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127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ammons\Desktop\"/>
    </mc:Choice>
  </mc:AlternateContent>
  <bookViews>
    <workbookView xWindow="0" yWindow="0" windowWidth="20490" windowHeight="9510" tabRatio="869"/>
  </bookViews>
  <sheets>
    <sheet name="1" sheetId="75" r:id="rId1"/>
    <sheet name="2" sheetId="137" r:id="rId2"/>
    <sheet name="3" sheetId="138" r:id="rId3"/>
    <sheet name="4" sheetId="136" r:id="rId4"/>
    <sheet name="5" sheetId="139" r:id="rId5"/>
    <sheet name="6" sheetId="140" r:id="rId6"/>
    <sheet name="7" sheetId="141" r:id="rId7"/>
    <sheet name="8" sheetId="142" r:id="rId8"/>
    <sheet name="9" sheetId="143" r:id="rId9"/>
    <sheet name="10" sheetId="144" r:id="rId10"/>
    <sheet name="11" sheetId="145" r:id="rId11"/>
    <sheet name="12" sheetId="146" r:id="rId12"/>
    <sheet name="13" sheetId="147" r:id="rId13"/>
    <sheet name="14" sheetId="148" r:id="rId14"/>
    <sheet name="15" sheetId="149" r:id="rId15"/>
    <sheet name="16" sheetId="150" r:id="rId16"/>
    <sheet name="17" sheetId="151" r:id="rId17"/>
    <sheet name="18" sheetId="152" r:id="rId18"/>
    <sheet name="19" sheetId="153" r:id="rId19"/>
    <sheet name="20" sheetId="154" r:id="rId20"/>
    <sheet name="21" sheetId="155" r:id="rId21"/>
    <sheet name="22" sheetId="156" r:id="rId22"/>
    <sheet name="23" sheetId="157" r:id="rId23"/>
    <sheet name="24" sheetId="158" r:id="rId24"/>
    <sheet name="25" sheetId="159" r:id="rId25"/>
    <sheet name="26" sheetId="160" r:id="rId26"/>
    <sheet name="27" sheetId="161" r:id="rId27"/>
    <sheet name="28" sheetId="162" r:id="rId28"/>
    <sheet name="29" sheetId="163" r:id="rId29"/>
    <sheet name="30" sheetId="164" r:id="rId30"/>
  </sheets>
  <definedNames>
    <definedName name="_xlnm.Print_Area" localSheetId="0">'1'!$B$2:$B$29</definedName>
    <definedName name="_xlnm.Print_Area" localSheetId="9">'10'!$B$2:$B$29</definedName>
    <definedName name="_xlnm.Print_Area" localSheetId="10">'11'!$B$2:$B$29</definedName>
    <definedName name="_xlnm.Print_Area" localSheetId="11">'12'!$B$2:$B$29</definedName>
    <definedName name="_xlnm.Print_Area" localSheetId="12">'13'!$B$2:$B$29</definedName>
    <definedName name="_xlnm.Print_Area" localSheetId="13">'14'!$B$2:$B$29</definedName>
    <definedName name="_xlnm.Print_Area" localSheetId="14">'15'!$B$2:$B$29</definedName>
    <definedName name="_xlnm.Print_Area" localSheetId="15">'16'!$B$2:$B$29</definedName>
    <definedName name="_xlnm.Print_Area" localSheetId="16">'17'!$B$2:$B$29</definedName>
    <definedName name="_xlnm.Print_Area" localSheetId="17">'18'!$B$2:$B$29</definedName>
    <definedName name="_xlnm.Print_Area" localSheetId="18">'19'!$B$2:$B$29</definedName>
    <definedName name="_xlnm.Print_Area" localSheetId="1">'2'!$B$2:$B$29</definedName>
    <definedName name="_xlnm.Print_Area" localSheetId="19">'20'!$B$2:$B$29</definedName>
    <definedName name="_xlnm.Print_Area" localSheetId="20">'21'!$B$2:$B$29</definedName>
    <definedName name="_xlnm.Print_Area" localSheetId="21">'22'!$B$2:$B$29</definedName>
    <definedName name="_xlnm.Print_Area" localSheetId="22">'23'!$B$2:$B$29</definedName>
    <definedName name="_xlnm.Print_Area" localSheetId="23">'24'!$B$2:$B$29</definedName>
    <definedName name="_xlnm.Print_Area" localSheetId="24">'25'!$B$2:$B$29</definedName>
    <definedName name="_xlnm.Print_Area" localSheetId="25">'26'!$B$2:$B$29</definedName>
    <definedName name="_xlnm.Print_Area" localSheetId="26">'27'!$B$2:$B$29</definedName>
    <definedName name="_xlnm.Print_Area" localSheetId="27">'28'!$B$2:$B$29</definedName>
    <definedName name="_xlnm.Print_Area" localSheetId="28">'29'!$B$2:$B$29</definedName>
    <definedName name="_xlnm.Print_Area" localSheetId="2">'3'!$B$2:$B$29</definedName>
    <definedName name="_xlnm.Print_Area" localSheetId="29">'30'!$B$2:$B$29</definedName>
    <definedName name="_xlnm.Print_Area" localSheetId="3">'4'!$B$2:$B$29</definedName>
    <definedName name="_xlnm.Print_Area" localSheetId="4">'5'!$B$2:$B$29</definedName>
    <definedName name="_xlnm.Print_Area" localSheetId="5">'6'!$B$2:$B$29</definedName>
    <definedName name="_xlnm.Print_Area" localSheetId="6">'7'!$B$2:$B$29</definedName>
    <definedName name="_xlnm.Print_Area" localSheetId="7">'8'!$B$2:$B$29</definedName>
    <definedName name="_xlnm.Print_Area" localSheetId="8">'9'!$B$2:$B$29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26" i="164" l="1"/>
  <c r="W26" i="164" s="1"/>
  <c r="S26" i="164"/>
  <c r="F26" i="164"/>
  <c r="B26" i="164"/>
  <c r="W25" i="164"/>
  <c r="U25" i="164"/>
  <c r="S25" i="164"/>
  <c r="F25" i="164"/>
  <c r="W24" i="164"/>
  <c r="U24" i="164"/>
  <c r="S24" i="164"/>
  <c r="F24" i="164"/>
  <c r="U23" i="164"/>
  <c r="S23" i="164"/>
  <c r="O23" i="164"/>
  <c r="F23" i="164"/>
  <c r="U22" i="164"/>
  <c r="S22" i="164"/>
  <c r="O22" i="164"/>
  <c r="F22" i="164"/>
  <c r="U21" i="164"/>
  <c r="S21" i="164"/>
  <c r="F21" i="164"/>
  <c r="U20" i="164"/>
  <c r="W20" i="164" s="1"/>
  <c r="S20" i="164"/>
  <c r="F20" i="164"/>
  <c r="U19" i="164"/>
  <c r="S19" i="164"/>
  <c r="F19" i="164"/>
  <c r="U18" i="164"/>
  <c r="S18" i="164"/>
  <c r="F18" i="164"/>
  <c r="U17" i="164"/>
  <c r="W17" i="164" s="1"/>
  <c r="S17" i="164"/>
  <c r="F17" i="164"/>
  <c r="U16" i="164"/>
  <c r="W16" i="164" s="1"/>
  <c r="S16" i="164"/>
  <c r="F16" i="164"/>
  <c r="U15" i="164"/>
  <c r="S15" i="164"/>
  <c r="F15" i="164"/>
  <c r="W14" i="164"/>
  <c r="U14" i="164"/>
  <c r="S14" i="164"/>
  <c r="AG14" i="164" s="1"/>
  <c r="F14" i="164"/>
  <c r="W13" i="164"/>
  <c r="U13" i="164"/>
  <c r="T13" i="164"/>
  <c r="S13" i="164"/>
  <c r="F13" i="164"/>
  <c r="U12" i="164"/>
  <c r="W12" i="164" s="1"/>
  <c r="T12" i="164"/>
  <c r="S12" i="164"/>
  <c r="F12" i="164"/>
  <c r="W11" i="164"/>
  <c r="U11" i="164"/>
  <c r="S11" i="164"/>
  <c r="F11" i="164"/>
  <c r="BF10" i="164"/>
  <c r="U10" i="164"/>
  <c r="S10" i="164"/>
  <c r="F10" i="164"/>
  <c r="AC9" i="164"/>
  <c r="U9" i="164"/>
  <c r="T9" i="164"/>
  <c r="S9" i="164"/>
  <c r="F9" i="164"/>
  <c r="U8" i="164"/>
  <c r="T8" i="164"/>
  <c r="S8" i="164"/>
  <c r="F8" i="164"/>
  <c r="U7" i="164"/>
  <c r="S7" i="164"/>
  <c r="F7" i="164"/>
  <c r="BL6" i="164"/>
  <c r="BD6" i="164"/>
  <c r="AV6" i="164"/>
  <c r="AN6" i="164"/>
  <c r="W6" i="164"/>
  <c r="U6" i="164"/>
  <c r="S6" i="164"/>
  <c r="X6" i="164" s="1"/>
  <c r="F6" i="164"/>
  <c r="BS5" i="164"/>
  <c r="BK5" i="164"/>
  <c r="BC5" i="164"/>
  <c r="AU5" i="164"/>
  <c r="AM5" i="164"/>
  <c r="AE5" i="164"/>
  <c r="W5" i="164"/>
  <c r="U5" i="164"/>
  <c r="S5" i="164"/>
  <c r="F5" i="164"/>
  <c r="E5" i="164"/>
  <c r="E6" i="164" s="1"/>
  <c r="E7" i="164" s="1"/>
  <c r="E8" i="164" s="1"/>
  <c r="E9" i="164" s="1"/>
  <c r="E10" i="164" s="1"/>
  <c r="E11" i="164" s="1"/>
  <c r="E12" i="164" s="1"/>
  <c r="E13" i="164" s="1"/>
  <c r="E14" i="164" s="1"/>
  <c r="E15" i="164" s="1"/>
  <c r="E16" i="164" s="1"/>
  <c r="E17" i="164" s="1"/>
  <c r="E18" i="164" s="1"/>
  <c r="E19" i="164" s="1"/>
  <c r="E20" i="164" s="1"/>
  <c r="E21" i="164" s="1"/>
  <c r="E22" i="164" s="1"/>
  <c r="E23" i="164" s="1"/>
  <c r="E24" i="164" s="1"/>
  <c r="E25" i="164" s="1"/>
  <c r="E26" i="164" s="1"/>
  <c r="D5" i="164"/>
  <c r="D6" i="164" s="1"/>
  <c r="D7" i="164" s="1"/>
  <c r="D8" i="164" s="1"/>
  <c r="D9" i="164" s="1"/>
  <c r="D10" i="164" s="1"/>
  <c r="D11" i="164" s="1"/>
  <c r="D12" i="164" s="1"/>
  <c r="D13" i="164" s="1"/>
  <c r="D14" i="164" s="1"/>
  <c r="D15" i="164" s="1"/>
  <c r="D16" i="164" s="1"/>
  <c r="D17" i="164" s="1"/>
  <c r="D18" i="164" s="1"/>
  <c r="D19" i="164" s="1"/>
  <c r="D20" i="164" s="1"/>
  <c r="D21" i="164" s="1"/>
  <c r="D22" i="164" s="1"/>
  <c r="D23" i="164" s="1"/>
  <c r="D24" i="164" s="1"/>
  <c r="D25" i="164" s="1"/>
  <c r="D26" i="164" s="1"/>
  <c r="BR4" i="164"/>
  <c r="BJ4" i="164"/>
  <c r="BB4" i="164"/>
  <c r="AT4" i="164"/>
  <c r="AL4" i="164"/>
  <c r="V4" i="164"/>
  <c r="U4" i="164"/>
  <c r="BH6" i="164" s="1"/>
  <c r="S4" i="164"/>
  <c r="AG4" i="164" s="1"/>
  <c r="F4" i="164"/>
  <c r="B3" i="164"/>
  <c r="I2" i="164"/>
  <c r="D2" i="164"/>
  <c r="U26" i="163"/>
  <c r="S26" i="163"/>
  <c r="F26" i="163"/>
  <c r="B26" i="163"/>
  <c r="U25" i="163"/>
  <c r="S25" i="163"/>
  <c r="F25" i="163"/>
  <c r="U24" i="163"/>
  <c r="S24" i="163"/>
  <c r="F24" i="163"/>
  <c r="U23" i="163"/>
  <c r="S23" i="163"/>
  <c r="O23" i="163"/>
  <c r="F23" i="163"/>
  <c r="U22" i="163"/>
  <c r="W22" i="163" s="1"/>
  <c r="S22" i="163"/>
  <c r="O22" i="163"/>
  <c r="F22" i="163"/>
  <c r="W21" i="163"/>
  <c r="U21" i="163"/>
  <c r="S21" i="163"/>
  <c r="F21" i="163"/>
  <c r="U20" i="163"/>
  <c r="W20" i="163" s="1"/>
  <c r="S20" i="163"/>
  <c r="F20" i="163"/>
  <c r="U19" i="163"/>
  <c r="S19" i="163"/>
  <c r="F19" i="163"/>
  <c r="U18" i="163"/>
  <c r="S18" i="163"/>
  <c r="F18" i="163"/>
  <c r="U17" i="163"/>
  <c r="S17" i="163"/>
  <c r="F17" i="163"/>
  <c r="U16" i="163"/>
  <c r="W16" i="163" s="1"/>
  <c r="S16" i="163"/>
  <c r="F16" i="163"/>
  <c r="U15" i="163"/>
  <c r="S15" i="163"/>
  <c r="AH15" i="163" s="1"/>
  <c r="F15" i="163"/>
  <c r="W14" i="163"/>
  <c r="U14" i="163"/>
  <c r="S14" i="163"/>
  <c r="F14" i="163"/>
  <c r="Z13" i="163"/>
  <c r="U13" i="163"/>
  <c r="T13" i="163"/>
  <c r="S13" i="163"/>
  <c r="F13" i="163"/>
  <c r="U12" i="163"/>
  <c r="T12" i="163"/>
  <c r="S12" i="163"/>
  <c r="F12" i="163"/>
  <c r="U11" i="163"/>
  <c r="S11" i="163"/>
  <c r="F11" i="163"/>
  <c r="U10" i="163"/>
  <c r="S10" i="163"/>
  <c r="F10" i="163"/>
  <c r="W9" i="163"/>
  <c r="U9" i="163"/>
  <c r="T9" i="163"/>
  <c r="S9" i="163"/>
  <c r="F9" i="163"/>
  <c r="AF8" i="163"/>
  <c r="W8" i="163"/>
  <c r="U8" i="163"/>
  <c r="T8" i="163"/>
  <c r="S8" i="163"/>
  <c r="AB8" i="163" s="1"/>
  <c r="F8" i="163"/>
  <c r="BP7" i="163"/>
  <c r="AJ7" i="163"/>
  <c r="W7" i="163"/>
  <c r="U7" i="163"/>
  <c r="S7" i="163"/>
  <c r="F7" i="163"/>
  <c r="BC6" i="163"/>
  <c r="W6" i="163"/>
  <c r="U6" i="163"/>
  <c r="BG6" i="163" s="1"/>
  <c r="S6" i="163"/>
  <c r="AA6" i="163" s="1"/>
  <c r="F6" i="163"/>
  <c r="BR5" i="163"/>
  <c r="AL5" i="163"/>
  <c r="U5" i="163"/>
  <c r="S5" i="163"/>
  <c r="Z5" i="163" s="1"/>
  <c r="F5" i="163"/>
  <c r="E5" i="163"/>
  <c r="E6" i="163" s="1"/>
  <c r="E7" i="163" s="1"/>
  <c r="E8" i="163" s="1"/>
  <c r="E9" i="163" s="1"/>
  <c r="E10" i="163" s="1"/>
  <c r="E11" i="163" s="1"/>
  <c r="E12" i="163" s="1"/>
  <c r="E13" i="163" s="1"/>
  <c r="E14" i="163" s="1"/>
  <c r="E15" i="163" s="1"/>
  <c r="E16" i="163" s="1"/>
  <c r="E17" i="163" s="1"/>
  <c r="E18" i="163" s="1"/>
  <c r="E19" i="163" s="1"/>
  <c r="E20" i="163" s="1"/>
  <c r="E21" i="163" s="1"/>
  <c r="E22" i="163" s="1"/>
  <c r="E23" i="163" s="1"/>
  <c r="E24" i="163" s="1"/>
  <c r="E25" i="163" s="1"/>
  <c r="E26" i="163" s="1"/>
  <c r="D5" i="163"/>
  <c r="D6" i="163" s="1"/>
  <c r="D7" i="163" s="1"/>
  <c r="D8" i="163" s="1"/>
  <c r="D9" i="163" s="1"/>
  <c r="D10" i="163" s="1"/>
  <c r="D11" i="163" s="1"/>
  <c r="D12" i="163" s="1"/>
  <c r="D13" i="163" s="1"/>
  <c r="D14" i="163" s="1"/>
  <c r="D15" i="163" s="1"/>
  <c r="D16" i="163" s="1"/>
  <c r="D17" i="163" s="1"/>
  <c r="D18" i="163" s="1"/>
  <c r="D19" i="163" s="1"/>
  <c r="D20" i="163" s="1"/>
  <c r="D21" i="163" s="1"/>
  <c r="D22" i="163" s="1"/>
  <c r="D23" i="163" s="1"/>
  <c r="D24" i="163" s="1"/>
  <c r="D25" i="163" s="1"/>
  <c r="D26" i="163" s="1"/>
  <c r="BM4" i="163"/>
  <c r="AG4" i="163"/>
  <c r="U4" i="163"/>
  <c r="S4" i="163"/>
  <c r="F4" i="163"/>
  <c r="B3" i="163"/>
  <c r="I2" i="163"/>
  <c r="D2" i="163"/>
  <c r="U26" i="162"/>
  <c r="S26" i="162"/>
  <c r="F26" i="162"/>
  <c r="B26" i="162"/>
  <c r="U25" i="162"/>
  <c r="S25" i="162"/>
  <c r="F25" i="162"/>
  <c r="U24" i="162"/>
  <c r="W24" i="162" s="1"/>
  <c r="S24" i="162"/>
  <c r="F24" i="162"/>
  <c r="W23" i="162"/>
  <c r="U23" i="162"/>
  <c r="S23" i="162"/>
  <c r="O23" i="162"/>
  <c r="F23" i="162"/>
  <c r="U22" i="162"/>
  <c r="W22" i="162" s="1"/>
  <c r="S22" i="162"/>
  <c r="O22" i="162"/>
  <c r="F22" i="162"/>
  <c r="U21" i="162"/>
  <c r="W21" i="162" s="1"/>
  <c r="S21" i="162"/>
  <c r="F21" i="162"/>
  <c r="U20" i="162"/>
  <c r="S20" i="162"/>
  <c r="F20" i="162"/>
  <c r="U19" i="162"/>
  <c r="S19" i="162"/>
  <c r="F19" i="162"/>
  <c r="U18" i="162"/>
  <c r="S18" i="162"/>
  <c r="F18" i="162"/>
  <c r="U17" i="162"/>
  <c r="S17" i="162"/>
  <c r="F17" i="162"/>
  <c r="U16" i="162"/>
  <c r="S16" i="162"/>
  <c r="F16" i="162"/>
  <c r="U15" i="162"/>
  <c r="W15" i="162" s="1"/>
  <c r="S15" i="162"/>
  <c r="F15" i="162"/>
  <c r="W14" i="162"/>
  <c r="U14" i="162"/>
  <c r="S14" i="162"/>
  <c r="F14" i="162"/>
  <c r="U13" i="162"/>
  <c r="T13" i="162"/>
  <c r="S13" i="162"/>
  <c r="F13" i="162"/>
  <c r="U12" i="162"/>
  <c r="T12" i="162"/>
  <c r="S12" i="162"/>
  <c r="F12" i="162"/>
  <c r="E12" i="162"/>
  <c r="E13" i="162" s="1"/>
  <c r="E14" i="162" s="1"/>
  <c r="E15" i="162" s="1"/>
  <c r="E16" i="162" s="1"/>
  <c r="E17" i="162" s="1"/>
  <c r="E18" i="162" s="1"/>
  <c r="E19" i="162" s="1"/>
  <c r="E20" i="162" s="1"/>
  <c r="E21" i="162" s="1"/>
  <c r="E22" i="162" s="1"/>
  <c r="E23" i="162" s="1"/>
  <c r="E24" i="162" s="1"/>
  <c r="E25" i="162" s="1"/>
  <c r="E26" i="162" s="1"/>
  <c r="U11" i="162"/>
  <c r="S11" i="162"/>
  <c r="Y11" i="162" s="1"/>
  <c r="F11" i="162"/>
  <c r="U10" i="162"/>
  <c r="BM13" i="162" s="1"/>
  <c r="S10" i="162"/>
  <c r="F10" i="162"/>
  <c r="BC9" i="162"/>
  <c r="U9" i="162"/>
  <c r="W9" i="162" s="1"/>
  <c r="T9" i="162"/>
  <c r="S9" i="162"/>
  <c r="F9" i="162"/>
  <c r="W8" i="162"/>
  <c r="U8" i="162"/>
  <c r="T8" i="162"/>
  <c r="S8" i="162"/>
  <c r="F8" i="162"/>
  <c r="U7" i="162"/>
  <c r="W7" i="162" s="1"/>
  <c r="S7" i="162"/>
  <c r="F7" i="162"/>
  <c r="AD6" i="162"/>
  <c r="U6" i="162"/>
  <c r="W6" i="162" s="1"/>
  <c r="S6" i="162"/>
  <c r="F6" i="162"/>
  <c r="E6" i="162"/>
  <c r="E7" i="162" s="1"/>
  <c r="E8" i="162" s="1"/>
  <c r="E9" i="162" s="1"/>
  <c r="E10" i="162" s="1"/>
  <c r="E11" i="162" s="1"/>
  <c r="U5" i="162"/>
  <c r="S5" i="162"/>
  <c r="F5" i="162"/>
  <c r="E5" i="162"/>
  <c r="D5" i="162"/>
  <c r="D6" i="162" s="1"/>
  <c r="D7" i="162" s="1"/>
  <c r="D8" i="162" s="1"/>
  <c r="D9" i="162" s="1"/>
  <c r="D10" i="162" s="1"/>
  <c r="D11" i="162" s="1"/>
  <c r="D12" i="162" s="1"/>
  <c r="D13" i="162" s="1"/>
  <c r="D14" i="162" s="1"/>
  <c r="D15" i="162" s="1"/>
  <c r="D16" i="162" s="1"/>
  <c r="D17" i="162" s="1"/>
  <c r="D18" i="162" s="1"/>
  <c r="D19" i="162" s="1"/>
  <c r="D20" i="162" s="1"/>
  <c r="D21" i="162" s="1"/>
  <c r="D22" i="162" s="1"/>
  <c r="D23" i="162" s="1"/>
  <c r="D24" i="162" s="1"/>
  <c r="D25" i="162" s="1"/>
  <c r="D26" i="162" s="1"/>
  <c r="BP4" i="162"/>
  <c r="BL4" i="162"/>
  <c r="BD4" i="162"/>
  <c r="AZ4" i="162"/>
  <c r="AV4" i="162"/>
  <c r="AN4" i="162"/>
  <c r="AJ4" i="162"/>
  <c r="U4" i="162"/>
  <c r="S4" i="162"/>
  <c r="F4" i="162"/>
  <c r="B3" i="162"/>
  <c r="I2" i="162"/>
  <c r="D2" i="162"/>
  <c r="U26" i="161"/>
  <c r="S26" i="161"/>
  <c r="F26" i="161"/>
  <c r="B26" i="161"/>
  <c r="U25" i="161"/>
  <c r="S25" i="161"/>
  <c r="F25" i="161"/>
  <c r="W24" i="161"/>
  <c r="U24" i="161"/>
  <c r="S24" i="161"/>
  <c r="F24" i="161"/>
  <c r="W23" i="161"/>
  <c r="U23" i="161"/>
  <c r="S23" i="161"/>
  <c r="O23" i="161"/>
  <c r="F23" i="161"/>
  <c r="W22" i="161"/>
  <c r="U22" i="161"/>
  <c r="S22" i="161"/>
  <c r="O22" i="161"/>
  <c r="F22" i="161"/>
  <c r="W21" i="161"/>
  <c r="U21" i="161"/>
  <c r="S21" i="161"/>
  <c r="F21" i="161"/>
  <c r="U20" i="161"/>
  <c r="S20" i="161"/>
  <c r="F20" i="161"/>
  <c r="U19" i="161"/>
  <c r="S19" i="161"/>
  <c r="F19" i="161"/>
  <c r="W18" i="161"/>
  <c r="U18" i="161"/>
  <c r="S18" i="161"/>
  <c r="F18" i="161"/>
  <c r="U17" i="161"/>
  <c r="W17" i="161" s="1"/>
  <c r="S17" i="161"/>
  <c r="AH17" i="161" s="1"/>
  <c r="F17" i="161"/>
  <c r="U16" i="161"/>
  <c r="S16" i="161"/>
  <c r="Y16" i="161" s="1"/>
  <c r="F16" i="161"/>
  <c r="D16" i="161"/>
  <c r="D17" i="161" s="1"/>
  <c r="D18" i="161" s="1"/>
  <c r="D19" i="161" s="1"/>
  <c r="D20" i="161" s="1"/>
  <c r="D21" i="161" s="1"/>
  <c r="D22" i="161" s="1"/>
  <c r="D23" i="161" s="1"/>
  <c r="D24" i="161" s="1"/>
  <c r="D25" i="161" s="1"/>
  <c r="D26" i="161" s="1"/>
  <c r="X15" i="161"/>
  <c r="U15" i="161"/>
  <c r="S15" i="161"/>
  <c r="F15" i="161"/>
  <c r="BS14" i="161"/>
  <c r="W14" i="161"/>
  <c r="U14" i="161"/>
  <c r="S14" i="161"/>
  <c r="AI14" i="161" s="1"/>
  <c r="F14" i="161"/>
  <c r="W13" i="161"/>
  <c r="U13" i="161"/>
  <c r="AX13" i="161" s="1"/>
  <c r="T13" i="161"/>
  <c r="S13" i="161"/>
  <c r="F13" i="161"/>
  <c r="AT12" i="161"/>
  <c r="W12" i="161"/>
  <c r="U12" i="161"/>
  <c r="T12" i="161"/>
  <c r="S12" i="161"/>
  <c r="Z12" i="161" s="1"/>
  <c r="F12" i="161"/>
  <c r="U11" i="161"/>
  <c r="BB11" i="161" s="1"/>
  <c r="S11" i="161"/>
  <c r="F11" i="161"/>
  <c r="AC10" i="161"/>
  <c r="U10" i="161"/>
  <c r="S10" i="161"/>
  <c r="F10" i="161"/>
  <c r="AN9" i="161"/>
  <c r="U9" i="161"/>
  <c r="T9" i="161"/>
  <c r="S9" i="161"/>
  <c r="F9" i="161"/>
  <c r="AB8" i="161"/>
  <c r="U8" i="161"/>
  <c r="T8" i="161"/>
  <c r="S8" i="161"/>
  <c r="F8" i="161"/>
  <c r="U7" i="161"/>
  <c r="S7" i="161"/>
  <c r="F7" i="161"/>
  <c r="AE6" i="161"/>
  <c r="U6" i="161"/>
  <c r="S6" i="161"/>
  <c r="F6" i="161"/>
  <c r="BJ5" i="161"/>
  <c r="W5" i="161"/>
  <c r="V5" i="161"/>
  <c r="U5" i="161"/>
  <c r="S5" i="161"/>
  <c r="AH5" i="161" s="1"/>
  <c r="F5" i="161"/>
  <c r="E5" i="161"/>
  <c r="E6" i="161" s="1"/>
  <c r="E7" i="161" s="1"/>
  <c r="E8" i="161" s="1"/>
  <c r="E9" i="161" s="1"/>
  <c r="E10" i="161" s="1"/>
  <c r="E11" i="161" s="1"/>
  <c r="E12" i="161" s="1"/>
  <c r="E13" i="161" s="1"/>
  <c r="E14" i="161" s="1"/>
  <c r="E15" i="161" s="1"/>
  <c r="E16" i="161" s="1"/>
  <c r="E17" i="161" s="1"/>
  <c r="E18" i="161" s="1"/>
  <c r="E19" i="161" s="1"/>
  <c r="E20" i="161" s="1"/>
  <c r="E21" i="161" s="1"/>
  <c r="E22" i="161" s="1"/>
  <c r="E23" i="161" s="1"/>
  <c r="E24" i="161" s="1"/>
  <c r="E25" i="161" s="1"/>
  <c r="E26" i="161" s="1"/>
  <c r="D5" i="161"/>
  <c r="D6" i="161" s="1"/>
  <c r="D7" i="161" s="1"/>
  <c r="D8" i="161" s="1"/>
  <c r="D9" i="161" s="1"/>
  <c r="D10" i="161" s="1"/>
  <c r="D11" i="161" s="1"/>
  <c r="D12" i="161" s="1"/>
  <c r="D13" i="161" s="1"/>
  <c r="D14" i="161" s="1"/>
  <c r="D15" i="161" s="1"/>
  <c r="BI4" i="161"/>
  <c r="AC4" i="161"/>
  <c r="U4" i="161"/>
  <c r="V17" i="161" s="1"/>
  <c r="S4" i="161"/>
  <c r="F4" i="161"/>
  <c r="B3" i="161"/>
  <c r="I2" i="161"/>
  <c r="D2" i="161"/>
  <c r="U26" i="160"/>
  <c r="S26" i="160"/>
  <c r="F26" i="160"/>
  <c r="B26" i="160"/>
  <c r="U25" i="160"/>
  <c r="S25" i="160"/>
  <c r="F25" i="160"/>
  <c r="U24" i="160"/>
  <c r="S24" i="160"/>
  <c r="F24" i="160"/>
  <c r="U23" i="160"/>
  <c r="W23" i="160" s="1"/>
  <c r="S23" i="160"/>
  <c r="O23" i="160"/>
  <c r="F23" i="160"/>
  <c r="AA22" i="160"/>
  <c r="U22" i="160"/>
  <c r="W22" i="160" s="1"/>
  <c r="S22" i="160"/>
  <c r="O22" i="160"/>
  <c r="F22" i="160"/>
  <c r="U21" i="160"/>
  <c r="W21" i="160" s="1"/>
  <c r="S21" i="160"/>
  <c r="F21" i="160"/>
  <c r="W20" i="160"/>
  <c r="U20" i="160"/>
  <c r="S20" i="160"/>
  <c r="F20" i="160"/>
  <c r="U19" i="160"/>
  <c r="S19" i="160"/>
  <c r="F19" i="160"/>
  <c r="U18" i="160"/>
  <c r="S18" i="160"/>
  <c r="F18" i="160"/>
  <c r="W17" i="160"/>
  <c r="U17" i="160"/>
  <c r="S17" i="160"/>
  <c r="F17" i="160"/>
  <c r="W16" i="160"/>
  <c r="U16" i="160"/>
  <c r="S16" i="160"/>
  <c r="Z16" i="160" s="1"/>
  <c r="F16" i="160"/>
  <c r="U15" i="160"/>
  <c r="S15" i="160"/>
  <c r="F15" i="160"/>
  <c r="U14" i="160"/>
  <c r="S14" i="160"/>
  <c r="F14" i="160"/>
  <c r="U13" i="160"/>
  <c r="W13" i="160" s="1"/>
  <c r="T13" i="160"/>
  <c r="S13" i="160"/>
  <c r="F13" i="160"/>
  <c r="W12" i="160"/>
  <c r="U12" i="160"/>
  <c r="T12" i="160"/>
  <c r="S12" i="160"/>
  <c r="F12" i="160"/>
  <c r="U11" i="160"/>
  <c r="W11" i="160" s="1"/>
  <c r="S11" i="160"/>
  <c r="F11" i="160"/>
  <c r="U10" i="160"/>
  <c r="S10" i="160"/>
  <c r="F10" i="160"/>
  <c r="U9" i="160"/>
  <c r="T9" i="160"/>
  <c r="S9" i="160"/>
  <c r="F9" i="160"/>
  <c r="U8" i="160"/>
  <c r="T8" i="160"/>
  <c r="S8" i="160"/>
  <c r="F8" i="160"/>
  <c r="AS7" i="160"/>
  <c r="U7" i="160"/>
  <c r="S7" i="160"/>
  <c r="F7" i="160"/>
  <c r="BE6" i="160"/>
  <c r="AN6" i="160"/>
  <c r="U6" i="160"/>
  <c r="S6" i="160"/>
  <c r="F6" i="160"/>
  <c r="BS5" i="160"/>
  <c r="AU5" i="160"/>
  <c r="AM5" i="160"/>
  <c r="W5" i="160"/>
  <c r="U5" i="160"/>
  <c r="S5" i="160"/>
  <c r="F5" i="160"/>
  <c r="E5" i="160"/>
  <c r="E6" i="160" s="1"/>
  <c r="E7" i="160" s="1"/>
  <c r="E8" i="160" s="1"/>
  <c r="E9" i="160" s="1"/>
  <c r="E10" i="160" s="1"/>
  <c r="E11" i="160" s="1"/>
  <c r="E12" i="160" s="1"/>
  <c r="E13" i="160" s="1"/>
  <c r="E14" i="160" s="1"/>
  <c r="E15" i="160" s="1"/>
  <c r="E16" i="160" s="1"/>
  <c r="E17" i="160" s="1"/>
  <c r="E18" i="160" s="1"/>
  <c r="E19" i="160" s="1"/>
  <c r="E20" i="160" s="1"/>
  <c r="E21" i="160" s="1"/>
  <c r="E22" i="160" s="1"/>
  <c r="E23" i="160" s="1"/>
  <c r="E24" i="160" s="1"/>
  <c r="E25" i="160" s="1"/>
  <c r="E26" i="160" s="1"/>
  <c r="D5" i="160"/>
  <c r="D6" i="160" s="1"/>
  <c r="D7" i="160" s="1"/>
  <c r="D8" i="160" s="1"/>
  <c r="D9" i="160" s="1"/>
  <c r="D10" i="160" s="1"/>
  <c r="D11" i="160" s="1"/>
  <c r="D12" i="160" s="1"/>
  <c r="D13" i="160" s="1"/>
  <c r="D14" i="160" s="1"/>
  <c r="D15" i="160" s="1"/>
  <c r="D16" i="160" s="1"/>
  <c r="D17" i="160" s="1"/>
  <c r="D18" i="160" s="1"/>
  <c r="D19" i="160" s="1"/>
  <c r="D20" i="160" s="1"/>
  <c r="D21" i="160" s="1"/>
  <c r="D22" i="160" s="1"/>
  <c r="D23" i="160" s="1"/>
  <c r="D24" i="160" s="1"/>
  <c r="D25" i="160" s="1"/>
  <c r="D26" i="160" s="1"/>
  <c r="BO4" i="160"/>
  <c r="BG4" i="160"/>
  <c r="AQ4" i="160"/>
  <c r="AI4" i="160"/>
  <c r="AA4" i="160"/>
  <c r="U4" i="160"/>
  <c r="BE8" i="160" s="1"/>
  <c r="S4" i="160"/>
  <c r="AE4" i="160" s="1"/>
  <c r="F4" i="160"/>
  <c r="B3" i="160"/>
  <c r="I2" i="160"/>
  <c r="D2" i="160"/>
  <c r="U26" i="159"/>
  <c r="W26" i="159" s="1"/>
  <c r="S26" i="159"/>
  <c r="F26" i="159"/>
  <c r="B26" i="159"/>
  <c r="W25" i="159"/>
  <c r="U25" i="159"/>
  <c r="S25" i="159"/>
  <c r="F25" i="159"/>
  <c r="U24" i="159"/>
  <c r="S24" i="159"/>
  <c r="F24" i="159"/>
  <c r="U23" i="159"/>
  <c r="S23" i="159"/>
  <c r="O23" i="159"/>
  <c r="F23" i="159"/>
  <c r="W22" i="159"/>
  <c r="U22" i="159"/>
  <c r="S22" i="159"/>
  <c r="O22" i="159"/>
  <c r="F22" i="159"/>
  <c r="U21" i="159"/>
  <c r="S21" i="159"/>
  <c r="F21" i="159"/>
  <c r="U20" i="159"/>
  <c r="S20" i="159"/>
  <c r="F20" i="159"/>
  <c r="U19" i="159"/>
  <c r="W19" i="159" s="1"/>
  <c r="S19" i="159"/>
  <c r="F19" i="159"/>
  <c r="U18" i="159"/>
  <c r="S18" i="159"/>
  <c r="F18" i="159"/>
  <c r="U17" i="159"/>
  <c r="S17" i="159"/>
  <c r="AC17" i="159" s="1"/>
  <c r="F17" i="159"/>
  <c r="U16" i="159"/>
  <c r="S16" i="159"/>
  <c r="F16" i="159"/>
  <c r="W15" i="159"/>
  <c r="U15" i="159"/>
  <c r="S15" i="159"/>
  <c r="F15" i="159"/>
  <c r="W14" i="159"/>
  <c r="U14" i="159"/>
  <c r="S14" i="159"/>
  <c r="F14" i="159"/>
  <c r="U13" i="159"/>
  <c r="T13" i="159"/>
  <c r="S13" i="159"/>
  <c r="F13" i="159"/>
  <c r="U12" i="159"/>
  <c r="T12" i="159"/>
  <c r="S12" i="159"/>
  <c r="F12" i="159"/>
  <c r="U11" i="159"/>
  <c r="S11" i="159"/>
  <c r="F11" i="159"/>
  <c r="D11" i="159"/>
  <c r="D12" i="159" s="1"/>
  <c r="D13" i="159" s="1"/>
  <c r="D14" i="159" s="1"/>
  <c r="D15" i="159" s="1"/>
  <c r="D16" i="159" s="1"/>
  <c r="D17" i="159" s="1"/>
  <c r="D18" i="159" s="1"/>
  <c r="D19" i="159" s="1"/>
  <c r="D20" i="159" s="1"/>
  <c r="D21" i="159" s="1"/>
  <c r="D22" i="159" s="1"/>
  <c r="D23" i="159" s="1"/>
  <c r="D24" i="159" s="1"/>
  <c r="D25" i="159" s="1"/>
  <c r="D26" i="159" s="1"/>
  <c r="U10" i="159"/>
  <c r="BD10" i="159" s="1"/>
  <c r="S10" i="159"/>
  <c r="X10" i="159" s="1"/>
  <c r="F10" i="159"/>
  <c r="BC9" i="159"/>
  <c r="U9" i="159"/>
  <c r="W9" i="159" s="1"/>
  <c r="T9" i="159"/>
  <c r="S9" i="159"/>
  <c r="F9" i="159"/>
  <c r="AQ8" i="159"/>
  <c r="W8" i="159"/>
  <c r="U8" i="159"/>
  <c r="T8" i="159"/>
  <c r="S8" i="159"/>
  <c r="F8" i="159"/>
  <c r="AE7" i="159"/>
  <c r="W7" i="159"/>
  <c r="U7" i="159"/>
  <c r="S7" i="159"/>
  <c r="F7" i="159"/>
  <c r="W6" i="159"/>
  <c r="U6" i="159"/>
  <c r="BE6" i="159" s="1"/>
  <c r="S6" i="159"/>
  <c r="F6" i="159"/>
  <c r="BR5" i="159"/>
  <c r="BJ5" i="159"/>
  <c r="AL5" i="159"/>
  <c r="U5" i="159"/>
  <c r="S5" i="159"/>
  <c r="AD5" i="159" s="1"/>
  <c r="F5" i="159"/>
  <c r="E5" i="159"/>
  <c r="E6" i="159" s="1"/>
  <c r="E7" i="159" s="1"/>
  <c r="E8" i="159" s="1"/>
  <c r="E9" i="159" s="1"/>
  <c r="E10" i="159" s="1"/>
  <c r="E11" i="159" s="1"/>
  <c r="E12" i="159" s="1"/>
  <c r="E13" i="159" s="1"/>
  <c r="E14" i="159" s="1"/>
  <c r="E15" i="159" s="1"/>
  <c r="E16" i="159" s="1"/>
  <c r="E17" i="159" s="1"/>
  <c r="E18" i="159" s="1"/>
  <c r="E19" i="159" s="1"/>
  <c r="E20" i="159" s="1"/>
  <c r="E21" i="159" s="1"/>
  <c r="E22" i="159" s="1"/>
  <c r="E23" i="159" s="1"/>
  <c r="E24" i="159" s="1"/>
  <c r="E25" i="159" s="1"/>
  <c r="E26" i="159" s="1"/>
  <c r="D5" i="159"/>
  <c r="D6" i="159" s="1"/>
  <c r="D7" i="159" s="1"/>
  <c r="D8" i="159" s="1"/>
  <c r="D9" i="159" s="1"/>
  <c r="D10" i="159" s="1"/>
  <c r="BM4" i="159"/>
  <c r="BE4" i="159"/>
  <c r="AO4" i="159"/>
  <c r="AG4" i="159"/>
  <c r="Y4" i="159"/>
  <c r="U4" i="159"/>
  <c r="S4" i="159"/>
  <c r="F4" i="159"/>
  <c r="B3" i="159"/>
  <c r="I2" i="159"/>
  <c r="D2" i="159"/>
  <c r="U26" i="158"/>
  <c r="S26" i="158"/>
  <c r="F26" i="158"/>
  <c r="B26" i="158"/>
  <c r="U25" i="158"/>
  <c r="S25" i="158"/>
  <c r="F25" i="158"/>
  <c r="U24" i="158"/>
  <c r="W24" i="158" s="1"/>
  <c r="S24" i="158"/>
  <c r="F24" i="158"/>
  <c r="W23" i="158"/>
  <c r="U23" i="158"/>
  <c r="S23" i="158"/>
  <c r="O23" i="158"/>
  <c r="F23" i="158"/>
  <c r="U22" i="158"/>
  <c r="W22" i="158" s="1"/>
  <c r="S22" i="158"/>
  <c r="O22" i="158"/>
  <c r="F22" i="158"/>
  <c r="U21" i="158"/>
  <c r="W21" i="158" s="1"/>
  <c r="S21" i="158"/>
  <c r="F21" i="158"/>
  <c r="U20" i="158"/>
  <c r="S20" i="158"/>
  <c r="F20" i="158"/>
  <c r="U19" i="158"/>
  <c r="BD19" i="158" s="1"/>
  <c r="S19" i="158"/>
  <c r="F19" i="158"/>
  <c r="W18" i="158"/>
  <c r="U18" i="158"/>
  <c r="S18" i="158"/>
  <c r="F18" i="158"/>
  <c r="BF17" i="158"/>
  <c r="U17" i="158"/>
  <c r="W17" i="158" s="1"/>
  <c r="S17" i="158"/>
  <c r="F17" i="158"/>
  <c r="U16" i="158"/>
  <c r="S16" i="158"/>
  <c r="F16" i="158"/>
  <c r="U15" i="158"/>
  <c r="S15" i="158"/>
  <c r="X15" i="158" s="1"/>
  <c r="F15" i="158"/>
  <c r="W14" i="158"/>
  <c r="U14" i="158"/>
  <c r="S14" i="158"/>
  <c r="F14" i="158"/>
  <c r="U13" i="158"/>
  <c r="T13" i="158"/>
  <c r="S13" i="158"/>
  <c r="F13" i="158"/>
  <c r="W12" i="158"/>
  <c r="U12" i="158"/>
  <c r="T12" i="158"/>
  <c r="S12" i="158"/>
  <c r="F12" i="158"/>
  <c r="W11" i="158"/>
  <c r="U11" i="158"/>
  <c r="S11" i="158"/>
  <c r="F11" i="158"/>
  <c r="BE10" i="158"/>
  <c r="U10" i="158"/>
  <c r="S10" i="158"/>
  <c r="F10" i="158"/>
  <c r="W9" i="158"/>
  <c r="U9" i="158"/>
  <c r="T9" i="158"/>
  <c r="S9" i="158"/>
  <c r="AI9" i="158" s="1"/>
  <c r="F9" i="158"/>
  <c r="W8" i="158"/>
  <c r="U8" i="158"/>
  <c r="AV8" i="158" s="1"/>
  <c r="T8" i="158"/>
  <c r="S8" i="158"/>
  <c r="AF8" i="158" s="1"/>
  <c r="F8" i="158"/>
  <c r="AN7" i="158"/>
  <c r="U7" i="158"/>
  <c r="W7" i="158" s="1"/>
  <c r="S7" i="158"/>
  <c r="F7" i="158"/>
  <c r="AG6" i="158"/>
  <c r="U6" i="158"/>
  <c r="S6" i="158"/>
  <c r="F6" i="158"/>
  <c r="BJ5" i="158"/>
  <c r="U5" i="158"/>
  <c r="S5" i="158"/>
  <c r="F5" i="158"/>
  <c r="E5" i="158"/>
  <c r="E6" i="158" s="1"/>
  <c r="E7" i="158" s="1"/>
  <c r="E8" i="158" s="1"/>
  <c r="E9" i="158" s="1"/>
  <c r="E10" i="158" s="1"/>
  <c r="E11" i="158" s="1"/>
  <c r="E12" i="158" s="1"/>
  <c r="E13" i="158" s="1"/>
  <c r="E14" i="158" s="1"/>
  <c r="E15" i="158" s="1"/>
  <c r="E16" i="158" s="1"/>
  <c r="E17" i="158" s="1"/>
  <c r="E18" i="158" s="1"/>
  <c r="E19" i="158" s="1"/>
  <c r="E20" i="158" s="1"/>
  <c r="E21" i="158" s="1"/>
  <c r="E22" i="158" s="1"/>
  <c r="E23" i="158" s="1"/>
  <c r="E24" i="158" s="1"/>
  <c r="E25" i="158" s="1"/>
  <c r="E26" i="158" s="1"/>
  <c r="D5" i="158"/>
  <c r="D6" i="158" s="1"/>
  <c r="D7" i="158" s="1"/>
  <c r="D8" i="158" s="1"/>
  <c r="D9" i="158" s="1"/>
  <c r="D10" i="158" s="1"/>
  <c r="D11" i="158" s="1"/>
  <c r="D12" i="158" s="1"/>
  <c r="D13" i="158" s="1"/>
  <c r="D14" i="158" s="1"/>
  <c r="D15" i="158" s="1"/>
  <c r="D16" i="158" s="1"/>
  <c r="D17" i="158" s="1"/>
  <c r="D18" i="158" s="1"/>
  <c r="D19" i="158" s="1"/>
  <c r="D20" i="158" s="1"/>
  <c r="D21" i="158" s="1"/>
  <c r="D22" i="158" s="1"/>
  <c r="D23" i="158" s="1"/>
  <c r="D24" i="158" s="1"/>
  <c r="D25" i="158" s="1"/>
  <c r="D26" i="158" s="1"/>
  <c r="BS4" i="158"/>
  <c r="BK4" i="158"/>
  <c r="BG4" i="158"/>
  <c r="BC4" i="158"/>
  <c r="AU4" i="158"/>
  <c r="AQ4" i="158"/>
  <c r="AM4" i="158"/>
  <c r="AA4" i="158"/>
  <c r="W4" i="158"/>
  <c r="U4" i="158"/>
  <c r="AF25" i="158" s="1"/>
  <c r="S4" i="158"/>
  <c r="AF4" i="158" s="1"/>
  <c r="F4" i="158"/>
  <c r="B3" i="158"/>
  <c r="I2" i="158"/>
  <c r="D2" i="158"/>
  <c r="U26" i="157"/>
  <c r="S26" i="157"/>
  <c r="F26" i="157"/>
  <c r="B26" i="157"/>
  <c r="U25" i="157"/>
  <c r="S25" i="157"/>
  <c r="F25" i="157"/>
  <c r="W24" i="157"/>
  <c r="U24" i="157"/>
  <c r="S24" i="157"/>
  <c r="F24" i="157"/>
  <c r="W23" i="157"/>
  <c r="U23" i="157"/>
  <c r="S23" i="157"/>
  <c r="O23" i="157"/>
  <c r="F23" i="157"/>
  <c r="U22" i="157"/>
  <c r="W22" i="157" s="1"/>
  <c r="S22" i="157"/>
  <c r="O22" i="157"/>
  <c r="F22" i="157"/>
  <c r="U21" i="157"/>
  <c r="W21" i="157" s="1"/>
  <c r="S21" i="157"/>
  <c r="F21" i="157"/>
  <c r="U20" i="157"/>
  <c r="S20" i="157"/>
  <c r="F20" i="157"/>
  <c r="W19" i="157"/>
  <c r="U19" i="157"/>
  <c r="S19" i="157"/>
  <c r="F19" i="157"/>
  <c r="W18" i="157"/>
  <c r="U18" i="157"/>
  <c r="S18" i="157"/>
  <c r="F18" i="157"/>
  <c r="U17" i="157"/>
  <c r="S17" i="157"/>
  <c r="F17" i="157"/>
  <c r="U16" i="157"/>
  <c r="S16" i="157"/>
  <c r="F16" i="157"/>
  <c r="U15" i="157"/>
  <c r="S15" i="157"/>
  <c r="F15" i="157"/>
  <c r="U14" i="157"/>
  <c r="W14" i="157" s="1"/>
  <c r="S14" i="157"/>
  <c r="F14" i="157"/>
  <c r="W13" i="157"/>
  <c r="U13" i="157"/>
  <c r="T13" i="157"/>
  <c r="S13" i="157"/>
  <c r="F13" i="157"/>
  <c r="W12" i="157"/>
  <c r="U12" i="157"/>
  <c r="T12" i="157"/>
  <c r="S12" i="157"/>
  <c r="F12" i="157"/>
  <c r="U11" i="157"/>
  <c r="W11" i="157" s="1"/>
  <c r="S11" i="157"/>
  <c r="F11" i="157"/>
  <c r="U10" i="157"/>
  <c r="S10" i="157"/>
  <c r="F10" i="157"/>
  <c r="U9" i="157"/>
  <c r="T9" i="157"/>
  <c r="S9" i="157"/>
  <c r="F9" i="157"/>
  <c r="U8" i="157"/>
  <c r="W8" i="157" s="1"/>
  <c r="T8" i="157"/>
  <c r="S8" i="157"/>
  <c r="F8" i="157"/>
  <c r="BL7" i="157"/>
  <c r="U7" i="157"/>
  <c r="S7" i="157"/>
  <c r="F7" i="157"/>
  <c r="BN6" i="157"/>
  <c r="W6" i="157"/>
  <c r="U6" i="157"/>
  <c r="S6" i="157"/>
  <c r="F6" i="157"/>
  <c r="Z5" i="157"/>
  <c r="U5" i="157"/>
  <c r="S5" i="157"/>
  <c r="F5" i="157"/>
  <c r="E5" i="157"/>
  <c r="E6" i="157" s="1"/>
  <c r="E7" i="157" s="1"/>
  <c r="E8" i="157" s="1"/>
  <c r="E9" i="157" s="1"/>
  <c r="E10" i="157" s="1"/>
  <c r="E11" i="157" s="1"/>
  <c r="E12" i="157" s="1"/>
  <c r="E13" i="157" s="1"/>
  <c r="E14" i="157" s="1"/>
  <c r="E15" i="157" s="1"/>
  <c r="E16" i="157" s="1"/>
  <c r="E17" i="157" s="1"/>
  <c r="E18" i="157" s="1"/>
  <c r="E19" i="157" s="1"/>
  <c r="E20" i="157" s="1"/>
  <c r="E21" i="157" s="1"/>
  <c r="E22" i="157" s="1"/>
  <c r="E23" i="157" s="1"/>
  <c r="E24" i="157" s="1"/>
  <c r="E25" i="157" s="1"/>
  <c r="E26" i="157" s="1"/>
  <c r="D5" i="157"/>
  <c r="D6" i="157" s="1"/>
  <c r="D7" i="157" s="1"/>
  <c r="D8" i="157" s="1"/>
  <c r="D9" i="157" s="1"/>
  <c r="D10" i="157" s="1"/>
  <c r="D11" i="157" s="1"/>
  <c r="D12" i="157" s="1"/>
  <c r="D13" i="157" s="1"/>
  <c r="D14" i="157" s="1"/>
  <c r="D15" i="157" s="1"/>
  <c r="D16" i="157" s="1"/>
  <c r="D17" i="157" s="1"/>
  <c r="D18" i="157" s="1"/>
  <c r="D19" i="157" s="1"/>
  <c r="D20" i="157" s="1"/>
  <c r="D21" i="157" s="1"/>
  <c r="D22" i="157" s="1"/>
  <c r="D23" i="157" s="1"/>
  <c r="D24" i="157" s="1"/>
  <c r="D25" i="157" s="1"/>
  <c r="D26" i="157" s="1"/>
  <c r="AN4" i="157"/>
  <c r="U4" i="157"/>
  <c r="AE5" i="157" s="1"/>
  <c r="S4" i="157"/>
  <c r="F4" i="157"/>
  <c r="B3" i="157"/>
  <c r="I2" i="157"/>
  <c r="D2" i="157"/>
  <c r="U26" i="156"/>
  <c r="S26" i="156"/>
  <c r="F26" i="156"/>
  <c r="B26" i="156"/>
  <c r="U25" i="156"/>
  <c r="S25" i="156"/>
  <c r="F25" i="156"/>
  <c r="U24" i="156"/>
  <c r="S24" i="156"/>
  <c r="F24" i="156"/>
  <c r="W23" i="156"/>
  <c r="U23" i="156"/>
  <c r="S23" i="156"/>
  <c r="O23" i="156"/>
  <c r="F23" i="156"/>
  <c r="W22" i="156"/>
  <c r="U22" i="156"/>
  <c r="S22" i="156"/>
  <c r="O22" i="156"/>
  <c r="F22" i="156"/>
  <c r="U21" i="156"/>
  <c r="S21" i="156"/>
  <c r="F21" i="156"/>
  <c r="U20" i="156"/>
  <c r="S20" i="156"/>
  <c r="F20" i="156"/>
  <c r="W19" i="156"/>
  <c r="U19" i="156"/>
  <c r="AY19" i="156" s="1"/>
  <c r="S19" i="156"/>
  <c r="F19" i="156"/>
  <c r="U18" i="156"/>
  <c r="S18" i="156"/>
  <c r="AH18" i="156" s="1"/>
  <c r="F18" i="156"/>
  <c r="U17" i="156"/>
  <c r="S17" i="156"/>
  <c r="F17" i="156"/>
  <c r="U16" i="156"/>
  <c r="W16" i="156" s="1"/>
  <c r="S16" i="156"/>
  <c r="F16" i="156"/>
  <c r="W15" i="156"/>
  <c r="U15" i="156"/>
  <c r="S15" i="156"/>
  <c r="F15" i="156"/>
  <c r="U14" i="156"/>
  <c r="S14" i="156"/>
  <c r="F14" i="156"/>
  <c r="U13" i="156"/>
  <c r="T13" i="156"/>
  <c r="S13" i="156"/>
  <c r="Y13" i="156" s="1"/>
  <c r="F13" i="156"/>
  <c r="U12" i="156"/>
  <c r="T12" i="156"/>
  <c r="S12" i="156"/>
  <c r="F12" i="156"/>
  <c r="U11" i="156"/>
  <c r="AW11" i="156" s="1"/>
  <c r="S11" i="156"/>
  <c r="F11" i="156"/>
  <c r="AV10" i="156"/>
  <c r="W10" i="156"/>
  <c r="U10" i="156"/>
  <c r="S10" i="156"/>
  <c r="F10" i="156"/>
  <c r="AI9" i="156"/>
  <c r="U9" i="156"/>
  <c r="AY9" i="156" s="1"/>
  <c r="T9" i="156"/>
  <c r="S9" i="156"/>
  <c r="F9" i="156"/>
  <c r="AM8" i="156"/>
  <c r="U8" i="156"/>
  <c r="W8" i="156" s="1"/>
  <c r="T8" i="156"/>
  <c r="S8" i="156"/>
  <c r="F8" i="156"/>
  <c r="BS7" i="156"/>
  <c r="BC7" i="156"/>
  <c r="AM7" i="156"/>
  <c r="W7" i="156"/>
  <c r="U7" i="156"/>
  <c r="S7" i="156"/>
  <c r="AA7" i="156" s="1"/>
  <c r="F7" i="156"/>
  <c r="BR6" i="156"/>
  <c r="BB6" i="156"/>
  <c r="AL6" i="156"/>
  <c r="V6" i="156"/>
  <c r="U6" i="156"/>
  <c r="BF6" i="156" s="1"/>
  <c r="S6" i="156"/>
  <c r="Z6" i="156" s="1"/>
  <c r="F6" i="156"/>
  <c r="BE5" i="156"/>
  <c r="AO5" i="156"/>
  <c r="Y5" i="156"/>
  <c r="U5" i="156"/>
  <c r="S5" i="156"/>
  <c r="AC5" i="156" s="1"/>
  <c r="F5" i="156"/>
  <c r="E5" i="156"/>
  <c r="E6" i="156" s="1"/>
  <c r="E7" i="156" s="1"/>
  <c r="E8" i="156" s="1"/>
  <c r="E9" i="156" s="1"/>
  <c r="E10" i="156" s="1"/>
  <c r="E11" i="156" s="1"/>
  <c r="E12" i="156" s="1"/>
  <c r="E13" i="156" s="1"/>
  <c r="E14" i="156" s="1"/>
  <c r="E15" i="156" s="1"/>
  <c r="E16" i="156" s="1"/>
  <c r="E17" i="156" s="1"/>
  <c r="E18" i="156" s="1"/>
  <c r="E19" i="156" s="1"/>
  <c r="E20" i="156" s="1"/>
  <c r="E21" i="156" s="1"/>
  <c r="E22" i="156" s="1"/>
  <c r="E23" i="156" s="1"/>
  <c r="E24" i="156" s="1"/>
  <c r="E25" i="156" s="1"/>
  <c r="E26" i="156" s="1"/>
  <c r="D5" i="156"/>
  <c r="D6" i="156" s="1"/>
  <c r="D7" i="156" s="1"/>
  <c r="D8" i="156" s="1"/>
  <c r="D9" i="156" s="1"/>
  <c r="D10" i="156" s="1"/>
  <c r="D11" i="156" s="1"/>
  <c r="D12" i="156" s="1"/>
  <c r="D13" i="156" s="1"/>
  <c r="D14" i="156" s="1"/>
  <c r="D15" i="156" s="1"/>
  <c r="D16" i="156" s="1"/>
  <c r="D17" i="156" s="1"/>
  <c r="D18" i="156" s="1"/>
  <c r="D19" i="156" s="1"/>
  <c r="D20" i="156" s="1"/>
  <c r="D21" i="156" s="1"/>
  <c r="D22" i="156" s="1"/>
  <c r="D23" i="156" s="1"/>
  <c r="D24" i="156" s="1"/>
  <c r="D25" i="156" s="1"/>
  <c r="D26" i="156" s="1"/>
  <c r="BS4" i="156"/>
  <c r="BP4" i="156"/>
  <c r="BN4" i="156"/>
  <c r="BK4" i="156"/>
  <c r="BH4" i="156"/>
  <c r="BF4" i="156"/>
  <c r="BC4" i="156"/>
  <c r="AZ4" i="156"/>
  <c r="AX4" i="156"/>
  <c r="AU4" i="156"/>
  <c r="AR4" i="156"/>
  <c r="AP4" i="156"/>
  <c r="AM4" i="156"/>
  <c r="AJ4" i="156"/>
  <c r="V4" i="156"/>
  <c r="U4" i="156"/>
  <c r="S4" i="156"/>
  <c r="F4" i="156"/>
  <c r="B3" i="156"/>
  <c r="I2" i="156"/>
  <c r="D2" i="156"/>
  <c r="W26" i="155"/>
  <c r="U26" i="155"/>
  <c r="S26" i="155"/>
  <c r="F26" i="155"/>
  <c r="B26" i="155"/>
  <c r="W25" i="155"/>
  <c r="U25" i="155"/>
  <c r="S25" i="155"/>
  <c r="F25" i="155"/>
  <c r="U24" i="155"/>
  <c r="W24" i="155" s="1"/>
  <c r="S24" i="155"/>
  <c r="F24" i="155"/>
  <c r="U23" i="155"/>
  <c r="S23" i="155"/>
  <c r="O23" i="155"/>
  <c r="F23" i="155"/>
  <c r="U22" i="155"/>
  <c r="S22" i="155"/>
  <c r="O22" i="155"/>
  <c r="F22" i="155"/>
  <c r="U21" i="155"/>
  <c r="S21" i="155"/>
  <c r="F21" i="155"/>
  <c r="U20" i="155"/>
  <c r="S20" i="155"/>
  <c r="F20" i="155"/>
  <c r="U19" i="155"/>
  <c r="W19" i="155" s="1"/>
  <c r="S19" i="155"/>
  <c r="F19" i="155"/>
  <c r="U18" i="155"/>
  <c r="S18" i="155"/>
  <c r="F18" i="155"/>
  <c r="U17" i="155"/>
  <c r="S17" i="155"/>
  <c r="F17" i="155"/>
  <c r="W16" i="155"/>
  <c r="U16" i="155"/>
  <c r="S16" i="155"/>
  <c r="Y16" i="155" s="1"/>
  <c r="F16" i="155"/>
  <c r="U15" i="155"/>
  <c r="S15" i="155"/>
  <c r="F15" i="155"/>
  <c r="U14" i="155"/>
  <c r="W14" i="155" s="1"/>
  <c r="S14" i="155"/>
  <c r="F14" i="155"/>
  <c r="U13" i="155"/>
  <c r="T13" i="155"/>
  <c r="S13" i="155"/>
  <c r="F13" i="155"/>
  <c r="U12" i="155"/>
  <c r="T12" i="155"/>
  <c r="S12" i="155"/>
  <c r="F12" i="155"/>
  <c r="U11" i="155"/>
  <c r="S11" i="155"/>
  <c r="F11" i="155"/>
  <c r="W10" i="155"/>
  <c r="U10" i="155"/>
  <c r="S10" i="155"/>
  <c r="F10" i="155"/>
  <c r="U9" i="155"/>
  <c r="T9" i="155"/>
  <c r="S9" i="155"/>
  <c r="F9" i="155"/>
  <c r="AX8" i="155"/>
  <c r="U8" i="155"/>
  <c r="W8" i="155" s="1"/>
  <c r="T8" i="155"/>
  <c r="S8" i="155"/>
  <c r="F8" i="155"/>
  <c r="W7" i="155"/>
  <c r="U7" i="155"/>
  <c r="S7" i="155"/>
  <c r="F7" i="155"/>
  <c r="BQ6" i="155"/>
  <c r="U6" i="155"/>
  <c r="S6" i="155"/>
  <c r="F6" i="155"/>
  <c r="BN5" i="155"/>
  <c r="BB5" i="155"/>
  <c r="AD5" i="155"/>
  <c r="U5" i="155"/>
  <c r="BE5" i="155" s="1"/>
  <c r="S5" i="155"/>
  <c r="F5" i="155"/>
  <c r="E5" i="155"/>
  <c r="E6" i="155" s="1"/>
  <c r="E7" i="155" s="1"/>
  <c r="E8" i="155" s="1"/>
  <c r="E9" i="155" s="1"/>
  <c r="E10" i="155" s="1"/>
  <c r="E11" i="155" s="1"/>
  <c r="E12" i="155" s="1"/>
  <c r="E13" i="155" s="1"/>
  <c r="E14" i="155" s="1"/>
  <c r="E15" i="155" s="1"/>
  <c r="E16" i="155" s="1"/>
  <c r="E17" i="155" s="1"/>
  <c r="E18" i="155" s="1"/>
  <c r="E19" i="155" s="1"/>
  <c r="E20" i="155" s="1"/>
  <c r="E21" i="155" s="1"/>
  <c r="E22" i="155" s="1"/>
  <c r="E23" i="155" s="1"/>
  <c r="E24" i="155" s="1"/>
  <c r="E25" i="155" s="1"/>
  <c r="E26" i="155" s="1"/>
  <c r="D5" i="155"/>
  <c r="D6" i="155" s="1"/>
  <c r="D7" i="155" s="1"/>
  <c r="D8" i="155" s="1"/>
  <c r="D9" i="155" s="1"/>
  <c r="D10" i="155" s="1"/>
  <c r="D11" i="155" s="1"/>
  <c r="D12" i="155" s="1"/>
  <c r="D13" i="155" s="1"/>
  <c r="D14" i="155" s="1"/>
  <c r="D15" i="155" s="1"/>
  <c r="D16" i="155" s="1"/>
  <c r="D17" i="155" s="1"/>
  <c r="D18" i="155" s="1"/>
  <c r="D19" i="155" s="1"/>
  <c r="D20" i="155" s="1"/>
  <c r="D21" i="155" s="1"/>
  <c r="D22" i="155" s="1"/>
  <c r="D23" i="155" s="1"/>
  <c r="D24" i="155" s="1"/>
  <c r="D25" i="155" s="1"/>
  <c r="D26" i="155" s="1"/>
  <c r="BO4" i="155"/>
  <c r="BE4" i="155"/>
  <c r="AY4" i="155"/>
  <c r="AU4" i="155"/>
  <c r="AI4" i="155"/>
  <c r="AE4" i="155"/>
  <c r="Y4" i="155"/>
  <c r="U4" i="155"/>
  <c r="S4" i="155"/>
  <c r="F4" i="155"/>
  <c r="B3" i="155"/>
  <c r="I2" i="155"/>
  <c r="D2" i="155"/>
  <c r="U26" i="154"/>
  <c r="S26" i="154"/>
  <c r="F26" i="154"/>
  <c r="B26" i="154"/>
  <c r="U25" i="154"/>
  <c r="S25" i="154"/>
  <c r="F25" i="154"/>
  <c r="AL24" i="154"/>
  <c r="W24" i="154"/>
  <c r="U24" i="154"/>
  <c r="S24" i="154"/>
  <c r="F24" i="154"/>
  <c r="W23" i="154"/>
  <c r="U23" i="154"/>
  <c r="S23" i="154"/>
  <c r="O23" i="154"/>
  <c r="F23" i="154"/>
  <c r="U22" i="154"/>
  <c r="S22" i="154"/>
  <c r="O22" i="154"/>
  <c r="F22" i="154"/>
  <c r="U21" i="154"/>
  <c r="S21" i="154"/>
  <c r="F21" i="154"/>
  <c r="U20" i="154"/>
  <c r="S20" i="154"/>
  <c r="F20" i="154"/>
  <c r="U19" i="154"/>
  <c r="S19" i="154"/>
  <c r="F19" i="154"/>
  <c r="U18" i="154"/>
  <c r="S18" i="154"/>
  <c r="F18" i="154"/>
  <c r="U17" i="154"/>
  <c r="S17" i="154"/>
  <c r="F17" i="154"/>
  <c r="U16" i="154"/>
  <c r="S16" i="154"/>
  <c r="F16" i="154"/>
  <c r="AO15" i="154"/>
  <c r="U15" i="154"/>
  <c r="S15" i="154"/>
  <c r="F15" i="154"/>
  <c r="W14" i="154"/>
  <c r="U14" i="154"/>
  <c r="S14" i="154"/>
  <c r="F14" i="154"/>
  <c r="BS13" i="154"/>
  <c r="W13" i="154"/>
  <c r="U13" i="154"/>
  <c r="T13" i="154"/>
  <c r="S13" i="154"/>
  <c r="F13" i="154"/>
  <c r="BG12" i="154"/>
  <c r="U12" i="154"/>
  <c r="T12" i="154"/>
  <c r="S12" i="154"/>
  <c r="F12" i="154"/>
  <c r="BC11" i="154"/>
  <c r="W11" i="154"/>
  <c r="U11" i="154"/>
  <c r="S11" i="154"/>
  <c r="AE11" i="154" s="1"/>
  <c r="F11" i="154"/>
  <c r="AF10" i="154"/>
  <c r="U10" i="154"/>
  <c r="S10" i="154"/>
  <c r="F10" i="154"/>
  <c r="BG9" i="154"/>
  <c r="U9" i="154"/>
  <c r="T9" i="154"/>
  <c r="S9" i="154"/>
  <c r="F9" i="154"/>
  <c r="BS8" i="154"/>
  <c r="AM8" i="154"/>
  <c r="U8" i="154"/>
  <c r="T8" i="154"/>
  <c r="S8" i="154"/>
  <c r="AE8" i="154" s="1"/>
  <c r="F8" i="154"/>
  <c r="BG7" i="154"/>
  <c r="AA7" i="154"/>
  <c r="W7" i="154"/>
  <c r="U7" i="154"/>
  <c r="S7" i="154"/>
  <c r="F7" i="154"/>
  <c r="AR6" i="154"/>
  <c r="W6" i="154"/>
  <c r="V6" i="154"/>
  <c r="U6" i="154"/>
  <c r="S6" i="154"/>
  <c r="F6" i="154"/>
  <c r="E6" i="154"/>
  <c r="E7" i="154" s="1"/>
  <c r="E8" i="154" s="1"/>
  <c r="E9" i="154" s="1"/>
  <c r="E10" i="154" s="1"/>
  <c r="E11" i="154" s="1"/>
  <c r="E12" i="154" s="1"/>
  <c r="E13" i="154" s="1"/>
  <c r="E14" i="154" s="1"/>
  <c r="E15" i="154" s="1"/>
  <c r="E16" i="154" s="1"/>
  <c r="E17" i="154" s="1"/>
  <c r="E18" i="154" s="1"/>
  <c r="E19" i="154" s="1"/>
  <c r="E20" i="154" s="1"/>
  <c r="E21" i="154" s="1"/>
  <c r="E22" i="154" s="1"/>
  <c r="E23" i="154" s="1"/>
  <c r="E24" i="154" s="1"/>
  <c r="E25" i="154" s="1"/>
  <c r="E26" i="154" s="1"/>
  <c r="AO5" i="154"/>
  <c r="U5" i="154"/>
  <c r="AQ9" i="154" s="1"/>
  <c r="S5" i="154"/>
  <c r="F5" i="154"/>
  <c r="E5" i="154"/>
  <c r="D5" i="154"/>
  <c r="D6" i="154" s="1"/>
  <c r="D7" i="154" s="1"/>
  <c r="D8" i="154" s="1"/>
  <c r="D9" i="154" s="1"/>
  <c r="D10" i="154" s="1"/>
  <c r="D11" i="154" s="1"/>
  <c r="D12" i="154" s="1"/>
  <c r="D13" i="154" s="1"/>
  <c r="D14" i="154" s="1"/>
  <c r="D15" i="154" s="1"/>
  <c r="D16" i="154" s="1"/>
  <c r="D17" i="154" s="1"/>
  <c r="D18" i="154" s="1"/>
  <c r="D19" i="154" s="1"/>
  <c r="D20" i="154" s="1"/>
  <c r="D21" i="154" s="1"/>
  <c r="D22" i="154" s="1"/>
  <c r="D23" i="154" s="1"/>
  <c r="D24" i="154" s="1"/>
  <c r="D25" i="154" s="1"/>
  <c r="D26" i="154" s="1"/>
  <c r="BR4" i="154"/>
  <c r="BP4" i="154"/>
  <c r="BL4" i="154"/>
  <c r="BJ4" i="154"/>
  <c r="BH4" i="154"/>
  <c r="BD4" i="154"/>
  <c r="BB4" i="154"/>
  <c r="AZ4" i="154"/>
  <c r="AV4" i="154"/>
  <c r="AT4" i="154"/>
  <c r="AR4" i="154"/>
  <c r="AN4" i="154"/>
  <c r="AL4" i="154"/>
  <c r="AJ4" i="154"/>
  <c r="X4" i="154"/>
  <c r="V4" i="154"/>
  <c r="U4" i="154"/>
  <c r="BJ24" i="154" s="1"/>
  <c r="S4" i="154"/>
  <c r="AD4" i="154" s="1"/>
  <c r="F4" i="154"/>
  <c r="B3" i="154"/>
  <c r="I2" i="154"/>
  <c r="D2" i="154"/>
  <c r="U26" i="153"/>
  <c r="S26" i="153"/>
  <c r="F26" i="153"/>
  <c r="B26" i="153"/>
  <c r="U25" i="153"/>
  <c r="S25" i="153"/>
  <c r="F25" i="153"/>
  <c r="U24" i="153"/>
  <c r="S24" i="153"/>
  <c r="F24" i="153"/>
  <c r="U23" i="153"/>
  <c r="W23" i="153" s="1"/>
  <c r="S23" i="153"/>
  <c r="O23" i="153"/>
  <c r="F23" i="153"/>
  <c r="U22" i="153"/>
  <c r="W22" i="153" s="1"/>
  <c r="S22" i="153"/>
  <c r="O22" i="153"/>
  <c r="F22" i="153"/>
  <c r="W21" i="153"/>
  <c r="U21" i="153"/>
  <c r="S21" i="153"/>
  <c r="F21" i="153"/>
  <c r="U20" i="153"/>
  <c r="S20" i="153"/>
  <c r="F20" i="153"/>
  <c r="U19" i="153"/>
  <c r="S19" i="153"/>
  <c r="F19" i="153"/>
  <c r="U18" i="153"/>
  <c r="S18" i="153"/>
  <c r="F18" i="153"/>
  <c r="W17" i="153"/>
  <c r="U17" i="153"/>
  <c r="S17" i="153"/>
  <c r="F17" i="153"/>
  <c r="U16" i="153"/>
  <c r="S16" i="153"/>
  <c r="F16" i="153"/>
  <c r="U15" i="153"/>
  <c r="S15" i="153"/>
  <c r="F15" i="153"/>
  <c r="U14" i="153"/>
  <c r="S14" i="153"/>
  <c r="F14" i="153"/>
  <c r="U13" i="153"/>
  <c r="W13" i="153" s="1"/>
  <c r="T13" i="153"/>
  <c r="S13" i="153"/>
  <c r="F13" i="153"/>
  <c r="W12" i="153"/>
  <c r="U12" i="153"/>
  <c r="T12" i="153"/>
  <c r="S12" i="153"/>
  <c r="F12" i="153"/>
  <c r="W11" i="153"/>
  <c r="U11" i="153"/>
  <c r="S11" i="153"/>
  <c r="F11" i="153"/>
  <c r="W10" i="153"/>
  <c r="U10" i="153"/>
  <c r="S10" i="153"/>
  <c r="F10" i="153"/>
  <c r="U9" i="153"/>
  <c r="T9" i="153"/>
  <c r="S9" i="153"/>
  <c r="F9" i="153"/>
  <c r="U8" i="153"/>
  <c r="T8" i="153"/>
  <c r="S8" i="153"/>
  <c r="F8" i="153"/>
  <c r="U7" i="153"/>
  <c r="S7" i="153"/>
  <c r="F7" i="153"/>
  <c r="U6" i="153"/>
  <c r="S6" i="153"/>
  <c r="F6" i="153"/>
  <c r="U5" i="153"/>
  <c r="S5" i="153"/>
  <c r="F5" i="153"/>
  <c r="E5" i="153"/>
  <c r="E6" i="153" s="1"/>
  <c r="E7" i="153" s="1"/>
  <c r="E8" i="153" s="1"/>
  <c r="E9" i="153" s="1"/>
  <c r="E10" i="153" s="1"/>
  <c r="E11" i="153" s="1"/>
  <c r="E12" i="153" s="1"/>
  <c r="E13" i="153" s="1"/>
  <c r="E14" i="153" s="1"/>
  <c r="E15" i="153" s="1"/>
  <c r="E16" i="153" s="1"/>
  <c r="E17" i="153" s="1"/>
  <c r="E18" i="153" s="1"/>
  <c r="E19" i="153" s="1"/>
  <c r="E20" i="153" s="1"/>
  <c r="E21" i="153" s="1"/>
  <c r="E22" i="153" s="1"/>
  <c r="E23" i="153" s="1"/>
  <c r="E24" i="153" s="1"/>
  <c r="E25" i="153" s="1"/>
  <c r="E26" i="153" s="1"/>
  <c r="D5" i="153"/>
  <c r="D6" i="153" s="1"/>
  <c r="D7" i="153" s="1"/>
  <c r="D8" i="153" s="1"/>
  <c r="D9" i="153" s="1"/>
  <c r="D10" i="153" s="1"/>
  <c r="D11" i="153" s="1"/>
  <c r="D12" i="153" s="1"/>
  <c r="D13" i="153" s="1"/>
  <c r="D14" i="153" s="1"/>
  <c r="D15" i="153" s="1"/>
  <c r="D16" i="153" s="1"/>
  <c r="D17" i="153" s="1"/>
  <c r="D18" i="153" s="1"/>
  <c r="D19" i="153" s="1"/>
  <c r="D20" i="153" s="1"/>
  <c r="D21" i="153" s="1"/>
  <c r="D22" i="153" s="1"/>
  <c r="D23" i="153" s="1"/>
  <c r="D24" i="153" s="1"/>
  <c r="D25" i="153" s="1"/>
  <c r="D26" i="153" s="1"/>
  <c r="BS4" i="153"/>
  <c r="BK4" i="153"/>
  <c r="BG4" i="153"/>
  <c r="BC4" i="153"/>
  <c r="AU4" i="153"/>
  <c r="AQ4" i="153"/>
  <c r="AM4" i="153"/>
  <c r="AA4" i="153"/>
  <c r="W4" i="153"/>
  <c r="U4" i="153"/>
  <c r="S4" i="153"/>
  <c r="AF4" i="153" s="1"/>
  <c r="F4" i="153"/>
  <c r="B3" i="153"/>
  <c r="I2" i="153"/>
  <c r="D2" i="153"/>
  <c r="W26" i="152"/>
  <c r="U26" i="152"/>
  <c r="S26" i="152"/>
  <c r="F26" i="152"/>
  <c r="B26" i="152"/>
  <c r="W25" i="152"/>
  <c r="U25" i="152"/>
  <c r="S25" i="152"/>
  <c r="F25" i="152"/>
  <c r="U24" i="152"/>
  <c r="S24" i="152"/>
  <c r="F24" i="152"/>
  <c r="U23" i="152"/>
  <c r="S23" i="152"/>
  <c r="O23" i="152"/>
  <c r="F23" i="152"/>
  <c r="U22" i="152"/>
  <c r="S22" i="152"/>
  <c r="O22" i="152"/>
  <c r="F22" i="152"/>
  <c r="U21" i="152"/>
  <c r="S21" i="152"/>
  <c r="F21" i="152"/>
  <c r="U20" i="152"/>
  <c r="W20" i="152" s="1"/>
  <c r="S20" i="152"/>
  <c r="F20" i="152"/>
  <c r="U19" i="152"/>
  <c r="S19" i="152"/>
  <c r="F19" i="152"/>
  <c r="U18" i="152"/>
  <c r="S18" i="152"/>
  <c r="F18" i="152"/>
  <c r="U17" i="152"/>
  <c r="S17" i="152"/>
  <c r="F17" i="152"/>
  <c r="W16" i="152"/>
  <c r="U16" i="152"/>
  <c r="S16" i="152"/>
  <c r="F16" i="152"/>
  <c r="U15" i="152"/>
  <c r="S15" i="152"/>
  <c r="F15" i="152"/>
  <c r="U14" i="152"/>
  <c r="S14" i="152"/>
  <c r="F14" i="152"/>
  <c r="U13" i="152"/>
  <c r="W13" i="152" s="1"/>
  <c r="T13" i="152"/>
  <c r="S13" i="152"/>
  <c r="F13" i="152"/>
  <c r="U12" i="152"/>
  <c r="T12" i="152"/>
  <c r="S12" i="152"/>
  <c r="F12" i="152"/>
  <c r="U11" i="152"/>
  <c r="W11" i="152" s="1"/>
  <c r="S11" i="152"/>
  <c r="F11" i="152"/>
  <c r="W10" i="152"/>
  <c r="U10" i="152"/>
  <c r="S10" i="152"/>
  <c r="F10" i="152"/>
  <c r="U9" i="152"/>
  <c r="T9" i="152"/>
  <c r="S9" i="152"/>
  <c r="F9" i="152"/>
  <c r="U8" i="152"/>
  <c r="T8" i="152"/>
  <c r="S8" i="152"/>
  <c r="F8" i="152"/>
  <c r="U7" i="152"/>
  <c r="BE7" i="152" s="1"/>
  <c r="S7" i="152"/>
  <c r="F7" i="152"/>
  <c r="D7" i="152"/>
  <c r="D8" i="152" s="1"/>
  <c r="D9" i="152" s="1"/>
  <c r="D10" i="152" s="1"/>
  <c r="D11" i="152" s="1"/>
  <c r="D12" i="152" s="1"/>
  <c r="D13" i="152" s="1"/>
  <c r="D14" i="152" s="1"/>
  <c r="D15" i="152" s="1"/>
  <c r="D16" i="152" s="1"/>
  <c r="D17" i="152" s="1"/>
  <c r="D18" i="152" s="1"/>
  <c r="D19" i="152" s="1"/>
  <c r="D20" i="152" s="1"/>
  <c r="D21" i="152" s="1"/>
  <c r="D22" i="152" s="1"/>
  <c r="D23" i="152" s="1"/>
  <c r="D24" i="152" s="1"/>
  <c r="D25" i="152" s="1"/>
  <c r="D26" i="152" s="1"/>
  <c r="BR6" i="152"/>
  <c r="U6" i="152"/>
  <c r="AV6" i="152" s="1"/>
  <c r="S6" i="152"/>
  <c r="F6" i="152"/>
  <c r="E6" i="152"/>
  <c r="E7" i="152" s="1"/>
  <c r="E8" i="152" s="1"/>
  <c r="E9" i="152" s="1"/>
  <c r="E10" i="152" s="1"/>
  <c r="E11" i="152" s="1"/>
  <c r="E12" i="152" s="1"/>
  <c r="E13" i="152" s="1"/>
  <c r="E14" i="152" s="1"/>
  <c r="E15" i="152" s="1"/>
  <c r="E16" i="152" s="1"/>
  <c r="E17" i="152" s="1"/>
  <c r="E18" i="152" s="1"/>
  <c r="E19" i="152" s="1"/>
  <c r="E20" i="152" s="1"/>
  <c r="E21" i="152" s="1"/>
  <c r="E22" i="152" s="1"/>
  <c r="E23" i="152" s="1"/>
  <c r="E24" i="152" s="1"/>
  <c r="E25" i="152" s="1"/>
  <c r="E26" i="152" s="1"/>
  <c r="BE5" i="152"/>
  <c r="U5" i="152"/>
  <c r="S5" i="152"/>
  <c r="F5" i="152"/>
  <c r="E5" i="152"/>
  <c r="D5" i="152"/>
  <c r="D6" i="152" s="1"/>
  <c r="BP4" i="152"/>
  <c r="AU4" i="152"/>
  <c r="U4" i="152"/>
  <c r="S4" i="152"/>
  <c r="F4" i="152"/>
  <c r="B3" i="152"/>
  <c r="I2" i="152"/>
  <c r="D2" i="152"/>
  <c r="U26" i="151"/>
  <c r="W26" i="151" s="1"/>
  <c r="S26" i="151"/>
  <c r="F26" i="151"/>
  <c r="B26" i="151"/>
  <c r="U25" i="151"/>
  <c r="W25" i="151" s="1"/>
  <c r="S25" i="151"/>
  <c r="F25" i="151"/>
  <c r="U24" i="151"/>
  <c r="S24" i="151"/>
  <c r="F24" i="151"/>
  <c r="U23" i="151"/>
  <c r="S23" i="151"/>
  <c r="O23" i="151"/>
  <c r="F23" i="151"/>
  <c r="U22" i="151"/>
  <c r="S22" i="151"/>
  <c r="O22" i="151"/>
  <c r="F22" i="151"/>
  <c r="U21" i="151"/>
  <c r="S21" i="151"/>
  <c r="F21" i="151"/>
  <c r="U20" i="151"/>
  <c r="S20" i="151"/>
  <c r="F20" i="151"/>
  <c r="W19" i="151"/>
  <c r="U19" i="151"/>
  <c r="S19" i="151"/>
  <c r="F19" i="151"/>
  <c r="U18" i="151"/>
  <c r="S18" i="151"/>
  <c r="F18" i="151"/>
  <c r="U17" i="151"/>
  <c r="S17" i="151"/>
  <c r="F17" i="151"/>
  <c r="U16" i="151"/>
  <c r="W16" i="151" s="1"/>
  <c r="S16" i="151"/>
  <c r="F16" i="151"/>
  <c r="U15" i="151"/>
  <c r="W15" i="151" s="1"/>
  <c r="S15" i="151"/>
  <c r="F15" i="151"/>
  <c r="U14" i="151"/>
  <c r="S14" i="151"/>
  <c r="F14" i="151"/>
  <c r="U13" i="151"/>
  <c r="T13" i="151"/>
  <c r="S13" i="151"/>
  <c r="F13" i="151"/>
  <c r="U12" i="151"/>
  <c r="T12" i="151"/>
  <c r="S12" i="151"/>
  <c r="AH12" i="151" s="1"/>
  <c r="F12" i="151"/>
  <c r="U11" i="151"/>
  <c r="S11" i="151"/>
  <c r="F11" i="151"/>
  <c r="U10" i="151"/>
  <c r="S10" i="151"/>
  <c r="F10" i="151"/>
  <c r="U9" i="151"/>
  <c r="T9" i="151"/>
  <c r="S9" i="151"/>
  <c r="F9" i="151"/>
  <c r="U8" i="151"/>
  <c r="T8" i="151"/>
  <c r="S8" i="151"/>
  <c r="F8" i="151"/>
  <c r="D8" i="151"/>
  <c r="D9" i="151" s="1"/>
  <c r="D10" i="151" s="1"/>
  <c r="D11" i="151" s="1"/>
  <c r="D12" i="151" s="1"/>
  <c r="D13" i="151" s="1"/>
  <c r="D14" i="151" s="1"/>
  <c r="D15" i="151" s="1"/>
  <c r="D16" i="151" s="1"/>
  <c r="D17" i="151" s="1"/>
  <c r="D18" i="151" s="1"/>
  <c r="D19" i="151" s="1"/>
  <c r="D20" i="151" s="1"/>
  <c r="D21" i="151" s="1"/>
  <c r="D22" i="151" s="1"/>
  <c r="D23" i="151" s="1"/>
  <c r="D24" i="151" s="1"/>
  <c r="D25" i="151" s="1"/>
  <c r="D26" i="151" s="1"/>
  <c r="AT7" i="151"/>
  <c r="U7" i="151"/>
  <c r="S7" i="151"/>
  <c r="AD7" i="151" s="1"/>
  <c r="F7" i="151"/>
  <c r="BG6" i="151"/>
  <c r="U6" i="151"/>
  <c r="AY6" i="151" s="1"/>
  <c r="S6" i="151"/>
  <c r="F6" i="151"/>
  <c r="D6" i="151"/>
  <c r="D7" i="151" s="1"/>
  <c r="BH5" i="151"/>
  <c r="AR5" i="151"/>
  <c r="AB5" i="151"/>
  <c r="U5" i="151"/>
  <c r="S5" i="151"/>
  <c r="AD5" i="151" s="1"/>
  <c r="F5" i="151"/>
  <c r="E5" i="151"/>
  <c r="E6" i="151" s="1"/>
  <c r="E7" i="151" s="1"/>
  <c r="E8" i="151" s="1"/>
  <c r="E9" i="151" s="1"/>
  <c r="E10" i="151" s="1"/>
  <c r="E11" i="151" s="1"/>
  <c r="E12" i="151" s="1"/>
  <c r="E13" i="151" s="1"/>
  <c r="E14" i="151" s="1"/>
  <c r="E15" i="151" s="1"/>
  <c r="E16" i="151" s="1"/>
  <c r="E17" i="151" s="1"/>
  <c r="E18" i="151" s="1"/>
  <c r="E19" i="151" s="1"/>
  <c r="E20" i="151" s="1"/>
  <c r="E21" i="151" s="1"/>
  <c r="E22" i="151" s="1"/>
  <c r="E23" i="151" s="1"/>
  <c r="E24" i="151" s="1"/>
  <c r="E25" i="151" s="1"/>
  <c r="E26" i="151" s="1"/>
  <c r="D5" i="151"/>
  <c r="BM4" i="151"/>
  <c r="AW4" i="151"/>
  <c r="AI4" i="151"/>
  <c r="U4" i="151"/>
  <c r="S4" i="151"/>
  <c r="AA4" i="151" s="1"/>
  <c r="F4" i="151"/>
  <c r="B3" i="151"/>
  <c r="I2" i="151"/>
  <c r="D2" i="151"/>
  <c r="U26" i="150"/>
  <c r="S26" i="150"/>
  <c r="F26" i="150"/>
  <c r="B26" i="150"/>
  <c r="U25" i="150"/>
  <c r="S25" i="150"/>
  <c r="F25" i="150"/>
  <c r="W24" i="150"/>
  <c r="U24" i="150"/>
  <c r="S24" i="150"/>
  <c r="F24" i="150"/>
  <c r="W23" i="150"/>
  <c r="U23" i="150"/>
  <c r="S23" i="150"/>
  <c r="O23" i="150"/>
  <c r="F23" i="150"/>
  <c r="U22" i="150"/>
  <c r="W22" i="150" s="1"/>
  <c r="S22" i="150"/>
  <c r="O22" i="150"/>
  <c r="F22" i="150"/>
  <c r="U21" i="150"/>
  <c r="W21" i="150" s="1"/>
  <c r="S21" i="150"/>
  <c r="F21" i="150"/>
  <c r="U20" i="150"/>
  <c r="S20" i="150"/>
  <c r="F20" i="150"/>
  <c r="U19" i="150"/>
  <c r="S19" i="150"/>
  <c r="F19" i="150"/>
  <c r="U18" i="150"/>
  <c r="S18" i="150"/>
  <c r="F18" i="150"/>
  <c r="U17" i="150"/>
  <c r="S17" i="150"/>
  <c r="F17" i="150"/>
  <c r="U16" i="150"/>
  <c r="W16" i="150" s="1"/>
  <c r="S16" i="150"/>
  <c r="F16" i="150"/>
  <c r="U15" i="150"/>
  <c r="S15" i="150"/>
  <c r="F15" i="150"/>
  <c r="U14" i="150"/>
  <c r="S14" i="150"/>
  <c r="F14" i="150"/>
  <c r="U13" i="150"/>
  <c r="T13" i="150"/>
  <c r="S13" i="150"/>
  <c r="F13" i="150"/>
  <c r="U12" i="150"/>
  <c r="T12" i="150"/>
  <c r="S12" i="150"/>
  <c r="F12" i="150"/>
  <c r="U11" i="150"/>
  <c r="S11" i="150"/>
  <c r="F11" i="150"/>
  <c r="U10" i="150"/>
  <c r="S10" i="150"/>
  <c r="F10" i="150"/>
  <c r="U9" i="150"/>
  <c r="W9" i="150" s="1"/>
  <c r="T9" i="150"/>
  <c r="S9" i="150"/>
  <c r="F9" i="150"/>
  <c r="W8" i="150"/>
  <c r="U8" i="150"/>
  <c r="T8" i="150"/>
  <c r="S8" i="150"/>
  <c r="F8" i="150"/>
  <c r="W7" i="150"/>
  <c r="U7" i="150"/>
  <c r="S7" i="150"/>
  <c r="F7" i="150"/>
  <c r="W6" i="150"/>
  <c r="U6" i="150"/>
  <c r="S6" i="150"/>
  <c r="F6" i="150"/>
  <c r="U5" i="150"/>
  <c r="BD5" i="150" s="1"/>
  <c r="S5" i="150"/>
  <c r="F5" i="150"/>
  <c r="E5" i="150"/>
  <c r="E6" i="150" s="1"/>
  <c r="E7" i="150" s="1"/>
  <c r="E8" i="150" s="1"/>
  <c r="E9" i="150" s="1"/>
  <c r="E10" i="150" s="1"/>
  <c r="E11" i="150" s="1"/>
  <c r="E12" i="150" s="1"/>
  <c r="E13" i="150" s="1"/>
  <c r="E14" i="150" s="1"/>
  <c r="E15" i="150" s="1"/>
  <c r="E16" i="150" s="1"/>
  <c r="E17" i="150" s="1"/>
  <c r="E18" i="150" s="1"/>
  <c r="E19" i="150" s="1"/>
  <c r="E20" i="150" s="1"/>
  <c r="E21" i="150" s="1"/>
  <c r="E22" i="150" s="1"/>
  <c r="E23" i="150" s="1"/>
  <c r="E24" i="150" s="1"/>
  <c r="E25" i="150" s="1"/>
  <c r="E26" i="150" s="1"/>
  <c r="D5" i="150"/>
  <c r="D6" i="150" s="1"/>
  <c r="D7" i="150" s="1"/>
  <c r="D8" i="150" s="1"/>
  <c r="D9" i="150" s="1"/>
  <c r="D10" i="150" s="1"/>
  <c r="D11" i="150" s="1"/>
  <c r="D12" i="150" s="1"/>
  <c r="D13" i="150" s="1"/>
  <c r="D14" i="150" s="1"/>
  <c r="D15" i="150" s="1"/>
  <c r="D16" i="150" s="1"/>
  <c r="D17" i="150" s="1"/>
  <c r="D18" i="150" s="1"/>
  <c r="D19" i="150" s="1"/>
  <c r="D20" i="150" s="1"/>
  <c r="D21" i="150" s="1"/>
  <c r="D22" i="150" s="1"/>
  <c r="D23" i="150" s="1"/>
  <c r="D24" i="150" s="1"/>
  <c r="D25" i="150" s="1"/>
  <c r="D26" i="150" s="1"/>
  <c r="U4" i="150"/>
  <c r="S4" i="150"/>
  <c r="AI4" i="150" s="1"/>
  <c r="F4" i="150"/>
  <c r="B3" i="150"/>
  <c r="I2" i="150"/>
  <c r="D2" i="150"/>
  <c r="U26" i="149"/>
  <c r="S26" i="149"/>
  <c r="F26" i="149"/>
  <c r="B26" i="149"/>
  <c r="U25" i="149"/>
  <c r="S25" i="149"/>
  <c r="F25" i="149"/>
  <c r="U24" i="149"/>
  <c r="S24" i="149"/>
  <c r="F24" i="149"/>
  <c r="U23" i="149"/>
  <c r="S23" i="149"/>
  <c r="O23" i="149"/>
  <c r="F23" i="149"/>
  <c r="U22" i="149"/>
  <c r="W22" i="149" s="1"/>
  <c r="S22" i="149"/>
  <c r="O22" i="149"/>
  <c r="F22" i="149"/>
  <c r="U21" i="149"/>
  <c r="W21" i="149" s="1"/>
  <c r="S21" i="149"/>
  <c r="F21" i="149"/>
  <c r="U20" i="149"/>
  <c r="S20" i="149"/>
  <c r="F20" i="149"/>
  <c r="U19" i="149"/>
  <c r="S19" i="149"/>
  <c r="F19" i="149"/>
  <c r="U18" i="149"/>
  <c r="S18" i="149"/>
  <c r="F18" i="149"/>
  <c r="W17" i="149"/>
  <c r="U17" i="149"/>
  <c r="S17" i="149"/>
  <c r="F17" i="149"/>
  <c r="W16" i="149"/>
  <c r="U16" i="149"/>
  <c r="S16" i="149"/>
  <c r="F16" i="149"/>
  <c r="U15" i="149"/>
  <c r="S15" i="149"/>
  <c r="F15" i="149"/>
  <c r="U14" i="149"/>
  <c r="S14" i="149"/>
  <c r="F14" i="149"/>
  <c r="U13" i="149"/>
  <c r="W13" i="149" s="1"/>
  <c r="T13" i="149"/>
  <c r="S13" i="149"/>
  <c r="F13" i="149"/>
  <c r="U12" i="149"/>
  <c r="W12" i="149" s="1"/>
  <c r="T12" i="149"/>
  <c r="S12" i="149"/>
  <c r="F12" i="149"/>
  <c r="W11" i="149"/>
  <c r="U11" i="149"/>
  <c r="S11" i="149"/>
  <c r="F11" i="149"/>
  <c r="U10" i="149"/>
  <c r="S10" i="149"/>
  <c r="F10" i="149"/>
  <c r="U9" i="149"/>
  <c r="T9" i="149"/>
  <c r="S9" i="149"/>
  <c r="F9" i="149"/>
  <c r="U8" i="149"/>
  <c r="T8" i="149"/>
  <c r="S8" i="149"/>
  <c r="F8" i="149"/>
  <c r="U7" i="149"/>
  <c r="S7" i="149"/>
  <c r="F7" i="149"/>
  <c r="U6" i="149"/>
  <c r="S6" i="149"/>
  <c r="F6" i="149"/>
  <c r="U5" i="149"/>
  <c r="S5" i="149"/>
  <c r="F5" i="149"/>
  <c r="E5" i="149"/>
  <c r="E6" i="149" s="1"/>
  <c r="E7" i="149" s="1"/>
  <c r="E8" i="149" s="1"/>
  <c r="E9" i="149" s="1"/>
  <c r="E10" i="149" s="1"/>
  <c r="E11" i="149" s="1"/>
  <c r="E12" i="149" s="1"/>
  <c r="E13" i="149" s="1"/>
  <c r="E14" i="149" s="1"/>
  <c r="E15" i="149" s="1"/>
  <c r="E16" i="149" s="1"/>
  <c r="E17" i="149" s="1"/>
  <c r="E18" i="149" s="1"/>
  <c r="E19" i="149" s="1"/>
  <c r="E20" i="149" s="1"/>
  <c r="E21" i="149" s="1"/>
  <c r="E22" i="149" s="1"/>
  <c r="E23" i="149" s="1"/>
  <c r="E24" i="149" s="1"/>
  <c r="E25" i="149" s="1"/>
  <c r="E26" i="149" s="1"/>
  <c r="D5" i="149"/>
  <c r="D6" i="149" s="1"/>
  <c r="D7" i="149" s="1"/>
  <c r="D8" i="149" s="1"/>
  <c r="D9" i="149" s="1"/>
  <c r="D10" i="149" s="1"/>
  <c r="D11" i="149" s="1"/>
  <c r="D12" i="149" s="1"/>
  <c r="D13" i="149" s="1"/>
  <c r="D14" i="149" s="1"/>
  <c r="D15" i="149" s="1"/>
  <c r="D16" i="149" s="1"/>
  <c r="D17" i="149" s="1"/>
  <c r="D18" i="149" s="1"/>
  <c r="D19" i="149" s="1"/>
  <c r="D20" i="149" s="1"/>
  <c r="D21" i="149" s="1"/>
  <c r="D22" i="149" s="1"/>
  <c r="D23" i="149" s="1"/>
  <c r="D24" i="149" s="1"/>
  <c r="D25" i="149" s="1"/>
  <c r="D26" i="149" s="1"/>
  <c r="BH4" i="149"/>
  <c r="AR4" i="149"/>
  <c r="X4" i="149"/>
  <c r="U4" i="149"/>
  <c r="BD4" i="149" s="1"/>
  <c r="S4" i="149"/>
  <c r="F4" i="149"/>
  <c r="B3" i="149"/>
  <c r="I2" i="149"/>
  <c r="D2" i="149"/>
  <c r="U26" i="148"/>
  <c r="S26" i="148"/>
  <c r="F26" i="148"/>
  <c r="B26" i="148"/>
  <c r="U25" i="148"/>
  <c r="S25" i="148"/>
  <c r="F25" i="148"/>
  <c r="U24" i="148"/>
  <c r="W24" i="148" s="1"/>
  <c r="S24" i="148"/>
  <c r="F24" i="148"/>
  <c r="U23" i="148"/>
  <c r="S23" i="148"/>
  <c r="O23" i="148"/>
  <c r="F23" i="148"/>
  <c r="U22" i="148"/>
  <c r="W22" i="148" s="1"/>
  <c r="S22" i="148"/>
  <c r="O22" i="148"/>
  <c r="F22" i="148"/>
  <c r="U21" i="148"/>
  <c r="W21" i="148" s="1"/>
  <c r="S21" i="148"/>
  <c r="F21" i="148"/>
  <c r="U20" i="148"/>
  <c r="S20" i="148"/>
  <c r="F20" i="148"/>
  <c r="U19" i="148"/>
  <c r="S19" i="148"/>
  <c r="F19" i="148"/>
  <c r="U18" i="148"/>
  <c r="S18" i="148"/>
  <c r="F18" i="148"/>
  <c r="W17" i="148"/>
  <c r="U17" i="148"/>
  <c r="S17" i="148"/>
  <c r="F17" i="148"/>
  <c r="U16" i="148"/>
  <c r="S16" i="148"/>
  <c r="F16" i="148"/>
  <c r="U15" i="148"/>
  <c r="S15" i="148"/>
  <c r="F15" i="148"/>
  <c r="U14" i="148"/>
  <c r="S14" i="148"/>
  <c r="F14" i="148"/>
  <c r="W13" i="148"/>
  <c r="U13" i="148"/>
  <c r="T13" i="148"/>
  <c r="S13" i="148"/>
  <c r="F13" i="148"/>
  <c r="U12" i="148"/>
  <c r="T12" i="148"/>
  <c r="S12" i="148"/>
  <c r="F12" i="148"/>
  <c r="U11" i="148"/>
  <c r="S11" i="148"/>
  <c r="F11" i="148"/>
  <c r="W10" i="148"/>
  <c r="U10" i="148"/>
  <c r="S10" i="148"/>
  <c r="F10" i="148"/>
  <c r="W9" i="148"/>
  <c r="U9" i="148"/>
  <c r="T9" i="148"/>
  <c r="S9" i="148"/>
  <c r="AE9" i="148" s="1"/>
  <c r="F9" i="148"/>
  <c r="U8" i="148"/>
  <c r="T8" i="148"/>
  <c r="S8" i="148"/>
  <c r="AI8" i="148" s="1"/>
  <c r="F8" i="148"/>
  <c r="U7" i="148"/>
  <c r="S7" i="148"/>
  <c r="F7" i="148"/>
  <c r="BD6" i="148"/>
  <c r="AN6" i="148"/>
  <c r="U6" i="148"/>
  <c r="S6" i="148"/>
  <c r="F6" i="148"/>
  <c r="BG5" i="148"/>
  <c r="AQ5" i="148"/>
  <c r="AA5" i="148"/>
  <c r="W5" i="148"/>
  <c r="U5" i="148"/>
  <c r="S5" i="148"/>
  <c r="F5" i="148"/>
  <c r="E5" i="148"/>
  <c r="E6" i="148" s="1"/>
  <c r="E7" i="148" s="1"/>
  <c r="E8" i="148" s="1"/>
  <c r="E9" i="148" s="1"/>
  <c r="E10" i="148" s="1"/>
  <c r="E11" i="148" s="1"/>
  <c r="E12" i="148" s="1"/>
  <c r="E13" i="148" s="1"/>
  <c r="E14" i="148" s="1"/>
  <c r="E15" i="148" s="1"/>
  <c r="E16" i="148" s="1"/>
  <c r="E17" i="148" s="1"/>
  <c r="E18" i="148" s="1"/>
  <c r="E19" i="148" s="1"/>
  <c r="E20" i="148" s="1"/>
  <c r="E21" i="148" s="1"/>
  <c r="E22" i="148" s="1"/>
  <c r="E23" i="148" s="1"/>
  <c r="E24" i="148" s="1"/>
  <c r="E25" i="148" s="1"/>
  <c r="E26" i="148" s="1"/>
  <c r="D5" i="148"/>
  <c r="D6" i="148" s="1"/>
  <c r="D7" i="148" s="1"/>
  <c r="D8" i="148" s="1"/>
  <c r="D9" i="148" s="1"/>
  <c r="D10" i="148" s="1"/>
  <c r="D11" i="148" s="1"/>
  <c r="D12" i="148" s="1"/>
  <c r="D13" i="148" s="1"/>
  <c r="D14" i="148" s="1"/>
  <c r="D15" i="148" s="1"/>
  <c r="D16" i="148" s="1"/>
  <c r="D17" i="148" s="1"/>
  <c r="D18" i="148" s="1"/>
  <c r="D19" i="148" s="1"/>
  <c r="D20" i="148" s="1"/>
  <c r="D21" i="148" s="1"/>
  <c r="D22" i="148" s="1"/>
  <c r="D23" i="148" s="1"/>
  <c r="D24" i="148" s="1"/>
  <c r="D25" i="148" s="1"/>
  <c r="D26" i="148" s="1"/>
  <c r="BN4" i="148"/>
  <c r="AX4" i="148"/>
  <c r="AH4" i="148"/>
  <c r="V4" i="148"/>
  <c r="U4" i="148"/>
  <c r="BP6" i="148" s="1"/>
  <c r="S4" i="148"/>
  <c r="F4" i="148"/>
  <c r="B3" i="148"/>
  <c r="I2" i="148"/>
  <c r="D2" i="148"/>
  <c r="U26" i="147"/>
  <c r="S26" i="147"/>
  <c r="F26" i="147"/>
  <c r="B26" i="147"/>
  <c r="U25" i="147"/>
  <c r="S25" i="147"/>
  <c r="F25" i="147"/>
  <c r="U24" i="147"/>
  <c r="S24" i="147"/>
  <c r="F24" i="147"/>
  <c r="U23" i="147"/>
  <c r="S23" i="147"/>
  <c r="O23" i="147"/>
  <c r="F23" i="147"/>
  <c r="W22" i="147"/>
  <c r="U22" i="147"/>
  <c r="S22" i="147"/>
  <c r="O22" i="147"/>
  <c r="F22" i="147"/>
  <c r="U21" i="147"/>
  <c r="W21" i="147" s="1"/>
  <c r="S21" i="147"/>
  <c r="F21" i="147"/>
  <c r="U20" i="147"/>
  <c r="W20" i="147" s="1"/>
  <c r="S20" i="147"/>
  <c r="F20" i="147"/>
  <c r="U19" i="147"/>
  <c r="S19" i="147"/>
  <c r="F19" i="147"/>
  <c r="U18" i="147"/>
  <c r="S18" i="147"/>
  <c r="F18" i="147"/>
  <c r="U17" i="147"/>
  <c r="S17" i="147"/>
  <c r="F17" i="147"/>
  <c r="U16" i="147"/>
  <c r="W16" i="147" s="1"/>
  <c r="S16" i="147"/>
  <c r="F16" i="147"/>
  <c r="U15" i="147"/>
  <c r="W15" i="147" s="1"/>
  <c r="S15" i="147"/>
  <c r="F15" i="147"/>
  <c r="U14" i="147"/>
  <c r="S14" i="147"/>
  <c r="F14" i="147"/>
  <c r="U13" i="147"/>
  <c r="T13" i="147"/>
  <c r="S13" i="147"/>
  <c r="F13" i="147"/>
  <c r="U12" i="147"/>
  <c r="T12" i="147"/>
  <c r="S12" i="147"/>
  <c r="F12" i="147"/>
  <c r="U11" i="147"/>
  <c r="S11" i="147"/>
  <c r="F11" i="147"/>
  <c r="W10" i="147"/>
  <c r="U10" i="147"/>
  <c r="S10" i="147"/>
  <c r="F10" i="147"/>
  <c r="W9" i="147"/>
  <c r="U9" i="147"/>
  <c r="T9" i="147"/>
  <c r="S9" i="147"/>
  <c r="F9" i="147"/>
  <c r="U8" i="147"/>
  <c r="W8" i="147" s="1"/>
  <c r="T8" i="147"/>
  <c r="S8" i="147"/>
  <c r="F8" i="147"/>
  <c r="U7" i="147"/>
  <c r="W7" i="147" s="1"/>
  <c r="S7" i="147"/>
  <c r="F7" i="147"/>
  <c r="U6" i="147"/>
  <c r="S6" i="147"/>
  <c r="F6" i="147"/>
  <c r="U5" i="147"/>
  <c r="S5" i="147"/>
  <c r="F5" i="147"/>
  <c r="E5" i="147"/>
  <c r="E6" i="147" s="1"/>
  <c r="E7" i="147" s="1"/>
  <c r="E8" i="147" s="1"/>
  <c r="E9" i="147" s="1"/>
  <c r="E10" i="147" s="1"/>
  <c r="E11" i="147" s="1"/>
  <c r="E12" i="147" s="1"/>
  <c r="E13" i="147" s="1"/>
  <c r="E14" i="147" s="1"/>
  <c r="E15" i="147" s="1"/>
  <c r="E16" i="147" s="1"/>
  <c r="E17" i="147" s="1"/>
  <c r="E18" i="147" s="1"/>
  <c r="E19" i="147" s="1"/>
  <c r="E20" i="147" s="1"/>
  <c r="E21" i="147" s="1"/>
  <c r="E22" i="147" s="1"/>
  <c r="E23" i="147" s="1"/>
  <c r="E24" i="147" s="1"/>
  <c r="E25" i="147" s="1"/>
  <c r="E26" i="147" s="1"/>
  <c r="D5" i="147"/>
  <c r="D6" i="147" s="1"/>
  <c r="D7" i="147" s="1"/>
  <c r="D8" i="147" s="1"/>
  <c r="D9" i="147" s="1"/>
  <c r="D10" i="147" s="1"/>
  <c r="D11" i="147" s="1"/>
  <c r="D12" i="147" s="1"/>
  <c r="D13" i="147" s="1"/>
  <c r="D14" i="147" s="1"/>
  <c r="D15" i="147" s="1"/>
  <c r="D16" i="147" s="1"/>
  <c r="D17" i="147" s="1"/>
  <c r="D18" i="147" s="1"/>
  <c r="D19" i="147" s="1"/>
  <c r="D20" i="147" s="1"/>
  <c r="D21" i="147" s="1"/>
  <c r="D22" i="147" s="1"/>
  <c r="D23" i="147" s="1"/>
  <c r="D24" i="147" s="1"/>
  <c r="D25" i="147" s="1"/>
  <c r="D26" i="147" s="1"/>
  <c r="U4" i="147"/>
  <c r="S4" i="147"/>
  <c r="F4" i="147"/>
  <c r="B3" i="147"/>
  <c r="I2" i="147"/>
  <c r="D2" i="147"/>
  <c r="U26" i="146"/>
  <c r="S26" i="146"/>
  <c r="F26" i="146"/>
  <c r="B26" i="146"/>
  <c r="U25" i="146"/>
  <c r="S25" i="146"/>
  <c r="F25" i="146"/>
  <c r="W24" i="146"/>
  <c r="U24" i="146"/>
  <c r="S24" i="146"/>
  <c r="F24" i="146"/>
  <c r="W23" i="146"/>
  <c r="U23" i="146"/>
  <c r="S23" i="146"/>
  <c r="O23" i="146"/>
  <c r="F23" i="146"/>
  <c r="W22" i="146"/>
  <c r="U22" i="146"/>
  <c r="S22" i="146"/>
  <c r="O22" i="146"/>
  <c r="F22" i="146"/>
  <c r="U21" i="146"/>
  <c r="W21" i="146" s="1"/>
  <c r="S21" i="146"/>
  <c r="F21" i="146"/>
  <c r="U20" i="146"/>
  <c r="S20" i="146"/>
  <c r="F20" i="146"/>
  <c r="U19" i="146"/>
  <c r="S19" i="146"/>
  <c r="F19" i="146"/>
  <c r="W18" i="146"/>
  <c r="U18" i="146"/>
  <c r="S18" i="146"/>
  <c r="F18" i="146"/>
  <c r="W17" i="146"/>
  <c r="U17" i="146"/>
  <c r="S17" i="146"/>
  <c r="F17" i="146"/>
  <c r="U16" i="146"/>
  <c r="S16" i="146"/>
  <c r="F16" i="146"/>
  <c r="U15" i="146"/>
  <c r="S15" i="146"/>
  <c r="F15" i="146"/>
  <c r="U14" i="146"/>
  <c r="W14" i="146" s="1"/>
  <c r="S14" i="146"/>
  <c r="F14" i="146"/>
  <c r="U13" i="146"/>
  <c r="W13" i="146" s="1"/>
  <c r="T13" i="146"/>
  <c r="S13" i="146"/>
  <c r="F13" i="146"/>
  <c r="W12" i="146"/>
  <c r="U12" i="146"/>
  <c r="T12" i="146"/>
  <c r="S12" i="146"/>
  <c r="F12" i="146"/>
  <c r="W11" i="146"/>
  <c r="U11" i="146"/>
  <c r="S11" i="146"/>
  <c r="F11" i="146"/>
  <c r="U10" i="146"/>
  <c r="S10" i="146"/>
  <c r="F10" i="146"/>
  <c r="U9" i="146"/>
  <c r="T9" i="146"/>
  <c r="S9" i="146"/>
  <c r="F9" i="146"/>
  <c r="U8" i="146"/>
  <c r="T8" i="146"/>
  <c r="S8" i="146"/>
  <c r="F8" i="146"/>
  <c r="W7" i="146"/>
  <c r="U7" i="146"/>
  <c r="S7" i="146"/>
  <c r="F7" i="146"/>
  <c r="U6" i="146"/>
  <c r="S6" i="146"/>
  <c r="F6" i="146"/>
  <c r="U5" i="146"/>
  <c r="S5" i="146"/>
  <c r="F5" i="146"/>
  <c r="E5" i="146"/>
  <c r="E6" i="146" s="1"/>
  <c r="E7" i="146" s="1"/>
  <c r="E8" i="146" s="1"/>
  <c r="E9" i="146" s="1"/>
  <c r="E10" i="146" s="1"/>
  <c r="E11" i="146" s="1"/>
  <c r="E12" i="146" s="1"/>
  <c r="E13" i="146" s="1"/>
  <c r="E14" i="146" s="1"/>
  <c r="E15" i="146" s="1"/>
  <c r="E16" i="146" s="1"/>
  <c r="E17" i="146" s="1"/>
  <c r="E18" i="146" s="1"/>
  <c r="E19" i="146" s="1"/>
  <c r="E20" i="146" s="1"/>
  <c r="E21" i="146" s="1"/>
  <c r="E22" i="146" s="1"/>
  <c r="E23" i="146" s="1"/>
  <c r="E24" i="146" s="1"/>
  <c r="E25" i="146" s="1"/>
  <c r="E26" i="146" s="1"/>
  <c r="D5" i="146"/>
  <c r="D6" i="146" s="1"/>
  <c r="D7" i="146" s="1"/>
  <c r="D8" i="146" s="1"/>
  <c r="D9" i="146" s="1"/>
  <c r="D10" i="146" s="1"/>
  <c r="D11" i="146" s="1"/>
  <c r="D12" i="146" s="1"/>
  <c r="D13" i="146" s="1"/>
  <c r="D14" i="146" s="1"/>
  <c r="D15" i="146" s="1"/>
  <c r="D16" i="146" s="1"/>
  <c r="D17" i="146" s="1"/>
  <c r="D18" i="146" s="1"/>
  <c r="D19" i="146" s="1"/>
  <c r="D20" i="146" s="1"/>
  <c r="D21" i="146" s="1"/>
  <c r="D22" i="146" s="1"/>
  <c r="D23" i="146" s="1"/>
  <c r="D24" i="146" s="1"/>
  <c r="D25" i="146" s="1"/>
  <c r="D26" i="146" s="1"/>
  <c r="BD4" i="146"/>
  <c r="U4" i="146"/>
  <c r="S4" i="146"/>
  <c r="F4" i="146"/>
  <c r="B3" i="146"/>
  <c r="I2" i="146"/>
  <c r="D2" i="146"/>
  <c r="W26" i="145"/>
  <c r="U26" i="145"/>
  <c r="S26" i="145"/>
  <c r="F26" i="145"/>
  <c r="B26" i="145"/>
  <c r="U25" i="145"/>
  <c r="W25" i="145" s="1"/>
  <c r="S25" i="145"/>
  <c r="F25" i="145"/>
  <c r="U24" i="145"/>
  <c r="W24" i="145" s="1"/>
  <c r="S24" i="145"/>
  <c r="F24" i="145"/>
  <c r="U23" i="145"/>
  <c r="S23" i="145"/>
  <c r="O23" i="145"/>
  <c r="F23" i="145"/>
  <c r="U22" i="145"/>
  <c r="S22" i="145"/>
  <c r="O22" i="145"/>
  <c r="F22" i="145"/>
  <c r="U21" i="145"/>
  <c r="S21" i="145"/>
  <c r="F21" i="145"/>
  <c r="U20" i="145"/>
  <c r="S20" i="145"/>
  <c r="F20" i="145"/>
  <c r="U19" i="145"/>
  <c r="S19" i="145"/>
  <c r="F19" i="145"/>
  <c r="W18" i="145"/>
  <c r="U18" i="145"/>
  <c r="S18" i="145"/>
  <c r="F18" i="145"/>
  <c r="W17" i="145"/>
  <c r="U17" i="145"/>
  <c r="S17" i="145"/>
  <c r="F17" i="145"/>
  <c r="U16" i="145"/>
  <c r="S16" i="145"/>
  <c r="F16" i="145"/>
  <c r="U15" i="145"/>
  <c r="S15" i="145"/>
  <c r="X15" i="145" s="1"/>
  <c r="F15" i="145"/>
  <c r="U14" i="145"/>
  <c r="W14" i="145" s="1"/>
  <c r="S14" i="145"/>
  <c r="F14" i="145"/>
  <c r="U13" i="145"/>
  <c r="W13" i="145" s="1"/>
  <c r="T13" i="145"/>
  <c r="S13" i="145"/>
  <c r="F13" i="145"/>
  <c r="U12" i="145"/>
  <c r="T12" i="145"/>
  <c r="S12" i="145"/>
  <c r="F12" i="145"/>
  <c r="U11" i="145"/>
  <c r="S11" i="145"/>
  <c r="F11" i="145"/>
  <c r="U10" i="145"/>
  <c r="S10" i="145"/>
  <c r="F10" i="145"/>
  <c r="U9" i="145"/>
  <c r="T9" i="145"/>
  <c r="S9" i="145"/>
  <c r="AH9" i="145" s="1"/>
  <c r="F9" i="145"/>
  <c r="U8" i="145"/>
  <c r="T8" i="145"/>
  <c r="S8" i="145"/>
  <c r="AH8" i="145" s="1"/>
  <c r="F8" i="145"/>
  <c r="U7" i="145"/>
  <c r="S7" i="145"/>
  <c r="F7" i="145"/>
  <c r="W6" i="145"/>
  <c r="U6" i="145"/>
  <c r="S6" i="145"/>
  <c r="F6" i="145"/>
  <c r="W5" i="145"/>
  <c r="U5" i="145"/>
  <c r="S5" i="145"/>
  <c r="F5" i="145"/>
  <c r="E5" i="145"/>
  <c r="E6" i="145" s="1"/>
  <c r="E7" i="145" s="1"/>
  <c r="E8" i="145" s="1"/>
  <c r="E9" i="145" s="1"/>
  <c r="E10" i="145" s="1"/>
  <c r="E11" i="145" s="1"/>
  <c r="E12" i="145" s="1"/>
  <c r="E13" i="145" s="1"/>
  <c r="E14" i="145" s="1"/>
  <c r="E15" i="145" s="1"/>
  <c r="E16" i="145" s="1"/>
  <c r="E17" i="145" s="1"/>
  <c r="E18" i="145" s="1"/>
  <c r="E19" i="145" s="1"/>
  <c r="E20" i="145" s="1"/>
  <c r="E21" i="145" s="1"/>
  <c r="E22" i="145" s="1"/>
  <c r="E23" i="145" s="1"/>
  <c r="E24" i="145" s="1"/>
  <c r="E25" i="145" s="1"/>
  <c r="E26" i="145" s="1"/>
  <c r="D5" i="145"/>
  <c r="D6" i="145" s="1"/>
  <c r="D7" i="145" s="1"/>
  <c r="D8" i="145" s="1"/>
  <c r="D9" i="145" s="1"/>
  <c r="D10" i="145" s="1"/>
  <c r="D11" i="145" s="1"/>
  <c r="D12" i="145" s="1"/>
  <c r="D13" i="145" s="1"/>
  <c r="D14" i="145" s="1"/>
  <c r="D15" i="145" s="1"/>
  <c r="D16" i="145" s="1"/>
  <c r="D17" i="145" s="1"/>
  <c r="D18" i="145" s="1"/>
  <c r="D19" i="145" s="1"/>
  <c r="D20" i="145" s="1"/>
  <c r="D21" i="145" s="1"/>
  <c r="D22" i="145" s="1"/>
  <c r="D23" i="145" s="1"/>
  <c r="D24" i="145" s="1"/>
  <c r="D25" i="145" s="1"/>
  <c r="D26" i="145" s="1"/>
  <c r="BJ4" i="145"/>
  <c r="BF4" i="145"/>
  <c r="BB4" i="145"/>
  <c r="AT4" i="145"/>
  <c r="AP4" i="145"/>
  <c r="AL4" i="145"/>
  <c r="AD4" i="145"/>
  <c r="V4" i="145"/>
  <c r="U4" i="145"/>
  <c r="S4" i="145"/>
  <c r="F4" i="145"/>
  <c r="B3" i="145"/>
  <c r="I2" i="145"/>
  <c r="D2" i="145"/>
  <c r="U26" i="144"/>
  <c r="S26" i="144"/>
  <c r="F26" i="144"/>
  <c r="B26" i="144"/>
  <c r="U25" i="144"/>
  <c r="S25" i="144"/>
  <c r="F25" i="144"/>
  <c r="U24" i="144"/>
  <c r="S24" i="144"/>
  <c r="F24" i="144"/>
  <c r="U23" i="144"/>
  <c r="W23" i="144" s="1"/>
  <c r="S23" i="144"/>
  <c r="O23" i="144"/>
  <c r="F23" i="144"/>
  <c r="W22" i="144"/>
  <c r="U22" i="144"/>
  <c r="S22" i="144"/>
  <c r="O22" i="144"/>
  <c r="F22" i="144"/>
  <c r="W21" i="144"/>
  <c r="U21" i="144"/>
  <c r="S21" i="144"/>
  <c r="F21" i="144"/>
  <c r="W20" i="144"/>
  <c r="U20" i="144"/>
  <c r="S20" i="144"/>
  <c r="F20" i="144"/>
  <c r="U19" i="144"/>
  <c r="S19" i="144"/>
  <c r="F19" i="144"/>
  <c r="U18" i="144"/>
  <c r="S18" i="144"/>
  <c r="F18" i="144"/>
  <c r="U17" i="144"/>
  <c r="W17" i="144" s="1"/>
  <c r="S17" i="144"/>
  <c r="F17" i="144"/>
  <c r="U16" i="144"/>
  <c r="W16" i="144" s="1"/>
  <c r="S16" i="144"/>
  <c r="F16" i="144"/>
  <c r="U15" i="144"/>
  <c r="S15" i="144"/>
  <c r="F15" i="144"/>
  <c r="U14" i="144"/>
  <c r="S14" i="144"/>
  <c r="F14" i="144"/>
  <c r="W13" i="144"/>
  <c r="U13" i="144"/>
  <c r="T13" i="144"/>
  <c r="S13" i="144"/>
  <c r="F13" i="144"/>
  <c r="W12" i="144"/>
  <c r="U12" i="144"/>
  <c r="T12" i="144"/>
  <c r="S12" i="144"/>
  <c r="F12" i="144"/>
  <c r="U11" i="144"/>
  <c r="W11" i="144" s="1"/>
  <c r="S11" i="144"/>
  <c r="F11" i="144"/>
  <c r="U10" i="144"/>
  <c r="W10" i="144" s="1"/>
  <c r="S10" i="144"/>
  <c r="F10" i="144"/>
  <c r="U9" i="144"/>
  <c r="T9" i="144"/>
  <c r="S9" i="144"/>
  <c r="F9" i="144"/>
  <c r="U8" i="144"/>
  <c r="T8" i="144"/>
  <c r="S8" i="144"/>
  <c r="F8" i="144"/>
  <c r="U7" i="144"/>
  <c r="S7" i="144"/>
  <c r="F7" i="144"/>
  <c r="U6" i="144"/>
  <c r="BP13" i="144" s="1"/>
  <c r="S6" i="144"/>
  <c r="F6" i="144"/>
  <c r="BP5" i="144"/>
  <c r="AZ5" i="144"/>
  <c r="U5" i="144"/>
  <c r="S5" i="144"/>
  <c r="AF5" i="144" s="1"/>
  <c r="F5" i="144"/>
  <c r="E5" i="144"/>
  <c r="E6" i="144" s="1"/>
  <c r="E7" i="144" s="1"/>
  <c r="E8" i="144" s="1"/>
  <c r="E9" i="144" s="1"/>
  <c r="E10" i="144" s="1"/>
  <c r="E11" i="144" s="1"/>
  <c r="E12" i="144" s="1"/>
  <c r="E13" i="144" s="1"/>
  <c r="E14" i="144" s="1"/>
  <c r="E15" i="144" s="1"/>
  <c r="E16" i="144" s="1"/>
  <c r="E17" i="144" s="1"/>
  <c r="E18" i="144" s="1"/>
  <c r="E19" i="144" s="1"/>
  <c r="E20" i="144" s="1"/>
  <c r="E21" i="144" s="1"/>
  <c r="E22" i="144" s="1"/>
  <c r="E23" i="144" s="1"/>
  <c r="E24" i="144" s="1"/>
  <c r="E25" i="144" s="1"/>
  <c r="E26" i="144" s="1"/>
  <c r="D5" i="144"/>
  <c r="D6" i="144" s="1"/>
  <c r="D7" i="144" s="1"/>
  <c r="D8" i="144" s="1"/>
  <c r="D9" i="144" s="1"/>
  <c r="D10" i="144" s="1"/>
  <c r="D11" i="144" s="1"/>
  <c r="D12" i="144" s="1"/>
  <c r="D13" i="144" s="1"/>
  <c r="D14" i="144" s="1"/>
  <c r="D15" i="144" s="1"/>
  <c r="D16" i="144" s="1"/>
  <c r="D17" i="144" s="1"/>
  <c r="D18" i="144" s="1"/>
  <c r="D19" i="144" s="1"/>
  <c r="D20" i="144" s="1"/>
  <c r="D21" i="144" s="1"/>
  <c r="D22" i="144" s="1"/>
  <c r="D23" i="144" s="1"/>
  <c r="D24" i="144" s="1"/>
  <c r="D25" i="144" s="1"/>
  <c r="D26" i="144" s="1"/>
  <c r="BN4" i="144"/>
  <c r="BF4" i="144"/>
  <c r="AP4" i="144"/>
  <c r="AI4" i="144"/>
  <c r="AA4" i="144"/>
  <c r="U4" i="144"/>
  <c r="S4" i="144"/>
  <c r="AE4" i="144" s="1"/>
  <c r="F4" i="144"/>
  <c r="B3" i="144"/>
  <c r="I2" i="144"/>
  <c r="D2" i="144"/>
  <c r="U26" i="143"/>
  <c r="W26" i="143" s="1"/>
  <c r="S26" i="143"/>
  <c r="F26" i="143"/>
  <c r="B26" i="143"/>
  <c r="U25" i="143"/>
  <c r="W25" i="143" s="1"/>
  <c r="S25" i="143"/>
  <c r="F25" i="143"/>
  <c r="U24" i="143"/>
  <c r="S24" i="143"/>
  <c r="F24" i="143"/>
  <c r="U23" i="143"/>
  <c r="S23" i="143"/>
  <c r="O23" i="143"/>
  <c r="F23" i="143"/>
  <c r="U22" i="143"/>
  <c r="S22" i="143"/>
  <c r="O22" i="143"/>
  <c r="F22" i="143"/>
  <c r="U21" i="143"/>
  <c r="S21" i="143"/>
  <c r="F21" i="143"/>
  <c r="W20" i="143"/>
  <c r="U20" i="143"/>
  <c r="S20" i="143"/>
  <c r="F20" i="143"/>
  <c r="W19" i="143"/>
  <c r="U19" i="143"/>
  <c r="S19" i="143"/>
  <c r="F19" i="143"/>
  <c r="U18" i="143"/>
  <c r="S18" i="143"/>
  <c r="F18" i="143"/>
  <c r="U17" i="143"/>
  <c r="S17" i="143"/>
  <c r="F17" i="143"/>
  <c r="U16" i="143"/>
  <c r="W16" i="143" s="1"/>
  <c r="S16" i="143"/>
  <c r="F16" i="143"/>
  <c r="U15" i="143"/>
  <c r="W15" i="143" s="1"/>
  <c r="S15" i="143"/>
  <c r="F15" i="143"/>
  <c r="U14" i="143"/>
  <c r="S14" i="143"/>
  <c r="F14" i="143"/>
  <c r="U13" i="143"/>
  <c r="T13" i="143"/>
  <c r="S13" i="143"/>
  <c r="F13" i="143"/>
  <c r="U12" i="143"/>
  <c r="T12" i="143"/>
  <c r="S12" i="143"/>
  <c r="F12" i="143"/>
  <c r="U11" i="143"/>
  <c r="S11" i="143"/>
  <c r="F11" i="143"/>
  <c r="W10" i="143"/>
  <c r="U10" i="143"/>
  <c r="S10" i="143"/>
  <c r="F10" i="143"/>
  <c r="W9" i="143"/>
  <c r="U9" i="143"/>
  <c r="T9" i="143"/>
  <c r="S9" i="143"/>
  <c r="F9" i="143"/>
  <c r="W8" i="143"/>
  <c r="U8" i="143"/>
  <c r="T8" i="143"/>
  <c r="S8" i="143"/>
  <c r="F8" i="143"/>
  <c r="U7" i="143"/>
  <c r="S7" i="143"/>
  <c r="F7" i="143"/>
  <c r="W6" i="143"/>
  <c r="U6" i="143"/>
  <c r="S6" i="143"/>
  <c r="F6" i="143"/>
  <c r="W5" i="143"/>
  <c r="U5" i="143"/>
  <c r="S5" i="143"/>
  <c r="F5" i="143"/>
  <c r="E5" i="143"/>
  <c r="E6" i="143" s="1"/>
  <c r="E7" i="143" s="1"/>
  <c r="E8" i="143" s="1"/>
  <c r="E9" i="143" s="1"/>
  <c r="E10" i="143" s="1"/>
  <c r="E11" i="143" s="1"/>
  <c r="E12" i="143" s="1"/>
  <c r="E13" i="143" s="1"/>
  <c r="E14" i="143" s="1"/>
  <c r="E15" i="143" s="1"/>
  <c r="E16" i="143" s="1"/>
  <c r="E17" i="143" s="1"/>
  <c r="E18" i="143" s="1"/>
  <c r="E19" i="143" s="1"/>
  <c r="E20" i="143" s="1"/>
  <c r="E21" i="143" s="1"/>
  <c r="E22" i="143" s="1"/>
  <c r="E23" i="143" s="1"/>
  <c r="E24" i="143" s="1"/>
  <c r="E25" i="143" s="1"/>
  <c r="E26" i="143" s="1"/>
  <c r="D5" i="143"/>
  <c r="D6" i="143" s="1"/>
  <c r="D7" i="143" s="1"/>
  <c r="D8" i="143" s="1"/>
  <c r="D9" i="143" s="1"/>
  <c r="D10" i="143" s="1"/>
  <c r="D11" i="143" s="1"/>
  <c r="D12" i="143" s="1"/>
  <c r="D13" i="143" s="1"/>
  <c r="D14" i="143" s="1"/>
  <c r="D15" i="143" s="1"/>
  <c r="D16" i="143" s="1"/>
  <c r="D17" i="143" s="1"/>
  <c r="D18" i="143" s="1"/>
  <c r="D19" i="143" s="1"/>
  <c r="D20" i="143" s="1"/>
  <c r="D21" i="143" s="1"/>
  <c r="D22" i="143" s="1"/>
  <c r="D23" i="143" s="1"/>
  <c r="D24" i="143" s="1"/>
  <c r="D25" i="143" s="1"/>
  <c r="D26" i="143" s="1"/>
  <c r="U4" i="143"/>
  <c r="S4" i="143"/>
  <c r="F4" i="143"/>
  <c r="B3" i="143"/>
  <c r="I2" i="143"/>
  <c r="D2" i="143"/>
  <c r="U26" i="142"/>
  <c r="S26" i="142"/>
  <c r="F26" i="142"/>
  <c r="B26" i="142"/>
  <c r="U25" i="142"/>
  <c r="S25" i="142"/>
  <c r="F25" i="142"/>
  <c r="W24" i="142"/>
  <c r="U24" i="142"/>
  <c r="S24" i="142"/>
  <c r="F24" i="142"/>
  <c r="W23" i="142"/>
  <c r="U23" i="142"/>
  <c r="S23" i="142"/>
  <c r="O23" i="142"/>
  <c r="F23" i="142"/>
  <c r="W22" i="142"/>
  <c r="U22" i="142"/>
  <c r="S22" i="142"/>
  <c r="O22" i="142"/>
  <c r="F22" i="142"/>
  <c r="U21" i="142"/>
  <c r="W21" i="142" s="1"/>
  <c r="S21" i="142"/>
  <c r="F21" i="142"/>
  <c r="U20" i="142"/>
  <c r="W20" i="142" s="1"/>
  <c r="S20" i="142"/>
  <c r="F20" i="142"/>
  <c r="U19" i="142"/>
  <c r="S19" i="142"/>
  <c r="F19" i="142"/>
  <c r="U18" i="142"/>
  <c r="S18" i="142"/>
  <c r="F18" i="142"/>
  <c r="U17" i="142"/>
  <c r="S17" i="142"/>
  <c r="F17" i="142"/>
  <c r="U16" i="142"/>
  <c r="W16" i="142" s="1"/>
  <c r="S16" i="142"/>
  <c r="F16" i="142"/>
  <c r="U15" i="142"/>
  <c r="W15" i="142" s="1"/>
  <c r="S15" i="142"/>
  <c r="F15" i="142"/>
  <c r="U14" i="142"/>
  <c r="S14" i="142"/>
  <c r="F14" i="142"/>
  <c r="U13" i="142"/>
  <c r="T13" i="142"/>
  <c r="S13" i="142"/>
  <c r="F13" i="142"/>
  <c r="U12" i="142"/>
  <c r="T12" i="142"/>
  <c r="S12" i="142"/>
  <c r="F12" i="142"/>
  <c r="U11" i="142"/>
  <c r="S11" i="142"/>
  <c r="F11" i="142"/>
  <c r="W10" i="142"/>
  <c r="U10" i="142"/>
  <c r="S10" i="142"/>
  <c r="AE10" i="142" s="1"/>
  <c r="F10" i="142"/>
  <c r="U9" i="142"/>
  <c r="T9" i="142"/>
  <c r="S9" i="142"/>
  <c r="F9" i="142"/>
  <c r="U8" i="142"/>
  <c r="T8" i="142"/>
  <c r="S8" i="142"/>
  <c r="F8" i="142"/>
  <c r="U7" i="142"/>
  <c r="BB7" i="142" s="1"/>
  <c r="S7" i="142"/>
  <c r="F7" i="142"/>
  <c r="U6" i="142"/>
  <c r="BE6" i="142" s="1"/>
  <c r="S6" i="142"/>
  <c r="F6" i="142"/>
  <c r="U5" i="142"/>
  <c r="BE5" i="142" s="1"/>
  <c r="S5" i="142"/>
  <c r="X5" i="142" s="1"/>
  <c r="F5" i="142"/>
  <c r="E5" i="142"/>
  <c r="E6" i="142" s="1"/>
  <c r="E7" i="142" s="1"/>
  <c r="E8" i="142" s="1"/>
  <c r="E9" i="142" s="1"/>
  <c r="E10" i="142" s="1"/>
  <c r="E11" i="142" s="1"/>
  <c r="E12" i="142" s="1"/>
  <c r="E13" i="142" s="1"/>
  <c r="E14" i="142" s="1"/>
  <c r="E15" i="142" s="1"/>
  <c r="E16" i="142" s="1"/>
  <c r="E17" i="142" s="1"/>
  <c r="E18" i="142" s="1"/>
  <c r="E19" i="142" s="1"/>
  <c r="E20" i="142" s="1"/>
  <c r="E21" i="142" s="1"/>
  <c r="E22" i="142" s="1"/>
  <c r="E23" i="142" s="1"/>
  <c r="E24" i="142" s="1"/>
  <c r="E25" i="142" s="1"/>
  <c r="E26" i="142" s="1"/>
  <c r="D5" i="142"/>
  <c r="D6" i="142" s="1"/>
  <c r="D7" i="142" s="1"/>
  <c r="D8" i="142" s="1"/>
  <c r="D9" i="142" s="1"/>
  <c r="D10" i="142" s="1"/>
  <c r="D11" i="142" s="1"/>
  <c r="D12" i="142" s="1"/>
  <c r="D13" i="142" s="1"/>
  <c r="D14" i="142" s="1"/>
  <c r="D15" i="142" s="1"/>
  <c r="D16" i="142" s="1"/>
  <c r="D17" i="142" s="1"/>
  <c r="D18" i="142" s="1"/>
  <c r="D19" i="142" s="1"/>
  <c r="D20" i="142" s="1"/>
  <c r="D21" i="142" s="1"/>
  <c r="D22" i="142" s="1"/>
  <c r="D23" i="142" s="1"/>
  <c r="D24" i="142" s="1"/>
  <c r="D25" i="142" s="1"/>
  <c r="D26" i="142" s="1"/>
  <c r="BS4" i="142"/>
  <c r="BK4" i="142"/>
  <c r="BG4" i="142"/>
  <c r="BC4" i="142"/>
  <c r="AU4" i="142"/>
  <c r="AQ4" i="142"/>
  <c r="AM4" i="142"/>
  <c r="AA4" i="142"/>
  <c r="W4" i="142"/>
  <c r="U4" i="142"/>
  <c r="S4" i="142"/>
  <c r="AF4" i="142" s="1"/>
  <c r="F4" i="142"/>
  <c r="B3" i="142"/>
  <c r="I2" i="142"/>
  <c r="D2" i="142"/>
  <c r="W26" i="141"/>
  <c r="U26" i="141"/>
  <c r="S26" i="141"/>
  <c r="F26" i="141"/>
  <c r="B26" i="141"/>
  <c r="U25" i="141"/>
  <c r="AY25" i="141" s="1"/>
  <c r="S25" i="141"/>
  <c r="F25" i="141"/>
  <c r="U24" i="141"/>
  <c r="S24" i="141"/>
  <c r="F24" i="141"/>
  <c r="U23" i="141"/>
  <c r="S23" i="141"/>
  <c r="O23" i="141"/>
  <c r="F23" i="141"/>
  <c r="U22" i="141"/>
  <c r="S22" i="141"/>
  <c r="AG22" i="141" s="1"/>
  <c r="O22" i="141"/>
  <c r="F22" i="141"/>
  <c r="U21" i="141"/>
  <c r="S21" i="141"/>
  <c r="F21" i="141"/>
  <c r="W20" i="141"/>
  <c r="U20" i="141"/>
  <c r="AV20" i="141" s="1"/>
  <c r="S20" i="141"/>
  <c r="F20" i="141"/>
  <c r="W19" i="141"/>
  <c r="U19" i="141"/>
  <c r="S19" i="141"/>
  <c r="F19" i="141"/>
  <c r="U18" i="141"/>
  <c r="S18" i="141"/>
  <c r="F18" i="141"/>
  <c r="U17" i="141"/>
  <c r="BA17" i="141" s="1"/>
  <c r="S17" i="141"/>
  <c r="F17" i="141"/>
  <c r="U16" i="141"/>
  <c r="W16" i="141" s="1"/>
  <c r="S16" i="141"/>
  <c r="F16" i="141"/>
  <c r="W15" i="141"/>
  <c r="U15" i="141"/>
  <c r="S15" i="141"/>
  <c r="F15" i="141"/>
  <c r="U14" i="141"/>
  <c r="BB14" i="141" s="1"/>
  <c r="S14" i="141"/>
  <c r="F14" i="141"/>
  <c r="U13" i="141"/>
  <c r="T13" i="141"/>
  <c r="S13" i="141"/>
  <c r="F13" i="141"/>
  <c r="U12" i="141"/>
  <c r="T12" i="141"/>
  <c r="S12" i="141"/>
  <c r="Y12" i="141" s="1"/>
  <c r="F12" i="141"/>
  <c r="U11" i="141"/>
  <c r="AW11" i="141" s="1"/>
  <c r="S11" i="141"/>
  <c r="AG11" i="141" s="1"/>
  <c r="F11" i="141"/>
  <c r="U10" i="141"/>
  <c r="AV10" i="141" s="1"/>
  <c r="S10" i="141"/>
  <c r="F10" i="141"/>
  <c r="U9" i="141"/>
  <c r="BC15" i="141" s="1"/>
  <c r="T9" i="141"/>
  <c r="S9" i="141"/>
  <c r="F9" i="141"/>
  <c r="BO8" i="141"/>
  <c r="AI8" i="141"/>
  <c r="U8" i="141"/>
  <c r="T8" i="141"/>
  <c r="S8" i="141"/>
  <c r="AE8" i="141" s="1"/>
  <c r="F8" i="141"/>
  <c r="BO7" i="141"/>
  <c r="AI7" i="141"/>
  <c r="U7" i="141"/>
  <c r="S7" i="141"/>
  <c r="F7" i="141"/>
  <c r="AX6" i="141"/>
  <c r="W6" i="141"/>
  <c r="V6" i="141"/>
  <c r="U6" i="141"/>
  <c r="S6" i="141"/>
  <c r="AH6" i="141" s="1"/>
  <c r="F6" i="141"/>
  <c r="E6" i="141"/>
  <c r="E7" i="141" s="1"/>
  <c r="E8" i="141" s="1"/>
  <c r="E9" i="141" s="1"/>
  <c r="E10" i="141" s="1"/>
  <c r="E11" i="141" s="1"/>
  <c r="E12" i="141" s="1"/>
  <c r="E13" i="141" s="1"/>
  <c r="E14" i="141" s="1"/>
  <c r="E15" i="141" s="1"/>
  <c r="E16" i="141" s="1"/>
  <c r="E17" i="141" s="1"/>
  <c r="E18" i="141" s="1"/>
  <c r="E19" i="141" s="1"/>
  <c r="E20" i="141" s="1"/>
  <c r="E21" i="141" s="1"/>
  <c r="E22" i="141" s="1"/>
  <c r="E23" i="141" s="1"/>
  <c r="E24" i="141" s="1"/>
  <c r="E25" i="141" s="1"/>
  <c r="E26" i="141" s="1"/>
  <c r="AO5" i="141"/>
  <c r="U5" i="141"/>
  <c r="BE5" i="141" s="1"/>
  <c r="S5" i="141"/>
  <c r="AC5" i="141" s="1"/>
  <c r="F5" i="141"/>
  <c r="E5" i="141"/>
  <c r="D5" i="141"/>
  <c r="D6" i="141" s="1"/>
  <c r="D7" i="141" s="1"/>
  <c r="D8" i="141" s="1"/>
  <c r="D9" i="141" s="1"/>
  <c r="D10" i="141" s="1"/>
  <c r="D11" i="141" s="1"/>
  <c r="D12" i="141" s="1"/>
  <c r="D13" i="141" s="1"/>
  <c r="D14" i="141" s="1"/>
  <c r="D15" i="141" s="1"/>
  <c r="D16" i="141" s="1"/>
  <c r="D17" i="141" s="1"/>
  <c r="D18" i="141" s="1"/>
  <c r="D19" i="141" s="1"/>
  <c r="D20" i="141" s="1"/>
  <c r="D21" i="141" s="1"/>
  <c r="D22" i="141" s="1"/>
  <c r="D23" i="141" s="1"/>
  <c r="D24" i="141" s="1"/>
  <c r="D25" i="141" s="1"/>
  <c r="D26" i="141" s="1"/>
  <c r="BP4" i="141"/>
  <c r="BD4" i="141"/>
  <c r="AZ4" i="141"/>
  <c r="AN4" i="141"/>
  <c r="AJ4" i="141"/>
  <c r="U4" i="141"/>
  <c r="BN18" i="141" s="1"/>
  <c r="S4" i="141"/>
  <c r="X4" i="141" s="1"/>
  <c r="F4" i="141"/>
  <c r="B3" i="141"/>
  <c r="I2" i="141"/>
  <c r="D2" i="141"/>
  <c r="U26" i="140"/>
  <c r="S26" i="140"/>
  <c r="F26" i="140"/>
  <c r="B26" i="140"/>
  <c r="U25" i="140"/>
  <c r="S25" i="140"/>
  <c r="F25" i="140"/>
  <c r="U24" i="140"/>
  <c r="S24" i="140"/>
  <c r="F24" i="140"/>
  <c r="U23" i="140"/>
  <c r="W23" i="140" s="1"/>
  <c r="S23" i="140"/>
  <c r="O23" i="140"/>
  <c r="F23" i="140"/>
  <c r="U22" i="140"/>
  <c r="W22" i="140" s="1"/>
  <c r="S22" i="140"/>
  <c r="O22" i="140"/>
  <c r="F22" i="140"/>
  <c r="W21" i="140"/>
  <c r="U21" i="140"/>
  <c r="S21" i="140"/>
  <c r="F21" i="140"/>
  <c r="W20" i="140"/>
  <c r="U20" i="140"/>
  <c r="S20" i="140"/>
  <c r="F20" i="140"/>
  <c r="U19" i="140"/>
  <c r="S19" i="140"/>
  <c r="F19" i="140"/>
  <c r="U18" i="140"/>
  <c r="S18" i="140"/>
  <c r="X18" i="140" s="1"/>
  <c r="F18" i="140"/>
  <c r="W17" i="140"/>
  <c r="U17" i="140"/>
  <c r="S17" i="140"/>
  <c r="F17" i="140"/>
  <c r="U16" i="140"/>
  <c r="AX16" i="140" s="1"/>
  <c r="S16" i="140"/>
  <c r="Z16" i="140" s="1"/>
  <c r="F16" i="140"/>
  <c r="U15" i="140"/>
  <c r="S15" i="140"/>
  <c r="F15" i="140"/>
  <c r="U14" i="140"/>
  <c r="BD14" i="140" s="1"/>
  <c r="S14" i="140"/>
  <c r="F14" i="140"/>
  <c r="U13" i="140"/>
  <c r="W13" i="140" s="1"/>
  <c r="T13" i="140"/>
  <c r="S13" i="140"/>
  <c r="AF13" i="140" s="1"/>
  <c r="F13" i="140"/>
  <c r="U12" i="140"/>
  <c r="W12" i="140" s="1"/>
  <c r="T12" i="140"/>
  <c r="S12" i="140"/>
  <c r="AB12" i="140" s="1"/>
  <c r="F12" i="140"/>
  <c r="W11" i="140"/>
  <c r="U11" i="140"/>
  <c r="BD11" i="140" s="1"/>
  <c r="S11" i="140"/>
  <c r="F11" i="140"/>
  <c r="U10" i="140"/>
  <c r="W10" i="140" s="1"/>
  <c r="S10" i="140"/>
  <c r="F10" i="140"/>
  <c r="U9" i="140"/>
  <c r="T9" i="140"/>
  <c r="S9" i="140"/>
  <c r="AC9" i="140" s="1"/>
  <c r="F9" i="140"/>
  <c r="U8" i="140"/>
  <c r="BE8" i="140" s="1"/>
  <c r="T8" i="140"/>
  <c r="S8" i="140"/>
  <c r="Y8" i="140" s="1"/>
  <c r="F8" i="140"/>
  <c r="U7" i="140"/>
  <c r="S7" i="140"/>
  <c r="AC7" i="140" s="1"/>
  <c r="F7" i="140"/>
  <c r="U6" i="140"/>
  <c r="BE6" i="140" s="1"/>
  <c r="S6" i="140"/>
  <c r="Y6" i="140" s="1"/>
  <c r="F6" i="140"/>
  <c r="U5" i="140"/>
  <c r="BE5" i="140" s="1"/>
  <c r="S5" i="140"/>
  <c r="X5" i="140" s="1"/>
  <c r="F5" i="140"/>
  <c r="E5" i="140"/>
  <c r="E6" i="140" s="1"/>
  <c r="E7" i="140" s="1"/>
  <c r="E8" i="140" s="1"/>
  <c r="E9" i="140" s="1"/>
  <c r="E10" i="140" s="1"/>
  <c r="E11" i="140" s="1"/>
  <c r="E12" i="140" s="1"/>
  <c r="E13" i="140" s="1"/>
  <c r="E14" i="140" s="1"/>
  <c r="E15" i="140" s="1"/>
  <c r="E16" i="140" s="1"/>
  <c r="E17" i="140" s="1"/>
  <c r="E18" i="140" s="1"/>
  <c r="E19" i="140" s="1"/>
  <c r="E20" i="140" s="1"/>
  <c r="E21" i="140" s="1"/>
  <c r="E22" i="140" s="1"/>
  <c r="E23" i="140" s="1"/>
  <c r="E24" i="140" s="1"/>
  <c r="E25" i="140" s="1"/>
  <c r="E26" i="140" s="1"/>
  <c r="D5" i="140"/>
  <c r="D6" i="140" s="1"/>
  <c r="D7" i="140" s="1"/>
  <c r="D8" i="140" s="1"/>
  <c r="D9" i="140" s="1"/>
  <c r="D10" i="140" s="1"/>
  <c r="D11" i="140" s="1"/>
  <c r="D12" i="140" s="1"/>
  <c r="D13" i="140" s="1"/>
  <c r="D14" i="140" s="1"/>
  <c r="D15" i="140" s="1"/>
  <c r="D16" i="140" s="1"/>
  <c r="D17" i="140" s="1"/>
  <c r="D18" i="140" s="1"/>
  <c r="D19" i="140" s="1"/>
  <c r="D20" i="140" s="1"/>
  <c r="D21" i="140" s="1"/>
  <c r="D22" i="140" s="1"/>
  <c r="D23" i="140" s="1"/>
  <c r="D24" i="140" s="1"/>
  <c r="D25" i="140" s="1"/>
  <c r="D26" i="140" s="1"/>
  <c r="BN4" i="140"/>
  <c r="BF4" i="140"/>
  <c r="AX4" i="140"/>
  <c r="AP4" i="140"/>
  <c r="U4" i="140"/>
  <c r="BL17" i="140" s="1"/>
  <c r="S4" i="140"/>
  <c r="AF4" i="140" s="1"/>
  <c r="F4" i="140"/>
  <c r="B3" i="140"/>
  <c r="I2" i="140"/>
  <c r="D2" i="140"/>
  <c r="U26" i="139"/>
  <c r="W26" i="139" s="1"/>
  <c r="S26" i="139"/>
  <c r="F26" i="139"/>
  <c r="B26" i="139"/>
  <c r="U25" i="139"/>
  <c r="W25" i="139" s="1"/>
  <c r="S25" i="139"/>
  <c r="F25" i="139"/>
  <c r="U24" i="139"/>
  <c r="S24" i="139"/>
  <c r="F24" i="139"/>
  <c r="U23" i="139"/>
  <c r="S23" i="139"/>
  <c r="O23" i="139"/>
  <c r="F23" i="139"/>
  <c r="U22" i="139"/>
  <c r="S22" i="139"/>
  <c r="O22" i="139"/>
  <c r="F22" i="139"/>
  <c r="U21" i="139"/>
  <c r="S21" i="139"/>
  <c r="F21" i="139"/>
  <c r="W20" i="139"/>
  <c r="U20" i="139"/>
  <c r="S20" i="139"/>
  <c r="F20" i="139"/>
  <c r="W19" i="139"/>
  <c r="U19" i="139"/>
  <c r="S19" i="139"/>
  <c r="F19" i="139"/>
  <c r="U18" i="139"/>
  <c r="S18" i="139"/>
  <c r="F18" i="139"/>
  <c r="U17" i="139"/>
  <c r="S17" i="139"/>
  <c r="F17" i="139"/>
  <c r="U16" i="139"/>
  <c r="W16" i="139" s="1"/>
  <c r="S16" i="139"/>
  <c r="F16" i="139"/>
  <c r="U15" i="139"/>
  <c r="W15" i="139" s="1"/>
  <c r="S15" i="139"/>
  <c r="F15" i="139"/>
  <c r="U14" i="139"/>
  <c r="S14" i="139"/>
  <c r="F14" i="139"/>
  <c r="U13" i="139"/>
  <c r="T13" i="139"/>
  <c r="S13" i="139"/>
  <c r="F13" i="139"/>
  <c r="U12" i="139"/>
  <c r="T12" i="139"/>
  <c r="S12" i="139"/>
  <c r="F12" i="139"/>
  <c r="U11" i="139"/>
  <c r="S11" i="139"/>
  <c r="F11" i="139"/>
  <c r="W10" i="139"/>
  <c r="U10" i="139"/>
  <c r="S10" i="139"/>
  <c r="F10" i="139"/>
  <c r="W9" i="139"/>
  <c r="U9" i="139"/>
  <c r="T9" i="139"/>
  <c r="S9" i="139"/>
  <c r="F9" i="139"/>
  <c r="U8" i="139"/>
  <c r="T8" i="139"/>
  <c r="S8" i="139"/>
  <c r="F8" i="139"/>
  <c r="U7" i="139"/>
  <c r="AZ7" i="139" s="1"/>
  <c r="S7" i="139"/>
  <c r="F7" i="139"/>
  <c r="W6" i="139"/>
  <c r="U6" i="139"/>
  <c r="S6" i="139"/>
  <c r="F6" i="139"/>
  <c r="W5" i="139"/>
  <c r="U5" i="139"/>
  <c r="S5" i="139"/>
  <c r="AH5" i="139" s="1"/>
  <c r="F5" i="139"/>
  <c r="E5" i="139"/>
  <c r="E6" i="139" s="1"/>
  <c r="E7" i="139" s="1"/>
  <c r="E8" i="139" s="1"/>
  <c r="E9" i="139" s="1"/>
  <c r="E10" i="139" s="1"/>
  <c r="E11" i="139" s="1"/>
  <c r="E12" i="139" s="1"/>
  <c r="E13" i="139" s="1"/>
  <c r="E14" i="139" s="1"/>
  <c r="E15" i="139" s="1"/>
  <c r="E16" i="139" s="1"/>
  <c r="E17" i="139" s="1"/>
  <c r="E18" i="139" s="1"/>
  <c r="E19" i="139" s="1"/>
  <c r="E20" i="139" s="1"/>
  <c r="E21" i="139" s="1"/>
  <c r="E22" i="139" s="1"/>
  <c r="E23" i="139" s="1"/>
  <c r="E24" i="139" s="1"/>
  <c r="E25" i="139" s="1"/>
  <c r="E26" i="139" s="1"/>
  <c r="D5" i="139"/>
  <c r="D6" i="139" s="1"/>
  <c r="D7" i="139" s="1"/>
  <c r="D8" i="139" s="1"/>
  <c r="D9" i="139" s="1"/>
  <c r="D10" i="139" s="1"/>
  <c r="D11" i="139" s="1"/>
  <c r="D12" i="139" s="1"/>
  <c r="D13" i="139" s="1"/>
  <c r="D14" i="139" s="1"/>
  <c r="D15" i="139" s="1"/>
  <c r="D16" i="139" s="1"/>
  <c r="D17" i="139" s="1"/>
  <c r="D18" i="139" s="1"/>
  <c r="D19" i="139" s="1"/>
  <c r="D20" i="139" s="1"/>
  <c r="D21" i="139" s="1"/>
  <c r="D22" i="139" s="1"/>
  <c r="D23" i="139" s="1"/>
  <c r="D24" i="139" s="1"/>
  <c r="D25" i="139" s="1"/>
  <c r="D26" i="139" s="1"/>
  <c r="U4" i="139"/>
  <c r="BB26" i="139" s="1"/>
  <c r="S4" i="139"/>
  <c r="AG4" i="139" s="1"/>
  <c r="F4" i="139"/>
  <c r="B3" i="139"/>
  <c r="I2" i="139"/>
  <c r="D2" i="139"/>
  <c r="U26" i="138"/>
  <c r="W26" i="138" s="1"/>
  <c r="S26" i="138"/>
  <c r="F26" i="138"/>
  <c r="B26" i="138"/>
  <c r="U25" i="138"/>
  <c r="W25" i="138" s="1"/>
  <c r="S25" i="138"/>
  <c r="F25" i="138"/>
  <c r="U24" i="138"/>
  <c r="W24" i="138" s="1"/>
  <c r="S24" i="138"/>
  <c r="F24" i="138"/>
  <c r="U23" i="138"/>
  <c r="W23" i="138" s="1"/>
  <c r="S23" i="138"/>
  <c r="O23" i="138"/>
  <c r="F23" i="138"/>
  <c r="W22" i="138"/>
  <c r="U22" i="138"/>
  <c r="S22" i="138"/>
  <c r="O22" i="138"/>
  <c r="F22" i="138"/>
  <c r="W21" i="138"/>
  <c r="U21" i="138"/>
  <c r="S21" i="138"/>
  <c r="F21" i="138"/>
  <c r="U20" i="138"/>
  <c r="W20" i="138" s="1"/>
  <c r="S20" i="138"/>
  <c r="F20" i="138"/>
  <c r="U19" i="138"/>
  <c r="S19" i="138"/>
  <c r="F19" i="138"/>
  <c r="U18" i="138"/>
  <c r="S18" i="138"/>
  <c r="F18" i="138"/>
  <c r="U17" i="138"/>
  <c r="W17" i="138" s="1"/>
  <c r="S17" i="138"/>
  <c r="F17" i="138"/>
  <c r="U16" i="138"/>
  <c r="W16" i="138" s="1"/>
  <c r="S16" i="138"/>
  <c r="F16" i="138"/>
  <c r="U15" i="138"/>
  <c r="S15" i="138"/>
  <c r="F15" i="138"/>
  <c r="U14" i="138"/>
  <c r="W14" i="138" s="1"/>
  <c r="S14" i="138"/>
  <c r="F14" i="138"/>
  <c r="U13" i="138"/>
  <c r="T13" i="138"/>
  <c r="S13" i="138"/>
  <c r="F13" i="138"/>
  <c r="U12" i="138"/>
  <c r="T12" i="138"/>
  <c r="S12" i="138"/>
  <c r="F12" i="138"/>
  <c r="U11" i="138"/>
  <c r="S11" i="138"/>
  <c r="F11" i="138"/>
  <c r="U10" i="138"/>
  <c r="S10" i="138"/>
  <c r="F10" i="138"/>
  <c r="W9" i="138"/>
  <c r="U9" i="138"/>
  <c r="T9" i="138"/>
  <c r="S9" i="138"/>
  <c r="F9" i="138"/>
  <c r="U8" i="138"/>
  <c r="W8" i="138" s="1"/>
  <c r="T8" i="138"/>
  <c r="S8" i="138"/>
  <c r="F8" i="138"/>
  <c r="U7" i="138"/>
  <c r="W7" i="138" s="1"/>
  <c r="S7" i="138"/>
  <c r="F7" i="138"/>
  <c r="U6" i="138"/>
  <c r="W6" i="138" s="1"/>
  <c r="S6" i="138"/>
  <c r="F6" i="138"/>
  <c r="U5" i="138"/>
  <c r="S5" i="138"/>
  <c r="F5" i="138"/>
  <c r="E5" i="138"/>
  <c r="E6" i="138" s="1"/>
  <c r="E7" i="138" s="1"/>
  <c r="E8" i="138" s="1"/>
  <c r="E9" i="138" s="1"/>
  <c r="E10" i="138" s="1"/>
  <c r="E11" i="138" s="1"/>
  <c r="E12" i="138" s="1"/>
  <c r="E13" i="138" s="1"/>
  <c r="E14" i="138" s="1"/>
  <c r="E15" i="138" s="1"/>
  <c r="E16" i="138" s="1"/>
  <c r="E17" i="138" s="1"/>
  <c r="E18" i="138" s="1"/>
  <c r="E19" i="138" s="1"/>
  <c r="E20" i="138" s="1"/>
  <c r="E21" i="138" s="1"/>
  <c r="E22" i="138" s="1"/>
  <c r="E23" i="138" s="1"/>
  <c r="E24" i="138" s="1"/>
  <c r="E25" i="138" s="1"/>
  <c r="E26" i="138" s="1"/>
  <c r="D5" i="138"/>
  <c r="D6" i="138" s="1"/>
  <c r="D7" i="138" s="1"/>
  <c r="D8" i="138" s="1"/>
  <c r="D9" i="138" s="1"/>
  <c r="D10" i="138" s="1"/>
  <c r="D11" i="138" s="1"/>
  <c r="D12" i="138" s="1"/>
  <c r="D13" i="138" s="1"/>
  <c r="D14" i="138" s="1"/>
  <c r="D15" i="138" s="1"/>
  <c r="D16" i="138" s="1"/>
  <c r="D17" i="138" s="1"/>
  <c r="D18" i="138" s="1"/>
  <c r="D19" i="138" s="1"/>
  <c r="D20" i="138" s="1"/>
  <c r="D21" i="138" s="1"/>
  <c r="D22" i="138" s="1"/>
  <c r="D23" i="138" s="1"/>
  <c r="D24" i="138" s="1"/>
  <c r="D25" i="138" s="1"/>
  <c r="D26" i="138" s="1"/>
  <c r="U4" i="138"/>
  <c r="AQ6" i="138" s="1"/>
  <c r="S4" i="138"/>
  <c r="F4" i="138"/>
  <c r="B3" i="138"/>
  <c r="I2" i="138"/>
  <c r="D2" i="138"/>
  <c r="U26" i="137"/>
  <c r="S26" i="137"/>
  <c r="F26" i="137"/>
  <c r="B26" i="137"/>
  <c r="U25" i="137"/>
  <c r="S25" i="137"/>
  <c r="F25" i="137"/>
  <c r="W24" i="137"/>
  <c r="U24" i="137"/>
  <c r="S24" i="137"/>
  <c r="F24" i="137"/>
  <c r="W23" i="137"/>
  <c r="U23" i="137"/>
  <c r="S23" i="137"/>
  <c r="O23" i="137"/>
  <c r="F23" i="137"/>
  <c r="W22" i="137"/>
  <c r="U22" i="137"/>
  <c r="S22" i="137"/>
  <c r="O22" i="137"/>
  <c r="F22" i="137"/>
  <c r="U21" i="137"/>
  <c r="W21" i="137" s="1"/>
  <c r="S21" i="137"/>
  <c r="F21" i="137"/>
  <c r="U20" i="137"/>
  <c r="S20" i="137"/>
  <c r="F20" i="137"/>
  <c r="U19" i="137"/>
  <c r="S19" i="137"/>
  <c r="F19" i="137"/>
  <c r="W18" i="137"/>
  <c r="U18" i="137"/>
  <c r="S18" i="137"/>
  <c r="F18" i="137"/>
  <c r="W17" i="137"/>
  <c r="U17" i="137"/>
  <c r="S17" i="137"/>
  <c r="F17" i="137"/>
  <c r="U16" i="137"/>
  <c r="S16" i="137"/>
  <c r="F16" i="137"/>
  <c r="U15" i="137"/>
  <c r="S15" i="137"/>
  <c r="F15" i="137"/>
  <c r="U14" i="137"/>
  <c r="W14" i="137" s="1"/>
  <c r="S14" i="137"/>
  <c r="F14" i="137"/>
  <c r="U13" i="137"/>
  <c r="W13" i="137" s="1"/>
  <c r="T13" i="137"/>
  <c r="S13" i="137"/>
  <c r="F13" i="137"/>
  <c r="U12" i="137"/>
  <c r="T12" i="137"/>
  <c r="S12" i="137"/>
  <c r="F12" i="137"/>
  <c r="U11" i="137"/>
  <c r="S11" i="137"/>
  <c r="F11" i="137"/>
  <c r="U10" i="137"/>
  <c r="S10" i="137"/>
  <c r="F10" i="137"/>
  <c r="U9" i="137"/>
  <c r="T9" i="137"/>
  <c r="S9" i="137"/>
  <c r="F9" i="137"/>
  <c r="U8" i="137"/>
  <c r="BE8" i="137" s="1"/>
  <c r="T8" i="137"/>
  <c r="S8" i="137"/>
  <c r="F8" i="137"/>
  <c r="W7" i="137"/>
  <c r="U7" i="137"/>
  <c r="S7" i="137"/>
  <c r="F7" i="137"/>
  <c r="U6" i="137"/>
  <c r="S6" i="137"/>
  <c r="F6" i="137"/>
  <c r="E6" i="137"/>
  <c r="E7" i="137" s="1"/>
  <c r="E8" i="137" s="1"/>
  <c r="E9" i="137" s="1"/>
  <c r="E10" i="137" s="1"/>
  <c r="E11" i="137" s="1"/>
  <c r="E12" i="137" s="1"/>
  <c r="E13" i="137" s="1"/>
  <c r="E14" i="137" s="1"/>
  <c r="E15" i="137" s="1"/>
  <c r="E16" i="137" s="1"/>
  <c r="E17" i="137" s="1"/>
  <c r="E18" i="137" s="1"/>
  <c r="E19" i="137" s="1"/>
  <c r="E20" i="137" s="1"/>
  <c r="E21" i="137" s="1"/>
  <c r="E22" i="137" s="1"/>
  <c r="E23" i="137" s="1"/>
  <c r="E24" i="137" s="1"/>
  <c r="E25" i="137" s="1"/>
  <c r="E26" i="137" s="1"/>
  <c r="BH5" i="137"/>
  <c r="AR5" i="137"/>
  <c r="U5" i="137"/>
  <c r="BF5" i="137" s="1"/>
  <c r="S5" i="137"/>
  <c r="AD5" i="137" s="1"/>
  <c r="F5" i="137"/>
  <c r="E5" i="137"/>
  <c r="D5" i="137"/>
  <c r="D6" i="137" s="1"/>
  <c r="D7" i="137" s="1"/>
  <c r="D8" i="137" s="1"/>
  <c r="D9" i="137" s="1"/>
  <c r="D10" i="137" s="1"/>
  <c r="D11" i="137" s="1"/>
  <c r="D12" i="137" s="1"/>
  <c r="D13" i="137" s="1"/>
  <c r="D14" i="137" s="1"/>
  <c r="D15" i="137" s="1"/>
  <c r="D16" i="137" s="1"/>
  <c r="D17" i="137" s="1"/>
  <c r="D18" i="137" s="1"/>
  <c r="D19" i="137" s="1"/>
  <c r="D20" i="137" s="1"/>
  <c r="D21" i="137" s="1"/>
  <c r="D22" i="137" s="1"/>
  <c r="D23" i="137" s="1"/>
  <c r="D24" i="137" s="1"/>
  <c r="D25" i="137" s="1"/>
  <c r="D26" i="137" s="1"/>
  <c r="BS4" i="137"/>
  <c r="BP4" i="137"/>
  <c r="BL4" i="137"/>
  <c r="BK4" i="137"/>
  <c r="BH4" i="137"/>
  <c r="BD4" i="137"/>
  <c r="BC4" i="137"/>
  <c r="AZ4" i="137"/>
  <c r="AV4" i="137"/>
  <c r="AU4" i="137"/>
  <c r="AR4" i="137"/>
  <c r="AN4" i="137"/>
  <c r="AM4" i="137"/>
  <c r="AJ4" i="137"/>
  <c r="AA4" i="137"/>
  <c r="W4" i="137"/>
  <c r="U4" i="137"/>
  <c r="S4" i="137"/>
  <c r="AG4" i="137" s="1"/>
  <c r="F4" i="137"/>
  <c r="B3" i="137"/>
  <c r="I2" i="137"/>
  <c r="D2" i="137"/>
  <c r="U26" i="136"/>
  <c r="S26" i="136"/>
  <c r="F26" i="136"/>
  <c r="B26" i="136"/>
  <c r="U25" i="136"/>
  <c r="S25" i="136"/>
  <c r="F25" i="136"/>
  <c r="U24" i="136"/>
  <c r="W24" i="136" s="1"/>
  <c r="S24" i="136"/>
  <c r="F24" i="136"/>
  <c r="U23" i="136"/>
  <c r="W23" i="136" s="1"/>
  <c r="S23" i="136"/>
  <c r="O23" i="136"/>
  <c r="F23" i="136"/>
  <c r="W22" i="136"/>
  <c r="U22" i="136"/>
  <c r="S22" i="136"/>
  <c r="O22" i="136"/>
  <c r="F22" i="136"/>
  <c r="W21" i="136"/>
  <c r="U21" i="136"/>
  <c r="S21" i="136"/>
  <c r="F21" i="136"/>
  <c r="U20" i="136"/>
  <c r="S20" i="136"/>
  <c r="F20" i="136"/>
  <c r="U19" i="136"/>
  <c r="S19" i="136"/>
  <c r="F19" i="136"/>
  <c r="U18" i="136"/>
  <c r="S18" i="136"/>
  <c r="F18" i="136"/>
  <c r="U17" i="136"/>
  <c r="W17" i="136" s="1"/>
  <c r="S17" i="136"/>
  <c r="F17" i="136"/>
  <c r="U16" i="136"/>
  <c r="S16" i="136"/>
  <c r="F16" i="136"/>
  <c r="W15" i="136"/>
  <c r="U15" i="136"/>
  <c r="S15" i="136"/>
  <c r="F15" i="136"/>
  <c r="W14" i="136"/>
  <c r="U14" i="136"/>
  <c r="S14" i="136"/>
  <c r="F14" i="136"/>
  <c r="U13" i="136"/>
  <c r="T13" i="136"/>
  <c r="S13" i="136"/>
  <c r="F13" i="136"/>
  <c r="U12" i="136"/>
  <c r="T12" i="136"/>
  <c r="S12" i="136"/>
  <c r="F12" i="136"/>
  <c r="U11" i="136"/>
  <c r="S11" i="136"/>
  <c r="F11" i="136"/>
  <c r="W10" i="136"/>
  <c r="U10" i="136"/>
  <c r="S10" i="136"/>
  <c r="F10" i="136"/>
  <c r="W9" i="136"/>
  <c r="U9" i="136"/>
  <c r="T9" i="136"/>
  <c r="S9" i="136"/>
  <c r="F9" i="136"/>
  <c r="U8" i="136"/>
  <c r="W8" i="136" s="1"/>
  <c r="T8" i="136"/>
  <c r="S8" i="136"/>
  <c r="Z8" i="136" s="1"/>
  <c r="F8" i="136"/>
  <c r="U7" i="136"/>
  <c r="W7" i="136" s="1"/>
  <c r="S7" i="136"/>
  <c r="AH7" i="136" s="1"/>
  <c r="F7" i="136"/>
  <c r="BM6" i="136"/>
  <c r="BE6" i="136"/>
  <c r="AC6" i="136"/>
  <c r="U6" i="136"/>
  <c r="AW6" i="136" s="1"/>
  <c r="S6" i="136"/>
  <c r="AI6" i="136" s="1"/>
  <c r="F6" i="136"/>
  <c r="BP5" i="136"/>
  <c r="BL5" i="136"/>
  <c r="AZ5" i="136"/>
  <c r="AV5" i="136"/>
  <c r="AJ5" i="136"/>
  <c r="AB5" i="136"/>
  <c r="U5" i="136"/>
  <c r="S5" i="136"/>
  <c r="X5" i="136" s="1"/>
  <c r="F5" i="136"/>
  <c r="E5" i="136"/>
  <c r="E6" i="136" s="1"/>
  <c r="E7" i="136" s="1"/>
  <c r="E8" i="136" s="1"/>
  <c r="E9" i="136" s="1"/>
  <c r="E10" i="136" s="1"/>
  <c r="E11" i="136" s="1"/>
  <c r="E12" i="136" s="1"/>
  <c r="E13" i="136" s="1"/>
  <c r="E14" i="136" s="1"/>
  <c r="E15" i="136" s="1"/>
  <c r="E16" i="136" s="1"/>
  <c r="E17" i="136" s="1"/>
  <c r="E18" i="136" s="1"/>
  <c r="E19" i="136" s="1"/>
  <c r="E20" i="136" s="1"/>
  <c r="E21" i="136" s="1"/>
  <c r="E22" i="136" s="1"/>
  <c r="E23" i="136" s="1"/>
  <c r="E24" i="136" s="1"/>
  <c r="E25" i="136" s="1"/>
  <c r="E26" i="136" s="1"/>
  <c r="D5" i="136"/>
  <c r="D6" i="136" s="1"/>
  <c r="D7" i="136" s="1"/>
  <c r="D8" i="136" s="1"/>
  <c r="D9" i="136" s="1"/>
  <c r="D10" i="136" s="1"/>
  <c r="D11" i="136" s="1"/>
  <c r="D12" i="136" s="1"/>
  <c r="D13" i="136" s="1"/>
  <c r="D14" i="136" s="1"/>
  <c r="D15" i="136" s="1"/>
  <c r="D16" i="136" s="1"/>
  <c r="D17" i="136" s="1"/>
  <c r="D18" i="136" s="1"/>
  <c r="D19" i="136" s="1"/>
  <c r="D20" i="136" s="1"/>
  <c r="D21" i="136" s="1"/>
  <c r="D22" i="136" s="1"/>
  <c r="D23" i="136" s="1"/>
  <c r="D24" i="136" s="1"/>
  <c r="D25" i="136" s="1"/>
  <c r="D26" i="136" s="1"/>
  <c r="BS4" i="136"/>
  <c r="BP4" i="136"/>
  <c r="BK4" i="136"/>
  <c r="BH4" i="136"/>
  <c r="BC4" i="136"/>
  <c r="AZ4" i="136"/>
  <c r="AU4" i="136"/>
  <c r="AR4" i="136"/>
  <c r="AN4" i="136"/>
  <c r="AM4" i="136"/>
  <c r="AJ4" i="136"/>
  <c r="AA4" i="136"/>
  <c r="W4" i="136"/>
  <c r="U4" i="136"/>
  <c r="BN7" i="136" s="1"/>
  <c r="S4" i="136"/>
  <c r="AG4" i="136" s="1"/>
  <c r="F4" i="136"/>
  <c r="B3" i="136"/>
  <c r="I2" i="136"/>
  <c r="D2" i="136"/>
  <c r="AF15" i="137" l="1"/>
  <c r="AW4" i="139"/>
  <c r="AX5" i="139"/>
  <c r="BO6" i="139"/>
  <c r="Z4" i="140"/>
  <c r="AJ5" i="140"/>
  <c r="BH5" i="140"/>
  <c r="AF6" i="140"/>
  <c r="AS7" i="140"/>
  <c r="BL11" i="140"/>
  <c r="BH12" i="140"/>
  <c r="AN13" i="140"/>
  <c r="AS15" i="140"/>
  <c r="AP7" i="144"/>
  <c r="Z9" i="151"/>
  <c r="BE21" i="152"/>
  <c r="BE5" i="153"/>
  <c r="AT7" i="153"/>
  <c r="BI6" i="153"/>
  <c r="BD5" i="153"/>
  <c r="AN5" i="153"/>
  <c r="AZ5" i="153"/>
  <c r="AP8" i="153"/>
  <c r="BJ7" i="153"/>
  <c r="AD7" i="153"/>
  <c r="AS6" i="153"/>
  <c r="BL5" i="153"/>
  <c r="AV5" i="153"/>
  <c r="W5" i="153"/>
  <c r="BF7" i="153"/>
  <c r="BF8" i="153"/>
  <c r="AG10" i="137"/>
  <c r="BF7" i="139"/>
  <c r="AH4" i="140"/>
  <c r="AR5" i="140"/>
  <c r="BP5" i="140"/>
  <c r="BL6" i="140"/>
  <c r="AO8" i="140"/>
  <c r="AF12" i="141"/>
  <c r="AI19" i="141"/>
  <c r="BD5" i="142"/>
  <c r="BD8" i="151"/>
  <c r="AV8" i="151"/>
  <c r="W8" i="151"/>
  <c r="V11" i="151"/>
  <c r="AV5" i="137"/>
  <c r="BE10" i="137"/>
  <c r="AC4" i="139"/>
  <c r="BI4" i="139"/>
  <c r="BB5" i="139"/>
  <c r="AM6" i="139"/>
  <c r="BS6" i="139"/>
  <c r="X7" i="139"/>
  <c r="BD7" i="139"/>
  <c r="AA4" i="140"/>
  <c r="AI4" i="140"/>
  <c r="AQ4" i="140"/>
  <c r="AY4" i="140"/>
  <c r="BG4" i="140"/>
  <c r="BO4" i="140"/>
  <c r="W5" i="140"/>
  <c r="AM5" i="140"/>
  <c r="AU5" i="140"/>
  <c r="BC5" i="140"/>
  <c r="BK5" i="140"/>
  <c r="BS5" i="140"/>
  <c r="AG6" i="140"/>
  <c r="AW6" i="140"/>
  <c r="BM6" i="140"/>
  <c r="BD24" i="140"/>
  <c r="BI7" i="140"/>
  <c r="AW8" i="140"/>
  <c r="BI9" i="140"/>
  <c r="X11" i="140"/>
  <c r="BP12" i="140"/>
  <c r="BL13" i="140"/>
  <c r="X14" i="140"/>
  <c r="BQ15" i="140"/>
  <c r="W16" i="140"/>
  <c r="AF17" i="140"/>
  <c r="BP18" i="140"/>
  <c r="AS5" i="141"/>
  <c r="BB6" i="141"/>
  <c r="AM7" i="141"/>
  <c r="BS7" i="141"/>
  <c r="BF8" i="141"/>
  <c r="AU8" i="141"/>
  <c r="W9" i="141"/>
  <c r="BK9" i="141"/>
  <c r="AB10" i="141"/>
  <c r="BL10" i="141"/>
  <c r="AC11" i="141"/>
  <c r="BI11" i="141"/>
  <c r="Y13" i="141"/>
  <c r="BS15" i="141"/>
  <c r="AF20" i="141"/>
  <c r="BE21" i="141"/>
  <c r="AE4" i="142"/>
  <c r="W5" i="142"/>
  <c r="AR5" i="142"/>
  <c r="BH5" i="142"/>
  <c r="AO6" i="142"/>
  <c r="AH8" i="142"/>
  <c r="AD9" i="142"/>
  <c r="BG19" i="142"/>
  <c r="AT21" i="146"/>
  <c r="BS4" i="146"/>
  <c r="BK4" i="146"/>
  <c r="BC4" i="146"/>
  <c r="AU4" i="146"/>
  <c r="AM4" i="146"/>
  <c r="BP4" i="146"/>
  <c r="BH4" i="146"/>
  <c r="AZ4" i="146"/>
  <c r="AR4" i="146"/>
  <c r="AJ4" i="146"/>
  <c r="BO4" i="146"/>
  <c r="BG4" i="146"/>
  <c r="AY4" i="146"/>
  <c r="AQ4" i="146"/>
  <c r="W4" i="146"/>
  <c r="BL4" i="146"/>
  <c r="BD6" i="146"/>
  <c r="BE8" i="146"/>
  <c r="BE9" i="146"/>
  <c r="AN8" i="151"/>
  <c r="Y10" i="151"/>
  <c r="BB11" i="151"/>
  <c r="AX12" i="151"/>
  <c r="AD13" i="151"/>
  <c r="BL6" i="152"/>
  <c r="AF6" i="152"/>
  <c r="BO5" i="152"/>
  <c r="AI5" i="152"/>
  <c r="BO4" i="152"/>
  <c r="BJ4" i="152"/>
  <c r="BD4" i="152"/>
  <c r="AY4" i="152"/>
  <c r="AT4" i="152"/>
  <c r="AN4" i="152"/>
  <c r="BJ6" i="152"/>
  <c r="AT6" i="152"/>
  <c r="BM5" i="152"/>
  <c r="BS4" i="152"/>
  <c r="BN4" i="152"/>
  <c r="BH4" i="152"/>
  <c r="BC4" i="152"/>
  <c r="AX4" i="152"/>
  <c r="AR4" i="152"/>
  <c r="AM4" i="152"/>
  <c r="W4" i="152"/>
  <c r="BD6" i="152"/>
  <c r="AN6" i="152"/>
  <c r="X6" i="152"/>
  <c r="BG5" i="152"/>
  <c r="AQ5" i="152"/>
  <c r="AA5" i="152"/>
  <c r="BR4" i="152"/>
  <c r="BL4" i="152"/>
  <c r="BG4" i="152"/>
  <c r="BB4" i="152"/>
  <c r="AV4" i="152"/>
  <c r="AQ4" i="152"/>
  <c r="AL4" i="152"/>
  <c r="V4" i="152"/>
  <c r="AZ4" i="152"/>
  <c r="AY5" i="152"/>
  <c r="V6" i="152"/>
  <c r="BE15" i="152"/>
  <c r="AR5" i="153"/>
  <c r="AW6" i="153"/>
  <c r="AL8" i="153"/>
  <c r="AG5" i="154"/>
  <c r="Y5" i="154"/>
  <c r="W19" i="154"/>
  <c r="BC19" i="154"/>
  <c r="AZ20" i="154"/>
  <c r="AA21" i="154"/>
  <c r="AH11" i="137"/>
  <c r="AF14" i="137"/>
  <c r="V5" i="139"/>
  <c r="AI6" i="139"/>
  <c r="AX10" i="140"/>
  <c r="BF16" i="140"/>
  <c r="Y6" i="142"/>
  <c r="AT13" i="151"/>
  <c r="AG6" i="136"/>
  <c r="AX7" i="136"/>
  <c r="AP8" i="136"/>
  <c r="BL5" i="137"/>
  <c r="BE9" i="137"/>
  <c r="BC11" i="137"/>
  <c r="AE4" i="136"/>
  <c r="AV4" i="136"/>
  <c r="BD4" i="136"/>
  <c r="BL4" i="136"/>
  <c r="BF5" i="136"/>
  <c r="AN5" i="136"/>
  <c r="BD5" i="136"/>
  <c r="AO6" i="136"/>
  <c r="V7" i="136"/>
  <c r="BF8" i="136"/>
  <c r="AG10" i="136"/>
  <c r="AH11" i="136"/>
  <c r="BM26" i="137"/>
  <c r="AI4" i="137"/>
  <c r="AQ4" i="137"/>
  <c r="AY4" i="137"/>
  <c r="BG4" i="137"/>
  <c r="BO4" i="137"/>
  <c r="AJ5" i="137"/>
  <c r="AZ5" i="137"/>
  <c r="BP5" i="137"/>
  <c r="AF6" i="137"/>
  <c r="AF7" i="137"/>
  <c r="AF8" i="137"/>
  <c r="W9" i="137"/>
  <c r="W10" i="137"/>
  <c r="AF18" i="137"/>
  <c r="Y19" i="137"/>
  <c r="BM4" i="139"/>
  <c r="BN5" i="139"/>
  <c r="BE6" i="139"/>
  <c r="AY6" i="139"/>
  <c r="AJ7" i="139"/>
  <c r="BP7" i="139"/>
  <c r="V4" i="140"/>
  <c r="AD4" i="140"/>
  <c r="AL4" i="140"/>
  <c r="AT4" i="140"/>
  <c r="BB4" i="140"/>
  <c r="BJ4" i="140"/>
  <c r="BR4" i="140"/>
  <c r="AN5" i="140"/>
  <c r="AV5" i="140"/>
  <c r="BD5" i="140"/>
  <c r="BL5" i="140"/>
  <c r="X6" i="140"/>
  <c r="AN6" i="140"/>
  <c r="BD6" i="140"/>
  <c r="BQ7" i="140"/>
  <c r="BQ9" i="140"/>
  <c r="AE11" i="140"/>
  <c r="AF11" i="140"/>
  <c r="AV14" i="140"/>
  <c r="AE17" i="140"/>
  <c r="AN17" i="140"/>
  <c r="AR4" i="141"/>
  <c r="BH4" i="141"/>
  <c r="Y5" i="141"/>
  <c r="BN6" i="141"/>
  <c r="BF7" i="141"/>
  <c r="AY7" i="141"/>
  <c r="W8" i="141"/>
  <c r="AY8" i="141"/>
  <c r="AQ9" i="141"/>
  <c r="AR10" i="141"/>
  <c r="BM11" i="141"/>
  <c r="AO13" i="141"/>
  <c r="AL14" i="141"/>
  <c r="BP16" i="141"/>
  <c r="AK17" i="141"/>
  <c r="BG18" i="141"/>
  <c r="X20" i="141"/>
  <c r="BM21" i="141"/>
  <c r="W25" i="141"/>
  <c r="AR16" i="142"/>
  <c r="BJ9" i="142"/>
  <c r="AL7" i="142"/>
  <c r="AK14" i="142"/>
  <c r="BP13" i="142"/>
  <c r="AT9" i="142"/>
  <c r="V7" i="142"/>
  <c r="AI4" i="142"/>
  <c r="AY4" i="142"/>
  <c r="BO4" i="142"/>
  <c r="AV5" i="142"/>
  <c r="BL5" i="142"/>
  <c r="AR11" i="142"/>
  <c r="W19" i="142"/>
  <c r="AF4" i="143"/>
  <c r="BE5" i="144"/>
  <c r="AV5" i="144"/>
  <c r="BD5" i="144"/>
  <c r="W5" i="144"/>
  <c r="AI4" i="145"/>
  <c r="Z4" i="145"/>
  <c r="AH4" i="145"/>
  <c r="BG11" i="145"/>
  <c r="W11" i="145"/>
  <c r="AN4" i="146"/>
  <c r="BG5" i="146"/>
  <c r="AX19" i="147"/>
  <c r="AJ4" i="147"/>
  <c r="BN26" i="151"/>
  <c r="BR13" i="151"/>
  <c r="AL13" i="151"/>
  <c r="BF12" i="151"/>
  <c r="AT11" i="151"/>
  <c r="BE10" i="151"/>
  <c r="BN9" i="151"/>
  <c r="AH9" i="151"/>
  <c r="BL8" i="151"/>
  <c r="AF8" i="151"/>
  <c r="BR7" i="151"/>
  <c r="AL7" i="151"/>
  <c r="BR5" i="151"/>
  <c r="BB5" i="151"/>
  <c r="AL5" i="151"/>
  <c r="V5" i="151"/>
  <c r="BG4" i="151"/>
  <c r="AS4" i="151"/>
  <c r="BJ13" i="151"/>
  <c r="BR11" i="151"/>
  <c r="AL11" i="151"/>
  <c r="BJ7" i="151"/>
  <c r="AQ6" i="151"/>
  <c r="BP5" i="151"/>
  <c r="AJ5" i="151"/>
  <c r="BE4" i="151"/>
  <c r="AQ4" i="151"/>
  <c r="V13" i="151"/>
  <c r="AP12" i="151"/>
  <c r="BJ11" i="151"/>
  <c r="AD11" i="151"/>
  <c r="AO10" i="151"/>
  <c r="BO6" i="151"/>
  <c r="AI6" i="151"/>
  <c r="BJ5" i="151"/>
  <c r="AT5" i="151"/>
  <c r="BO4" i="151"/>
  <c r="AY4" i="151"/>
  <c r="AO4" i="151"/>
  <c r="AA6" i="151"/>
  <c r="BB7" i="151"/>
  <c r="W7" i="151"/>
  <c r="X8" i="151"/>
  <c r="BE9" i="151"/>
  <c r="BF9" i="151"/>
  <c r="AX9" i="151"/>
  <c r="W9" i="151"/>
  <c r="AW10" i="151"/>
  <c r="AB26" i="151"/>
  <c r="AJ4" i="152"/>
  <c r="BF4" i="152"/>
  <c r="Y5" i="152"/>
  <c r="AL6" i="152"/>
  <c r="V8" i="153"/>
  <c r="BH5" i="153"/>
  <c r="AG6" i="153"/>
  <c r="AY9" i="154"/>
  <c r="W9" i="154"/>
  <c r="AA12" i="154"/>
  <c r="BB16" i="154"/>
  <c r="BI17" i="154"/>
  <c r="X18" i="154"/>
  <c r="BC22" i="154"/>
  <c r="AY23" i="154"/>
  <c r="AZ5" i="140"/>
  <c r="AV6" i="140"/>
  <c r="AK9" i="140"/>
  <c r="AZ18" i="140"/>
  <c r="BG9" i="141"/>
  <c r="BH10" i="141"/>
  <c r="AH21" i="141"/>
  <c r="AN5" i="142"/>
  <c r="BN8" i="142"/>
  <c r="BM10" i="151"/>
  <c r="AE4" i="137"/>
  <c r="W8" i="137"/>
  <c r="BE12" i="137"/>
  <c r="BD15" i="137"/>
  <c r="AI23" i="136"/>
  <c r="AI4" i="136"/>
  <c r="AQ4" i="136"/>
  <c r="AY4" i="136"/>
  <c r="BG4" i="136"/>
  <c r="BO4" i="136"/>
  <c r="AR5" i="136"/>
  <c r="BH5" i="136"/>
  <c r="Y6" i="136"/>
  <c r="V9" i="136"/>
  <c r="AN5" i="137"/>
  <c r="BD5" i="137"/>
  <c r="BG6" i="137"/>
  <c r="BE7" i="137"/>
  <c r="AF9" i="137"/>
  <c r="AI12" i="137"/>
  <c r="AE13" i="137"/>
  <c r="BE19" i="137"/>
  <c r="AW26" i="137"/>
  <c r="AI4" i="139"/>
  <c r="AS4" i="139"/>
  <c r="AL5" i="139"/>
  <c r="BR5" i="139"/>
  <c r="BC6" i="139"/>
  <c r="AN7" i="139"/>
  <c r="BB25" i="139"/>
  <c r="W4" i="140"/>
  <c r="AE4" i="140"/>
  <c r="AM4" i="140"/>
  <c r="AU4" i="140"/>
  <c r="BC4" i="140"/>
  <c r="BK4" i="140"/>
  <c r="BS4" i="140"/>
  <c r="AE5" i="140"/>
  <c r="AF5" i="140"/>
  <c r="AQ5" i="140"/>
  <c r="AY5" i="140"/>
  <c r="BG5" i="140"/>
  <c r="BO5" i="140"/>
  <c r="AO6" i="140"/>
  <c r="AK7" i="140"/>
  <c r="AP10" i="140"/>
  <c r="AJ12" i="140"/>
  <c r="AK15" i="140"/>
  <c r="AB4" i="141"/>
  <c r="AV4" i="141"/>
  <c r="BL4" i="141"/>
  <c r="BI5" i="141"/>
  <c r="AL6" i="141"/>
  <c r="BR6" i="141"/>
  <c r="W7" i="141"/>
  <c r="BC7" i="141"/>
  <c r="BK8" i="141"/>
  <c r="AU9" i="141"/>
  <c r="X10" i="141"/>
  <c r="AF11" i="141"/>
  <c r="AS11" i="141"/>
  <c r="AF5" i="142"/>
  <c r="AJ5" i="142"/>
  <c r="AZ5" i="142"/>
  <c r="BP5" i="142"/>
  <c r="BS14" i="142"/>
  <c r="BR7" i="142"/>
  <c r="BG8" i="142"/>
  <c r="AX8" i="142"/>
  <c r="AF10" i="142"/>
  <c r="BD12" i="142"/>
  <c r="BS26" i="143"/>
  <c r="AF5" i="143"/>
  <c r="AF6" i="143"/>
  <c r="AG7" i="143"/>
  <c r="AI9" i="143"/>
  <c r="BS26" i="144"/>
  <c r="Z7" i="144"/>
  <c r="BI6" i="144"/>
  <c r="BL5" i="144"/>
  <c r="AJ5" i="144"/>
  <c r="BS4" i="144"/>
  <c r="BK4" i="144"/>
  <c r="BC4" i="144"/>
  <c r="AU4" i="144"/>
  <c r="AM4" i="144"/>
  <c r="AS6" i="144"/>
  <c r="BH5" i="144"/>
  <c r="AR5" i="144"/>
  <c r="BR4" i="144"/>
  <c r="BJ4" i="144"/>
  <c r="BB4" i="144"/>
  <c r="AT4" i="144"/>
  <c r="AL4" i="144"/>
  <c r="W4" i="144"/>
  <c r="AN5" i="144"/>
  <c r="BO4" i="144"/>
  <c r="BG4" i="144"/>
  <c r="AY4" i="144"/>
  <c r="AQ4" i="144"/>
  <c r="AJ4" i="144"/>
  <c r="V4" i="144"/>
  <c r="AX4" i="144"/>
  <c r="AM5" i="144"/>
  <c r="AC6" i="144"/>
  <c r="BF7" i="144"/>
  <c r="AV4" i="146"/>
  <c r="AP9" i="151"/>
  <c r="AG10" i="151"/>
  <c r="Z12" i="151"/>
  <c r="BN12" i="151"/>
  <c r="BB13" i="151"/>
  <c r="BC18" i="151"/>
  <c r="AP4" i="152"/>
  <c r="BK4" i="152"/>
  <c r="AO5" i="152"/>
  <c r="AD6" i="152"/>
  <c r="BB6" i="152"/>
  <c r="BM6" i="153"/>
  <c r="Z7" i="153"/>
  <c r="BE5" i="143"/>
  <c r="BE6" i="143"/>
  <c r="BE7" i="143"/>
  <c r="X10" i="143"/>
  <c r="X20" i="143"/>
  <c r="AD4" i="144"/>
  <c r="AK20" i="145"/>
  <c r="AX4" i="145"/>
  <c r="BN4" i="145"/>
  <c r="AF5" i="145"/>
  <c r="AG6" i="145"/>
  <c r="AH7" i="145"/>
  <c r="BE10" i="145"/>
  <c r="BB12" i="145"/>
  <c r="AB19" i="146"/>
  <c r="AF5" i="147"/>
  <c r="BE6" i="147"/>
  <c r="AB11" i="147"/>
  <c r="AW14" i="147"/>
  <c r="W4" i="148"/>
  <c r="AL4" i="148"/>
  <c r="BB4" i="148"/>
  <c r="BR4" i="148"/>
  <c r="AG5" i="148"/>
  <c r="AE5" i="148"/>
  <c r="AU5" i="148"/>
  <c r="BK5" i="148"/>
  <c r="AH6" i="148"/>
  <c r="AR6" i="148"/>
  <c r="BH6" i="148"/>
  <c r="AI7" i="148"/>
  <c r="AB4" i="149"/>
  <c r="AV4" i="149"/>
  <c r="BL4" i="149"/>
  <c r="AW7" i="149"/>
  <c r="AW8" i="149"/>
  <c r="AW9" i="149"/>
  <c r="AG6" i="150"/>
  <c r="Y4" i="151"/>
  <c r="AD21" i="151"/>
  <c r="AD23" i="151"/>
  <c r="BE12" i="152"/>
  <c r="AD18" i="152"/>
  <c r="AE4" i="153"/>
  <c r="AF6" i="153"/>
  <c r="AB4" i="154"/>
  <c r="AW5" i="154"/>
  <c r="AZ6" i="154"/>
  <c r="AF7" i="154"/>
  <c r="AI7" i="154"/>
  <c r="BO7" i="154"/>
  <c r="BE8" i="154"/>
  <c r="AU8" i="154"/>
  <c r="AV10" i="154"/>
  <c r="BS11" i="154"/>
  <c r="AY12" i="154"/>
  <c r="W12" i="154"/>
  <c r="AH14" i="154"/>
  <c r="AG15" i="154"/>
  <c r="BE15" i="154"/>
  <c r="AD16" i="154"/>
  <c r="AC17" i="154"/>
  <c r="AV18" i="154"/>
  <c r="AE19" i="154"/>
  <c r="AD20" i="154"/>
  <c r="AQ21" i="154"/>
  <c r="AD24" i="154"/>
  <c r="AZ9" i="155"/>
  <c r="W9" i="155"/>
  <c r="BB18" i="159"/>
  <c r="W18" i="159"/>
  <c r="BG25" i="159"/>
  <c r="AW11" i="143"/>
  <c r="AW12" i="143"/>
  <c r="AW13" i="143"/>
  <c r="AW21" i="143"/>
  <c r="AW22" i="143"/>
  <c r="AW23" i="143"/>
  <c r="BD5" i="145"/>
  <c r="BE6" i="145"/>
  <c r="BF7" i="145"/>
  <c r="BF8" i="145"/>
  <c r="BF9" i="145"/>
  <c r="AG7" i="146"/>
  <c r="AC8" i="146"/>
  <c r="BF5" i="147"/>
  <c r="AF4" i="148"/>
  <c r="Z4" i="148"/>
  <c r="AP4" i="148"/>
  <c r="BF4" i="148"/>
  <c r="BE5" i="148"/>
  <c r="AI5" i="148"/>
  <c r="AY5" i="148"/>
  <c r="BO5" i="148"/>
  <c r="BF6" i="148"/>
  <c r="AV6" i="148"/>
  <c r="BL6" i="148"/>
  <c r="BG7" i="148"/>
  <c r="BG8" i="148"/>
  <c r="AJ4" i="149"/>
  <c r="AZ4" i="149"/>
  <c r="BP4" i="149"/>
  <c r="AF5" i="149"/>
  <c r="AI12" i="149"/>
  <c r="AR8" i="150"/>
  <c r="AF5" i="150"/>
  <c r="BE6" i="150"/>
  <c r="BE5" i="151"/>
  <c r="AZ5" i="151"/>
  <c r="AF6" i="151"/>
  <c r="AH19" i="151"/>
  <c r="AF5" i="152"/>
  <c r="AG5" i="152"/>
  <c r="AW5" i="152"/>
  <c r="AC8" i="152"/>
  <c r="AB16" i="152"/>
  <c r="AI4" i="153"/>
  <c r="AY4" i="153"/>
  <c r="BO4" i="153"/>
  <c r="AJ5" i="153"/>
  <c r="BP5" i="153"/>
  <c r="AG7" i="153"/>
  <c r="AP7" i="153"/>
  <c r="BB8" i="153"/>
  <c r="BA18" i="153"/>
  <c r="AT24" i="154"/>
  <c r="BS22" i="154"/>
  <c r="AR20" i="154"/>
  <c r="AM19" i="154"/>
  <c r="AN18" i="154"/>
  <c r="AS17" i="154"/>
  <c r="V16" i="154"/>
  <c r="BM15" i="154"/>
  <c r="AP14" i="154"/>
  <c r="BK13" i="154"/>
  <c r="AU11" i="154"/>
  <c r="BO9" i="154"/>
  <c r="BR24" i="154"/>
  <c r="AU22" i="154"/>
  <c r="BH20" i="154"/>
  <c r="BK19" i="154"/>
  <c r="BQ17" i="154"/>
  <c r="BR16" i="154"/>
  <c r="AL16" i="154"/>
  <c r="AU13" i="154"/>
  <c r="BO12" i="154"/>
  <c r="BK11" i="154"/>
  <c r="AN10" i="154"/>
  <c r="AF4" i="154"/>
  <c r="AP4" i="154"/>
  <c r="AX4" i="154"/>
  <c r="BF4" i="154"/>
  <c r="BN4" i="154"/>
  <c r="BE5" i="154"/>
  <c r="AD6" i="154"/>
  <c r="AB6" i="154"/>
  <c r="BH6" i="154"/>
  <c r="AQ7" i="154"/>
  <c r="W8" i="154"/>
  <c r="BC8" i="154"/>
  <c r="AC9" i="154"/>
  <c r="AI9" i="154"/>
  <c r="AA9" i="154"/>
  <c r="X10" i="154"/>
  <c r="BL10" i="154"/>
  <c r="AE13" i="154"/>
  <c r="AM13" i="154"/>
  <c r="AB14" i="154"/>
  <c r="Z14" i="154"/>
  <c r="AX14" i="154"/>
  <c r="AT16" i="154"/>
  <c r="BO21" i="154"/>
  <c r="BE22" i="154"/>
  <c r="W22" i="154"/>
  <c r="AQ23" i="154"/>
  <c r="AN26" i="155"/>
  <c r="BN22" i="155"/>
  <c r="AL17" i="155"/>
  <c r="BK14" i="155"/>
  <c r="AJ12" i="155"/>
  <c r="AK6" i="155"/>
  <c r="BJ5" i="155"/>
  <c r="AP5" i="155"/>
  <c r="V5" i="155"/>
  <c r="BM4" i="155"/>
  <c r="BC4" i="155"/>
  <c r="AQ4" i="155"/>
  <c r="W4" i="155"/>
  <c r="BB21" i="155"/>
  <c r="AO20" i="155"/>
  <c r="AN19" i="155"/>
  <c r="BE16" i="155"/>
  <c r="AE14" i="155"/>
  <c r="BR5" i="155"/>
  <c r="BH5" i="155"/>
  <c r="AL5" i="155"/>
  <c r="AR25" i="155"/>
  <c r="BI18" i="155"/>
  <c r="BD11" i="155"/>
  <c r="AV7" i="155"/>
  <c r="BP5" i="155"/>
  <c r="AT5" i="155"/>
  <c r="AJ5" i="155"/>
  <c r="BS4" i="155"/>
  <c r="BG4" i="155"/>
  <c r="AW4" i="155"/>
  <c r="AM4" i="155"/>
  <c r="AO4" i="155"/>
  <c r="BK4" i="155"/>
  <c r="AR5" i="155"/>
  <c r="BO10" i="155"/>
  <c r="X11" i="155"/>
  <c r="AP15" i="155"/>
  <c r="BR17" i="155"/>
  <c r="AC18" i="155"/>
  <c r="AC12" i="156"/>
  <c r="BE13" i="156"/>
  <c r="BB14" i="156"/>
  <c r="AE8" i="143"/>
  <c r="X16" i="143"/>
  <c r="AF4" i="144"/>
  <c r="Z4" i="144"/>
  <c r="AH4" i="144"/>
  <c r="X5" i="144"/>
  <c r="X11" i="144"/>
  <c r="AH4" i="146"/>
  <c r="AI5" i="146"/>
  <c r="AF6" i="146"/>
  <c r="BE7" i="146"/>
  <c r="BF10" i="146"/>
  <c r="AW16" i="146"/>
  <c r="AG4" i="147"/>
  <c r="AH7" i="147"/>
  <c r="AB17" i="147"/>
  <c r="AW18" i="147"/>
  <c r="AD4" i="148"/>
  <c r="AT4" i="148"/>
  <c r="BJ4" i="148"/>
  <c r="AM5" i="148"/>
  <c r="BC5" i="148"/>
  <c r="BS5" i="148"/>
  <c r="AJ6" i="148"/>
  <c r="AZ6" i="148"/>
  <c r="AN4" i="149"/>
  <c r="BG5" i="149"/>
  <c r="AF4" i="151"/>
  <c r="AG4" i="151"/>
  <c r="BE20" i="151"/>
  <c r="AB4" i="152"/>
  <c r="AD4" i="152"/>
  <c r="AC13" i="152"/>
  <c r="BE17" i="152"/>
  <c r="AC6" i="153"/>
  <c r="AI8" i="153"/>
  <c r="Z8" i="153"/>
  <c r="BA16" i="153"/>
  <c r="BM5" i="154"/>
  <c r="AJ6" i="154"/>
  <c r="BP6" i="154"/>
  <c r="AY7" i="154"/>
  <c r="BK8" i="154"/>
  <c r="BD10" i="154"/>
  <c r="AM11" i="154"/>
  <c r="AC12" i="154"/>
  <c r="AI12" i="154"/>
  <c r="AQ12" i="154"/>
  <c r="BC13" i="154"/>
  <c r="BF14" i="154"/>
  <c r="BN14" i="154"/>
  <c r="Y15" i="154"/>
  <c r="BJ16" i="154"/>
  <c r="AK17" i="154"/>
  <c r="BD18" i="154"/>
  <c r="W18" i="154"/>
  <c r="BS19" i="154"/>
  <c r="AB20" i="154"/>
  <c r="BG21" i="154"/>
  <c r="W21" i="154"/>
  <c r="AM22" i="154"/>
  <c r="AA23" i="154"/>
  <c r="BG23" i="154"/>
  <c r="AF10" i="155"/>
  <c r="AI10" i="155"/>
  <c r="BP12" i="155"/>
  <c r="AV13" i="155"/>
  <c r="AE24" i="155"/>
  <c r="X10" i="156"/>
  <c r="AF10" i="156"/>
  <c r="AO13" i="156"/>
  <c r="BR14" i="156"/>
  <c r="AJ16" i="156"/>
  <c r="X9" i="158"/>
  <c r="BE13" i="154"/>
  <c r="BG15" i="154"/>
  <c r="AW15" i="154"/>
  <c r="AF16" i="154"/>
  <c r="BE20" i="154"/>
  <c r="AF4" i="155"/>
  <c r="AA4" i="155"/>
  <c r="AF5" i="155"/>
  <c r="BF5" i="155"/>
  <c r="AF17" i="155"/>
  <c r="AL26" i="156"/>
  <c r="AL4" i="156"/>
  <c r="AQ4" i="156"/>
  <c r="AV4" i="156"/>
  <c r="BB4" i="156"/>
  <c r="BG4" i="156"/>
  <c r="BL4" i="156"/>
  <c r="BR4" i="156"/>
  <c r="BI5" i="156"/>
  <c r="AP6" i="156"/>
  <c r="BG7" i="156"/>
  <c r="BC8" i="156"/>
  <c r="BE10" i="156"/>
  <c r="BL10" i="156"/>
  <c r="AG11" i="156"/>
  <c r="AF12" i="156"/>
  <c r="AS12" i="156"/>
  <c r="V14" i="156"/>
  <c r="AM15" i="156"/>
  <c r="X16" i="156"/>
  <c r="AZ16" i="156"/>
  <c r="BA25" i="156"/>
  <c r="AC4" i="157"/>
  <c r="X4" i="157"/>
  <c r="BD4" i="157"/>
  <c r="AI22" i="157"/>
  <c r="Z21" i="158"/>
  <c r="BH22" i="159"/>
  <c r="BE11" i="159"/>
  <c r="BG23" i="162"/>
  <c r="BG17" i="163"/>
  <c r="AI20" i="163"/>
  <c r="BA18" i="163"/>
  <c r="AX5" i="155"/>
  <c r="BE15" i="155"/>
  <c r="BS8" i="156"/>
  <c r="BF9" i="156"/>
  <c r="BO9" i="156"/>
  <c r="BI12" i="156"/>
  <c r="AW13" i="156"/>
  <c r="AL14" i="156"/>
  <c r="BC15" i="156"/>
  <c r="BP16" i="156"/>
  <c r="BQ17" i="156"/>
  <c r="BE20" i="156"/>
  <c r="AD22" i="156"/>
  <c r="AJ23" i="156"/>
  <c r="V18" i="157"/>
  <c r="BH6" i="157"/>
  <c r="BO11" i="157"/>
  <c r="AR6" i="157"/>
  <c r="AX4" i="157"/>
  <c r="Z24" i="157"/>
  <c r="AM6" i="157"/>
  <c r="AU5" i="157"/>
  <c r="BN4" i="157"/>
  <c r="AS4" i="157"/>
  <c r="BI4" i="157"/>
  <c r="BQ5" i="157"/>
  <c r="X9" i="157"/>
  <c r="BG25" i="157"/>
  <c r="Y6" i="158"/>
  <c r="BF5" i="158"/>
  <c r="AP5" i="158"/>
  <c r="BB5" i="158"/>
  <c r="AX5" i="158"/>
  <c r="X7" i="158"/>
  <c r="BD9" i="158"/>
  <c r="Y10" i="158"/>
  <c r="AC11" i="158"/>
  <c r="BB12" i="158"/>
  <c r="BF13" i="158"/>
  <c r="W13" i="158"/>
  <c r="BD15" i="158"/>
  <c r="AD22" i="158"/>
  <c r="AH23" i="158"/>
  <c r="Y11" i="159"/>
  <c r="BG5" i="160"/>
  <c r="BC5" i="160"/>
  <c r="Y6" i="160"/>
  <c r="BD18" i="160"/>
  <c r="AB4" i="162"/>
  <c r="X4" i="162"/>
  <c r="BE11" i="154"/>
  <c r="BE14" i="154"/>
  <c r="AF21" i="154"/>
  <c r="AI21" i="154"/>
  <c r="AG4" i="155"/>
  <c r="AZ5" i="155"/>
  <c r="W15" i="155"/>
  <c r="W4" i="156"/>
  <c r="AN4" i="156"/>
  <c r="AT4" i="156"/>
  <c r="AY4" i="156"/>
  <c r="BD4" i="156"/>
  <c r="BJ4" i="156"/>
  <c r="BO4" i="156"/>
  <c r="BM26" i="156"/>
  <c r="AS5" i="156"/>
  <c r="AQ7" i="156"/>
  <c r="W9" i="156"/>
  <c r="AF11" i="156"/>
  <c r="BM11" i="156"/>
  <c r="AW12" i="156"/>
  <c r="BS15" i="156"/>
  <c r="BL20" i="156"/>
  <c r="AG21" i="156"/>
  <c r="AH4" i="157"/>
  <c r="BA5" i="157"/>
  <c r="AY13" i="157"/>
  <c r="BG19" i="157"/>
  <c r="AV20" i="157"/>
  <c r="AT5" i="158"/>
  <c r="BG6" i="158"/>
  <c r="AX11" i="158"/>
  <c r="AN14" i="158"/>
  <c r="Z17" i="158"/>
  <c r="X19" i="158"/>
  <c r="BF21" i="158"/>
  <c r="BL25" i="158"/>
  <c r="BM13" i="159"/>
  <c r="AN17" i="160"/>
  <c r="AJ12" i="160"/>
  <c r="BI7" i="160"/>
  <c r="BM6" i="160"/>
  <c r="AE21" i="160"/>
  <c r="AS19" i="160"/>
  <c r="BF16" i="160"/>
  <c r="BL11" i="160"/>
  <c r="AO8" i="160"/>
  <c r="AK7" i="160"/>
  <c r="BP5" i="160"/>
  <c r="BH5" i="160"/>
  <c r="AR5" i="160"/>
  <c r="AJ5" i="160"/>
  <c r="BN4" i="160"/>
  <c r="BF4" i="160"/>
  <c r="AX4" i="160"/>
  <c r="AP4" i="160"/>
  <c r="AS15" i="160"/>
  <c r="BD14" i="160"/>
  <c r="AN13" i="160"/>
  <c r="BQ9" i="160"/>
  <c r="BO5" i="160"/>
  <c r="AQ5" i="160"/>
  <c r="BS4" i="160"/>
  <c r="BK4" i="160"/>
  <c r="BC4" i="160"/>
  <c r="AU4" i="160"/>
  <c r="AM4" i="160"/>
  <c r="W4" i="160"/>
  <c r="AK26" i="160"/>
  <c r="BD24" i="160"/>
  <c r="AM23" i="160"/>
  <c r="BP12" i="160"/>
  <c r="AK9" i="160"/>
  <c r="BQ7" i="160"/>
  <c r="BL6" i="160"/>
  <c r="AO6" i="160"/>
  <c r="X6" i="160"/>
  <c r="BL5" i="160"/>
  <c r="AN5" i="160"/>
  <c r="X5" i="160"/>
  <c r="BR4" i="160"/>
  <c r="BJ4" i="160"/>
  <c r="BB4" i="160"/>
  <c r="AT4" i="160"/>
  <c r="AL4" i="160"/>
  <c r="V4" i="160"/>
  <c r="AY4" i="160"/>
  <c r="BK5" i="160"/>
  <c r="BI26" i="160"/>
  <c r="AW6" i="160"/>
  <c r="BD6" i="160"/>
  <c r="AV6" i="160"/>
  <c r="AC7" i="160"/>
  <c r="Y8" i="160"/>
  <c r="AE11" i="160"/>
  <c r="AF11" i="160"/>
  <c r="X14" i="160"/>
  <c r="AE4" i="158"/>
  <c r="V5" i="158"/>
  <c r="BN5" i="158"/>
  <c r="AQ6" i="158"/>
  <c r="BD7" i="158"/>
  <c r="AN9" i="158"/>
  <c r="AN18" i="158"/>
  <c r="BE5" i="159"/>
  <c r="AT5" i="159"/>
  <c r="AD6" i="159"/>
  <c r="AF7" i="159"/>
  <c r="AU7" i="159"/>
  <c r="BG8" i="159"/>
  <c r="BS9" i="159"/>
  <c r="AO11" i="159"/>
  <c r="AA15" i="159"/>
  <c r="BH16" i="159"/>
  <c r="AD4" i="160"/>
  <c r="AV5" i="160"/>
  <c r="BD5" i="160"/>
  <c r="AW8" i="160"/>
  <c r="AX10" i="160"/>
  <c r="X18" i="160"/>
  <c r="Z20" i="160"/>
  <c r="AS4" i="161"/>
  <c r="AU6" i="161"/>
  <c r="BF7" i="161"/>
  <c r="AZ7" i="161"/>
  <c r="AR8" i="161"/>
  <c r="BI10" i="161"/>
  <c r="V11" i="161"/>
  <c r="BD15" i="161"/>
  <c r="AI18" i="161"/>
  <c r="AE22" i="161"/>
  <c r="AK12" i="162"/>
  <c r="BK7" i="162"/>
  <c r="BO21" i="162"/>
  <c r="AR16" i="162"/>
  <c r="AA15" i="162"/>
  <c r="BG8" i="162"/>
  <c r="AU7" i="162"/>
  <c r="BA5" i="162"/>
  <c r="X10" i="162"/>
  <c r="AF7" i="163"/>
  <c r="X7" i="163"/>
  <c r="BF26" i="163"/>
  <c r="AG5" i="164"/>
  <c r="AI5" i="164"/>
  <c r="AA5" i="164"/>
  <c r="BF15" i="164"/>
  <c r="W20" i="156"/>
  <c r="BE12" i="157"/>
  <c r="AI4" i="158"/>
  <c r="AY4" i="158"/>
  <c r="BO4" i="158"/>
  <c r="AL5" i="158"/>
  <c r="BR5" i="158"/>
  <c r="BE8" i="158"/>
  <c r="BL8" i="158"/>
  <c r="AI13" i="158"/>
  <c r="Z13" i="158"/>
  <c r="AS16" i="158"/>
  <c r="AS20" i="158"/>
  <c r="AF23" i="158"/>
  <c r="BN23" i="158"/>
  <c r="BJ26" i="159"/>
  <c r="AW4" i="159"/>
  <c r="V5" i="159"/>
  <c r="BB5" i="159"/>
  <c r="AT6" i="159"/>
  <c r="BK7" i="159"/>
  <c r="AN10" i="159"/>
  <c r="AG23" i="159"/>
  <c r="AE5" i="160"/>
  <c r="AF5" i="160"/>
  <c r="AY5" i="160"/>
  <c r="W10" i="160"/>
  <c r="AD5" i="161"/>
  <c r="BK6" i="161"/>
  <c r="AV7" i="161"/>
  <c r="BH8" i="161"/>
  <c r="AX11" i="161"/>
  <c r="AF13" i="161"/>
  <c r="AH13" i="161"/>
  <c r="BB13" i="161"/>
  <c r="BE16" i="161"/>
  <c r="AT23" i="161"/>
  <c r="BA12" i="162"/>
  <c r="AW13" i="162"/>
  <c r="BF14" i="162"/>
  <c r="AF11" i="157"/>
  <c r="Z5" i="158"/>
  <c r="AO10" i="158"/>
  <c r="BJ22" i="158"/>
  <c r="AV24" i="158"/>
  <c r="BJ6" i="159"/>
  <c r="AM9" i="159"/>
  <c r="AB10" i="159"/>
  <c r="BA12" i="159"/>
  <c r="BS19" i="159"/>
  <c r="X20" i="159"/>
  <c r="AV21" i="159"/>
  <c r="AF4" i="160"/>
  <c r="Z4" i="160"/>
  <c r="AH4" i="160"/>
  <c r="BE5" i="160"/>
  <c r="AZ5" i="160"/>
  <c r="AG6" i="160"/>
  <c r="AF6" i="160"/>
  <c r="AK20" i="161"/>
  <c r="BP19" i="161"/>
  <c r="BP15" i="161"/>
  <c r="AJ15" i="161"/>
  <c r="BN13" i="161"/>
  <c r="AO10" i="161"/>
  <c r="AR9" i="161"/>
  <c r="BL8" i="161"/>
  <c r="BN5" i="161"/>
  <c r="AO4" i="161"/>
  <c r="AF25" i="161"/>
  <c r="BK24" i="161"/>
  <c r="AY21" i="161"/>
  <c r="AJ19" i="161"/>
  <c r="BO18" i="161"/>
  <c r="AO16" i="161"/>
  <c r="BO14" i="161"/>
  <c r="V13" i="161"/>
  <c r="AP12" i="161"/>
  <c r="BR11" i="161"/>
  <c r="AL11" i="161"/>
  <c r="Y10" i="161"/>
  <c r="BH9" i="161"/>
  <c r="BP7" i="161"/>
  <c r="AJ7" i="161"/>
  <c r="BO6" i="161"/>
  <c r="AX5" i="161"/>
  <c r="BE4" i="161"/>
  <c r="Y4" i="161"/>
  <c r="BQ20" i="161"/>
  <c r="AY18" i="161"/>
  <c r="AN15" i="161"/>
  <c r="BC14" i="161"/>
  <c r="BR13" i="161"/>
  <c r="AL13" i="161"/>
  <c r="BJ12" i="161"/>
  <c r="AD12" i="161"/>
  <c r="BN11" i="161"/>
  <c r="AS10" i="161"/>
  <c r="BD9" i="161"/>
  <c r="AT5" i="161"/>
  <c r="BE6" i="161"/>
  <c r="AY6" i="161"/>
  <c r="W6" i="161"/>
  <c r="BL7" i="161"/>
  <c r="AV8" i="161"/>
  <c r="X9" i="161"/>
  <c r="BE10" i="161"/>
  <c r="AH11" i="161"/>
  <c r="AM14" i="161"/>
  <c r="BN17" i="161"/>
  <c r="AZ19" i="161"/>
  <c r="AZ18" i="162"/>
  <c r="BF19" i="161"/>
  <c r="BN25" i="163"/>
  <c r="AW4" i="163"/>
  <c r="V5" i="163"/>
  <c r="BB5" i="163"/>
  <c r="AM6" i="163"/>
  <c r="BS6" i="163"/>
  <c r="AZ7" i="163"/>
  <c r="AV8" i="163"/>
  <c r="AZ9" i="163"/>
  <c r="AZ23" i="163"/>
  <c r="AD4" i="164"/>
  <c r="AZ25" i="164"/>
  <c r="AW25" i="160"/>
  <c r="BA26" i="160"/>
  <c r="AG6" i="161"/>
  <c r="AI6" i="161"/>
  <c r="AH9" i="161"/>
  <c r="AB9" i="161"/>
  <c r="BD12" i="161"/>
  <c r="BF15" i="161"/>
  <c r="AZ15" i="161"/>
  <c r="AX17" i="161"/>
  <c r="BE18" i="161"/>
  <c r="AG7" i="162"/>
  <c r="AO11" i="162"/>
  <c r="BH16" i="162"/>
  <c r="AC17" i="162"/>
  <c r="AC4" i="163"/>
  <c r="BI4" i="163"/>
  <c r="BF5" i="163"/>
  <c r="AQ6" i="163"/>
  <c r="BD7" i="163"/>
  <c r="BH8" i="163"/>
  <c r="BP9" i="163"/>
  <c r="AK10" i="163"/>
  <c r="BN11" i="163"/>
  <c r="AH4" i="164"/>
  <c r="AX4" i="164"/>
  <c r="BN4" i="164"/>
  <c r="AQ5" i="164"/>
  <c r="BG5" i="164"/>
  <c r="AJ6" i="164"/>
  <c r="AZ6" i="164"/>
  <c r="BP6" i="164"/>
  <c r="BQ7" i="164"/>
  <c r="BD5" i="161"/>
  <c r="AB7" i="161"/>
  <c r="AI8" i="161"/>
  <c r="AF8" i="161"/>
  <c r="W11" i="161"/>
  <c r="BF12" i="161"/>
  <c r="BE14" i="161"/>
  <c r="AY14" i="161"/>
  <c r="AW16" i="161"/>
  <c r="AB19" i="161"/>
  <c r="AR4" i="162"/>
  <c r="BH4" i="162"/>
  <c r="AK5" i="162"/>
  <c r="AT6" i="162"/>
  <c r="AQ8" i="162"/>
  <c r="BS9" i="162"/>
  <c r="AF4" i="163"/>
  <c r="AS4" i="163"/>
  <c r="AP5" i="163"/>
  <c r="AN7" i="163"/>
  <c r="BE8" i="163"/>
  <c r="AR8" i="163"/>
  <c r="AJ9" i="163"/>
  <c r="BQ14" i="163"/>
  <c r="Z4" i="164"/>
  <c r="AP4" i="164"/>
  <c r="BF4" i="164"/>
  <c r="BF5" i="164"/>
  <c r="AY5" i="164"/>
  <c r="BO5" i="164"/>
  <c r="BG6" i="164"/>
  <c r="AR6" i="164"/>
  <c r="BF14" i="151"/>
  <c r="BB14" i="151"/>
  <c r="AX14" i="151"/>
  <c r="BD14" i="151"/>
  <c r="AZ14" i="151"/>
  <c r="AV14" i="151"/>
  <c r="AK14" i="151"/>
  <c r="BI14" i="151"/>
  <c r="AI15" i="151"/>
  <c r="AE15" i="151"/>
  <c r="AA15" i="151"/>
  <c r="AG15" i="151"/>
  <c r="AC15" i="151"/>
  <c r="Y15" i="151"/>
  <c r="AF15" i="151"/>
  <c r="AV15" i="151"/>
  <c r="BL15" i="151"/>
  <c r="AE16" i="151"/>
  <c r="AU16" i="151"/>
  <c r="BK16" i="151"/>
  <c r="BE17" i="151"/>
  <c r="AB17" i="151"/>
  <c r="AZ17" i="151"/>
  <c r="BP17" i="151"/>
  <c r="AA18" i="151"/>
  <c r="AY18" i="151"/>
  <c r="BG18" i="151"/>
  <c r="AD19" i="151"/>
  <c r="BB19" i="151"/>
  <c r="BJ19" i="151"/>
  <c r="BR19" i="151"/>
  <c r="AC20" i="151"/>
  <c r="AS20" i="151"/>
  <c r="BI20" i="151"/>
  <c r="BQ20" i="151"/>
  <c r="Z21" i="151"/>
  <c r="AH21" i="151"/>
  <c r="AX21" i="151"/>
  <c r="AD22" i="151"/>
  <c r="AT22" i="151"/>
  <c r="BJ22" i="151"/>
  <c r="BR22" i="151"/>
  <c r="Z23" i="151"/>
  <c r="AX23" i="151"/>
  <c r="AG24" i="151"/>
  <c r="AW24" i="151"/>
  <c r="BE24" i="151"/>
  <c r="AB25" i="151"/>
  <c r="AZ25" i="151"/>
  <c r="BP25" i="151"/>
  <c r="AD26" i="151"/>
  <c r="AT26" i="151"/>
  <c r="BJ26" i="151"/>
  <c r="AC7" i="152"/>
  <c r="AS7" i="152"/>
  <c r="BI7" i="152"/>
  <c r="BQ7" i="152"/>
  <c r="Y8" i="152"/>
  <c r="AW8" i="152"/>
  <c r="BF9" i="152"/>
  <c r="BB9" i="152"/>
  <c r="AX9" i="152"/>
  <c r="BD9" i="152"/>
  <c r="AZ9" i="152"/>
  <c r="AV9" i="152"/>
  <c r="AK9" i="152"/>
  <c r="BA9" i="152"/>
  <c r="AI10" i="152"/>
  <c r="AE10" i="152"/>
  <c r="AA10" i="152"/>
  <c r="AG10" i="152"/>
  <c r="AC10" i="152"/>
  <c r="Y10" i="152"/>
  <c r="AF10" i="152"/>
  <c r="AN10" i="152"/>
  <c r="BD10" i="152"/>
  <c r="BL10" i="152"/>
  <c r="AM11" i="152"/>
  <c r="AU11" i="152"/>
  <c r="BK11" i="152"/>
  <c r="BS11" i="152"/>
  <c r="AI12" i="152"/>
  <c r="AY12" i="152"/>
  <c r="BO12" i="152"/>
  <c r="AE13" i="152"/>
  <c r="AU13" i="152"/>
  <c r="BK13" i="152"/>
  <c r="BS13" i="152"/>
  <c r="AB14" i="152"/>
  <c r="AZ14" i="152"/>
  <c r="BP14" i="152"/>
  <c r="AF15" i="152"/>
  <c r="AI15" i="152"/>
  <c r="BG15" i="152"/>
  <c r="AD16" i="152"/>
  <c r="AL16" i="152"/>
  <c r="BB16" i="152"/>
  <c r="BJ16" i="152"/>
  <c r="BR16" i="152"/>
  <c r="AC17" i="152"/>
  <c r="AS17" i="152"/>
  <c r="BI17" i="152"/>
  <c r="BQ17" i="152"/>
  <c r="Z18" i="152"/>
  <c r="AX18" i="152"/>
  <c r="Y19" i="152"/>
  <c r="AW19" i="152"/>
  <c r="BM19" i="152"/>
  <c r="V20" i="152"/>
  <c r="AB20" i="152"/>
  <c r="AR20" i="152"/>
  <c r="BH20" i="152"/>
  <c r="AF21" i="152"/>
  <c r="AW21" i="152"/>
  <c r="AC22" i="152"/>
  <c r="BI22" i="152"/>
  <c r="AO23" i="152"/>
  <c r="BB24" i="152"/>
  <c r="AM25" i="152"/>
  <c r="BS25" i="152"/>
  <c r="AI26" i="152"/>
  <c r="BO26" i="152"/>
  <c r="AI5" i="153"/>
  <c r="AE5" i="153"/>
  <c r="AA5" i="153"/>
  <c r="AH5" i="153"/>
  <c r="AD5" i="153"/>
  <c r="Z5" i="153"/>
  <c r="AG5" i="153"/>
  <c r="AC5" i="153"/>
  <c r="Y5" i="153"/>
  <c r="AB5" i="153"/>
  <c r="BG9" i="153"/>
  <c r="BC9" i="153"/>
  <c r="AY9" i="153"/>
  <c r="W9" i="153"/>
  <c r="BE9" i="153"/>
  <c r="AZ9" i="153"/>
  <c r="BD9" i="153"/>
  <c r="AX9" i="153"/>
  <c r="BB9" i="153"/>
  <c r="AW9" i="153"/>
  <c r="BL9" i="153"/>
  <c r="AM10" i="153"/>
  <c r="AF11" i="153"/>
  <c r="AL12" i="153"/>
  <c r="BG12" i="153"/>
  <c r="AX13" i="153"/>
  <c r="BS13" i="153"/>
  <c r="AV14" i="153"/>
  <c r="X15" i="153"/>
  <c r="AS15" i="153"/>
  <c r="BN15" i="153"/>
  <c r="AP16" i="153"/>
  <c r="BK16" i="153"/>
  <c r="BH17" i="153"/>
  <c r="BG18" i="153"/>
  <c r="AH19" i="153"/>
  <c r="AE20" i="153"/>
  <c r="BA20" i="153"/>
  <c r="AB21" i="153"/>
  <c r="BS21" i="153"/>
  <c r="BE23" i="153"/>
  <c r="AP23" i="153"/>
  <c r="AG24" i="153"/>
  <c r="AT25" i="153"/>
  <c r="BF26" i="153"/>
  <c r="BD25" i="154"/>
  <c r="AZ25" i="154"/>
  <c r="AV25" i="154"/>
  <c r="BF25" i="154"/>
  <c r="BB25" i="154"/>
  <c r="AX25" i="154"/>
  <c r="BG25" i="154"/>
  <c r="AY25" i="154"/>
  <c r="BE25" i="154"/>
  <c r="AW25" i="154"/>
  <c r="BC25" i="154"/>
  <c r="W25" i="154"/>
  <c r="BM26" i="154"/>
  <c r="AI25" i="155"/>
  <c r="AE25" i="155"/>
  <c r="AA25" i="155"/>
  <c r="AH25" i="155"/>
  <c r="AD25" i="155"/>
  <c r="Z25" i="155"/>
  <c r="AG25" i="155"/>
  <c r="AC25" i="155"/>
  <c r="Y25" i="155"/>
  <c r="X25" i="155"/>
  <c r="AF25" i="155"/>
  <c r="BF6" i="151"/>
  <c r="BB6" i="151"/>
  <c r="AX6" i="151"/>
  <c r="BD6" i="151"/>
  <c r="AZ6" i="151"/>
  <c r="AV6" i="151"/>
  <c r="AK6" i="151"/>
  <c r="BA6" i="151"/>
  <c r="AI7" i="151"/>
  <c r="AE7" i="151"/>
  <c r="AA7" i="151"/>
  <c r="AG7" i="151"/>
  <c r="AC7" i="151"/>
  <c r="Y7" i="151"/>
  <c r="AN7" i="151"/>
  <c r="BD7" i="151"/>
  <c r="Z8" i="151"/>
  <c r="AP8" i="151"/>
  <c r="BF8" i="151"/>
  <c r="BN8" i="151"/>
  <c r="AB9" i="151"/>
  <c r="AZ9" i="151"/>
  <c r="AA10" i="151"/>
  <c r="BB9" i="151"/>
  <c r="BJ9" i="151"/>
  <c r="BR9" i="151"/>
  <c r="BD10" i="151"/>
  <c r="AZ10" i="151"/>
  <c r="AV10" i="151"/>
  <c r="BF10" i="151"/>
  <c r="BB10" i="151"/>
  <c r="AX10" i="151"/>
  <c r="AC10" i="151"/>
  <c r="AK10" i="151"/>
  <c r="AS10" i="151"/>
  <c r="BA10" i="151"/>
  <c r="BI10" i="151"/>
  <c r="BQ10" i="151"/>
  <c r="AG11" i="151"/>
  <c r="AC11" i="151"/>
  <c r="Y11" i="151"/>
  <c r="AI11" i="151"/>
  <c r="AE11" i="151"/>
  <c r="AA11" i="151"/>
  <c r="Z11" i="151"/>
  <c r="AH11" i="151"/>
  <c r="AP11" i="151"/>
  <c r="AX11" i="151"/>
  <c r="BF11" i="151"/>
  <c r="BN11" i="151"/>
  <c r="V12" i="151"/>
  <c r="AD12" i="151"/>
  <c r="AL12" i="151"/>
  <c r="AT12" i="151"/>
  <c r="BB12" i="151"/>
  <c r="BJ12" i="151"/>
  <c r="BR12" i="151"/>
  <c r="Z13" i="151"/>
  <c r="AH13" i="151"/>
  <c r="AP13" i="151"/>
  <c r="AX13" i="151"/>
  <c r="BF13" i="151"/>
  <c r="BN13" i="151"/>
  <c r="Y14" i="151"/>
  <c r="AG14" i="151"/>
  <c r="AO14" i="151"/>
  <c r="AW14" i="151"/>
  <c r="BE14" i="151"/>
  <c r="BM14" i="151"/>
  <c r="V15" i="151"/>
  <c r="AB15" i="151"/>
  <c r="AJ15" i="151"/>
  <c r="AR15" i="151"/>
  <c r="AZ15" i="151"/>
  <c r="BH15" i="151"/>
  <c r="BP15" i="151"/>
  <c r="AF16" i="151"/>
  <c r="AA16" i="151"/>
  <c r="AI16" i="151"/>
  <c r="AQ16" i="151"/>
  <c r="AY16" i="151"/>
  <c r="BG16" i="151"/>
  <c r="BO16" i="151"/>
  <c r="X17" i="151"/>
  <c r="AF17" i="151"/>
  <c r="AN17" i="151"/>
  <c r="AV17" i="151"/>
  <c r="BD17" i="151"/>
  <c r="BL17" i="151"/>
  <c r="W18" i="151"/>
  <c r="AE18" i="151"/>
  <c r="AM18" i="151"/>
  <c r="AU18" i="151"/>
  <c r="BK18" i="151"/>
  <c r="BS18" i="151"/>
  <c r="BE19" i="151"/>
  <c r="Z19" i="151"/>
  <c r="AP19" i="151"/>
  <c r="AX19" i="151"/>
  <c r="BF19" i="151"/>
  <c r="BN19" i="151"/>
  <c r="Y20" i="151"/>
  <c r="AG20" i="151"/>
  <c r="AO20" i="151"/>
  <c r="AW20" i="151"/>
  <c r="BM20" i="151"/>
  <c r="V21" i="151"/>
  <c r="AL21" i="151"/>
  <c r="AT21" i="151"/>
  <c r="BB21" i="151"/>
  <c r="BJ21" i="151"/>
  <c r="BR21" i="151"/>
  <c r="AG22" i="151"/>
  <c r="AC22" i="151"/>
  <c r="Y22" i="151"/>
  <c r="AI22" i="151"/>
  <c r="AE22" i="151"/>
  <c r="AA22" i="151"/>
  <c r="Z22" i="151"/>
  <c r="AH22" i="151"/>
  <c r="AP22" i="151"/>
  <c r="AX22" i="151"/>
  <c r="BF22" i="151"/>
  <c r="BN22" i="151"/>
  <c r="V23" i="151"/>
  <c r="AL23" i="151"/>
  <c r="AT23" i="151"/>
  <c r="BB23" i="151"/>
  <c r="BJ23" i="151"/>
  <c r="BR23" i="151"/>
  <c r="BF24" i="151"/>
  <c r="BB24" i="151"/>
  <c r="AX24" i="151"/>
  <c r="BD24" i="151"/>
  <c r="AZ24" i="151"/>
  <c r="AV24" i="151"/>
  <c r="AC24" i="151"/>
  <c r="AK24" i="151"/>
  <c r="AS24" i="151"/>
  <c r="BA24" i="151"/>
  <c r="BI24" i="151"/>
  <c r="BQ24" i="151"/>
  <c r="AI25" i="151"/>
  <c r="AE25" i="151"/>
  <c r="AA25" i="151"/>
  <c r="AG25" i="151"/>
  <c r="AC25" i="151"/>
  <c r="Y25" i="151"/>
  <c r="X25" i="151"/>
  <c r="AF25" i="151"/>
  <c r="AN25" i="151"/>
  <c r="AV25" i="151"/>
  <c r="BD25" i="151"/>
  <c r="BL25" i="151"/>
  <c r="BE26" i="151"/>
  <c r="Z26" i="151"/>
  <c r="AH26" i="151"/>
  <c r="AP26" i="151"/>
  <c r="AX26" i="151"/>
  <c r="BF26" i="151"/>
  <c r="BR26" i="152"/>
  <c r="Z4" i="152"/>
  <c r="AH4" i="152"/>
  <c r="AS18" i="152"/>
  <c r="AO18" i="152"/>
  <c r="AK18" i="152"/>
  <c r="BP17" i="152"/>
  <c r="BL17" i="152"/>
  <c r="BH17" i="152"/>
  <c r="AR17" i="152"/>
  <c r="AN17" i="152"/>
  <c r="AJ17" i="152"/>
  <c r="BS16" i="152"/>
  <c r="BO16" i="152"/>
  <c r="BK16" i="152"/>
  <c r="BG16" i="152"/>
  <c r="BC16" i="152"/>
  <c r="AY16" i="152"/>
  <c r="AU16" i="152"/>
  <c r="AQ16" i="152"/>
  <c r="AM16" i="152"/>
  <c r="BR15" i="152"/>
  <c r="BN15" i="152"/>
  <c r="BJ15" i="152"/>
  <c r="AT15" i="152"/>
  <c r="AP15" i="152"/>
  <c r="AL15" i="152"/>
  <c r="AH15" i="152"/>
  <c r="AD15" i="152"/>
  <c r="Z15" i="152"/>
  <c r="V15" i="152"/>
  <c r="BQ14" i="152"/>
  <c r="BM14" i="152"/>
  <c r="BI14" i="152"/>
  <c r="AS14" i="152"/>
  <c r="AO14" i="152"/>
  <c r="AK14" i="152"/>
  <c r="BP13" i="152"/>
  <c r="BL13" i="152"/>
  <c r="BH13" i="152"/>
  <c r="AR13" i="152"/>
  <c r="AN13" i="152"/>
  <c r="AJ13" i="152"/>
  <c r="BP12" i="152"/>
  <c r="BL12" i="152"/>
  <c r="BH12" i="152"/>
  <c r="AR12" i="152"/>
  <c r="AN12" i="152"/>
  <c r="AJ12" i="152"/>
  <c r="BP11" i="152"/>
  <c r="BL11" i="152"/>
  <c r="BH11" i="152"/>
  <c r="AR11" i="152"/>
  <c r="AN11" i="152"/>
  <c r="AJ11" i="152"/>
  <c r="BS10" i="152"/>
  <c r="BO10" i="152"/>
  <c r="BK10" i="152"/>
  <c r="BG10" i="152"/>
  <c r="BC10" i="152"/>
  <c r="AY10" i="152"/>
  <c r="AU10" i="152"/>
  <c r="AQ10" i="152"/>
  <c r="AM10" i="152"/>
  <c r="BR9" i="152"/>
  <c r="BN9" i="152"/>
  <c r="BJ9" i="152"/>
  <c r="AT9" i="152"/>
  <c r="AP9" i="152"/>
  <c r="AL9" i="152"/>
  <c r="V9" i="152"/>
  <c r="BR8" i="152"/>
  <c r="BN8" i="152"/>
  <c r="BJ8" i="152"/>
  <c r="AT8" i="152"/>
  <c r="AP8" i="152"/>
  <c r="AL8" i="152"/>
  <c r="V8" i="152"/>
  <c r="BR7" i="152"/>
  <c r="BN7" i="152"/>
  <c r="BJ7" i="152"/>
  <c r="AT7" i="152"/>
  <c r="AP7" i="152"/>
  <c r="AL7" i="152"/>
  <c r="AH7" i="152"/>
  <c r="AD7" i="152"/>
  <c r="Z7" i="152"/>
  <c r="V7" i="152"/>
  <c r="BQ6" i="152"/>
  <c r="BM6" i="152"/>
  <c r="BI6" i="152"/>
  <c r="AS6" i="152"/>
  <c r="AO6" i="152"/>
  <c r="AK6" i="152"/>
  <c r="BP5" i="152"/>
  <c r="BL5" i="152"/>
  <c r="BH5" i="152"/>
  <c r="BD5" i="152"/>
  <c r="AZ5" i="152"/>
  <c r="AV5" i="152"/>
  <c r="AR5" i="152"/>
  <c r="AN5" i="152"/>
  <c r="AJ5" i="152"/>
  <c r="BQ26" i="152"/>
  <c r="BM26" i="152"/>
  <c r="BI26" i="152"/>
  <c r="AS26" i="152"/>
  <c r="AO26" i="152"/>
  <c r="AK26" i="152"/>
  <c r="AG26" i="152"/>
  <c r="AC26" i="152"/>
  <c r="Y26" i="152"/>
  <c r="BQ25" i="152"/>
  <c r="BM25" i="152"/>
  <c r="BI25" i="152"/>
  <c r="AS25" i="152"/>
  <c r="AO25" i="152"/>
  <c r="AK25" i="152"/>
  <c r="AG25" i="152"/>
  <c r="AC25" i="152"/>
  <c r="Y25" i="152"/>
  <c r="BP24" i="152"/>
  <c r="BL24" i="152"/>
  <c r="BH24" i="152"/>
  <c r="BD24" i="152"/>
  <c r="AZ24" i="152"/>
  <c r="AV24" i="152"/>
  <c r="AR24" i="152"/>
  <c r="AN24" i="152"/>
  <c r="AJ24" i="152"/>
  <c r="BS23" i="152"/>
  <c r="BO23" i="152"/>
  <c r="BK23" i="152"/>
  <c r="AU23" i="152"/>
  <c r="AQ23" i="152"/>
  <c r="AM23" i="152"/>
  <c r="AI23" i="152"/>
  <c r="AE23" i="152"/>
  <c r="AA23" i="152"/>
  <c r="BS22" i="152"/>
  <c r="BO22" i="152"/>
  <c r="BK22" i="152"/>
  <c r="AU22" i="152"/>
  <c r="AQ22" i="152"/>
  <c r="AM22" i="152"/>
  <c r="AI22" i="152"/>
  <c r="AE22" i="152"/>
  <c r="AA22" i="152"/>
  <c r="BS21" i="152"/>
  <c r="BO21" i="152"/>
  <c r="BK21" i="152"/>
  <c r="AU21" i="152"/>
  <c r="AQ21" i="152"/>
  <c r="AM21" i="152"/>
  <c r="AI21" i="152"/>
  <c r="AE21" i="152"/>
  <c r="AA21" i="152"/>
  <c r="BF5" i="152"/>
  <c r="BB5" i="152"/>
  <c r="AX5" i="152"/>
  <c r="AC5" i="152"/>
  <c r="AK5" i="152"/>
  <c r="AS5" i="152"/>
  <c r="BA5" i="152"/>
  <c r="BI5" i="152"/>
  <c r="BQ5" i="152"/>
  <c r="AG6" i="152"/>
  <c r="AC6" i="152"/>
  <c r="Y6" i="152"/>
  <c r="AI6" i="152"/>
  <c r="AE6" i="152"/>
  <c r="AA6" i="152"/>
  <c r="Z6" i="152"/>
  <c r="AH6" i="152"/>
  <c r="AP6" i="152"/>
  <c r="AX6" i="152"/>
  <c r="BF6" i="152"/>
  <c r="BN6" i="152"/>
  <c r="Y7" i="152"/>
  <c r="AG7" i="152"/>
  <c r="AO7" i="152"/>
  <c r="AW7" i="152"/>
  <c r="BM7" i="152"/>
  <c r="BF8" i="152"/>
  <c r="BB8" i="152"/>
  <c r="AX8" i="152"/>
  <c r="BD8" i="152"/>
  <c r="AZ8" i="152"/>
  <c r="AV8" i="152"/>
  <c r="AK8" i="152"/>
  <c r="AS8" i="152"/>
  <c r="BA8" i="152"/>
  <c r="BI8" i="152"/>
  <c r="BQ8" i="152"/>
  <c r="AH9" i="152"/>
  <c r="AD9" i="152"/>
  <c r="Z9" i="152"/>
  <c r="AF9" i="152"/>
  <c r="AB9" i="152"/>
  <c r="X9" i="152"/>
  <c r="Y9" i="152"/>
  <c r="AG9" i="152"/>
  <c r="AO9" i="152"/>
  <c r="AW9" i="152"/>
  <c r="BE9" i="152"/>
  <c r="BM9" i="152"/>
  <c r="V10" i="152"/>
  <c r="AB10" i="152"/>
  <c r="AJ10" i="152"/>
  <c r="AR10" i="152"/>
  <c r="AZ10" i="152"/>
  <c r="BH10" i="152"/>
  <c r="BP10" i="152"/>
  <c r="AF11" i="152"/>
  <c r="AA11" i="152"/>
  <c r="AI11" i="152"/>
  <c r="AQ11" i="152"/>
  <c r="AY11" i="152"/>
  <c r="BG11" i="152"/>
  <c r="BO11" i="152"/>
  <c r="W12" i="152"/>
  <c r="AE12" i="152"/>
  <c r="AM12" i="152"/>
  <c r="AU12" i="152"/>
  <c r="BC12" i="152"/>
  <c r="BK12" i="152"/>
  <c r="BS12" i="152"/>
  <c r="AA13" i="152"/>
  <c r="AI13" i="152"/>
  <c r="AQ13" i="152"/>
  <c r="AY13" i="152"/>
  <c r="BG13" i="152"/>
  <c r="BO13" i="152"/>
  <c r="X14" i="152"/>
  <c r="AF14" i="152"/>
  <c r="AN14" i="152"/>
  <c r="AV14" i="152"/>
  <c r="BD14" i="152"/>
  <c r="BL14" i="152"/>
  <c r="W15" i="152"/>
  <c r="AE15" i="152"/>
  <c r="AM15" i="152"/>
  <c r="AU15" i="152"/>
  <c r="BC15" i="152"/>
  <c r="BK15" i="152"/>
  <c r="BS15" i="152"/>
  <c r="BE16" i="152"/>
  <c r="Z16" i="152"/>
  <c r="AH16" i="152"/>
  <c r="AP16" i="152"/>
  <c r="AX16" i="152"/>
  <c r="BF16" i="152"/>
  <c r="BN16" i="152"/>
  <c r="Y17" i="152"/>
  <c r="AG17" i="152"/>
  <c r="AO17" i="152"/>
  <c r="AW17" i="152"/>
  <c r="BM17" i="152"/>
  <c r="V18" i="152"/>
  <c r="AL18" i="152"/>
  <c r="AT18" i="152"/>
  <c r="BB18" i="152"/>
  <c r="BJ18" i="152"/>
  <c r="BR18" i="152"/>
  <c r="BF19" i="152"/>
  <c r="BB19" i="152"/>
  <c r="AX19" i="152"/>
  <c r="BD19" i="152"/>
  <c r="AZ19" i="152"/>
  <c r="AV19" i="152"/>
  <c r="AC19" i="152"/>
  <c r="AK19" i="152"/>
  <c r="AS19" i="152"/>
  <c r="BA19" i="152"/>
  <c r="BI19" i="152"/>
  <c r="BQ19" i="152"/>
  <c r="AI20" i="152"/>
  <c r="AE20" i="152"/>
  <c r="AA20" i="152"/>
  <c r="AG20" i="152"/>
  <c r="AC20" i="152"/>
  <c r="Y20" i="152"/>
  <c r="X20" i="152"/>
  <c r="AF20" i="152"/>
  <c r="AN20" i="152"/>
  <c r="AV20" i="152"/>
  <c r="BD20" i="152"/>
  <c r="BL20" i="152"/>
  <c r="Y21" i="152"/>
  <c r="AO21" i="152"/>
  <c r="BD22" i="152"/>
  <c r="AZ22" i="152"/>
  <c r="AV22" i="152"/>
  <c r="BG22" i="152"/>
  <c r="BC22" i="152"/>
  <c r="AY22" i="152"/>
  <c r="W22" i="152"/>
  <c r="BF22" i="152"/>
  <c r="BB22" i="152"/>
  <c r="AX22" i="152"/>
  <c r="AK22" i="152"/>
  <c r="BA22" i="152"/>
  <c r="BQ22" i="152"/>
  <c r="AF23" i="152"/>
  <c r="AG23" i="152"/>
  <c r="AW23" i="152"/>
  <c r="BM23" i="152"/>
  <c r="AG24" i="152"/>
  <c r="AD24" i="152"/>
  <c r="AT24" i="152"/>
  <c r="BJ24" i="152"/>
  <c r="AF25" i="152"/>
  <c r="AE25" i="152"/>
  <c r="AU25" i="152"/>
  <c r="BK25" i="152"/>
  <c r="AA26" i="152"/>
  <c r="AQ26" i="152"/>
  <c r="BG26" i="152"/>
  <c r="BD6" i="153"/>
  <c r="AZ6" i="153"/>
  <c r="AV6" i="153"/>
  <c r="BG6" i="153"/>
  <c r="BC6" i="153"/>
  <c r="AY6" i="153"/>
  <c r="W6" i="153"/>
  <c r="BF6" i="153"/>
  <c r="BB6" i="153"/>
  <c r="AX6" i="153"/>
  <c r="AK6" i="153"/>
  <c r="BA6" i="153"/>
  <c r="BQ6" i="153"/>
  <c r="BE7" i="153"/>
  <c r="AH7" i="153"/>
  <c r="AX7" i="153"/>
  <c r="BN7" i="153"/>
  <c r="AD8" i="153"/>
  <c r="AT8" i="153"/>
  <c r="BJ8" i="153"/>
  <c r="AF9" i="153"/>
  <c r="BA9" i="153"/>
  <c r="AC10" i="153"/>
  <c r="AX10" i="153"/>
  <c r="BS10" i="153"/>
  <c r="AP11" i="153"/>
  <c r="BK11" i="153"/>
  <c r="AA12" i="153"/>
  <c r="AV12" i="153"/>
  <c r="BR12" i="153"/>
  <c r="AM13" i="153"/>
  <c r="BH13" i="153"/>
  <c r="AG14" i="153"/>
  <c r="AK14" i="153"/>
  <c r="BG14" i="153"/>
  <c r="AH15" i="153"/>
  <c r="BD15" i="153"/>
  <c r="AE16" i="153"/>
  <c r="AB17" i="153"/>
  <c r="AX17" i="153"/>
  <c r="BS17" i="153"/>
  <c r="AA18" i="153"/>
  <c r="AV18" i="153"/>
  <c r="BQ18" i="153"/>
  <c r="X19" i="153"/>
  <c r="AS19" i="153"/>
  <c r="BN19" i="153"/>
  <c r="BD20" i="153"/>
  <c r="AZ20" i="153"/>
  <c r="AV20" i="153"/>
  <c r="BE20" i="153"/>
  <c r="AY20" i="153"/>
  <c r="BC20" i="153"/>
  <c r="AX20" i="153"/>
  <c r="W20" i="153"/>
  <c r="BG20" i="153"/>
  <c r="BB20" i="153"/>
  <c r="AW20" i="153"/>
  <c r="AP20" i="153"/>
  <c r="BK20" i="153"/>
  <c r="AM21" i="153"/>
  <c r="BH21" i="153"/>
  <c r="X22" i="153"/>
  <c r="BD22" i="153"/>
  <c r="Z23" i="153"/>
  <c r="BF23" i="153"/>
  <c r="BG24" i="153"/>
  <c r="AW24" i="153"/>
  <c r="AD25" i="153"/>
  <c r="BJ25" i="153"/>
  <c r="AG26" i="153"/>
  <c r="AC26" i="153"/>
  <c r="Y26" i="153"/>
  <c r="AI26" i="153"/>
  <c r="AE26" i="153"/>
  <c r="AA26" i="153"/>
  <c r="AF26" i="153"/>
  <c r="X26" i="153"/>
  <c r="AD26" i="153"/>
  <c r="AB26" i="153"/>
  <c r="AP26" i="153"/>
  <c r="BO26" i="154"/>
  <c r="AK25" i="154"/>
  <c r="BQ25" i="154"/>
  <c r="BG26" i="154"/>
  <c r="AW26" i="154"/>
  <c r="BF6" i="155"/>
  <c r="BB6" i="155"/>
  <c r="AX6" i="155"/>
  <c r="BD6" i="155"/>
  <c r="AZ6" i="155"/>
  <c r="AV6" i="155"/>
  <c r="BP17" i="155"/>
  <c r="BH17" i="155"/>
  <c r="AZ17" i="155"/>
  <c r="AR17" i="155"/>
  <c r="AJ17" i="155"/>
  <c r="AB17" i="155"/>
  <c r="BS16" i="155"/>
  <c r="BK16" i="155"/>
  <c r="BC16" i="155"/>
  <c r="AU16" i="155"/>
  <c r="AM16" i="155"/>
  <c r="AE16" i="155"/>
  <c r="BL15" i="155"/>
  <c r="BD15" i="155"/>
  <c r="AV15" i="155"/>
  <c r="AN15" i="155"/>
  <c r="BQ14" i="155"/>
  <c r="BI14" i="155"/>
  <c r="AS14" i="155"/>
  <c r="AK14" i="155"/>
  <c r="AC14" i="155"/>
  <c r="BR13" i="155"/>
  <c r="BJ13" i="155"/>
  <c r="BB13" i="155"/>
  <c r="AT13" i="155"/>
  <c r="AL13" i="155"/>
  <c r="AD13" i="155"/>
  <c r="V13" i="155"/>
  <c r="BN12" i="155"/>
  <c r="BF12" i="155"/>
  <c r="AX12" i="155"/>
  <c r="AP12" i="155"/>
  <c r="AH12" i="155"/>
  <c r="Z12" i="155"/>
  <c r="BR11" i="155"/>
  <c r="BJ11" i="155"/>
  <c r="BB11" i="155"/>
  <c r="AT11" i="155"/>
  <c r="AL11" i="155"/>
  <c r="AD11" i="155"/>
  <c r="V11" i="155"/>
  <c r="BM10" i="155"/>
  <c r="BE10" i="155"/>
  <c r="AW10" i="155"/>
  <c r="AO10" i="155"/>
  <c r="AG10" i="155"/>
  <c r="Y10" i="155"/>
  <c r="BN9" i="155"/>
  <c r="BF9" i="155"/>
  <c r="AX9" i="155"/>
  <c r="AP9" i="155"/>
  <c r="AH9" i="155"/>
  <c r="Z9" i="155"/>
  <c r="BL8" i="155"/>
  <c r="BD8" i="155"/>
  <c r="AV8" i="155"/>
  <c r="AN8" i="155"/>
  <c r="AF8" i="155"/>
  <c r="X8" i="155"/>
  <c r="BR7" i="155"/>
  <c r="BJ7" i="155"/>
  <c r="BB7" i="155"/>
  <c r="AT7" i="155"/>
  <c r="AL7" i="155"/>
  <c r="BO6" i="155"/>
  <c r="BG6" i="155"/>
  <c r="AY6" i="155"/>
  <c r="AQ6" i="155"/>
  <c r="AI6" i="155"/>
  <c r="AA6" i="155"/>
  <c r="AC16" i="155"/>
  <c r="BR15" i="155"/>
  <c r="BJ15" i="155"/>
  <c r="BB15" i="155"/>
  <c r="AT15" i="155"/>
  <c r="AL15" i="155"/>
  <c r="BO14" i="155"/>
  <c r="AQ14" i="155"/>
  <c r="AI14" i="155"/>
  <c r="AA14" i="155"/>
  <c r="BP13" i="155"/>
  <c r="BH13" i="155"/>
  <c r="AZ13" i="155"/>
  <c r="AR13" i="155"/>
  <c r="AJ13" i="155"/>
  <c r="AB13" i="155"/>
  <c r="BL12" i="155"/>
  <c r="BD12" i="155"/>
  <c r="AV12" i="155"/>
  <c r="AN12" i="155"/>
  <c r="AF12" i="155"/>
  <c r="X12" i="155"/>
  <c r="BP11" i="155"/>
  <c r="BH11" i="155"/>
  <c r="AZ11" i="155"/>
  <c r="AR11" i="155"/>
  <c r="AJ11" i="155"/>
  <c r="AB11" i="155"/>
  <c r="BS10" i="155"/>
  <c r="BK10" i="155"/>
  <c r="BC10" i="155"/>
  <c r="AU10" i="155"/>
  <c r="AM10" i="155"/>
  <c r="AE10" i="155"/>
  <c r="BL9" i="155"/>
  <c r="BD9" i="155"/>
  <c r="AV9" i="155"/>
  <c r="AN9" i="155"/>
  <c r="AF9" i="155"/>
  <c r="X9" i="155"/>
  <c r="BR8" i="155"/>
  <c r="BJ8" i="155"/>
  <c r="BB8" i="155"/>
  <c r="AT8" i="155"/>
  <c r="AL8" i="155"/>
  <c r="AD8" i="155"/>
  <c r="BP7" i="155"/>
  <c r="BH7" i="155"/>
  <c r="AZ7" i="155"/>
  <c r="AR7" i="155"/>
  <c r="AJ7" i="155"/>
  <c r="V7" i="155"/>
  <c r="BM6" i="155"/>
  <c r="BE6" i="155"/>
  <c r="AW6" i="155"/>
  <c r="AO6" i="155"/>
  <c r="AG6" i="155"/>
  <c r="Y6" i="155"/>
  <c r="BC6" i="155"/>
  <c r="W6" i="155"/>
  <c r="BA6" i="155"/>
  <c r="AI7" i="155"/>
  <c r="AE7" i="155"/>
  <c r="AA7" i="155"/>
  <c r="AG7" i="155"/>
  <c r="AC7" i="155"/>
  <c r="Y7" i="155"/>
  <c r="AD7" i="155"/>
  <c r="AB7" i="155"/>
  <c r="AH7" i="155"/>
  <c r="Z7" i="155"/>
  <c r="AF7" i="155"/>
  <c r="BL7" i="155"/>
  <c r="AH8" i="155"/>
  <c r="BN8" i="155"/>
  <c r="AJ9" i="155"/>
  <c r="BP9" i="155"/>
  <c r="AY10" i="155"/>
  <c r="AN11" i="155"/>
  <c r="BE12" i="155"/>
  <c r="AZ12" i="155"/>
  <c r="AI13" i="155"/>
  <c r="AF13" i="155"/>
  <c r="BL13" i="155"/>
  <c r="BG14" i="155"/>
  <c r="AU14" i="155"/>
  <c r="Z15" i="155"/>
  <c r="BF15" i="155"/>
  <c r="BG16" i="155"/>
  <c r="AO16" i="155"/>
  <c r="V17" i="155"/>
  <c r="BB17" i="155"/>
  <c r="AS18" i="155"/>
  <c r="X19" i="155"/>
  <c r="BD19" i="155"/>
  <c r="AW20" i="155"/>
  <c r="V21" i="155"/>
  <c r="AH22" i="155"/>
  <c r="AT23" i="155"/>
  <c r="BK24" i="155"/>
  <c r="AI4" i="156"/>
  <c r="AE4" i="156"/>
  <c r="AA4" i="156"/>
  <c r="AH4" i="156"/>
  <c r="AD4" i="156"/>
  <c r="Z4" i="156"/>
  <c r="AG4" i="156"/>
  <c r="AC4" i="156"/>
  <c r="Y4" i="156"/>
  <c r="AF4" i="156"/>
  <c r="AB4" i="156"/>
  <c r="X4" i="156"/>
  <c r="AK17" i="156"/>
  <c r="BN18" i="156"/>
  <c r="AF20" i="156"/>
  <c r="AF21" i="156"/>
  <c r="BN21" i="156"/>
  <c r="BE23" i="156"/>
  <c r="BD24" i="156"/>
  <c r="AF25" i="156"/>
  <c r="BF7" i="157"/>
  <c r="BB7" i="157"/>
  <c r="AX7" i="157"/>
  <c r="BE7" i="157"/>
  <c r="AZ7" i="157"/>
  <c r="BD7" i="157"/>
  <c r="AY7" i="157"/>
  <c r="BC7" i="157"/>
  <c r="AW7" i="157"/>
  <c r="W7" i="157"/>
  <c r="BS12" i="157"/>
  <c r="AM12" i="157"/>
  <c r="BG11" i="157"/>
  <c r="AA11" i="157"/>
  <c r="AR10" i="157"/>
  <c r="BI9" i="157"/>
  <c r="AN9" i="157"/>
  <c r="BS8" i="157"/>
  <c r="AW8" i="157"/>
  <c r="AB8" i="157"/>
  <c r="BG7" i="157"/>
  <c r="AK7" i="157"/>
  <c r="BA7" i="157"/>
  <c r="AV7" i="157"/>
  <c r="AG8" i="157"/>
  <c r="BO9" i="157"/>
  <c r="AZ10" i="157"/>
  <c r="AU12" i="157"/>
  <c r="BR14" i="157"/>
  <c r="AC15" i="157"/>
  <c r="AR18" i="157"/>
  <c r="BK21" i="157"/>
  <c r="AK26" i="157"/>
  <c r="AC14" i="151"/>
  <c r="AS14" i="151"/>
  <c r="BA14" i="151"/>
  <c r="BQ14" i="151"/>
  <c r="X15" i="151"/>
  <c r="AN15" i="151"/>
  <c r="BD15" i="151"/>
  <c r="AM16" i="151"/>
  <c r="BC16" i="151"/>
  <c r="BS16" i="151"/>
  <c r="AJ17" i="151"/>
  <c r="AR17" i="151"/>
  <c r="BH17" i="151"/>
  <c r="AF18" i="151"/>
  <c r="AI18" i="151"/>
  <c r="AQ18" i="151"/>
  <c r="BO18" i="151"/>
  <c r="AL19" i="151"/>
  <c r="AT19" i="151"/>
  <c r="BD20" i="151"/>
  <c r="AZ20" i="151"/>
  <c r="AV20" i="151"/>
  <c r="BF20" i="151"/>
  <c r="BB20" i="151"/>
  <c r="AX20" i="151"/>
  <c r="AK20" i="151"/>
  <c r="BA20" i="151"/>
  <c r="AG21" i="151"/>
  <c r="AC21" i="151"/>
  <c r="Y21" i="151"/>
  <c r="AI21" i="151"/>
  <c r="AE21" i="151"/>
  <c r="AA21" i="151"/>
  <c r="AP21" i="151"/>
  <c r="BF21" i="151"/>
  <c r="BN21" i="151"/>
  <c r="V22" i="151"/>
  <c r="AL22" i="151"/>
  <c r="BB22" i="151"/>
  <c r="AG23" i="151"/>
  <c r="AC23" i="151"/>
  <c r="Y23" i="151"/>
  <c r="AI23" i="151"/>
  <c r="AE23" i="151"/>
  <c r="AA23" i="151"/>
  <c r="AH23" i="151"/>
  <c r="AP23" i="151"/>
  <c r="BF23" i="151"/>
  <c r="BN23" i="151"/>
  <c r="Y24" i="151"/>
  <c r="AO24" i="151"/>
  <c r="BM24" i="151"/>
  <c r="V25" i="151"/>
  <c r="AJ25" i="151"/>
  <c r="AR25" i="151"/>
  <c r="BH25" i="151"/>
  <c r="AL26" i="151"/>
  <c r="BB26" i="151"/>
  <c r="BR26" i="151"/>
  <c r="BF7" i="152"/>
  <c r="BB7" i="152"/>
  <c r="AX7" i="152"/>
  <c r="BD7" i="152"/>
  <c r="AZ7" i="152"/>
  <c r="AV7" i="152"/>
  <c r="AK7" i="152"/>
  <c r="BA7" i="152"/>
  <c r="AH8" i="152"/>
  <c r="AD8" i="152"/>
  <c r="Z8" i="152"/>
  <c r="AF8" i="152"/>
  <c r="AB8" i="152"/>
  <c r="X8" i="152"/>
  <c r="AG8" i="152"/>
  <c r="AO8" i="152"/>
  <c r="BE8" i="152"/>
  <c r="BM8" i="152"/>
  <c r="AC9" i="152"/>
  <c r="AS9" i="152"/>
  <c r="BI9" i="152"/>
  <c r="BQ9" i="152"/>
  <c r="X10" i="152"/>
  <c r="AV10" i="152"/>
  <c r="AE11" i="152"/>
  <c r="BC11" i="152"/>
  <c r="AA12" i="152"/>
  <c r="AQ12" i="152"/>
  <c r="BG12" i="152"/>
  <c r="AM13" i="152"/>
  <c r="BC13" i="152"/>
  <c r="BE14" i="152"/>
  <c r="AJ14" i="152"/>
  <c r="AR14" i="152"/>
  <c r="BH14" i="152"/>
  <c r="AA15" i="152"/>
  <c r="AQ15" i="152"/>
  <c r="AY15" i="152"/>
  <c r="BO15" i="152"/>
  <c r="AT16" i="152"/>
  <c r="BD17" i="152"/>
  <c r="AZ17" i="152"/>
  <c r="AV17" i="152"/>
  <c r="BF17" i="152"/>
  <c r="BB17" i="152"/>
  <c r="AX17" i="152"/>
  <c r="AK17" i="152"/>
  <c r="BA17" i="152"/>
  <c r="AG18" i="152"/>
  <c r="AC18" i="152"/>
  <c r="Y18" i="152"/>
  <c r="AI18" i="152"/>
  <c r="AE18" i="152"/>
  <c r="AA18" i="152"/>
  <c r="AH18" i="152"/>
  <c r="AP18" i="152"/>
  <c r="BF18" i="152"/>
  <c r="BN18" i="152"/>
  <c r="AG19" i="152"/>
  <c r="AO19" i="152"/>
  <c r="BE19" i="152"/>
  <c r="AJ20" i="152"/>
  <c r="AZ20" i="152"/>
  <c r="BP20" i="152"/>
  <c r="AG21" i="152"/>
  <c r="BM21" i="152"/>
  <c r="AS22" i="152"/>
  <c r="Y23" i="152"/>
  <c r="BE23" i="152"/>
  <c r="V24" i="152"/>
  <c r="AL24" i="152"/>
  <c r="BR24" i="152"/>
  <c r="BC25" i="152"/>
  <c r="BF26" i="152"/>
  <c r="AY26" i="152"/>
  <c r="AP9" i="153"/>
  <c r="BE10" i="153"/>
  <c r="BI10" i="153"/>
  <c r="AE11" i="153"/>
  <c r="AZ11" i="153"/>
  <c r="V12" i="153"/>
  <c r="AG13" i="153"/>
  <c r="AC13" i="153"/>
  <c r="Y13" i="153"/>
  <c r="AF13" i="153"/>
  <c r="AA13" i="153"/>
  <c r="AE13" i="153"/>
  <c r="Z13" i="153"/>
  <c r="AI13" i="153"/>
  <c r="AD13" i="153"/>
  <c r="X13" i="153"/>
  <c r="AB13" i="153"/>
  <c r="AA14" i="153"/>
  <c r="BQ14" i="153"/>
  <c r="BD16" i="153"/>
  <c r="AZ16" i="153"/>
  <c r="AV16" i="153"/>
  <c r="BE16" i="153"/>
  <c r="AY16" i="153"/>
  <c r="BC16" i="153"/>
  <c r="AX16" i="153"/>
  <c r="W16" i="153"/>
  <c r="BG16" i="153"/>
  <c r="BB16" i="153"/>
  <c r="AW16" i="153"/>
  <c r="AM17" i="153"/>
  <c r="AG18" i="153"/>
  <c r="AK18" i="153"/>
  <c r="BD19" i="153"/>
  <c r="AX21" i="153"/>
  <c r="AN22" i="153"/>
  <c r="BM24" i="153"/>
  <c r="Z26" i="153"/>
  <c r="BA25" i="154"/>
  <c r="AG26" i="154"/>
  <c r="AC6" i="151"/>
  <c r="AS6" i="151"/>
  <c r="BI6" i="151"/>
  <c r="BQ6" i="151"/>
  <c r="X7" i="151"/>
  <c r="AF7" i="151"/>
  <c r="AV7" i="151"/>
  <c r="BL7" i="151"/>
  <c r="BE8" i="151"/>
  <c r="AH8" i="151"/>
  <c r="AX8" i="151"/>
  <c r="V9" i="151"/>
  <c r="AJ9" i="151"/>
  <c r="AR9" i="151"/>
  <c r="BH9" i="151"/>
  <c r="BP9" i="151"/>
  <c r="AF10" i="151"/>
  <c r="AI10" i="151"/>
  <c r="AQ10" i="151"/>
  <c r="AY10" i="151"/>
  <c r="BG10" i="151"/>
  <c r="BO10" i="151"/>
  <c r="X11" i="151"/>
  <c r="AF11" i="151"/>
  <c r="AN11" i="151"/>
  <c r="AV11" i="151"/>
  <c r="BD11" i="151"/>
  <c r="BL11" i="151"/>
  <c r="BE12" i="151"/>
  <c r="AB12" i="151"/>
  <c r="AJ12" i="151"/>
  <c r="AR12" i="151"/>
  <c r="AZ12" i="151"/>
  <c r="BH12" i="151"/>
  <c r="BP12" i="151"/>
  <c r="AI13" i="151"/>
  <c r="X13" i="151"/>
  <c r="AF13" i="151"/>
  <c r="AN13" i="151"/>
  <c r="AV13" i="151"/>
  <c r="BD13" i="151"/>
  <c r="BL13" i="151"/>
  <c r="W14" i="151"/>
  <c r="AE14" i="151"/>
  <c r="AM14" i="151"/>
  <c r="AU14" i="151"/>
  <c r="BC14" i="151"/>
  <c r="BK14" i="151"/>
  <c r="BS14" i="151"/>
  <c r="BE15" i="151"/>
  <c r="Z15" i="151"/>
  <c r="AH15" i="151"/>
  <c r="AP15" i="151"/>
  <c r="AX15" i="151"/>
  <c r="BF15" i="151"/>
  <c r="AG16" i="151"/>
  <c r="AW16" i="151"/>
  <c r="BM16" i="151"/>
  <c r="AD17" i="151"/>
  <c r="AT17" i="151"/>
  <c r="BF18" i="151"/>
  <c r="BB18" i="151"/>
  <c r="AX18" i="151"/>
  <c r="BD18" i="151"/>
  <c r="AZ18" i="151"/>
  <c r="AV18" i="151"/>
  <c r="AK18" i="151"/>
  <c r="BI18" i="151"/>
  <c r="AI19" i="151"/>
  <c r="AE19" i="151"/>
  <c r="AA19" i="151"/>
  <c r="AG19" i="151"/>
  <c r="AC19" i="151"/>
  <c r="Y19" i="151"/>
  <c r="AF19" i="151"/>
  <c r="AN19" i="151"/>
  <c r="BD19" i="151"/>
  <c r="AE20" i="151"/>
  <c r="AU20" i="151"/>
  <c r="BK20" i="151"/>
  <c r="BE21" i="151"/>
  <c r="AZ21" i="151"/>
  <c r="BE23" i="151"/>
  <c r="AB23" i="151"/>
  <c r="AJ23" i="151"/>
  <c r="AR23" i="151"/>
  <c r="AZ23" i="151"/>
  <c r="BH23" i="151"/>
  <c r="AF24" i="151"/>
  <c r="AA24" i="151"/>
  <c r="AQ24" i="151"/>
  <c r="BG24" i="151"/>
  <c r="AD25" i="151"/>
  <c r="AT25" i="151"/>
  <c r="BR25" i="151"/>
  <c r="BS26" i="151"/>
  <c r="BO26" i="151"/>
  <c r="BK26" i="151"/>
  <c r="BG26" i="151"/>
  <c r="BC26" i="151"/>
  <c r="AY26" i="151"/>
  <c r="AU26" i="151"/>
  <c r="AQ26" i="151"/>
  <c r="AM26" i="151"/>
  <c r="BS25" i="151"/>
  <c r="BO25" i="151"/>
  <c r="BK25" i="151"/>
  <c r="BG25" i="151"/>
  <c r="BC25" i="151"/>
  <c r="AY25" i="151"/>
  <c r="AU25" i="151"/>
  <c r="AQ25" i="151"/>
  <c r="AM25" i="151"/>
  <c r="BR24" i="151"/>
  <c r="BN24" i="151"/>
  <c r="BJ24" i="151"/>
  <c r="AT24" i="151"/>
  <c r="AP24" i="151"/>
  <c r="AL24" i="151"/>
  <c r="AH24" i="151"/>
  <c r="AD24" i="151"/>
  <c r="Z24" i="151"/>
  <c r="V24" i="151"/>
  <c r="BQ23" i="151"/>
  <c r="BM23" i="151"/>
  <c r="BI23" i="151"/>
  <c r="AS23" i="151"/>
  <c r="AO23" i="151"/>
  <c r="AK23" i="151"/>
  <c r="BQ22" i="151"/>
  <c r="BM22" i="151"/>
  <c r="BI22" i="151"/>
  <c r="AS22" i="151"/>
  <c r="AO22" i="151"/>
  <c r="AK22" i="151"/>
  <c r="BQ21" i="151"/>
  <c r="BM21" i="151"/>
  <c r="BI21" i="151"/>
  <c r="AS21" i="151"/>
  <c r="AO21" i="151"/>
  <c r="AK21" i="151"/>
  <c r="BP20" i="151"/>
  <c r="BL20" i="151"/>
  <c r="BH20" i="151"/>
  <c r="AR20" i="151"/>
  <c r="AN20" i="151"/>
  <c r="AJ20" i="151"/>
  <c r="BS19" i="151"/>
  <c r="BO19" i="151"/>
  <c r="BK19" i="151"/>
  <c r="BG19" i="151"/>
  <c r="BC19" i="151"/>
  <c r="AY19" i="151"/>
  <c r="AU19" i="151"/>
  <c r="AQ19" i="151"/>
  <c r="AM19" i="151"/>
  <c r="BR18" i="151"/>
  <c r="BN18" i="151"/>
  <c r="BJ18" i="151"/>
  <c r="AT18" i="151"/>
  <c r="AP18" i="151"/>
  <c r="AL18" i="151"/>
  <c r="AH18" i="151"/>
  <c r="AD18" i="151"/>
  <c r="Z18" i="151"/>
  <c r="V18" i="151"/>
  <c r="BQ17" i="151"/>
  <c r="BM17" i="151"/>
  <c r="BI17" i="151"/>
  <c r="AS17" i="151"/>
  <c r="AO17" i="151"/>
  <c r="AK17" i="151"/>
  <c r="BP16" i="151"/>
  <c r="BL16" i="151"/>
  <c r="BH16" i="151"/>
  <c r="AR16" i="151"/>
  <c r="AN16" i="151"/>
  <c r="AJ16" i="151"/>
  <c r="BS15" i="151"/>
  <c r="BO15" i="151"/>
  <c r="BK15" i="151"/>
  <c r="BG15" i="151"/>
  <c r="BC15" i="151"/>
  <c r="AY15" i="151"/>
  <c r="AU15" i="151"/>
  <c r="AQ15" i="151"/>
  <c r="AM15" i="151"/>
  <c r="BR14" i="151"/>
  <c r="BN14" i="151"/>
  <c r="BJ14" i="151"/>
  <c r="AT14" i="151"/>
  <c r="AP14" i="151"/>
  <c r="AL14" i="151"/>
  <c r="AH14" i="151"/>
  <c r="AD14" i="151"/>
  <c r="Z14" i="151"/>
  <c r="V14" i="151"/>
  <c r="BQ13" i="151"/>
  <c r="BM13" i="151"/>
  <c r="BI13" i="151"/>
  <c r="AS13" i="151"/>
  <c r="AO13" i="151"/>
  <c r="AK13" i="151"/>
  <c r="AG13" i="151"/>
  <c r="AC13" i="151"/>
  <c r="Y13" i="151"/>
  <c r="BQ12" i="151"/>
  <c r="BM12" i="151"/>
  <c r="BI12" i="151"/>
  <c r="AS12" i="151"/>
  <c r="AO12" i="151"/>
  <c r="AK12" i="151"/>
  <c r="AG12" i="151"/>
  <c r="AC12" i="151"/>
  <c r="Y12" i="151"/>
  <c r="BQ11" i="151"/>
  <c r="BM11" i="151"/>
  <c r="BI11" i="151"/>
  <c r="AS11" i="151"/>
  <c r="AO11" i="151"/>
  <c r="AK11" i="151"/>
  <c r="BP10" i="151"/>
  <c r="BL10" i="151"/>
  <c r="BH10" i="151"/>
  <c r="AR10" i="151"/>
  <c r="AN10" i="151"/>
  <c r="AJ10" i="151"/>
  <c r="BS9" i="151"/>
  <c r="BO9" i="151"/>
  <c r="BK9" i="151"/>
  <c r="BG9" i="151"/>
  <c r="BC9" i="151"/>
  <c r="AY9" i="151"/>
  <c r="AU9" i="151"/>
  <c r="AQ9" i="151"/>
  <c r="AM9" i="151"/>
  <c r="BS8" i="151"/>
  <c r="BO8" i="151"/>
  <c r="BK8" i="151"/>
  <c r="BG8" i="151"/>
  <c r="BC8" i="151"/>
  <c r="AY8" i="151"/>
  <c r="AU8" i="151"/>
  <c r="AQ8" i="151"/>
  <c r="AM8" i="151"/>
  <c r="BS7" i="151"/>
  <c r="BO7" i="151"/>
  <c r="BK7" i="151"/>
  <c r="BG7" i="151"/>
  <c r="BC7" i="151"/>
  <c r="AY7" i="151"/>
  <c r="AU7" i="151"/>
  <c r="AQ7" i="151"/>
  <c r="AM7" i="151"/>
  <c r="BR6" i="151"/>
  <c r="BN6" i="151"/>
  <c r="BJ6" i="151"/>
  <c r="AT6" i="151"/>
  <c r="AP6" i="151"/>
  <c r="AL6" i="151"/>
  <c r="AH6" i="151"/>
  <c r="AD6" i="151"/>
  <c r="Z6" i="151"/>
  <c r="V6" i="151"/>
  <c r="BQ5" i="151"/>
  <c r="BM5" i="151"/>
  <c r="BI5" i="151"/>
  <c r="AS5" i="151"/>
  <c r="AO5" i="151"/>
  <c r="AK5" i="151"/>
  <c r="BP4" i="151"/>
  <c r="BL4" i="151"/>
  <c r="BH4" i="151"/>
  <c r="BD4" i="151"/>
  <c r="AZ4" i="151"/>
  <c r="AV4" i="151"/>
  <c r="AR4" i="151"/>
  <c r="AN4" i="151"/>
  <c r="AJ4" i="151"/>
  <c r="BQ26" i="151"/>
  <c r="BM26" i="151"/>
  <c r="BI26" i="151"/>
  <c r="AS26" i="151"/>
  <c r="AO26" i="151"/>
  <c r="AK26" i="151"/>
  <c r="BQ25" i="151"/>
  <c r="BM25" i="151"/>
  <c r="BI25" i="151"/>
  <c r="AS25" i="151"/>
  <c r="AO25" i="151"/>
  <c r="AK25" i="151"/>
  <c r="BP24" i="151"/>
  <c r="BL24" i="151"/>
  <c r="BH24" i="151"/>
  <c r="AR24" i="151"/>
  <c r="AN24" i="151"/>
  <c r="AJ24" i="151"/>
  <c r="BS23" i="151"/>
  <c r="BO23" i="151"/>
  <c r="BK23" i="151"/>
  <c r="AU23" i="151"/>
  <c r="AQ23" i="151"/>
  <c r="AM23" i="151"/>
  <c r="BS22" i="151"/>
  <c r="BO22" i="151"/>
  <c r="BK22" i="151"/>
  <c r="AU22" i="151"/>
  <c r="AQ22" i="151"/>
  <c r="AM22" i="151"/>
  <c r="BS21" i="151"/>
  <c r="BO21" i="151"/>
  <c r="BK21" i="151"/>
  <c r="AU21" i="151"/>
  <c r="AQ21" i="151"/>
  <c r="AM21" i="151"/>
  <c r="BR20" i="151"/>
  <c r="BN20" i="151"/>
  <c r="BJ20" i="151"/>
  <c r="AT20" i="151"/>
  <c r="AP20" i="151"/>
  <c r="AL20" i="151"/>
  <c r="V20" i="151"/>
  <c r="BQ19" i="151"/>
  <c r="BM19" i="151"/>
  <c r="BI19" i="151"/>
  <c r="AS19" i="151"/>
  <c r="AO19" i="151"/>
  <c r="AK19" i="151"/>
  <c r="BP18" i="151"/>
  <c r="BL18" i="151"/>
  <c r="BH18" i="151"/>
  <c r="AR18" i="151"/>
  <c r="AN18" i="151"/>
  <c r="AJ18" i="151"/>
  <c r="BS17" i="151"/>
  <c r="BO17" i="151"/>
  <c r="BK17" i="151"/>
  <c r="AU17" i="151"/>
  <c r="AQ17" i="151"/>
  <c r="AM17" i="151"/>
  <c r="BR16" i="151"/>
  <c r="BN16" i="151"/>
  <c r="BJ16" i="151"/>
  <c r="AT16" i="151"/>
  <c r="AP16" i="151"/>
  <c r="AL16" i="151"/>
  <c r="V16" i="151"/>
  <c r="BQ15" i="151"/>
  <c r="BM15" i="151"/>
  <c r="BI15" i="151"/>
  <c r="AS15" i="151"/>
  <c r="AO15" i="151"/>
  <c r="AK15" i="151"/>
  <c r="BP14" i="151"/>
  <c r="BL14" i="151"/>
  <c r="BH14" i="151"/>
  <c r="AR14" i="151"/>
  <c r="AN14" i="151"/>
  <c r="AJ14" i="151"/>
  <c r="BS13" i="151"/>
  <c r="BO13" i="151"/>
  <c r="BK13" i="151"/>
  <c r="AU13" i="151"/>
  <c r="AQ13" i="151"/>
  <c r="AM13" i="151"/>
  <c r="BS12" i="151"/>
  <c r="BO12" i="151"/>
  <c r="BK12" i="151"/>
  <c r="AU12" i="151"/>
  <c r="AQ12" i="151"/>
  <c r="AM12" i="151"/>
  <c r="BS11" i="151"/>
  <c r="BO11" i="151"/>
  <c r="BK11" i="151"/>
  <c r="AU11" i="151"/>
  <c r="AQ11" i="151"/>
  <c r="AM11" i="151"/>
  <c r="BR10" i="151"/>
  <c r="BN10" i="151"/>
  <c r="BJ10" i="151"/>
  <c r="AT10" i="151"/>
  <c r="AP10" i="151"/>
  <c r="AL10" i="151"/>
  <c r="V10" i="151"/>
  <c r="BQ9" i="151"/>
  <c r="BM9" i="151"/>
  <c r="BI9" i="151"/>
  <c r="AS9" i="151"/>
  <c r="AO9" i="151"/>
  <c r="AK9" i="151"/>
  <c r="BQ8" i="151"/>
  <c r="BM8" i="151"/>
  <c r="BI8" i="151"/>
  <c r="AS8" i="151"/>
  <c r="AO8" i="151"/>
  <c r="AK8" i="151"/>
  <c r="BQ7" i="151"/>
  <c r="BM7" i="151"/>
  <c r="BI7" i="151"/>
  <c r="AS7" i="151"/>
  <c r="AO7" i="151"/>
  <c r="AK7" i="151"/>
  <c r="BP6" i="151"/>
  <c r="BL6" i="151"/>
  <c r="BH6" i="151"/>
  <c r="AR6" i="151"/>
  <c r="AN6" i="151"/>
  <c r="AJ6" i="151"/>
  <c r="BS5" i="151"/>
  <c r="BO5" i="151"/>
  <c r="BK5" i="151"/>
  <c r="AU5" i="151"/>
  <c r="AQ5" i="151"/>
  <c r="AM5" i="151"/>
  <c r="BR4" i="151"/>
  <c r="BN4" i="151"/>
  <c r="BJ4" i="151"/>
  <c r="BF4" i="151"/>
  <c r="BB4" i="151"/>
  <c r="AX4" i="151"/>
  <c r="AT4" i="151"/>
  <c r="AP4" i="151"/>
  <c r="AL4" i="151"/>
  <c r="V4" i="151"/>
  <c r="AC4" i="151"/>
  <c r="AK4" i="151"/>
  <c r="BA4" i="151"/>
  <c r="BI4" i="151"/>
  <c r="BQ4" i="151"/>
  <c r="X5" i="151"/>
  <c r="AF5" i="151"/>
  <c r="AN5" i="151"/>
  <c r="AV5" i="151"/>
  <c r="BD5" i="151"/>
  <c r="BL5" i="151"/>
  <c r="W6" i="151"/>
  <c r="AE6" i="151"/>
  <c r="AM6" i="151"/>
  <c r="AU6" i="151"/>
  <c r="BC6" i="151"/>
  <c r="BK6" i="151"/>
  <c r="BS6" i="151"/>
  <c r="BE7" i="151"/>
  <c r="Z7" i="151"/>
  <c r="AH7" i="151"/>
  <c r="AP7" i="151"/>
  <c r="AX7" i="151"/>
  <c r="BF7" i="151"/>
  <c r="BN7" i="151"/>
  <c r="V8" i="151"/>
  <c r="AB8" i="151"/>
  <c r="AJ8" i="151"/>
  <c r="AR8" i="151"/>
  <c r="AZ8" i="151"/>
  <c r="BH8" i="151"/>
  <c r="BP8" i="151"/>
  <c r="AI9" i="151"/>
  <c r="AD9" i="151"/>
  <c r="AL9" i="151"/>
  <c r="AT9" i="151"/>
  <c r="W4" i="151"/>
  <c r="AE4" i="151"/>
  <c r="AM4" i="151"/>
  <c r="AU4" i="151"/>
  <c r="BC4" i="151"/>
  <c r="BK4" i="151"/>
  <c r="BS4" i="151"/>
  <c r="AG5" i="151"/>
  <c r="AC5" i="151"/>
  <c r="Y5" i="151"/>
  <c r="AI5" i="151"/>
  <c r="AE5" i="151"/>
  <c r="AA5" i="151"/>
  <c r="Z5" i="151"/>
  <c r="AH5" i="151"/>
  <c r="AP5" i="151"/>
  <c r="AX5" i="151"/>
  <c r="BF5" i="151"/>
  <c r="BN5" i="151"/>
  <c r="Y6" i="151"/>
  <c r="AG6" i="151"/>
  <c r="AO6" i="151"/>
  <c r="AW6" i="151"/>
  <c r="BE6" i="151"/>
  <c r="BM6" i="151"/>
  <c r="V7" i="151"/>
  <c r="AB7" i="151"/>
  <c r="AJ7" i="151"/>
  <c r="AR7" i="151"/>
  <c r="AZ7" i="151"/>
  <c r="BH7" i="151"/>
  <c r="BP7" i="151"/>
  <c r="AI8" i="151"/>
  <c r="AD8" i="151"/>
  <c r="AL8" i="151"/>
  <c r="AT8" i="151"/>
  <c r="BB8" i="151"/>
  <c r="BJ8" i="151"/>
  <c r="BR8" i="151"/>
  <c r="X9" i="151"/>
  <c r="AF9" i="151"/>
  <c r="AN9" i="151"/>
  <c r="AV9" i="151"/>
  <c r="BD9" i="151"/>
  <c r="BL9" i="151"/>
  <c r="W10" i="151"/>
  <c r="AE10" i="151"/>
  <c r="AM10" i="151"/>
  <c r="AU10" i="151"/>
  <c r="BC10" i="151"/>
  <c r="BK10" i="151"/>
  <c r="BS10" i="151"/>
  <c r="BE11" i="151"/>
  <c r="AB11" i="151"/>
  <c r="AJ11" i="151"/>
  <c r="AR11" i="151"/>
  <c r="AZ11" i="151"/>
  <c r="BH11" i="151"/>
  <c r="BP11" i="151"/>
  <c r="AI12" i="151"/>
  <c r="X12" i="151"/>
  <c r="AF12" i="151"/>
  <c r="AN12" i="151"/>
  <c r="AV12" i="151"/>
  <c r="BD12" i="151"/>
  <c r="BL12" i="151"/>
  <c r="BE13" i="151"/>
  <c r="AB13" i="151"/>
  <c r="AJ13" i="151"/>
  <c r="AR13" i="151"/>
  <c r="AZ13" i="151"/>
  <c r="BH13" i="151"/>
  <c r="BP13" i="151"/>
  <c r="AF14" i="151"/>
  <c r="AA14" i="151"/>
  <c r="AI14" i="151"/>
  <c r="AQ14" i="151"/>
  <c r="AY14" i="151"/>
  <c r="BG14" i="151"/>
  <c r="BO14" i="151"/>
  <c r="AD15" i="151"/>
  <c r="AL15" i="151"/>
  <c r="AT15" i="151"/>
  <c r="BB15" i="151"/>
  <c r="BJ15" i="151"/>
  <c r="BR15" i="151"/>
  <c r="BD16" i="151"/>
  <c r="AZ16" i="151"/>
  <c r="AV16" i="151"/>
  <c r="BF16" i="151"/>
  <c r="BB16" i="151"/>
  <c r="AX16" i="151"/>
  <c r="AC16" i="151"/>
  <c r="AK16" i="151"/>
  <c r="AS16" i="151"/>
  <c r="BA16" i="151"/>
  <c r="BI16" i="151"/>
  <c r="BQ16" i="151"/>
  <c r="AG17" i="151"/>
  <c r="AC17" i="151"/>
  <c r="Y17" i="151"/>
  <c r="AI17" i="151"/>
  <c r="AE17" i="151"/>
  <c r="AA17" i="151"/>
  <c r="Z17" i="151"/>
  <c r="AH17" i="151"/>
  <c r="AP17" i="151"/>
  <c r="AX17" i="151"/>
  <c r="BF17" i="151"/>
  <c r="BN17" i="151"/>
  <c r="Y18" i="151"/>
  <c r="AG18" i="151"/>
  <c r="AO18" i="151"/>
  <c r="AW18" i="151"/>
  <c r="BE18" i="151"/>
  <c r="BM18" i="151"/>
  <c r="V19" i="151"/>
  <c r="AB19" i="151"/>
  <c r="AJ19" i="151"/>
  <c r="AR19" i="151"/>
  <c r="AZ19" i="151"/>
  <c r="BH19" i="151"/>
  <c r="BP19" i="151"/>
  <c r="AF20" i="151"/>
  <c r="AA20" i="151"/>
  <c r="AI20" i="151"/>
  <c r="AQ20" i="151"/>
  <c r="AY20" i="151"/>
  <c r="BG20" i="151"/>
  <c r="BO20" i="151"/>
  <c r="X21" i="151"/>
  <c r="AF21" i="151"/>
  <c r="AN21" i="151"/>
  <c r="AV21" i="151"/>
  <c r="BD21" i="151"/>
  <c r="BL21" i="151"/>
  <c r="BE22" i="151"/>
  <c r="AB22" i="151"/>
  <c r="AJ22" i="151"/>
  <c r="AR22" i="151"/>
  <c r="AZ22" i="151"/>
  <c r="BH22" i="151"/>
  <c r="BP22" i="151"/>
  <c r="X23" i="151"/>
  <c r="AF23" i="151"/>
  <c r="AN23" i="151"/>
  <c r="AV23" i="151"/>
  <c r="BD23" i="151"/>
  <c r="BL23" i="151"/>
  <c r="W24" i="151"/>
  <c r="AE24" i="151"/>
  <c r="AM24" i="151"/>
  <c r="AU24" i="151"/>
  <c r="BC24" i="151"/>
  <c r="BK24" i="151"/>
  <c r="BS24" i="151"/>
  <c r="BE25" i="151"/>
  <c r="Z25" i="151"/>
  <c r="AH25" i="151"/>
  <c r="AP25" i="151"/>
  <c r="AX25" i="151"/>
  <c r="BF25" i="151"/>
  <c r="BN25" i="151"/>
  <c r="V26" i="151"/>
  <c r="AJ26" i="151"/>
  <c r="AR26" i="151"/>
  <c r="AZ26" i="151"/>
  <c r="BH26" i="151"/>
  <c r="BP26" i="151"/>
  <c r="W5" i="152"/>
  <c r="AE5" i="152"/>
  <c r="AM5" i="152"/>
  <c r="AU5" i="152"/>
  <c r="BC5" i="152"/>
  <c r="BK5" i="152"/>
  <c r="BS5" i="152"/>
  <c r="BE6" i="152"/>
  <c r="AB6" i="152"/>
  <c r="AJ6" i="152"/>
  <c r="AR6" i="152"/>
  <c r="AZ6" i="152"/>
  <c r="BH6" i="152"/>
  <c r="BP6" i="152"/>
  <c r="AF7" i="152"/>
  <c r="AA7" i="152"/>
  <c r="AI7" i="152"/>
  <c r="AQ7" i="152"/>
  <c r="AY7" i="152"/>
  <c r="BG7" i="152"/>
  <c r="BO7" i="152"/>
  <c r="W8" i="152"/>
  <c r="AE8" i="152"/>
  <c r="AM8" i="152"/>
  <c r="AU8" i="152"/>
  <c r="BC8" i="152"/>
  <c r="BK8" i="152"/>
  <c r="BS8" i="152"/>
  <c r="AA9" i="152"/>
  <c r="AI9" i="152"/>
  <c r="AQ9" i="152"/>
  <c r="AY9" i="152"/>
  <c r="BG9" i="152"/>
  <c r="BO9" i="152"/>
  <c r="AD10" i="152"/>
  <c r="AL10" i="152"/>
  <c r="AT10" i="152"/>
  <c r="BB10" i="152"/>
  <c r="BJ10" i="152"/>
  <c r="BR10" i="152"/>
  <c r="BD11" i="152"/>
  <c r="AZ11" i="152"/>
  <c r="AV11" i="152"/>
  <c r="BF11" i="152"/>
  <c r="BB11" i="152"/>
  <c r="AX11" i="152"/>
  <c r="AC11" i="152"/>
  <c r="AK11" i="152"/>
  <c r="AS11" i="152"/>
  <c r="BA11" i="152"/>
  <c r="BI11" i="152"/>
  <c r="BQ11" i="152"/>
  <c r="AF12" i="152"/>
  <c r="AB12" i="152"/>
  <c r="X12" i="152"/>
  <c r="AH12" i="152"/>
  <c r="AD12" i="152"/>
  <c r="Z12" i="152"/>
  <c r="Y12" i="152"/>
  <c r="AG12" i="152"/>
  <c r="AO12" i="152"/>
  <c r="AW12" i="152"/>
  <c r="BM12" i="152"/>
  <c r="BD13" i="152"/>
  <c r="AZ13" i="152"/>
  <c r="AV13" i="152"/>
  <c r="BF13" i="152"/>
  <c r="BB13" i="152"/>
  <c r="AX13" i="152"/>
  <c r="AK13" i="152"/>
  <c r="AS13" i="152"/>
  <c r="BA13" i="152"/>
  <c r="BI13" i="152"/>
  <c r="BQ13" i="152"/>
  <c r="AG14" i="152"/>
  <c r="AC14" i="152"/>
  <c r="Y14" i="152"/>
  <c r="AI14" i="152"/>
  <c r="AE14" i="152"/>
  <c r="AA14" i="152"/>
  <c r="Z14" i="152"/>
  <c r="AH14" i="152"/>
  <c r="AP14" i="152"/>
  <c r="AX14" i="152"/>
  <c r="BF14" i="152"/>
  <c r="BN14" i="152"/>
  <c r="Y15" i="152"/>
  <c r="AG15" i="152"/>
  <c r="AO15" i="152"/>
  <c r="AW15" i="152"/>
  <c r="BM15" i="152"/>
  <c r="V16" i="152"/>
  <c r="AJ16" i="152"/>
  <c r="AR16" i="152"/>
  <c r="AZ16" i="152"/>
  <c r="BH16" i="152"/>
  <c r="BP16" i="152"/>
  <c r="AF17" i="152"/>
  <c r="AA17" i="152"/>
  <c r="AI17" i="152"/>
  <c r="AQ17" i="152"/>
  <c r="AY17" i="152"/>
  <c r="BG17" i="152"/>
  <c r="BO17" i="152"/>
  <c r="X18" i="152"/>
  <c r="AF18" i="152"/>
  <c r="AN18" i="152"/>
  <c r="AV18" i="152"/>
  <c r="BD18" i="152"/>
  <c r="BL18" i="152"/>
  <c r="W19" i="152"/>
  <c r="AE19" i="152"/>
  <c r="AM19" i="152"/>
  <c r="AU19" i="152"/>
  <c r="BC19" i="152"/>
  <c r="BK19" i="152"/>
  <c r="BS19" i="152"/>
  <c r="BE20" i="152"/>
  <c r="Z20" i="152"/>
  <c r="AH20" i="152"/>
  <c r="AP20" i="152"/>
  <c r="AX20" i="152"/>
  <c r="BF20" i="152"/>
  <c r="BN20" i="152"/>
  <c r="AC21" i="152"/>
  <c r="AS21" i="152"/>
  <c r="BI21" i="152"/>
  <c r="Y22" i="152"/>
  <c r="AO22" i="152"/>
  <c r="BE22" i="152"/>
  <c r="BD23" i="152"/>
  <c r="AZ23" i="152"/>
  <c r="AV23" i="152"/>
  <c r="BG23" i="152"/>
  <c r="BC23" i="152"/>
  <c r="AY23" i="152"/>
  <c r="W23" i="152"/>
  <c r="BF23" i="152"/>
  <c r="BB23" i="152"/>
  <c r="AX23" i="152"/>
  <c r="AK23" i="152"/>
  <c r="BA23" i="152"/>
  <c r="BQ23" i="152"/>
  <c r="BE24" i="152"/>
  <c r="AH24" i="152"/>
  <c r="AX24" i="152"/>
  <c r="BN24" i="152"/>
  <c r="BF25" i="152"/>
  <c r="AI25" i="152"/>
  <c r="AY25" i="152"/>
  <c r="BO25" i="152"/>
  <c r="AF26" i="152"/>
  <c r="AE26" i="152"/>
  <c r="AU26" i="152"/>
  <c r="BK26" i="152"/>
  <c r="BP26" i="153"/>
  <c r="X5" i="153"/>
  <c r="Y6" i="153"/>
  <c r="AO6" i="153"/>
  <c r="BE6" i="153"/>
  <c r="V7" i="153"/>
  <c r="AL7" i="153"/>
  <c r="BB7" i="153"/>
  <c r="BR7" i="153"/>
  <c r="BE8" i="153"/>
  <c r="AH8" i="153"/>
  <c r="AX8" i="153"/>
  <c r="BP8" i="153"/>
  <c r="AK9" i="153"/>
  <c r="BF9" i="153"/>
  <c r="AH10" i="153"/>
  <c r="BC10" i="153"/>
  <c r="Z11" i="153"/>
  <c r="AU11" i="153"/>
  <c r="BP11" i="153"/>
  <c r="AF12" i="153"/>
  <c r="BB12" i="153"/>
  <c r="AR13" i="153"/>
  <c r="BN13" i="153"/>
  <c r="BF14" i="153"/>
  <c r="BB14" i="153"/>
  <c r="AX14" i="153"/>
  <c r="BE14" i="153"/>
  <c r="AZ14" i="153"/>
  <c r="BD14" i="153"/>
  <c r="AY14" i="153"/>
  <c r="BC14" i="153"/>
  <c r="AW14" i="153"/>
  <c r="W14" i="153"/>
  <c r="AQ14" i="153"/>
  <c r="BL14" i="153"/>
  <c r="BE15" i="153"/>
  <c r="AN15" i="153"/>
  <c r="BI15" i="153"/>
  <c r="AK16" i="153"/>
  <c r="BF16" i="153"/>
  <c r="AH17" i="153"/>
  <c r="BC17" i="153"/>
  <c r="AF18" i="153"/>
  <c r="AC19" i="153"/>
  <c r="AX19" i="153"/>
  <c r="Z20" i="153"/>
  <c r="AU20" i="153"/>
  <c r="BQ20" i="153"/>
  <c r="AR21" i="153"/>
  <c r="BN21" i="153"/>
  <c r="AI22" i="153"/>
  <c r="AE22" i="153"/>
  <c r="AA22" i="153"/>
  <c r="AG22" i="153"/>
  <c r="AC22" i="153"/>
  <c r="Y22" i="153"/>
  <c r="AD22" i="153"/>
  <c r="AB22" i="153"/>
  <c r="AH22" i="153"/>
  <c r="Z22" i="153"/>
  <c r="AF22" i="153"/>
  <c r="BL22" i="153"/>
  <c r="AB23" i="153"/>
  <c r="AH23" i="153"/>
  <c r="BN23" i="153"/>
  <c r="Y24" i="153"/>
  <c r="BE24" i="153"/>
  <c r="AF25" i="153"/>
  <c r="AL25" i="153"/>
  <c r="BR25" i="153"/>
  <c r="AX26" i="153"/>
  <c r="BP26" i="154"/>
  <c r="BF17" i="154"/>
  <c r="BB17" i="154"/>
  <c r="AX17" i="154"/>
  <c r="BD17" i="154"/>
  <c r="AZ17" i="154"/>
  <c r="AV17" i="154"/>
  <c r="BG17" i="154"/>
  <c r="AY17" i="154"/>
  <c r="BE17" i="154"/>
  <c r="AW17" i="154"/>
  <c r="BC17" i="154"/>
  <c r="W17" i="154"/>
  <c r="BA17" i="154"/>
  <c r="AI18" i="154"/>
  <c r="AE18" i="154"/>
  <c r="AA18" i="154"/>
  <c r="AG18" i="154"/>
  <c r="AC18" i="154"/>
  <c r="Y18" i="154"/>
  <c r="AD18" i="154"/>
  <c r="AB18" i="154"/>
  <c r="AH18" i="154"/>
  <c r="Z18" i="154"/>
  <c r="AF18" i="154"/>
  <c r="BL18" i="154"/>
  <c r="BE19" i="154"/>
  <c r="AU19" i="154"/>
  <c r="AJ20" i="154"/>
  <c r="BP20" i="154"/>
  <c r="AY21" i="154"/>
  <c r="AE22" i="154"/>
  <c r="BK22" i="154"/>
  <c r="AF23" i="154"/>
  <c r="AI23" i="154"/>
  <c r="BO23" i="154"/>
  <c r="BB24" i="154"/>
  <c r="AS25" i="154"/>
  <c r="Y26" i="154"/>
  <c r="BE26" i="154"/>
  <c r="AC6" i="155"/>
  <c r="BI6" i="155"/>
  <c r="AN7" i="155"/>
  <c r="BE8" i="155"/>
  <c r="AP8" i="155"/>
  <c r="V9" i="155"/>
  <c r="AR9" i="155"/>
  <c r="AA10" i="155"/>
  <c r="BG10" i="155"/>
  <c r="AV11" i="155"/>
  <c r="AB12" i="155"/>
  <c r="BH12" i="155"/>
  <c r="AN13" i="155"/>
  <c r="BC14" i="155"/>
  <c r="AD15" i="155"/>
  <c r="AH15" i="155"/>
  <c r="BN15" i="155"/>
  <c r="AW16" i="155"/>
  <c r="AD17" i="155"/>
  <c r="BJ17" i="155"/>
  <c r="BF18" i="155"/>
  <c r="BB18" i="155"/>
  <c r="AX18" i="155"/>
  <c r="BD18" i="155"/>
  <c r="AZ18" i="155"/>
  <c r="AV18" i="155"/>
  <c r="BG18" i="155"/>
  <c r="AY18" i="155"/>
  <c r="BE18" i="155"/>
  <c r="AW18" i="155"/>
  <c r="BC18" i="155"/>
  <c r="W18" i="155"/>
  <c r="BA18" i="155"/>
  <c r="AI19" i="155"/>
  <c r="AE19" i="155"/>
  <c r="AA19" i="155"/>
  <c r="AG19" i="155"/>
  <c r="AC19" i="155"/>
  <c r="Y19" i="155"/>
  <c r="AD19" i="155"/>
  <c r="AB19" i="155"/>
  <c r="AH19" i="155"/>
  <c r="Z19" i="155"/>
  <c r="AF19" i="155"/>
  <c r="Y20" i="155"/>
  <c r="AL21" i="155"/>
  <c r="AX22" i="155"/>
  <c r="AG23" i="155"/>
  <c r="BJ23" i="155"/>
  <c r="AB25" i="155"/>
  <c r="X26" i="155"/>
  <c r="BA17" i="156"/>
  <c r="BE18" i="156"/>
  <c r="AI19" i="156"/>
  <c r="X20" i="156"/>
  <c r="AV20" i="156"/>
  <c r="BD26" i="156"/>
  <c r="BS26" i="157"/>
  <c r="AQ7" i="157"/>
  <c r="BC8" i="157"/>
  <c r="AI11" i="157"/>
  <c r="BI15" i="157"/>
  <c r="AX16" i="157"/>
  <c r="AO17" i="157"/>
  <c r="AA19" i="157"/>
  <c r="AU23" i="157"/>
  <c r="BQ26" i="157"/>
  <c r="BG26" i="158"/>
  <c r="BC26" i="158"/>
  <c r="AY26" i="158"/>
  <c r="W26" i="158"/>
  <c r="BF26" i="158"/>
  <c r="BB26" i="158"/>
  <c r="AX26" i="158"/>
  <c r="AZ26" i="158"/>
  <c r="BE26" i="158"/>
  <c r="AW26" i="158"/>
  <c r="BD26" i="158"/>
  <c r="AV26" i="158"/>
  <c r="BA26" i="158"/>
  <c r="BN15" i="151"/>
  <c r="Y16" i="151"/>
  <c r="AO16" i="151"/>
  <c r="BE16" i="151"/>
  <c r="V17" i="151"/>
  <c r="AL17" i="151"/>
  <c r="BB17" i="151"/>
  <c r="BJ17" i="151"/>
  <c r="BR17" i="151"/>
  <c r="AC18" i="151"/>
  <c r="AS18" i="151"/>
  <c r="BA18" i="151"/>
  <c r="BQ18" i="151"/>
  <c r="X19" i="151"/>
  <c r="AV19" i="151"/>
  <c r="BL19" i="151"/>
  <c r="W20" i="151"/>
  <c r="AM20" i="151"/>
  <c r="BC20" i="151"/>
  <c r="BS20" i="151"/>
  <c r="AB21" i="151"/>
  <c r="AJ21" i="151"/>
  <c r="AR21" i="151"/>
  <c r="BH21" i="151"/>
  <c r="BP21" i="151"/>
  <c r="X22" i="151"/>
  <c r="AF22" i="151"/>
  <c r="AN22" i="151"/>
  <c r="AV22" i="151"/>
  <c r="BD22" i="151"/>
  <c r="BL22" i="151"/>
  <c r="BP23" i="151"/>
  <c r="AI24" i="151"/>
  <c r="AY24" i="151"/>
  <c r="BO24" i="151"/>
  <c r="AL25" i="151"/>
  <c r="BB25" i="151"/>
  <c r="BJ25" i="151"/>
  <c r="AI26" i="151"/>
  <c r="AE26" i="151"/>
  <c r="AA26" i="151"/>
  <c r="AG26" i="151"/>
  <c r="AC26" i="151"/>
  <c r="Y26" i="151"/>
  <c r="X26" i="151"/>
  <c r="AF26" i="151"/>
  <c r="AN26" i="151"/>
  <c r="AV26" i="151"/>
  <c r="BD26" i="151"/>
  <c r="BL26" i="151"/>
  <c r="AI4" i="152"/>
  <c r="AE4" i="152"/>
  <c r="AA4" i="152"/>
  <c r="AG4" i="152"/>
  <c r="AC4" i="152"/>
  <c r="Y4" i="152"/>
  <c r="X4" i="152"/>
  <c r="AF4" i="152"/>
  <c r="W7" i="152"/>
  <c r="AE7" i="152"/>
  <c r="AM7" i="152"/>
  <c r="AU7" i="152"/>
  <c r="BC7" i="152"/>
  <c r="BK7" i="152"/>
  <c r="BS7" i="152"/>
  <c r="AA8" i="152"/>
  <c r="AI8" i="152"/>
  <c r="AQ8" i="152"/>
  <c r="AY8" i="152"/>
  <c r="BG8" i="152"/>
  <c r="BO8" i="152"/>
  <c r="W9" i="152"/>
  <c r="AE9" i="152"/>
  <c r="AM9" i="152"/>
  <c r="AU9" i="152"/>
  <c r="BC9" i="152"/>
  <c r="BK9" i="152"/>
  <c r="BS9" i="152"/>
  <c r="BE10" i="152"/>
  <c r="Z10" i="152"/>
  <c r="AH10" i="152"/>
  <c r="AP10" i="152"/>
  <c r="AX10" i="152"/>
  <c r="BF10" i="152"/>
  <c r="BN10" i="152"/>
  <c r="Y11" i="152"/>
  <c r="AG11" i="152"/>
  <c r="AO11" i="152"/>
  <c r="AW11" i="152"/>
  <c r="BE11" i="152"/>
  <c r="BM11" i="152"/>
  <c r="BD12" i="152"/>
  <c r="AZ12" i="152"/>
  <c r="AV12" i="152"/>
  <c r="BF12" i="152"/>
  <c r="BB12" i="152"/>
  <c r="AX12" i="152"/>
  <c r="AC12" i="152"/>
  <c r="AK12" i="152"/>
  <c r="AS12" i="152"/>
  <c r="BA12" i="152"/>
  <c r="BI12" i="152"/>
  <c r="BQ12" i="152"/>
  <c r="AF13" i="152"/>
  <c r="AB13" i="152"/>
  <c r="X13" i="152"/>
  <c r="AH13" i="152"/>
  <c r="AD13" i="152"/>
  <c r="Z13" i="152"/>
  <c r="Y13" i="152"/>
  <c r="AG13" i="152"/>
  <c r="AO13" i="152"/>
  <c r="AW13" i="152"/>
  <c r="BE13" i="152"/>
  <c r="BM13" i="152"/>
  <c r="V14" i="152"/>
  <c r="AD14" i="152"/>
  <c r="AL14" i="152"/>
  <c r="AT14" i="152"/>
  <c r="BB14" i="152"/>
  <c r="BJ14" i="152"/>
  <c r="BR14" i="152"/>
  <c r="BF15" i="152"/>
  <c r="BB15" i="152"/>
  <c r="AX15" i="152"/>
  <c r="BD15" i="152"/>
  <c r="AZ15" i="152"/>
  <c r="AV15" i="152"/>
  <c r="AC15" i="152"/>
  <c r="AK15" i="152"/>
  <c r="AS15" i="152"/>
  <c r="BA15" i="152"/>
  <c r="BI15" i="152"/>
  <c r="BQ15" i="152"/>
  <c r="AI16" i="152"/>
  <c r="AE16" i="152"/>
  <c r="AA16" i="152"/>
  <c r="AG16" i="152"/>
  <c r="AC16" i="152"/>
  <c r="Y16" i="152"/>
  <c r="X16" i="152"/>
  <c r="AF16" i="152"/>
  <c r="AN16" i="152"/>
  <c r="AV16" i="152"/>
  <c r="BD16" i="152"/>
  <c r="BL16" i="152"/>
  <c r="W17" i="152"/>
  <c r="AE17" i="152"/>
  <c r="AM17" i="152"/>
  <c r="AU17" i="152"/>
  <c r="BC17" i="152"/>
  <c r="BK17" i="152"/>
  <c r="BS17" i="152"/>
  <c r="BE18" i="152"/>
  <c r="AB18" i="152"/>
  <c r="AJ18" i="152"/>
  <c r="AR18" i="152"/>
  <c r="AZ18" i="152"/>
  <c r="BH18" i="152"/>
  <c r="BP18" i="152"/>
  <c r="AF19" i="152"/>
  <c r="AA19" i="152"/>
  <c r="AI19" i="152"/>
  <c r="AQ19" i="152"/>
  <c r="AY19" i="152"/>
  <c r="BG19" i="152"/>
  <c r="BO19" i="152"/>
  <c r="AD20" i="152"/>
  <c r="AL20" i="152"/>
  <c r="AT20" i="152"/>
  <c r="BB20" i="152"/>
  <c r="BJ20" i="152"/>
  <c r="BR20" i="152"/>
  <c r="BD21" i="152"/>
  <c r="AZ21" i="152"/>
  <c r="AV21" i="152"/>
  <c r="BG21" i="152"/>
  <c r="BC21" i="152"/>
  <c r="AY21" i="152"/>
  <c r="W21" i="152"/>
  <c r="BF21" i="152"/>
  <c r="BB21" i="152"/>
  <c r="AX21" i="152"/>
  <c r="AK21" i="152"/>
  <c r="BA21" i="152"/>
  <c r="BQ21" i="152"/>
  <c r="AF22" i="152"/>
  <c r="AG22" i="152"/>
  <c r="AW22" i="152"/>
  <c r="BM22" i="152"/>
  <c r="AC23" i="152"/>
  <c r="AS23" i="152"/>
  <c r="BI23" i="152"/>
  <c r="Z24" i="152"/>
  <c r="AP24" i="152"/>
  <c r="BF24" i="152"/>
  <c r="AA25" i="152"/>
  <c r="AQ25" i="152"/>
  <c r="BG25" i="152"/>
  <c r="AM26" i="152"/>
  <c r="BC26" i="152"/>
  <c r="BS26" i="152"/>
  <c r="AF5" i="153"/>
  <c r="Z9" i="153"/>
  <c r="AV9" i="153"/>
  <c r="BQ9" i="153"/>
  <c r="AS10" i="153"/>
  <c r="BN10" i="153"/>
  <c r="BE11" i="153"/>
  <c r="AJ11" i="153"/>
  <c r="BF11" i="153"/>
  <c r="AQ12" i="153"/>
  <c r="BL12" i="153"/>
  <c r="AH13" i="153"/>
  <c r="BC13" i="153"/>
  <c r="AF14" i="153"/>
  <c r="BA14" i="153"/>
  <c r="AC15" i="153"/>
  <c r="AX15" i="153"/>
  <c r="Z16" i="153"/>
  <c r="AU16" i="153"/>
  <c r="BQ16" i="153"/>
  <c r="AR17" i="153"/>
  <c r="BN17" i="153"/>
  <c r="BF18" i="153"/>
  <c r="BB18" i="153"/>
  <c r="AX18" i="153"/>
  <c r="BE18" i="153"/>
  <c r="AZ18" i="153"/>
  <c r="BD18" i="153"/>
  <c r="AY18" i="153"/>
  <c r="BC18" i="153"/>
  <c r="AW18" i="153"/>
  <c r="W18" i="153"/>
  <c r="AQ18" i="153"/>
  <c r="BL18" i="153"/>
  <c r="BE19" i="153"/>
  <c r="AN19" i="153"/>
  <c r="BI19" i="153"/>
  <c r="AK20" i="153"/>
  <c r="BF20" i="153"/>
  <c r="AH21" i="153"/>
  <c r="BC21" i="153"/>
  <c r="AV22" i="153"/>
  <c r="AX23" i="153"/>
  <c r="AO24" i="153"/>
  <c r="V25" i="153"/>
  <c r="BB25" i="153"/>
  <c r="AH26" i="153"/>
  <c r="BN26" i="153"/>
  <c r="AC25" i="154"/>
  <c r="BI25" i="154"/>
  <c r="AO26" i="154"/>
  <c r="AS6" i="155"/>
  <c r="X7" i="155"/>
  <c r="BD7" i="155"/>
  <c r="Z8" i="155"/>
  <c r="BF8" i="155"/>
  <c r="AB9" i="155"/>
  <c r="BH9" i="155"/>
  <c r="AQ10" i="155"/>
  <c r="AF11" i="155"/>
  <c r="BL11" i="155"/>
  <c r="AR12" i="155"/>
  <c r="X13" i="155"/>
  <c r="BD13" i="155"/>
  <c r="AM14" i="155"/>
  <c r="BS14" i="155"/>
  <c r="AX15" i="155"/>
  <c r="AG16" i="155"/>
  <c r="BM16" i="155"/>
  <c r="AT17" i="155"/>
  <c r="AK18" i="155"/>
  <c r="BQ18" i="155"/>
  <c r="AV19" i="155"/>
  <c r="BE20" i="155"/>
  <c r="BR21" i="155"/>
  <c r="BE22" i="155"/>
  <c r="AD23" i="155"/>
  <c r="AF24" i="155"/>
  <c r="AU24" i="155"/>
  <c r="BH25" i="155"/>
  <c r="BD26" i="155"/>
  <c r="BD17" i="156"/>
  <c r="AZ17" i="156"/>
  <c r="AV17" i="156"/>
  <c r="BG17" i="156"/>
  <c r="BC17" i="156"/>
  <c r="AY17" i="156"/>
  <c r="W17" i="156"/>
  <c r="BF17" i="156"/>
  <c r="BB17" i="156"/>
  <c r="AX17" i="156"/>
  <c r="AW17" i="156"/>
  <c r="BE17" i="156"/>
  <c r="AX18" i="156"/>
  <c r="BF19" i="156"/>
  <c r="BO19" i="156"/>
  <c r="AW21" i="156"/>
  <c r="AG22" i="156"/>
  <c r="AC22" i="156"/>
  <c r="Y22" i="156"/>
  <c r="AH22" i="156"/>
  <c r="AB22" i="156"/>
  <c r="AF22" i="156"/>
  <c r="AA22" i="156"/>
  <c r="AE22" i="156"/>
  <c r="Z22" i="156"/>
  <c r="X22" i="156"/>
  <c r="AI22" i="156"/>
  <c r="AY22" i="156"/>
  <c r="BF23" i="156"/>
  <c r="AI24" i="156"/>
  <c r="BF25" i="156"/>
  <c r="BH26" i="156"/>
  <c r="AS26" i="157"/>
  <c r="AS9" i="157"/>
  <c r="BE10" i="157"/>
  <c r="AL14" i="157"/>
  <c r="AH16" i="157"/>
  <c r="AE21" i="157"/>
  <c r="AF22" i="157"/>
  <c r="BO22" i="157"/>
  <c r="BE23" i="157"/>
  <c r="BF24" i="157"/>
  <c r="AW25" i="157"/>
  <c r="Z4" i="151"/>
  <c r="AD4" i="151"/>
  <c r="AH4" i="151"/>
  <c r="W5" i="151"/>
  <c r="AY5" i="151"/>
  <c r="BC5" i="151"/>
  <c r="BG5" i="151"/>
  <c r="X6" i="151"/>
  <c r="AB6" i="151"/>
  <c r="AW7" i="151"/>
  <c r="BA7" i="151"/>
  <c r="Y8" i="151"/>
  <c r="AC8" i="151"/>
  <c r="AG8" i="151"/>
  <c r="AW8" i="151"/>
  <c r="BA8" i="151"/>
  <c r="Y9" i="151"/>
  <c r="AC9" i="151"/>
  <c r="AG9" i="151"/>
  <c r="AW9" i="151"/>
  <c r="BA9" i="151"/>
  <c r="Z10" i="151"/>
  <c r="AD10" i="151"/>
  <c r="AH10" i="151"/>
  <c r="W11" i="151"/>
  <c r="AY11" i="151"/>
  <c r="BC11" i="151"/>
  <c r="BG11" i="151"/>
  <c r="W12" i="151"/>
  <c r="AA12" i="151"/>
  <c r="AE12" i="151"/>
  <c r="AY12" i="151"/>
  <c r="BC12" i="151"/>
  <c r="BG12" i="151"/>
  <c r="W13" i="151"/>
  <c r="AA13" i="151"/>
  <c r="AE13" i="151"/>
  <c r="AY13" i="151"/>
  <c r="BC13" i="151"/>
  <c r="BG13" i="151"/>
  <c r="X14" i="151"/>
  <c r="AB14" i="151"/>
  <c r="AW15" i="151"/>
  <c r="BA15" i="151"/>
  <c r="Z16" i="151"/>
  <c r="AD16" i="151"/>
  <c r="AH16" i="151"/>
  <c r="W17" i="151"/>
  <c r="AY17" i="151"/>
  <c r="BC17" i="151"/>
  <c r="BG17" i="151"/>
  <c r="X18" i="151"/>
  <c r="AB18" i="151"/>
  <c r="AW19" i="151"/>
  <c r="BA19" i="151"/>
  <c r="Z20" i="151"/>
  <c r="AD20" i="151"/>
  <c r="AH20" i="151"/>
  <c r="W21" i="151"/>
  <c r="AY21" i="151"/>
  <c r="BC21" i="151"/>
  <c r="BG21" i="151"/>
  <c r="W22" i="151"/>
  <c r="AY22" i="151"/>
  <c r="BC22" i="151"/>
  <c r="BG22" i="151"/>
  <c r="W23" i="151"/>
  <c r="AY23" i="151"/>
  <c r="BC23" i="151"/>
  <c r="BG23" i="151"/>
  <c r="X24" i="151"/>
  <c r="AB24" i="151"/>
  <c r="AW25" i="151"/>
  <c r="BA25" i="151"/>
  <c r="AW26" i="151"/>
  <c r="BA26" i="151"/>
  <c r="AK4" i="152"/>
  <c r="AO4" i="152"/>
  <c r="AS4" i="152"/>
  <c r="AW4" i="152"/>
  <c r="BA4" i="152"/>
  <c r="BE4" i="152"/>
  <c r="BI4" i="152"/>
  <c r="BM4" i="152"/>
  <c r="BQ4" i="152"/>
  <c r="V5" i="152"/>
  <c r="Z5" i="152"/>
  <c r="AD5" i="152"/>
  <c r="AH5" i="152"/>
  <c r="AL5" i="152"/>
  <c r="AP5" i="152"/>
  <c r="AT5" i="152"/>
  <c r="BJ5" i="152"/>
  <c r="BN5" i="152"/>
  <c r="BR5" i="152"/>
  <c r="W6" i="152"/>
  <c r="AM6" i="152"/>
  <c r="AQ6" i="152"/>
  <c r="AU6" i="152"/>
  <c r="AY6" i="152"/>
  <c r="BC6" i="152"/>
  <c r="BG6" i="152"/>
  <c r="BK6" i="152"/>
  <c r="BO6" i="152"/>
  <c r="BS6" i="152"/>
  <c r="X7" i="152"/>
  <c r="AB7" i="152"/>
  <c r="AJ7" i="152"/>
  <c r="AN7" i="152"/>
  <c r="AR7" i="152"/>
  <c r="BH7" i="152"/>
  <c r="BL7" i="152"/>
  <c r="BP7" i="152"/>
  <c r="AJ8" i="152"/>
  <c r="AN8" i="152"/>
  <c r="AR8" i="152"/>
  <c r="BH8" i="152"/>
  <c r="BL8" i="152"/>
  <c r="BP8" i="152"/>
  <c r="AJ9" i="152"/>
  <c r="AN9" i="152"/>
  <c r="AR9" i="152"/>
  <c r="BH9" i="152"/>
  <c r="BL9" i="152"/>
  <c r="BP9" i="152"/>
  <c r="AK10" i="152"/>
  <c r="AO10" i="152"/>
  <c r="AS10" i="152"/>
  <c r="AW10" i="152"/>
  <c r="BA10" i="152"/>
  <c r="BI10" i="152"/>
  <c r="BM10" i="152"/>
  <c r="BQ10" i="152"/>
  <c r="V11" i="152"/>
  <c r="Z11" i="152"/>
  <c r="AD11" i="152"/>
  <c r="AH11" i="152"/>
  <c r="AL11" i="152"/>
  <c r="AP11" i="152"/>
  <c r="AT11" i="152"/>
  <c r="BJ11" i="152"/>
  <c r="BN11" i="152"/>
  <c r="BR11" i="152"/>
  <c r="V12" i="152"/>
  <c r="AL12" i="152"/>
  <c r="AP12" i="152"/>
  <c r="AT12" i="152"/>
  <c r="BJ12" i="152"/>
  <c r="BN12" i="152"/>
  <c r="BR12" i="152"/>
  <c r="V13" i="152"/>
  <c r="AL13" i="152"/>
  <c r="AP13" i="152"/>
  <c r="AT13" i="152"/>
  <c r="BJ13" i="152"/>
  <c r="BN13" i="152"/>
  <c r="BR13" i="152"/>
  <c r="W14" i="152"/>
  <c r="AM14" i="152"/>
  <c r="AQ14" i="152"/>
  <c r="AU14" i="152"/>
  <c r="AY14" i="152"/>
  <c r="BC14" i="152"/>
  <c r="BG14" i="152"/>
  <c r="BK14" i="152"/>
  <c r="BO14" i="152"/>
  <c r="BS14" i="152"/>
  <c r="X15" i="152"/>
  <c r="AB15" i="152"/>
  <c r="AJ15" i="152"/>
  <c r="AN15" i="152"/>
  <c r="AR15" i="152"/>
  <c r="BH15" i="152"/>
  <c r="BL15" i="152"/>
  <c r="BP15" i="152"/>
  <c r="AK16" i="152"/>
  <c r="AO16" i="152"/>
  <c r="AS16" i="152"/>
  <c r="AW16" i="152"/>
  <c r="BA16" i="152"/>
  <c r="BI16" i="152"/>
  <c r="BM16" i="152"/>
  <c r="BQ16" i="152"/>
  <c r="V17" i="152"/>
  <c r="Z17" i="152"/>
  <c r="AD17" i="152"/>
  <c r="AH17" i="152"/>
  <c r="AL17" i="152"/>
  <c r="AP17" i="152"/>
  <c r="AT17" i="152"/>
  <c r="BJ17" i="152"/>
  <c r="BN17" i="152"/>
  <c r="BR17" i="152"/>
  <c r="W18" i="152"/>
  <c r="AM18" i="152"/>
  <c r="AQ18" i="152"/>
  <c r="AU18" i="152"/>
  <c r="AY18" i="152"/>
  <c r="BC18" i="152"/>
  <c r="BG18" i="152"/>
  <c r="BK18" i="152"/>
  <c r="BO18" i="152"/>
  <c r="BS18" i="152"/>
  <c r="X19" i="152"/>
  <c r="AB19" i="152"/>
  <c r="AJ19" i="152"/>
  <c r="AN19" i="152"/>
  <c r="AR19" i="152"/>
  <c r="BH19" i="152"/>
  <c r="BL19" i="152"/>
  <c r="BP19" i="152"/>
  <c r="AK20" i="152"/>
  <c r="AO20" i="152"/>
  <c r="AS20" i="152"/>
  <c r="AW20" i="152"/>
  <c r="BA20" i="152"/>
  <c r="BI20" i="152"/>
  <c r="BM20" i="152"/>
  <c r="BQ20" i="152"/>
  <c r="V21" i="152"/>
  <c r="Z21" i="152"/>
  <c r="AD21" i="152"/>
  <c r="AH21" i="152"/>
  <c r="AL21" i="152"/>
  <c r="AP21" i="152"/>
  <c r="AT21" i="152"/>
  <c r="BJ21" i="152"/>
  <c r="BN21" i="152"/>
  <c r="BR21" i="152"/>
  <c r="V22" i="152"/>
  <c r="Z22" i="152"/>
  <c r="AD22" i="152"/>
  <c r="AH22" i="152"/>
  <c r="AL22" i="152"/>
  <c r="AP22" i="152"/>
  <c r="AT22" i="152"/>
  <c r="BJ22" i="152"/>
  <c r="BN22" i="152"/>
  <c r="BR22" i="152"/>
  <c r="V23" i="152"/>
  <c r="Z23" i="152"/>
  <c r="AD23" i="152"/>
  <c r="AH23" i="152"/>
  <c r="AL23" i="152"/>
  <c r="AP23" i="152"/>
  <c r="AT23" i="152"/>
  <c r="BJ23" i="152"/>
  <c r="BN23" i="152"/>
  <c r="BR23" i="152"/>
  <c r="W24" i="152"/>
  <c r="AA24" i="152"/>
  <c r="AE24" i="152"/>
  <c r="AI24" i="152"/>
  <c r="AM24" i="152"/>
  <c r="AQ24" i="152"/>
  <c r="AU24" i="152"/>
  <c r="AY24" i="152"/>
  <c r="BC24" i="152"/>
  <c r="BG24" i="152"/>
  <c r="BK24" i="152"/>
  <c r="BO24" i="152"/>
  <c r="BS24" i="152"/>
  <c r="X25" i="152"/>
  <c r="AB25" i="152"/>
  <c r="AJ25" i="152"/>
  <c r="AN25" i="152"/>
  <c r="AR25" i="152"/>
  <c r="AV25" i="152"/>
  <c r="AZ25" i="152"/>
  <c r="BD25" i="152"/>
  <c r="BH25" i="152"/>
  <c r="BL25" i="152"/>
  <c r="BP25" i="152"/>
  <c r="X26" i="152"/>
  <c r="AB26" i="152"/>
  <c r="AJ26" i="152"/>
  <c r="AN26" i="152"/>
  <c r="AR26" i="152"/>
  <c r="AV26" i="152"/>
  <c r="AZ26" i="152"/>
  <c r="BD26" i="152"/>
  <c r="BH26" i="152"/>
  <c r="BL26" i="152"/>
  <c r="BP26" i="152"/>
  <c r="X4" i="153"/>
  <c r="AB4" i="153"/>
  <c r="AJ4" i="153"/>
  <c r="AN4" i="153"/>
  <c r="AR4" i="153"/>
  <c r="AV4" i="153"/>
  <c r="AZ4" i="153"/>
  <c r="BD4" i="153"/>
  <c r="BH4" i="153"/>
  <c r="BL4" i="153"/>
  <c r="BP4" i="153"/>
  <c r="AK5" i="153"/>
  <c r="AO5" i="153"/>
  <c r="AS5" i="153"/>
  <c r="AW5" i="153"/>
  <c r="BA5" i="153"/>
  <c r="BI5" i="153"/>
  <c r="BM5" i="153"/>
  <c r="BQ5" i="153"/>
  <c r="V6" i="153"/>
  <c r="Z6" i="153"/>
  <c r="AD6" i="153"/>
  <c r="AH6" i="153"/>
  <c r="AL6" i="153"/>
  <c r="AP6" i="153"/>
  <c r="AT6" i="153"/>
  <c r="BJ6" i="153"/>
  <c r="BN6" i="153"/>
  <c r="BR6" i="153"/>
  <c r="W7" i="153"/>
  <c r="AA7" i="153"/>
  <c r="AE7" i="153"/>
  <c r="AI7" i="153"/>
  <c r="AM7" i="153"/>
  <c r="AQ7" i="153"/>
  <c r="AU7" i="153"/>
  <c r="AY7" i="153"/>
  <c r="BC7" i="153"/>
  <c r="BG7" i="153"/>
  <c r="BK7" i="153"/>
  <c r="BO7" i="153"/>
  <c r="BS7" i="153"/>
  <c r="W8" i="153"/>
  <c r="AA8" i="153"/>
  <c r="AE8" i="153"/>
  <c r="AM8" i="153"/>
  <c r="AQ8" i="153"/>
  <c r="AU8" i="153"/>
  <c r="AY8" i="153"/>
  <c r="BC8" i="153"/>
  <c r="BG8" i="153"/>
  <c r="BL8" i="153"/>
  <c r="BQ8" i="153"/>
  <c r="V9" i="153"/>
  <c r="AB9" i="153"/>
  <c r="AG9" i="153"/>
  <c r="AL9" i="153"/>
  <c r="AR9" i="153"/>
  <c r="BH9" i="153"/>
  <c r="BM9" i="153"/>
  <c r="BR9" i="153"/>
  <c r="AF10" i="153"/>
  <c r="Y10" i="153"/>
  <c r="AD10" i="153"/>
  <c r="AI10" i="153"/>
  <c r="AO10" i="153"/>
  <c r="AT10" i="153"/>
  <c r="AY10" i="153"/>
  <c r="BJ10" i="153"/>
  <c r="BO10" i="153"/>
  <c r="V11" i="153"/>
  <c r="AA11" i="153"/>
  <c r="AL11" i="153"/>
  <c r="AQ11" i="153"/>
  <c r="AV11" i="153"/>
  <c r="BB11" i="153"/>
  <c r="BG11" i="153"/>
  <c r="BL11" i="153"/>
  <c r="BR11" i="153"/>
  <c r="AG12" i="153"/>
  <c r="AC12" i="153"/>
  <c r="Y12" i="153"/>
  <c r="AB12" i="153"/>
  <c r="AH12" i="153"/>
  <c r="AM12" i="153"/>
  <c r="AR12" i="153"/>
  <c r="AX12" i="153"/>
  <c r="BC12" i="153"/>
  <c r="BH12" i="153"/>
  <c r="BN12" i="153"/>
  <c r="BS12" i="153"/>
  <c r="AN13" i="153"/>
  <c r="AT13" i="153"/>
  <c r="AY13" i="153"/>
  <c r="BD13" i="153"/>
  <c r="BJ13" i="153"/>
  <c r="BO13" i="153"/>
  <c r="AB14" i="153"/>
  <c r="AM14" i="153"/>
  <c r="AR14" i="153"/>
  <c r="BH14" i="153"/>
  <c r="BM14" i="153"/>
  <c r="BS14" i="153"/>
  <c r="AI15" i="153"/>
  <c r="AE15" i="153"/>
  <c r="AA15" i="153"/>
  <c r="Y15" i="153"/>
  <c r="AD15" i="153"/>
  <c r="AJ15" i="153"/>
  <c r="AO15" i="153"/>
  <c r="AT15" i="153"/>
  <c r="AZ15" i="153"/>
  <c r="BJ15" i="153"/>
  <c r="BP15" i="153"/>
  <c r="V16" i="153"/>
  <c r="AA16" i="153"/>
  <c r="AG16" i="153"/>
  <c r="AL16" i="153"/>
  <c r="AQ16" i="153"/>
  <c r="BM16" i="153"/>
  <c r="BR16" i="153"/>
  <c r="AG17" i="153"/>
  <c r="AC17" i="153"/>
  <c r="Y17" i="153"/>
  <c r="X17" i="153"/>
  <c r="AD17" i="153"/>
  <c r="AI17" i="153"/>
  <c r="AN17" i="153"/>
  <c r="AT17" i="153"/>
  <c r="AY17" i="153"/>
  <c r="BD17" i="153"/>
  <c r="BJ17" i="153"/>
  <c r="BO17" i="153"/>
  <c r="AB18" i="153"/>
  <c r="AM18" i="153"/>
  <c r="AR18" i="153"/>
  <c r="BH18" i="153"/>
  <c r="BM18" i="153"/>
  <c r="BS18" i="153"/>
  <c r="AI19" i="153"/>
  <c r="AE19" i="153"/>
  <c r="AA19" i="153"/>
  <c r="Y19" i="153"/>
  <c r="AD19" i="153"/>
  <c r="AJ19" i="153"/>
  <c r="AO19" i="153"/>
  <c r="AT19" i="153"/>
  <c r="AZ19" i="153"/>
  <c r="BJ19" i="153"/>
  <c r="BP19" i="153"/>
  <c r="V20" i="153"/>
  <c r="AA20" i="153"/>
  <c r="AG20" i="153"/>
  <c r="AL20" i="153"/>
  <c r="AQ20" i="153"/>
  <c r="BM20" i="153"/>
  <c r="BR20" i="153"/>
  <c r="AG21" i="153"/>
  <c r="AC21" i="153"/>
  <c r="Y21" i="153"/>
  <c r="X21" i="153"/>
  <c r="AD21" i="153"/>
  <c r="AI21" i="153"/>
  <c r="AN21" i="153"/>
  <c r="AT21" i="153"/>
  <c r="AY21" i="153"/>
  <c r="BD21" i="153"/>
  <c r="BJ21" i="153"/>
  <c r="BO21" i="153"/>
  <c r="BE22" i="153"/>
  <c r="AP22" i="153"/>
  <c r="AX22" i="153"/>
  <c r="BF22" i="153"/>
  <c r="BN22" i="153"/>
  <c r="V23" i="153"/>
  <c r="AJ23" i="153"/>
  <c r="AR23" i="153"/>
  <c r="AZ23" i="153"/>
  <c r="BH23" i="153"/>
  <c r="BP23" i="153"/>
  <c r="AF24" i="153"/>
  <c r="AA24" i="153"/>
  <c r="AI24" i="153"/>
  <c r="AQ24" i="153"/>
  <c r="AY24" i="153"/>
  <c r="BO24" i="153"/>
  <c r="X25" i="153"/>
  <c r="AN25" i="153"/>
  <c r="AV25" i="153"/>
  <c r="BD25" i="153"/>
  <c r="BL25" i="153"/>
  <c r="BE26" i="153"/>
  <c r="AJ26" i="153"/>
  <c r="AR26" i="153"/>
  <c r="AZ26" i="153"/>
  <c r="BH26" i="153"/>
  <c r="AF5" i="154"/>
  <c r="AA5" i="154"/>
  <c r="AI5" i="154"/>
  <c r="AQ5" i="154"/>
  <c r="AY5" i="154"/>
  <c r="BG5" i="154"/>
  <c r="BO5" i="154"/>
  <c r="AL6" i="154"/>
  <c r="AT6" i="154"/>
  <c r="BB6" i="154"/>
  <c r="BJ6" i="154"/>
  <c r="BR6" i="154"/>
  <c r="BD7" i="154"/>
  <c r="AZ7" i="154"/>
  <c r="AV7" i="154"/>
  <c r="BF7" i="154"/>
  <c r="BB7" i="154"/>
  <c r="AX7" i="154"/>
  <c r="AC7" i="154"/>
  <c r="AK7" i="154"/>
  <c r="AS7" i="154"/>
  <c r="BA7" i="154"/>
  <c r="BI7" i="154"/>
  <c r="BQ7" i="154"/>
  <c r="AF8" i="154"/>
  <c r="AB8" i="154"/>
  <c r="X8" i="154"/>
  <c r="AH8" i="154"/>
  <c r="AD8" i="154"/>
  <c r="Z8" i="154"/>
  <c r="Y8" i="154"/>
  <c r="AG8" i="154"/>
  <c r="AO8" i="154"/>
  <c r="AW8" i="154"/>
  <c r="BM8" i="154"/>
  <c r="BD9" i="154"/>
  <c r="AZ9" i="154"/>
  <c r="AV9" i="154"/>
  <c r="BF9" i="154"/>
  <c r="BB9" i="154"/>
  <c r="AX9" i="154"/>
  <c r="AK9" i="154"/>
  <c r="AS9" i="154"/>
  <c r="BA9" i="154"/>
  <c r="BI9" i="154"/>
  <c r="BQ9" i="154"/>
  <c r="AG10" i="154"/>
  <c r="AC10" i="154"/>
  <c r="Y10" i="154"/>
  <c r="AI10" i="154"/>
  <c r="AE10" i="154"/>
  <c r="AA10" i="154"/>
  <c r="Z10" i="154"/>
  <c r="AH10" i="154"/>
  <c r="AP10" i="154"/>
  <c r="AX10" i="154"/>
  <c r="BF10" i="154"/>
  <c r="BN10" i="154"/>
  <c r="Y11" i="154"/>
  <c r="AG11" i="154"/>
  <c r="AO11" i="154"/>
  <c r="AW11" i="154"/>
  <c r="BM11" i="154"/>
  <c r="BF12" i="154"/>
  <c r="BB12" i="154"/>
  <c r="AX12" i="154"/>
  <c r="BD12" i="154"/>
  <c r="AZ12" i="154"/>
  <c r="AV12" i="154"/>
  <c r="AK12" i="154"/>
  <c r="AS12" i="154"/>
  <c r="BA12" i="154"/>
  <c r="BI12" i="154"/>
  <c r="BQ12" i="154"/>
  <c r="AH13" i="154"/>
  <c r="AD13" i="154"/>
  <c r="Z13" i="154"/>
  <c r="AF13" i="154"/>
  <c r="AB13" i="154"/>
  <c r="X13" i="154"/>
  <c r="Y13" i="154"/>
  <c r="AG13" i="154"/>
  <c r="AO13" i="154"/>
  <c r="AW13" i="154"/>
  <c r="BM13" i="154"/>
  <c r="V14" i="154"/>
  <c r="AJ14" i="154"/>
  <c r="AR14" i="154"/>
  <c r="AZ14" i="154"/>
  <c r="BH14" i="154"/>
  <c r="BP14" i="154"/>
  <c r="AF15" i="154"/>
  <c r="AA15" i="154"/>
  <c r="AI15" i="154"/>
  <c r="AQ15" i="154"/>
  <c r="AY15" i="154"/>
  <c r="BO15" i="154"/>
  <c r="X16" i="154"/>
  <c r="AN16" i="154"/>
  <c r="AV16" i="154"/>
  <c r="BD16" i="154"/>
  <c r="BL16" i="154"/>
  <c r="AE17" i="154"/>
  <c r="AM17" i="154"/>
  <c r="AU17" i="154"/>
  <c r="BK17" i="154"/>
  <c r="BS17" i="154"/>
  <c r="BE18" i="154"/>
  <c r="AP18" i="154"/>
  <c r="AX18" i="154"/>
  <c r="BF18" i="154"/>
  <c r="BN18" i="154"/>
  <c r="Y19" i="154"/>
  <c r="AG19" i="154"/>
  <c r="AO19" i="154"/>
  <c r="AW19" i="154"/>
  <c r="BM19" i="154"/>
  <c r="V20" i="154"/>
  <c r="AL20" i="154"/>
  <c r="AT20" i="154"/>
  <c r="BB20" i="154"/>
  <c r="BJ20" i="154"/>
  <c r="BR20" i="154"/>
  <c r="BF21" i="154"/>
  <c r="BB21" i="154"/>
  <c r="AX21" i="154"/>
  <c r="BD21" i="154"/>
  <c r="AZ21" i="154"/>
  <c r="AV21" i="154"/>
  <c r="AC21" i="154"/>
  <c r="AK21" i="154"/>
  <c r="AS21" i="154"/>
  <c r="BA21" i="154"/>
  <c r="BI21" i="154"/>
  <c r="BQ21" i="154"/>
  <c r="Y22" i="154"/>
  <c r="AG22" i="154"/>
  <c r="AO22" i="154"/>
  <c r="AW22" i="154"/>
  <c r="BM22" i="154"/>
  <c r="BF23" i="154"/>
  <c r="BB23" i="154"/>
  <c r="AX23" i="154"/>
  <c r="BD23" i="154"/>
  <c r="AZ23" i="154"/>
  <c r="AV23" i="154"/>
  <c r="AC23" i="154"/>
  <c r="AK23" i="154"/>
  <c r="AS23" i="154"/>
  <c r="BA23" i="154"/>
  <c r="BI23" i="154"/>
  <c r="BQ23" i="154"/>
  <c r="AI24" i="154"/>
  <c r="AE24" i="154"/>
  <c r="AA24" i="154"/>
  <c r="AG24" i="154"/>
  <c r="AC24" i="154"/>
  <c r="Y24" i="154"/>
  <c r="X24" i="154"/>
  <c r="AF24" i="154"/>
  <c r="AN24" i="154"/>
  <c r="AV24" i="154"/>
  <c r="BD24" i="154"/>
  <c r="BL24" i="154"/>
  <c r="AE25" i="154"/>
  <c r="AM25" i="154"/>
  <c r="AU25" i="154"/>
  <c r="BK25" i="154"/>
  <c r="BS25" i="154"/>
  <c r="AF26" i="154"/>
  <c r="AA26" i="154"/>
  <c r="AI26" i="154"/>
  <c r="AQ26" i="154"/>
  <c r="AY26" i="154"/>
  <c r="BS26" i="155"/>
  <c r="BO26" i="155"/>
  <c r="BK26" i="155"/>
  <c r="BG26" i="155"/>
  <c r="BC26" i="155"/>
  <c r="AY26" i="155"/>
  <c r="AU26" i="155"/>
  <c r="AQ26" i="155"/>
  <c r="AM26" i="155"/>
  <c r="BS25" i="155"/>
  <c r="BO25" i="155"/>
  <c r="BK25" i="155"/>
  <c r="BG25" i="155"/>
  <c r="BC25" i="155"/>
  <c r="AY25" i="155"/>
  <c r="AU25" i="155"/>
  <c r="AQ25" i="155"/>
  <c r="AM25" i="155"/>
  <c r="BR24" i="155"/>
  <c r="BN24" i="155"/>
  <c r="BJ24" i="155"/>
  <c r="AT24" i="155"/>
  <c r="AP24" i="155"/>
  <c r="AL24" i="155"/>
  <c r="AH24" i="155"/>
  <c r="AD24" i="155"/>
  <c r="Z24" i="155"/>
  <c r="V24" i="155"/>
  <c r="BQ23" i="155"/>
  <c r="BM23" i="155"/>
  <c r="BI23" i="155"/>
  <c r="AS23" i="155"/>
  <c r="AO23" i="155"/>
  <c r="AK23" i="155"/>
  <c r="BQ22" i="155"/>
  <c r="BM22" i="155"/>
  <c r="BI22" i="155"/>
  <c r="AS22" i="155"/>
  <c r="AO22" i="155"/>
  <c r="AK22" i="155"/>
  <c r="BQ21" i="155"/>
  <c r="BM21" i="155"/>
  <c r="BI21" i="155"/>
  <c r="AS21" i="155"/>
  <c r="AO21" i="155"/>
  <c r="AK21" i="155"/>
  <c r="BP20" i="155"/>
  <c r="BL20" i="155"/>
  <c r="BH20" i="155"/>
  <c r="AR20" i="155"/>
  <c r="AN20" i="155"/>
  <c r="AJ20" i="155"/>
  <c r="BS19" i="155"/>
  <c r="BO19" i="155"/>
  <c r="BK19" i="155"/>
  <c r="BG19" i="155"/>
  <c r="BC19" i="155"/>
  <c r="AY19" i="155"/>
  <c r="AU19" i="155"/>
  <c r="AQ19" i="155"/>
  <c r="AM19" i="155"/>
  <c r="BR18" i="155"/>
  <c r="BN18" i="155"/>
  <c r="BJ18" i="155"/>
  <c r="AT18" i="155"/>
  <c r="AP18" i="155"/>
  <c r="AL18" i="155"/>
  <c r="AH18" i="155"/>
  <c r="AD18" i="155"/>
  <c r="Z18" i="155"/>
  <c r="V18" i="155"/>
  <c r="BQ17" i="155"/>
  <c r="BM17" i="155"/>
  <c r="BI17" i="155"/>
  <c r="AS17" i="155"/>
  <c r="AO17" i="155"/>
  <c r="AK17" i="155"/>
  <c r="BP16" i="155"/>
  <c r="BL16" i="155"/>
  <c r="BH16" i="155"/>
  <c r="AR16" i="155"/>
  <c r="AN16" i="155"/>
  <c r="AJ16" i="155"/>
  <c r="BS15" i="155"/>
  <c r="BO15" i="155"/>
  <c r="BK15" i="155"/>
  <c r="BG15" i="155"/>
  <c r="BC15" i="155"/>
  <c r="AY15" i="155"/>
  <c r="AU15" i="155"/>
  <c r="AQ15" i="155"/>
  <c r="AM15" i="155"/>
  <c r="BR14" i="155"/>
  <c r="BN14" i="155"/>
  <c r="BJ14" i="155"/>
  <c r="AT14" i="155"/>
  <c r="AP14" i="155"/>
  <c r="AL14" i="155"/>
  <c r="AH14" i="155"/>
  <c r="AD14" i="155"/>
  <c r="Z14" i="155"/>
  <c r="V14" i="155"/>
  <c r="BQ13" i="155"/>
  <c r="BM13" i="155"/>
  <c r="BI13" i="155"/>
  <c r="AS13" i="155"/>
  <c r="AO13" i="155"/>
  <c r="AK13" i="155"/>
  <c r="AG13" i="155"/>
  <c r="AC13" i="155"/>
  <c r="Y13" i="155"/>
  <c r="BQ12" i="155"/>
  <c r="BM12" i="155"/>
  <c r="BI12" i="155"/>
  <c r="AS12" i="155"/>
  <c r="AO12" i="155"/>
  <c r="AK12" i="155"/>
  <c r="AG12" i="155"/>
  <c r="AC12" i="155"/>
  <c r="Y12" i="155"/>
  <c r="BQ11" i="155"/>
  <c r="BM11" i="155"/>
  <c r="BI11" i="155"/>
  <c r="AS11" i="155"/>
  <c r="AO11" i="155"/>
  <c r="AK11" i="155"/>
  <c r="BP10" i="155"/>
  <c r="BL10" i="155"/>
  <c r="BH10" i="155"/>
  <c r="AR10" i="155"/>
  <c r="AN10" i="155"/>
  <c r="AJ10" i="155"/>
  <c r="BS9" i="155"/>
  <c r="BO9" i="155"/>
  <c r="BK9" i="155"/>
  <c r="BG9" i="155"/>
  <c r="BC9" i="155"/>
  <c r="AY9" i="155"/>
  <c r="AU9" i="155"/>
  <c r="AQ9" i="155"/>
  <c r="AM9" i="155"/>
  <c r="BS8" i="155"/>
  <c r="BO8" i="155"/>
  <c r="BK8" i="155"/>
  <c r="BG8" i="155"/>
  <c r="BC8" i="155"/>
  <c r="AY8" i="155"/>
  <c r="AU8" i="155"/>
  <c r="AQ8" i="155"/>
  <c r="AM8" i="155"/>
  <c r="BS7" i="155"/>
  <c r="BO7" i="155"/>
  <c r="BK7" i="155"/>
  <c r="BG7" i="155"/>
  <c r="BC7" i="155"/>
  <c r="AY7" i="155"/>
  <c r="AU7" i="155"/>
  <c r="AQ7" i="155"/>
  <c r="AM7" i="155"/>
  <c r="BR6" i="155"/>
  <c r="BN6" i="155"/>
  <c r="BJ6" i="155"/>
  <c r="AT6" i="155"/>
  <c r="AP6" i="155"/>
  <c r="AL6" i="155"/>
  <c r="AH6" i="155"/>
  <c r="AD6" i="155"/>
  <c r="Z6" i="155"/>
  <c r="V6" i="155"/>
  <c r="BQ5" i="155"/>
  <c r="BM5" i="155"/>
  <c r="BI5" i="155"/>
  <c r="AS5" i="155"/>
  <c r="AO5" i="155"/>
  <c r="AK5" i="155"/>
  <c r="BP4" i="155"/>
  <c r="BL4" i="155"/>
  <c r="BH4" i="155"/>
  <c r="BD4" i="155"/>
  <c r="AZ4" i="155"/>
  <c r="AV4" i="155"/>
  <c r="AR4" i="155"/>
  <c r="AN4" i="155"/>
  <c r="AJ4" i="155"/>
  <c r="BR26" i="155"/>
  <c r="BN26" i="155"/>
  <c r="BJ26" i="155"/>
  <c r="BF26" i="155"/>
  <c r="BB26" i="155"/>
  <c r="AX26" i="155"/>
  <c r="AT26" i="155"/>
  <c r="AP26" i="155"/>
  <c r="AL26" i="155"/>
  <c r="V26" i="155"/>
  <c r="BR25" i="155"/>
  <c r="BN25" i="155"/>
  <c r="BJ25" i="155"/>
  <c r="BF25" i="155"/>
  <c r="BB25" i="155"/>
  <c r="AX25" i="155"/>
  <c r="AT25" i="155"/>
  <c r="AP25" i="155"/>
  <c r="AL25" i="155"/>
  <c r="V25" i="155"/>
  <c r="BQ24" i="155"/>
  <c r="BM24" i="155"/>
  <c r="BI24" i="155"/>
  <c r="AS24" i="155"/>
  <c r="AO24" i="155"/>
  <c r="AK24" i="155"/>
  <c r="AG24" i="155"/>
  <c r="AC24" i="155"/>
  <c r="Y24" i="155"/>
  <c r="BP23" i="155"/>
  <c r="BL23" i="155"/>
  <c r="BH23" i="155"/>
  <c r="BD23" i="155"/>
  <c r="AZ23" i="155"/>
  <c r="AV23" i="155"/>
  <c r="AR23" i="155"/>
  <c r="AN23" i="155"/>
  <c r="AJ23" i="155"/>
  <c r="BP22" i="155"/>
  <c r="BL22" i="155"/>
  <c r="BH22" i="155"/>
  <c r="BD22" i="155"/>
  <c r="AZ22" i="155"/>
  <c r="AV22" i="155"/>
  <c r="AR22" i="155"/>
  <c r="AN22" i="155"/>
  <c r="AJ22" i="155"/>
  <c r="BP21" i="155"/>
  <c r="BL21" i="155"/>
  <c r="BH21" i="155"/>
  <c r="BD21" i="155"/>
  <c r="AZ21" i="155"/>
  <c r="AV21" i="155"/>
  <c r="AR21" i="155"/>
  <c r="AN21" i="155"/>
  <c r="AJ21" i="155"/>
  <c r="BS20" i="155"/>
  <c r="BO20" i="155"/>
  <c r="BK20" i="155"/>
  <c r="AU20" i="155"/>
  <c r="AQ20" i="155"/>
  <c r="AM20" i="155"/>
  <c r="AI20" i="155"/>
  <c r="AE20" i="155"/>
  <c r="AA20" i="155"/>
  <c r="BR19" i="155"/>
  <c r="BN19" i="155"/>
  <c r="BJ19" i="155"/>
  <c r="BF19" i="155"/>
  <c r="BQ26" i="155"/>
  <c r="BM26" i="155"/>
  <c r="BI26" i="155"/>
  <c r="AS26" i="155"/>
  <c r="AO26" i="155"/>
  <c r="AK26" i="155"/>
  <c r="BQ25" i="155"/>
  <c r="BM25" i="155"/>
  <c r="BI25" i="155"/>
  <c r="AS25" i="155"/>
  <c r="AO25" i="155"/>
  <c r="AK25" i="155"/>
  <c r="BP24" i="155"/>
  <c r="BL24" i="155"/>
  <c r="BH24" i="155"/>
  <c r="AR24" i="155"/>
  <c r="AN24" i="155"/>
  <c r="AJ24" i="155"/>
  <c r="BS23" i="155"/>
  <c r="BO23" i="155"/>
  <c r="BK23" i="155"/>
  <c r="AU23" i="155"/>
  <c r="AQ23" i="155"/>
  <c r="AM23" i="155"/>
  <c r="BS22" i="155"/>
  <c r="BO22" i="155"/>
  <c r="BK22" i="155"/>
  <c r="AU22" i="155"/>
  <c r="AQ22" i="155"/>
  <c r="AM22" i="155"/>
  <c r="BS21" i="155"/>
  <c r="BO21" i="155"/>
  <c r="BK21" i="155"/>
  <c r="AU21" i="155"/>
  <c r="AQ21" i="155"/>
  <c r="AM21" i="155"/>
  <c r="BR20" i="155"/>
  <c r="BN20" i="155"/>
  <c r="BJ20" i="155"/>
  <c r="AT20" i="155"/>
  <c r="AP20" i="155"/>
  <c r="AL20" i="155"/>
  <c r="V20" i="155"/>
  <c r="BQ19" i="155"/>
  <c r="BM19" i="155"/>
  <c r="BI19" i="155"/>
  <c r="AS19" i="155"/>
  <c r="AO19" i="155"/>
  <c r="AK19" i="155"/>
  <c r="BP18" i="155"/>
  <c r="BL18" i="155"/>
  <c r="BH18" i="155"/>
  <c r="AR18" i="155"/>
  <c r="AN18" i="155"/>
  <c r="AJ18" i="155"/>
  <c r="BS17" i="155"/>
  <c r="BO17" i="155"/>
  <c r="BK17" i="155"/>
  <c r="AU17" i="155"/>
  <c r="AQ17" i="155"/>
  <c r="AM17" i="155"/>
  <c r="BR16" i="155"/>
  <c r="BN16" i="155"/>
  <c r="BJ16" i="155"/>
  <c r="AT16" i="155"/>
  <c r="AP16" i="155"/>
  <c r="AL16" i="155"/>
  <c r="V16" i="155"/>
  <c r="BQ15" i="155"/>
  <c r="BM15" i="155"/>
  <c r="BI15" i="155"/>
  <c r="AS15" i="155"/>
  <c r="AO15" i="155"/>
  <c r="AK15" i="155"/>
  <c r="BP14" i="155"/>
  <c r="BL14" i="155"/>
  <c r="BH14" i="155"/>
  <c r="AR14" i="155"/>
  <c r="AN14" i="155"/>
  <c r="AJ14" i="155"/>
  <c r="BS13" i="155"/>
  <c r="BO13" i="155"/>
  <c r="BK13" i="155"/>
  <c r="AU13" i="155"/>
  <c r="AQ13" i="155"/>
  <c r="AM13" i="155"/>
  <c r="BS12" i="155"/>
  <c r="BO12" i="155"/>
  <c r="BK12" i="155"/>
  <c r="AU12" i="155"/>
  <c r="AQ12" i="155"/>
  <c r="AM12" i="155"/>
  <c r="BS11" i="155"/>
  <c r="BO11" i="155"/>
  <c r="BK11" i="155"/>
  <c r="AU11" i="155"/>
  <c r="AQ11" i="155"/>
  <c r="AM11" i="155"/>
  <c r="BR10" i="155"/>
  <c r="BN10" i="155"/>
  <c r="BJ10" i="155"/>
  <c r="AT10" i="155"/>
  <c r="AP10" i="155"/>
  <c r="AL10" i="155"/>
  <c r="V10" i="155"/>
  <c r="BQ9" i="155"/>
  <c r="BM9" i="155"/>
  <c r="BI9" i="155"/>
  <c r="AS9" i="155"/>
  <c r="AO9" i="155"/>
  <c r="AK9" i="155"/>
  <c r="BQ8" i="155"/>
  <c r="BM8" i="155"/>
  <c r="BI8" i="155"/>
  <c r="AS8" i="155"/>
  <c r="AO8" i="155"/>
  <c r="AK8" i="155"/>
  <c r="BQ7" i="155"/>
  <c r="BM7" i="155"/>
  <c r="BI7" i="155"/>
  <c r="AS7" i="155"/>
  <c r="AO7" i="155"/>
  <c r="AK7" i="155"/>
  <c r="BP6" i="155"/>
  <c r="BL6" i="155"/>
  <c r="BH6" i="155"/>
  <c r="AR6" i="155"/>
  <c r="AN6" i="155"/>
  <c r="AJ6" i="155"/>
  <c r="BS5" i="155"/>
  <c r="BO5" i="155"/>
  <c r="BK5" i="155"/>
  <c r="AU5" i="155"/>
  <c r="AQ5" i="155"/>
  <c r="AM5" i="155"/>
  <c r="BR4" i="155"/>
  <c r="BN4" i="155"/>
  <c r="BJ4" i="155"/>
  <c r="BF4" i="155"/>
  <c r="BB4" i="155"/>
  <c r="AX4" i="155"/>
  <c r="AT4" i="155"/>
  <c r="AP4" i="155"/>
  <c r="AL4" i="155"/>
  <c r="V4" i="155"/>
  <c r="AC4" i="155"/>
  <c r="AK4" i="155"/>
  <c r="AS4" i="155"/>
  <c r="BA4" i="155"/>
  <c r="BI4" i="155"/>
  <c r="BQ4" i="155"/>
  <c r="X5" i="155"/>
  <c r="AN5" i="155"/>
  <c r="AV5" i="155"/>
  <c r="BD5" i="155"/>
  <c r="BL5" i="155"/>
  <c r="AE6" i="155"/>
  <c r="AM6" i="155"/>
  <c r="AU6" i="155"/>
  <c r="BK6" i="155"/>
  <c r="BS6" i="155"/>
  <c r="BE7" i="155"/>
  <c r="AP7" i="155"/>
  <c r="AX7" i="155"/>
  <c r="BF7" i="155"/>
  <c r="BN7" i="155"/>
  <c r="V8" i="155"/>
  <c r="AB8" i="155"/>
  <c r="AJ8" i="155"/>
  <c r="AR8" i="155"/>
  <c r="AZ8" i="155"/>
  <c r="BH8" i="155"/>
  <c r="BP8" i="155"/>
  <c r="AI9" i="155"/>
  <c r="AD9" i="155"/>
  <c r="AL9" i="155"/>
  <c r="AT9" i="155"/>
  <c r="BB9" i="155"/>
  <c r="BJ9" i="155"/>
  <c r="BR9" i="155"/>
  <c r="BD10" i="155"/>
  <c r="AZ10" i="155"/>
  <c r="AV10" i="155"/>
  <c r="BF10" i="155"/>
  <c r="BB10" i="155"/>
  <c r="AX10" i="155"/>
  <c r="AC10" i="155"/>
  <c r="AK10" i="155"/>
  <c r="AS10" i="155"/>
  <c r="BA10" i="155"/>
  <c r="BI10" i="155"/>
  <c r="BQ10" i="155"/>
  <c r="AG11" i="155"/>
  <c r="AC11" i="155"/>
  <c r="Y11" i="155"/>
  <c r="AI11" i="155"/>
  <c r="AE11" i="155"/>
  <c r="AA11" i="155"/>
  <c r="Z11" i="155"/>
  <c r="AH11" i="155"/>
  <c r="AP11" i="155"/>
  <c r="AX11" i="155"/>
  <c r="BF11" i="155"/>
  <c r="BN11" i="155"/>
  <c r="V12" i="155"/>
  <c r="AD12" i="155"/>
  <c r="AL12" i="155"/>
  <c r="AT12" i="155"/>
  <c r="BB12" i="155"/>
  <c r="BJ12" i="155"/>
  <c r="BR12" i="155"/>
  <c r="Z13" i="155"/>
  <c r="AH13" i="155"/>
  <c r="AP13" i="155"/>
  <c r="AX13" i="155"/>
  <c r="BF13" i="155"/>
  <c r="BN13" i="155"/>
  <c r="Y14" i="155"/>
  <c r="AG14" i="155"/>
  <c r="AO14" i="155"/>
  <c r="AW14" i="155"/>
  <c r="BE14" i="155"/>
  <c r="BM14" i="155"/>
  <c r="V15" i="155"/>
  <c r="AB15" i="155"/>
  <c r="AJ15" i="155"/>
  <c r="AR15" i="155"/>
  <c r="AZ15" i="155"/>
  <c r="BH15" i="155"/>
  <c r="BP15" i="155"/>
  <c r="AF16" i="155"/>
  <c r="AA16" i="155"/>
  <c r="AI16" i="155"/>
  <c r="AQ16" i="155"/>
  <c r="AY16" i="155"/>
  <c r="BO16" i="155"/>
  <c r="X17" i="155"/>
  <c r="AN17" i="155"/>
  <c r="AV17" i="155"/>
  <c r="BD17" i="155"/>
  <c r="BL17" i="155"/>
  <c r="AE18" i="155"/>
  <c r="AM18" i="155"/>
  <c r="AU18" i="155"/>
  <c r="BK18" i="155"/>
  <c r="BS18" i="155"/>
  <c r="BE19" i="155"/>
  <c r="AP19" i="155"/>
  <c r="AX19" i="155"/>
  <c r="BH19" i="155"/>
  <c r="AC20" i="155"/>
  <c r="AS20" i="155"/>
  <c r="BI20" i="155"/>
  <c r="Z21" i="155"/>
  <c r="AP21" i="155"/>
  <c r="BF21" i="155"/>
  <c r="V22" i="155"/>
  <c r="AL22" i="155"/>
  <c r="BB22" i="155"/>
  <c r="BR22" i="155"/>
  <c r="BE23" i="155"/>
  <c r="AH23" i="155"/>
  <c r="AX23" i="155"/>
  <c r="BN23" i="155"/>
  <c r="BF24" i="155"/>
  <c r="AI24" i="155"/>
  <c r="AY24" i="155"/>
  <c r="BO24" i="155"/>
  <c r="BE25" i="155"/>
  <c r="AV25" i="155"/>
  <c r="BL25" i="155"/>
  <c r="AI26" i="155"/>
  <c r="AE26" i="155"/>
  <c r="AA26" i="155"/>
  <c r="AH26" i="155"/>
  <c r="AD26" i="155"/>
  <c r="Z26" i="155"/>
  <c r="AG26" i="155"/>
  <c r="AC26" i="155"/>
  <c r="Y26" i="155"/>
  <c r="AB26" i="155"/>
  <c r="AR26" i="155"/>
  <c r="BH26" i="155"/>
  <c r="AF5" i="156"/>
  <c r="AG5" i="156"/>
  <c r="AW5" i="156"/>
  <c r="BM5" i="156"/>
  <c r="AG6" i="156"/>
  <c r="AD6" i="156"/>
  <c r="AT6" i="156"/>
  <c r="BJ6" i="156"/>
  <c r="AF7" i="156"/>
  <c r="AE7" i="156"/>
  <c r="AU7" i="156"/>
  <c r="BK7" i="156"/>
  <c r="AH8" i="156"/>
  <c r="AD8" i="156"/>
  <c r="Z8" i="156"/>
  <c r="AG8" i="156"/>
  <c r="AC8" i="156"/>
  <c r="Y8" i="156"/>
  <c r="AF8" i="156"/>
  <c r="AB8" i="156"/>
  <c r="X8" i="156"/>
  <c r="AA8" i="156"/>
  <c r="AQ8" i="156"/>
  <c r="BG8" i="156"/>
  <c r="AM9" i="156"/>
  <c r="BC9" i="156"/>
  <c r="BS9" i="156"/>
  <c r="AJ10" i="156"/>
  <c r="AZ10" i="156"/>
  <c r="BP10" i="156"/>
  <c r="BD11" i="156"/>
  <c r="AZ11" i="156"/>
  <c r="AV11" i="156"/>
  <c r="BG11" i="156"/>
  <c r="BC11" i="156"/>
  <c r="AY11" i="156"/>
  <c r="W11" i="156"/>
  <c r="BF11" i="156"/>
  <c r="BB11" i="156"/>
  <c r="AX11" i="156"/>
  <c r="AK11" i="156"/>
  <c r="BA11" i="156"/>
  <c r="BQ11" i="156"/>
  <c r="AG12" i="156"/>
  <c r="BM12" i="156"/>
  <c r="AF13" i="156"/>
  <c r="AC13" i="156"/>
  <c r="AS13" i="156"/>
  <c r="BI13" i="156"/>
  <c r="Z14" i="156"/>
  <c r="AP14" i="156"/>
  <c r="BF14" i="156"/>
  <c r="AA15" i="156"/>
  <c r="AQ15" i="156"/>
  <c r="BG15" i="156"/>
  <c r="AN16" i="156"/>
  <c r="BD16" i="156"/>
  <c r="Y17" i="156"/>
  <c r="AO17" i="156"/>
  <c r="V18" i="156"/>
  <c r="AL18" i="156"/>
  <c r="BB18" i="156"/>
  <c r="BR18" i="156"/>
  <c r="AM19" i="156"/>
  <c r="BC19" i="156"/>
  <c r="BS19" i="156"/>
  <c r="AJ20" i="156"/>
  <c r="AZ20" i="156"/>
  <c r="BP20" i="156"/>
  <c r="BD21" i="156"/>
  <c r="AZ21" i="156"/>
  <c r="AV21" i="156"/>
  <c r="BG21" i="156"/>
  <c r="BC21" i="156"/>
  <c r="AY21" i="156"/>
  <c r="W21" i="156"/>
  <c r="BF21" i="156"/>
  <c r="BB21" i="156"/>
  <c r="AX21" i="156"/>
  <c r="AK21" i="156"/>
  <c r="BA21" i="156"/>
  <c r="BS21" i="156"/>
  <c r="BD22" i="156"/>
  <c r="AP23" i="156"/>
  <c r="BK23" i="156"/>
  <c r="BE24" i="156"/>
  <c r="AN24" i="156"/>
  <c r="BI24" i="156"/>
  <c r="AG25" i="156"/>
  <c r="AK25" i="156"/>
  <c r="V26" i="156"/>
  <c r="AR26" i="156"/>
  <c r="AK5" i="157"/>
  <c r="BF5" i="157"/>
  <c r="AB6" i="157"/>
  <c r="AX6" i="157"/>
  <c r="BS6" i="157"/>
  <c r="AA7" i="157"/>
  <c r="BQ7" i="157"/>
  <c r="BD8" i="157"/>
  <c r="AM8" i="157"/>
  <c r="BH8" i="157"/>
  <c r="AH9" i="157"/>
  <c r="AD9" i="157"/>
  <c r="Z9" i="157"/>
  <c r="AG9" i="157"/>
  <c r="AB9" i="157"/>
  <c r="AF9" i="157"/>
  <c r="AA9" i="157"/>
  <c r="AE9" i="157"/>
  <c r="Y9" i="157"/>
  <c r="AC9" i="157"/>
  <c r="AY9" i="157"/>
  <c r="AB10" i="157"/>
  <c r="BH10" i="157"/>
  <c r="AQ11" i="157"/>
  <c r="BC12" i="157"/>
  <c r="AC13" i="157"/>
  <c r="AA13" i="157"/>
  <c r="BG13" i="157"/>
  <c r="AT14" i="157"/>
  <c r="AK15" i="157"/>
  <c r="BQ15" i="157"/>
  <c r="Z16" i="157"/>
  <c r="BF16" i="157"/>
  <c r="BG17" i="157"/>
  <c r="AW17" i="157"/>
  <c r="AZ18" i="157"/>
  <c r="AF19" i="157"/>
  <c r="AI19" i="157"/>
  <c r="BO19" i="157"/>
  <c r="X20" i="157"/>
  <c r="BD20" i="157"/>
  <c r="AM21" i="157"/>
  <c r="BS21" i="157"/>
  <c r="AQ22" i="157"/>
  <c r="BC23" i="157"/>
  <c r="AB24" i="157"/>
  <c r="AH24" i="157"/>
  <c r="BN24" i="157"/>
  <c r="Y25" i="157"/>
  <c r="BE25" i="157"/>
  <c r="X24" i="152"/>
  <c r="AB24" i="152"/>
  <c r="AF24" i="152"/>
  <c r="AW25" i="152"/>
  <c r="BA25" i="152"/>
  <c r="BE25" i="152"/>
  <c r="AW26" i="152"/>
  <c r="BA26" i="152"/>
  <c r="BE26" i="152"/>
  <c r="BQ26" i="153"/>
  <c r="BM26" i="153"/>
  <c r="BI26" i="153"/>
  <c r="AS26" i="153"/>
  <c r="AO26" i="153"/>
  <c r="AK26" i="153"/>
  <c r="BQ25" i="153"/>
  <c r="BM25" i="153"/>
  <c r="BI25" i="153"/>
  <c r="AS25" i="153"/>
  <c r="AO25" i="153"/>
  <c r="AK25" i="153"/>
  <c r="BP24" i="153"/>
  <c r="BL24" i="153"/>
  <c r="BH24" i="153"/>
  <c r="AR24" i="153"/>
  <c r="AN24" i="153"/>
  <c r="AJ24" i="153"/>
  <c r="BS23" i="153"/>
  <c r="BO23" i="153"/>
  <c r="BK23" i="153"/>
  <c r="BG23" i="153"/>
  <c r="BC23" i="153"/>
  <c r="AY23" i="153"/>
  <c r="AU23" i="153"/>
  <c r="AQ23" i="153"/>
  <c r="AM23" i="153"/>
  <c r="BS22" i="153"/>
  <c r="BO22" i="153"/>
  <c r="BK22" i="153"/>
  <c r="BG22" i="153"/>
  <c r="BC22" i="153"/>
  <c r="AY22" i="153"/>
  <c r="AU22" i="153"/>
  <c r="AQ22" i="153"/>
  <c r="AM22" i="153"/>
  <c r="BS26" i="153"/>
  <c r="BO26" i="153"/>
  <c r="BK26" i="153"/>
  <c r="AU26" i="153"/>
  <c r="AQ26" i="153"/>
  <c r="AM26" i="153"/>
  <c r="BS25" i="153"/>
  <c r="BO25" i="153"/>
  <c r="BK25" i="153"/>
  <c r="AU25" i="153"/>
  <c r="AQ25" i="153"/>
  <c r="AM25" i="153"/>
  <c r="BR24" i="153"/>
  <c r="BN24" i="153"/>
  <c r="BJ24" i="153"/>
  <c r="AT24" i="153"/>
  <c r="AP24" i="153"/>
  <c r="AL24" i="153"/>
  <c r="V24" i="153"/>
  <c r="BQ23" i="153"/>
  <c r="BM23" i="153"/>
  <c r="BI23" i="153"/>
  <c r="AS23" i="153"/>
  <c r="AO23" i="153"/>
  <c r="AK23" i="153"/>
  <c r="BQ22" i="153"/>
  <c r="BM22" i="153"/>
  <c r="BI22" i="153"/>
  <c r="AS22" i="153"/>
  <c r="AO22" i="153"/>
  <c r="AK22" i="153"/>
  <c r="BQ21" i="153"/>
  <c r="BM21" i="153"/>
  <c r="BI21" i="153"/>
  <c r="AS21" i="153"/>
  <c r="AO21" i="153"/>
  <c r="AK21" i="153"/>
  <c r="BP20" i="153"/>
  <c r="BL20" i="153"/>
  <c r="BH20" i="153"/>
  <c r="AR20" i="153"/>
  <c r="AN20" i="153"/>
  <c r="AJ20" i="153"/>
  <c r="BS19" i="153"/>
  <c r="BO19" i="153"/>
  <c r="BK19" i="153"/>
  <c r="AU19" i="153"/>
  <c r="AQ19" i="153"/>
  <c r="AM19" i="153"/>
  <c r="BR18" i="153"/>
  <c r="BN18" i="153"/>
  <c r="BJ18" i="153"/>
  <c r="AT18" i="153"/>
  <c r="AP18" i="153"/>
  <c r="AL18" i="153"/>
  <c r="V18" i="153"/>
  <c r="BQ17" i="153"/>
  <c r="BM17" i="153"/>
  <c r="BI17" i="153"/>
  <c r="AS17" i="153"/>
  <c r="AO17" i="153"/>
  <c r="AK17" i="153"/>
  <c r="BP16" i="153"/>
  <c r="BL16" i="153"/>
  <c r="BH16" i="153"/>
  <c r="AR16" i="153"/>
  <c r="AN16" i="153"/>
  <c r="AJ16" i="153"/>
  <c r="BS15" i="153"/>
  <c r="BO15" i="153"/>
  <c r="BK15" i="153"/>
  <c r="AU15" i="153"/>
  <c r="AQ15" i="153"/>
  <c r="AM15" i="153"/>
  <c r="BR14" i="153"/>
  <c r="BN14" i="153"/>
  <c r="BJ14" i="153"/>
  <c r="AT14" i="153"/>
  <c r="AP14" i="153"/>
  <c r="AL14" i="153"/>
  <c r="V14" i="153"/>
  <c r="BQ13" i="153"/>
  <c r="BM13" i="153"/>
  <c r="BI13" i="153"/>
  <c r="AS13" i="153"/>
  <c r="AO13" i="153"/>
  <c r="AK13" i="153"/>
  <c r="BQ12" i="153"/>
  <c r="BM12" i="153"/>
  <c r="BI12" i="153"/>
  <c r="AS12" i="153"/>
  <c r="AO12" i="153"/>
  <c r="AK12" i="153"/>
  <c r="BQ11" i="153"/>
  <c r="BM11" i="153"/>
  <c r="BI11" i="153"/>
  <c r="AS11" i="153"/>
  <c r="AO11" i="153"/>
  <c r="AK11" i="153"/>
  <c r="BP10" i="153"/>
  <c r="BL10" i="153"/>
  <c r="BH10" i="153"/>
  <c r="AR10" i="153"/>
  <c r="AN10" i="153"/>
  <c r="AJ10" i="153"/>
  <c r="BS9" i="153"/>
  <c r="BO9" i="153"/>
  <c r="BK9" i="153"/>
  <c r="AU9" i="153"/>
  <c r="AQ9" i="153"/>
  <c r="AM9" i="153"/>
  <c r="BS8" i="153"/>
  <c r="BO8" i="153"/>
  <c r="BK8" i="153"/>
  <c r="Y4" i="153"/>
  <c r="AC4" i="153"/>
  <c r="AG4" i="153"/>
  <c r="AK4" i="153"/>
  <c r="AO4" i="153"/>
  <c r="AS4" i="153"/>
  <c r="AW4" i="153"/>
  <c r="BA4" i="153"/>
  <c r="BE4" i="153"/>
  <c r="BI4" i="153"/>
  <c r="BM4" i="153"/>
  <c r="BQ4" i="153"/>
  <c r="V5" i="153"/>
  <c r="AL5" i="153"/>
  <c r="AP5" i="153"/>
  <c r="AT5" i="153"/>
  <c r="AX5" i="153"/>
  <c r="BB5" i="153"/>
  <c r="BF5" i="153"/>
  <c r="BJ5" i="153"/>
  <c r="BN5" i="153"/>
  <c r="BR5" i="153"/>
  <c r="AA6" i="153"/>
  <c r="AE6" i="153"/>
  <c r="AI6" i="153"/>
  <c r="AM6" i="153"/>
  <c r="AQ6" i="153"/>
  <c r="AU6" i="153"/>
  <c r="BK6" i="153"/>
  <c r="BO6" i="153"/>
  <c r="BS6" i="153"/>
  <c r="X7" i="153"/>
  <c r="AB7" i="153"/>
  <c r="AF7" i="153"/>
  <c r="AJ7" i="153"/>
  <c r="AN7" i="153"/>
  <c r="AR7" i="153"/>
  <c r="AV7" i="153"/>
  <c r="AZ7" i="153"/>
  <c r="BD7" i="153"/>
  <c r="BH7" i="153"/>
  <c r="BL7" i="153"/>
  <c r="BP7" i="153"/>
  <c r="X8" i="153"/>
  <c r="AB8" i="153"/>
  <c r="AF8" i="153"/>
  <c r="AJ8" i="153"/>
  <c r="AN8" i="153"/>
  <c r="AR8" i="153"/>
  <c r="AV8" i="153"/>
  <c r="AZ8" i="153"/>
  <c r="BD8" i="153"/>
  <c r="BH8" i="153"/>
  <c r="BM8" i="153"/>
  <c r="BR8" i="153"/>
  <c r="AI9" i="153"/>
  <c r="X9" i="153"/>
  <c r="AC9" i="153"/>
  <c r="AH9" i="153"/>
  <c r="AN9" i="153"/>
  <c r="AS9" i="153"/>
  <c r="BI9" i="153"/>
  <c r="BN9" i="153"/>
  <c r="BD10" i="153"/>
  <c r="AZ10" i="153"/>
  <c r="AV10" i="153"/>
  <c r="Z10" i="153"/>
  <c r="AE10" i="153"/>
  <c r="AK10" i="153"/>
  <c r="AP10" i="153"/>
  <c r="AU10" i="153"/>
  <c r="BA10" i="153"/>
  <c r="BF10" i="153"/>
  <c r="BK10" i="153"/>
  <c r="BQ10" i="153"/>
  <c r="AB11" i="153"/>
  <c r="AH11" i="153"/>
  <c r="AM11" i="153"/>
  <c r="AR11" i="153"/>
  <c r="AX11" i="153"/>
  <c r="BC11" i="153"/>
  <c r="BH11" i="153"/>
  <c r="BN11" i="153"/>
  <c r="BS11" i="153"/>
  <c r="X12" i="153"/>
  <c r="AD12" i="153"/>
  <c r="AI12" i="153"/>
  <c r="AN12" i="153"/>
  <c r="AT12" i="153"/>
  <c r="AY12" i="153"/>
  <c r="BD12" i="153"/>
  <c r="BJ12" i="153"/>
  <c r="BO12" i="153"/>
  <c r="BE13" i="153"/>
  <c r="AJ13" i="153"/>
  <c r="AP13" i="153"/>
  <c r="AU13" i="153"/>
  <c r="AZ13" i="153"/>
  <c r="BF13" i="153"/>
  <c r="BK13" i="153"/>
  <c r="BP13" i="153"/>
  <c r="X14" i="153"/>
  <c r="AC14" i="153"/>
  <c r="AI14" i="153"/>
  <c r="AN14" i="153"/>
  <c r="AS14" i="153"/>
  <c r="BI14" i="153"/>
  <c r="BO14" i="153"/>
  <c r="BG15" i="153"/>
  <c r="BC15" i="153"/>
  <c r="AY15" i="153"/>
  <c r="W15" i="153"/>
  <c r="Z15" i="153"/>
  <c r="AF15" i="153"/>
  <c r="AK15" i="153"/>
  <c r="AP15" i="153"/>
  <c r="AV15" i="153"/>
  <c r="BA15" i="153"/>
  <c r="BF15" i="153"/>
  <c r="BL15" i="153"/>
  <c r="BQ15" i="153"/>
  <c r="AC16" i="153"/>
  <c r="AH16" i="153"/>
  <c r="AM16" i="153"/>
  <c r="AS16" i="153"/>
  <c r="BI16" i="153"/>
  <c r="BN16" i="153"/>
  <c r="BS16" i="153"/>
  <c r="BE17" i="153"/>
  <c r="Z17" i="153"/>
  <c r="AE17" i="153"/>
  <c r="AJ17" i="153"/>
  <c r="AP17" i="153"/>
  <c r="AU17" i="153"/>
  <c r="AZ17" i="153"/>
  <c r="BF17" i="153"/>
  <c r="BK17" i="153"/>
  <c r="BP17" i="153"/>
  <c r="X18" i="153"/>
  <c r="AC18" i="153"/>
  <c r="AI18" i="153"/>
  <c r="AN18" i="153"/>
  <c r="AS18" i="153"/>
  <c r="BI18" i="153"/>
  <c r="BO18" i="153"/>
  <c r="BG19" i="153"/>
  <c r="BC19" i="153"/>
  <c r="AY19" i="153"/>
  <c r="W19" i="153"/>
  <c r="Z19" i="153"/>
  <c r="AF19" i="153"/>
  <c r="AK19" i="153"/>
  <c r="AP19" i="153"/>
  <c r="AV19" i="153"/>
  <c r="BA19" i="153"/>
  <c r="BF19" i="153"/>
  <c r="BL19" i="153"/>
  <c r="BQ19" i="153"/>
  <c r="AC20" i="153"/>
  <c r="AH20" i="153"/>
  <c r="AM20" i="153"/>
  <c r="AS20" i="153"/>
  <c r="BI20" i="153"/>
  <c r="BN20" i="153"/>
  <c r="BS20" i="153"/>
  <c r="BE21" i="153"/>
  <c r="Z21" i="153"/>
  <c r="AE21" i="153"/>
  <c r="AJ21" i="153"/>
  <c r="AP21" i="153"/>
  <c r="AU21" i="153"/>
  <c r="AZ21" i="153"/>
  <c r="BF21" i="153"/>
  <c r="BK21" i="153"/>
  <c r="BP21" i="153"/>
  <c r="V22" i="153"/>
  <c r="AJ22" i="153"/>
  <c r="AR22" i="153"/>
  <c r="AZ22" i="153"/>
  <c r="BH22" i="153"/>
  <c r="BP22" i="153"/>
  <c r="AD23" i="153"/>
  <c r="AL23" i="153"/>
  <c r="AT23" i="153"/>
  <c r="BB23" i="153"/>
  <c r="BJ23" i="153"/>
  <c r="BR23" i="153"/>
  <c r="BD24" i="153"/>
  <c r="AZ24" i="153"/>
  <c r="AV24" i="153"/>
  <c r="BF24" i="153"/>
  <c r="BB24" i="153"/>
  <c r="AX24" i="153"/>
  <c r="AC24" i="153"/>
  <c r="AK24" i="153"/>
  <c r="AS24" i="153"/>
  <c r="BA24" i="153"/>
  <c r="BI24" i="153"/>
  <c r="BQ24" i="153"/>
  <c r="AG25" i="153"/>
  <c r="AC25" i="153"/>
  <c r="Y25" i="153"/>
  <c r="AI25" i="153"/>
  <c r="AE25" i="153"/>
  <c r="AA25" i="153"/>
  <c r="Z25" i="153"/>
  <c r="AH25" i="153"/>
  <c r="AP25" i="153"/>
  <c r="AX25" i="153"/>
  <c r="BF25" i="153"/>
  <c r="BN25" i="153"/>
  <c r="V26" i="153"/>
  <c r="AL26" i="153"/>
  <c r="AT26" i="153"/>
  <c r="BB26" i="153"/>
  <c r="BJ26" i="153"/>
  <c r="BR26" i="153"/>
  <c r="BF5" i="154"/>
  <c r="BB5" i="154"/>
  <c r="AX5" i="154"/>
  <c r="BD5" i="154"/>
  <c r="AZ5" i="154"/>
  <c r="AV5" i="154"/>
  <c r="AC5" i="154"/>
  <c r="AK5" i="154"/>
  <c r="AS5" i="154"/>
  <c r="BA5" i="154"/>
  <c r="BI5" i="154"/>
  <c r="BQ5" i="154"/>
  <c r="AI6" i="154"/>
  <c r="AE6" i="154"/>
  <c r="AA6" i="154"/>
  <c r="AG6" i="154"/>
  <c r="AC6" i="154"/>
  <c r="Y6" i="154"/>
  <c r="X6" i="154"/>
  <c r="AF6" i="154"/>
  <c r="AN6" i="154"/>
  <c r="AV6" i="154"/>
  <c r="BD6" i="154"/>
  <c r="BL6" i="154"/>
  <c r="AE7" i="154"/>
  <c r="AM7" i="154"/>
  <c r="AU7" i="154"/>
  <c r="BC7" i="154"/>
  <c r="BK7" i="154"/>
  <c r="BS7" i="154"/>
  <c r="AA8" i="154"/>
  <c r="AI8" i="154"/>
  <c r="AQ8" i="154"/>
  <c r="AY8" i="154"/>
  <c r="BG8" i="154"/>
  <c r="BO8" i="154"/>
  <c r="AE9" i="154"/>
  <c r="AM9" i="154"/>
  <c r="AU9" i="154"/>
  <c r="BC9" i="154"/>
  <c r="BK9" i="154"/>
  <c r="BS9" i="154"/>
  <c r="BE10" i="154"/>
  <c r="AB10" i="154"/>
  <c r="AJ10" i="154"/>
  <c r="AR10" i="154"/>
  <c r="AZ10" i="154"/>
  <c r="BH10" i="154"/>
  <c r="BP10" i="154"/>
  <c r="AF11" i="154"/>
  <c r="AA11" i="154"/>
  <c r="AI11" i="154"/>
  <c r="AQ11" i="154"/>
  <c r="AY11" i="154"/>
  <c r="BG11" i="154"/>
  <c r="BO11" i="154"/>
  <c r="AE12" i="154"/>
  <c r="AM12" i="154"/>
  <c r="AU12" i="154"/>
  <c r="BC12" i="154"/>
  <c r="BK12" i="154"/>
  <c r="BS12" i="154"/>
  <c r="AA13" i="154"/>
  <c r="AI13" i="154"/>
  <c r="AQ13" i="154"/>
  <c r="AY13" i="154"/>
  <c r="BG13" i="154"/>
  <c r="BO13" i="154"/>
  <c r="AD14" i="154"/>
  <c r="AL14" i="154"/>
  <c r="AT14" i="154"/>
  <c r="BB14" i="154"/>
  <c r="BJ14" i="154"/>
  <c r="BR14" i="154"/>
  <c r="BD15" i="154"/>
  <c r="AZ15" i="154"/>
  <c r="AV15" i="154"/>
  <c r="BF15" i="154"/>
  <c r="BB15" i="154"/>
  <c r="AX15" i="154"/>
  <c r="AC15" i="154"/>
  <c r="AK15" i="154"/>
  <c r="AS15" i="154"/>
  <c r="BA15" i="154"/>
  <c r="BI15" i="154"/>
  <c r="BQ15" i="154"/>
  <c r="AG16" i="154"/>
  <c r="AC16" i="154"/>
  <c r="Y16" i="154"/>
  <c r="AI16" i="154"/>
  <c r="AE16" i="154"/>
  <c r="AA16" i="154"/>
  <c r="Z16" i="154"/>
  <c r="AH16" i="154"/>
  <c r="AP16" i="154"/>
  <c r="AX16" i="154"/>
  <c r="BF16" i="154"/>
  <c r="BN16" i="154"/>
  <c r="Y17" i="154"/>
  <c r="AG17" i="154"/>
  <c r="AO17" i="154"/>
  <c r="BM17" i="154"/>
  <c r="V18" i="154"/>
  <c r="AJ18" i="154"/>
  <c r="AR18" i="154"/>
  <c r="AZ18" i="154"/>
  <c r="BH18" i="154"/>
  <c r="BP18" i="154"/>
  <c r="AF19" i="154"/>
  <c r="AA19" i="154"/>
  <c r="AI19" i="154"/>
  <c r="AQ19" i="154"/>
  <c r="AY19" i="154"/>
  <c r="BG19" i="154"/>
  <c r="BO19" i="154"/>
  <c r="X20" i="154"/>
  <c r="AF20" i="154"/>
  <c r="AN20" i="154"/>
  <c r="AV20" i="154"/>
  <c r="BD20" i="154"/>
  <c r="BL20" i="154"/>
  <c r="AE21" i="154"/>
  <c r="AM21" i="154"/>
  <c r="AU21" i="154"/>
  <c r="BC21" i="154"/>
  <c r="BK21" i="154"/>
  <c r="BS21" i="154"/>
  <c r="AF22" i="154"/>
  <c r="AA22" i="154"/>
  <c r="AI22" i="154"/>
  <c r="AQ22" i="154"/>
  <c r="AY22" i="154"/>
  <c r="BG22" i="154"/>
  <c r="BO22" i="154"/>
  <c r="AE23" i="154"/>
  <c r="AM23" i="154"/>
  <c r="AU23" i="154"/>
  <c r="BC23" i="154"/>
  <c r="BK23" i="154"/>
  <c r="BS23" i="154"/>
  <c r="BE24" i="154"/>
  <c r="Z24" i="154"/>
  <c r="AH24" i="154"/>
  <c r="AP24" i="154"/>
  <c r="AX24" i="154"/>
  <c r="BF24" i="154"/>
  <c r="BN24" i="154"/>
  <c r="Y25" i="154"/>
  <c r="AG25" i="154"/>
  <c r="AO25" i="154"/>
  <c r="BM25" i="154"/>
  <c r="BD26" i="154"/>
  <c r="AZ26" i="154"/>
  <c r="AV26" i="154"/>
  <c r="BF26" i="154"/>
  <c r="BB26" i="154"/>
  <c r="AX26" i="154"/>
  <c r="AC26" i="154"/>
  <c r="AK26" i="154"/>
  <c r="AS26" i="154"/>
  <c r="BA26" i="154"/>
  <c r="BI26" i="154"/>
  <c r="BQ26" i="154"/>
  <c r="AG5" i="155"/>
  <c r="AC5" i="155"/>
  <c r="Y5" i="155"/>
  <c r="AI5" i="155"/>
  <c r="AE5" i="155"/>
  <c r="AA5" i="155"/>
  <c r="Z5" i="155"/>
  <c r="AH5" i="155"/>
  <c r="AI8" i="155"/>
  <c r="BE11" i="155"/>
  <c r="AI12" i="155"/>
  <c r="BE13" i="155"/>
  <c r="AF14" i="155"/>
  <c r="AY14" i="155"/>
  <c r="BD16" i="155"/>
  <c r="AZ16" i="155"/>
  <c r="AV16" i="155"/>
  <c r="BF16" i="155"/>
  <c r="BB16" i="155"/>
  <c r="AX16" i="155"/>
  <c r="AK16" i="155"/>
  <c r="AS16" i="155"/>
  <c r="BA16" i="155"/>
  <c r="BI16" i="155"/>
  <c r="BQ16" i="155"/>
  <c r="AG17" i="155"/>
  <c r="AC17" i="155"/>
  <c r="Y17" i="155"/>
  <c r="AI17" i="155"/>
  <c r="AE17" i="155"/>
  <c r="AA17" i="155"/>
  <c r="Z17" i="155"/>
  <c r="AH17" i="155"/>
  <c r="AP17" i="155"/>
  <c r="AX17" i="155"/>
  <c r="BF17" i="155"/>
  <c r="BN17" i="155"/>
  <c r="Y18" i="155"/>
  <c r="AG18" i="155"/>
  <c r="AO18" i="155"/>
  <c r="BM18" i="155"/>
  <c r="V19" i="155"/>
  <c r="AJ19" i="155"/>
  <c r="AR19" i="155"/>
  <c r="AZ19" i="155"/>
  <c r="BL19" i="155"/>
  <c r="AF20" i="155"/>
  <c r="AG20" i="155"/>
  <c r="BM20" i="155"/>
  <c r="AG21" i="155"/>
  <c r="AD21" i="155"/>
  <c r="AT21" i="155"/>
  <c r="BJ21" i="155"/>
  <c r="Z22" i="155"/>
  <c r="AP22" i="155"/>
  <c r="BF22" i="155"/>
  <c r="V23" i="155"/>
  <c r="AL23" i="155"/>
  <c r="BB23" i="155"/>
  <c r="BR23" i="155"/>
  <c r="AM24" i="155"/>
  <c r="BC24" i="155"/>
  <c r="BS24" i="155"/>
  <c r="AJ25" i="155"/>
  <c r="AZ25" i="155"/>
  <c r="BP25" i="155"/>
  <c r="BE26" i="155"/>
  <c r="AF26" i="155"/>
  <c r="AV26" i="155"/>
  <c r="BL26" i="155"/>
  <c r="BP11" i="156"/>
  <c r="BL11" i="156"/>
  <c r="BH11" i="156"/>
  <c r="AR11" i="156"/>
  <c r="AN11" i="156"/>
  <c r="AJ11" i="156"/>
  <c r="BS10" i="156"/>
  <c r="BO10" i="156"/>
  <c r="BK10" i="156"/>
  <c r="BG10" i="156"/>
  <c r="BC10" i="156"/>
  <c r="AY10" i="156"/>
  <c r="AU10" i="156"/>
  <c r="AQ10" i="156"/>
  <c r="AM10" i="156"/>
  <c r="BR9" i="156"/>
  <c r="BN9" i="156"/>
  <c r="BJ9" i="156"/>
  <c r="AT9" i="156"/>
  <c r="AP9" i="156"/>
  <c r="AL9" i="156"/>
  <c r="V9" i="156"/>
  <c r="BR8" i="156"/>
  <c r="BN8" i="156"/>
  <c r="BJ8" i="156"/>
  <c r="AT8" i="156"/>
  <c r="AP8" i="156"/>
  <c r="AL8" i="156"/>
  <c r="V8" i="156"/>
  <c r="BR7" i="156"/>
  <c r="BN7" i="156"/>
  <c r="BJ7" i="156"/>
  <c r="AT7" i="156"/>
  <c r="AP7" i="156"/>
  <c r="AL7" i="156"/>
  <c r="AH7" i="156"/>
  <c r="AD7" i="156"/>
  <c r="Z7" i="156"/>
  <c r="V7" i="156"/>
  <c r="BQ6" i="156"/>
  <c r="BM6" i="156"/>
  <c r="BI6" i="156"/>
  <c r="AS6" i="156"/>
  <c r="AO6" i="156"/>
  <c r="AK6" i="156"/>
  <c r="BP5" i="156"/>
  <c r="BL5" i="156"/>
  <c r="BH5" i="156"/>
  <c r="BD5" i="156"/>
  <c r="AZ5" i="156"/>
  <c r="AV5" i="156"/>
  <c r="AR5" i="156"/>
  <c r="AN5" i="156"/>
  <c r="AJ5" i="156"/>
  <c r="BP26" i="156"/>
  <c r="BJ26" i="156"/>
  <c r="BE26" i="156"/>
  <c r="AZ26" i="156"/>
  <c r="AT26" i="156"/>
  <c r="AO26" i="156"/>
  <c r="AJ26" i="156"/>
  <c r="BN25" i="156"/>
  <c r="BI25" i="156"/>
  <c r="AS25" i="156"/>
  <c r="AN25" i="156"/>
  <c r="AH25" i="156"/>
  <c r="AC25" i="156"/>
  <c r="X25" i="156"/>
  <c r="BQ24" i="156"/>
  <c r="BL24" i="156"/>
  <c r="AQ24" i="156"/>
  <c r="AK24" i="156"/>
  <c r="AF24" i="156"/>
  <c r="AA24" i="156"/>
  <c r="BS23" i="156"/>
  <c r="BN23" i="156"/>
  <c r="BH23" i="156"/>
  <c r="BC23" i="156"/>
  <c r="AX23" i="156"/>
  <c r="AR23" i="156"/>
  <c r="AM23" i="156"/>
  <c r="AH23" i="156"/>
  <c r="AB23" i="156"/>
  <c r="BR22" i="156"/>
  <c r="BL22" i="156"/>
  <c r="BG22" i="156"/>
  <c r="BB22" i="156"/>
  <c r="AV22" i="156"/>
  <c r="AQ22" i="156"/>
  <c r="AL22" i="156"/>
  <c r="V22" i="156"/>
  <c r="BP21" i="156"/>
  <c r="BK21" i="156"/>
  <c r="AU21" i="156"/>
  <c r="AQ21" i="156"/>
  <c r="AM21" i="156"/>
  <c r="AI21" i="156"/>
  <c r="AE21" i="156"/>
  <c r="AA21" i="156"/>
  <c r="BR20" i="156"/>
  <c r="BN20" i="156"/>
  <c r="BJ20" i="156"/>
  <c r="BF20" i="156"/>
  <c r="BB20" i="156"/>
  <c r="AX20" i="156"/>
  <c r="AT20" i="156"/>
  <c r="AP20" i="156"/>
  <c r="AL20" i="156"/>
  <c r="V20" i="156"/>
  <c r="BQ19" i="156"/>
  <c r="BM19" i="156"/>
  <c r="BI19" i="156"/>
  <c r="AS19" i="156"/>
  <c r="AO19" i="156"/>
  <c r="AK19" i="156"/>
  <c r="AG19" i="156"/>
  <c r="AC19" i="156"/>
  <c r="Y19" i="156"/>
  <c r="BP18" i="156"/>
  <c r="BL18" i="156"/>
  <c r="BH18" i="156"/>
  <c r="BD18" i="156"/>
  <c r="AZ18" i="156"/>
  <c r="AV18" i="156"/>
  <c r="AR18" i="156"/>
  <c r="AN18" i="156"/>
  <c r="AJ18" i="156"/>
  <c r="BS17" i="156"/>
  <c r="BO17" i="156"/>
  <c r="BK17" i="156"/>
  <c r="AU17" i="156"/>
  <c r="AQ17" i="156"/>
  <c r="AM17" i="156"/>
  <c r="AI17" i="156"/>
  <c r="AE17" i="156"/>
  <c r="AA17" i="156"/>
  <c r="BR16" i="156"/>
  <c r="BN16" i="156"/>
  <c r="BJ16" i="156"/>
  <c r="BF16" i="156"/>
  <c r="BB16" i="156"/>
  <c r="AX16" i="156"/>
  <c r="AT16" i="156"/>
  <c r="AP16" i="156"/>
  <c r="AL16" i="156"/>
  <c r="V16" i="156"/>
  <c r="BQ15" i="156"/>
  <c r="BM15" i="156"/>
  <c r="BI15" i="156"/>
  <c r="AS15" i="156"/>
  <c r="AO15" i="156"/>
  <c r="AK15" i="156"/>
  <c r="AG15" i="156"/>
  <c r="AC15" i="156"/>
  <c r="Y15" i="156"/>
  <c r="BP14" i="156"/>
  <c r="BL14" i="156"/>
  <c r="BH14" i="156"/>
  <c r="BD14" i="156"/>
  <c r="AZ14" i="156"/>
  <c r="AV14" i="156"/>
  <c r="AR14" i="156"/>
  <c r="AN14" i="156"/>
  <c r="AJ14" i="156"/>
  <c r="BS13" i="156"/>
  <c r="BO13" i="156"/>
  <c r="BK13" i="156"/>
  <c r="AU13" i="156"/>
  <c r="AQ13" i="156"/>
  <c r="AM13" i="156"/>
  <c r="BS12" i="156"/>
  <c r="BO12" i="156"/>
  <c r="BK12" i="156"/>
  <c r="AU12" i="156"/>
  <c r="AQ12" i="156"/>
  <c r="AM12" i="156"/>
  <c r="BS11" i="156"/>
  <c r="BO11" i="156"/>
  <c r="BK11" i="156"/>
  <c r="AU11" i="156"/>
  <c r="AQ11" i="156"/>
  <c r="AM11" i="156"/>
  <c r="AI11" i="156"/>
  <c r="AE11" i="156"/>
  <c r="AA11" i="156"/>
  <c r="BR10" i="156"/>
  <c r="BN10" i="156"/>
  <c r="BJ10" i="156"/>
  <c r="BF10" i="156"/>
  <c r="BB10" i="156"/>
  <c r="AX10" i="156"/>
  <c r="AT10" i="156"/>
  <c r="AP10" i="156"/>
  <c r="AL10" i="156"/>
  <c r="V10" i="156"/>
  <c r="BQ9" i="156"/>
  <c r="BM9" i="156"/>
  <c r="BI9" i="156"/>
  <c r="AS9" i="156"/>
  <c r="AO9" i="156"/>
  <c r="AK9" i="156"/>
  <c r="BQ8" i="156"/>
  <c r="BM8" i="156"/>
  <c r="BI8" i="156"/>
  <c r="AS8" i="156"/>
  <c r="AO8" i="156"/>
  <c r="AK8" i="156"/>
  <c r="BQ7" i="156"/>
  <c r="BM7" i="156"/>
  <c r="BI7" i="156"/>
  <c r="AS7" i="156"/>
  <c r="AO7" i="156"/>
  <c r="AK7" i="156"/>
  <c r="AG7" i="156"/>
  <c r="AC7" i="156"/>
  <c r="Y7" i="156"/>
  <c r="BP6" i="156"/>
  <c r="BL6" i="156"/>
  <c r="BH6" i="156"/>
  <c r="BD6" i="156"/>
  <c r="AZ6" i="156"/>
  <c r="AV6" i="156"/>
  <c r="AR6" i="156"/>
  <c r="AN6" i="156"/>
  <c r="AJ6" i="156"/>
  <c r="BS5" i="156"/>
  <c r="BO5" i="156"/>
  <c r="BK5" i="156"/>
  <c r="BG5" i="156"/>
  <c r="BC5" i="156"/>
  <c r="AY5" i="156"/>
  <c r="AU5" i="156"/>
  <c r="AQ5" i="156"/>
  <c r="AM5" i="156"/>
  <c r="AI5" i="156"/>
  <c r="AE5" i="156"/>
  <c r="AA5" i="156"/>
  <c r="W5" i="156"/>
  <c r="BF5" i="156"/>
  <c r="BB5" i="156"/>
  <c r="AX5" i="156"/>
  <c r="AK5" i="156"/>
  <c r="BA5" i="156"/>
  <c r="BQ5" i="156"/>
  <c r="BE6" i="156"/>
  <c r="AH6" i="156"/>
  <c r="AX6" i="156"/>
  <c r="BN6" i="156"/>
  <c r="BF7" i="156"/>
  <c r="AI7" i="156"/>
  <c r="AY7" i="156"/>
  <c r="BO7" i="156"/>
  <c r="AE8" i="156"/>
  <c r="AU8" i="156"/>
  <c r="BK8" i="156"/>
  <c r="AH9" i="156"/>
  <c r="AD9" i="156"/>
  <c r="Z9" i="156"/>
  <c r="AG9" i="156"/>
  <c r="AC9" i="156"/>
  <c r="Y9" i="156"/>
  <c r="AF9" i="156"/>
  <c r="AB9" i="156"/>
  <c r="X9" i="156"/>
  <c r="AA9" i="156"/>
  <c r="AQ9" i="156"/>
  <c r="BG9" i="156"/>
  <c r="AN10" i="156"/>
  <c r="BD10" i="156"/>
  <c r="Y11" i="156"/>
  <c r="AO11" i="156"/>
  <c r="BE11" i="156"/>
  <c r="BD12" i="156"/>
  <c r="AZ12" i="156"/>
  <c r="AV12" i="156"/>
  <c r="BG12" i="156"/>
  <c r="BC12" i="156"/>
  <c r="AY12" i="156"/>
  <c r="W12" i="156"/>
  <c r="BF12" i="156"/>
  <c r="BB12" i="156"/>
  <c r="AX12" i="156"/>
  <c r="AK12" i="156"/>
  <c r="BA12" i="156"/>
  <c r="BQ12" i="156"/>
  <c r="AG13" i="156"/>
  <c r="BM13" i="156"/>
  <c r="AG14" i="156"/>
  <c r="AD14" i="156"/>
  <c r="AT14" i="156"/>
  <c r="BJ14" i="156"/>
  <c r="AF15" i="156"/>
  <c r="AE15" i="156"/>
  <c r="AU15" i="156"/>
  <c r="BK15" i="156"/>
  <c r="AI16" i="156"/>
  <c r="AE16" i="156"/>
  <c r="AA16" i="156"/>
  <c r="AH16" i="156"/>
  <c r="AD16" i="156"/>
  <c r="Z16" i="156"/>
  <c r="AG16" i="156"/>
  <c r="AC16" i="156"/>
  <c r="Y16" i="156"/>
  <c r="AB16" i="156"/>
  <c r="AR16" i="156"/>
  <c r="BH16" i="156"/>
  <c r="AC17" i="156"/>
  <c r="AS17" i="156"/>
  <c r="BI17" i="156"/>
  <c r="Z18" i="156"/>
  <c r="AP18" i="156"/>
  <c r="BF18" i="156"/>
  <c r="AA19" i="156"/>
  <c r="AQ19" i="156"/>
  <c r="BG19" i="156"/>
  <c r="AN20" i="156"/>
  <c r="BD20" i="156"/>
  <c r="Y21" i="156"/>
  <c r="AO21" i="156"/>
  <c r="BE21" i="156"/>
  <c r="AN22" i="156"/>
  <c r="BJ22" i="156"/>
  <c r="Z23" i="156"/>
  <c r="AU23" i="156"/>
  <c r="BP23" i="156"/>
  <c r="X24" i="156"/>
  <c r="AS24" i="156"/>
  <c r="BO24" i="156"/>
  <c r="BG25" i="156"/>
  <c r="BC25" i="156"/>
  <c r="AY25" i="156"/>
  <c r="W25" i="156"/>
  <c r="BE25" i="156"/>
  <c r="AZ25" i="156"/>
  <c r="BD25" i="156"/>
  <c r="AX25" i="156"/>
  <c r="BB25" i="156"/>
  <c r="AW25" i="156"/>
  <c r="AP25" i="156"/>
  <c r="BL25" i="156"/>
  <c r="AB26" i="156"/>
  <c r="AW26" i="156"/>
  <c r="BR26" i="156"/>
  <c r="BD5" i="157"/>
  <c r="AZ5" i="157"/>
  <c r="AV5" i="157"/>
  <c r="BE5" i="157"/>
  <c r="AY5" i="157"/>
  <c r="BC5" i="157"/>
  <c r="AX5" i="157"/>
  <c r="W5" i="157"/>
  <c r="BG5" i="157"/>
  <c r="BB5" i="157"/>
  <c r="AW5" i="157"/>
  <c r="AP5" i="157"/>
  <c r="BK5" i="157"/>
  <c r="AH6" i="157"/>
  <c r="BC6" i="157"/>
  <c r="AF7" i="157"/>
  <c r="AR8" i="157"/>
  <c r="BM8" i="157"/>
  <c r="AI9" i="157"/>
  <c r="BD9" i="157"/>
  <c r="AJ10" i="157"/>
  <c r="BP10" i="157"/>
  <c r="AY11" i="157"/>
  <c r="AE12" i="157"/>
  <c r="BK12" i="157"/>
  <c r="AI13" i="157"/>
  <c r="BO13" i="157"/>
  <c r="BB14" i="157"/>
  <c r="AS15" i="157"/>
  <c r="BN16" i="157"/>
  <c r="Y17" i="157"/>
  <c r="BE17" i="157"/>
  <c r="AD18" i="157"/>
  <c r="AB18" i="157"/>
  <c r="BH18" i="157"/>
  <c r="AQ19" i="157"/>
  <c r="AF20" i="157"/>
  <c r="BL20" i="157"/>
  <c r="BE21" i="157"/>
  <c r="AU21" i="157"/>
  <c r="AY22" i="157"/>
  <c r="AE23" i="157"/>
  <c r="BK23" i="157"/>
  <c r="BE24" i="157"/>
  <c r="AP24" i="157"/>
  <c r="AG25" i="157"/>
  <c r="BM25" i="157"/>
  <c r="BD26" i="157"/>
  <c r="AZ26" i="157"/>
  <c r="AV26" i="157"/>
  <c r="BF26" i="157"/>
  <c r="BB26" i="157"/>
  <c r="AX26" i="157"/>
  <c r="BG26" i="157"/>
  <c r="AY26" i="157"/>
  <c r="BE26" i="157"/>
  <c r="AW26" i="157"/>
  <c r="BC26" i="157"/>
  <c r="W26" i="157"/>
  <c r="BA26" i="157"/>
  <c r="BQ26" i="158"/>
  <c r="X4" i="151"/>
  <c r="AB4" i="151"/>
  <c r="AW5" i="151"/>
  <c r="BA5" i="151"/>
  <c r="AA8" i="151"/>
  <c r="AE8" i="151"/>
  <c r="AA9" i="151"/>
  <c r="AE9" i="151"/>
  <c r="X10" i="151"/>
  <c r="AB10" i="151"/>
  <c r="AW11" i="151"/>
  <c r="BA11" i="151"/>
  <c r="AW12" i="151"/>
  <c r="BA12" i="151"/>
  <c r="AW13" i="151"/>
  <c r="BA13" i="151"/>
  <c r="X16" i="151"/>
  <c r="AB16" i="151"/>
  <c r="AW17" i="151"/>
  <c r="BA17" i="151"/>
  <c r="X20" i="151"/>
  <c r="AB20" i="151"/>
  <c r="AW21" i="151"/>
  <c r="BA21" i="151"/>
  <c r="AW22" i="151"/>
  <c r="BA22" i="151"/>
  <c r="AW23" i="151"/>
  <c r="BA23" i="151"/>
  <c r="X5" i="152"/>
  <c r="AB5" i="152"/>
  <c r="AW6" i="152"/>
  <c r="BA6" i="152"/>
  <c r="X11" i="152"/>
  <c r="AB11" i="152"/>
  <c r="AW14" i="152"/>
  <c r="BA14" i="152"/>
  <c r="X17" i="152"/>
  <c r="AB17" i="152"/>
  <c r="AW18" i="152"/>
  <c r="BA18" i="152"/>
  <c r="BI18" i="152"/>
  <c r="BM18" i="152"/>
  <c r="BQ18" i="152"/>
  <c r="V19" i="152"/>
  <c r="Z19" i="152"/>
  <c r="AD19" i="152"/>
  <c r="AH19" i="152"/>
  <c r="AL19" i="152"/>
  <c r="AP19" i="152"/>
  <c r="AT19" i="152"/>
  <c r="BJ19" i="152"/>
  <c r="BN19" i="152"/>
  <c r="BR19" i="152"/>
  <c r="AM20" i="152"/>
  <c r="AQ20" i="152"/>
  <c r="AU20" i="152"/>
  <c r="AY20" i="152"/>
  <c r="BC20" i="152"/>
  <c r="BG20" i="152"/>
  <c r="BK20" i="152"/>
  <c r="BO20" i="152"/>
  <c r="BS20" i="152"/>
  <c r="X21" i="152"/>
  <c r="AB21" i="152"/>
  <c r="AJ21" i="152"/>
  <c r="AN21" i="152"/>
  <c r="AR21" i="152"/>
  <c r="BH21" i="152"/>
  <c r="BL21" i="152"/>
  <c r="BP21" i="152"/>
  <c r="X22" i="152"/>
  <c r="AB22" i="152"/>
  <c r="AJ22" i="152"/>
  <c r="AN22" i="152"/>
  <c r="AR22" i="152"/>
  <c r="BH22" i="152"/>
  <c r="BL22" i="152"/>
  <c r="BP22" i="152"/>
  <c r="X23" i="152"/>
  <c r="AB23" i="152"/>
  <c r="AJ23" i="152"/>
  <c r="AN23" i="152"/>
  <c r="AR23" i="152"/>
  <c r="BH23" i="152"/>
  <c r="BL23" i="152"/>
  <c r="BP23" i="152"/>
  <c r="Y24" i="152"/>
  <c r="AC24" i="152"/>
  <c r="AK24" i="152"/>
  <c r="AO24" i="152"/>
  <c r="AS24" i="152"/>
  <c r="AW24" i="152"/>
  <c r="BA24" i="152"/>
  <c r="BI24" i="152"/>
  <c r="BM24" i="152"/>
  <c r="BQ24" i="152"/>
  <c r="V25" i="152"/>
  <c r="Z25" i="152"/>
  <c r="AD25" i="152"/>
  <c r="AH25" i="152"/>
  <c r="AL25" i="152"/>
  <c r="AP25" i="152"/>
  <c r="AT25" i="152"/>
  <c r="AX25" i="152"/>
  <c r="BB25" i="152"/>
  <c r="BJ25" i="152"/>
  <c r="BN25" i="152"/>
  <c r="BR25" i="152"/>
  <c r="V26" i="152"/>
  <c r="Z26" i="152"/>
  <c r="AD26" i="152"/>
  <c r="AH26" i="152"/>
  <c r="AL26" i="152"/>
  <c r="AP26" i="152"/>
  <c r="AT26" i="152"/>
  <c r="AX26" i="152"/>
  <c r="BB26" i="152"/>
  <c r="BJ26" i="152"/>
  <c r="BN26" i="152"/>
  <c r="V4" i="153"/>
  <c r="Z4" i="153"/>
  <c r="AD4" i="153"/>
  <c r="AH4" i="153"/>
  <c r="AL4" i="153"/>
  <c r="AP4" i="153"/>
  <c r="AT4" i="153"/>
  <c r="AX4" i="153"/>
  <c r="BB4" i="153"/>
  <c r="BF4" i="153"/>
  <c r="BJ4" i="153"/>
  <c r="BN4" i="153"/>
  <c r="BR4" i="153"/>
  <c r="AM5" i="153"/>
  <c r="AQ5" i="153"/>
  <c r="AU5" i="153"/>
  <c r="AY5" i="153"/>
  <c r="BC5" i="153"/>
  <c r="BG5" i="153"/>
  <c r="BK5" i="153"/>
  <c r="BO5" i="153"/>
  <c r="BS5" i="153"/>
  <c r="X6" i="153"/>
  <c r="AB6" i="153"/>
  <c r="AJ6" i="153"/>
  <c r="AN6" i="153"/>
  <c r="AR6" i="153"/>
  <c r="BH6" i="153"/>
  <c r="BL6" i="153"/>
  <c r="BP6" i="153"/>
  <c r="Y7" i="153"/>
  <c r="AC7" i="153"/>
  <c r="AK7" i="153"/>
  <c r="AO7" i="153"/>
  <c r="AS7" i="153"/>
  <c r="AW7" i="153"/>
  <c r="BA7" i="153"/>
  <c r="BI7" i="153"/>
  <c r="BM7" i="153"/>
  <c r="BQ7" i="153"/>
  <c r="Y8" i="153"/>
  <c r="AC8" i="153"/>
  <c r="AG8" i="153"/>
  <c r="AK8" i="153"/>
  <c r="AO8" i="153"/>
  <c r="AS8" i="153"/>
  <c r="AW8" i="153"/>
  <c r="BA8" i="153"/>
  <c r="BI8" i="153"/>
  <c r="BN8" i="153"/>
  <c r="Y9" i="153"/>
  <c r="AD9" i="153"/>
  <c r="AJ9" i="153"/>
  <c r="AO9" i="153"/>
  <c r="AT9" i="153"/>
  <c r="BJ9" i="153"/>
  <c r="BP9" i="153"/>
  <c r="V10" i="153"/>
  <c r="AA10" i="153"/>
  <c r="AG10" i="153"/>
  <c r="AL10" i="153"/>
  <c r="AQ10" i="153"/>
  <c r="AW10" i="153"/>
  <c r="BB10" i="153"/>
  <c r="BG10" i="153"/>
  <c r="BM10" i="153"/>
  <c r="BR10" i="153"/>
  <c r="AG11" i="153"/>
  <c r="AC11" i="153"/>
  <c r="Y11" i="153"/>
  <c r="X11" i="153"/>
  <c r="AD11" i="153"/>
  <c r="AI11" i="153"/>
  <c r="AN11" i="153"/>
  <c r="AT11" i="153"/>
  <c r="AY11" i="153"/>
  <c r="BD11" i="153"/>
  <c r="BJ11" i="153"/>
  <c r="BO11" i="153"/>
  <c r="BE12" i="153"/>
  <c r="Z12" i="153"/>
  <c r="AE12" i="153"/>
  <c r="AJ12" i="153"/>
  <c r="AP12" i="153"/>
  <c r="AU12" i="153"/>
  <c r="AZ12" i="153"/>
  <c r="BF12" i="153"/>
  <c r="BK12" i="153"/>
  <c r="BP12" i="153"/>
  <c r="V13" i="153"/>
  <c r="AL13" i="153"/>
  <c r="AQ13" i="153"/>
  <c r="AV13" i="153"/>
  <c r="BB13" i="153"/>
  <c r="BG13" i="153"/>
  <c r="BL13" i="153"/>
  <c r="BR13" i="153"/>
  <c r="AH14" i="153"/>
  <c r="AD14" i="153"/>
  <c r="Z14" i="153"/>
  <c r="Y14" i="153"/>
  <c r="AE14" i="153"/>
  <c r="AJ14" i="153"/>
  <c r="AO14" i="153"/>
  <c r="AU14" i="153"/>
  <c r="BK14" i="153"/>
  <c r="BP14" i="153"/>
  <c r="V15" i="153"/>
  <c r="AB15" i="153"/>
  <c r="AG15" i="153"/>
  <c r="AL15" i="153"/>
  <c r="AR15" i="153"/>
  <c r="AW15" i="153"/>
  <c r="BB15" i="153"/>
  <c r="BH15" i="153"/>
  <c r="BM15" i="153"/>
  <c r="BR15" i="153"/>
  <c r="AF16" i="153"/>
  <c r="Y16" i="153"/>
  <c r="AD16" i="153"/>
  <c r="AI16" i="153"/>
  <c r="AO16" i="153"/>
  <c r="AT16" i="153"/>
  <c r="BJ16" i="153"/>
  <c r="BO16" i="153"/>
  <c r="V17" i="153"/>
  <c r="AA17" i="153"/>
  <c r="AF17" i="153"/>
  <c r="AL17" i="153"/>
  <c r="AQ17" i="153"/>
  <c r="AV17" i="153"/>
  <c r="BB17" i="153"/>
  <c r="BG17" i="153"/>
  <c r="BL17" i="153"/>
  <c r="BR17" i="153"/>
  <c r="AH18" i="153"/>
  <c r="AD18" i="153"/>
  <c r="Z18" i="153"/>
  <c r="Y18" i="153"/>
  <c r="AE18" i="153"/>
  <c r="AJ18" i="153"/>
  <c r="AO18" i="153"/>
  <c r="AU18" i="153"/>
  <c r="BK18" i="153"/>
  <c r="BP18" i="153"/>
  <c r="V19" i="153"/>
  <c r="AB19" i="153"/>
  <c r="AG19" i="153"/>
  <c r="AL19" i="153"/>
  <c r="AR19" i="153"/>
  <c r="AW19" i="153"/>
  <c r="BB19" i="153"/>
  <c r="BH19" i="153"/>
  <c r="BM19" i="153"/>
  <c r="BR19" i="153"/>
  <c r="AF20" i="153"/>
  <c r="Y20" i="153"/>
  <c r="AD20" i="153"/>
  <c r="AI20" i="153"/>
  <c r="AO20" i="153"/>
  <c r="AT20" i="153"/>
  <c r="BJ20" i="153"/>
  <c r="BO20" i="153"/>
  <c r="V21" i="153"/>
  <c r="AA21" i="153"/>
  <c r="AF21" i="153"/>
  <c r="AL21" i="153"/>
  <c r="AQ21" i="153"/>
  <c r="AV21" i="153"/>
  <c r="BB21" i="153"/>
  <c r="BG21" i="153"/>
  <c r="BL21" i="153"/>
  <c r="BR21" i="153"/>
  <c r="AL22" i="153"/>
  <c r="AT22" i="153"/>
  <c r="BB22" i="153"/>
  <c r="BJ22" i="153"/>
  <c r="BR22" i="153"/>
  <c r="AI23" i="153"/>
  <c r="AE23" i="153"/>
  <c r="AA23" i="153"/>
  <c r="AG23" i="153"/>
  <c r="AC23" i="153"/>
  <c r="Y23" i="153"/>
  <c r="X23" i="153"/>
  <c r="AF23" i="153"/>
  <c r="AN23" i="153"/>
  <c r="AV23" i="153"/>
  <c r="BD23" i="153"/>
  <c r="BL23" i="153"/>
  <c r="W24" i="153"/>
  <c r="AE24" i="153"/>
  <c r="AM24" i="153"/>
  <c r="AU24" i="153"/>
  <c r="BC24" i="153"/>
  <c r="BK24" i="153"/>
  <c r="BS24" i="153"/>
  <c r="BE25" i="153"/>
  <c r="AB25" i="153"/>
  <c r="AJ25" i="153"/>
  <c r="AR25" i="153"/>
  <c r="AZ25" i="153"/>
  <c r="BH25" i="153"/>
  <c r="BP25" i="153"/>
  <c r="AN26" i="153"/>
  <c r="AV26" i="153"/>
  <c r="BD26" i="153"/>
  <c r="BL26" i="153"/>
  <c r="AG4" i="154"/>
  <c r="AC4" i="154"/>
  <c r="Y4" i="154"/>
  <c r="AI4" i="154"/>
  <c r="AE4" i="154"/>
  <c r="AA4" i="154"/>
  <c r="Z4" i="154"/>
  <c r="AH4" i="154"/>
  <c r="W5" i="154"/>
  <c r="AE5" i="154"/>
  <c r="AM5" i="154"/>
  <c r="AU5" i="154"/>
  <c r="BC5" i="154"/>
  <c r="BK5" i="154"/>
  <c r="BS5" i="154"/>
  <c r="BE6" i="154"/>
  <c r="Z6" i="154"/>
  <c r="AH6" i="154"/>
  <c r="AP6" i="154"/>
  <c r="AX6" i="154"/>
  <c r="BF6" i="154"/>
  <c r="BN6" i="154"/>
  <c r="Y7" i="154"/>
  <c r="AG7" i="154"/>
  <c r="AO7" i="154"/>
  <c r="AW7" i="154"/>
  <c r="BE7" i="154"/>
  <c r="BM7" i="154"/>
  <c r="BD8" i="154"/>
  <c r="AZ8" i="154"/>
  <c r="AV8" i="154"/>
  <c r="BF8" i="154"/>
  <c r="BB8" i="154"/>
  <c r="AX8" i="154"/>
  <c r="AC8" i="154"/>
  <c r="AK8" i="154"/>
  <c r="AS8" i="154"/>
  <c r="BA8" i="154"/>
  <c r="BI8" i="154"/>
  <c r="BQ8" i="154"/>
  <c r="AF9" i="154"/>
  <c r="AB9" i="154"/>
  <c r="X9" i="154"/>
  <c r="AH9" i="154"/>
  <c r="AD9" i="154"/>
  <c r="Z9" i="154"/>
  <c r="Y9" i="154"/>
  <c r="AG9" i="154"/>
  <c r="AO9" i="154"/>
  <c r="AW9" i="154"/>
  <c r="BE9" i="154"/>
  <c r="BM9" i="154"/>
  <c r="V10" i="154"/>
  <c r="AD10" i="154"/>
  <c r="AL10" i="154"/>
  <c r="AT10" i="154"/>
  <c r="BB10" i="154"/>
  <c r="BJ10" i="154"/>
  <c r="BR10" i="154"/>
  <c r="BF11" i="154"/>
  <c r="BB11" i="154"/>
  <c r="AX11" i="154"/>
  <c r="BD11" i="154"/>
  <c r="AZ11" i="154"/>
  <c r="AV11" i="154"/>
  <c r="AC11" i="154"/>
  <c r="AK11" i="154"/>
  <c r="AS11" i="154"/>
  <c r="BA11" i="154"/>
  <c r="BI11" i="154"/>
  <c r="BQ11" i="154"/>
  <c r="AH12" i="154"/>
  <c r="AD12" i="154"/>
  <c r="Z12" i="154"/>
  <c r="AF12" i="154"/>
  <c r="AB12" i="154"/>
  <c r="X12" i="154"/>
  <c r="Y12" i="154"/>
  <c r="AG12" i="154"/>
  <c r="AO12" i="154"/>
  <c r="AW12" i="154"/>
  <c r="BE12" i="154"/>
  <c r="BM12" i="154"/>
  <c r="BF13" i="154"/>
  <c r="BB13" i="154"/>
  <c r="AX13" i="154"/>
  <c r="BD13" i="154"/>
  <c r="AZ13" i="154"/>
  <c r="AV13" i="154"/>
  <c r="AC13" i="154"/>
  <c r="AK13" i="154"/>
  <c r="AS13" i="154"/>
  <c r="BA13" i="154"/>
  <c r="BI13" i="154"/>
  <c r="BQ13" i="154"/>
  <c r="AI14" i="154"/>
  <c r="AE14" i="154"/>
  <c r="AA14" i="154"/>
  <c r="AG14" i="154"/>
  <c r="AC14" i="154"/>
  <c r="Y14" i="154"/>
  <c r="X14" i="154"/>
  <c r="AF14" i="154"/>
  <c r="AN14" i="154"/>
  <c r="AV14" i="154"/>
  <c r="BD14" i="154"/>
  <c r="BL14" i="154"/>
  <c r="W15" i="154"/>
  <c r="AE15" i="154"/>
  <c r="AM15" i="154"/>
  <c r="AU15" i="154"/>
  <c r="BC15" i="154"/>
  <c r="BK15" i="154"/>
  <c r="BS15" i="154"/>
  <c r="BE16" i="154"/>
  <c r="AB16" i="154"/>
  <c r="AJ16" i="154"/>
  <c r="AR16" i="154"/>
  <c r="AZ16" i="154"/>
  <c r="BH16" i="154"/>
  <c r="BP16" i="154"/>
  <c r="AF17" i="154"/>
  <c r="AA17" i="154"/>
  <c r="AI17" i="154"/>
  <c r="AQ17" i="154"/>
  <c r="BO17" i="154"/>
  <c r="AL18" i="154"/>
  <c r="AT18" i="154"/>
  <c r="BB18" i="154"/>
  <c r="BJ18" i="154"/>
  <c r="BR18" i="154"/>
  <c r="BD19" i="154"/>
  <c r="AZ19" i="154"/>
  <c r="AV19" i="154"/>
  <c r="BF19" i="154"/>
  <c r="BB19" i="154"/>
  <c r="AX19" i="154"/>
  <c r="AC19" i="154"/>
  <c r="AK19" i="154"/>
  <c r="AS19" i="154"/>
  <c r="BA19" i="154"/>
  <c r="BI19" i="154"/>
  <c r="BQ19" i="154"/>
  <c r="AG20" i="154"/>
  <c r="AC20" i="154"/>
  <c r="Y20" i="154"/>
  <c r="AI20" i="154"/>
  <c r="AE20" i="154"/>
  <c r="AA20" i="154"/>
  <c r="Z20" i="154"/>
  <c r="AH20" i="154"/>
  <c r="AP20" i="154"/>
  <c r="AX20" i="154"/>
  <c r="BF20" i="154"/>
  <c r="BN20" i="154"/>
  <c r="Y21" i="154"/>
  <c r="AG21" i="154"/>
  <c r="AO21" i="154"/>
  <c r="AW21" i="154"/>
  <c r="BE21" i="154"/>
  <c r="BM21" i="154"/>
  <c r="BF22" i="154"/>
  <c r="BB22" i="154"/>
  <c r="AX22" i="154"/>
  <c r="BD22" i="154"/>
  <c r="AZ22" i="154"/>
  <c r="AV22" i="154"/>
  <c r="AC22" i="154"/>
  <c r="AK22" i="154"/>
  <c r="AS22" i="154"/>
  <c r="BA22" i="154"/>
  <c r="BI22" i="154"/>
  <c r="BQ22" i="154"/>
  <c r="Y23" i="154"/>
  <c r="AG23" i="154"/>
  <c r="AO23" i="154"/>
  <c r="AW23" i="154"/>
  <c r="BE23" i="154"/>
  <c r="BM23" i="154"/>
  <c r="V24" i="154"/>
  <c r="AB24" i="154"/>
  <c r="AJ24" i="154"/>
  <c r="AR24" i="154"/>
  <c r="AZ24" i="154"/>
  <c r="BH24" i="154"/>
  <c r="BP24" i="154"/>
  <c r="AF25" i="154"/>
  <c r="AA25" i="154"/>
  <c r="AI25" i="154"/>
  <c r="AQ25" i="154"/>
  <c r="BO25" i="154"/>
  <c r="W26" i="154"/>
  <c r="AE26" i="154"/>
  <c r="AM26" i="154"/>
  <c r="AU26" i="154"/>
  <c r="BC26" i="154"/>
  <c r="BK26" i="154"/>
  <c r="BS26" i="154"/>
  <c r="AB5" i="155"/>
  <c r="AF6" i="155"/>
  <c r="BE9" i="155"/>
  <c r="BF14" i="155"/>
  <c r="BB14" i="155"/>
  <c r="AX14" i="155"/>
  <c r="BD14" i="155"/>
  <c r="AZ14" i="155"/>
  <c r="AV14" i="155"/>
  <c r="BA14" i="155"/>
  <c r="AI15" i="155"/>
  <c r="AE15" i="155"/>
  <c r="AA15" i="155"/>
  <c r="AG15" i="155"/>
  <c r="AC15" i="155"/>
  <c r="Y15" i="155"/>
  <c r="X15" i="155"/>
  <c r="AF15" i="155"/>
  <c r="BE17" i="155"/>
  <c r="AF18" i="155"/>
  <c r="AA18" i="155"/>
  <c r="AI18" i="155"/>
  <c r="AQ18" i="155"/>
  <c r="BO18" i="155"/>
  <c r="AL19" i="155"/>
  <c r="AT19" i="155"/>
  <c r="BB19" i="155"/>
  <c r="BP19" i="155"/>
  <c r="BD20" i="155"/>
  <c r="AZ20" i="155"/>
  <c r="AV20" i="155"/>
  <c r="BG20" i="155"/>
  <c r="BC20" i="155"/>
  <c r="AY20" i="155"/>
  <c r="W20" i="155"/>
  <c r="BF20" i="155"/>
  <c r="BB20" i="155"/>
  <c r="AX20" i="155"/>
  <c r="AK20" i="155"/>
  <c r="BA20" i="155"/>
  <c r="BQ20" i="155"/>
  <c r="BE21" i="155"/>
  <c r="AH21" i="155"/>
  <c r="AX21" i="155"/>
  <c r="BN21" i="155"/>
  <c r="AG22" i="155"/>
  <c r="AD22" i="155"/>
  <c r="AT22" i="155"/>
  <c r="BJ22" i="155"/>
  <c r="Z23" i="155"/>
  <c r="AP23" i="155"/>
  <c r="BF23" i="155"/>
  <c r="AA24" i="155"/>
  <c r="AQ24" i="155"/>
  <c r="BG24" i="155"/>
  <c r="AN25" i="155"/>
  <c r="BD25" i="155"/>
  <c r="AJ26" i="155"/>
  <c r="AZ26" i="155"/>
  <c r="BP26" i="155"/>
  <c r="BF8" i="156"/>
  <c r="AI8" i="156"/>
  <c r="AY8" i="156"/>
  <c r="BO8" i="156"/>
  <c r="AE9" i="156"/>
  <c r="AU9" i="156"/>
  <c r="BK9" i="156"/>
  <c r="AI10" i="156"/>
  <c r="AE10" i="156"/>
  <c r="AA10" i="156"/>
  <c r="AH10" i="156"/>
  <c r="AD10" i="156"/>
  <c r="Z10" i="156"/>
  <c r="AG10" i="156"/>
  <c r="AC10" i="156"/>
  <c r="Y10" i="156"/>
  <c r="AB10" i="156"/>
  <c r="AR10" i="156"/>
  <c r="BH10" i="156"/>
  <c r="AC11" i="156"/>
  <c r="AS11" i="156"/>
  <c r="BI11" i="156"/>
  <c r="Y12" i="156"/>
  <c r="AO12" i="156"/>
  <c r="BE12" i="156"/>
  <c r="BD13" i="156"/>
  <c r="AZ13" i="156"/>
  <c r="AV13" i="156"/>
  <c r="BG13" i="156"/>
  <c r="BC13" i="156"/>
  <c r="AY13" i="156"/>
  <c r="W13" i="156"/>
  <c r="BF13" i="156"/>
  <c r="BB13" i="156"/>
  <c r="AX13" i="156"/>
  <c r="AK13" i="156"/>
  <c r="BA13" i="156"/>
  <c r="BQ13" i="156"/>
  <c r="BE14" i="156"/>
  <c r="AH14" i="156"/>
  <c r="AX14" i="156"/>
  <c r="BN14" i="156"/>
  <c r="BF15" i="156"/>
  <c r="AI15" i="156"/>
  <c r="AY15" i="156"/>
  <c r="BO15" i="156"/>
  <c r="BE16" i="156"/>
  <c r="AF16" i="156"/>
  <c r="AV16" i="156"/>
  <c r="BL16" i="156"/>
  <c r="AF17" i="156"/>
  <c r="AG17" i="156"/>
  <c r="BM17" i="156"/>
  <c r="AG18" i="156"/>
  <c r="AD18" i="156"/>
  <c r="AT18" i="156"/>
  <c r="BJ18" i="156"/>
  <c r="AF19" i="156"/>
  <c r="AE19" i="156"/>
  <c r="AU19" i="156"/>
  <c r="BK19" i="156"/>
  <c r="AI20" i="156"/>
  <c r="AE20" i="156"/>
  <c r="AA20" i="156"/>
  <c r="AH20" i="156"/>
  <c r="AD20" i="156"/>
  <c r="Z20" i="156"/>
  <c r="AG20" i="156"/>
  <c r="AC20" i="156"/>
  <c r="Y20" i="156"/>
  <c r="AB20" i="156"/>
  <c r="AR20" i="156"/>
  <c r="BH20" i="156"/>
  <c r="AC21" i="156"/>
  <c r="AS21" i="156"/>
  <c r="BI21" i="156"/>
  <c r="AT22" i="156"/>
  <c r="BO22" i="156"/>
  <c r="AF23" i="156"/>
  <c r="AE23" i="156"/>
  <c r="AZ23" i="156"/>
  <c r="AC24" i="156"/>
  <c r="AY24" i="156"/>
  <c r="Z25" i="156"/>
  <c r="AV25" i="156"/>
  <c r="BQ25" i="156"/>
  <c r="AH26" i="156"/>
  <c r="AG26" i="156"/>
  <c r="BB26" i="156"/>
  <c r="AG7" i="157"/>
  <c r="BE9" i="157"/>
  <c r="AD10" i="157"/>
  <c r="AQ13" i="157"/>
  <c r="AD14" i="157"/>
  <c r="BJ14" i="157"/>
  <c r="BD15" i="157"/>
  <c r="AZ15" i="157"/>
  <c r="AV15" i="157"/>
  <c r="BF15" i="157"/>
  <c r="BB15" i="157"/>
  <c r="AX15" i="157"/>
  <c r="BG15" i="157"/>
  <c r="AY15" i="157"/>
  <c r="BE15" i="157"/>
  <c r="AW15" i="157"/>
  <c r="BC15" i="157"/>
  <c r="W15" i="157"/>
  <c r="BA15" i="157"/>
  <c r="AG16" i="157"/>
  <c r="AC16" i="157"/>
  <c r="Y16" i="157"/>
  <c r="AI16" i="157"/>
  <c r="AE16" i="157"/>
  <c r="AA16" i="157"/>
  <c r="AF16" i="157"/>
  <c r="X16" i="157"/>
  <c r="AD16" i="157"/>
  <c r="AB16" i="157"/>
  <c r="AP16" i="157"/>
  <c r="AG17" i="157"/>
  <c r="BM17" i="157"/>
  <c r="AJ18" i="157"/>
  <c r="BP18" i="157"/>
  <c r="AY19" i="157"/>
  <c r="AN20" i="157"/>
  <c r="BC21" i="157"/>
  <c r="AA22" i="157"/>
  <c r="BG22" i="157"/>
  <c r="AM23" i="157"/>
  <c r="BS23" i="157"/>
  <c r="AX24" i="157"/>
  <c r="AO25" i="157"/>
  <c r="AC26" i="157"/>
  <c r="BI26" i="157"/>
  <c r="AG5" i="158"/>
  <c r="AC5" i="158"/>
  <c r="Y5" i="158"/>
  <c r="AI5" i="158"/>
  <c r="AE5" i="158"/>
  <c r="AA5" i="158"/>
  <c r="AF5" i="158"/>
  <c r="X5" i="158"/>
  <c r="AD5" i="158"/>
  <c r="AB5" i="158"/>
  <c r="AH5" i="158"/>
  <c r="AA9" i="153"/>
  <c r="AE9" i="153"/>
  <c r="X10" i="153"/>
  <c r="AB10" i="153"/>
  <c r="AW11" i="153"/>
  <c r="BA11" i="153"/>
  <c r="AW12" i="153"/>
  <c r="BA12" i="153"/>
  <c r="AW13" i="153"/>
  <c r="BA13" i="153"/>
  <c r="X16" i="153"/>
  <c r="AB16" i="153"/>
  <c r="AW17" i="153"/>
  <c r="BA17" i="153"/>
  <c r="X20" i="153"/>
  <c r="AB20" i="153"/>
  <c r="AW21" i="153"/>
  <c r="BA21" i="153"/>
  <c r="AW22" i="153"/>
  <c r="BA22" i="153"/>
  <c r="AW23" i="153"/>
  <c r="BA23" i="153"/>
  <c r="Z24" i="153"/>
  <c r="AD24" i="153"/>
  <c r="AH24" i="153"/>
  <c r="W25" i="153"/>
  <c r="AY25" i="153"/>
  <c r="BC25" i="153"/>
  <c r="BG25" i="153"/>
  <c r="W26" i="153"/>
  <c r="AY26" i="153"/>
  <c r="BC26" i="153"/>
  <c r="BG26" i="153"/>
  <c r="W4" i="154"/>
  <c r="AM4" i="154"/>
  <c r="AQ4" i="154"/>
  <c r="AU4" i="154"/>
  <c r="AY4" i="154"/>
  <c r="BC4" i="154"/>
  <c r="BG4" i="154"/>
  <c r="BK4" i="154"/>
  <c r="BO4" i="154"/>
  <c r="BS4" i="154"/>
  <c r="X5" i="154"/>
  <c r="AB5" i="154"/>
  <c r="AJ5" i="154"/>
  <c r="AN5" i="154"/>
  <c r="AR5" i="154"/>
  <c r="BH5" i="154"/>
  <c r="BL5" i="154"/>
  <c r="BP5" i="154"/>
  <c r="AK6" i="154"/>
  <c r="AO6" i="154"/>
  <c r="AS6" i="154"/>
  <c r="AW6" i="154"/>
  <c r="BA6" i="154"/>
  <c r="BI6" i="154"/>
  <c r="BM6" i="154"/>
  <c r="BQ6" i="154"/>
  <c r="V7" i="154"/>
  <c r="Z7" i="154"/>
  <c r="AD7" i="154"/>
  <c r="AH7" i="154"/>
  <c r="AL7" i="154"/>
  <c r="AP7" i="154"/>
  <c r="AT7" i="154"/>
  <c r="BJ7" i="154"/>
  <c r="BN7" i="154"/>
  <c r="BR7" i="154"/>
  <c r="V8" i="154"/>
  <c r="AL8" i="154"/>
  <c r="AP8" i="154"/>
  <c r="AT8" i="154"/>
  <c r="BJ8" i="154"/>
  <c r="BN8" i="154"/>
  <c r="BR8" i="154"/>
  <c r="V9" i="154"/>
  <c r="AL9" i="154"/>
  <c r="AP9" i="154"/>
  <c r="AT9" i="154"/>
  <c r="BJ9" i="154"/>
  <c r="BN9" i="154"/>
  <c r="BR9" i="154"/>
  <c r="W10" i="154"/>
  <c r="AM10" i="154"/>
  <c r="AQ10" i="154"/>
  <c r="AU10" i="154"/>
  <c r="AY10" i="154"/>
  <c r="BC10" i="154"/>
  <c r="BG10" i="154"/>
  <c r="BK10" i="154"/>
  <c r="BO10" i="154"/>
  <c r="BS10" i="154"/>
  <c r="X11" i="154"/>
  <c r="AB11" i="154"/>
  <c r="AJ11" i="154"/>
  <c r="AN11" i="154"/>
  <c r="AR11" i="154"/>
  <c r="BH11" i="154"/>
  <c r="BL11" i="154"/>
  <c r="BP11" i="154"/>
  <c r="AJ12" i="154"/>
  <c r="AN12" i="154"/>
  <c r="AR12" i="154"/>
  <c r="BH12" i="154"/>
  <c r="BL12" i="154"/>
  <c r="BP12" i="154"/>
  <c r="AJ13" i="154"/>
  <c r="AN13" i="154"/>
  <c r="AR13" i="154"/>
  <c r="BH13" i="154"/>
  <c r="BL13" i="154"/>
  <c r="BP13" i="154"/>
  <c r="AK14" i="154"/>
  <c r="AO14" i="154"/>
  <c r="AS14" i="154"/>
  <c r="AW14" i="154"/>
  <c r="BA14" i="154"/>
  <c r="BI14" i="154"/>
  <c r="BM14" i="154"/>
  <c r="BQ14" i="154"/>
  <c r="V15" i="154"/>
  <c r="Z15" i="154"/>
  <c r="AD15" i="154"/>
  <c r="AH15" i="154"/>
  <c r="AL15" i="154"/>
  <c r="AP15" i="154"/>
  <c r="AT15" i="154"/>
  <c r="BJ15" i="154"/>
  <c r="BN15" i="154"/>
  <c r="BR15" i="154"/>
  <c r="W16" i="154"/>
  <c r="AM16" i="154"/>
  <c r="AQ16" i="154"/>
  <c r="AU16" i="154"/>
  <c r="AY16" i="154"/>
  <c r="BC16" i="154"/>
  <c r="BG16" i="154"/>
  <c r="BK16" i="154"/>
  <c r="BO16" i="154"/>
  <c r="BS16" i="154"/>
  <c r="X17" i="154"/>
  <c r="AB17" i="154"/>
  <c r="AJ17" i="154"/>
  <c r="AN17" i="154"/>
  <c r="AR17" i="154"/>
  <c r="BH17" i="154"/>
  <c r="BL17" i="154"/>
  <c r="BP17" i="154"/>
  <c r="AK18" i="154"/>
  <c r="AO18" i="154"/>
  <c r="AS18" i="154"/>
  <c r="AW18" i="154"/>
  <c r="BA18" i="154"/>
  <c r="BI18" i="154"/>
  <c r="BM18" i="154"/>
  <c r="BQ18" i="154"/>
  <c r="V19" i="154"/>
  <c r="Z19" i="154"/>
  <c r="AD19" i="154"/>
  <c r="AH19" i="154"/>
  <c r="AL19" i="154"/>
  <c r="AP19" i="154"/>
  <c r="AT19" i="154"/>
  <c r="BJ19" i="154"/>
  <c r="BN19" i="154"/>
  <c r="BR19" i="154"/>
  <c r="W20" i="154"/>
  <c r="AM20" i="154"/>
  <c r="AQ20" i="154"/>
  <c r="AU20" i="154"/>
  <c r="AY20" i="154"/>
  <c r="BC20" i="154"/>
  <c r="BG20" i="154"/>
  <c r="BK20" i="154"/>
  <c r="BO20" i="154"/>
  <c r="BS20" i="154"/>
  <c r="X21" i="154"/>
  <c r="AB21" i="154"/>
  <c r="AJ21" i="154"/>
  <c r="AN21" i="154"/>
  <c r="AR21" i="154"/>
  <c r="BH21" i="154"/>
  <c r="BL21" i="154"/>
  <c r="BP21" i="154"/>
  <c r="X22" i="154"/>
  <c r="AB22" i="154"/>
  <c r="AJ22" i="154"/>
  <c r="AN22" i="154"/>
  <c r="AR22" i="154"/>
  <c r="BH22" i="154"/>
  <c r="BL22" i="154"/>
  <c r="BP22" i="154"/>
  <c r="X23" i="154"/>
  <c r="AB23" i="154"/>
  <c r="AJ23" i="154"/>
  <c r="AN23" i="154"/>
  <c r="AR23" i="154"/>
  <c r="BH23" i="154"/>
  <c r="BL23" i="154"/>
  <c r="BP23" i="154"/>
  <c r="AK24" i="154"/>
  <c r="AO24" i="154"/>
  <c r="AS24" i="154"/>
  <c r="AW24" i="154"/>
  <c r="BA24" i="154"/>
  <c r="BI24" i="154"/>
  <c r="BM24" i="154"/>
  <c r="BQ24" i="154"/>
  <c r="V25" i="154"/>
  <c r="Z25" i="154"/>
  <c r="AD25" i="154"/>
  <c r="AH25" i="154"/>
  <c r="AL25" i="154"/>
  <c r="AP25" i="154"/>
  <c r="AT25" i="154"/>
  <c r="BJ25" i="154"/>
  <c r="BN25" i="154"/>
  <c r="BR25" i="154"/>
  <c r="V26" i="154"/>
  <c r="Z26" i="154"/>
  <c r="AD26" i="154"/>
  <c r="AH26" i="154"/>
  <c r="AL26" i="154"/>
  <c r="AP26" i="154"/>
  <c r="AT26" i="154"/>
  <c r="BJ26" i="154"/>
  <c r="BN26" i="154"/>
  <c r="BR26" i="154"/>
  <c r="Z4" i="155"/>
  <c r="AD4" i="155"/>
  <c r="AH4" i="155"/>
  <c r="W5" i="155"/>
  <c r="AY5" i="155"/>
  <c r="BC5" i="155"/>
  <c r="BG5" i="155"/>
  <c r="X6" i="155"/>
  <c r="AB6" i="155"/>
  <c r="AW7" i="155"/>
  <c r="BA7" i="155"/>
  <c r="Y8" i="155"/>
  <c r="AC8" i="155"/>
  <c r="AG8" i="155"/>
  <c r="AW8" i="155"/>
  <c r="BA8" i="155"/>
  <c r="Y9" i="155"/>
  <c r="AC9" i="155"/>
  <c r="AG9" i="155"/>
  <c r="AW9" i="155"/>
  <c r="BA9" i="155"/>
  <c r="Z10" i="155"/>
  <c r="AD10" i="155"/>
  <c r="AH10" i="155"/>
  <c r="W11" i="155"/>
  <c r="AY11" i="155"/>
  <c r="BC11" i="155"/>
  <c r="BG11" i="155"/>
  <c r="W12" i="155"/>
  <c r="AA12" i="155"/>
  <c r="AE12" i="155"/>
  <c r="AY12" i="155"/>
  <c r="BC12" i="155"/>
  <c r="BG12" i="155"/>
  <c r="W13" i="155"/>
  <c r="AA13" i="155"/>
  <c r="AE13" i="155"/>
  <c r="AY13" i="155"/>
  <c r="BC13" i="155"/>
  <c r="BG13" i="155"/>
  <c r="X14" i="155"/>
  <c r="AB14" i="155"/>
  <c r="AW15" i="155"/>
  <c r="BA15" i="155"/>
  <c r="Z16" i="155"/>
  <c r="AD16" i="155"/>
  <c r="AH16" i="155"/>
  <c r="W17" i="155"/>
  <c r="AY17" i="155"/>
  <c r="BC17" i="155"/>
  <c r="BG17" i="155"/>
  <c r="X18" i="155"/>
  <c r="AB18" i="155"/>
  <c r="AW19" i="155"/>
  <c r="BA19" i="155"/>
  <c r="Z20" i="155"/>
  <c r="AD20" i="155"/>
  <c r="AH20" i="155"/>
  <c r="W21" i="155"/>
  <c r="AA21" i="155"/>
  <c r="AE21" i="155"/>
  <c r="AI21" i="155"/>
  <c r="AY21" i="155"/>
  <c r="BC21" i="155"/>
  <c r="BG21" i="155"/>
  <c r="W22" i="155"/>
  <c r="AA22" i="155"/>
  <c r="AE22" i="155"/>
  <c r="AI22" i="155"/>
  <c r="AY22" i="155"/>
  <c r="BC22" i="155"/>
  <c r="BG22" i="155"/>
  <c r="W23" i="155"/>
  <c r="AA23" i="155"/>
  <c r="AE23" i="155"/>
  <c r="AI23" i="155"/>
  <c r="AY23" i="155"/>
  <c r="BC23" i="155"/>
  <c r="BG23" i="155"/>
  <c r="X24" i="155"/>
  <c r="AB24" i="155"/>
  <c r="AV24" i="155"/>
  <c r="AZ24" i="155"/>
  <c r="BD24" i="155"/>
  <c r="AW25" i="155"/>
  <c r="BA25" i="155"/>
  <c r="AW26" i="155"/>
  <c r="BA26" i="155"/>
  <c r="BS26" i="156"/>
  <c r="BO26" i="156"/>
  <c r="BK26" i="156"/>
  <c r="AU26" i="156"/>
  <c r="AQ26" i="156"/>
  <c r="AM26" i="156"/>
  <c r="BS25" i="156"/>
  <c r="BO25" i="156"/>
  <c r="BK25" i="156"/>
  <c r="AU25" i="156"/>
  <c r="AQ25" i="156"/>
  <c r="AM25" i="156"/>
  <c r="BR24" i="156"/>
  <c r="BN24" i="156"/>
  <c r="BJ24" i="156"/>
  <c r="AT24" i="156"/>
  <c r="AP24" i="156"/>
  <c r="AL24" i="156"/>
  <c r="V24" i="156"/>
  <c r="BQ23" i="156"/>
  <c r="BM23" i="156"/>
  <c r="BI23" i="156"/>
  <c r="AS23" i="156"/>
  <c r="AO23" i="156"/>
  <c r="AK23" i="156"/>
  <c r="BQ22" i="156"/>
  <c r="BM22" i="156"/>
  <c r="BI22" i="156"/>
  <c r="AS22" i="156"/>
  <c r="AO22" i="156"/>
  <c r="AK22" i="156"/>
  <c r="BQ21" i="156"/>
  <c r="BM21" i="156"/>
  <c r="AK4" i="156"/>
  <c r="AO4" i="156"/>
  <c r="AS4" i="156"/>
  <c r="AW4" i="156"/>
  <c r="BA4" i="156"/>
  <c r="BE4" i="156"/>
  <c r="BI4" i="156"/>
  <c r="BM4" i="156"/>
  <c r="BQ4" i="156"/>
  <c r="V5" i="156"/>
  <c r="Z5" i="156"/>
  <c r="AD5" i="156"/>
  <c r="AH5" i="156"/>
  <c r="AL5" i="156"/>
  <c r="AP5" i="156"/>
  <c r="AT5" i="156"/>
  <c r="BJ5" i="156"/>
  <c r="BN5" i="156"/>
  <c r="BR5" i="156"/>
  <c r="W6" i="156"/>
  <c r="AA6" i="156"/>
  <c r="AE6" i="156"/>
  <c r="AI6" i="156"/>
  <c r="AM6" i="156"/>
  <c r="AQ6" i="156"/>
  <c r="AU6" i="156"/>
  <c r="AY6" i="156"/>
  <c r="BC6" i="156"/>
  <c r="BG6" i="156"/>
  <c r="BK6" i="156"/>
  <c r="BO6" i="156"/>
  <c r="BS6" i="156"/>
  <c r="X7" i="156"/>
  <c r="AB7" i="156"/>
  <c r="AJ7" i="156"/>
  <c r="AN7" i="156"/>
  <c r="AR7" i="156"/>
  <c r="AV7" i="156"/>
  <c r="AZ7" i="156"/>
  <c r="BD7" i="156"/>
  <c r="BH7" i="156"/>
  <c r="BL7" i="156"/>
  <c r="BP7" i="156"/>
  <c r="AJ8" i="156"/>
  <c r="AN8" i="156"/>
  <c r="AR8" i="156"/>
  <c r="AV8" i="156"/>
  <c r="AZ8" i="156"/>
  <c r="BD8" i="156"/>
  <c r="BH8" i="156"/>
  <c r="BL8" i="156"/>
  <c r="BP8" i="156"/>
  <c r="AJ9" i="156"/>
  <c r="AN9" i="156"/>
  <c r="AR9" i="156"/>
  <c r="AV9" i="156"/>
  <c r="AZ9" i="156"/>
  <c r="BD9" i="156"/>
  <c r="BH9" i="156"/>
  <c r="BL9" i="156"/>
  <c r="BP9" i="156"/>
  <c r="AK10" i="156"/>
  <c r="AO10" i="156"/>
  <c r="AS10" i="156"/>
  <c r="AW10" i="156"/>
  <c r="BA10" i="156"/>
  <c r="BI10" i="156"/>
  <c r="BM10" i="156"/>
  <c r="BQ10" i="156"/>
  <c r="V11" i="156"/>
  <c r="Z11" i="156"/>
  <c r="AD11" i="156"/>
  <c r="AH11" i="156"/>
  <c r="AL11" i="156"/>
  <c r="AP11" i="156"/>
  <c r="AT11" i="156"/>
  <c r="BJ11" i="156"/>
  <c r="BN11" i="156"/>
  <c r="BR11" i="156"/>
  <c r="V12" i="156"/>
  <c r="Z12" i="156"/>
  <c r="AD12" i="156"/>
  <c r="AH12" i="156"/>
  <c r="AL12" i="156"/>
  <c r="AP12" i="156"/>
  <c r="AT12" i="156"/>
  <c r="BJ12" i="156"/>
  <c r="BN12" i="156"/>
  <c r="BR12" i="156"/>
  <c r="V13" i="156"/>
  <c r="Z13" i="156"/>
  <c r="AD13" i="156"/>
  <c r="AH13" i="156"/>
  <c r="AL13" i="156"/>
  <c r="AP13" i="156"/>
  <c r="AT13" i="156"/>
  <c r="BJ13" i="156"/>
  <c r="BN13" i="156"/>
  <c r="BR13" i="156"/>
  <c r="W14" i="156"/>
  <c r="AA14" i="156"/>
  <c r="AE14" i="156"/>
  <c r="AI14" i="156"/>
  <c r="AM14" i="156"/>
  <c r="AQ14" i="156"/>
  <c r="AU14" i="156"/>
  <c r="AY14" i="156"/>
  <c r="BC14" i="156"/>
  <c r="BG14" i="156"/>
  <c r="BK14" i="156"/>
  <c r="BO14" i="156"/>
  <c r="BS14" i="156"/>
  <c r="X15" i="156"/>
  <c r="AB15" i="156"/>
  <c r="AJ15" i="156"/>
  <c r="AN15" i="156"/>
  <c r="AR15" i="156"/>
  <c r="AV15" i="156"/>
  <c r="AZ15" i="156"/>
  <c r="BD15" i="156"/>
  <c r="BH15" i="156"/>
  <c r="BL15" i="156"/>
  <c r="BP15" i="156"/>
  <c r="AK16" i="156"/>
  <c r="AO16" i="156"/>
  <c r="AS16" i="156"/>
  <c r="AW16" i="156"/>
  <c r="BA16" i="156"/>
  <c r="BI16" i="156"/>
  <c r="BM16" i="156"/>
  <c r="BQ16" i="156"/>
  <c r="V17" i="156"/>
  <c r="Z17" i="156"/>
  <c r="AD17" i="156"/>
  <c r="AH17" i="156"/>
  <c r="AL17" i="156"/>
  <c r="AP17" i="156"/>
  <c r="AT17" i="156"/>
  <c r="BJ17" i="156"/>
  <c r="BN17" i="156"/>
  <c r="BR17" i="156"/>
  <c r="W18" i="156"/>
  <c r="AA18" i="156"/>
  <c r="AE18" i="156"/>
  <c r="AI18" i="156"/>
  <c r="AM18" i="156"/>
  <c r="AQ18" i="156"/>
  <c r="AU18" i="156"/>
  <c r="AY18" i="156"/>
  <c r="BC18" i="156"/>
  <c r="BG18" i="156"/>
  <c r="BK18" i="156"/>
  <c r="BO18" i="156"/>
  <c r="BS18" i="156"/>
  <c r="X19" i="156"/>
  <c r="AB19" i="156"/>
  <c r="AJ19" i="156"/>
  <c r="AN19" i="156"/>
  <c r="AR19" i="156"/>
  <c r="AV19" i="156"/>
  <c r="AZ19" i="156"/>
  <c r="BD19" i="156"/>
  <c r="BH19" i="156"/>
  <c r="BL19" i="156"/>
  <c r="BP19" i="156"/>
  <c r="AK20" i="156"/>
  <c r="AO20" i="156"/>
  <c r="AS20" i="156"/>
  <c r="AW20" i="156"/>
  <c r="BA20" i="156"/>
  <c r="BI20" i="156"/>
  <c r="BM20" i="156"/>
  <c r="BQ20" i="156"/>
  <c r="V21" i="156"/>
  <c r="Z21" i="156"/>
  <c r="AD21" i="156"/>
  <c r="AH21" i="156"/>
  <c r="AL21" i="156"/>
  <c r="AP21" i="156"/>
  <c r="AT21" i="156"/>
  <c r="BJ21" i="156"/>
  <c r="BO21" i="156"/>
  <c r="BE22" i="156"/>
  <c r="AJ22" i="156"/>
  <c r="AP22" i="156"/>
  <c r="AU22" i="156"/>
  <c r="AZ22" i="156"/>
  <c r="BF22" i="156"/>
  <c r="BK22" i="156"/>
  <c r="BP22" i="156"/>
  <c r="V23" i="156"/>
  <c r="AA23" i="156"/>
  <c r="AL23" i="156"/>
  <c r="AQ23" i="156"/>
  <c r="AV23" i="156"/>
  <c r="BB23" i="156"/>
  <c r="BG23" i="156"/>
  <c r="BL23" i="156"/>
  <c r="BR23" i="156"/>
  <c r="AH24" i="156"/>
  <c r="AD24" i="156"/>
  <c r="Z24" i="156"/>
  <c r="Y24" i="156"/>
  <c r="AE24" i="156"/>
  <c r="AJ24" i="156"/>
  <c r="AO24" i="156"/>
  <c r="AU24" i="156"/>
  <c r="AZ24" i="156"/>
  <c r="BK24" i="156"/>
  <c r="BP24" i="156"/>
  <c r="V25" i="156"/>
  <c r="AB25" i="156"/>
  <c r="AL25" i="156"/>
  <c r="AR25" i="156"/>
  <c r="BH25" i="156"/>
  <c r="BM25" i="156"/>
  <c r="BR25" i="156"/>
  <c r="X26" i="156"/>
  <c r="AC26" i="156"/>
  <c r="AN26" i="156"/>
  <c r="AS26" i="156"/>
  <c r="AX26" i="156"/>
  <c r="BI26" i="156"/>
  <c r="BN26" i="156"/>
  <c r="AI4" i="157"/>
  <c r="AE4" i="157"/>
  <c r="AA4" i="157"/>
  <c r="Y4" i="157"/>
  <c r="AD4" i="157"/>
  <c r="AJ4" i="157"/>
  <c r="AO4" i="157"/>
  <c r="AT4" i="157"/>
  <c r="AZ4" i="157"/>
  <c r="BE4" i="157"/>
  <c r="BJ4" i="157"/>
  <c r="BP4" i="157"/>
  <c r="V5" i="157"/>
  <c r="AA5" i="157"/>
  <c r="AG5" i="157"/>
  <c r="AL5" i="157"/>
  <c r="AQ5" i="157"/>
  <c r="BM5" i="157"/>
  <c r="BR5" i="157"/>
  <c r="AG6" i="157"/>
  <c r="AC6" i="157"/>
  <c r="Y6" i="157"/>
  <c r="X6" i="157"/>
  <c r="AD6" i="157"/>
  <c r="AI6" i="157"/>
  <c r="AN6" i="157"/>
  <c r="AT6" i="157"/>
  <c r="AY6" i="157"/>
  <c r="BD6" i="157"/>
  <c r="BJ6" i="157"/>
  <c r="BO6" i="157"/>
  <c r="AB7" i="157"/>
  <c r="AM7" i="157"/>
  <c r="AR7" i="157"/>
  <c r="BH7" i="157"/>
  <c r="BM7" i="157"/>
  <c r="BS7" i="157"/>
  <c r="AH8" i="157"/>
  <c r="AD8" i="157"/>
  <c r="Z8" i="157"/>
  <c r="X8" i="157"/>
  <c r="AC8" i="157"/>
  <c r="AI8" i="157"/>
  <c r="AN8" i="157"/>
  <c r="AS8" i="157"/>
  <c r="AY8" i="157"/>
  <c r="BI8" i="157"/>
  <c r="BO8" i="157"/>
  <c r="AJ9" i="157"/>
  <c r="AO9" i="157"/>
  <c r="AU9" i="157"/>
  <c r="AZ9" i="157"/>
  <c r="BK9" i="157"/>
  <c r="BP9" i="157"/>
  <c r="V10" i="157"/>
  <c r="AL10" i="157"/>
  <c r="AT10" i="157"/>
  <c r="BB10" i="157"/>
  <c r="BJ10" i="157"/>
  <c r="BR10" i="157"/>
  <c r="BF11" i="157"/>
  <c r="BB11" i="157"/>
  <c r="AX11" i="157"/>
  <c r="BD11" i="157"/>
  <c r="AZ11" i="157"/>
  <c r="AV11" i="157"/>
  <c r="AC11" i="157"/>
  <c r="AK11" i="157"/>
  <c r="AS11" i="157"/>
  <c r="BA11" i="157"/>
  <c r="BI11" i="157"/>
  <c r="BQ11" i="157"/>
  <c r="AH12" i="157"/>
  <c r="AD12" i="157"/>
  <c r="Z12" i="157"/>
  <c r="AF12" i="157"/>
  <c r="AB12" i="157"/>
  <c r="X12" i="157"/>
  <c r="Y12" i="157"/>
  <c r="AG12" i="157"/>
  <c r="AO12" i="157"/>
  <c r="AW12" i="157"/>
  <c r="BM12" i="157"/>
  <c r="BF13" i="157"/>
  <c r="BB13" i="157"/>
  <c r="AX13" i="157"/>
  <c r="BD13" i="157"/>
  <c r="AZ13" i="157"/>
  <c r="AV13" i="157"/>
  <c r="AK13" i="157"/>
  <c r="AS13" i="157"/>
  <c r="BA13" i="157"/>
  <c r="BI13" i="157"/>
  <c r="BQ13" i="157"/>
  <c r="AI14" i="157"/>
  <c r="AE14" i="157"/>
  <c r="AA14" i="157"/>
  <c r="AG14" i="157"/>
  <c r="AC14" i="157"/>
  <c r="Y14" i="157"/>
  <c r="X14" i="157"/>
  <c r="AF14" i="157"/>
  <c r="AN14" i="157"/>
  <c r="AV14" i="157"/>
  <c r="BD14" i="157"/>
  <c r="BL14" i="157"/>
  <c r="AE15" i="157"/>
  <c r="AM15" i="157"/>
  <c r="AU15" i="157"/>
  <c r="BK15" i="157"/>
  <c r="BS15" i="157"/>
  <c r="BE16" i="157"/>
  <c r="AJ16" i="157"/>
  <c r="AR16" i="157"/>
  <c r="AZ16" i="157"/>
  <c r="BH16" i="157"/>
  <c r="BP16" i="157"/>
  <c r="AF17" i="157"/>
  <c r="AA17" i="157"/>
  <c r="AI17" i="157"/>
  <c r="AQ17" i="157"/>
  <c r="AY17" i="157"/>
  <c r="BO17" i="157"/>
  <c r="AL18" i="157"/>
  <c r="AT18" i="157"/>
  <c r="BB18" i="157"/>
  <c r="BJ18" i="157"/>
  <c r="BR18" i="157"/>
  <c r="BD19" i="157"/>
  <c r="AZ19" i="157"/>
  <c r="AV19" i="157"/>
  <c r="BF19" i="157"/>
  <c r="BB19" i="157"/>
  <c r="AX19" i="157"/>
  <c r="AC19" i="157"/>
  <c r="AK19" i="157"/>
  <c r="AS19" i="157"/>
  <c r="BA19" i="157"/>
  <c r="BI19" i="157"/>
  <c r="BQ19" i="157"/>
  <c r="AG20" i="157"/>
  <c r="AC20" i="157"/>
  <c r="Y20" i="157"/>
  <c r="AI20" i="157"/>
  <c r="AE20" i="157"/>
  <c r="AA20" i="157"/>
  <c r="Z20" i="157"/>
  <c r="AH20" i="157"/>
  <c r="AP20" i="157"/>
  <c r="AX20" i="157"/>
  <c r="BF20" i="157"/>
  <c r="BN20" i="157"/>
  <c r="Y21" i="157"/>
  <c r="AG21" i="157"/>
  <c r="AO21" i="157"/>
  <c r="AW21" i="157"/>
  <c r="BM21" i="157"/>
  <c r="BF22" i="157"/>
  <c r="BB22" i="157"/>
  <c r="AX22" i="157"/>
  <c r="BD22" i="157"/>
  <c r="AZ22" i="157"/>
  <c r="AV22" i="157"/>
  <c r="AC22" i="157"/>
  <c r="AK22" i="157"/>
  <c r="AS22" i="157"/>
  <c r="BA22" i="157"/>
  <c r="BI22" i="157"/>
  <c r="BQ22" i="157"/>
  <c r="Y23" i="157"/>
  <c r="AG23" i="157"/>
  <c r="AO23" i="157"/>
  <c r="AW23" i="157"/>
  <c r="BM23" i="157"/>
  <c r="V24" i="157"/>
  <c r="AJ24" i="157"/>
  <c r="AR24" i="157"/>
  <c r="AZ24" i="157"/>
  <c r="BH24" i="157"/>
  <c r="BP24" i="157"/>
  <c r="AF25" i="157"/>
  <c r="AA25" i="157"/>
  <c r="AI25" i="157"/>
  <c r="AQ25" i="157"/>
  <c r="AY25" i="157"/>
  <c r="BO25" i="157"/>
  <c r="AE26" i="157"/>
  <c r="AM26" i="157"/>
  <c r="AU26" i="157"/>
  <c r="BK26" i="157"/>
  <c r="Y4" i="158"/>
  <c r="AG4" i="158"/>
  <c r="AO4" i="158"/>
  <c r="AW4" i="158"/>
  <c r="BE4" i="158"/>
  <c r="BM4" i="158"/>
  <c r="BE5" i="158"/>
  <c r="AJ5" i="158"/>
  <c r="AR5" i="158"/>
  <c r="AZ5" i="158"/>
  <c r="BH5" i="158"/>
  <c r="BP5" i="158"/>
  <c r="AF6" i="158"/>
  <c r="AA6" i="158"/>
  <c r="AI6" i="158"/>
  <c r="AU6" i="158"/>
  <c r="BK6" i="158"/>
  <c r="AI7" i="158"/>
  <c r="AE7" i="158"/>
  <c r="AA7" i="158"/>
  <c r="AH7" i="158"/>
  <c r="AD7" i="158"/>
  <c r="Z7" i="158"/>
  <c r="AG7" i="158"/>
  <c r="AC7" i="158"/>
  <c r="Y7" i="158"/>
  <c r="AB7" i="158"/>
  <c r="AR7" i="158"/>
  <c r="BH7" i="158"/>
  <c r="AJ8" i="158"/>
  <c r="AZ8" i="158"/>
  <c r="BP8" i="158"/>
  <c r="AB9" i="158"/>
  <c r="AR9" i="158"/>
  <c r="BH9" i="158"/>
  <c r="AC10" i="158"/>
  <c r="AS10" i="158"/>
  <c r="BI10" i="158"/>
  <c r="AH11" i="158"/>
  <c r="BF11" i="158"/>
  <c r="AD12" i="158"/>
  <c r="BJ12" i="158"/>
  <c r="AH13" i="158"/>
  <c r="BN13" i="158"/>
  <c r="AV14" i="158"/>
  <c r="AF15" i="158"/>
  <c r="BL15" i="158"/>
  <c r="BD16" i="158"/>
  <c r="AZ16" i="158"/>
  <c r="AV16" i="158"/>
  <c r="BG16" i="158"/>
  <c r="BC16" i="158"/>
  <c r="AY16" i="158"/>
  <c r="W16" i="158"/>
  <c r="BF16" i="158"/>
  <c r="AX16" i="158"/>
  <c r="BE16" i="158"/>
  <c r="AW16" i="158"/>
  <c r="BB16" i="158"/>
  <c r="BA16" i="158"/>
  <c r="AF17" i="158"/>
  <c r="AH17" i="158"/>
  <c r="BN17" i="158"/>
  <c r="AV18" i="158"/>
  <c r="AF19" i="158"/>
  <c r="BL19" i="158"/>
  <c r="BD20" i="158"/>
  <c r="AZ20" i="158"/>
  <c r="AV20" i="158"/>
  <c r="BG20" i="158"/>
  <c r="BC20" i="158"/>
  <c r="AY20" i="158"/>
  <c r="W20" i="158"/>
  <c r="BF20" i="158"/>
  <c r="AX20" i="158"/>
  <c r="BE20" i="158"/>
  <c r="AW20" i="158"/>
  <c r="BB20" i="158"/>
  <c r="BA20" i="158"/>
  <c r="AF21" i="158"/>
  <c r="AH21" i="158"/>
  <c r="BN21" i="158"/>
  <c r="AL22" i="158"/>
  <c r="BR22" i="158"/>
  <c r="AP23" i="158"/>
  <c r="X24" i="158"/>
  <c r="BD24" i="158"/>
  <c r="AG25" i="158"/>
  <c r="AN25" i="158"/>
  <c r="AC26" i="158"/>
  <c r="BI26" i="158"/>
  <c r="BQ12" i="159"/>
  <c r="Z14" i="159"/>
  <c r="AQ15" i="159"/>
  <c r="AS17" i="159"/>
  <c r="BR18" i="159"/>
  <c r="AN20" i="159"/>
  <c r="BQ21" i="159"/>
  <c r="BE22" i="159"/>
  <c r="BF24" i="159"/>
  <c r="X21" i="155"/>
  <c r="AB21" i="155"/>
  <c r="AF21" i="155"/>
  <c r="X22" i="155"/>
  <c r="AB22" i="155"/>
  <c r="AF22" i="155"/>
  <c r="X23" i="155"/>
  <c r="AB23" i="155"/>
  <c r="AF23" i="155"/>
  <c r="AW24" i="155"/>
  <c r="BA24" i="155"/>
  <c r="BE24" i="155"/>
  <c r="X6" i="156"/>
  <c r="AB6" i="156"/>
  <c r="AF6" i="156"/>
  <c r="AW7" i="156"/>
  <c r="BA7" i="156"/>
  <c r="BE7" i="156"/>
  <c r="AW8" i="156"/>
  <c r="BA8" i="156"/>
  <c r="BE8" i="156"/>
  <c r="AW9" i="156"/>
  <c r="BA9" i="156"/>
  <c r="BE9" i="156"/>
  <c r="AA12" i="156"/>
  <c r="AE12" i="156"/>
  <c r="AI12" i="156"/>
  <c r="AA13" i="156"/>
  <c r="AE13" i="156"/>
  <c r="AI13" i="156"/>
  <c r="X14" i="156"/>
  <c r="AB14" i="156"/>
  <c r="AF14" i="156"/>
  <c r="AW15" i="156"/>
  <c r="BA15" i="156"/>
  <c r="BE15" i="156"/>
  <c r="X18" i="156"/>
  <c r="AB18" i="156"/>
  <c r="AF18" i="156"/>
  <c r="AW19" i="156"/>
  <c r="BA19" i="156"/>
  <c r="BE19" i="156"/>
  <c r="BF24" i="156"/>
  <c r="BB24" i="156"/>
  <c r="AX24" i="156"/>
  <c r="AV24" i="156"/>
  <c r="BA24" i="156"/>
  <c r="BG24" i="156"/>
  <c r="AI26" i="156"/>
  <c r="AE26" i="156"/>
  <c r="AA26" i="156"/>
  <c r="Y26" i="156"/>
  <c r="AD26" i="156"/>
  <c r="BP26" i="157"/>
  <c r="BL26" i="157"/>
  <c r="BH26" i="157"/>
  <c r="AR26" i="157"/>
  <c r="AN26" i="157"/>
  <c r="AJ26" i="157"/>
  <c r="BP25" i="157"/>
  <c r="BL25" i="157"/>
  <c r="BH25" i="157"/>
  <c r="AR25" i="157"/>
  <c r="AN25" i="157"/>
  <c r="AJ25" i="157"/>
  <c r="BS24" i="157"/>
  <c r="BO24" i="157"/>
  <c r="BK24" i="157"/>
  <c r="BG24" i="157"/>
  <c r="BC24" i="157"/>
  <c r="AY24" i="157"/>
  <c r="AU24" i="157"/>
  <c r="AQ24" i="157"/>
  <c r="AM24" i="157"/>
  <c r="BR23" i="157"/>
  <c r="BN23" i="157"/>
  <c r="BJ23" i="157"/>
  <c r="AT23" i="157"/>
  <c r="AP23" i="157"/>
  <c r="AL23" i="157"/>
  <c r="AH23" i="157"/>
  <c r="AD23" i="157"/>
  <c r="Z23" i="157"/>
  <c r="V23" i="157"/>
  <c r="BR22" i="157"/>
  <c r="BN22" i="157"/>
  <c r="BJ22" i="157"/>
  <c r="AT22" i="157"/>
  <c r="AP22" i="157"/>
  <c r="AL22" i="157"/>
  <c r="AH22" i="157"/>
  <c r="AD22" i="157"/>
  <c r="Z22" i="157"/>
  <c r="V22" i="157"/>
  <c r="BR21" i="157"/>
  <c r="BN21" i="157"/>
  <c r="BJ21" i="157"/>
  <c r="AT21" i="157"/>
  <c r="AP21" i="157"/>
  <c r="AL21" i="157"/>
  <c r="AH21" i="157"/>
  <c r="AD21" i="157"/>
  <c r="Z21" i="157"/>
  <c r="V21" i="157"/>
  <c r="BQ20" i="157"/>
  <c r="BM20" i="157"/>
  <c r="BI20" i="157"/>
  <c r="AS20" i="157"/>
  <c r="AO20" i="157"/>
  <c r="AK20" i="157"/>
  <c r="BP19" i="157"/>
  <c r="BL19" i="157"/>
  <c r="BH19" i="157"/>
  <c r="AR19" i="157"/>
  <c r="AN19" i="157"/>
  <c r="AJ19" i="157"/>
  <c r="BS18" i="157"/>
  <c r="BO18" i="157"/>
  <c r="BK18" i="157"/>
  <c r="BG18" i="157"/>
  <c r="BC18" i="157"/>
  <c r="AY18" i="157"/>
  <c r="AU18" i="157"/>
  <c r="AQ18" i="157"/>
  <c r="AM18" i="157"/>
  <c r="BR17" i="157"/>
  <c r="BN17" i="157"/>
  <c r="BJ17" i="157"/>
  <c r="AT17" i="157"/>
  <c r="AP17" i="157"/>
  <c r="AL17" i="157"/>
  <c r="AH17" i="157"/>
  <c r="AD17" i="157"/>
  <c r="Z17" i="157"/>
  <c r="V17" i="157"/>
  <c r="BQ16" i="157"/>
  <c r="BM16" i="157"/>
  <c r="BI16" i="157"/>
  <c r="AS16" i="157"/>
  <c r="AO16" i="157"/>
  <c r="AK16" i="157"/>
  <c r="BP15" i="157"/>
  <c r="BL15" i="157"/>
  <c r="BH15" i="157"/>
  <c r="AR15" i="157"/>
  <c r="AN15" i="157"/>
  <c r="AJ15" i="157"/>
  <c r="BS14" i="157"/>
  <c r="BO14" i="157"/>
  <c r="BK14" i="157"/>
  <c r="BG14" i="157"/>
  <c r="BC14" i="157"/>
  <c r="AY14" i="157"/>
  <c r="AU14" i="157"/>
  <c r="AQ14" i="157"/>
  <c r="AM14" i="157"/>
  <c r="BR13" i="157"/>
  <c r="BN13" i="157"/>
  <c r="BJ13" i="157"/>
  <c r="AT13" i="157"/>
  <c r="AP13" i="157"/>
  <c r="AL13" i="157"/>
  <c r="V13" i="157"/>
  <c r="BR12" i="157"/>
  <c r="BN12" i="157"/>
  <c r="BJ12" i="157"/>
  <c r="AT12" i="157"/>
  <c r="AP12" i="157"/>
  <c r="AL12" i="157"/>
  <c r="V12" i="157"/>
  <c r="BR11" i="157"/>
  <c r="BN11" i="157"/>
  <c r="BJ11" i="157"/>
  <c r="AT11" i="157"/>
  <c r="AP11" i="157"/>
  <c r="AL11" i="157"/>
  <c r="AH11" i="157"/>
  <c r="AD11" i="157"/>
  <c r="Z11" i="157"/>
  <c r="V11" i="157"/>
  <c r="BQ10" i="157"/>
  <c r="BM10" i="157"/>
  <c r="BI10" i="157"/>
  <c r="AS10" i="157"/>
  <c r="AO10" i="157"/>
  <c r="AK10" i="157"/>
  <c r="BR26" i="157"/>
  <c r="BN26" i="157"/>
  <c r="BJ26" i="157"/>
  <c r="AT26" i="157"/>
  <c r="AP26" i="157"/>
  <c r="AL26" i="157"/>
  <c r="V26" i="157"/>
  <c r="BR25" i="157"/>
  <c r="BN25" i="157"/>
  <c r="BJ25" i="157"/>
  <c r="AT25" i="157"/>
  <c r="AP25" i="157"/>
  <c r="AL25" i="157"/>
  <c r="V25" i="157"/>
  <c r="BQ24" i="157"/>
  <c r="BM24" i="157"/>
  <c r="BI24" i="157"/>
  <c r="AS24" i="157"/>
  <c r="AO24" i="157"/>
  <c r="AK24" i="157"/>
  <c r="BP23" i="157"/>
  <c r="BL23" i="157"/>
  <c r="BH23" i="157"/>
  <c r="AR23" i="157"/>
  <c r="AN23" i="157"/>
  <c r="AJ23" i="157"/>
  <c r="BP22" i="157"/>
  <c r="BL22" i="157"/>
  <c r="BH22" i="157"/>
  <c r="AR22" i="157"/>
  <c r="AN22" i="157"/>
  <c r="AJ22" i="157"/>
  <c r="BP21" i="157"/>
  <c r="BL21" i="157"/>
  <c r="BH21" i="157"/>
  <c r="AR21" i="157"/>
  <c r="AN21" i="157"/>
  <c r="AJ21" i="157"/>
  <c r="BS20" i="157"/>
  <c r="BO20" i="157"/>
  <c r="BK20" i="157"/>
  <c r="AU20" i="157"/>
  <c r="AQ20" i="157"/>
  <c r="AM20" i="157"/>
  <c r="BR19" i="157"/>
  <c r="BN19" i="157"/>
  <c r="BJ19" i="157"/>
  <c r="AT19" i="157"/>
  <c r="AP19" i="157"/>
  <c r="AL19" i="157"/>
  <c r="V19" i="157"/>
  <c r="BQ18" i="157"/>
  <c r="BM18" i="157"/>
  <c r="BI18" i="157"/>
  <c r="AS18" i="157"/>
  <c r="AO18" i="157"/>
  <c r="AK18" i="157"/>
  <c r="BP17" i="157"/>
  <c r="BL17" i="157"/>
  <c r="BH17" i="157"/>
  <c r="AR17" i="157"/>
  <c r="AN17" i="157"/>
  <c r="AJ17" i="157"/>
  <c r="BS16" i="157"/>
  <c r="BO16" i="157"/>
  <c r="BK16" i="157"/>
  <c r="AU16" i="157"/>
  <c r="AQ16" i="157"/>
  <c r="AM16" i="157"/>
  <c r="BR15" i="157"/>
  <c r="BN15" i="157"/>
  <c r="BJ15" i="157"/>
  <c r="AT15" i="157"/>
  <c r="AP15" i="157"/>
  <c r="AL15" i="157"/>
  <c r="V15" i="157"/>
  <c r="BQ14" i="157"/>
  <c r="BM14" i="157"/>
  <c r="BI14" i="157"/>
  <c r="AS14" i="157"/>
  <c r="AO14" i="157"/>
  <c r="AK14" i="157"/>
  <c r="BP13" i="157"/>
  <c r="BL13" i="157"/>
  <c r="BH13" i="157"/>
  <c r="AR13" i="157"/>
  <c r="AN13" i="157"/>
  <c r="AJ13" i="157"/>
  <c r="BP12" i="157"/>
  <c r="BL12" i="157"/>
  <c r="BH12" i="157"/>
  <c r="AR12" i="157"/>
  <c r="AN12" i="157"/>
  <c r="AJ12" i="157"/>
  <c r="BP11" i="157"/>
  <c r="BL11" i="157"/>
  <c r="BH11" i="157"/>
  <c r="AR11" i="157"/>
  <c r="AN11" i="157"/>
  <c r="AJ11" i="157"/>
  <c r="BS10" i="157"/>
  <c r="BO10" i="157"/>
  <c r="BK10" i="157"/>
  <c r="AU10" i="157"/>
  <c r="AQ10" i="157"/>
  <c r="AM10" i="157"/>
  <c r="BR9" i="157"/>
  <c r="BN9" i="157"/>
  <c r="BJ9" i="157"/>
  <c r="AT9" i="157"/>
  <c r="AP9" i="157"/>
  <c r="AL9" i="157"/>
  <c r="V9" i="157"/>
  <c r="BR8" i="157"/>
  <c r="BN8" i="157"/>
  <c r="BJ8" i="157"/>
  <c r="AT8" i="157"/>
  <c r="AP8" i="157"/>
  <c r="AL8" i="157"/>
  <c r="V8" i="157"/>
  <c r="BR7" i="157"/>
  <c r="BN7" i="157"/>
  <c r="BJ7" i="157"/>
  <c r="AT7" i="157"/>
  <c r="AP7" i="157"/>
  <c r="AL7" i="157"/>
  <c r="V7" i="157"/>
  <c r="BQ6" i="157"/>
  <c r="BM6" i="157"/>
  <c r="BI6" i="157"/>
  <c r="AS6" i="157"/>
  <c r="AO6" i="157"/>
  <c r="AK6" i="157"/>
  <c r="BP5" i="157"/>
  <c r="BL5" i="157"/>
  <c r="BH5" i="157"/>
  <c r="AR5" i="157"/>
  <c r="AN5" i="157"/>
  <c r="AJ5" i="157"/>
  <c r="BS4" i="157"/>
  <c r="BO4" i="157"/>
  <c r="BK4" i="157"/>
  <c r="BG4" i="157"/>
  <c r="BC4" i="157"/>
  <c r="AY4" i="157"/>
  <c r="AU4" i="157"/>
  <c r="AQ4" i="157"/>
  <c r="AM4" i="157"/>
  <c r="W4" i="157"/>
  <c r="Z4" i="157"/>
  <c r="AF4" i="157"/>
  <c r="AK4" i="157"/>
  <c r="AP4" i="157"/>
  <c r="AV4" i="157"/>
  <c r="BA4" i="157"/>
  <c r="BF4" i="157"/>
  <c r="BL4" i="157"/>
  <c r="BQ4" i="157"/>
  <c r="AC5" i="157"/>
  <c r="AH5" i="157"/>
  <c r="AM5" i="157"/>
  <c r="AS5" i="157"/>
  <c r="BI5" i="157"/>
  <c r="BN5" i="157"/>
  <c r="BS5" i="157"/>
  <c r="BE6" i="157"/>
  <c r="Z6" i="157"/>
  <c r="AE6" i="157"/>
  <c r="AJ6" i="157"/>
  <c r="AP6" i="157"/>
  <c r="AU6" i="157"/>
  <c r="AZ6" i="157"/>
  <c r="BF6" i="157"/>
  <c r="BK6" i="157"/>
  <c r="BP6" i="157"/>
  <c r="X7" i="157"/>
  <c r="AC7" i="157"/>
  <c r="AI7" i="157"/>
  <c r="AN7" i="157"/>
  <c r="AS7" i="157"/>
  <c r="BI7" i="157"/>
  <c r="BO7" i="157"/>
  <c r="Y8" i="157"/>
  <c r="AE8" i="157"/>
  <c r="AJ8" i="157"/>
  <c r="AO8" i="157"/>
  <c r="AU8" i="157"/>
  <c r="AZ8" i="157"/>
  <c r="BE8" i="157"/>
  <c r="BK8" i="157"/>
  <c r="BP8" i="157"/>
  <c r="BF9" i="157"/>
  <c r="BB9" i="157"/>
  <c r="AX9" i="157"/>
  <c r="AK9" i="157"/>
  <c r="AQ9" i="157"/>
  <c r="AV9" i="157"/>
  <c r="BA9" i="157"/>
  <c r="BG9" i="157"/>
  <c r="BL9" i="157"/>
  <c r="BQ9" i="157"/>
  <c r="X10" i="157"/>
  <c r="AF10" i="157"/>
  <c r="AN10" i="157"/>
  <c r="AV10" i="157"/>
  <c r="BD10" i="157"/>
  <c r="BL10" i="157"/>
  <c r="AE11" i="157"/>
  <c r="AM11" i="157"/>
  <c r="AU11" i="157"/>
  <c r="BC11" i="157"/>
  <c r="BK11" i="157"/>
  <c r="BS11" i="157"/>
  <c r="AA12" i="157"/>
  <c r="AI12" i="157"/>
  <c r="AQ12" i="157"/>
  <c r="AY12" i="157"/>
  <c r="BG12" i="157"/>
  <c r="BO12" i="157"/>
  <c r="AE13" i="157"/>
  <c r="AM13" i="157"/>
  <c r="AU13" i="157"/>
  <c r="BC13" i="157"/>
  <c r="BK13" i="157"/>
  <c r="BS13" i="157"/>
  <c r="BE14" i="157"/>
  <c r="Z14" i="157"/>
  <c r="AH14" i="157"/>
  <c r="AP14" i="157"/>
  <c r="AX14" i="157"/>
  <c r="BF14" i="157"/>
  <c r="BN14" i="157"/>
  <c r="Y15" i="157"/>
  <c r="AG15" i="157"/>
  <c r="AO15" i="157"/>
  <c r="BM15" i="157"/>
  <c r="V16" i="157"/>
  <c r="AL16" i="157"/>
  <c r="AT16" i="157"/>
  <c r="BB16" i="157"/>
  <c r="BJ16" i="157"/>
  <c r="BR16" i="157"/>
  <c r="BF17" i="157"/>
  <c r="BB17" i="157"/>
  <c r="AX17" i="157"/>
  <c r="BD17" i="157"/>
  <c r="AZ17" i="157"/>
  <c r="AV17" i="157"/>
  <c r="AC17" i="157"/>
  <c r="AK17" i="157"/>
  <c r="AS17" i="157"/>
  <c r="BA17" i="157"/>
  <c r="BI17" i="157"/>
  <c r="BQ17" i="157"/>
  <c r="AI18" i="157"/>
  <c r="AE18" i="157"/>
  <c r="AA18" i="157"/>
  <c r="AG18" i="157"/>
  <c r="AC18" i="157"/>
  <c r="Y18" i="157"/>
  <c r="X18" i="157"/>
  <c r="AF18" i="157"/>
  <c r="AN18" i="157"/>
  <c r="AV18" i="157"/>
  <c r="BD18" i="157"/>
  <c r="BL18" i="157"/>
  <c r="AE19" i="157"/>
  <c r="AM19" i="157"/>
  <c r="AU19" i="157"/>
  <c r="BC19" i="157"/>
  <c r="BK19" i="157"/>
  <c r="BS19" i="157"/>
  <c r="BE20" i="157"/>
  <c r="AB20" i="157"/>
  <c r="AJ20" i="157"/>
  <c r="AR20" i="157"/>
  <c r="AZ20" i="157"/>
  <c r="BH20" i="157"/>
  <c r="BP20" i="157"/>
  <c r="AF21" i="157"/>
  <c r="AA21" i="157"/>
  <c r="AI21" i="157"/>
  <c r="AQ21" i="157"/>
  <c r="AY21" i="157"/>
  <c r="BG21" i="157"/>
  <c r="BO21" i="157"/>
  <c r="AE22" i="157"/>
  <c r="AM22" i="157"/>
  <c r="AU22" i="157"/>
  <c r="BC22" i="157"/>
  <c r="BK22" i="157"/>
  <c r="BS22" i="157"/>
  <c r="AF23" i="157"/>
  <c r="AA23" i="157"/>
  <c r="AI23" i="157"/>
  <c r="AQ23" i="157"/>
  <c r="AY23" i="157"/>
  <c r="BG23" i="157"/>
  <c r="BO23" i="157"/>
  <c r="AD24" i="157"/>
  <c r="AL24" i="157"/>
  <c r="AT24" i="157"/>
  <c r="BB24" i="157"/>
  <c r="BJ24" i="157"/>
  <c r="BR24" i="157"/>
  <c r="BD25" i="157"/>
  <c r="AZ25" i="157"/>
  <c r="AV25" i="157"/>
  <c r="BF25" i="157"/>
  <c r="BB25" i="157"/>
  <c r="AX25" i="157"/>
  <c r="AC25" i="157"/>
  <c r="AK25" i="157"/>
  <c r="AS25" i="157"/>
  <c r="BA25" i="157"/>
  <c r="BI25" i="157"/>
  <c r="BQ25" i="157"/>
  <c r="Y26" i="157"/>
  <c r="AG26" i="157"/>
  <c r="AO26" i="157"/>
  <c r="BM26" i="157"/>
  <c r="BF6" i="158"/>
  <c r="BB6" i="158"/>
  <c r="AX6" i="158"/>
  <c r="BE6" i="158"/>
  <c r="BA6" i="158"/>
  <c r="AW6" i="158"/>
  <c r="BD6" i="158"/>
  <c r="AZ6" i="158"/>
  <c r="AV6" i="158"/>
  <c r="AC6" i="158"/>
  <c r="AK6" i="158"/>
  <c r="AY6" i="158"/>
  <c r="BO6" i="158"/>
  <c r="BE7" i="158"/>
  <c r="AF7" i="158"/>
  <c r="AV7" i="158"/>
  <c r="BL7" i="158"/>
  <c r="AI8" i="158"/>
  <c r="X8" i="158"/>
  <c r="AN8" i="158"/>
  <c r="BD8" i="158"/>
  <c r="BE9" i="158"/>
  <c r="AF9" i="158"/>
  <c r="AV9" i="158"/>
  <c r="BL9" i="158"/>
  <c r="AF10" i="158"/>
  <c r="AG10" i="158"/>
  <c r="AW10" i="158"/>
  <c r="BM10" i="158"/>
  <c r="BG11" i="158"/>
  <c r="AM11" i="158"/>
  <c r="BN11" i="158"/>
  <c r="AL12" i="158"/>
  <c r="BR12" i="158"/>
  <c r="AP13" i="158"/>
  <c r="X14" i="158"/>
  <c r="BD14" i="158"/>
  <c r="AG15" i="158"/>
  <c r="AN15" i="158"/>
  <c r="AC16" i="158"/>
  <c r="BI16" i="158"/>
  <c r="AP17" i="158"/>
  <c r="X18" i="158"/>
  <c r="BD18" i="158"/>
  <c r="AG19" i="158"/>
  <c r="AN19" i="158"/>
  <c r="AC20" i="158"/>
  <c r="BI20" i="158"/>
  <c r="AP21" i="158"/>
  <c r="V22" i="158"/>
  <c r="AT22" i="158"/>
  <c r="AX23" i="158"/>
  <c r="AF24" i="158"/>
  <c r="BL24" i="158"/>
  <c r="BE25" i="158"/>
  <c r="AV25" i="158"/>
  <c r="AK26" i="158"/>
  <c r="AF8" i="159"/>
  <c r="AB8" i="159"/>
  <c r="X8" i="159"/>
  <c r="AH8" i="159"/>
  <c r="AD8" i="159"/>
  <c r="Z8" i="159"/>
  <c r="AG8" i="159"/>
  <c r="AC8" i="159"/>
  <c r="Y8" i="159"/>
  <c r="AI8" i="159"/>
  <c r="AE8" i="159"/>
  <c r="AA8" i="159"/>
  <c r="BF12" i="159"/>
  <c r="BB12" i="159"/>
  <c r="AX12" i="159"/>
  <c r="BD12" i="159"/>
  <c r="AZ12" i="159"/>
  <c r="AV12" i="159"/>
  <c r="BG12" i="159"/>
  <c r="BC12" i="159"/>
  <c r="AY12" i="159"/>
  <c r="W12" i="159"/>
  <c r="AW12" i="159"/>
  <c r="BE12" i="159"/>
  <c r="AG13" i="159"/>
  <c r="AF14" i="159"/>
  <c r="AP14" i="159"/>
  <c r="BG15" i="159"/>
  <c r="AB16" i="159"/>
  <c r="BI17" i="159"/>
  <c r="AM19" i="159"/>
  <c r="AB20" i="159"/>
  <c r="BD20" i="159"/>
  <c r="BA21" i="159"/>
  <c r="BM23" i="159"/>
  <c r="AT24" i="159"/>
  <c r="BB26" i="159"/>
  <c r="X24" i="153"/>
  <c r="AB24" i="153"/>
  <c r="AW25" i="153"/>
  <c r="BA25" i="153"/>
  <c r="AW26" i="153"/>
  <c r="BA26" i="153"/>
  <c r="AK4" i="154"/>
  <c r="AO4" i="154"/>
  <c r="AS4" i="154"/>
  <c r="AW4" i="154"/>
  <c r="BA4" i="154"/>
  <c r="BE4" i="154"/>
  <c r="BI4" i="154"/>
  <c r="BM4" i="154"/>
  <c r="BQ4" i="154"/>
  <c r="V5" i="154"/>
  <c r="Z5" i="154"/>
  <c r="AD5" i="154"/>
  <c r="AH5" i="154"/>
  <c r="AL5" i="154"/>
  <c r="AP5" i="154"/>
  <c r="AT5" i="154"/>
  <c r="BJ5" i="154"/>
  <c r="BN5" i="154"/>
  <c r="BR5" i="154"/>
  <c r="AM6" i="154"/>
  <c r="AQ6" i="154"/>
  <c r="AU6" i="154"/>
  <c r="AY6" i="154"/>
  <c r="BC6" i="154"/>
  <c r="BG6" i="154"/>
  <c r="BK6" i="154"/>
  <c r="BO6" i="154"/>
  <c r="BS6" i="154"/>
  <c r="X7" i="154"/>
  <c r="AB7" i="154"/>
  <c r="AJ7" i="154"/>
  <c r="AN7" i="154"/>
  <c r="AR7" i="154"/>
  <c r="BH7" i="154"/>
  <c r="BL7" i="154"/>
  <c r="BP7" i="154"/>
  <c r="AJ8" i="154"/>
  <c r="AN8" i="154"/>
  <c r="AR8" i="154"/>
  <c r="BH8" i="154"/>
  <c r="BL8" i="154"/>
  <c r="BP8" i="154"/>
  <c r="AJ9" i="154"/>
  <c r="AN9" i="154"/>
  <c r="AR9" i="154"/>
  <c r="BH9" i="154"/>
  <c r="BL9" i="154"/>
  <c r="BP9" i="154"/>
  <c r="AK10" i="154"/>
  <c r="AO10" i="154"/>
  <c r="AS10" i="154"/>
  <c r="AW10" i="154"/>
  <c r="BA10" i="154"/>
  <c r="BI10" i="154"/>
  <c r="BM10" i="154"/>
  <c r="BQ10" i="154"/>
  <c r="V11" i="154"/>
  <c r="Z11" i="154"/>
  <c r="AD11" i="154"/>
  <c r="AH11" i="154"/>
  <c r="AL11" i="154"/>
  <c r="AP11" i="154"/>
  <c r="AT11" i="154"/>
  <c r="BJ11" i="154"/>
  <c r="BN11" i="154"/>
  <c r="BR11" i="154"/>
  <c r="V12" i="154"/>
  <c r="AL12" i="154"/>
  <c r="AP12" i="154"/>
  <c r="AT12" i="154"/>
  <c r="BJ12" i="154"/>
  <c r="BN12" i="154"/>
  <c r="BR12" i="154"/>
  <c r="V13" i="154"/>
  <c r="AL13" i="154"/>
  <c r="AP13" i="154"/>
  <c r="AT13" i="154"/>
  <c r="BJ13" i="154"/>
  <c r="BN13" i="154"/>
  <c r="BR13" i="154"/>
  <c r="AM14" i="154"/>
  <c r="AQ14" i="154"/>
  <c r="AU14" i="154"/>
  <c r="AY14" i="154"/>
  <c r="BC14" i="154"/>
  <c r="BG14" i="154"/>
  <c r="BK14" i="154"/>
  <c r="BO14" i="154"/>
  <c r="BS14" i="154"/>
  <c r="X15" i="154"/>
  <c r="AB15" i="154"/>
  <c r="AJ15" i="154"/>
  <c r="AN15" i="154"/>
  <c r="AR15" i="154"/>
  <c r="BH15" i="154"/>
  <c r="BL15" i="154"/>
  <c r="BP15" i="154"/>
  <c r="AK16" i="154"/>
  <c r="AO16" i="154"/>
  <c r="AS16" i="154"/>
  <c r="AW16" i="154"/>
  <c r="BA16" i="154"/>
  <c r="BI16" i="154"/>
  <c r="BM16" i="154"/>
  <c r="BQ16" i="154"/>
  <c r="V17" i="154"/>
  <c r="Z17" i="154"/>
  <c r="AD17" i="154"/>
  <c r="AH17" i="154"/>
  <c r="AL17" i="154"/>
  <c r="AP17" i="154"/>
  <c r="AT17" i="154"/>
  <c r="BJ17" i="154"/>
  <c r="BN17" i="154"/>
  <c r="BR17" i="154"/>
  <c r="AM18" i="154"/>
  <c r="AQ18" i="154"/>
  <c r="AU18" i="154"/>
  <c r="AY18" i="154"/>
  <c r="BC18" i="154"/>
  <c r="BG18" i="154"/>
  <c r="BK18" i="154"/>
  <c r="BO18" i="154"/>
  <c r="BS18" i="154"/>
  <c r="X19" i="154"/>
  <c r="AB19" i="154"/>
  <c r="AJ19" i="154"/>
  <c r="AN19" i="154"/>
  <c r="AR19" i="154"/>
  <c r="BH19" i="154"/>
  <c r="BL19" i="154"/>
  <c r="BP19" i="154"/>
  <c r="AK20" i="154"/>
  <c r="AO20" i="154"/>
  <c r="AS20" i="154"/>
  <c r="AW20" i="154"/>
  <c r="BA20" i="154"/>
  <c r="BI20" i="154"/>
  <c r="BM20" i="154"/>
  <c r="BQ20" i="154"/>
  <c r="V21" i="154"/>
  <c r="Z21" i="154"/>
  <c r="AD21" i="154"/>
  <c r="AH21" i="154"/>
  <c r="AL21" i="154"/>
  <c r="AP21" i="154"/>
  <c r="AT21" i="154"/>
  <c r="BJ21" i="154"/>
  <c r="BN21" i="154"/>
  <c r="BR21" i="154"/>
  <c r="V22" i="154"/>
  <c r="Z22" i="154"/>
  <c r="AD22" i="154"/>
  <c r="AH22" i="154"/>
  <c r="AL22" i="154"/>
  <c r="AP22" i="154"/>
  <c r="AT22" i="154"/>
  <c r="BJ22" i="154"/>
  <c r="BN22" i="154"/>
  <c r="BR22" i="154"/>
  <c r="V23" i="154"/>
  <c r="Z23" i="154"/>
  <c r="AD23" i="154"/>
  <c r="AH23" i="154"/>
  <c r="AL23" i="154"/>
  <c r="AP23" i="154"/>
  <c r="AT23" i="154"/>
  <c r="BJ23" i="154"/>
  <c r="BN23" i="154"/>
  <c r="BR23" i="154"/>
  <c r="AM24" i="154"/>
  <c r="AQ24" i="154"/>
  <c r="AU24" i="154"/>
  <c r="AY24" i="154"/>
  <c r="BC24" i="154"/>
  <c r="BG24" i="154"/>
  <c r="BK24" i="154"/>
  <c r="BO24" i="154"/>
  <c r="BS24" i="154"/>
  <c r="X25" i="154"/>
  <c r="AB25" i="154"/>
  <c r="AJ25" i="154"/>
  <c r="AN25" i="154"/>
  <c r="AR25" i="154"/>
  <c r="BH25" i="154"/>
  <c r="BL25" i="154"/>
  <c r="BP25" i="154"/>
  <c r="X26" i="154"/>
  <c r="AB26" i="154"/>
  <c r="AJ26" i="154"/>
  <c r="AN26" i="154"/>
  <c r="AR26" i="154"/>
  <c r="BH26" i="154"/>
  <c r="BL26" i="154"/>
  <c r="X4" i="155"/>
  <c r="AB4" i="155"/>
  <c r="AW5" i="155"/>
  <c r="BA5" i="155"/>
  <c r="AA8" i="155"/>
  <c r="AE8" i="155"/>
  <c r="AA9" i="155"/>
  <c r="AE9" i="155"/>
  <c r="X10" i="155"/>
  <c r="AB10" i="155"/>
  <c r="AW11" i="155"/>
  <c r="BA11" i="155"/>
  <c r="AW12" i="155"/>
  <c r="BA12" i="155"/>
  <c r="AW13" i="155"/>
  <c r="BA13" i="155"/>
  <c r="X16" i="155"/>
  <c r="AB16" i="155"/>
  <c r="AW17" i="155"/>
  <c r="BA17" i="155"/>
  <c r="X20" i="155"/>
  <c r="AB20" i="155"/>
  <c r="Y21" i="155"/>
  <c r="AC21" i="155"/>
  <c r="AW21" i="155"/>
  <c r="BA21" i="155"/>
  <c r="Y22" i="155"/>
  <c r="AC22" i="155"/>
  <c r="AW22" i="155"/>
  <c r="BA22" i="155"/>
  <c r="Y23" i="155"/>
  <c r="AC23" i="155"/>
  <c r="AW23" i="155"/>
  <c r="BA23" i="155"/>
  <c r="AX24" i="155"/>
  <c r="BB24" i="155"/>
  <c r="X5" i="156"/>
  <c r="AB5" i="156"/>
  <c r="Y6" i="156"/>
  <c r="AC6" i="156"/>
  <c r="AW6" i="156"/>
  <c r="BA6" i="156"/>
  <c r="AX7" i="156"/>
  <c r="BB7" i="156"/>
  <c r="AX8" i="156"/>
  <c r="BB8" i="156"/>
  <c r="AX9" i="156"/>
  <c r="BB9" i="156"/>
  <c r="X11" i="156"/>
  <c r="AB11" i="156"/>
  <c r="X12" i="156"/>
  <c r="AB12" i="156"/>
  <c r="AJ12" i="156"/>
  <c r="AN12" i="156"/>
  <c r="AR12" i="156"/>
  <c r="BH12" i="156"/>
  <c r="BL12" i="156"/>
  <c r="BP12" i="156"/>
  <c r="X13" i="156"/>
  <c r="AB13" i="156"/>
  <c r="AJ13" i="156"/>
  <c r="AN13" i="156"/>
  <c r="AR13" i="156"/>
  <c r="BH13" i="156"/>
  <c r="BL13" i="156"/>
  <c r="BP13" i="156"/>
  <c r="Y14" i="156"/>
  <c r="AC14" i="156"/>
  <c r="AK14" i="156"/>
  <c r="AO14" i="156"/>
  <c r="AS14" i="156"/>
  <c r="AW14" i="156"/>
  <c r="BA14" i="156"/>
  <c r="BI14" i="156"/>
  <c r="BM14" i="156"/>
  <c r="BQ14" i="156"/>
  <c r="V15" i="156"/>
  <c r="Z15" i="156"/>
  <c r="AD15" i="156"/>
  <c r="AH15" i="156"/>
  <c r="AL15" i="156"/>
  <c r="AP15" i="156"/>
  <c r="AT15" i="156"/>
  <c r="AX15" i="156"/>
  <c r="BB15" i="156"/>
  <c r="BJ15" i="156"/>
  <c r="BN15" i="156"/>
  <c r="BR15" i="156"/>
  <c r="AM16" i="156"/>
  <c r="AQ16" i="156"/>
  <c r="AU16" i="156"/>
  <c r="AY16" i="156"/>
  <c r="BC16" i="156"/>
  <c r="BG16" i="156"/>
  <c r="BK16" i="156"/>
  <c r="BO16" i="156"/>
  <c r="BS16" i="156"/>
  <c r="X17" i="156"/>
  <c r="AB17" i="156"/>
  <c r="AJ17" i="156"/>
  <c r="AN17" i="156"/>
  <c r="AR17" i="156"/>
  <c r="BH17" i="156"/>
  <c r="BL17" i="156"/>
  <c r="BP17" i="156"/>
  <c r="Y18" i="156"/>
  <c r="AC18" i="156"/>
  <c r="AK18" i="156"/>
  <c r="AO18" i="156"/>
  <c r="AS18" i="156"/>
  <c r="AW18" i="156"/>
  <c r="BA18" i="156"/>
  <c r="BI18" i="156"/>
  <c r="BM18" i="156"/>
  <c r="BQ18" i="156"/>
  <c r="V19" i="156"/>
  <c r="Z19" i="156"/>
  <c r="AD19" i="156"/>
  <c r="AH19" i="156"/>
  <c r="AL19" i="156"/>
  <c r="AP19" i="156"/>
  <c r="AT19" i="156"/>
  <c r="AX19" i="156"/>
  <c r="BB19" i="156"/>
  <c r="BJ19" i="156"/>
  <c r="BN19" i="156"/>
  <c r="BR19" i="156"/>
  <c r="AM20" i="156"/>
  <c r="AQ20" i="156"/>
  <c r="AU20" i="156"/>
  <c r="AY20" i="156"/>
  <c r="BC20" i="156"/>
  <c r="BG20" i="156"/>
  <c r="BK20" i="156"/>
  <c r="BO20" i="156"/>
  <c r="BS20" i="156"/>
  <c r="X21" i="156"/>
  <c r="AB21" i="156"/>
  <c r="AJ21" i="156"/>
  <c r="AN21" i="156"/>
  <c r="AR21" i="156"/>
  <c r="BH21" i="156"/>
  <c r="BL21" i="156"/>
  <c r="BR21" i="156"/>
  <c r="AM22" i="156"/>
  <c r="AR22" i="156"/>
  <c r="AX22" i="156"/>
  <c r="BC22" i="156"/>
  <c r="BH22" i="156"/>
  <c r="BN22" i="156"/>
  <c r="BS22" i="156"/>
  <c r="AG23" i="156"/>
  <c r="AC23" i="156"/>
  <c r="Y23" i="156"/>
  <c r="X23" i="156"/>
  <c r="AD23" i="156"/>
  <c r="AI23" i="156"/>
  <c r="AN23" i="156"/>
  <c r="AT23" i="156"/>
  <c r="AY23" i="156"/>
  <c r="BD23" i="156"/>
  <c r="BJ23" i="156"/>
  <c r="BO23" i="156"/>
  <c r="W24" i="156"/>
  <c r="AB24" i="156"/>
  <c r="AG24" i="156"/>
  <c r="AM24" i="156"/>
  <c r="AR24" i="156"/>
  <c r="AW24" i="156"/>
  <c r="BC24" i="156"/>
  <c r="BH24" i="156"/>
  <c r="BM24" i="156"/>
  <c r="BS24" i="156"/>
  <c r="AI25" i="156"/>
  <c r="AE25" i="156"/>
  <c r="AA25" i="156"/>
  <c r="Y25" i="156"/>
  <c r="AD25" i="156"/>
  <c r="AJ25" i="156"/>
  <c r="AO25" i="156"/>
  <c r="AT25" i="156"/>
  <c r="BJ25" i="156"/>
  <c r="BP25" i="156"/>
  <c r="BG26" i="156"/>
  <c r="BC26" i="156"/>
  <c r="AY26" i="156"/>
  <c r="W26" i="156"/>
  <c r="Z26" i="156"/>
  <c r="AF26" i="156"/>
  <c r="AK26" i="156"/>
  <c r="AP26" i="156"/>
  <c r="AV26" i="156"/>
  <c r="BA26" i="156"/>
  <c r="BF26" i="156"/>
  <c r="BL26" i="156"/>
  <c r="BQ26" i="156"/>
  <c r="V4" i="157"/>
  <c r="AB4" i="157"/>
  <c r="AG4" i="157"/>
  <c r="AL4" i="157"/>
  <c r="AR4" i="157"/>
  <c r="AW4" i="157"/>
  <c r="BB4" i="157"/>
  <c r="BH4" i="157"/>
  <c r="BM4" i="157"/>
  <c r="BR4" i="157"/>
  <c r="AF5" i="157"/>
  <c r="Y5" i="157"/>
  <c r="AD5" i="157"/>
  <c r="AI5" i="157"/>
  <c r="AO5" i="157"/>
  <c r="AT5" i="157"/>
  <c r="BJ5" i="157"/>
  <c r="BO5" i="157"/>
  <c r="V6" i="157"/>
  <c r="AA6" i="157"/>
  <c r="AF6" i="157"/>
  <c r="AL6" i="157"/>
  <c r="AQ6" i="157"/>
  <c r="AV6" i="157"/>
  <c r="BB6" i="157"/>
  <c r="BG6" i="157"/>
  <c r="BL6" i="157"/>
  <c r="BR6" i="157"/>
  <c r="AH7" i="157"/>
  <c r="AD7" i="157"/>
  <c r="Z7" i="157"/>
  <c r="Y7" i="157"/>
  <c r="AE7" i="157"/>
  <c r="AJ7" i="157"/>
  <c r="AO7" i="157"/>
  <c r="AU7" i="157"/>
  <c r="BK7" i="157"/>
  <c r="BP7" i="157"/>
  <c r="BF8" i="157"/>
  <c r="BB8" i="157"/>
  <c r="AX8" i="157"/>
  <c r="AA8" i="157"/>
  <c r="AF8" i="157"/>
  <c r="AK8" i="157"/>
  <c r="AQ8" i="157"/>
  <c r="AV8" i="157"/>
  <c r="BA8" i="157"/>
  <c r="BG8" i="157"/>
  <c r="BL8" i="157"/>
  <c r="BQ8" i="157"/>
  <c r="W9" i="157"/>
  <c r="AM9" i="157"/>
  <c r="AR9" i="157"/>
  <c r="AW9" i="157"/>
  <c r="BC9" i="157"/>
  <c r="BH9" i="157"/>
  <c r="BM9" i="157"/>
  <c r="BS9" i="157"/>
  <c r="AG10" i="157"/>
  <c r="AC10" i="157"/>
  <c r="Y10" i="157"/>
  <c r="AI10" i="157"/>
  <c r="AE10" i="157"/>
  <c r="AA10" i="157"/>
  <c r="Z10" i="157"/>
  <c r="AH10" i="157"/>
  <c r="AP10" i="157"/>
  <c r="AX10" i="157"/>
  <c r="BF10" i="157"/>
  <c r="BN10" i="157"/>
  <c r="Y11" i="157"/>
  <c r="AG11" i="157"/>
  <c r="AO11" i="157"/>
  <c r="AW11" i="157"/>
  <c r="BE11" i="157"/>
  <c r="BM11" i="157"/>
  <c r="BF12" i="157"/>
  <c r="BB12" i="157"/>
  <c r="AX12" i="157"/>
  <c r="BD12" i="157"/>
  <c r="AZ12" i="157"/>
  <c r="AV12" i="157"/>
  <c r="AC12" i="157"/>
  <c r="AK12" i="157"/>
  <c r="AS12" i="157"/>
  <c r="BA12" i="157"/>
  <c r="BI12" i="157"/>
  <c r="BQ12" i="157"/>
  <c r="AH13" i="157"/>
  <c r="AD13" i="157"/>
  <c r="Z13" i="157"/>
  <c r="AF13" i="157"/>
  <c r="AB13" i="157"/>
  <c r="X13" i="157"/>
  <c r="Y13" i="157"/>
  <c r="AG13" i="157"/>
  <c r="AO13" i="157"/>
  <c r="AW13" i="157"/>
  <c r="BE13" i="157"/>
  <c r="BM13" i="157"/>
  <c r="V14" i="157"/>
  <c r="AB14" i="157"/>
  <c r="AJ14" i="157"/>
  <c r="AR14" i="157"/>
  <c r="AZ14" i="157"/>
  <c r="BH14" i="157"/>
  <c r="BP14" i="157"/>
  <c r="AF15" i="157"/>
  <c r="AA15" i="157"/>
  <c r="AI15" i="157"/>
  <c r="AQ15" i="157"/>
  <c r="BO15" i="157"/>
  <c r="AN16" i="157"/>
  <c r="AV16" i="157"/>
  <c r="BD16" i="157"/>
  <c r="BL16" i="157"/>
  <c r="W17" i="157"/>
  <c r="AE17" i="157"/>
  <c r="AM17" i="157"/>
  <c r="AU17" i="157"/>
  <c r="BC17" i="157"/>
  <c r="BK17" i="157"/>
  <c r="BS17" i="157"/>
  <c r="BE18" i="157"/>
  <c r="Z18" i="157"/>
  <c r="AH18" i="157"/>
  <c r="AP18" i="157"/>
  <c r="AX18" i="157"/>
  <c r="BF18" i="157"/>
  <c r="BN18" i="157"/>
  <c r="Y19" i="157"/>
  <c r="AG19" i="157"/>
  <c r="AO19" i="157"/>
  <c r="AW19" i="157"/>
  <c r="BE19" i="157"/>
  <c r="BM19" i="157"/>
  <c r="V20" i="157"/>
  <c r="AD20" i="157"/>
  <c r="AL20" i="157"/>
  <c r="AT20" i="157"/>
  <c r="BB20" i="157"/>
  <c r="BJ20" i="157"/>
  <c r="BR20" i="157"/>
  <c r="BF21" i="157"/>
  <c r="BB21" i="157"/>
  <c r="AX21" i="157"/>
  <c r="BD21" i="157"/>
  <c r="AZ21" i="157"/>
  <c r="AV21" i="157"/>
  <c r="AC21" i="157"/>
  <c r="AK21" i="157"/>
  <c r="AS21" i="157"/>
  <c r="BA21" i="157"/>
  <c r="BI21" i="157"/>
  <c r="BQ21" i="157"/>
  <c r="Y22" i="157"/>
  <c r="AG22" i="157"/>
  <c r="AO22" i="157"/>
  <c r="AW22" i="157"/>
  <c r="BE22" i="157"/>
  <c r="BM22" i="157"/>
  <c r="BF23" i="157"/>
  <c r="BB23" i="157"/>
  <c r="AX23" i="157"/>
  <c r="BD23" i="157"/>
  <c r="AZ23" i="157"/>
  <c r="AV23" i="157"/>
  <c r="AC23" i="157"/>
  <c r="AK23" i="157"/>
  <c r="AS23" i="157"/>
  <c r="BA23" i="157"/>
  <c r="BI23" i="157"/>
  <c r="BQ23" i="157"/>
  <c r="AI24" i="157"/>
  <c r="AE24" i="157"/>
  <c r="AA24" i="157"/>
  <c r="AG24" i="157"/>
  <c r="AC24" i="157"/>
  <c r="Y24" i="157"/>
  <c r="X24" i="157"/>
  <c r="AF24" i="157"/>
  <c r="AN24" i="157"/>
  <c r="AV24" i="157"/>
  <c r="BD24" i="157"/>
  <c r="BL24" i="157"/>
  <c r="W25" i="157"/>
  <c r="AE25" i="157"/>
  <c r="AM25" i="157"/>
  <c r="AU25" i="157"/>
  <c r="BC25" i="157"/>
  <c r="BK25" i="157"/>
  <c r="BS25" i="157"/>
  <c r="AF26" i="157"/>
  <c r="AA26" i="157"/>
  <c r="AI26" i="157"/>
  <c r="AQ26" i="157"/>
  <c r="BO26" i="157"/>
  <c r="BS26" i="158"/>
  <c r="BO26" i="158"/>
  <c r="BK26" i="158"/>
  <c r="AU26" i="158"/>
  <c r="AQ26" i="158"/>
  <c r="AM26" i="158"/>
  <c r="BS25" i="158"/>
  <c r="BO25" i="158"/>
  <c r="BK25" i="158"/>
  <c r="AU25" i="158"/>
  <c r="AQ25" i="158"/>
  <c r="AM25" i="158"/>
  <c r="BR24" i="158"/>
  <c r="BN24" i="158"/>
  <c r="BJ24" i="158"/>
  <c r="BF24" i="158"/>
  <c r="BB24" i="158"/>
  <c r="AX24" i="158"/>
  <c r="AT24" i="158"/>
  <c r="AP24" i="158"/>
  <c r="AL24" i="158"/>
  <c r="V24" i="158"/>
  <c r="BQ23" i="158"/>
  <c r="BM23" i="158"/>
  <c r="BI23" i="158"/>
  <c r="AS23" i="158"/>
  <c r="AO23" i="158"/>
  <c r="AK23" i="158"/>
  <c r="AG23" i="158"/>
  <c r="AC23" i="158"/>
  <c r="Y23" i="158"/>
  <c r="BQ22" i="158"/>
  <c r="BM22" i="158"/>
  <c r="BI22" i="158"/>
  <c r="AS22" i="158"/>
  <c r="AO22" i="158"/>
  <c r="AK22" i="158"/>
  <c r="AG22" i="158"/>
  <c r="AC22" i="158"/>
  <c r="Y22" i="158"/>
  <c r="BQ21" i="158"/>
  <c r="BM21" i="158"/>
  <c r="BI21" i="158"/>
  <c r="AS21" i="158"/>
  <c r="AO21" i="158"/>
  <c r="AK21" i="158"/>
  <c r="AG21" i="158"/>
  <c r="AC21" i="158"/>
  <c r="Y21" i="158"/>
  <c r="BP20" i="158"/>
  <c r="BL20" i="158"/>
  <c r="BH20" i="158"/>
  <c r="AR20" i="158"/>
  <c r="AN20" i="158"/>
  <c r="AJ20" i="158"/>
  <c r="BS19" i="158"/>
  <c r="BO19" i="158"/>
  <c r="BK19" i="158"/>
  <c r="AU19" i="158"/>
  <c r="AQ19" i="158"/>
  <c r="AM19" i="158"/>
  <c r="BR18" i="158"/>
  <c r="BN18" i="158"/>
  <c r="BJ18" i="158"/>
  <c r="BF18" i="158"/>
  <c r="BB18" i="158"/>
  <c r="AX18" i="158"/>
  <c r="AT18" i="158"/>
  <c r="AP18" i="158"/>
  <c r="AL18" i="158"/>
  <c r="V18" i="158"/>
  <c r="BQ17" i="158"/>
  <c r="BM17" i="158"/>
  <c r="BI17" i="158"/>
  <c r="AS17" i="158"/>
  <c r="AO17" i="158"/>
  <c r="AK17" i="158"/>
  <c r="AG17" i="158"/>
  <c r="AC17" i="158"/>
  <c r="Y17" i="158"/>
  <c r="BP16" i="158"/>
  <c r="BL16" i="158"/>
  <c r="BH16" i="158"/>
  <c r="AR16" i="158"/>
  <c r="AN16" i="158"/>
  <c r="AJ16" i="158"/>
  <c r="BS15" i="158"/>
  <c r="BO15" i="158"/>
  <c r="BK15" i="158"/>
  <c r="AU15" i="158"/>
  <c r="AQ15" i="158"/>
  <c r="AM15" i="158"/>
  <c r="BR14" i="158"/>
  <c r="BN14" i="158"/>
  <c r="BJ14" i="158"/>
  <c r="BF14" i="158"/>
  <c r="BB14" i="158"/>
  <c r="AX14" i="158"/>
  <c r="AT14" i="158"/>
  <c r="AP14" i="158"/>
  <c r="AL14" i="158"/>
  <c r="V14" i="158"/>
  <c r="BQ13" i="158"/>
  <c r="BM13" i="158"/>
  <c r="BI13" i="158"/>
  <c r="AS13" i="158"/>
  <c r="AO13" i="158"/>
  <c r="AK13" i="158"/>
  <c r="BQ12" i="158"/>
  <c r="BM12" i="158"/>
  <c r="BI12" i="158"/>
  <c r="AS12" i="158"/>
  <c r="AO12" i="158"/>
  <c r="AK12" i="158"/>
  <c r="BQ11" i="158"/>
  <c r="BM11" i="158"/>
  <c r="BI11" i="158"/>
  <c r="BR26" i="158"/>
  <c r="BN26" i="158"/>
  <c r="BJ26" i="158"/>
  <c r="AT26" i="158"/>
  <c r="AP26" i="158"/>
  <c r="AL26" i="158"/>
  <c r="V26" i="158"/>
  <c r="BR25" i="158"/>
  <c r="BN25" i="158"/>
  <c r="BJ25" i="158"/>
  <c r="AT25" i="158"/>
  <c r="AP25" i="158"/>
  <c r="AL25" i="158"/>
  <c r="V25" i="158"/>
  <c r="BQ24" i="158"/>
  <c r="BM24" i="158"/>
  <c r="BI24" i="158"/>
  <c r="AS24" i="158"/>
  <c r="AO24" i="158"/>
  <c r="AK24" i="158"/>
  <c r="BP23" i="158"/>
  <c r="BL23" i="158"/>
  <c r="BH23" i="158"/>
  <c r="AR23" i="158"/>
  <c r="AN23" i="158"/>
  <c r="AJ23" i="158"/>
  <c r="BP22" i="158"/>
  <c r="BL22" i="158"/>
  <c r="BH22" i="158"/>
  <c r="AR22" i="158"/>
  <c r="AN22" i="158"/>
  <c r="AJ22" i="158"/>
  <c r="BP21" i="158"/>
  <c r="BL21" i="158"/>
  <c r="BH21" i="158"/>
  <c r="AR21" i="158"/>
  <c r="AN21" i="158"/>
  <c r="AJ21" i="158"/>
  <c r="BS20" i="158"/>
  <c r="BO20" i="158"/>
  <c r="BK20" i="158"/>
  <c r="AU20" i="158"/>
  <c r="AQ20" i="158"/>
  <c r="AM20" i="158"/>
  <c r="BR19" i="158"/>
  <c r="BN19" i="158"/>
  <c r="BJ19" i="158"/>
  <c r="AT19" i="158"/>
  <c r="AP19" i="158"/>
  <c r="AL19" i="158"/>
  <c r="V19" i="158"/>
  <c r="BQ18" i="158"/>
  <c r="BM18" i="158"/>
  <c r="BI18" i="158"/>
  <c r="AS18" i="158"/>
  <c r="AO18" i="158"/>
  <c r="AK18" i="158"/>
  <c r="BP17" i="158"/>
  <c r="BL17" i="158"/>
  <c r="BH17" i="158"/>
  <c r="AR17" i="158"/>
  <c r="AN17" i="158"/>
  <c r="AJ17" i="158"/>
  <c r="BS16" i="158"/>
  <c r="BO16" i="158"/>
  <c r="BK16" i="158"/>
  <c r="AU16" i="158"/>
  <c r="AQ16" i="158"/>
  <c r="AM16" i="158"/>
  <c r="BR15" i="158"/>
  <c r="BN15" i="158"/>
  <c r="BJ15" i="158"/>
  <c r="AT15" i="158"/>
  <c r="AP15" i="158"/>
  <c r="AL15" i="158"/>
  <c r="V15" i="158"/>
  <c r="BQ14" i="158"/>
  <c r="BM14" i="158"/>
  <c r="BI14" i="158"/>
  <c r="AS14" i="158"/>
  <c r="AO14" i="158"/>
  <c r="AK14" i="158"/>
  <c r="BP13" i="158"/>
  <c r="BL13" i="158"/>
  <c r="BH13" i="158"/>
  <c r="AR13" i="158"/>
  <c r="AN13" i="158"/>
  <c r="AJ13" i="158"/>
  <c r="BP12" i="158"/>
  <c r="BL12" i="158"/>
  <c r="BH12" i="158"/>
  <c r="AR12" i="158"/>
  <c r="AN12" i="158"/>
  <c r="AJ12" i="158"/>
  <c r="BP11" i="158"/>
  <c r="BL11" i="158"/>
  <c r="BH11" i="158"/>
  <c r="AR11" i="158"/>
  <c r="AN11" i="158"/>
  <c r="AJ11" i="158"/>
  <c r="BS10" i="158"/>
  <c r="BP26" i="158"/>
  <c r="BH26" i="158"/>
  <c r="AR26" i="158"/>
  <c r="AJ26" i="158"/>
  <c r="BQ25" i="158"/>
  <c r="BI25" i="158"/>
  <c r="AS25" i="158"/>
  <c r="AK25" i="158"/>
  <c r="BS24" i="158"/>
  <c r="BK24" i="158"/>
  <c r="BC24" i="158"/>
  <c r="AU24" i="158"/>
  <c r="AM24" i="158"/>
  <c r="AE24" i="158"/>
  <c r="BS23" i="158"/>
  <c r="BK23" i="158"/>
  <c r="BC23" i="158"/>
  <c r="AU23" i="158"/>
  <c r="AM23" i="158"/>
  <c r="AE23" i="158"/>
  <c r="BO22" i="158"/>
  <c r="BG22" i="158"/>
  <c r="AY22" i="158"/>
  <c r="AQ22" i="158"/>
  <c r="AI22" i="158"/>
  <c r="AA22" i="158"/>
  <c r="BS21" i="158"/>
  <c r="BK21" i="158"/>
  <c r="BC21" i="158"/>
  <c r="AU21" i="158"/>
  <c r="AM21" i="158"/>
  <c r="AE21" i="158"/>
  <c r="BN20" i="158"/>
  <c r="AP20" i="158"/>
  <c r="AH20" i="158"/>
  <c r="Z20" i="158"/>
  <c r="BQ19" i="158"/>
  <c r="BI19" i="158"/>
  <c r="AS19" i="158"/>
  <c r="AK19" i="158"/>
  <c r="BS18" i="158"/>
  <c r="BK18" i="158"/>
  <c r="BC18" i="158"/>
  <c r="AU18" i="158"/>
  <c r="AM18" i="158"/>
  <c r="AE18" i="158"/>
  <c r="BS17" i="158"/>
  <c r="BK17" i="158"/>
  <c r="BC17" i="158"/>
  <c r="AU17" i="158"/>
  <c r="AM17" i="158"/>
  <c r="AE17" i="158"/>
  <c r="BN16" i="158"/>
  <c r="AP16" i="158"/>
  <c r="AH16" i="158"/>
  <c r="Z16" i="158"/>
  <c r="BQ15" i="158"/>
  <c r="BI15" i="158"/>
  <c r="AS15" i="158"/>
  <c r="AK15" i="158"/>
  <c r="BS14" i="158"/>
  <c r="BK14" i="158"/>
  <c r="BC14" i="158"/>
  <c r="AU14" i="158"/>
  <c r="AM14" i="158"/>
  <c r="AE14" i="158"/>
  <c r="BS13" i="158"/>
  <c r="BK13" i="158"/>
  <c r="BC13" i="158"/>
  <c r="AU13" i="158"/>
  <c r="AM13" i="158"/>
  <c r="BO12" i="158"/>
  <c r="BG12" i="158"/>
  <c r="AY12" i="158"/>
  <c r="AQ12" i="158"/>
  <c r="AI12" i="158"/>
  <c r="AA12" i="158"/>
  <c r="BS11" i="158"/>
  <c r="BK11" i="158"/>
  <c r="AQ11" i="158"/>
  <c r="AL11" i="158"/>
  <c r="AG11" i="158"/>
  <c r="AA11" i="158"/>
  <c r="V11" i="158"/>
  <c r="BP10" i="158"/>
  <c r="BL10" i="158"/>
  <c r="BH10" i="158"/>
  <c r="AR10" i="158"/>
  <c r="AN10" i="158"/>
  <c r="AJ10" i="158"/>
  <c r="BS9" i="158"/>
  <c r="BO9" i="158"/>
  <c r="BK9" i="158"/>
  <c r="BG9" i="158"/>
  <c r="BC9" i="158"/>
  <c r="AY9" i="158"/>
  <c r="AU9" i="158"/>
  <c r="AQ9" i="158"/>
  <c r="AM9" i="158"/>
  <c r="BS8" i="158"/>
  <c r="BO8" i="158"/>
  <c r="BK8" i="158"/>
  <c r="BG8" i="158"/>
  <c r="BC8" i="158"/>
  <c r="AY8" i="158"/>
  <c r="AU8" i="158"/>
  <c r="AQ8" i="158"/>
  <c r="AM8" i="158"/>
  <c r="BS7" i="158"/>
  <c r="BO7" i="158"/>
  <c r="BK7" i="158"/>
  <c r="BG7" i="158"/>
  <c r="BC7" i="158"/>
  <c r="AY7" i="158"/>
  <c r="AU7" i="158"/>
  <c r="AQ7" i="158"/>
  <c r="AM7" i="158"/>
  <c r="BR6" i="158"/>
  <c r="BN6" i="158"/>
  <c r="BJ6" i="158"/>
  <c r="AT6" i="158"/>
  <c r="AP6" i="158"/>
  <c r="AL6" i="158"/>
  <c r="AH6" i="158"/>
  <c r="AD6" i="158"/>
  <c r="Z6" i="158"/>
  <c r="V6" i="158"/>
  <c r="BQ5" i="158"/>
  <c r="BM5" i="158"/>
  <c r="BI5" i="158"/>
  <c r="AS5" i="158"/>
  <c r="AO5" i="158"/>
  <c r="AK5" i="158"/>
  <c r="BP4" i="158"/>
  <c r="BL4" i="158"/>
  <c r="BH4" i="158"/>
  <c r="BD4" i="158"/>
  <c r="AZ4" i="158"/>
  <c r="AV4" i="158"/>
  <c r="AR4" i="158"/>
  <c r="AN4" i="158"/>
  <c r="AJ4" i="158"/>
  <c r="BM26" i="158"/>
  <c r="AO26" i="158"/>
  <c r="AG26" i="158"/>
  <c r="Y26" i="158"/>
  <c r="BP25" i="158"/>
  <c r="BH25" i="158"/>
  <c r="AZ25" i="158"/>
  <c r="AR25" i="158"/>
  <c r="AJ25" i="158"/>
  <c r="BP24" i="158"/>
  <c r="BH24" i="158"/>
  <c r="AZ24" i="158"/>
  <c r="AR24" i="158"/>
  <c r="AJ24" i="158"/>
  <c r="AB24" i="158"/>
  <c r="BR23" i="158"/>
  <c r="BJ23" i="158"/>
  <c r="BB23" i="158"/>
  <c r="AT23" i="158"/>
  <c r="AL23" i="158"/>
  <c r="AD23" i="158"/>
  <c r="V23" i="158"/>
  <c r="BN22" i="158"/>
  <c r="BF22" i="158"/>
  <c r="AX22" i="158"/>
  <c r="AP22" i="158"/>
  <c r="AH22" i="158"/>
  <c r="Z22" i="158"/>
  <c r="BR21" i="158"/>
  <c r="BJ21" i="158"/>
  <c r="BB21" i="158"/>
  <c r="AT21" i="158"/>
  <c r="AL21" i="158"/>
  <c r="AD21" i="158"/>
  <c r="V21" i="158"/>
  <c r="BM20" i="158"/>
  <c r="AO20" i="158"/>
  <c r="AG20" i="158"/>
  <c r="Y20" i="158"/>
  <c r="BP19" i="158"/>
  <c r="BH19" i="158"/>
  <c r="AZ19" i="158"/>
  <c r="AR19" i="158"/>
  <c r="AJ19" i="158"/>
  <c r="BP18" i="158"/>
  <c r="BH18" i="158"/>
  <c r="AZ18" i="158"/>
  <c r="AR18" i="158"/>
  <c r="AJ18" i="158"/>
  <c r="AB18" i="158"/>
  <c r="BR17" i="158"/>
  <c r="BJ17" i="158"/>
  <c r="BB17" i="158"/>
  <c r="AT17" i="158"/>
  <c r="AL17" i="158"/>
  <c r="AD17" i="158"/>
  <c r="V17" i="158"/>
  <c r="BM16" i="158"/>
  <c r="AO16" i="158"/>
  <c r="AG16" i="158"/>
  <c r="Y16" i="158"/>
  <c r="BP15" i="158"/>
  <c r="BH15" i="158"/>
  <c r="AZ15" i="158"/>
  <c r="AR15" i="158"/>
  <c r="AJ15" i="158"/>
  <c r="BP14" i="158"/>
  <c r="BH14" i="158"/>
  <c r="AZ14" i="158"/>
  <c r="AR14" i="158"/>
  <c r="AJ14" i="158"/>
  <c r="AB14" i="158"/>
  <c r="BR13" i="158"/>
  <c r="BJ13" i="158"/>
  <c r="BB13" i="158"/>
  <c r="AT13" i="158"/>
  <c r="AL13" i="158"/>
  <c r="AD13" i="158"/>
  <c r="V13" i="158"/>
  <c r="BN12" i="158"/>
  <c r="BF12" i="158"/>
  <c r="AX12" i="158"/>
  <c r="AP12" i="158"/>
  <c r="AH12" i="158"/>
  <c r="Z12" i="158"/>
  <c r="BR11" i="158"/>
  <c r="BJ11" i="158"/>
  <c r="AU11" i="158"/>
  <c r="AP11" i="158"/>
  <c r="AK11" i="158"/>
  <c r="AE11" i="158"/>
  <c r="Z11" i="158"/>
  <c r="BO10" i="158"/>
  <c r="BK10" i="158"/>
  <c r="AU10" i="158"/>
  <c r="AQ10" i="158"/>
  <c r="AM10" i="158"/>
  <c r="AI10" i="158"/>
  <c r="AE10" i="158"/>
  <c r="AA10" i="158"/>
  <c r="BR9" i="158"/>
  <c r="BN9" i="158"/>
  <c r="BJ9" i="158"/>
  <c r="BF9" i="158"/>
  <c r="BB9" i="158"/>
  <c r="AX9" i="158"/>
  <c r="AT9" i="158"/>
  <c r="AP9" i="158"/>
  <c r="AL9" i="158"/>
  <c r="AH9" i="158"/>
  <c r="AD9" i="158"/>
  <c r="Z9" i="158"/>
  <c r="V9" i="158"/>
  <c r="BR8" i="158"/>
  <c r="BN8" i="158"/>
  <c r="BJ8" i="158"/>
  <c r="BF8" i="158"/>
  <c r="BB8" i="158"/>
  <c r="AX8" i="158"/>
  <c r="AT8" i="158"/>
  <c r="AP8" i="158"/>
  <c r="AL8" i="158"/>
  <c r="AH8" i="158"/>
  <c r="AD8" i="158"/>
  <c r="Z8" i="158"/>
  <c r="V8" i="158"/>
  <c r="BR7" i="158"/>
  <c r="BN7" i="158"/>
  <c r="BJ7" i="158"/>
  <c r="BF7" i="158"/>
  <c r="BB7" i="158"/>
  <c r="AX7" i="158"/>
  <c r="AT7" i="158"/>
  <c r="AP7" i="158"/>
  <c r="AL7" i="158"/>
  <c r="V7" i="158"/>
  <c r="BQ6" i="158"/>
  <c r="BM6" i="158"/>
  <c r="BI6" i="158"/>
  <c r="AS6" i="158"/>
  <c r="AO6" i="158"/>
  <c r="BL26" i="158"/>
  <c r="AN26" i="158"/>
  <c r="BM25" i="158"/>
  <c r="AO25" i="158"/>
  <c r="BO24" i="158"/>
  <c r="BG24" i="158"/>
  <c r="AY24" i="158"/>
  <c r="AQ24" i="158"/>
  <c r="BO23" i="158"/>
  <c r="BG23" i="158"/>
  <c r="AY23" i="158"/>
  <c r="AQ23" i="158"/>
  <c r="AI23" i="158"/>
  <c r="AA23" i="158"/>
  <c r="BS22" i="158"/>
  <c r="BK22" i="158"/>
  <c r="BC22" i="158"/>
  <c r="AU22" i="158"/>
  <c r="AM22" i="158"/>
  <c r="AE22" i="158"/>
  <c r="BO21" i="158"/>
  <c r="BG21" i="158"/>
  <c r="AY21" i="158"/>
  <c r="AQ21" i="158"/>
  <c r="AI21" i="158"/>
  <c r="AA21" i="158"/>
  <c r="BR20" i="158"/>
  <c r="BJ20" i="158"/>
  <c r="AT20" i="158"/>
  <c r="AL20" i="158"/>
  <c r="AD20" i="158"/>
  <c r="V20" i="158"/>
  <c r="BM19" i="158"/>
  <c r="AO19" i="158"/>
  <c r="BO18" i="158"/>
  <c r="BG18" i="158"/>
  <c r="AY18" i="158"/>
  <c r="AQ18" i="158"/>
  <c r="BO17" i="158"/>
  <c r="BG17" i="158"/>
  <c r="AY17" i="158"/>
  <c r="AQ17" i="158"/>
  <c r="AI17" i="158"/>
  <c r="AA17" i="158"/>
  <c r="BR16" i="158"/>
  <c r="BJ16" i="158"/>
  <c r="AT16" i="158"/>
  <c r="AL16" i="158"/>
  <c r="AD16" i="158"/>
  <c r="V16" i="158"/>
  <c r="BM15" i="158"/>
  <c r="AO15" i="158"/>
  <c r="BO14" i="158"/>
  <c r="BG14" i="158"/>
  <c r="AY14" i="158"/>
  <c r="AQ14" i="158"/>
  <c r="BO13" i="158"/>
  <c r="BG13" i="158"/>
  <c r="AY13" i="158"/>
  <c r="AQ13" i="158"/>
  <c r="BS12" i="158"/>
  <c r="BK12" i="158"/>
  <c r="BC12" i="158"/>
  <c r="AU12" i="158"/>
  <c r="AM12" i="158"/>
  <c r="BO11" i="158"/>
  <c r="AT11" i="158"/>
  <c r="AO11" i="158"/>
  <c r="AI11" i="158"/>
  <c r="AD11" i="158"/>
  <c r="Y11" i="158"/>
  <c r="BR10" i="158"/>
  <c r="BN10" i="158"/>
  <c r="BJ10" i="158"/>
  <c r="AT10" i="158"/>
  <c r="AP10" i="158"/>
  <c r="AL10" i="158"/>
  <c r="V10" i="158"/>
  <c r="BQ9" i="158"/>
  <c r="BM9" i="158"/>
  <c r="BI9" i="158"/>
  <c r="AS9" i="158"/>
  <c r="AO9" i="158"/>
  <c r="AK9" i="158"/>
  <c r="BQ8" i="158"/>
  <c r="BM8" i="158"/>
  <c r="BI8" i="158"/>
  <c r="AS8" i="158"/>
  <c r="AO8" i="158"/>
  <c r="AK8" i="158"/>
  <c r="BQ7" i="158"/>
  <c r="BM7" i="158"/>
  <c r="BI7" i="158"/>
  <c r="AS7" i="158"/>
  <c r="AO7" i="158"/>
  <c r="AK7" i="158"/>
  <c r="BP6" i="158"/>
  <c r="BL6" i="158"/>
  <c r="BH6" i="158"/>
  <c r="AR6" i="158"/>
  <c r="AN6" i="158"/>
  <c r="AJ6" i="158"/>
  <c r="BS5" i="158"/>
  <c r="BO5" i="158"/>
  <c r="BK5" i="158"/>
  <c r="AU5" i="158"/>
  <c r="AQ5" i="158"/>
  <c r="AM5" i="158"/>
  <c r="BR4" i="158"/>
  <c r="BN4" i="158"/>
  <c r="BJ4" i="158"/>
  <c r="BF4" i="158"/>
  <c r="BB4" i="158"/>
  <c r="AX4" i="158"/>
  <c r="AT4" i="158"/>
  <c r="AP4" i="158"/>
  <c r="AL4" i="158"/>
  <c r="V4" i="158"/>
  <c r="AC4" i="158"/>
  <c r="AK4" i="158"/>
  <c r="AS4" i="158"/>
  <c r="BA4" i="158"/>
  <c r="BI4" i="158"/>
  <c r="BQ4" i="158"/>
  <c r="AN5" i="158"/>
  <c r="AV5" i="158"/>
  <c r="BD5" i="158"/>
  <c r="BL5" i="158"/>
  <c r="W6" i="158"/>
  <c r="AE6" i="158"/>
  <c r="AM6" i="158"/>
  <c r="BC6" i="158"/>
  <c r="BS6" i="158"/>
  <c r="AJ7" i="158"/>
  <c r="AZ7" i="158"/>
  <c r="BP7" i="158"/>
  <c r="AB8" i="158"/>
  <c r="AR8" i="158"/>
  <c r="BH8" i="158"/>
  <c r="AJ9" i="158"/>
  <c r="AZ9" i="158"/>
  <c r="BP9" i="158"/>
  <c r="BD10" i="158"/>
  <c r="AZ10" i="158"/>
  <c r="AV10" i="158"/>
  <c r="BG10" i="158"/>
  <c r="BC10" i="158"/>
  <c r="AY10" i="158"/>
  <c r="W10" i="158"/>
  <c r="BF10" i="158"/>
  <c r="BB10" i="158"/>
  <c r="AX10" i="158"/>
  <c r="AK10" i="158"/>
  <c r="BA10" i="158"/>
  <c r="BQ10" i="158"/>
  <c r="AS11" i="158"/>
  <c r="V12" i="158"/>
  <c r="AT12" i="158"/>
  <c r="AX13" i="158"/>
  <c r="AF14" i="158"/>
  <c r="BL14" i="158"/>
  <c r="BE15" i="158"/>
  <c r="AV15" i="158"/>
  <c r="AK16" i="158"/>
  <c r="BQ16" i="158"/>
  <c r="AX17" i="158"/>
  <c r="AF18" i="158"/>
  <c r="BL18" i="158"/>
  <c r="BE19" i="158"/>
  <c r="AV19" i="158"/>
  <c r="AK20" i="158"/>
  <c r="BQ20" i="158"/>
  <c r="AX21" i="158"/>
  <c r="BB22" i="158"/>
  <c r="Z23" i="158"/>
  <c r="BF23" i="158"/>
  <c r="AN24" i="158"/>
  <c r="X25" i="158"/>
  <c r="BD25" i="158"/>
  <c r="AF26" i="158"/>
  <c r="AS26" i="158"/>
  <c r="AK12" i="159"/>
  <c r="AW13" i="159"/>
  <c r="BF14" i="159"/>
  <c r="AR16" i="159"/>
  <c r="AW17" i="159"/>
  <c r="AL18" i="159"/>
  <c r="BC19" i="159"/>
  <c r="AA21" i="159"/>
  <c r="AM22" i="159"/>
  <c r="AA25" i="159"/>
  <c r="AW22" i="156"/>
  <c r="BA22" i="156"/>
  <c r="AW23" i="156"/>
  <c r="BA23" i="156"/>
  <c r="X5" i="157"/>
  <c r="AB5" i="157"/>
  <c r="AW6" i="157"/>
  <c r="BA6" i="157"/>
  <c r="W10" i="157"/>
  <c r="AY10" i="157"/>
  <c r="BC10" i="157"/>
  <c r="BG10" i="157"/>
  <c r="X11" i="157"/>
  <c r="AB11" i="157"/>
  <c r="AW14" i="157"/>
  <c r="BA14" i="157"/>
  <c r="Z15" i="157"/>
  <c r="AD15" i="157"/>
  <c r="AH15" i="157"/>
  <c r="W16" i="157"/>
  <c r="AY16" i="157"/>
  <c r="BC16" i="157"/>
  <c r="BG16" i="157"/>
  <c r="X17" i="157"/>
  <c r="AB17" i="157"/>
  <c r="AW18" i="157"/>
  <c r="BA18" i="157"/>
  <c r="Z19" i="157"/>
  <c r="AD19" i="157"/>
  <c r="AH19" i="157"/>
  <c r="W20" i="157"/>
  <c r="AY20" i="157"/>
  <c r="BC20" i="157"/>
  <c r="BG20" i="157"/>
  <c r="X21" i="157"/>
  <c r="AB21" i="157"/>
  <c r="X22" i="157"/>
  <c r="AB22" i="157"/>
  <c r="X23" i="157"/>
  <c r="AB23" i="157"/>
  <c r="AW24" i="157"/>
  <c r="BA24" i="157"/>
  <c r="Z25" i="157"/>
  <c r="AD25" i="157"/>
  <c r="AH25" i="157"/>
  <c r="Z26" i="157"/>
  <c r="AD26" i="157"/>
  <c r="AH26" i="157"/>
  <c r="Z4" i="158"/>
  <c r="AD4" i="158"/>
  <c r="AH4" i="158"/>
  <c r="W5" i="158"/>
  <c r="AY5" i="158"/>
  <c r="BC5" i="158"/>
  <c r="BG5" i="158"/>
  <c r="X6" i="158"/>
  <c r="AB6" i="158"/>
  <c r="AW7" i="158"/>
  <c r="BA7" i="158"/>
  <c r="Y8" i="158"/>
  <c r="AC8" i="158"/>
  <c r="AG8" i="158"/>
  <c r="AW8" i="158"/>
  <c r="BA8" i="158"/>
  <c r="Y9" i="158"/>
  <c r="AC9" i="158"/>
  <c r="AG9" i="158"/>
  <c r="AW9" i="158"/>
  <c r="BA9" i="158"/>
  <c r="Z10" i="158"/>
  <c r="AD10" i="158"/>
  <c r="AH10" i="158"/>
  <c r="AF11" i="158"/>
  <c r="AY11" i="158"/>
  <c r="AG12" i="158"/>
  <c r="AC12" i="158"/>
  <c r="Y12" i="158"/>
  <c r="AF12" i="158"/>
  <c r="AB12" i="158"/>
  <c r="X12" i="158"/>
  <c r="AE12" i="158"/>
  <c r="BE13" i="158"/>
  <c r="AA13" i="158"/>
  <c r="AH14" i="158"/>
  <c r="AD14" i="158"/>
  <c r="Z14" i="158"/>
  <c r="AG14" i="158"/>
  <c r="AC14" i="158"/>
  <c r="Y14" i="158"/>
  <c r="AA14" i="158"/>
  <c r="AI14" i="158"/>
  <c r="Y15" i="158"/>
  <c r="AW15" i="158"/>
  <c r="BE17" i="158"/>
  <c r="AH18" i="158"/>
  <c r="AD18" i="158"/>
  <c r="Z18" i="158"/>
  <c r="AG18" i="158"/>
  <c r="AC18" i="158"/>
  <c r="Y18" i="158"/>
  <c r="AA18" i="158"/>
  <c r="AI18" i="158"/>
  <c r="Y19" i="158"/>
  <c r="AW19" i="158"/>
  <c r="BE21" i="158"/>
  <c r="BE23" i="158"/>
  <c r="AH24" i="158"/>
  <c r="AD24" i="158"/>
  <c r="Z24" i="158"/>
  <c r="AG24" i="158"/>
  <c r="AC24" i="158"/>
  <c r="Y24" i="158"/>
  <c r="AA24" i="158"/>
  <c r="AI24" i="158"/>
  <c r="Y25" i="158"/>
  <c r="AW25" i="158"/>
  <c r="X26" i="158"/>
  <c r="AI4" i="159"/>
  <c r="AE4" i="159"/>
  <c r="AA4" i="159"/>
  <c r="AH4" i="159"/>
  <c r="AD4" i="159"/>
  <c r="Z4" i="159"/>
  <c r="AB4" i="159"/>
  <c r="AJ4" i="159"/>
  <c r="AR4" i="159"/>
  <c r="AZ4" i="159"/>
  <c r="BH4" i="159"/>
  <c r="BP4" i="159"/>
  <c r="Y5" i="159"/>
  <c r="AG5" i="159"/>
  <c r="AO5" i="159"/>
  <c r="AW5" i="159"/>
  <c r="BM5" i="159"/>
  <c r="V6" i="159"/>
  <c r="AH6" i="159"/>
  <c r="AX6" i="159"/>
  <c r="BN6" i="159"/>
  <c r="BE7" i="159"/>
  <c r="AI7" i="159"/>
  <c r="AY7" i="159"/>
  <c r="BO7" i="159"/>
  <c r="AU8" i="159"/>
  <c r="BK8" i="159"/>
  <c r="AF9" i="159"/>
  <c r="AB9" i="159"/>
  <c r="X9" i="159"/>
  <c r="AH9" i="159"/>
  <c r="AD9" i="159"/>
  <c r="Z9" i="159"/>
  <c r="AG9" i="159"/>
  <c r="AC9" i="159"/>
  <c r="Y9" i="159"/>
  <c r="AA9" i="159"/>
  <c r="AQ9" i="159"/>
  <c r="BG9" i="159"/>
  <c r="AR10" i="159"/>
  <c r="BH10" i="159"/>
  <c r="AC11" i="159"/>
  <c r="AS11" i="159"/>
  <c r="BI11" i="159"/>
  <c r="Y12" i="159"/>
  <c r="AO12" i="159"/>
  <c r="BF13" i="159"/>
  <c r="BB13" i="159"/>
  <c r="AX13" i="159"/>
  <c r="BD13" i="159"/>
  <c r="AZ13" i="159"/>
  <c r="AV13" i="159"/>
  <c r="BG13" i="159"/>
  <c r="BC13" i="159"/>
  <c r="AY13" i="159"/>
  <c r="W13" i="159"/>
  <c r="AK13" i="159"/>
  <c r="BA13" i="159"/>
  <c r="BQ13" i="159"/>
  <c r="BE14" i="159"/>
  <c r="AD14" i="159"/>
  <c r="AT14" i="159"/>
  <c r="BJ14" i="159"/>
  <c r="AF15" i="159"/>
  <c r="AE15" i="159"/>
  <c r="AU15" i="159"/>
  <c r="BK15" i="159"/>
  <c r="AG16" i="159"/>
  <c r="AC16" i="159"/>
  <c r="Y16" i="159"/>
  <c r="AI16" i="159"/>
  <c r="AE16" i="159"/>
  <c r="AA16" i="159"/>
  <c r="AH16" i="159"/>
  <c r="AD16" i="159"/>
  <c r="Z16" i="159"/>
  <c r="AF16" i="159"/>
  <c r="AV16" i="159"/>
  <c r="BL16" i="159"/>
  <c r="AF17" i="159"/>
  <c r="AG17" i="159"/>
  <c r="BM17" i="159"/>
  <c r="AF18" i="159"/>
  <c r="Z18" i="159"/>
  <c r="AP18" i="159"/>
  <c r="BF18" i="159"/>
  <c r="AA19" i="159"/>
  <c r="AQ19" i="159"/>
  <c r="BG19" i="159"/>
  <c r="AR20" i="159"/>
  <c r="BH20" i="159"/>
  <c r="AF21" i="159"/>
  <c r="AR22" i="159"/>
  <c r="BM22" i="159"/>
  <c r="AF23" i="159"/>
  <c r="AO23" i="159"/>
  <c r="V24" i="159"/>
  <c r="BB24" i="159"/>
  <c r="AI25" i="159"/>
  <c r="BO25" i="159"/>
  <c r="AD26" i="159"/>
  <c r="BG7" i="160"/>
  <c r="BC7" i="160"/>
  <c r="AY7" i="160"/>
  <c r="W7" i="160"/>
  <c r="BD7" i="160"/>
  <c r="AZ7" i="160"/>
  <c r="AV7" i="160"/>
  <c r="AQ13" i="160"/>
  <c r="BS12" i="160"/>
  <c r="BK12" i="160"/>
  <c r="BC12" i="160"/>
  <c r="AU12" i="160"/>
  <c r="AM12" i="160"/>
  <c r="AE12" i="160"/>
  <c r="BO11" i="160"/>
  <c r="BG11" i="160"/>
  <c r="AY11" i="160"/>
  <c r="AQ11" i="160"/>
  <c r="BO10" i="160"/>
  <c r="BG10" i="160"/>
  <c r="AY10" i="160"/>
  <c r="AQ10" i="160"/>
  <c r="AI10" i="160"/>
  <c r="AA10" i="160"/>
  <c r="BR9" i="160"/>
  <c r="BJ9" i="160"/>
  <c r="AT9" i="160"/>
  <c r="AL9" i="160"/>
  <c r="AD9" i="160"/>
  <c r="V9" i="160"/>
  <c r="BN8" i="160"/>
  <c r="BF8" i="160"/>
  <c r="AX8" i="160"/>
  <c r="AP8" i="160"/>
  <c r="AH8" i="160"/>
  <c r="Z8" i="160"/>
  <c r="BR7" i="160"/>
  <c r="BJ7" i="160"/>
  <c r="BB7" i="160"/>
  <c r="AT7" i="160"/>
  <c r="AL7" i="160"/>
  <c r="AD7" i="160"/>
  <c r="V7" i="160"/>
  <c r="BF7" i="160"/>
  <c r="AX7" i="160"/>
  <c r="BE7" i="160"/>
  <c r="AW7" i="160"/>
  <c r="BA7" i="160"/>
  <c r="AI8" i="160"/>
  <c r="AG8" i="160"/>
  <c r="BM8" i="160"/>
  <c r="AS9" i="160"/>
  <c r="Z10" i="160"/>
  <c r="BF10" i="160"/>
  <c r="AN11" i="160"/>
  <c r="BE12" i="160"/>
  <c r="AR12" i="160"/>
  <c r="AV13" i="160"/>
  <c r="AF14" i="160"/>
  <c r="BL14" i="160"/>
  <c r="BG15" i="160"/>
  <c r="BC15" i="160"/>
  <c r="AY15" i="160"/>
  <c r="W15" i="160"/>
  <c r="BD15" i="160"/>
  <c r="AZ15" i="160"/>
  <c r="AV15" i="160"/>
  <c r="BB15" i="160"/>
  <c r="BF15" i="160"/>
  <c r="AX15" i="160"/>
  <c r="BE15" i="160"/>
  <c r="AW15" i="160"/>
  <c r="BA15" i="160"/>
  <c r="AF16" i="160"/>
  <c r="AH16" i="160"/>
  <c r="BN16" i="160"/>
  <c r="AV17" i="160"/>
  <c r="AF18" i="160"/>
  <c r="BL18" i="160"/>
  <c r="BG19" i="160"/>
  <c r="BC19" i="160"/>
  <c r="AY19" i="160"/>
  <c r="W19" i="160"/>
  <c r="BD19" i="160"/>
  <c r="AZ19" i="160"/>
  <c r="AV19" i="160"/>
  <c r="BB19" i="160"/>
  <c r="BF19" i="160"/>
  <c r="AX19" i="160"/>
  <c r="BE19" i="160"/>
  <c r="AW19" i="160"/>
  <c r="BA19" i="160"/>
  <c r="AF20" i="160"/>
  <c r="AH20" i="160"/>
  <c r="AG21" i="160"/>
  <c r="AU21" i="160"/>
  <c r="AQ22" i="160"/>
  <c r="BC23" i="160"/>
  <c r="Y25" i="160"/>
  <c r="BA20" i="161"/>
  <c r="BE11" i="158"/>
  <c r="BA11" i="158"/>
  <c r="BD11" i="158"/>
  <c r="AZ11" i="158"/>
  <c r="AV11" i="158"/>
  <c r="BB11" i="158"/>
  <c r="BE14" i="158"/>
  <c r="AI15" i="158"/>
  <c r="AE15" i="158"/>
  <c r="AA15" i="158"/>
  <c r="AH15" i="158"/>
  <c r="AD15" i="158"/>
  <c r="Z15" i="158"/>
  <c r="AB15" i="158"/>
  <c r="BE18" i="158"/>
  <c r="AI19" i="158"/>
  <c r="AE19" i="158"/>
  <c r="AA19" i="158"/>
  <c r="AH19" i="158"/>
  <c r="AD19" i="158"/>
  <c r="Z19" i="158"/>
  <c r="AB19" i="158"/>
  <c r="AF22" i="158"/>
  <c r="BE24" i="158"/>
  <c r="AI25" i="158"/>
  <c r="AE25" i="158"/>
  <c r="AA25" i="158"/>
  <c r="AH25" i="158"/>
  <c r="AD25" i="158"/>
  <c r="Z25" i="158"/>
  <c r="AB25" i="158"/>
  <c r="BP26" i="159"/>
  <c r="BL26" i="159"/>
  <c r="BH26" i="159"/>
  <c r="AR26" i="159"/>
  <c r="AN26" i="159"/>
  <c r="AJ26" i="159"/>
  <c r="BP25" i="159"/>
  <c r="BL25" i="159"/>
  <c r="BH25" i="159"/>
  <c r="AR25" i="159"/>
  <c r="AN25" i="159"/>
  <c r="AJ25" i="159"/>
  <c r="BS24" i="159"/>
  <c r="BO24" i="159"/>
  <c r="BK24" i="159"/>
  <c r="AU24" i="159"/>
  <c r="AQ24" i="159"/>
  <c r="AM24" i="159"/>
  <c r="BR23" i="159"/>
  <c r="BN23" i="159"/>
  <c r="BJ23" i="159"/>
  <c r="AT23" i="159"/>
  <c r="AP23" i="159"/>
  <c r="AL23" i="159"/>
  <c r="V23" i="159"/>
  <c r="BR22" i="159"/>
  <c r="BN22" i="159"/>
  <c r="BJ22" i="159"/>
  <c r="AT22" i="159"/>
  <c r="AP22" i="159"/>
  <c r="AL22" i="159"/>
  <c r="V22" i="159"/>
  <c r="BR21" i="159"/>
  <c r="BN21" i="159"/>
  <c r="BJ21" i="159"/>
  <c r="AT21" i="159"/>
  <c r="AP21" i="159"/>
  <c r="AL21" i="159"/>
  <c r="V21" i="159"/>
  <c r="BQ26" i="159"/>
  <c r="BM26" i="159"/>
  <c r="BI26" i="159"/>
  <c r="AS26" i="159"/>
  <c r="AO26" i="159"/>
  <c r="AK26" i="159"/>
  <c r="AG26" i="159"/>
  <c r="AC26" i="159"/>
  <c r="Y26" i="159"/>
  <c r="BQ25" i="159"/>
  <c r="BM25" i="159"/>
  <c r="BI25" i="159"/>
  <c r="AS25" i="159"/>
  <c r="AO25" i="159"/>
  <c r="AK25" i="159"/>
  <c r="AG25" i="159"/>
  <c r="AC25" i="159"/>
  <c r="Y25" i="159"/>
  <c r="BP24" i="159"/>
  <c r="BL24" i="159"/>
  <c r="BH24" i="159"/>
  <c r="AR24" i="159"/>
  <c r="AN24" i="159"/>
  <c r="AJ24" i="159"/>
  <c r="BS23" i="159"/>
  <c r="BO23" i="159"/>
  <c r="BK23" i="159"/>
  <c r="AU23" i="159"/>
  <c r="AQ23" i="159"/>
  <c r="AM23" i="159"/>
  <c r="BS26" i="159"/>
  <c r="BK26" i="159"/>
  <c r="BC26" i="159"/>
  <c r="AU26" i="159"/>
  <c r="AM26" i="159"/>
  <c r="AE26" i="159"/>
  <c r="BR25" i="159"/>
  <c r="BJ25" i="159"/>
  <c r="BB25" i="159"/>
  <c r="AT25" i="159"/>
  <c r="AL25" i="159"/>
  <c r="AD25" i="159"/>
  <c r="V25" i="159"/>
  <c r="BM24" i="159"/>
  <c r="BE24" i="159"/>
  <c r="AW24" i="159"/>
  <c r="AO24" i="159"/>
  <c r="AG24" i="159"/>
  <c r="Y24" i="159"/>
  <c r="BP23" i="159"/>
  <c r="BH23" i="159"/>
  <c r="AZ23" i="159"/>
  <c r="AR23" i="159"/>
  <c r="AJ23" i="159"/>
  <c r="BO22" i="159"/>
  <c r="BI22" i="159"/>
  <c r="BD22" i="159"/>
  <c r="AY22" i="159"/>
  <c r="AS22" i="159"/>
  <c r="AN22" i="159"/>
  <c r="AI22" i="159"/>
  <c r="AC22" i="159"/>
  <c r="X22" i="159"/>
  <c r="BS21" i="159"/>
  <c r="BM21" i="159"/>
  <c r="BH21" i="159"/>
  <c r="AR21" i="159"/>
  <c r="AM21" i="159"/>
  <c r="AG21" i="159"/>
  <c r="AB21" i="159"/>
  <c r="BQ20" i="159"/>
  <c r="BM20" i="159"/>
  <c r="BI20" i="159"/>
  <c r="AS20" i="159"/>
  <c r="AO20" i="159"/>
  <c r="AK20" i="159"/>
  <c r="BP19" i="159"/>
  <c r="BL19" i="159"/>
  <c r="BH19" i="159"/>
  <c r="BD19" i="159"/>
  <c r="AZ19" i="159"/>
  <c r="AV19" i="159"/>
  <c r="AR19" i="159"/>
  <c r="AN19" i="159"/>
  <c r="AJ19" i="159"/>
  <c r="BS18" i="159"/>
  <c r="BO18" i="159"/>
  <c r="BK18" i="159"/>
  <c r="BG18" i="159"/>
  <c r="BC18" i="159"/>
  <c r="AY18" i="159"/>
  <c r="AU18" i="159"/>
  <c r="AQ18" i="159"/>
  <c r="AM18" i="159"/>
  <c r="AI18" i="159"/>
  <c r="AE18" i="159"/>
  <c r="AA18" i="159"/>
  <c r="BR17" i="159"/>
  <c r="BN17" i="159"/>
  <c r="BJ17" i="159"/>
  <c r="AT17" i="159"/>
  <c r="AP17" i="159"/>
  <c r="AL17" i="159"/>
  <c r="AH17" i="159"/>
  <c r="AD17" i="159"/>
  <c r="Z17" i="159"/>
  <c r="V17" i="159"/>
  <c r="BQ16" i="159"/>
  <c r="BM16" i="159"/>
  <c r="BI16" i="159"/>
  <c r="AS16" i="159"/>
  <c r="AO16" i="159"/>
  <c r="AK16" i="159"/>
  <c r="BP15" i="159"/>
  <c r="BL15" i="159"/>
  <c r="BH15" i="159"/>
  <c r="BD15" i="159"/>
  <c r="AZ15" i="159"/>
  <c r="AV15" i="159"/>
  <c r="AR15" i="159"/>
  <c r="AN15" i="159"/>
  <c r="AJ15" i="159"/>
  <c r="BS14" i="159"/>
  <c r="BO14" i="159"/>
  <c r="BK14" i="159"/>
  <c r="BG14" i="159"/>
  <c r="BC14" i="159"/>
  <c r="AY14" i="159"/>
  <c r="AU14" i="159"/>
  <c r="AQ14" i="159"/>
  <c r="AM14" i="159"/>
  <c r="AI14" i="159"/>
  <c r="AE14" i="159"/>
  <c r="AA14" i="159"/>
  <c r="BR13" i="159"/>
  <c r="BN13" i="159"/>
  <c r="BJ13" i="159"/>
  <c r="AT13" i="159"/>
  <c r="AP13" i="159"/>
  <c r="AL13" i="159"/>
  <c r="AH13" i="159"/>
  <c r="AD13" i="159"/>
  <c r="Z13" i="159"/>
  <c r="V13" i="159"/>
  <c r="BR12" i="159"/>
  <c r="BN12" i="159"/>
  <c r="BJ12" i="159"/>
  <c r="AT12" i="159"/>
  <c r="AP12" i="159"/>
  <c r="AL12" i="159"/>
  <c r="AH12" i="159"/>
  <c r="AD12" i="159"/>
  <c r="Z12" i="159"/>
  <c r="V12" i="159"/>
  <c r="BR11" i="159"/>
  <c r="BN11" i="159"/>
  <c r="BJ11" i="159"/>
  <c r="AT11" i="159"/>
  <c r="AP11" i="159"/>
  <c r="AL11" i="159"/>
  <c r="AH11" i="159"/>
  <c r="AD11" i="159"/>
  <c r="Z11" i="159"/>
  <c r="V11" i="159"/>
  <c r="BQ10" i="159"/>
  <c r="BM10" i="159"/>
  <c r="BI10" i="159"/>
  <c r="AS10" i="159"/>
  <c r="AO10" i="159"/>
  <c r="AK10" i="159"/>
  <c r="BP9" i="159"/>
  <c r="BL9" i="159"/>
  <c r="BH9" i="159"/>
  <c r="BD9" i="159"/>
  <c r="AZ9" i="159"/>
  <c r="AV9" i="159"/>
  <c r="AR9" i="159"/>
  <c r="AN9" i="159"/>
  <c r="AJ9" i="159"/>
  <c r="BP8" i="159"/>
  <c r="BL8" i="159"/>
  <c r="BH8" i="159"/>
  <c r="BD8" i="159"/>
  <c r="AZ8" i="159"/>
  <c r="AV8" i="159"/>
  <c r="AR8" i="159"/>
  <c r="AN8" i="159"/>
  <c r="AJ8" i="159"/>
  <c r="BP7" i="159"/>
  <c r="BL7" i="159"/>
  <c r="BH7" i="159"/>
  <c r="BD7" i="159"/>
  <c r="AZ7" i="159"/>
  <c r="AV7" i="159"/>
  <c r="AR7" i="159"/>
  <c r="AN7" i="159"/>
  <c r="AJ7" i="159"/>
  <c r="BS6" i="159"/>
  <c r="BO6" i="159"/>
  <c r="BK6" i="159"/>
  <c r="BG6" i="159"/>
  <c r="BC6" i="159"/>
  <c r="AY6" i="159"/>
  <c r="AU6" i="159"/>
  <c r="AQ6" i="159"/>
  <c r="AM6" i="159"/>
  <c r="AI6" i="159"/>
  <c r="AE6" i="159"/>
  <c r="AA6" i="159"/>
  <c r="BO26" i="159"/>
  <c r="BG26" i="159"/>
  <c r="AY26" i="159"/>
  <c r="AQ26" i="159"/>
  <c r="AI26" i="159"/>
  <c r="AA26" i="159"/>
  <c r="BN25" i="159"/>
  <c r="BF25" i="159"/>
  <c r="AX25" i="159"/>
  <c r="AP25" i="159"/>
  <c r="AH25" i="159"/>
  <c r="Z25" i="159"/>
  <c r="BQ24" i="159"/>
  <c r="BI24" i="159"/>
  <c r="AS24" i="159"/>
  <c r="AK24" i="159"/>
  <c r="AC24" i="159"/>
  <c r="BL23" i="159"/>
  <c r="BD23" i="159"/>
  <c r="AV23" i="159"/>
  <c r="AN23" i="159"/>
  <c r="BQ22" i="159"/>
  <c r="BL22" i="159"/>
  <c r="AQ22" i="159"/>
  <c r="AK22" i="159"/>
  <c r="AF22" i="159"/>
  <c r="AA22" i="159"/>
  <c r="BP21" i="159"/>
  <c r="BK21" i="159"/>
  <c r="AU21" i="159"/>
  <c r="AO21" i="159"/>
  <c r="AJ21" i="159"/>
  <c r="BS20" i="159"/>
  <c r="BO20" i="159"/>
  <c r="BK20" i="159"/>
  <c r="AU20" i="159"/>
  <c r="AQ20" i="159"/>
  <c r="AM20" i="159"/>
  <c r="BR19" i="159"/>
  <c r="BN19" i="159"/>
  <c r="BJ19" i="159"/>
  <c r="BF19" i="159"/>
  <c r="BB19" i="159"/>
  <c r="AX19" i="159"/>
  <c r="AT19" i="159"/>
  <c r="AP19" i="159"/>
  <c r="AL19" i="159"/>
  <c r="V19" i="159"/>
  <c r="BQ18" i="159"/>
  <c r="BM18" i="159"/>
  <c r="BI18" i="159"/>
  <c r="AS18" i="159"/>
  <c r="AO18" i="159"/>
  <c r="AK18" i="159"/>
  <c r="AG18" i="159"/>
  <c r="AC18" i="159"/>
  <c r="Y18" i="159"/>
  <c r="BP17" i="159"/>
  <c r="BL17" i="159"/>
  <c r="BH17" i="159"/>
  <c r="AR17" i="159"/>
  <c r="AN17" i="159"/>
  <c r="AJ17" i="159"/>
  <c r="BS16" i="159"/>
  <c r="BO16" i="159"/>
  <c r="BK16" i="159"/>
  <c r="AU16" i="159"/>
  <c r="AQ16" i="159"/>
  <c r="AM16" i="159"/>
  <c r="BR15" i="159"/>
  <c r="BN15" i="159"/>
  <c r="BJ15" i="159"/>
  <c r="BF15" i="159"/>
  <c r="BB15" i="159"/>
  <c r="AX15" i="159"/>
  <c r="AT15" i="159"/>
  <c r="AP15" i="159"/>
  <c r="AL15" i="159"/>
  <c r="V15" i="159"/>
  <c r="BQ14" i="159"/>
  <c r="BM14" i="159"/>
  <c r="BI14" i="159"/>
  <c r="AS14" i="159"/>
  <c r="AO14" i="159"/>
  <c r="AK14" i="159"/>
  <c r="AG14" i="159"/>
  <c r="AC14" i="159"/>
  <c r="Y14" i="159"/>
  <c r="BP13" i="159"/>
  <c r="BL13" i="159"/>
  <c r="BH13" i="159"/>
  <c r="AR13" i="159"/>
  <c r="AN13" i="159"/>
  <c r="AJ13" i="159"/>
  <c r="AF13" i="159"/>
  <c r="AB13" i="159"/>
  <c r="X13" i="159"/>
  <c r="BP12" i="159"/>
  <c r="BL12" i="159"/>
  <c r="BH12" i="159"/>
  <c r="AR12" i="159"/>
  <c r="AN12" i="159"/>
  <c r="AJ12" i="159"/>
  <c r="AF12" i="159"/>
  <c r="AB12" i="159"/>
  <c r="X12" i="159"/>
  <c r="BP11" i="159"/>
  <c r="BL11" i="159"/>
  <c r="BH11" i="159"/>
  <c r="AR11" i="159"/>
  <c r="AN11" i="159"/>
  <c r="AJ11" i="159"/>
  <c r="BS10" i="159"/>
  <c r="BO10" i="159"/>
  <c r="BK10" i="159"/>
  <c r="AU10" i="159"/>
  <c r="AQ10" i="159"/>
  <c r="AM10" i="159"/>
  <c r="BR9" i="159"/>
  <c r="BN9" i="159"/>
  <c r="BJ9" i="159"/>
  <c r="BF9" i="159"/>
  <c r="BB9" i="159"/>
  <c r="AX9" i="159"/>
  <c r="AT9" i="159"/>
  <c r="AP9" i="159"/>
  <c r="AL9" i="159"/>
  <c r="V9" i="159"/>
  <c r="BR8" i="159"/>
  <c r="BN8" i="159"/>
  <c r="BJ8" i="159"/>
  <c r="BF8" i="159"/>
  <c r="BB8" i="159"/>
  <c r="AX8" i="159"/>
  <c r="AT8" i="159"/>
  <c r="AP8" i="159"/>
  <c r="AL8" i="159"/>
  <c r="V8" i="159"/>
  <c r="BR7" i="159"/>
  <c r="BN7" i="159"/>
  <c r="BJ7" i="159"/>
  <c r="BF7" i="159"/>
  <c r="BB7" i="159"/>
  <c r="AX7" i="159"/>
  <c r="AT7" i="159"/>
  <c r="AP7" i="159"/>
  <c r="AL7" i="159"/>
  <c r="V7" i="159"/>
  <c r="BQ6" i="159"/>
  <c r="BM6" i="159"/>
  <c r="BI6" i="159"/>
  <c r="AS6" i="159"/>
  <c r="AO6" i="159"/>
  <c r="AK6" i="159"/>
  <c r="AG6" i="159"/>
  <c r="AC6" i="159"/>
  <c r="Y6" i="159"/>
  <c r="BP5" i="159"/>
  <c r="BL5" i="159"/>
  <c r="BH5" i="159"/>
  <c r="AR5" i="159"/>
  <c r="AN5" i="159"/>
  <c r="AJ5" i="159"/>
  <c r="BS4" i="159"/>
  <c r="BO4" i="159"/>
  <c r="BK4" i="159"/>
  <c r="BG4" i="159"/>
  <c r="BC4" i="159"/>
  <c r="AY4" i="159"/>
  <c r="AU4" i="159"/>
  <c r="AQ4" i="159"/>
  <c r="AM4" i="159"/>
  <c r="W4" i="159"/>
  <c r="BN26" i="159"/>
  <c r="BF26" i="159"/>
  <c r="AX26" i="159"/>
  <c r="AP26" i="159"/>
  <c r="AH26" i="159"/>
  <c r="Z26" i="159"/>
  <c r="BS25" i="159"/>
  <c r="BK25" i="159"/>
  <c r="BC25" i="159"/>
  <c r="AU25" i="159"/>
  <c r="AM25" i="159"/>
  <c r="AE25" i="159"/>
  <c r="BN24" i="159"/>
  <c r="AP24" i="159"/>
  <c r="AH24" i="159"/>
  <c r="Z24" i="159"/>
  <c r="BQ23" i="159"/>
  <c r="BI23" i="159"/>
  <c r="AS23" i="159"/>
  <c r="AK23" i="159"/>
  <c r="BP22" i="159"/>
  <c r="BK22" i="159"/>
  <c r="AU22" i="159"/>
  <c r="AO22" i="159"/>
  <c r="AJ22" i="159"/>
  <c r="BO21" i="159"/>
  <c r="BI21" i="159"/>
  <c r="AS21" i="159"/>
  <c r="AN21" i="159"/>
  <c r="BR20" i="159"/>
  <c r="BN20" i="159"/>
  <c r="BJ20" i="159"/>
  <c r="AT20" i="159"/>
  <c r="AP20" i="159"/>
  <c r="AL20" i="159"/>
  <c r="V20" i="159"/>
  <c r="BQ19" i="159"/>
  <c r="BM19" i="159"/>
  <c r="BI19" i="159"/>
  <c r="AS19" i="159"/>
  <c r="AO19" i="159"/>
  <c r="AK19" i="159"/>
  <c r="BP18" i="159"/>
  <c r="BL18" i="159"/>
  <c r="BH18" i="159"/>
  <c r="AR18" i="159"/>
  <c r="AN18" i="159"/>
  <c r="AJ18" i="159"/>
  <c r="BS17" i="159"/>
  <c r="BO17" i="159"/>
  <c r="BK17" i="159"/>
  <c r="AU17" i="159"/>
  <c r="AQ17" i="159"/>
  <c r="AM17" i="159"/>
  <c r="BR16" i="159"/>
  <c r="BN16" i="159"/>
  <c r="BJ16" i="159"/>
  <c r="AT16" i="159"/>
  <c r="AP16" i="159"/>
  <c r="AL16" i="159"/>
  <c r="V16" i="159"/>
  <c r="BQ15" i="159"/>
  <c r="BM15" i="159"/>
  <c r="BI15" i="159"/>
  <c r="AS15" i="159"/>
  <c r="AO15" i="159"/>
  <c r="AK15" i="159"/>
  <c r="BP14" i="159"/>
  <c r="BL14" i="159"/>
  <c r="BH14" i="159"/>
  <c r="AR14" i="159"/>
  <c r="AN14" i="159"/>
  <c r="AJ14" i="159"/>
  <c r="BS13" i="159"/>
  <c r="BO13" i="159"/>
  <c r="BK13" i="159"/>
  <c r="AU13" i="159"/>
  <c r="AQ13" i="159"/>
  <c r="AM13" i="159"/>
  <c r="BS12" i="159"/>
  <c r="BO12" i="159"/>
  <c r="BK12" i="159"/>
  <c r="AU12" i="159"/>
  <c r="AQ12" i="159"/>
  <c r="AM12" i="159"/>
  <c r="BS11" i="159"/>
  <c r="BO11" i="159"/>
  <c r="BK11" i="159"/>
  <c r="AU11" i="159"/>
  <c r="AQ11" i="159"/>
  <c r="AM11" i="159"/>
  <c r="BR10" i="159"/>
  <c r="BN10" i="159"/>
  <c r="BJ10" i="159"/>
  <c r="AT10" i="159"/>
  <c r="AP10" i="159"/>
  <c r="AL10" i="159"/>
  <c r="V10" i="159"/>
  <c r="BQ9" i="159"/>
  <c r="BM9" i="159"/>
  <c r="BI9" i="159"/>
  <c r="AS9" i="159"/>
  <c r="AO9" i="159"/>
  <c r="AK9" i="159"/>
  <c r="BQ8" i="159"/>
  <c r="BM8" i="159"/>
  <c r="BI8" i="159"/>
  <c r="AS8" i="159"/>
  <c r="AO8" i="159"/>
  <c r="AK8" i="159"/>
  <c r="BQ7" i="159"/>
  <c r="BM7" i="159"/>
  <c r="BI7" i="159"/>
  <c r="AS7" i="159"/>
  <c r="AO7" i="159"/>
  <c r="AK7" i="159"/>
  <c r="BP6" i="159"/>
  <c r="BL6" i="159"/>
  <c r="BH6" i="159"/>
  <c r="AR6" i="159"/>
  <c r="AN6" i="159"/>
  <c r="AJ6" i="159"/>
  <c r="BS5" i="159"/>
  <c r="BO5" i="159"/>
  <c r="BK5" i="159"/>
  <c r="AU5" i="159"/>
  <c r="AQ5" i="159"/>
  <c r="AM5" i="159"/>
  <c r="BR4" i="159"/>
  <c r="BN4" i="159"/>
  <c r="BJ4" i="159"/>
  <c r="BF4" i="159"/>
  <c r="BB4" i="159"/>
  <c r="AX4" i="159"/>
  <c r="AT4" i="159"/>
  <c r="AP4" i="159"/>
  <c r="AL4" i="159"/>
  <c r="V4" i="159"/>
  <c r="AC4" i="159"/>
  <c r="AK4" i="159"/>
  <c r="AS4" i="159"/>
  <c r="BA4" i="159"/>
  <c r="BI4" i="159"/>
  <c r="BQ4" i="159"/>
  <c r="AF5" i="159"/>
  <c r="Z5" i="159"/>
  <c r="AH5" i="159"/>
  <c r="AP5" i="159"/>
  <c r="AX5" i="159"/>
  <c r="BF5" i="159"/>
  <c r="BN5" i="159"/>
  <c r="AL6" i="159"/>
  <c r="BB6" i="159"/>
  <c r="BR6" i="159"/>
  <c r="AM7" i="159"/>
  <c r="BC7" i="159"/>
  <c r="BS7" i="159"/>
  <c r="BE8" i="159"/>
  <c r="AY8" i="159"/>
  <c r="BO8" i="159"/>
  <c r="AE9" i="159"/>
  <c r="AU9" i="159"/>
  <c r="BK9" i="159"/>
  <c r="AG10" i="159"/>
  <c r="AC10" i="159"/>
  <c r="Y10" i="159"/>
  <c r="AI10" i="159"/>
  <c r="AE10" i="159"/>
  <c r="AA10" i="159"/>
  <c r="AH10" i="159"/>
  <c r="AD10" i="159"/>
  <c r="Z10" i="159"/>
  <c r="AF10" i="159"/>
  <c r="AV10" i="159"/>
  <c r="BL10" i="159"/>
  <c r="AF11" i="159"/>
  <c r="AG11" i="159"/>
  <c r="AW11" i="159"/>
  <c r="BM11" i="159"/>
  <c r="AI12" i="159"/>
  <c r="AC12" i="159"/>
  <c r="AS12" i="159"/>
  <c r="BI12" i="159"/>
  <c r="Y13" i="159"/>
  <c r="AO13" i="159"/>
  <c r="BE13" i="159"/>
  <c r="V14" i="159"/>
  <c r="AH14" i="159"/>
  <c r="AX14" i="159"/>
  <c r="BN14" i="159"/>
  <c r="BE15" i="159"/>
  <c r="AI15" i="159"/>
  <c r="AY15" i="159"/>
  <c r="BO15" i="159"/>
  <c r="BE16" i="159"/>
  <c r="AJ16" i="159"/>
  <c r="AZ16" i="159"/>
  <c r="BP16" i="159"/>
  <c r="BF17" i="159"/>
  <c r="BB17" i="159"/>
  <c r="AX17" i="159"/>
  <c r="BD17" i="159"/>
  <c r="AZ17" i="159"/>
  <c r="AV17" i="159"/>
  <c r="BG17" i="159"/>
  <c r="BC17" i="159"/>
  <c r="AY17" i="159"/>
  <c r="W17" i="159"/>
  <c r="AK17" i="159"/>
  <c r="BA17" i="159"/>
  <c r="BQ17" i="159"/>
  <c r="BE18" i="159"/>
  <c r="AD18" i="159"/>
  <c r="AT18" i="159"/>
  <c r="BJ18" i="159"/>
  <c r="AF19" i="159"/>
  <c r="AE19" i="159"/>
  <c r="AU19" i="159"/>
  <c r="BK19" i="159"/>
  <c r="AG20" i="159"/>
  <c r="AC20" i="159"/>
  <c r="Y20" i="159"/>
  <c r="AI20" i="159"/>
  <c r="AE20" i="159"/>
  <c r="AA20" i="159"/>
  <c r="AH20" i="159"/>
  <c r="AD20" i="159"/>
  <c r="Z20" i="159"/>
  <c r="AF20" i="159"/>
  <c r="AV20" i="159"/>
  <c r="BL20" i="159"/>
  <c r="AI21" i="159"/>
  <c r="AK21" i="159"/>
  <c r="BG21" i="159"/>
  <c r="AB22" i="159"/>
  <c r="AW22" i="159"/>
  <c r="BS22" i="159"/>
  <c r="AW23" i="159"/>
  <c r="AD24" i="159"/>
  <c r="BJ24" i="159"/>
  <c r="BD25" i="159"/>
  <c r="AQ25" i="159"/>
  <c r="AL26" i="159"/>
  <c r="BR26" i="159"/>
  <c r="BG9" i="160"/>
  <c r="BC9" i="160"/>
  <c r="AY9" i="160"/>
  <c r="W9" i="160"/>
  <c r="BD9" i="160"/>
  <c r="AZ9" i="160"/>
  <c r="AV9" i="160"/>
  <c r="BB9" i="160"/>
  <c r="BF9" i="160"/>
  <c r="AX9" i="160"/>
  <c r="BE9" i="160"/>
  <c r="AW9" i="160"/>
  <c r="BA9" i="160"/>
  <c r="AF10" i="160"/>
  <c r="AH10" i="160"/>
  <c r="BN10" i="160"/>
  <c r="AV11" i="160"/>
  <c r="AZ12" i="160"/>
  <c r="AG13" i="160"/>
  <c r="AC13" i="160"/>
  <c r="Y13" i="160"/>
  <c r="AH13" i="160"/>
  <c r="AD13" i="160"/>
  <c r="Z13" i="160"/>
  <c r="AI13" i="160"/>
  <c r="AA13" i="160"/>
  <c r="AE13" i="160"/>
  <c r="AB13" i="160"/>
  <c r="X13" i="160"/>
  <c r="BD13" i="160"/>
  <c r="AN14" i="160"/>
  <c r="AC15" i="160"/>
  <c r="BI15" i="160"/>
  <c r="AP16" i="160"/>
  <c r="X17" i="160"/>
  <c r="BD17" i="160"/>
  <c r="AN18" i="160"/>
  <c r="AC19" i="160"/>
  <c r="BI19" i="160"/>
  <c r="AT20" i="160"/>
  <c r="BK21" i="160"/>
  <c r="BG22" i="160"/>
  <c r="BS23" i="160"/>
  <c r="X24" i="160"/>
  <c r="AO25" i="160"/>
  <c r="BQ26" i="160"/>
  <c r="AW10" i="157"/>
  <c r="BA10" i="157"/>
  <c r="X15" i="157"/>
  <c r="AB15" i="157"/>
  <c r="AW16" i="157"/>
  <c r="BA16" i="157"/>
  <c r="X19" i="157"/>
  <c r="AB19" i="157"/>
  <c r="AW20" i="157"/>
  <c r="BA20" i="157"/>
  <c r="X25" i="157"/>
  <c r="AB25" i="157"/>
  <c r="X26" i="157"/>
  <c r="AB26" i="157"/>
  <c r="X4" i="158"/>
  <c r="AB4" i="158"/>
  <c r="AW5" i="158"/>
  <c r="BA5" i="158"/>
  <c r="AA8" i="158"/>
  <c r="AE8" i="158"/>
  <c r="AA9" i="158"/>
  <c r="AE9" i="158"/>
  <c r="X10" i="158"/>
  <c r="AB10" i="158"/>
  <c r="AW11" i="158"/>
  <c r="BC11" i="158"/>
  <c r="BE12" i="158"/>
  <c r="AG13" i="158"/>
  <c r="AC13" i="158"/>
  <c r="Y13" i="158"/>
  <c r="AF13" i="158"/>
  <c r="AB13" i="158"/>
  <c r="X13" i="158"/>
  <c r="AE13" i="158"/>
  <c r="BG15" i="158"/>
  <c r="BC15" i="158"/>
  <c r="AY15" i="158"/>
  <c r="W15" i="158"/>
  <c r="BF15" i="158"/>
  <c r="BB15" i="158"/>
  <c r="AX15" i="158"/>
  <c r="AC15" i="158"/>
  <c r="BA15" i="158"/>
  <c r="AF16" i="158"/>
  <c r="BG19" i="158"/>
  <c r="BC19" i="158"/>
  <c r="AY19" i="158"/>
  <c r="W19" i="158"/>
  <c r="BF19" i="158"/>
  <c r="BB19" i="158"/>
  <c r="AX19" i="158"/>
  <c r="AC19" i="158"/>
  <c r="BA19" i="158"/>
  <c r="AF20" i="158"/>
  <c r="BE22" i="158"/>
  <c r="BG25" i="158"/>
  <c r="BC25" i="158"/>
  <c r="AY25" i="158"/>
  <c r="W25" i="158"/>
  <c r="BF25" i="158"/>
  <c r="BB25" i="158"/>
  <c r="AX25" i="158"/>
  <c r="AC25" i="158"/>
  <c r="BA25" i="158"/>
  <c r="AI26" i="158"/>
  <c r="AE26" i="158"/>
  <c r="AA26" i="158"/>
  <c r="AH26" i="158"/>
  <c r="AD26" i="158"/>
  <c r="Z26" i="158"/>
  <c r="AB26" i="158"/>
  <c r="X4" i="159"/>
  <c r="AF4" i="159"/>
  <c r="AN4" i="159"/>
  <c r="AV4" i="159"/>
  <c r="BD4" i="159"/>
  <c r="BL4" i="159"/>
  <c r="BD5" i="159"/>
  <c r="AZ5" i="159"/>
  <c r="AV5" i="159"/>
  <c r="BG5" i="159"/>
  <c r="BC5" i="159"/>
  <c r="AY5" i="159"/>
  <c r="W5" i="159"/>
  <c r="AC5" i="159"/>
  <c r="AK5" i="159"/>
  <c r="AS5" i="159"/>
  <c r="BA5" i="159"/>
  <c r="BI5" i="159"/>
  <c r="BQ5" i="159"/>
  <c r="AF6" i="159"/>
  <c r="Z6" i="159"/>
  <c r="AP6" i="159"/>
  <c r="BF6" i="159"/>
  <c r="AA7" i="159"/>
  <c r="AQ7" i="159"/>
  <c r="BG7" i="159"/>
  <c r="AM8" i="159"/>
  <c r="BC8" i="159"/>
  <c r="BS8" i="159"/>
  <c r="BE9" i="159"/>
  <c r="AI9" i="159"/>
  <c r="AY9" i="159"/>
  <c r="BO9" i="159"/>
  <c r="BE10" i="159"/>
  <c r="AJ10" i="159"/>
  <c r="AZ10" i="159"/>
  <c r="BP10" i="159"/>
  <c r="BF11" i="159"/>
  <c r="BB11" i="159"/>
  <c r="AX11" i="159"/>
  <c r="BD11" i="159"/>
  <c r="AZ11" i="159"/>
  <c r="AV11" i="159"/>
  <c r="BG11" i="159"/>
  <c r="BC11" i="159"/>
  <c r="AY11" i="159"/>
  <c r="W11" i="159"/>
  <c r="AK11" i="159"/>
  <c r="BA11" i="159"/>
  <c r="BQ11" i="159"/>
  <c r="AG12" i="159"/>
  <c r="BM12" i="159"/>
  <c r="AI13" i="159"/>
  <c r="AC13" i="159"/>
  <c r="AS13" i="159"/>
  <c r="BI13" i="159"/>
  <c r="AL14" i="159"/>
  <c r="BB14" i="159"/>
  <c r="BR14" i="159"/>
  <c r="AM15" i="159"/>
  <c r="BC15" i="159"/>
  <c r="BS15" i="159"/>
  <c r="X16" i="159"/>
  <c r="AN16" i="159"/>
  <c r="BD16" i="159"/>
  <c r="Y17" i="159"/>
  <c r="AO17" i="159"/>
  <c r="BE17" i="159"/>
  <c r="V18" i="159"/>
  <c r="AH18" i="159"/>
  <c r="AX18" i="159"/>
  <c r="BN18" i="159"/>
  <c r="BE19" i="159"/>
  <c r="AI19" i="159"/>
  <c r="AY19" i="159"/>
  <c r="BO19" i="159"/>
  <c r="BE20" i="159"/>
  <c r="AJ20" i="159"/>
  <c r="AZ20" i="159"/>
  <c r="BP20" i="159"/>
  <c r="BF21" i="159"/>
  <c r="BB21" i="159"/>
  <c r="AX21" i="159"/>
  <c r="BC21" i="159"/>
  <c r="AW21" i="159"/>
  <c r="W21" i="159"/>
  <c r="BE21" i="159"/>
  <c r="AZ21" i="159"/>
  <c r="BD21" i="159"/>
  <c r="AY21" i="159"/>
  <c r="AQ21" i="159"/>
  <c r="BL21" i="159"/>
  <c r="AG22" i="159"/>
  <c r="BC22" i="159"/>
  <c r="Y23" i="159"/>
  <c r="BE23" i="159"/>
  <c r="AL24" i="159"/>
  <c r="BR24" i="159"/>
  <c r="AY25" i="159"/>
  <c r="V26" i="159"/>
  <c r="AT26" i="159"/>
  <c r="AC9" i="160"/>
  <c r="BI9" i="160"/>
  <c r="AP10" i="160"/>
  <c r="X11" i="160"/>
  <c r="BD11" i="160"/>
  <c r="AB12" i="160"/>
  <c r="BH12" i="160"/>
  <c r="AF13" i="160"/>
  <c r="BL13" i="160"/>
  <c r="AZ14" i="160"/>
  <c r="AV14" i="160"/>
  <c r="AK15" i="160"/>
  <c r="BQ15" i="160"/>
  <c r="AX16" i="160"/>
  <c r="AE17" i="160"/>
  <c r="AF17" i="160"/>
  <c r="BL17" i="160"/>
  <c r="AZ18" i="160"/>
  <c r="AV18" i="160"/>
  <c r="AK19" i="160"/>
  <c r="BQ19" i="160"/>
  <c r="BJ20" i="160"/>
  <c r="AN24" i="160"/>
  <c r="BE25" i="160"/>
  <c r="BG26" i="160"/>
  <c r="BC26" i="160"/>
  <c r="AY26" i="160"/>
  <c r="W26" i="160"/>
  <c r="BF26" i="160"/>
  <c r="BB26" i="160"/>
  <c r="AX26" i="160"/>
  <c r="BD26" i="160"/>
  <c r="AZ26" i="160"/>
  <c r="AV26" i="160"/>
  <c r="BE26" i="160"/>
  <c r="AW26" i="160"/>
  <c r="BG20" i="161"/>
  <c r="BC20" i="161"/>
  <c r="AY20" i="161"/>
  <c r="W20" i="161"/>
  <c r="BF20" i="161"/>
  <c r="BB20" i="161"/>
  <c r="AX20" i="161"/>
  <c r="BD20" i="161"/>
  <c r="AZ20" i="161"/>
  <c r="AV20" i="161"/>
  <c r="BE20" i="161"/>
  <c r="AW20" i="161"/>
  <c r="AD21" i="161"/>
  <c r="BK22" i="161"/>
  <c r="AV26" i="161"/>
  <c r="X11" i="158"/>
  <c r="AB11" i="158"/>
  <c r="AV12" i="158"/>
  <c r="AZ12" i="158"/>
  <c r="BD12" i="158"/>
  <c r="AV13" i="158"/>
  <c r="AZ13" i="158"/>
  <c r="BD13" i="158"/>
  <c r="AW14" i="158"/>
  <c r="BA14" i="158"/>
  <c r="AA16" i="158"/>
  <c r="AE16" i="158"/>
  <c r="AI16" i="158"/>
  <c r="X17" i="158"/>
  <c r="AB17" i="158"/>
  <c r="AV17" i="158"/>
  <c r="AZ17" i="158"/>
  <c r="BD17" i="158"/>
  <c r="AW18" i="158"/>
  <c r="BA18" i="158"/>
  <c r="AA20" i="158"/>
  <c r="AE20" i="158"/>
  <c r="AI20" i="158"/>
  <c r="X21" i="158"/>
  <c r="AB21" i="158"/>
  <c r="AV21" i="158"/>
  <c r="AZ21" i="158"/>
  <c r="BD21" i="158"/>
  <c r="X22" i="158"/>
  <c r="AB22" i="158"/>
  <c r="AV22" i="158"/>
  <c r="AZ22" i="158"/>
  <c r="BD22" i="158"/>
  <c r="X23" i="158"/>
  <c r="AB23" i="158"/>
  <c r="AV23" i="158"/>
  <c r="AZ23" i="158"/>
  <c r="BD23" i="158"/>
  <c r="AW24" i="158"/>
  <c r="BA24" i="158"/>
  <c r="AA5" i="159"/>
  <c r="AE5" i="159"/>
  <c r="AI5" i="159"/>
  <c r="X6" i="159"/>
  <c r="AB6" i="159"/>
  <c r="AV6" i="159"/>
  <c r="AZ6" i="159"/>
  <c r="BD6" i="159"/>
  <c r="Y7" i="159"/>
  <c r="AC7" i="159"/>
  <c r="AG7" i="159"/>
  <c r="AW7" i="159"/>
  <c r="BA7" i="159"/>
  <c r="AW8" i="159"/>
  <c r="BA8" i="159"/>
  <c r="AW9" i="159"/>
  <c r="BA9" i="159"/>
  <c r="AX10" i="159"/>
  <c r="BB10" i="159"/>
  <c r="BF10" i="159"/>
  <c r="AA11" i="159"/>
  <c r="AE11" i="159"/>
  <c r="AI11" i="159"/>
  <c r="AA12" i="159"/>
  <c r="AE12" i="159"/>
  <c r="AA13" i="159"/>
  <c r="AE13" i="159"/>
  <c r="X14" i="159"/>
  <c r="AB14" i="159"/>
  <c r="AV14" i="159"/>
  <c r="AZ14" i="159"/>
  <c r="BD14" i="159"/>
  <c r="Y15" i="159"/>
  <c r="AC15" i="159"/>
  <c r="AG15" i="159"/>
  <c r="AW15" i="159"/>
  <c r="BA15" i="159"/>
  <c r="AX16" i="159"/>
  <c r="BB16" i="159"/>
  <c r="BF16" i="159"/>
  <c r="AA17" i="159"/>
  <c r="AE17" i="159"/>
  <c r="AI17" i="159"/>
  <c r="X18" i="159"/>
  <c r="AB18" i="159"/>
  <c r="AV18" i="159"/>
  <c r="AZ18" i="159"/>
  <c r="BD18" i="159"/>
  <c r="Y19" i="159"/>
  <c r="AC19" i="159"/>
  <c r="AG19" i="159"/>
  <c r="AW19" i="159"/>
  <c r="BA19" i="159"/>
  <c r="AX20" i="159"/>
  <c r="BB20" i="159"/>
  <c r="BF20" i="159"/>
  <c r="X21" i="159"/>
  <c r="AC21" i="159"/>
  <c r="AH22" i="159"/>
  <c r="AD22" i="159"/>
  <c r="Z22" i="159"/>
  <c r="Y22" i="159"/>
  <c r="AE22" i="159"/>
  <c r="AZ22" i="159"/>
  <c r="BF23" i="159"/>
  <c r="BB23" i="159"/>
  <c r="AX23" i="159"/>
  <c r="BG23" i="159"/>
  <c r="BC23" i="159"/>
  <c r="AY23" i="159"/>
  <c r="W23" i="159"/>
  <c r="AC23" i="159"/>
  <c r="BA23" i="159"/>
  <c r="AI24" i="159"/>
  <c r="AX24" i="159"/>
  <c r="AF26" i="159"/>
  <c r="AB5" i="160"/>
  <c r="AH6" i="160"/>
  <c r="AD6" i="160"/>
  <c r="Z6" i="160"/>
  <c r="AI6" i="160"/>
  <c r="AE6" i="160"/>
  <c r="AA6" i="160"/>
  <c r="AB6" i="160"/>
  <c r="AJ6" i="160"/>
  <c r="AR6" i="160"/>
  <c r="AZ6" i="160"/>
  <c r="BH6" i="160"/>
  <c r="BP6" i="160"/>
  <c r="Y7" i="160"/>
  <c r="AG7" i="160"/>
  <c r="AO7" i="160"/>
  <c r="BM7" i="160"/>
  <c r="BG8" i="160"/>
  <c r="BC8" i="160"/>
  <c r="AY8" i="160"/>
  <c r="W8" i="160"/>
  <c r="BD8" i="160"/>
  <c r="AZ8" i="160"/>
  <c r="AV8" i="160"/>
  <c r="AC8" i="160"/>
  <c r="AK8" i="160"/>
  <c r="AS8" i="160"/>
  <c r="BA8" i="160"/>
  <c r="BI8" i="160"/>
  <c r="BQ8" i="160"/>
  <c r="AI9" i="160"/>
  <c r="Y9" i="160"/>
  <c r="AG9" i="160"/>
  <c r="AO9" i="160"/>
  <c r="BM9" i="160"/>
  <c r="V10" i="160"/>
  <c r="AD10" i="160"/>
  <c r="AL10" i="160"/>
  <c r="AT10" i="160"/>
  <c r="BB10" i="160"/>
  <c r="BJ10" i="160"/>
  <c r="BR10" i="160"/>
  <c r="BE11" i="160"/>
  <c r="AB11" i="160"/>
  <c r="AJ11" i="160"/>
  <c r="AR11" i="160"/>
  <c r="AZ11" i="160"/>
  <c r="BH11" i="160"/>
  <c r="BP11" i="160"/>
  <c r="AG12" i="160"/>
  <c r="AC12" i="160"/>
  <c r="Y12" i="160"/>
  <c r="AH12" i="160"/>
  <c r="AD12" i="160"/>
  <c r="Z12" i="160"/>
  <c r="X12" i="160"/>
  <c r="AF12" i="160"/>
  <c r="AN12" i="160"/>
  <c r="AV12" i="160"/>
  <c r="BD12" i="160"/>
  <c r="BL12" i="160"/>
  <c r="BE13" i="160"/>
  <c r="AJ13" i="160"/>
  <c r="AR13" i="160"/>
  <c r="AZ13" i="160"/>
  <c r="BH13" i="160"/>
  <c r="BP13" i="160"/>
  <c r="AH14" i="160"/>
  <c r="AD14" i="160"/>
  <c r="Z14" i="160"/>
  <c r="AI14" i="160"/>
  <c r="AE14" i="160"/>
  <c r="AA14" i="160"/>
  <c r="AB14" i="160"/>
  <c r="AJ14" i="160"/>
  <c r="AR14" i="160"/>
  <c r="BH14" i="160"/>
  <c r="BP14" i="160"/>
  <c r="Y15" i="160"/>
  <c r="AG15" i="160"/>
  <c r="AO15" i="160"/>
  <c r="BM15" i="160"/>
  <c r="V16" i="160"/>
  <c r="AD16" i="160"/>
  <c r="AL16" i="160"/>
  <c r="AT16" i="160"/>
  <c r="BB16" i="160"/>
  <c r="BJ16" i="160"/>
  <c r="BR16" i="160"/>
  <c r="BE17" i="160"/>
  <c r="AB17" i="160"/>
  <c r="AJ17" i="160"/>
  <c r="AR17" i="160"/>
  <c r="AZ17" i="160"/>
  <c r="BH17" i="160"/>
  <c r="BP17" i="160"/>
  <c r="AH18" i="160"/>
  <c r="AD18" i="160"/>
  <c r="Z18" i="160"/>
  <c r="AI18" i="160"/>
  <c r="AE18" i="160"/>
  <c r="AA18" i="160"/>
  <c r="AB18" i="160"/>
  <c r="AJ18" i="160"/>
  <c r="AR18" i="160"/>
  <c r="BH18" i="160"/>
  <c r="BP18" i="160"/>
  <c r="Y19" i="160"/>
  <c r="AG19" i="160"/>
  <c r="AO19" i="160"/>
  <c r="BM19" i="160"/>
  <c r="V20" i="160"/>
  <c r="AD20" i="160"/>
  <c r="AL20" i="160"/>
  <c r="BB20" i="160"/>
  <c r="BR20" i="160"/>
  <c r="AM21" i="160"/>
  <c r="BC21" i="160"/>
  <c r="BS21" i="160"/>
  <c r="BE22" i="160"/>
  <c r="AI22" i="160"/>
  <c r="AY22" i="160"/>
  <c r="BO22" i="160"/>
  <c r="AG23" i="160"/>
  <c r="AE23" i="160"/>
  <c r="AU23" i="160"/>
  <c r="BK23" i="160"/>
  <c r="AH24" i="160"/>
  <c r="AD24" i="160"/>
  <c r="Z24" i="160"/>
  <c r="AG24" i="160"/>
  <c r="AC24" i="160"/>
  <c r="Y24" i="160"/>
  <c r="AI24" i="160"/>
  <c r="AE24" i="160"/>
  <c r="AA24" i="160"/>
  <c r="AF24" i="160"/>
  <c r="AV24" i="160"/>
  <c r="BL24" i="160"/>
  <c r="AI25" i="160"/>
  <c r="AG25" i="160"/>
  <c r="BM25" i="160"/>
  <c r="AC26" i="160"/>
  <c r="AS26" i="160"/>
  <c r="BR26" i="161"/>
  <c r="BN26" i="161"/>
  <c r="BJ26" i="161"/>
  <c r="AT26" i="161"/>
  <c r="AP26" i="161"/>
  <c r="AL26" i="161"/>
  <c r="V26" i="161"/>
  <c r="BR25" i="161"/>
  <c r="BN25" i="161"/>
  <c r="BJ25" i="161"/>
  <c r="AT25" i="161"/>
  <c r="AP25" i="161"/>
  <c r="AL25" i="161"/>
  <c r="V25" i="161"/>
  <c r="BQ24" i="161"/>
  <c r="BM24" i="161"/>
  <c r="BI24" i="161"/>
  <c r="AS24" i="161"/>
  <c r="AO24" i="161"/>
  <c r="AK24" i="161"/>
  <c r="BP23" i="161"/>
  <c r="BL23" i="161"/>
  <c r="BH23" i="161"/>
  <c r="AR23" i="161"/>
  <c r="AN23" i="161"/>
  <c r="AJ23" i="161"/>
  <c r="BP22" i="161"/>
  <c r="BL22" i="161"/>
  <c r="BH22" i="161"/>
  <c r="AR22" i="161"/>
  <c r="AN22" i="161"/>
  <c r="AJ22" i="161"/>
  <c r="BP21" i="161"/>
  <c r="BL21" i="161"/>
  <c r="BH21" i="161"/>
  <c r="AR21" i="161"/>
  <c r="AN21" i="161"/>
  <c r="BQ26" i="161"/>
  <c r="BM26" i="161"/>
  <c r="BI26" i="161"/>
  <c r="AS26" i="161"/>
  <c r="AO26" i="161"/>
  <c r="AK26" i="161"/>
  <c r="BQ25" i="161"/>
  <c r="BM25" i="161"/>
  <c r="BI25" i="161"/>
  <c r="AS25" i="161"/>
  <c r="AO25" i="161"/>
  <c r="AK25" i="161"/>
  <c r="BP24" i="161"/>
  <c r="BL24" i="161"/>
  <c r="BH24" i="161"/>
  <c r="BD24" i="161"/>
  <c r="AZ24" i="161"/>
  <c r="AV24" i="161"/>
  <c r="AR24" i="161"/>
  <c r="AN24" i="161"/>
  <c r="AJ24" i="161"/>
  <c r="BS23" i="161"/>
  <c r="BO23" i="161"/>
  <c r="BK23" i="161"/>
  <c r="BG23" i="161"/>
  <c r="BC23" i="161"/>
  <c r="AY23" i="161"/>
  <c r="AU23" i="161"/>
  <c r="AQ23" i="161"/>
  <c r="AM23" i="161"/>
  <c r="AI23" i="161"/>
  <c r="AE23" i="161"/>
  <c r="AA23" i="161"/>
  <c r="BS26" i="161"/>
  <c r="BO26" i="161"/>
  <c r="BK26" i="161"/>
  <c r="AU26" i="161"/>
  <c r="AQ26" i="161"/>
  <c r="AM26" i="161"/>
  <c r="BS25" i="161"/>
  <c r="BO25" i="161"/>
  <c r="BK25" i="161"/>
  <c r="AU25" i="161"/>
  <c r="AQ25" i="161"/>
  <c r="AM25" i="161"/>
  <c r="BR24" i="161"/>
  <c r="BN24" i="161"/>
  <c r="BJ24" i="161"/>
  <c r="AT24" i="161"/>
  <c r="AP24" i="161"/>
  <c r="AL24" i="161"/>
  <c r="V24" i="161"/>
  <c r="BQ23" i="161"/>
  <c r="BM23" i="161"/>
  <c r="BI23" i="161"/>
  <c r="AS23" i="161"/>
  <c r="AO23" i="161"/>
  <c r="AK23" i="161"/>
  <c r="BQ22" i="161"/>
  <c r="BM22" i="161"/>
  <c r="BI22" i="161"/>
  <c r="AS22" i="161"/>
  <c r="AO22" i="161"/>
  <c r="AK22" i="161"/>
  <c r="BQ21" i="161"/>
  <c r="BM21" i="161"/>
  <c r="BI21" i="161"/>
  <c r="AS21" i="161"/>
  <c r="BD26" i="161"/>
  <c r="AN26" i="161"/>
  <c r="BD25" i="161"/>
  <c r="AN25" i="161"/>
  <c r="BS24" i="161"/>
  <c r="BC24" i="161"/>
  <c r="AM24" i="161"/>
  <c r="BR23" i="161"/>
  <c r="BB23" i="161"/>
  <c r="AL23" i="161"/>
  <c r="BO22" i="161"/>
  <c r="BG22" i="161"/>
  <c r="AY22" i="161"/>
  <c r="AQ22" i="161"/>
  <c r="AI22" i="161"/>
  <c r="AA22" i="161"/>
  <c r="BS21" i="161"/>
  <c r="BK21" i="161"/>
  <c r="AU21" i="161"/>
  <c r="AO21" i="161"/>
  <c r="AJ21" i="161"/>
  <c r="BS20" i="161"/>
  <c r="BO20" i="161"/>
  <c r="BK20" i="161"/>
  <c r="AU20" i="161"/>
  <c r="AQ20" i="161"/>
  <c r="AM20" i="161"/>
  <c r="AA20" i="161"/>
  <c r="BR19" i="161"/>
  <c r="BN19" i="161"/>
  <c r="BJ19" i="161"/>
  <c r="AT19" i="161"/>
  <c r="AP19" i="161"/>
  <c r="AL19" i="161"/>
  <c r="V19" i="161"/>
  <c r="BQ18" i="161"/>
  <c r="BM18" i="161"/>
  <c r="BI18" i="161"/>
  <c r="AS18" i="161"/>
  <c r="AO18" i="161"/>
  <c r="AK18" i="161"/>
  <c r="BP17" i="161"/>
  <c r="BL17" i="161"/>
  <c r="BH17" i="161"/>
  <c r="AR17" i="161"/>
  <c r="AN17" i="161"/>
  <c r="AJ17" i="161"/>
  <c r="BS16" i="161"/>
  <c r="BO16" i="161"/>
  <c r="BK16" i="161"/>
  <c r="AU16" i="161"/>
  <c r="AQ16" i="161"/>
  <c r="AM16" i="161"/>
  <c r="BR15" i="161"/>
  <c r="BN15" i="161"/>
  <c r="BJ15" i="161"/>
  <c r="AT15" i="161"/>
  <c r="AP15" i="161"/>
  <c r="AL15" i="161"/>
  <c r="V15" i="161"/>
  <c r="BQ14" i="161"/>
  <c r="BM14" i="161"/>
  <c r="BI14" i="161"/>
  <c r="AS14" i="161"/>
  <c r="AO14" i="161"/>
  <c r="AK14" i="161"/>
  <c r="BP13" i="161"/>
  <c r="BL13" i="161"/>
  <c r="BH13" i="161"/>
  <c r="AR13" i="161"/>
  <c r="AN13" i="161"/>
  <c r="AJ13" i="161"/>
  <c r="BP12" i="161"/>
  <c r="BL12" i="161"/>
  <c r="BH12" i="161"/>
  <c r="AR12" i="161"/>
  <c r="AN12" i="161"/>
  <c r="AJ12" i="161"/>
  <c r="BP11" i="161"/>
  <c r="BL11" i="161"/>
  <c r="BH11" i="161"/>
  <c r="AR11" i="161"/>
  <c r="AN11" i="161"/>
  <c r="AJ11" i="161"/>
  <c r="BS10" i="161"/>
  <c r="BO10" i="161"/>
  <c r="BK10" i="161"/>
  <c r="AU10" i="161"/>
  <c r="AQ10" i="161"/>
  <c r="AM10" i="161"/>
  <c r="BR9" i="161"/>
  <c r="BN9" i="161"/>
  <c r="BJ9" i="161"/>
  <c r="AT9" i="161"/>
  <c r="AP9" i="161"/>
  <c r="AL9" i="161"/>
  <c r="V9" i="161"/>
  <c r="BR8" i="161"/>
  <c r="BN8" i="161"/>
  <c r="BJ8" i="161"/>
  <c r="AT8" i="161"/>
  <c r="AP8" i="161"/>
  <c r="AL8" i="161"/>
  <c r="AH8" i="161"/>
  <c r="AD8" i="161"/>
  <c r="Z8" i="161"/>
  <c r="V8" i="161"/>
  <c r="BR7" i="161"/>
  <c r="BN7" i="161"/>
  <c r="BJ7" i="161"/>
  <c r="AT7" i="161"/>
  <c r="AP7" i="161"/>
  <c r="AL7" i="161"/>
  <c r="V7" i="161"/>
  <c r="BQ6" i="161"/>
  <c r="BM6" i="161"/>
  <c r="BI6" i="161"/>
  <c r="AS6" i="161"/>
  <c r="AO6" i="161"/>
  <c r="AK6" i="161"/>
  <c r="BP5" i="161"/>
  <c r="BL5" i="161"/>
  <c r="BH5" i="161"/>
  <c r="AV5" i="161"/>
  <c r="AR5" i="161"/>
  <c r="AN5" i="161"/>
  <c r="AJ5" i="161"/>
  <c r="BS4" i="161"/>
  <c r="BO4" i="161"/>
  <c r="BK4" i="161"/>
  <c r="BG4" i="161"/>
  <c r="BC4" i="161"/>
  <c r="AY4" i="161"/>
  <c r="AU4" i="161"/>
  <c r="AQ4" i="161"/>
  <c r="AM4" i="161"/>
  <c r="AI4" i="161"/>
  <c r="AE4" i="161"/>
  <c r="AA4" i="161"/>
  <c r="W4" i="161"/>
  <c r="BP26" i="161"/>
  <c r="AZ26" i="161"/>
  <c r="AJ26" i="161"/>
  <c r="BP25" i="161"/>
  <c r="AZ25" i="161"/>
  <c r="AJ25" i="161"/>
  <c r="BO24" i="161"/>
  <c r="AY24" i="161"/>
  <c r="AI24" i="161"/>
  <c r="BN23" i="161"/>
  <c r="AX23" i="161"/>
  <c r="AH23" i="161"/>
  <c r="V23" i="161"/>
  <c r="BN22" i="161"/>
  <c r="BF22" i="161"/>
  <c r="AX22" i="161"/>
  <c r="AP22" i="161"/>
  <c r="AH22" i="161"/>
  <c r="Z22" i="161"/>
  <c r="BR21" i="161"/>
  <c r="BJ21" i="161"/>
  <c r="AT21" i="161"/>
  <c r="AM21" i="161"/>
  <c r="BR20" i="161"/>
  <c r="BN20" i="161"/>
  <c r="BJ20" i="161"/>
  <c r="AT20" i="161"/>
  <c r="AP20" i="161"/>
  <c r="AL20" i="161"/>
  <c r="AH20" i="161"/>
  <c r="AD20" i="161"/>
  <c r="Z20" i="161"/>
  <c r="V20" i="161"/>
  <c r="BQ19" i="161"/>
  <c r="BM19" i="161"/>
  <c r="BI19" i="161"/>
  <c r="AS19" i="161"/>
  <c r="AO19" i="161"/>
  <c r="AK19" i="161"/>
  <c r="BP18" i="161"/>
  <c r="BL18" i="161"/>
  <c r="BH18" i="161"/>
  <c r="BD18" i="161"/>
  <c r="AZ18" i="161"/>
  <c r="AV18" i="161"/>
  <c r="AR18" i="161"/>
  <c r="AN18" i="161"/>
  <c r="AJ18" i="161"/>
  <c r="BS17" i="161"/>
  <c r="BO17" i="161"/>
  <c r="BK17" i="161"/>
  <c r="BG17" i="161"/>
  <c r="BC17" i="161"/>
  <c r="AY17" i="161"/>
  <c r="AU17" i="161"/>
  <c r="AQ17" i="161"/>
  <c r="AM17" i="161"/>
  <c r="AI17" i="161"/>
  <c r="AE17" i="161"/>
  <c r="AA17" i="161"/>
  <c r="BR16" i="161"/>
  <c r="BN16" i="161"/>
  <c r="BJ16" i="161"/>
  <c r="AT16" i="161"/>
  <c r="AP16" i="161"/>
  <c r="AL16" i="161"/>
  <c r="AH16" i="161"/>
  <c r="AD16" i="161"/>
  <c r="Z16" i="161"/>
  <c r="V16" i="161"/>
  <c r="BQ15" i="161"/>
  <c r="BM15" i="161"/>
  <c r="BI15" i="161"/>
  <c r="AS15" i="161"/>
  <c r="AO15" i="161"/>
  <c r="AK15" i="161"/>
  <c r="BP14" i="161"/>
  <c r="BL14" i="161"/>
  <c r="BH14" i="161"/>
  <c r="BD14" i="161"/>
  <c r="AZ14" i="161"/>
  <c r="AV14" i="161"/>
  <c r="AR14" i="161"/>
  <c r="AN14" i="161"/>
  <c r="AJ14" i="161"/>
  <c r="BS13" i="161"/>
  <c r="BO13" i="161"/>
  <c r="BK13" i="161"/>
  <c r="BG13" i="161"/>
  <c r="BC13" i="161"/>
  <c r="AY13" i="161"/>
  <c r="AU13" i="161"/>
  <c r="AQ13" i="161"/>
  <c r="AM13" i="161"/>
  <c r="BS12" i="161"/>
  <c r="BO12" i="161"/>
  <c r="BK12" i="161"/>
  <c r="BG12" i="161"/>
  <c r="BC12" i="161"/>
  <c r="AY12" i="161"/>
  <c r="AU12" i="161"/>
  <c r="AQ12" i="161"/>
  <c r="AM12" i="161"/>
  <c r="BS11" i="161"/>
  <c r="BO11" i="161"/>
  <c r="BK11" i="161"/>
  <c r="BG11" i="161"/>
  <c r="BC11" i="161"/>
  <c r="AY11" i="161"/>
  <c r="AU11" i="161"/>
  <c r="AQ11" i="161"/>
  <c r="AM11" i="161"/>
  <c r="AI11" i="161"/>
  <c r="AE11" i="161"/>
  <c r="AA11" i="161"/>
  <c r="BR10" i="161"/>
  <c r="BN10" i="161"/>
  <c r="BJ10" i="161"/>
  <c r="AT10" i="161"/>
  <c r="AP10" i="161"/>
  <c r="AL10" i="161"/>
  <c r="AH10" i="161"/>
  <c r="AD10" i="161"/>
  <c r="Z10" i="161"/>
  <c r="V10" i="161"/>
  <c r="BQ9" i="161"/>
  <c r="BM9" i="161"/>
  <c r="BI9" i="161"/>
  <c r="AS9" i="161"/>
  <c r="AO9" i="161"/>
  <c r="AK9" i="161"/>
  <c r="AG9" i="161"/>
  <c r="AC9" i="161"/>
  <c r="Y9" i="161"/>
  <c r="BQ8" i="161"/>
  <c r="BM8" i="161"/>
  <c r="BI8" i="161"/>
  <c r="AS8" i="161"/>
  <c r="AO8" i="161"/>
  <c r="AK8" i="161"/>
  <c r="AG8" i="161"/>
  <c r="AC8" i="161"/>
  <c r="Y8" i="161"/>
  <c r="BQ7" i="161"/>
  <c r="BM7" i="161"/>
  <c r="BI7" i="161"/>
  <c r="AS7" i="161"/>
  <c r="AO7" i="161"/>
  <c r="AK7" i="161"/>
  <c r="BP6" i="161"/>
  <c r="BL6" i="161"/>
  <c r="BH6" i="161"/>
  <c r="BD6" i="161"/>
  <c r="AZ6" i="161"/>
  <c r="AV6" i="161"/>
  <c r="AR6" i="161"/>
  <c r="AN6" i="161"/>
  <c r="AJ6" i="161"/>
  <c r="BS5" i="161"/>
  <c r="BO5" i="161"/>
  <c r="BK5" i="161"/>
  <c r="BG5" i="161"/>
  <c r="BC5" i="161"/>
  <c r="AY5" i="161"/>
  <c r="AU5" i="161"/>
  <c r="AQ5" i="161"/>
  <c r="AM5" i="161"/>
  <c r="AI5" i="161"/>
  <c r="AE5" i="161"/>
  <c r="AA5" i="161"/>
  <c r="BR4" i="161"/>
  <c r="BN4" i="161"/>
  <c r="BJ4" i="161"/>
  <c r="BF4" i="161"/>
  <c r="BB4" i="161"/>
  <c r="AX4" i="161"/>
  <c r="AT4" i="161"/>
  <c r="AP4" i="161"/>
  <c r="AL4" i="161"/>
  <c r="AH4" i="161"/>
  <c r="AD4" i="161"/>
  <c r="Z4" i="161"/>
  <c r="V4" i="161"/>
  <c r="BH26" i="161"/>
  <c r="AR26" i="161"/>
  <c r="BH25" i="161"/>
  <c r="AR25" i="161"/>
  <c r="BG24" i="161"/>
  <c r="AQ24" i="161"/>
  <c r="AA24" i="161"/>
  <c r="BF23" i="161"/>
  <c r="AP23" i="161"/>
  <c r="Z23" i="161"/>
  <c r="BR22" i="161"/>
  <c r="BJ22" i="161"/>
  <c r="BB22" i="161"/>
  <c r="AT22" i="161"/>
  <c r="AL22" i="161"/>
  <c r="AD22" i="161"/>
  <c r="V22" i="161"/>
  <c r="BN21" i="161"/>
  <c r="AP21" i="161"/>
  <c r="AK21" i="161"/>
  <c r="BP20" i="161"/>
  <c r="BL20" i="161"/>
  <c r="BH20" i="161"/>
  <c r="AR20" i="161"/>
  <c r="AN20" i="161"/>
  <c r="AJ20" i="161"/>
  <c r="BS19" i="161"/>
  <c r="BO19" i="161"/>
  <c r="BK19" i="161"/>
  <c r="AU19" i="161"/>
  <c r="AQ19" i="161"/>
  <c r="AM19" i="161"/>
  <c r="BR18" i="161"/>
  <c r="BN18" i="161"/>
  <c r="BJ18" i="161"/>
  <c r="AT18" i="161"/>
  <c r="AP18" i="161"/>
  <c r="AL18" i="161"/>
  <c r="V18" i="161"/>
  <c r="BQ17" i="161"/>
  <c r="BM17" i="161"/>
  <c r="BI17" i="161"/>
  <c r="AS17" i="161"/>
  <c r="AO17" i="161"/>
  <c r="AK17" i="161"/>
  <c r="BP16" i="161"/>
  <c r="BL16" i="161"/>
  <c r="BH16" i="161"/>
  <c r="AR16" i="161"/>
  <c r="AN16" i="161"/>
  <c r="AJ16" i="161"/>
  <c r="BS15" i="161"/>
  <c r="BO15" i="161"/>
  <c r="BK15" i="161"/>
  <c r="AU15" i="161"/>
  <c r="AQ15" i="161"/>
  <c r="AM15" i="161"/>
  <c r="BR14" i="161"/>
  <c r="BN14" i="161"/>
  <c r="BJ14" i="161"/>
  <c r="AT14" i="161"/>
  <c r="AP14" i="161"/>
  <c r="AL14" i="161"/>
  <c r="V14" i="161"/>
  <c r="BQ13" i="161"/>
  <c r="BM13" i="161"/>
  <c r="BI13" i="161"/>
  <c r="AS13" i="161"/>
  <c r="AO13" i="161"/>
  <c r="AK13" i="161"/>
  <c r="BQ12" i="161"/>
  <c r="BM12" i="161"/>
  <c r="BI12" i="161"/>
  <c r="AS12" i="161"/>
  <c r="AO12" i="161"/>
  <c r="AK12" i="161"/>
  <c r="BQ11" i="161"/>
  <c r="BM11" i="161"/>
  <c r="BI11" i="161"/>
  <c r="AS11" i="161"/>
  <c r="AO11" i="161"/>
  <c r="AK11" i="161"/>
  <c r="BP10" i="161"/>
  <c r="BL10" i="161"/>
  <c r="BH10" i="161"/>
  <c r="AR10" i="161"/>
  <c r="AN10" i="161"/>
  <c r="AJ10" i="161"/>
  <c r="BS9" i="161"/>
  <c r="BO9" i="161"/>
  <c r="BK9" i="161"/>
  <c r="AU9" i="161"/>
  <c r="AQ9" i="161"/>
  <c r="AM9" i="161"/>
  <c r="BS8" i="161"/>
  <c r="BO8" i="161"/>
  <c r="BK8" i="161"/>
  <c r="AU8" i="161"/>
  <c r="AQ8" i="161"/>
  <c r="AM8" i="161"/>
  <c r="BS7" i="161"/>
  <c r="BO7" i="161"/>
  <c r="BK7" i="161"/>
  <c r="AU7" i="161"/>
  <c r="AQ7" i="161"/>
  <c r="AM7" i="161"/>
  <c r="BR6" i="161"/>
  <c r="BN6" i="161"/>
  <c r="BJ6" i="161"/>
  <c r="AT6" i="161"/>
  <c r="AP6" i="161"/>
  <c r="AL6" i="161"/>
  <c r="V6" i="161"/>
  <c r="BQ5" i="161"/>
  <c r="BM5" i="161"/>
  <c r="BI5" i="161"/>
  <c r="AS5" i="161"/>
  <c r="AO5" i="161"/>
  <c r="AK5" i="161"/>
  <c r="BP4" i="161"/>
  <c r="BL4" i="161"/>
  <c r="BH4" i="161"/>
  <c r="BD4" i="161"/>
  <c r="AZ4" i="161"/>
  <c r="AV4" i="161"/>
  <c r="AR4" i="161"/>
  <c r="AN4" i="161"/>
  <c r="AJ4" i="161"/>
  <c r="AK4" i="161"/>
  <c r="BA4" i="161"/>
  <c r="BQ4" i="161"/>
  <c r="AF5" i="161"/>
  <c r="Z5" i="161"/>
  <c r="AP5" i="161"/>
  <c r="BF5" i="161"/>
  <c r="AA6" i="161"/>
  <c r="AQ6" i="161"/>
  <c r="BG6" i="161"/>
  <c r="AR7" i="161"/>
  <c r="BH7" i="161"/>
  <c r="X8" i="161"/>
  <c r="AN8" i="161"/>
  <c r="BD8" i="161"/>
  <c r="BF9" i="161"/>
  <c r="AJ9" i="161"/>
  <c r="AZ9" i="161"/>
  <c r="BP9" i="161"/>
  <c r="BG10" i="161"/>
  <c r="BC10" i="161"/>
  <c r="AY10" i="161"/>
  <c r="W10" i="161"/>
  <c r="BF10" i="161"/>
  <c r="BB10" i="161"/>
  <c r="AX10" i="161"/>
  <c r="BD10" i="161"/>
  <c r="AZ10" i="161"/>
  <c r="AV10" i="161"/>
  <c r="AK10" i="161"/>
  <c r="BA10" i="161"/>
  <c r="BQ10" i="161"/>
  <c r="BD11" i="161"/>
  <c r="AD11" i="161"/>
  <c r="AT11" i="161"/>
  <c r="BJ11" i="161"/>
  <c r="AF12" i="161"/>
  <c r="AL12" i="161"/>
  <c r="BB12" i="161"/>
  <c r="BR12" i="161"/>
  <c r="BD13" i="161"/>
  <c r="AD13" i="161"/>
  <c r="AT13" i="161"/>
  <c r="BJ13" i="161"/>
  <c r="AG14" i="161"/>
  <c r="AE14" i="161"/>
  <c r="AU14" i="161"/>
  <c r="BK14" i="161"/>
  <c r="AH15" i="161"/>
  <c r="AD15" i="161"/>
  <c r="Z15" i="161"/>
  <c r="AG15" i="161"/>
  <c r="AC15" i="161"/>
  <c r="Y15" i="161"/>
  <c r="AI15" i="161"/>
  <c r="AE15" i="161"/>
  <c r="AA15" i="161"/>
  <c r="AF15" i="161"/>
  <c r="AV15" i="161"/>
  <c r="BL15" i="161"/>
  <c r="AI16" i="161"/>
  <c r="AG16" i="161"/>
  <c r="BM16" i="161"/>
  <c r="AF17" i="161"/>
  <c r="Z17" i="161"/>
  <c r="AP17" i="161"/>
  <c r="BF17" i="161"/>
  <c r="AA18" i="161"/>
  <c r="AQ18" i="161"/>
  <c r="BG18" i="161"/>
  <c r="AR19" i="161"/>
  <c r="BH19" i="161"/>
  <c r="AC20" i="161"/>
  <c r="AS20" i="161"/>
  <c r="BI20" i="161"/>
  <c r="AL21" i="161"/>
  <c r="BO21" i="161"/>
  <c r="AU22" i="161"/>
  <c r="AE24" i="161"/>
  <c r="AH25" i="161"/>
  <c r="AD25" i="161"/>
  <c r="Z25" i="161"/>
  <c r="AG25" i="161"/>
  <c r="AC25" i="161"/>
  <c r="Y25" i="161"/>
  <c r="AI25" i="161"/>
  <c r="AE25" i="161"/>
  <c r="AA25" i="161"/>
  <c r="X25" i="161"/>
  <c r="AB25" i="161"/>
  <c r="BL25" i="161"/>
  <c r="BG5" i="162"/>
  <c r="BC5" i="162"/>
  <c r="AY5" i="162"/>
  <c r="W5" i="162"/>
  <c r="BF5" i="162"/>
  <c r="BB5" i="162"/>
  <c r="AX5" i="162"/>
  <c r="BD5" i="162"/>
  <c r="AZ5" i="162"/>
  <c r="AV5" i="162"/>
  <c r="BE25" i="162"/>
  <c r="AN24" i="162"/>
  <c r="AA23" i="162"/>
  <c r="AE22" i="162"/>
  <c r="AI21" i="162"/>
  <c r="BP16" i="162"/>
  <c r="AZ16" i="162"/>
  <c r="AJ16" i="162"/>
  <c r="BO15" i="162"/>
  <c r="AY15" i="162"/>
  <c r="AI15" i="162"/>
  <c r="BN14" i="162"/>
  <c r="AX14" i="162"/>
  <c r="AH14" i="162"/>
  <c r="V14" i="162"/>
  <c r="BE13" i="162"/>
  <c r="AO13" i="162"/>
  <c r="Y13" i="162"/>
  <c r="BI12" i="162"/>
  <c r="AS12" i="162"/>
  <c r="AC12" i="162"/>
  <c r="BM11" i="162"/>
  <c r="AW11" i="162"/>
  <c r="AG11" i="162"/>
  <c r="BL10" i="162"/>
  <c r="AV10" i="162"/>
  <c r="BK9" i="162"/>
  <c r="AU9" i="162"/>
  <c r="AE9" i="162"/>
  <c r="BO8" i="162"/>
  <c r="AY8" i="162"/>
  <c r="BS7" i="162"/>
  <c r="BC7" i="162"/>
  <c r="AM7" i="162"/>
  <c r="BR6" i="162"/>
  <c r="BB6" i="162"/>
  <c r="AL6" i="162"/>
  <c r="BI5" i="162"/>
  <c r="AS5" i="162"/>
  <c r="AC5" i="162"/>
  <c r="BQ26" i="162"/>
  <c r="AO25" i="162"/>
  <c r="X24" i="162"/>
  <c r="BN20" i="162"/>
  <c r="AK19" i="162"/>
  <c r="BP18" i="162"/>
  <c r="AI17" i="162"/>
  <c r="BL16" i="162"/>
  <c r="AV16" i="162"/>
  <c r="BK15" i="162"/>
  <c r="AU15" i="162"/>
  <c r="AE15" i="162"/>
  <c r="BJ14" i="162"/>
  <c r="AT14" i="162"/>
  <c r="AD14" i="162"/>
  <c r="BQ13" i="162"/>
  <c r="AK13" i="162"/>
  <c r="AO12" i="162"/>
  <c r="Y12" i="162"/>
  <c r="BI11" i="162"/>
  <c r="AS11" i="162"/>
  <c r="AC11" i="162"/>
  <c r="BH10" i="162"/>
  <c r="AR10" i="162"/>
  <c r="BG9" i="162"/>
  <c r="AQ9" i="162"/>
  <c r="BK8" i="162"/>
  <c r="AU8" i="162"/>
  <c r="BO7" i="162"/>
  <c r="AY7" i="162"/>
  <c r="AI7" i="162"/>
  <c r="BN6" i="162"/>
  <c r="AX6" i="162"/>
  <c r="AH6" i="162"/>
  <c r="V6" i="162"/>
  <c r="BE5" i="162"/>
  <c r="AO5" i="162"/>
  <c r="Y5" i="162"/>
  <c r="AK26" i="162"/>
  <c r="BD24" i="162"/>
  <c r="AQ23" i="162"/>
  <c r="AU22" i="162"/>
  <c r="AY21" i="162"/>
  <c r="AH20" i="162"/>
  <c r="BQ19" i="162"/>
  <c r="AJ18" i="162"/>
  <c r="BO17" i="162"/>
  <c r="Y17" i="162"/>
  <c r="BD16" i="162"/>
  <c r="AN16" i="162"/>
  <c r="X16" i="162"/>
  <c r="BS15" i="162"/>
  <c r="BC15" i="162"/>
  <c r="AM15" i="162"/>
  <c r="BR14" i="162"/>
  <c r="BB14" i="162"/>
  <c r="AL14" i="162"/>
  <c r="BI13" i="162"/>
  <c r="AS13" i="162"/>
  <c r="AC13" i="162"/>
  <c r="BM12" i="162"/>
  <c r="AG12" i="162"/>
  <c r="BQ11" i="162"/>
  <c r="AK11" i="162"/>
  <c r="BP10" i="162"/>
  <c r="AZ10" i="162"/>
  <c r="AJ10" i="162"/>
  <c r="BO9" i="162"/>
  <c r="AY9" i="162"/>
  <c r="AI9" i="162"/>
  <c r="BS8" i="162"/>
  <c r="BC8" i="162"/>
  <c r="AM8" i="162"/>
  <c r="BG7" i="162"/>
  <c r="AQ7" i="162"/>
  <c r="AA7" i="162"/>
  <c r="BF6" i="162"/>
  <c r="AP6" i="162"/>
  <c r="Z6" i="162"/>
  <c r="BM5" i="162"/>
  <c r="AW5" i="162"/>
  <c r="AG5" i="162"/>
  <c r="AE7" i="162"/>
  <c r="AG8" i="162"/>
  <c r="AC8" i="162"/>
  <c r="Y8" i="162"/>
  <c r="AF8" i="162"/>
  <c r="AB8" i="162"/>
  <c r="X8" i="162"/>
  <c r="AH8" i="162"/>
  <c r="AD8" i="162"/>
  <c r="Z8" i="162"/>
  <c r="AI8" i="162"/>
  <c r="AE8" i="162"/>
  <c r="AA8" i="162"/>
  <c r="AM9" i="162"/>
  <c r="AB10" i="162"/>
  <c r="BD10" i="162"/>
  <c r="BG12" i="162"/>
  <c r="BC12" i="162"/>
  <c r="AY12" i="162"/>
  <c r="W12" i="162"/>
  <c r="BF12" i="162"/>
  <c r="BB12" i="162"/>
  <c r="AX12" i="162"/>
  <c r="BD12" i="162"/>
  <c r="AZ12" i="162"/>
  <c r="AV12" i="162"/>
  <c r="BE12" i="162"/>
  <c r="AW12" i="162"/>
  <c r="AG13" i="162"/>
  <c r="AF14" i="162"/>
  <c r="AP14" i="162"/>
  <c r="BG15" i="162"/>
  <c r="AB16" i="162"/>
  <c r="BF21" i="162"/>
  <c r="BK22" i="162"/>
  <c r="BA26" i="162"/>
  <c r="AW12" i="158"/>
  <c r="BA12" i="158"/>
  <c r="AW13" i="158"/>
  <c r="BA13" i="158"/>
  <c r="X16" i="158"/>
  <c r="AB16" i="158"/>
  <c r="AW17" i="158"/>
  <c r="BA17" i="158"/>
  <c r="X20" i="158"/>
  <c r="AB20" i="158"/>
  <c r="AW21" i="158"/>
  <c r="BA21" i="158"/>
  <c r="AW22" i="158"/>
  <c r="BA22" i="158"/>
  <c r="AW23" i="158"/>
  <c r="BA23" i="158"/>
  <c r="X5" i="159"/>
  <c r="AB5" i="159"/>
  <c r="AW6" i="159"/>
  <c r="BA6" i="159"/>
  <c r="Z7" i="159"/>
  <c r="AD7" i="159"/>
  <c r="AH7" i="159"/>
  <c r="W10" i="159"/>
  <c r="AY10" i="159"/>
  <c r="BC10" i="159"/>
  <c r="BG10" i="159"/>
  <c r="X11" i="159"/>
  <c r="AB11" i="159"/>
  <c r="AW14" i="159"/>
  <c r="BA14" i="159"/>
  <c r="Z15" i="159"/>
  <c r="AD15" i="159"/>
  <c r="AH15" i="159"/>
  <c r="W16" i="159"/>
  <c r="AY16" i="159"/>
  <c r="BC16" i="159"/>
  <c r="BG16" i="159"/>
  <c r="X17" i="159"/>
  <c r="AB17" i="159"/>
  <c r="AW18" i="159"/>
  <c r="BA18" i="159"/>
  <c r="Z19" i="159"/>
  <c r="AD19" i="159"/>
  <c r="AH19" i="159"/>
  <c r="W20" i="159"/>
  <c r="AY20" i="159"/>
  <c r="BC20" i="159"/>
  <c r="BG20" i="159"/>
  <c r="AH21" i="159"/>
  <c r="AD21" i="159"/>
  <c r="Z21" i="159"/>
  <c r="Y21" i="159"/>
  <c r="AE21" i="159"/>
  <c r="BF22" i="159"/>
  <c r="BB22" i="159"/>
  <c r="AX22" i="159"/>
  <c r="AV22" i="159"/>
  <c r="BA22" i="159"/>
  <c r="BG22" i="159"/>
  <c r="X23" i="159"/>
  <c r="BG24" i="159"/>
  <c r="BC24" i="159"/>
  <c r="AY24" i="159"/>
  <c r="W24" i="159"/>
  <c r="BD24" i="159"/>
  <c r="AZ24" i="159"/>
  <c r="AV24" i="159"/>
  <c r="BA24" i="159"/>
  <c r="AF25" i="159"/>
  <c r="BD26" i="159"/>
  <c r="BS26" i="160"/>
  <c r="BF6" i="160"/>
  <c r="BB6" i="160"/>
  <c r="AX6" i="160"/>
  <c r="BP23" i="160"/>
  <c r="BL23" i="160"/>
  <c r="BH23" i="160"/>
  <c r="BD23" i="160"/>
  <c r="AZ23" i="160"/>
  <c r="AV23" i="160"/>
  <c r="AR23" i="160"/>
  <c r="AN23" i="160"/>
  <c r="AJ23" i="160"/>
  <c r="BP22" i="160"/>
  <c r="BL22" i="160"/>
  <c r="BH22" i="160"/>
  <c r="BD22" i="160"/>
  <c r="AZ22" i="160"/>
  <c r="AV22" i="160"/>
  <c r="AR22" i="160"/>
  <c r="AN22" i="160"/>
  <c r="AJ22" i="160"/>
  <c r="BP21" i="160"/>
  <c r="BL21" i="160"/>
  <c r="BH21" i="160"/>
  <c r="BD21" i="160"/>
  <c r="AZ21" i="160"/>
  <c r="AV21" i="160"/>
  <c r="AR21" i="160"/>
  <c r="AN21" i="160"/>
  <c r="AJ21" i="160"/>
  <c r="BS20" i="160"/>
  <c r="BO20" i="160"/>
  <c r="BK20" i="160"/>
  <c r="BG20" i="160"/>
  <c r="BC20" i="160"/>
  <c r="AY20" i="160"/>
  <c r="AU20" i="160"/>
  <c r="AQ20" i="160"/>
  <c r="AM20" i="160"/>
  <c r="BG6" i="160"/>
  <c r="BC6" i="160"/>
  <c r="AY6" i="160"/>
  <c r="W6" i="160"/>
  <c r="AC6" i="160"/>
  <c r="AK6" i="160"/>
  <c r="AS6" i="160"/>
  <c r="BA6" i="160"/>
  <c r="BI6" i="160"/>
  <c r="BQ6" i="160"/>
  <c r="AI7" i="160"/>
  <c r="Z7" i="160"/>
  <c r="AH7" i="160"/>
  <c r="AP7" i="160"/>
  <c r="BN7" i="160"/>
  <c r="V8" i="160"/>
  <c r="AD8" i="160"/>
  <c r="AL8" i="160"/>
  <c r="AT8" i="160"/>
  <c r="BB8" i="160"/>
  <c r="BJ8" i="160"/>
  <c r="BR8" i="160"/>
  <c r="Z9" i="160"/>
  <c r="AH9" i="160"/>
  <c r="AP9" i="160"/>
  <c r="BN9" i="160"/>
  <c r="AE10" i="160"/>
  <c r="AM10" i="160"/>
  <c r="AU10" i="160"/>
  <c r="BC10" i="160"/>
  <c r="BK10" i="160"/>
  <c r="BS10" i="160"/>
  <c r="AM11" i="160"/>
  <c r="AU11" i="160"/>
  <c r="BC11" i="160"/>
  <c r="BK11" i="160"/>
  <c r="BS11" i="160"/>
  <c r="AA12" i="160"/>
  <c r="AI12" i="160"/>
  <c r="AQ12" i="160"/>
  <c r="AY12" i="160"/>
  <c r="BG12" i="160"/>
  <c r="BO12" i="160"/>
  <c r="AM13" i="160"/>
  <c r="AU13" i="160"/>
  <c r="BC13" i="160"/>
  <c r="BK13" i="160"/>
  <c r="BS13" i="160"/>
  <c r="BF14" i="160"/>
  <c r="BB14" i="160"/>
  <c r="AX14" i="160"/>
  <c r="BG14" i="160"/>
  <c r="BC14" i="160"/>
  <c r="AY14" i="160"/>
  <c r="W14" i="160"/>
  <c r="AC14" i="160"/>
  <c r="AK14" i="160"/>
  <c r="AS14" i="160"/>
  <c r="BA14" i="160"/>
  <c r="BI14" i="160"/>
  <c r="BQ14" i="160"/>
  <c r="AI15" i="160"/>
  <c r="Z15" i="160"/>
  <c r="AH15" i="160"/>
  <c r="AP15" i="160"/>
  <c r="BN15" i="160"/>
  <c r="AE16" i="160"/>
  <c r="AM16" i="160"/>
  <c r="AU16" i="160"/>
  <c r="BC16" i="160"/>
  <c r="BK16" i="160"/>
  <c r="BS16" i="160"/>
  <c r="AM17" i="160"/>
  <c r="AU17" i="160"/>
  <c r="BC17" i="160"/>
  <c r="BK17" i="160"/>
  <c r="BS17" i="160"/>
  <c r="BF18" i="160"/>
  <c r="BB18" i="160"/>
  <c r="AX18" i="160"/>
  <c r="BG18" i="160"/>
  <c r="BC18" i="160"/>
  <c r="AY18" i="160"/>
  <c r="W18" i="160"/>
  <c r="AC18" i="160"/>
  <c r="AK18" i="160"/>
  <c r="AS18" i="160"/>
  <c r="BA18" i="160"/>
  <c r="BI18" i="160"/>
  <c r="BQ18" i="160"/>
  <c r="AI19" i="160"/>
  <c r="Z19" i="160"/>
  <c r="AH19" i="160"/>
  <c r="AP19" i="160"/>
  <c r="BN19" i="160"/>
  <c r="AE20" i="160"/>
  <c r="AP20" i="160"/>
  <c r="BF20" i="160"/>
  <c r="AA21" i="160"/>
  <c r="AQ21" i="160"/>
  <c r="BG21" i="160"/>
  <c r="AM22" i="160"/>
  <c r="BC22" i="160"/>
  <c r="BS22" i="160"/>
  <c r="BE23" i="160"/>
  <c r="AI23" i="160"/>
  <c r="AY23" i="160"/>
  <c r="BO23" i="160"/>
  <c r="BF24" i="160"/>
  <c r="AJ24" i="160"/>
  <c r="AZ24" i="160"/>
  <c r="BP24" i="160"/>
  <c r="BG25" i="160"/>
  <c r="BC25" i="160"/>
  <c r="AY25" i="160"/>
  <c r="W25" i="160"/>
  <c r="BF25" i="160"/>
  <c r="BB25" i="160"/>
  <c r="AX25" i="160"/>
  <c r="BD25" i="160"/>
  <c r="AZ25" i="160"/>
  <c r="AV25" i="160"/>
  <c r="AK25" i="160"/>
  <c r="BA25" i="160"/>
  <c r="BQ25" i="160"/>
  <c r="AI26" i="160"/>
  <c r="AG26" i="160"/>
  <c r="BM26" i="160"/>
  <c r="AH7" i="161"/>
  <c r="AD7" i="161"/>
  <c r="Z7" i="161"/>
  <c r="AG7" i="161"/>
  <c r="AC7" i="161"/>
  <c r="Y7" i="161"/>
  <c r="AI7" i="161"/>
  <c r="AE7" i="161"/>
  <c r="AA7" i="161"/>
  <c r="AF7" i="161"/>
  <c r="BG16" i="161"/>
  <c r="BC16" i="161"/>
  <c r="AY16" i="161"/>
  <c r="W16" i="161"/>
  <c r="BF16" i="161"/>
  <c r="BB16" i="161"/>
  <c r="AX16" i="161"/>
  <c r="BD16" i="161"/>
  <c r="AZ16" i="161"/>
  <c r="AV16" i="161"/>
  <c r="AK16" i="161"/>
  <c r="BA16" i="161"/>
  <c r="BQ16" i="161"/>
  <c r="BD17" i="161"/>
  <c r="AD17" i="161"/>
  <c r="AT17" i="161"/>
  <c r="BJ17" i="161"/>
  <c r="AG18" i="161"/>
  <c r="AE18" i="161"/>
  <c r="AU18" i="161"/>
  <c r="BK18" i="161"/>
  <c r="AH19" i="161"/>
  <c r="AD19" i="161"/>
  <c r="Z19" i="161"/>
  <c r="AG19" i="161"/>
  <c r="AC19" i="161"/>
  <c r="Y19" i="161"/>
  <c r="AI19" i="161"/>
  <c r="AE19" i="161"/>
  <c r="AA19" i="161"/>
  <c r="AF19" i="161"/>
  <c r="AV19" i="161"/>
  <c r="BL19" i="161"/>
  <c r="AI20" i="161"/>
  <c r="AG20" i="161"/>
  <c r="BM20" i="161"/>
  <c r="AF21" i="161"/>
  <c r="Z21" i="161"/>
  <c r="AQ21" i="161"/>
  <c r="BC22" i="161"/>
  <c r="AD23" i="161"/>
  <c r="AG24" i="161"/>
  <c r="AU24" i="161"/>
  <c r="AF26" i="161"/>
  <c r="BD19" i="162"/>
  <c r="AZ19" i="162"/>
  <c r="AV19" i="162"/>
  <c r="BG19" i="162"/>
  <c r="BC19" i="162"/>
  <c r="AY19" i="162"/>
  <c r="W19" i="162"/>
  <c r="BF19" i="162"/>
  <c r="BB19" i="162"/>
  <c r="AX19" i="162"/>
  <c r="BE19" i="162"/>
  <c r="AW19" i="162"/>
  <c r="BA19" i="162"/>
  <c r="AX20" i="162"/>
  <c r="X7" i="159"/>
  <c r="AB7" i="159"/>
  <c r="AW10" i="159"/>
  <c r="BA10" i="159"/>
  <c r="X15" i="159"/>
  <c r="AB15" i="159"/>
  <c r="AW16" i="159"/>
  <c r="BA16" i="159"/>
  <c r="X19" i="159"/>
  <c r="AB19" i="159"/>
  <c r="AW20" i="159"/>
  <c r="BA20" i="159"/>
  <c r="AH23" i="159"/>
  <c r="AD23" i="159"/>
  <c r="Z23" i="159"/>
  <c r="AI23" i="159"/>
  <c r="AE23" i="159"/>
  <c r="AA23" i="159"/>
  <c r="AB23" i="159"/>
  <c r="AG5" i="160"/>
  <c r="AC5" i="160"/>
  <c r="Y5" i="160"/>
  <c r="AH5" i="160"/>
  <c r="AD5" i="160"/>
  <c r="Z5" i="160"/>
  <c r="AA5" i="160"/>
  <c r="AI5" i="160"/>
  <c r="BD10" i="160"/>
  <c r="AG11" i="160"/>
  <c r="AC11" i="160"/>
  <c r="Y11" i="160"/>
  <c r="AH11" i="160"/>
  <c r="AD11" i="160"/>
  <c r="Z11" i="160"/>
  <c r="AA11" i="160"/>
  <c r="AI11" i="160"/>
  <c r="AY13" i="160"/>
  <c r="BG13" i="160"/>
  <c r="BO13" i="160"/>
  <c r="Y14" i="160"/>
  <c r="AG14" i="160"/>
  <c r="AO14" i="160"/>
  <c r="AW14" i="160"/>
  <c r="BE14" i="160"/>
  <c r="BM14" i="160"/>
  <c r="V15" i="160"/>
  <c r="AD15" i="160"/>
  <c r="AL15" i="160"/>
  <c r="AT15" i="160"/>
  <c r="BJ15" i="160"/>
  <c r="BR15" i="160"/>
  <c r="BD16" i="160"/>
  <c r="AA16" i="160"/>
  <c r="AI16" i="160"/>
  <c r="AQ16" i="160"/>
  <c r="AY16" i="160"/>
  <c r="BG16" i="160"/>
  <c r="BO16" i="160"/>
  <c r="AG17" i="160"/>
  <c r="AC17" i="160"/>
  <c r="Y17" i="160"/>
  <c r="AH17" i="160"/>
  <c r="AD17" i="160"/>
  <c r="Z17" i="160"/>
  <c r="AA17" i="160"/>
  <c r="AI17" i="160"/>
  <c r="AQ17" i="160"/>
  <c r="AY17" i="160"/>
  <c r="BG17" i="160"/>
  <c r="BO17" i="160"/>
  <c r="Y18" i="160"/>
  <c r="AG18" i="160"/>
  <c r="AO18" i="160"/>
  <c r="AW18" i="160"/>
  <c r="BE18" i="160"/>
  <c r="BM18" i="160"/>
  <c r="V19" i="160"/>
  <c r="AD19" i="160"/>
  <c r="AL19" i="160"/>
  <c r="AT19" i="160"/>
  <c r="BJ19" i="160"/>
  <c r="BR19" i="160"/>
  <c r="BD20" i="160"/>
  <c r="AA20" i="160"/>
  <c r="AI20" i="160"/>
  <c r="AX20" i="160"/>
  <c r="BN20" i="160"/>
  <c r="BE21" i="160"/>
  <c r="AI21" i="160"/>
  <c r="AY21" i="160"/>
  <c r="BO21" i="160"/>
  <c r="AG22" i="160"/>
  <c r="AE22" i="160"/>
  <c r="AU22" i="160"/>
  <c r="BK22" i="160"/>
  <c r="AA23" i="160"/>
  <c r="AQ23" i="160"/>
  <c r="BG23" i="160"/>
  <c r="AB24" i="160"/>
  <c r="AR24" i="160"/>
  <c r="BH24" i="160"/>
  <c r="AC25" i="160"/>
  <c r="AS25" i="160"/>
  <c r="BI25" i="160"/>
  <c r="Y26" i="160"/>
  <c r="AO26" i="160"/>
  <c r="AF4" i="161"/>
  <c r="AG4" i="161"/>
  <c r="AW4" i="161"/>
  <c r="BM4" i="161"/>
  <c r="AL5" i="161"/>
  <c r="BB5" i="161"/>
  <c r="BR5" i="161"/>
  <c r="AM6" i="161"/>
  <c r="BC6" i="161"/>
  <c r="BS6" i="161"/>
  <c r="X7" i="161"/>
  <c r="AN7" i="161"/>
  <c r="BD7" i="161"/>
  <c r="BF8" i="161"/>
  <c r="AJ8" i="161"/>
  <c r="AZ8" i="161"/>
  <c r="BP8" i="161"/>
  <c r="AF9" i="161"/>
  <c r="AV9" i="161"/>
  <c r="BL9" i="161"/>
  <c r="AI10" i="161"/>
  <c r="AG10" i="161"/>
  <c r="AW10" i="161"/>
  <c r="BM10" i="161"/>
  <c r="AF11" i="161"/>
  <c r="Z11" i="161"/>
  <c r="AP11" i="161"/>
  <c r="BF11" i="161"/>
  <c r="V12" i="161"/>
  <c r="AH12" i="161"/>
  <c r="AX12" i="161"/>
  <c r="BN12" i="161"/>
  <c r="Z13" i="161"/>
  <c r="AP13" i="161"/>
  <c r="BF13" i="161"/>
  <c r="AA14" i="161"/>
  <c r="AQ14" i="161"/>
  <c r="BG14" i="161"/>
  <c r="AB15" i="161"/>
  <c r="AR15" i="161"/>
  <c r="BH15" i="161"/>
  <c r="AC16" i="161"/>
  <c r="AS16" i="161"/>
  <c r="BI16" i="161"/>
  <c r="AL17" i="161"/>
  <c r="BB17" i="161"/>
  <c r="BR17" i="161"/>
  <c r="AM18" i="161"/>
  <c r="BC18" i="161"/>
  <c r="BS18" i="161"/>
  <c r="X19" i="161"/>
  <c r="AN19" i="161"/>
  <c r="BD19" i="161"/>
  <c r="Y20" i="161"/>
  <c r="AO20" i="161"/>
  <c r="V21" i="161"/>
  <c r="AH21" i="161"/>
  <c r="BG21" i="161"/>
  <c r="AM22" i="161"/>
  <c r="BS22" i="161"/>
  <c r="BD23" i="161"/>
  <c r="BJ23" i="161"/>
  <c r="AV25" i="161"/>
  <c r="AH26" i="161"/>
  <c r="AD26" i="161"/>
  <c r="Z26" i="161"/>
  <c r="AG26" i="161"/>
  <c r="AC26" i="161"/>
  <c r="Y26" i="161"/>
  <c r="AI26" i="161"/>
  <c r="AE26" i="161"/>
  <c r="AA26" i="161"/>
  <c r="X26" i="161"/>
  <c r="AB26" i="161"/>
  <c r="BL26" i="161"/>
  <c r="BQ5" i="162"/>
  <c r="BD6" i="162"/>
  <c r="BJ6" i="162"/>
  <c r="AN10" i="162"/>
  <c r="BE11" i="162"/>
  <c r="BQ12" i="162"/>
  <c r="Z14" i="162"/>
  <c r="AQ15" i="162"/>
  <c r="Y25" i="162"/>
  <c r="X24" i="159"/>
  <c r="AB24" i="159"/>
  <c r="AF24" i="159"/>
  <c r="AW25" i="159"/>
  <c r="BA25" i="159"/>
  <c r="BE25" i="159"/>
  <c r="AW26" i="159"/>
  <c r="BA26" i="159"/>
  <c r="BE26" i="159"/>
  <c r="Y4" i="160"/>
  <c r="AC4" i="160"/>
  <c r="AG4" i="160"/>
  <c r="AK4" i="160"/>
  <c r="AO4" i="160"/>
  <c r="AS4" i="160"/>
  <c r="AW4" i="160"/>
  <c r="BA4" i="160"/>
  <c r="BE4" i="160"/>
  <c r="BI4" i="160"/>
  <c r="BM4" i="160"/>
  <c r="BQ4" i="160"/>
  <c r="V5" i="160"/>
  <c r="AL5" i="160"/>
  <c r="AP5" i="160"/>
  <c r="AT5" i="160"/>
  <c r="AX5" i="160"/>
  <c r="BB5" i="160"/>
  <c r="BF5" i="160"/>
  <c r="BJ5" i="160"/>
  <c r="BN5" i="160"/>
  <c r="BR5" i="160"/>
  <c r="AM6" i="160"/>
  <c r="AQ6" i="160"/>
  <c r="AU6" i="160"/>
  <c r="BK6" i="160"/>
  <c r="BO6" i="160"/>
  <c r="BS6" i="160"/>
  <c r="X7" i="160"/>
  <c r="AB7" i="160"/>
  <c r="AF7" i="160"/>
  <c r="AJ7" i="160"/>
  <c r="AN7" i="160"/>
  <c r="AR7" i="160"/>
  <c r="BH7" i="160"/>
  <c r="BL7" i="160"/>
  <c r="BP7" i="160"/>
  <c r="X8" i="160"/>
  <c r="AB8" i="160"/>
  <c r="AF8" i="160"/>
  <c r="AJ8" i="160"/>
  <c r="AN8" i="160"/>
  <c r="AR8" i="160"/>
  <c r="BH8" i="160"/>
  <c r="BL8" i="160"/>
  <c r="BP8" i="160"/>
  <c r="X9" i="160"/>
  <c r="AB9" i="160"/>
  <c r="AF9" i="160"/>
  <c r="AJ9" i="160"/>
  <c r="AN9" i="160"/>
  <c r="AR9" i="160"/>
  <c r="BH9" i="160"/>
  <c r="BL9" i="160"/>
  <c r="BP9" i="160"/>
  <c r="Y10" i="160"/>
  <c r="AC10" i="160"/>
  <c r="AG10" i="160"/>
  <c r="AK10" i="160"/>
  <c r="AO10" i="160"/>
  <c r="AS10" i="160"/>
  <c r="AW10" i="160"/>
  <c r="BA10" i="160"/>
  <c r="BE10" i="160"/>
  <c r="BI10" i="160"/>
  <c r="BM10" i="160"/>
  <c r="BQ10" i="160"/>
  <c r="V11" i="160"/>
  <c r="AL11" i="160"/>
  <c r="AP11" i="160"/>
  <c r="AT11" i="160"/>
  <c r="AX11" i="160"/>
  <c r="BB11" i="160"/>
  <c r="BF11" i="160"/>
  <c r="BJ11" i="160"/>
  <c r="BN11" i="160"/>
  <c r="BR11" i="160"/>
  <c r="V12" i="160"/>
  <c r="AL12" i="160"/>
  <c r="AP12" i="160"/>
  <c r="AT12" i="160"/>
  <c r="AX12" i="160"/>
  <c r="BB12" i="160"/>
  <c r="BF12" i="160"/>
  <c r="BJ12" i="160"/>
  <c r="BN12" i="160"/>
  <c r="BR12" i="160"/>
  <c r="V13" i="160"/>
  <c r="AL13" i="160"/>
  <c r="AP13" i="160"/>
  <c r="AT13" i="160"/>
  <c r="AX13" i="160"/>
  <c r="BB13" i="160"/>
  <c r="BF13" i="160"/>
  <c r="BJ13" i="160"/>
  <c r="BN13" i="160"/>
  <c r="BR13" i="160"/>
  <c r="AM14" i="160"/>
  <c r="AQ14" i="160"/>
  <c r="AU14" i="160"/>
  <c r="BK14" i="160"/>
  <c r="BO14" i="160"/>
  <c r="BS14" i="160"/>
  <c r="X15" i="160"/>
  <c r="AB15" i="160"/>
  <c r="AF15" i="160"/>
  <c r="AJ15" i="160"/>
  <c r="AN15" i="160"/>
  <c r="AR15" i="160"/>
  <c r="BH15" i="160"/>
  <c r="BL15" i="160"/>
  <c r="BP15" i="160"/>
  <c r="Y16" i="160"/>
  <c r="AC16" i="160"/>
  <c r="AG16" i="160"/>
  <c r="AK16" i="160"/>
  <c r="AO16" i="160"/>
  <c r="AS16" i="160"/>
  <c r="AW16" i="160"/>
  <c r="BA16" i="160"/>
  <c r="BE16" i="160"/>
  <c r="BI16" i="160"/>
  <c r="BM16" i="160"/>
  <c r="BQ16" i="160"/>
  <c r="V17" i="160"/>
  <c r="AL17" i="160"/>
  <c r="AP17" i="160"/>
  <c r="AT17" i="160"/>
  <c r="AX17" i="160"/>
  <c r="BB17" i="160"/>
  <c r="BF17" i="160"/>
  <c r="BJ17" i="160"/>
  <c r="BN17" i="160"/>
  <c r="BR17" i="160"/>
  <c r="AM18" i="160"/>
  <c r="AQ18" i="160"/>
  <c r="AU18" i="160"/>
  <c r="BK18" i="160"/>
  <c r="BO18" i="160"/>
  <c r="BS18" i="160"/>
  <c r="X19" i="160"/>
  <c r="AB19" i="160"/>
  <c r="AF19" i="160"/>
  <c r="AJ19" i="160"/>
  <c r="AN19" i="160"/>
  <c r="AR19" i="160"/>
  <c r="BH19" i="160"/>
  <c r="BL19" i="160"/>
  <c r="BP19" i="160"/>
  <c r="Y20" i="160"/>
  <c r="AC20" i="160"/>
  <c r="AG20" i="160"/>
  <c r="AK20" i="160"/>
  <c r="AO20" i="160"/>
  <c r="AS20" i="160"/>
  <c r="AW20" i="160"/>
  <c r="BA20" i="160"/>
  <c r="BE20" i="160"/>
  <c r="BI20" i="160"/>
  <c r="BM20" i="160"/>
  <c r="BQ20" i="160"/>
  <c r="V21" i="160"/>
  <c r="Z21" i="160"/>
  <c r="AD21" i="160"/>
  <c r="AH21" i="160"/>
  <c r="AL21" i="160"/>
  <c r="AP21" i="160"/>
  <c r="AT21" i="160"/>
  <c r="AX21" i="160"/>
  <c r="BB21" i="160"/>
  <c r="BF21" i="160"/>
  <c r="BJ21" i="160"/>
  <c r="BN21" i="160"/>
  <c r="BR21" i="160"/>
  <c r="V22" i="160"/>
  <c r="Z22" i="160"/>
  <c r="AD22" i="160"/>
  <c r="AH22" i="160"/>
  <c r="AL22" i="160"/>
  <c r="AP22" i="160"/>
  <c r="AT22" i="160"/>
  <c r="AX22" i="160"/>
  <c r="BB22" i="160"/>
  <c r="BF22" i="160"/>
  <c r="BJ22" i="160"/>
  <c r="BN22" i="160"/>
  <c r="BR22" i="160"/>
  <c r="V23" i="160"/>
  <c r="Z23" i="160"/>
  <c r="AD23" i="160"/>
  <c r="AH23" i="160"/>
  <c r="AL23" i="160"/>
  <c r="AP23" i="160"/>
  <c r="AT23" i="160"/>
  <c r="AX23" i="160"/>
  <c r="BB23" i="160"/>
  <c r="BF23" i="160"/>
  <c r="BJ23" i="160"/>
  <c r="BN23" i="160"/>
  <c r="BR23" i="160"/>
  <c r="W24" i="160"/>
  <c r="AM24" i="160"/>
  <c r="AQ24" i="160"/>
  <c r="AU24" i="160"/>
  <c r="AY24" i="160"/>
  <c r="BC24" i="160"/>
  <c r="BG24" i="160"/>
  <c r="BK24" i="160"/>
  <c r="BO24" i="160"/>
  <c r="BS24" i="160"/>
  <c r="X25" i="160"/>
  <c r="AB25" i="160"/>
  <c r="AF25" i="160"/>
  <c r="AJ25" i="160"/>
  <c r="AN25" i="160"/>
  <c r="AR25" i="160"/>
  <c r="BH25" i="160"/>
  <c r="BL25" i="160"/>
  <c r="BP25" i="160"/>
  <c r="X26" i="160"/>
  <c r="AB26" i="160"/>
  <c r="AF26" i="160"/>
  <c r="AJ26" i="160"/>
  <c r="AN26" i="160"/>
  <c r="AR26" i="160"/>
  <c r="BH26" i="160"/>
  <c r="BL26" i="160"/>
  <c r="BP26" i="160"/>
  <c r="X4" i="161"/>
  <c r="AB4" i="161"/>
  <c r="Y5" i="161"/>
  <c r="AC5" i="161"/>
  <c r="AG5" i="161"/>
  <c r="AW5" i="161"/>
  <c r="BA5" i="161"/>
  <c r="BE5" i="161"/>
  <c r="Z6" i="161"/>
  <c r="AD6" i="161"/>
  <c r="AH6" i="161"/>
  <c r="AX6" i="161"/>
  <c r="BB6" i="161"/>
  <c r="BF6" i="161"/>
  <c r="W7" i="161"/>
  <c r="AY7" i="161"/>
  <c r="BC7" i="161"/>
  <c r="BG7" i="161"/>
  <c r="W8" i="161"/>
  <c r="AA8" i="161"/>
  <c r="AE8" i="161"/>
  <c r="AY8" i="161"/>
  <c r="BC8" i="161"/>
  <c r="BG8" i="161"/>
  <c r="W9" i="161"/>
  <c r="AA9" i="161"/>
  <c r="AE9" i="161"/>
  <c r="AI9" i="161"/>
  <c r="AY9" i="161"/>
  <c r="BC9" i="161"/>
  <c r="BG9" i="161"/>
  <c r="X10" i="161"/>
  <c r="AB10" i="161"/>
  <c r="AF10" i="161"/>
  <c r="Y11" i="161"/>
  <c r="AC11" i="161"/>
  <c r="AG11" i="161"/>
  <c r="AW11" i="161"/>
  <c r="BA11" i="161"/>
  <c r="BE11" i="161"/>
  <c r="Y12" i="161"/>
  <c r="AC12" i="161"/>
  <c r="AG12" i="161"/>
  <c r="AW12" i="161"/>
  <c r="BA12" i="161"/>
  <c r="BE12" i="161"/>
  <c r="Y13" i="161"/>
  <c r="AC13" i="161"/>
  <c r="AG13" i="161"/>
  <c r="AW13" i="161"/>
  <c r="BA13" i="161"/>
  <c r="BE13" i="161"/>
  <c r="Z14" i="161"/>
  <c r="AD14" i="161"/>
  <c r="AH14" i="161"/>
  <c r="AX14" i="161"/>
  <c r="BB14" i="161"/>
  <c r="BF14" i="161"/>
  <c r="W15" i="161"/>
  <c r="AY15" i="161"/>
  <c r="BC15" i="161"/>
  <c r="BG15" i="161"/>
  <c r="X16" i="161"/>
  <c r="AB16" i="161"/>
  <c r="AF16" i="161"/>
  <c r="Y17" i="161"/>
  <c r="AC17" i="161"/>
  <c r="AG17" i="161"/>
  <c r="AW17" i="161"/>
  <c r="BA17" i="161"/>
  <c r="BE17" i="161"/>
  <c r="Z18" i="161"/>
  <c r="AD18" i="161"/>
  <c r="AH18" i="161"/>
  <c r="AX18" i="161"/>
  <c r="BB18" i="161"/>
  <c r="BF18" i="161"/>
  <c r="W19" i="161"/>
  <c r="AY19" i="161"/>
  <c r="BC19" i="161"/>
  <c r="BG19" i="161"/>
  <c r="X20" i="161"/>
  <c r="AB20" i="161"/>
  <c r="AF20" i="161"/>
  <c r="BD21" i="161"/>
  <c r="AZ21" i="161"/>
  <c r="AV21" i="161"/>
  <c r="BE21" i="161"/>
  <c r="BA21" i="161"/>
  <c r="AW21" i="161"/>
  <c r="Y21" i="161"/>
  <c r="AC21" i="161"/>
  <c r="AG21" i="161"/>
  <c r="AX21" i="161"/>
  <c r="BF21" i="161"/>
  <c r="AF23" i="161"/>
  <c r="BM26" i="162"/>
  <c r="AI5" i="162"/>
  <c r="AF6" i="162"/>
  <c r="BE9" i="162"/>
  <c r="BF10" i="162"/>
  <c r="BG11" i="162"/>
  <c r="BC11" i="162"/>
  <c r="AY11" i="162"/>
  <c r="W11" i="162"/>
  <c r="BF11" i="162"/>
  <c r="BB11" i="162"/>
  <c r="AX11" i="162"/>
  <c r="BD11" i="162"/>
  <c r="AZ11" i="162"/>
  <c r="AV11" i="162"/>
  <c r="BA11" i="162"/>
  <c r="AI13" i="162"/>
  <c r="AF22" i="162"/>
  <c r="BD10" i="163"/>
  <c r="AZ10" i="163"/>
  <c r="AV10" i="163"/>
  <c r="BG10" i="163"/>
  <c r="BC10" i="163"/>
  <c r="AY10" i="163"/>
  <c r="W10" i="163"/>
  <c r="BF10" i="163"/>
  <c r="BB10" i="163"/>
  <c r="AX10" i="163"/>
  <c r="BE10" i="163"/>
  <c r="AW10" i="163"/>
  <c r="AX11" i="163"/>
  <c r="BJ12" i="163"/>
  <c r="AA14" i="163"/>
  <c r="BE19" i="163"/>
  <c r="AN22" i="163"/>
  <c r="BD24" i="163"/>
  <c r="AZ24" i="163"/>
  <c r="AV24" i="163"/>
  <c r="BG24" i="163"/>
  <c r="BC24" i="163"/>
  <c r="AY24" i="163"/>
  <c r="W24" i="163"/>
  <c r="BF24" i="163"/>
  <c r="BB24" i="163"/>
  <c r="AX24" i="163"/>
  <c r="AW24" i="163"/>
  <c r="BE24" i="163"/>
  <c r="BA24" i="163"/>
  <c r="AX25" i="163"/>
  <c r="X21" i="160"/>
  <c r="AB21" i="160"/>
  <c r="AF21" i="160"/>
  <c r="X22" i="160"/>
  <c r="AB22" i="160"/>
  <c r="AF22" i="160"/>
  <c r="X23" i="160"/>
  <c r="AB23" i="160"/>
  <c r="AF23" i="160"/>
  <c r="AK24" i="160"/>
  <c r="AO24" i="160"/>
  <c r="AS24" i="160"/>
  <c r="AW24" i="160"/>
  <c r="BA24" i="160"/>
  <c r="BE24" i="160"/>
  <c r="BI24" i="160"/>
  <c r="BM24" i="160"/>
  <c r="BQ24" i="160"/>
  <c r="V25" i="160"/>
  <c r="Z25" i="160"/>
  <c r="AD25" i="160"/>
  <c r="AH25" i="160"/>
  <c r="AL25" i="160"/>
  <c r="AP25" i="160"/>
  <c r="AT25" i="160"/>
  <c r="BJ25" i="160"/>
  <c r="BN25" i="160"/>
  <c r="BR25" i="160"/>
  <c r="V26" i="160"/>
  <c r="Z26" i="160"/>
  <c r="AD26" i="160"/>
  <c r="AH26" i="160"/>
  <c r="AL26" i="160"/>
  <c r="AP26" i="160"/>
  <c r="AT26" i="160"/>
  <c r="BJ26" i="160"/>
  <c r="BN26" i="160"/>
  <c r="BR26" i="160"/>
  <c r="X6" i="161"/>
  <c r="AB6" i="161"/>
  <c r="AF6" i="161"/>
  <c r="AW7" i="161"/>
  <c r="BA7" i="161"/>
  <c r="BE7" i="161"/>
  <c r="AW8" i="161"/>
  <c r="BA8" i="161"/>
  <c r="BE8" i="161"/>
  <c r="AW9" i="161"/>
  <c r="BA9" i="161"/>
  <c r="BE9" i="161"/>
  <c r="AA12" i="161"/>
  <c r="AE12" i="161"/>
  <c r="AI12" i="161"/>
  <c r="AA13" i="161"/>
  <c r="AE13" i="161"/>
  <c r="AI13" i="161"/>
  <c r="X14" i="161"/>
  <c r="AB14" i="161"/>
  <c r="AF14" i="161"/>
  <c r="AW15" i="161"/>
  <c r="BA15" i="161"/>
  <c r="BE15" i="161"/>
  <c r="X18" i="161"/>
  <c r="AB18" i="161"/>
  <c r="AF18" i="161"/>
  <c r="AW19" i="161"/>
  <c r="BA19" i="161"/>
  <c r="BE19" i="161"/>
  <c r="AA21" i="161"/>
  <c r="AE21" i="161"/>
  <c r="AI21" i="161"/>
  <c r="BB21" i="161"/>
  <c r="AF22" i="161"/>
  <c r="BE24" i="161"/>
  <c r="BF25" i="161"/>
  <c r="BF26" i="161"/>
  <c r="BE7" i="162"/>
  <c r="AG9" i="162"/>
  <c r="AC9" i="162"/>
  <c r="Y9" i="162"/>
  <c r="AF9" i="162"/>
  <c r="AB9" i="162"/>
  <c r="X9" i="162"/>
  <c r="AH9" i="162"/>
  <c r="AD9" i="162"/>
  <c r="Z9" i="162"/>
  <c r="AA9" i="162"/>
  <c r="BG13" i="162"/>
  <c r="BC13" i="162"/>
  <c r="AY13" i="162"/>
  <c r="W13" i="162"/>
  <c r="BF13" i="162"/>
  <c r="BB13" i="162"/>
  <c r="AX13" i="162"/>
  <c r="BD13" i="162"/>
  <c r="AZ13" i="162"/>
  <c r="AV13" i="162"/>
  <c r="BA13" i="162"/>
  <c r="BD14" i="162"/>
  <c r="AG15" i="162"/>
  <c r="AH16" i="162"/>
  <c r="AD16" i="162"/>
  <c r="Z16" i="162"/>
  <c r="AG16" i="162"/>
  <c r="AC16" i="162"/>
  <c r="Y16" i="162"/>
  <c r="AI16" i="162"/>
  <c r="AE16" i="162"/>
  <c r="AA16" i="162"/>
  <c r="AF16" i="162"/>
  <c r="BA10" i="163"/>
  <c r="BE11" i="163"/>
  <c r="AD12" i="163"/>
  <c r="AI13" i="163"/>
  <c r="AP13" i="163"/>
  <c r="AY16" i="163"/>
  <c r="AV21" i="163"/>
  <c r="AA24" i="159"/>
  <c r="AE24" i="159"/>
  <c r="X25" i="159"/>
  <c r="AB25" i="159"/>
  <c r="AV25" i="159"/>
  <c r="AZ25" i="159"/>
  <c r="X26" i="159"/>
  <c r="AB26" i="159"/>
  <c r="AV26" i="159"/>
  <c r="AZ26" i="159"/>
  <c r="X4" i="160"/>
  <c r="AB4" i="160"/>
  <c r="AJ4" i="160"/>
  <c r="AN4" i="160"/>
  <c r="AR4" i="160"/>
  <c r="AV4" i="160"/>
  <c r="AZ4" i="160"/>
  <c r="BD4" i="160"/>
  <c r="BH4" i="160"/>
  <c r="BL4" i="160"/>
  <c r="BP4" i="160"/>
  <c r="AK5" i="160"/>
  <c r="AO5" i="160"/>
  <c r="AS5" i="160"/>
  <c r="AW5" i="160"/>
  <c r="BA5" i="160"/>
  <c r="BI5" i="160"/>
  <c r="BM5" i="160"/>
  <c r="BQ5" i="160"/>
  <c r="V6" i="160"/>
  <c r="AL6" i="160"/>
  <c r="AP6" i="160"/>
  <c r="AT6" i="160"/>
  <c r="BJ6" i="160"/>
  <c r="BN6" i="160"/>
  <c r="BR6" i="160"/>
  <c r="AA7" i="160"/>
  <c r="AE7" i="160"/>
  <c r="AM7" i="160"/>
  <c r="AQ7" i="160"/>
  <c r="AU7" i="160"/>
  <c r="BK7" i="160"/>
  <c r="BO7" i="160"/>
  <c r="BS7" i="160"/>
  <c r="AA8" i="160"/>
  <c r="AE8" i="160"/>
  <c r="AM8" i="160"/>
  <c r="AQ8" i="160"/>
  <c r="AU8" i="160"/>
  <c r="BK8" i="160"/>
  <c r="BO8" i="160"/>
  <c r="BS8" i="160"/>
  <c r="AA9" i="160"/>
  <c r="AE9" i="160"/>
  <c r="AM9" i="160"/>
  <c r="AQ9" i="160"/>
  <c r="AU9" i="160"/>
  <c r="BK9" i="160"/>
  <c r="BO9" i="160"/>
  <c r="BS9" i="160"/>
  <c r="X10" i="160"/>
  <c r="AB10" i="160"/>
  <c r="AJ10" i="160"/>
  <c r="AN10" i="160"/>
  <c r="AR10" i="160"/>
  <c r="AV10" i="160"/>
  <c r="AZ10" i="160"/>
  <c r="BH10" i="160"/>
  <c r="BL10" i="160"/>
  <c r="BP10" i="160"/>
  <c r="AK11" i="160"/>
  <c r="AO11" i="160"/>
  <c r="AS11" i="160"/>
  <c r="AW11" i="160"/>
  <c r="BA11" i="160"/>
  <c r="BI11" i="160"/>
  <c r="BM11" i="160"/>
  <c r="BQ11" i="160"/>
  <c r="AK12" i="160"/>
  <c r="AO12" i="160"/>
  <c r="AS12" i="160"/>
  <c r="AW12" i="160"/>
  <c r="BA12" i="160"/>
  <c r="BI12" i="160"/>
  <c r="BM12" i="160"/>
  <c r="BQ12" i="160"/>
  <c r="AK13" i="160"/>
  <c r="AO13" i="160"/>
  <c r="AS13" i="160"/>
  <c r="AW13" i="160"/>
  <c r="BA13" i="160"/>
  <c r="BI13" i="160"/>
  <c r="BM13" i="160"/>
  <c r="BQ13" i="160"/>
  <c r="V14" i="160"/>
  <c r="AL14" i="160"/>
  <c r="AP14" i="160"/>
  <c r="AT14" i="160"/>
  <c r="BJ14" i="160"/>
  <c r="BN14" i="160"/>
  <c r="BR14" i="160"/>
  <c r="AA15" i="160"/>
  <c r="AE15" i="160"/>
  <c r="AM15" i="160"/>
  <c r="AQ15" i="160"/>
  <c r="AU15" i="160"/>
  <c r="BK15" i="160"/>
  <c r="BO15" i="160"/>
  <c r="BS15" i="160"/>
  <c r="X16" i="160"/>
  <c r="AB16" i="160"/>
  <c r="AJ16" i="160"/>
  <c r="AN16" i="160"/>
  <c r="AR16" i="160"/>
  <c r="AV16" i="160"/>
  <c r="AZ16" i="160"/>
  <c r="BH16" i="160"/>
  <c r="BL16" i="160"/>
  <c r="BP16" i="160"/>
  <c r="AK17" i="160"/>
  <c r="AO17" i="160"/>
  <c r="AS17" i="160"/>
  <c r="AW17" i="160"/>
  <c r="BA17" i="160"/>
  <c r="BI17" i="160"/>
  <c r="BM17" i="160"/>
  <c r="BQ17" i="160"/>
  <c r="V18" i="160"/>
  <c r="AL18" i="160"/>
  <c r="AP18" i="160"/>
  <c r="AT18" i="160"/>
  <c r="BJ18" i="160"/>
  <c r="BN18" i="160"/>
  <c r="BR18" i="160"/>
  <c r="AA19" i="160"/>
  <c r="AE19" i="160"/>
  <c r="AM19" i="160"/>
  <c r="AQ19" i="160"/>
  <c r="AU19" i="160"/>
  <c r="BK19" i="160"/>
  <c r="BO19" i="160"/>
  <c r="BS19" i="160"/>
  <c r="X20" i="160"/>
  <c r="AB20" i="160"/>
  <c r="AJ20" i="160"/>
  <c r="AN20" i="160"/>
  <c r="AR20" i="160"/>
  <c r="AV20" i="160"/>
  <c r="AZ20" i="160"/>
  <c r="BH20" i="160"/>
  <c r="BL20" i="160"/>
  <c r="BP20" i="160"/>
  <c r="Y21" i="160"/>
  <c r="AC21" i="160"/>
  <c r="AK21" i="160"/>
  <c r="AO21" i="160"/>
  <c r="AS21" i="160"/>
  <c r="AW21" i="160"/>
  <c r="BA21" i="160"/>
  <c r="BI21" i="160"/>
  <c r="BM21" i="160"/>
  <c r="BQ21" i="160"/>
  <c r="Y22" i="160"/>
  <c r="AC22" i="160"/>
  <c r="AK22" i="160"/>
  <c r="AO22" i="160"/>
  <c r="AS22" i="160"/>
  <c r="AW22" i="160"/>
  <c r="BA22" i="160"/>
  <c r="BI22" i="160"/>
  <c r="BM22" i="160"/>
  <c r="BQ22" i="160"/>
  <c r="Y23" i="160"/>
  <c r="AC23" i="160"/>
  <c r="AK23" i="160"/>
  <c r="AO23" i="160"/>
  <c r="AS23" i="160"/>
  <c r="AW23" i="160"/>
  <c r="BA23" i="160"/>
  <c r="BI23" i="160"/>
  <c r="BM23" i="160"/>
  <c r="BQ23" i="160"/>
  <c r="V24" i="160"/>
  <c r="AL24" i="160"/>
  <c r="AP24" i="160"/>
  <c r="AT24" i="160"/>
  <c r="AX24" i="160"/>
  <c r="BB24" i="160"/>
  <c r="BJ24" i="160"/>
  <c r="BN24" i="160"/>
  <c r="BR24" i="160"/>
  <c r="AA25" i="160"/>
  <c r="AE25" i="160"/>
  <c r="AM25" i="160"/>
  <c r="AQ25" i="160"/>
  <c r="AU25" i="160"/>
  <c r="BK25" i="160"/>
  <c r="BO25" i="160"/>
  <c r="BS25" i="160"/>
  <c r="AA26" i="160"/>
  <c r="AE26" i="160"/>
  <c r="AM26" i="160"/>
  <c r="AQ26" i="160"/>
  <c r="AU26" i="160"/>
  <c r="BK26" i="160"/>
  <c r="BO26" i="160"/>
  <c r="X5" i="161"/>
  <c r="AB5" i="161"/>
  <c r="AZ5" i="161"/>
  <c r="Y6" i="161"/>
  <c r="AC6" i="161"/>
  <c r="AW6" i="161"/>
  <c r="BA6" i="161"/>
  <c r="AX7" i="161"/>
  <c r="BB7" i="161"/>
  <c r="AX8" i="161"/>
  <c r="BB8" i="161"/>
  <c r="Z9" i="161"/>
  <c r="AD9" i="161"/>
  <c r="AX9" i="161"/>
  <c r="BB9" i="161"/>
  <c r="AA10" i="161"/>
  <c r="AE10" i="161"/>
  <c r="X11" i="161"/>
  <c r="AB11" i="161"/>
  <c r="AV11" i="161"/>
  <c r="AZ11" i="161"/>
  <c r="X12" i="161"/>
  <c r="AB12" i="161"/>
  <c r="AV12" i="161"/>
  <c r="AZ12" i="161"/>
  <c r="X13" i="161"/>
  <c r="AB13" i="161"/>
  <c r="AV13" i="161"/>
  <c r="AZ13" i="161"/>
  <c r="Y14" i="161"/>
  <c r="AC14" i="161"/>
  <c r="AW14" i="161"/>
  <c r="BA14" i="161"/>
  <c r="AX15" i="161"/>
  <c r="BB15" i="161"/>
  <c r="AA16" i="161"/>
  <c r="AE16" i="161"/>
  <c r="X17" i="161"/>
  <c r="AB17" i="161"/>
  <c r="AV17" i="161"/>
  <c r="AZ17" i="161"/>
  <c r="Y18" i="161"/>
  <c r="AC18" i="161"/>
  <c r="AW18" i="161"/>
  <c r="BA18" i="161"/>
  <c r="AX19" i="161"/>
  <c r="BB19" i="161"/>
  <c r="AE20" i="161"/>
  <c r="X21" i="161"/>
  <c r="AB21" i="161"/>
  <c r="BC21" i="161"/>
  <c r="BD22" i="161"/>
  <c r="AH4" i="162"/>
  <c r="AD4" i="162"/>
  <c r="Z4" i="162"/>
  <c r="AG4" i="162"/>
  <c r="AC4" i="162"/>
  <c r="Y4" i="162"/>
  <c r="AI4" i="162"/>
  <c r="AE4" i="162"/>
  <c r="AA4" i="162"/>
  <c r="AF4" i="162"/>
  <c r="BE8" i="162"/>
  <c r="AH10" i="162"/>
  <c r="AD10" i="162"/>
  <c r="Z10" i="162"/>
  <c r="AG10" i="162"/>
  <c r="AC10" i="162"/>
  <c r="Y10" i="162"/>
  <c r="AI10" i="162"/>
  <c r="AE10" i="162"/>
  <c r="AA10" i="162"/>
  <c r="AF10" i="162"/>
  <c r="AI11" i="162"/>
  <c r="AI12" i="162"/>
  <c r="BE15" i="162"/>
  <c r="BF16" i="162"/>
  <c r="BF17" i="162"/>
  <c r="BB17" i="162"/>
  <c r="AX17" i="162"/>
  <c r="BE17" i="162"/>
  <c r="BA17" i="162"/>
  <c r="AW17" i="162"/>
  <c r="BD17" i="162"/>
  <c r="AZ17" i="162"/>
  <c r="AV17" i="162"/>
  <c r="BG17" i="162"/>
  <c r="W17" i="162"/>
  <c r="BC17" i="162"/>
  <c r="AY17" i="162"/>
  <c r="BG18" i="162"/>
  <c r="BE20" i="162"/>
  <c r="BD26" i="162"/>
  <c r="AZ26" i="162"/>
  <c r="AV26" i="162"/>
  <c r="BG26" i="162"/>
  <c r="BC26" i="162"/>
  <c r="AY26" i="162"/>
  <c r="W26" i="162"/>
  <c r="BF26" i="162"/>
  <c r="BB26" i="162"/>
  <c r="AX26" i="162"/>
  <c r="BE26" i="162"/>
  <c r="AW26" i="162"/>
  <c r="BQ10" i="163"/>
  <c r="AH11" i="163"/>
  <c r="AT12" i="163"/>
  <c r="BF13" i="163"/>
  <c r="X21" i="163"/>
  <c r="Y22" i="161"/>
  <c r="AC22" i="161"/>
  <c r="AG22" i="161"/>
  <c r="AW22" i="161"/>
  <c r="BA22" i="161"/>
  <c r="BE22" i="161"/>
  <c r="Y23" i="161"/>
  <c r="AC23" i="161"/>
  <c r="AG23" i="161"/>
  <c r="AW23" i="161"/>
  <c r="BA23" i="161"/>
  <c r="BE23" i="161"/>
  <c r="Z24" i="161"/>
  <c r="AD24" i="161"/>
  <c r="AH24" i="161"/>
  <c r="AX24" i="161"/>
  <c r="BB24" i="161"/>
  <c r="BF24" i="161"/>
  <c r="W25" i="161"/>
  <c r="AY25" i="161"/>
  <c r="BC25" i="161"/>
  <c r="BG25" i="161"/>
  <c r="W26" i="161"/>
  <c r="AY26" i="161"/>
  <c r="BC26" i="161"/>
  <c r="BG26" i="161"/>
  <c r="W4" i="162"/>
  <c r="AM4" i="162"/>
  <c r="AQ4" i="162"/>
  <c r="AU4" i="162"/>
  <c r="AY4" i="162"/>
  <c r="BC4" i="162"/>
  <c r="BG4" i="162"/>
  <c r="BK4" i="162"/>
  <c r="BO4" i="162"/>
  <c r="BS4" i="162"/>
  <c r="X5" i="162"/>
  <c r="AB5" i="162"/>
  <c r="AF5" i="162"/>
  <c r="AJ5" i="162"/>
  <c r="AN5" i="162"/>
  <c r="AR5" i="162"/>
  <c r="BH5" i="162"/>
  <c r="BL5" i="162"/>
  <c r="BP5" i="162"/>
  <c r="Y6" i="162"/>
  <c r="AC6" i="162"/>
  <c r="AG6" i="162"/>
  <c r="AK6" i="162"/>
  <c r="AO6" i="162"/>
  <c r="AS6" i="162"/>
  <c r="AW6" i="162"/>
  <c r="BA6" i="162"/>
  <c r="BE6" i="162"/>
  <c r="BI6" i="162"/>
  <c r="BM6" i="162"/>
  <c r="BQ6" i="162"/>
  <c r="V7" i="162"/>
  <c r="Z7" i="162"/>
  <c r="AD7" i="162"/>
  <c r="AH7" i="162"/>
  <c r="AL7" i="162"/>
  <c r="AP7" i="162"/>
  <c r="AT7" i="162"/>
  <c r="AX7" i="162"/>
  <c r="BB7" i="162"/>
  <c r="BF7" i="162"/>
  <c r="BJ7" i="162"/>
  <c r="BN7" i="162"/>
  <c r="BR7" i="162"/>
  <c r="V8" i="162"/>
  <c r="AL8" i="162"/>
  <c r="AP8" i="162"/>
  <c r="AT8" i="162"/>
  <c r="AX8" i="162"/>
  <c r="BB8" i="162"/>
  <c r="BF8" i="162"/>
  <c r="BJ8" i="162"/>
  <c r="BN8" i="162"/>
  <c r="BR8" i="162"/>
  <c r="V9" i="162"/>
  <c r="AL9" i="162"/>
  <c r="AP9" i="162"/>
  <c r="AT9" i="162"/>
  <c r="AX9" i="162"/>
  <c r="BB9" i="162"/>
  <c r="BF9" i="162"/>
  <c r="BJ9" i="162"/>
  <c r="BN9" i="162"/>
  <c r="BR9" i="162"/>
  <c r="W10" i="162"/>
  <c r="AM10" i="162"/>
  <c r="AQ10" i="162"/>
  <c r="AU10" i="162"/>
  <c r="AY10" i="162"/>
  <c r="BC10" i="162"/>
  <c r="BG10" i="162"/>
  <c r="BK10" i="162"/>
  <c r="BO10" i="162"/>
  <c r="BS10" i="162"/>
  <c r="X11" i="162"/>
  <c r="AB11" i="162"/>
  <c r="AF11" i="162"/>
  <c r="AJ11" i="162"/>
  <c r="AN11" i="162"/>
  <c r="AR11" i="162"/>
  <c r="BH11" i="162"/>
  <c r="BL11" i="162"/>
  <c r="BP11" i="162"/>
  <c r="X12" i="162"/>
  <c r="AB12" i="162"/>
  <c r="AF12" i="162"/>
  <c r="AJ12" i="162"/>
  <c r="AN12" i="162"/>
  <c r="AR12" i="162"/>
  <c r="BH12" i="162"/>
  <c r="BL12" i="162"/>
  <c r="BP12" i="162"/>
  <c r="X13" i="162"/>
  <c r="AB13" i="162"/>
  <c r="AF13" i="162"/>
  <c r="AJ13" i="162"/>
  <c r="AN13" i="162"/>
  <c r="AR13" i="162"/>
  <c r="BH13" i="162"/>
  <c r="BL13" i="162"/>
  <c r="BP13" i="162"/>
  <c r="Y14" i="162"/>
  <c r="AC14" i="162"/>
  <c r="AG14" i="162"/>
  <c r="AK14" i="162"/>
  <c r="AO14" i="162"/>
  <c r="AS14" i="162"/>
  <c r="AW14" i="162"/>
  <c r="BA14" i="162"/>
  <c r="BE14" i="162"/>
  <c r="BI14" i="162"/>
  <c r="BM14" i="162"/>
  <c r="BQ14" i="162"/>
  <c r="V15" i="162"/>
  <c r="Z15" i="162"/>
  <c r="AD15" i="162"/>
  <c r="AH15" i="162"/>
  <c r="AL15" i="162"/>
  <c r="AP15" i="162"/>
  <c r="AT15" i="162"/>
  <c r="AX15" i="162"/>
  <c r="BB15" i="162"/>
  <c r="BF15" i="162"/>
  <c r="BJ15" i="162"/>
  <c r="BN15" i="162"/>
  <c r="BR15" i="162"/>
  <c r="W16" i="162"/>
  <c r="AM16" i="162"/>
  <c r="AQ16" i="162"/>
  <c r="AU16" i="162"/>
  <c r="AY16" i="162"/>
  <c r="BC16" i="162"/>
  <c r="BG16" i="162"/>
  <c r="BK16" i="162"/>
  <c r="BO16" i="162"/>
  <c r="BS16" i="162"/>
  <c r="AG17" i="162"/>
  <c r="AF17" i="162"/>
  <c r="X17" i="162"/>
  <c r="AB17" i="162"/>
  <c r="AH17" i="162"/>
  <c r="AU17" i="162"/>
  <c r="BK17" i="162"/>
  <c r="AI18" i="162"/>
  <c r="AE18" i="162"/>
  <c r="AA18" i="162"/>
  <c r="AH18" i="162"/>
  <c r="AD18" i="162"/>
  <c r="Z18" i="162"/>
  <c r="AG18" i="162"/>
  <c r="AC18" i="162"/>
  <c r="Y18" i="162"/>
  <c r="AF18" i="162"/>
  <c r="AV18" i="162"/>
  <c r="BL18" i="162"/>
  <c r="AF19" i="162"/>
  <c r="AG19" i="162"/>
  <c r="BM19" i="162"/>
  <c r="AG20" i="162"/>
  <c r="AD20" i="162"/>
  <c r="AT20" i="162"/>
  <c r="BJ20" i="162"/>
  <c r="AF21" i="162"/>
  <c r="AE21" i="162"/>
  <c r="AU21" i="162"/>
  <c r="BK21" i="162"/>
  <c r="AA22" i="162"/>
  <c r="AQ22" i="162"/>
  <c r="BG22" i="162"/>
  <c r="AM23" i="162"/>
  <c r="BC23" i="162"/>
  <c r="BS23" i="162"/>
  <c r="AJ24" i="162"/>
  <c r="AZ24" i="162"/>
  <c r="BP24" i="162"/>
  <c r="BD25" i="162"/>
  <c r="AZ25" i="162"/>
  <c r="AV25" i="162"/>
  <c r="BG25" i="162"/>
  <c r="BC25" i="162"/>
  <c r="AY25" i="162"/>
  <c r="W25" i="162"/>
  <c r="BF25" i="162"/>
  <c r="BB25" i="162"/>
  <c r="AX25" i="162"/>
  <c r="AK25" i="162"/>
  <c r="BA25" i="162"/>
  <c r="BQ25" i="162"/>
  <c r="AF26" i="162"/>
  <c r="AG26" i="162"/>
  <c r="Y4" i="163"/>
  <c r="AO4" i="163"/>
  <c r="BE4" i="163"/>
  <c r="BE5" i="163"/>
  <c r="AH5" i="163"/>
  <c r="AX5" i="163"/>
  <c r="BN5" i="163"/>
  <c r="BF6" i="163"/>
  <c r="AI6" i="163"/>
  <c r="AY6" i="163"/>
  <c r="BO6" i="163"/>
  <c r="BE7" i="163"/>
  <c r="AV7" i="163"/>
  <c r="BL7" i="163"/>
  <c r="AI8" i="163"/>
  <c r="X8" i="163"/>
  <c r="AN8" i="163"/>
  <c r="BD8" i="163"/>
  <c r="BE9" i="163"/>
  <c r="AF9" i="163"/>
  <c r="AV9" i="163"/>
  <c r="BL9" i="163"/>
  <c r="AF10" i="163"/>
  <c r="AG10" i="163"/>
  <c r="BM10" i="163"/>
  <c r="AG11" i="163"/>
  <c r="AD11" i="163"/>
  <c r="AT11" i="163"/>
  <c r="BJ11" i="163"/>
  <c r="AI12" i="163"/>
  <c r="Z12" i="163"/>
  <c r="AP12" i="163"/>
  <c r="BF12" i="163"/>
  <c r="V13" i="163"/>
  <c r="AL13" i="163"/>
  <c r="BB13" i="163"/>
  <c r="BR13" i="163"/>
  <c r="BA14" i="163"/>
  <c r="BE15" i="163"/>
  <c r="AI16" i="163"/>
  <c r="X17" i="163"/>
  <c r="BP17" i="163"/>
  <c r="AK18" i="163"/>
  <c r="BN19" i="163"/>
  <c r="AF21" i="163"/>
  <c r="X22" i="163"/>
  <c r="AJ23" i="163"/>
  <c r="BQ24" i="163"/>
  <c r="AH25" i="163"/>
  <c r="AP26" i="163"/>
  <c r="BA7" i="164"/>
  <c r="BM8" i="164"/>
  <c r="AW9" i="164"/>
  <c r="AP10" i="164"/>
  <c r="BG11" i="164"/>
  <c r="BS12" i="164"/>
  <c r="BF13" i="164"/>
  <c r="BO13" i="164"/>
  <c r="X24" i="161"/>
  <c r="AB24" i="161"/>
  <c r="AF24" i="161"/>
  <c r="AW25" i="161"/>
  <c r="BA25" i="161"/>
  <c r="BE25" i="161"/>
  <c r="AW26" i="161"/>
  <c r="BA26" i="161"/>
  <c r="BE26" i="161"/>
  <c r="BP26" i="162"/>
  <c r="BL26" i="162"/>
  <c r="BH26" i="162"/>
  <c r="AR26" i="162"/>
  <c r="AN26" i="162"/>
  <c r="AJ26" i="162"/>
  <c r="BP25" i="162"/>
  <c r="BL25" i="162"/>
  <c r="BH25" i="162"/>
  <c r="AR25" i="162"/>
  <c r="AN25" i="162"/>
  <c r="AJ25" i="162"/>
  <c r="BS24" i="162"/>
  <c r="BO24" i="162"/>
  <c r="BK24" i="162"/>
  <c r="BC24" i="162"/>
  <c r="AY24" i="162"/>
  <c r="AU24" i="162"/>
  <c r="AQ24" i="162"/>
  <c r="AM24" i="162"/>
  <c r="BR23" i="162"/>
  <c r="BN23" i="162"/>
  <c r="BJ23" i="162"/>
  <c r="AT23" i="162"/>
  <c r="AP23" i="162"/>
  <c r="AL23" i="162"/>
  <c r="AH23" i="162"/>
  <c r="AD23" i="162"/>
  <c r="Z23" i="162"/>
  <c r="V23" i="162"/>
  <c r="BR22" i="162"/>
  <c r="BN22" i="162"/>
  <c r="BJ22" i="162"/>
  <c r="AT22" i="162"/>
  <c r="AP22" i="162"/>
  <c r="AL22" i="162"/>
  <c r="AH22" i="162"/>
  <c r="AD22" i="162"/>
  <c r="Z22" i="162"/>
  <c r="V22" i="162"/>
  <c r="BR21" i="162"/>
  <c r="BN21" i="162"/>
  <c r="BJ21" i="162"/>
  <c r="AT21" i="162"/>
  <c r="AP21" i="162"/>
  <c r="AL21" i="162"/>
  <c r="AH21" i="162"/>
  <c r="AD21" i="162"/>
  <c r="Z21" i="162"/>
  <c r="V21" i="162"/>
  <c r="BQ20" i="162"/>
  <c r="BM20" i="162"/>
  <c r="BI20" i="162"/>
  <c r="AS20" i="162"/>
  <c r="AO20" i="162"/>
  <c r="AK20" i="162"/>
  <c r="BP19" i="162"/>
  <c r="BL19" i="162"/>
  <c r="BH19" i="162"/>
  <c r="AR19" i="162"/>
  <c r="AN19" i="162"/>
  <c r="AJ19" i="162"/>
  <c r="BS18" i="162"/>
  <c r="BO18" i="162"/>
  <c r="BK18" i="162"/>
  <c r="AU18" i="162"/>
  <c r="AQ18" i="162"/>
  <c r="AM18" i="162"/>
  <c r="BR17" i="162"/>
  <c r="BN17" i="162"/>
  <c r="BJ17" i="162"/>
  <c r="AT17" i="162"/>
  <c r="AP17" i="162"/>
  <c r="AL17" i="162"/>
  <c r="BS26" i="162"/>
  <c r="BO26" i="162"/>
  <c r="BK26" i="162"/>
  <c r="AU26" i="162"/>
  <c r="AQ26" i="162"/>
  <c r="AM26" i="162"/>
  <c r="BS25" i="162"/>
  <c r="BO25" i="162"/>
  <c r="BK25" i="162"/>
  <c r="AU25" i="162"/>
  <c r="AQ25" i="162"/>
  <c r="AM25" i="162"/>
  <c r="BR24" i="162"/>
  <c r="BN24" i="162"/>
  <c r="BJ24" i="162"/>
  <c r="AT24" i="162"/>
  <c r="AP24" i="162"/>
  <c r="AL24" i="162"/>
  <c r="V24" i="162"/>
  <c r="BQ23" i="162"/>
  <c r="BM23" i="162"/>
  <c r="BI23" i="162"/>
  <c r="AS23" i="162"/>
  <c r="AO23" i="162"/>
  <c r="AK23" i="162"/>
  <c r="AG23" i="162"/>
  <c r="AC23" i="162"/>
  <c r="Y23" i="162"/>
  <c r="BQ22" i="162"/>
  <c r="BM22" i="162"/>
  <c r="BI22" i="162"/>
  <c r="AS22" i="162"/>
  <c r="AO22" i="162"/>
  <c r="AK22" i="162"/>
  <c r="AG22" i="162"/>
  <c r="AC22" i="162"/>
  <c r="Y22" i="162"/>
  <c r="BQ21" i="162"/>
  <c r="BM21" i="162"/>
  <c r="BI21" i="162"/>
  <c r="AS21" i="162"/>
  <c r="AO21" i="162"/>
  <c r="AK21" i="162"/>
  <c r="AG21" i="162"/>
  <c r="AC21" i="162"/>
  <c r="Y21" i="162"/>
  <c r="BP20" i="162"/>
  <c r="BL20" i="162"/>
  <c r="BH20" i="162"/>
  <c r="AR20" i="162"/>
  <c r="AN20" i="162"/>
  <c r="AJ20" i="162"/>
  <c r="BS19" i="162"/>
  <c r="BO19" i="162"/>
  <c r="BK19" i="162"/>
  <c r="AU19" i="162"/>
  <c r="AQ19" i="162"/>
  <c r="AM19" i="162"/>
  <c r="BR18" i="162"/>
  <c r="BN18" i="162"/>
  <c r="BJ18" i="162"/>
  <c r="AT18" i="162"/>
  <c r="AP18" i="162"/>
  <c r="AL18" i="162"/>
  <c r="V18" i="162"/>
  <c r="BQ17" i="162"/>
  <c r="BM17" i="162"/>
  <c r="BI17" i="162"/>
  <c r="AS17" i="162"/>
  <c r="AO17" i="162"/>
  <c r="AK17" i="162"/>
  <c r="BR26" i="162"/>
  <c r="BN26" i="162"/>
  <c r="BJ26" i="162"/>
  <c r="AT26" i="162"/>
  <c r="AP26" i="162"/>
  <c r="AL26" i="162"/>
  <c r="V26" i="162"/>
  <c r="BR25" i="162"/>
  <c r="BN25" i="162"/>
  <c r="BJ25" i="162"/>
  <c r="AT25" i="162"/>
  <c r="AP25" i="162"/>
  <c r="AL25" i="162"/>
  <c r="V25" i="162"/>
  <c r="BQ24" i="162"/>
  <c r="BM24" i="162"/>
  <c r="BI24" i="162"/>
  <c r="AS24" i="162"/>
  <c r="AO24" i="162"/>
  <c r="AK24" i="162"/>
  <c r="BP23" i="162"/>
  <c r="BL23" i="162"/>
  <c r="BH23" i="162"/>
  <c r="AR23" i="162"/>
  <c r="AN23" i="162"/>
  <c r="AJ23" i="162"/>
  <c r="BP22" i="162"/>
  <c r="BL22" i="162"/>
  <c r="BH22" i="162"/>
  <c r="AR22" i="162"/>
  <c r="AN22" i="162"/>
  <c r="AJ22" i="162"/>
  <c r="BP21" i="162"/>
  <c r="BL21" i="162"/>
  <c r="BH21" i="162"/>
  <c r="AR21" i="162"/>
  <c r="AN21" i="162"/>
  <c r="AJ21" i="162"/>
  <c r="BS20" i="162"/>
  <c r="BO20" i="162"/>
  <c r="BK20" i="162"/>
  <c r="AU20" i="162"/>
  <c r="AQ20" i="162"/>
  <c r="AM20" i="162"/>
  <c r="BR19" i="162"/>
  <c r="BN19" i="162"/>
  <c r="BJ19" i="162"/>
  <c r="AT19" i="162"/>
  <c r="AP19" i="162"/>
  <c r="AL19" i="162"/>
  <c r="V19" i="162"/>
  <c r="BQ18" i="162"/>
  <c r="BM18" i="162"/>
  <c r="BI18" i="162"/>
  <c r="AS18" i="162"/>
  <c r="AO18" i="162"/>
  <c r="AK18" i="162"/>
  <c r="BP17" i="162"/>
  <c r="BL17" i="162"/>
  <c r="BH17" i="162"/>
  <c r="AR17" i="162"/>
  <c r="AN17" i="162"/>
  <c r="AJ17" i="162"/>
  <c r="AK4" i="162"/>
  <c r="AO4" i="162"/>
  <c r="AS4" i="162"/>
  <c r="AW4" i="162"/>
  <c r="BA4" i="162"/>
  <c r="BE4" i="162"/>
  <c r="BI4" i="162"/>
  <c r="BM4" i="162"/>
  <c r="BQ4" i="162"/>
  <c r="V5" i="162"/>
  <c r="Z5" i="162"/>
  <c r="AD5" i="162"/>
  <c r="AH5" i="162"/>
  <c r="AL5" i="162"/>
  <c r="AP5" i="162"/>
  <c r="AT5" i="162"/>
  <c r="BJ5" i="162"/>
  <c r="BN5" i="162"/>
  <c r="BR5" i="162"/>
  <c r="AA6" i="162"/>
  <c r="AE6" i="162"/>
  <c r="AI6" i="162"/>
  <c r="AM6" i="162"/>
  <c r="AQ6" i="162"/>
  <c r="AU6" i="162"/>
  <c r="AY6" i="162"/>
  <c r="BC6" i="162"/>
  <c r="BG6" i="162"/>
  <c r="BK6" i="162"/>
  <c r="BO6" i="162"/>
  <c r="BS6" i="162"/>
  <c r="X7" i="162"/>
  <c r="AB7" i="162"/>
  <c r="AF7" i="162"/>
  <c r="AJ7" i="162"/>
  <c r="AN7" i="162"/>
  <c r="AR7" i="162"/>
  <c r="AV7" i="162"/>
  <c r="AZ7" i="162"/>
  <c r="BD7" i="162"/>
  <c r="BH7" i="162"/>
  <c r="BL7" i="162"/>
  <c r="BP7" i="162"/>
  <c r="AJ8" i="162"/>
  <c r="AN8" i="162"/>
  <c r="AR8" i="162"/>
  <c r="AV8" i="162"/>
  <c r="AZ8" i="162"/>
  <c r="BD8" i="162"/>
  <c r="BH8" i="162"/>
  <c r="BL8" i="162"/>
  <c r="BP8" i="162"/>
  <c r="AJ9" i="162"/>
  <c r="AN9" i="162"/>
  <c r="AR9" i="162"/>
  <c r="AV9" i="162"/>
  <c r="AZ9" i="162"/>
  <c r="BD9" i="162"/>
  <c r="BH9" i="162"/>
  <c r="BL9" i="162"/>
  <c r="BP9" i="162"/>
  <c r="AK10" i="162"/>
  <c r="AO10" i="162"/>
  <c r="AS10" i="162"/>
  <c r="AW10" i="162"/>
  <c r="BA10" i="162"/>
  <c r="BE10" i="162"/>
  <c r="BI10" i="162"/>
  <c r="BM10" i="162"/>
  <c r="BQ10" i="162"/>
  <c r="V11" i="162"/>
  <c r="Z11" i="162"/>
  <c r="AD11" i="162"/>
  <c r="AH11" i="162"/>
  <c r="AL11" i="162"/>
  <c r="AP11" i="162"/>
  <c r="AT11" i="162"/>
  <c r="BJ11" i="162"/>
  <c r="BN11" i="162"/>
  <c r="BR11" i="162"/>
  <c r="V12" i="162"/>
  <c r="Z12" i="162"/>
  <c r="AD12" i="162"/>
  <c r="AH12" i="162"/>
  <c r="AL12" i="162"/>
  <c r="AP12" i="162"/>
  <c r="AT12" i="162"/>
  <c r="BJ12" i="162"/>
  <c r="BN12" i="162"/>
  <c r="BR12" i="162"/>
  <c r="V13" i="162"/>
  <c r="Z13" i="162"/>
  <c r="AD13" i="162"/>
  <c r="AH13" i="162"/>
  <c r="AL13" i="162"/>
  <c r="AP13" i="162"/>
  <c r="AT13" i="162"/>
  <c r="BJ13" i="162"/>
  <c r="BN13" i="162"/>
  <c r="BR13" i="162"/>
  <c r="AA14" i="162"/>
  <c r="AE14" i="162"/>
  <c r="AI14" i="162"/>
  <c r="AM14" i="162"/>
  <c r="AQ14" i="162"/>
  <c r="AU14" i="162"/>
  <c r="AY14" i="162"/>
  <c r="BC14" i="162"/>
  <c r="BG14" i="162"/>
  <c r="BK14" i="162"/>
  <c r="BO14" i="162"/>
  <c r="BS14" i="162"/>
  <c r="X15" i="162"/>
  <c r="AB15" i="162"/>
  <c r="AF15" i="162"/>
  <c r="AJ15" i="162"/>
  <c r="AN15" i="162"/>
  <c r="AR15" i="162"/>
  <c r="AV15" i="162"/>
  <c r="AZ15" i="162"/>
  <c r="BD15" i="162"/>
  <c r="BH15" i="162"/>
  <c r="BL15" i="162"/>
  <c r="BP15" i="162"/>
  <c r="AK16" i="162"/>
  <c r="AO16" i="162"/>
  <c r="AS16" i="162"/>
  <c r="AW16" i="162"/>
  <c r="BA16" i="162"/>
  <c r="BE16" i="162"/>
  <c r="BI16" i="162"/>
  <c r="BM16" i="162"/>
  <c r="BQ16" i="162"/>
  <c r="V17" i="162"/>
  <c r="Z17" i="162"/>
  <c r="AD17" i="162"/>
  <c r="AM17" i="162"/>
  <c r="BS17" i="162"/>
  <c r="X18" i="162"/>
  <c r="AN18" i="162"/>
  <c r="BD18" i="162"/>
  <c r="Y19" i="162"/>
  <c r="AO19" i="162"/>
  <c r="V20" i="162"/>
  <c r="AL20" i="162"/>
  <c r="BB20" i="162"/>
  <c r="BR20" i="162"/>
  <c r="AM21" i="162"/>
  <c r="BC21" i="162"/>
  <c r="BS21" i="162"/>
  <c r="BF22" i="162"/>
  <c r="AI22" i="162"/>
  <c r="AY22" i="162"/>
  <c r="BO22" i="162"/>
  <c r="AF23" i="162"/>
  <c r="AE23" i="162"/>
  <c r="AU23" i="162"/>
  <c r="BK23" i="162"/>
  <c r="AI24" i="162"/>
  <c r="AE24" i="162"/>
  <c r="AA24" i="162"/>
  <c r="AH24" i="162"/>
  <c r="AD24" i="162"/>
  <c r="Z24" i="162"/>
  <c r="AG24" i="162"/>
  <c r="AC24" i="162"/>
  <c r="Y24" i="162"/>
  <c r="AB24" i="162"/>
  <c r="AR24" i="162"/>
  <c r="BH24" i="162"/>
  <c r="AC25" i="162"/>
  <c r="AS25" i="162"/>
  <c r="BI25" i="162"/>
  <c r="Y26" i="162"/>
  <c r="AO26" i="162"/>
  <c r="BL8" i="163"/>
  <c r="AI9" i="163"/>
  <c r="X9" i="163"/>
  <c r="AN9" i="163"/>
  <c r="BD9" i="163"/>
  <c r="Y10" i="163"/>
  <c r="AO10" i="163"/>
  <c r="V11" i="163"/>
  <c r="AL11" i="163"/>
  <c r="BB11" i="163"/>
  <c r="BR11" i="163"/>
  <c r="BE12" i="163"/>
  <c r="AH12" i="163"/>
  <c r="AX12" i="163"/>
  <c r="BN12" i="163"/>
  <c r="AD13" i="163"/>
  <c r="AT13" i="163"/>
  <c r="BJ13" i="163"/>
  <c r="AE14" i="163"/>
  <c r="AX15" i="163"/>
  <c r="BF16" i="163"/>
  <c r="BO16" i="163"/>
  <c r="AJ17" i="163"/>
  <c r="BQ18" i="163"/>
  <c r="AH19" i="163"/>
  <c r="AY20" i="163"/>
  <c r="BF21" i="163"/>
  <c r="BL21" i="163"/>
  <c r="BD22" i="163"/>
  <c r="AB23" i="163"/>
  <c r="BP23" i="163"/>
  <c r="AK24" i="163"/>
  <c r="BD7" i="164"/>
  <c r="AZ7" i="164"/>
  <c r="AV7" i="164"/>
  <c r="BG7" i="164"/>
  <c r="BC7" i="164"/>
  <c r="AY7" i="164"/>
  <c r="W7" i="164"/>
  <c r="BF7" i="164"/>
  <c r="BB7" i="164"/>
  <c r="AX7" i="164"/>
  <c r="BR26" i="164"/>
  <c r="BO24" i="164"/>
  <c r="BQ22" i="164"/>
  <c r="AJ21" i="164"/>
  <c r="BH20" i="164"/>
  <c r="AL19" i="164"/>
  <c r="Y18" i="164"/>
  <c r="BG16" i="164"/>
  <c r="AP15" i="164"/>
  <c r="BK13" i="164"/>
  <c r="AU13" i="164"/>
  <c r="BO12" i="164"/>
  <c r="AY12" i="164"/>
  <c r="AI12" i="164"/>
  <c r="BS11" i="164"/>
  <c r="BC11" i="164"/>
  <c r="AM11" i="164"/>
  <c r="BR10" i="164"/>
  <c r="BB10" i="164"/>
  <c r="AL10" i="164"/>
  <c r="V10" i="164"/>
  <c r="AO9" i="164"/>
  <c r="Y9" i="164"/>
  <c r="BI8" i="164"/>
  <c r="AS8" i="164"/>
  <c r="AC8" i="164"/>
  <c r="BM7" i="164"/>
  <c r="AW7" i="164"/>
  <c r="AG7" i="164"/>
  <c r="AA26" i="164"/>
  <c r="AM24" i="164"/>
  <c r="AV22" i="164"/>
  <c r="AM20" i="164"/>
  <c r="V19" i="164"/>
  <c r="BD17" i="164"/>
  <c r="AQ16" i="164"/>
  <c r="Z15" i="164"/>
  <c r="BI14" i="164"/>
  <c r="BG13" i="164"/>
  <c r="AQ13" i="164"/>
  <c r="BK12" i="164"/>
  <c r="AU12" i="164"/>
  <c r="AE12" i="164"/>
  <c r="BO11" i="164"/>
  <c r="AY11" i="164"/>
  <c r="AI11" i="164"/>
  <c r="BN10" i="164"/>
  <c r="AX10" i="164"/>
  <c r="AH10" i="164"/>
  <c r="BQ9" i="164"/>
  <c r="AK9" i="164"/>
  <c r="BE8" i="164"/>
  <c r="AO8" i="164"/>
  <c r="Y8" i="164"/>
  <c r="BI7" i="164"/>
  <c r="AS7" i="164"/>
  <c r="AC7" i="164"/>
  <c r="BH23" i="164"/>
  <c r="Z22" i="164"/>
  <c r="BR19" i="164"/>
  <c r="BE18" i="164"/>
  <c r="AN17" i="164"/>
  <c r="AA16" i="164"/>
  <c r="AS14" i="164"/>
  <c r="BS13" i="164"/>
  <c r="BC13" i="164"/>
  <c r="AM13" i="164"/>
  <c r="BG12" i="164"/>
  <c r="AQ12" i="164"/>
  <c r="BK11" i="164"/>
  <c r="AU11" i="164"/>
  <c r="AE11" i="164"/>
  <c r="BJ10" i="164"/>
  <c r="AT10" i="164"/>
  <c r="AD10" i="164"/>
  <c r="BM9" i="164"/>
  <c r="AG9" i="164"/>
  <c r="BQ8" i="164"/>
  <c r="AK8" i="164"/>
  <c r="BE7" i="164"/>
  <c r="AO7" i="164"/>
  <c r="Y7" i="164"/>
  <c r="AG8" i="164"/>
  <c r="AI9" i="164"/>
  <c r="AS9" i="164"/>
  <c r="AA11" i="164"/>
  <c r="AM12" i="164"/>
  <c r="AI13" i="164"/>
  <c r="X14" i="164"/>
  <c r="X17" i="164"/>
  <c r="AO18" i="164"/>
  <c r="BB19" i="164"/>
  <c r="BE21" i="164"/>
  <c r="BF22" i="164"/>
  <c r="BC24" i="164"/>
  <c r="X22" i="161"/>
  <c r="AB22" i="161"/>
  <c r="AV22" i="161"/>
  <c r="AZ22" i="161"/>
  <c r="X23" i="161"/>
  <c r="AB23" i="161"/>
  <c r="AV23" i="161"/>
  <c r="AZ23" i="161"/>
  <c r="Y24" i="161"/>
  <c r="AC24" i="161"/>
  <c r="AW24" i="161"/>
  <c r="BA24" i="161"/>
  <c r="AX25" i="161"/>
  <c r="BB25" i="161"/>
  <c r="AX26" i="161"/>
  <c r="BB26" i="161"/>
  <c r="V4" i="162"/>
  <c r="AL4" i="162"/>
  <c r="AP4" i="162"/>
  <c r="AT4" i="162"/>
  <c r="AX4" i="162"/>
  <c r="BB4" i="162"/>
  <c r="BF4" i="162"/>
  <c r="BJ4" i="162"/>
  <c r="BN4" i="162"/>
  <c r="BR4" i="162"/>
  <c r="AA5" i="162"/>
  <c r="AE5" i="162"/>
  <c r="AM5" i="162"/>
  <c r="AQ5" i="162"/>
  <c r="AU5" i="162"/>
  <c r="BK5" i="162"/>
  <c r="BO5" i="162"/>
  <c r="BS5" i="162"/>
  <c r="X6" i="162"/>
  <c r="AB6" i="162"/>
  <c r="AJ6" i="162"/>
  <c r="AN6" i="162"/>
  <c r="AR6" i="162"/>
  <c r="AV6" i="162"/>
  <c r="AZ6" i="162"/>
  <c r="BH6" i="162"/>
  <c r="BL6" i="162"/>
  <c r="BP6" i="162"/>
  <c r="Y7" i="162"/>
  <c r="AC7" i="162"/>
  <c r="AK7" i="162"/>
  <c r="AO7" i="162"/>
  <c r="AS7" i="162"/>
  <c r="AW7" i="162"/>
  <c r="BA7" i="162"/>
  <c r="BI7" i="162"/>
  <c r="BM7" i="162"/>
  <c r="BQ7" i="162"/>
  <c r="AK8" i="162"/>
  <c r="AO8" i="162"/>
  <c r="AS8" i="162"/>
  <c r="AW8" i="162"/>
  <c r="BA8" i="162"/>
  <c r="BI8" i="162"/>
  <c r="BM8" i="162"/>
  <c r="BQ8" i="162"/>
  <c r="AK9" i="162"/>
  <c r="AO9" i="162"/>
  <c r="AS9" i="162"/>
  <c r="AW9" i="162"/>
  <c r="BA9" i="162"/>
  <c r="BI9" i="162"/>
  <c r="BM9" i="162"/>
  <c r="BQ9" i="162"/>
  <c r="V10" i="162"/>
  <c r="AL10" i="162"/>
  <c r="AP10" i="162"/>
  <c r="AT10" i="162"/>
  <c r="AX10" i="162"/>
  <c r="BB10" i="162"/>
  <c r="BJ10" i="162"/>
  <c r="BN10" i="162"/>
  <c r="BR10" i="162"/>
  <c r="AA11" i="162"/>
  <c r="AE11" i="162"/>
  <c r="AM11" i="162"/>
  <c r="AQ11" i="162"/>
  <c r="AU11" i="162"/>
  <c r="BK11" i="162"/>
  <c r="BO11" i="162"/>
  <c r="BS11" i="162"/>
  <c r="AA12" i="162"/>
  <c r="AE12" i="162"/>
  <c r="AM12" i="162"/>
  <c r="AQ12" i="162"/>
  <c r="AU12" i="162"/>
  <c r="BK12" i="162"/>
  <c r="BO12" i="162"/>
  <c r="BS12" i="162"/>
  <c r="AA13" i="162"/>
  <c r="AE13" i="162"/>
  <c r="AM13" i="162"/>
  <c r="AQ13" i="162"/>
  <c r="AU13" i="162"/>
  <c r="BK13" i="162"/>
  <c r="BO13" i="162"/>
  <c r="BS13" i="162"/>
  <c r="X14" i="162"/>
  <c r="AB14" i="162"/>
  <c r="AJ14" i="162"/>
  <c r="AN14" i="162"/>
  <c r="AR14" i="162"/>
  <c r="AV14" i="162"/>
  <c r="AZ14" i="162"/>
  <c r="BH14" i="162"/>
  <c r="BL14" i="162"/>
  <c r="BP14" i="162"/>
  <c r="Y15" i="162"/>
  <c r="AC15" i="162"/>
  <c r="AK15" i="162"/>
  <c r="AO15" i="162"/>
  <c r="AS15" i="162"/>
  <c r="AW15" i="162"/>
  <c r="BA15" i="162"/>
  <c r="BI15" i="162"/>
  <c r="BM15" i="162"/>
  <c r="BQ15" i="162"/>
  <c r="V16" i="162"/>
  <c r="AL16" i="162"/>
  <c r="AP16" i="162"/>
  <c r="AT16" i="162"/>
  <c r="AX16" i="162"/>
  <c r="BB16" i="162"/>
  <c r="BJ16" i="162"/>
  <c r="BN16" i="162"/>
  <c r="BR16" i="162"/>
  <c r="AA17" i="162"/>
  <c r="AE17" i="162"/>
  <c r="AQ17" i="162"/>
  <c r="AB18" i="162"/>
  <c r="AR18" i="162"/>
  <c r="BH18" i="162"/>
  <c r="AC19" i="162"/>
  <c r="AS19" i="162"/>
  <c r="BI19" i="162"/>
  <c r="Z20" i="162"/>
  <c r="AP20" i="162"/>
  <c r="BF20" i="162"/>
  <c r="AA21" i="162"/>
  <c r="AQ21" i="162"/>
  <c r="BG21" i="162"/>
  <c r="AM22" i="162"/>
  <c r="BC22" i="162"/>
  <c r="BS22" i="162"/>
  <c r="BF23" i="162"/>
  <c r="AI23" i="162"/>
  <c r="AY23" i="162"/>
  <c r="BO23" i="162"/>
  <c r="BG24" i="162"/>
  <c r="AF24" i="162"/>
  <c r="AV24" i="162"/>
  <c r="BL24" i="162"/>
  <c r="AF25" i="162"/>
  <c r="AG25" i="162"/>
  <c r="AW25" i="162"/>
  <c r="BM25" i="162"/>
  <c r="AC26" i="162"/>
  <c r="AS26" i="162"/>
  <c r="BI26" i="162"/>
  <c r="BQ26" i="163"/>
  <c r="BM26" i="163"/>
  <c r="BI26" i="163"/>
  <c r="AS26" i="163"/>
  <c r="AO26" i="163"/>
  <c r="AK26" i="163"/>
  <c r="BQ25" i="163"/>
  <c r="BM25" i="163"/>
  <c r="BI25" i="163"/>
  <c r="AS25" i="163"/>
  <c r="AO25" i="163"/>
  <c r="AK25" i="163"/>
  <c r="Y25" i="163"/>
  <c r="BP24" i="163"/>
  <c r="BL24" i="163"/>
  <c r="BH24" i="163"/>
  <c r="AR24" i="163"/>
  <c r="AN24" i="163"/>
  <c r="AJ24" i="163"/>
  <c r="BS23" i="163"/>
  <c r="BO23" i="163"/>
  <c r="BK23" i="163"/>
  <c r="AU23" i="163"/>
  <c r="AQ23" i="163"/>
  <c r="AM23" i="163"/>
  <c r="BS22" i="163"/>
  <c r="BO22" i="163"/>
  <c r="BK22" i="163"/>
  <c r="BC22" i="163"/>
  <c r="AY22" i="163"/>
  <c r="AU22" i="163"/>
  <c r="AQ22" i="163"/>
  <c r="AM22" i="163"/>
  <c r="BS21" i="163"/>
  <c r="BO21" i="163"/>
  <c r="BK21" i="163"/>
  <c r="BG21" i="163"/>
  <c r="BC21" i="163"/>
  <c r="AY21" i="163"/>
  <c r="AU21" i="163"/>
  <c r="AQ21" i="163"/>
  <c r="AM21" i="163"/>
  <c r="BR20" i="163"/>
  <c r="BN20" i="163"/>
  <c r="BJ20" i="163"/>
  <c r="BB20" i="163"/>
  <c r="AX20" i="163"/>
  <c r="AT20" i="163"/>
  <c r="AP20" i="163"/>
  <c r="AL20" i="163"/>
  <c r="AH20" i="163"/>
  <c r="AD20" i="163"/>
  <c r="Z20" i="163"/>
  <c r="V20" i="163"/>
  <c r="BQ19" i="163"/>
  <c r="BM19" i="163"/>
  <c r="BI19" i="163"/>
  <c r="AS19" i="163"/>
  <c r="AO19" i="163"/>
  <c r="AK19" i="163"/>
  <c r="AG19" i="163"/>
  <c r="AC19" i="163"/>
  <c r="Y19" i="163"/>
  <c r="BP18" i="163"/>
  <c r="BL18" i="163"/>
  <c r="BH18" i="163"/>
  <c r="AR18" i="163"/>
  <c r="AN18" i="163"/>
  <c r="AJ18" i="163"/>
  <c r="BS17" i="163"/>
  <c r="BO17" i="163"/>
  <c r="BK17" i="163"/>
  <c r="AU17" i="163"/>
  <c r="AQ17" i="163"/>
  <c r="AM17" i="163"/>
  <c r="BR16" i="163"/>
  <c r="BN16" i="163"/>
  <c r="BJ16" i="163"/>
  <c r="AT16" i="163"/>
  <c r="AP16" i="163"/>
  <c r="AL16" i="163"/>
  <c r="V16" i="163"/>
  <c r="BQ15" i="163"/>
  <c r="BM15" i="163"/>
  <c r="BI15" i="163"/>
  <c r="AS15" i="163"/>
  <c r="AO15" i="163"/>
  <c r="AK15" i="163"/>
  <c r="BP14" i="163"/>
  <c r="BL14" i="163"/>
  <c r="BH14" i="163"/>
  <c r="AR14" i="163"/>
  <c r="AN14" i="163"/>
  <c r="AJ14" i="163"/>
  <c r="BP26" i="163"/>
  <c r="BL26" i="163"/>
  <c r="BH26" i="163"/>
  <c r="AR26" i="163"/>
  <c r="AN26" i="163"/>
  <c r="AJ26" i="163"/>
  <c r="BP25" i="163"/>
  <c r="BL25" i="163"/>
  <c r="BH25" i="163"/>
  <c r="AR25" i="163"/>
  <c r="AN25" i="163"/>
  <c r="AJ25" i="163"/>
  <c r="BS24" i="163"/>
  <c r="BO24" i="163"/>
  <c r="BK24" i="163"/>
  <c r="AU24" i="163"/>
  <c r="AQ24" i="163"/>
  <c r="AM24" i="163"/>
  <c r="BR23" i="163"/>
  <c r="BN23" i="163"/>
  <c r="BJ23" i="163"/>
  <c r="AT23" i="163"/>
  <c r="AP23" i="163"/>
  <c r="AL23" i="163"/>
  <c r="V23" i="163"/>
  <c r="BR22" i="163"/>
  <c r="BN22" i="163"/>
  <c r="BJ22" i="163"/>
  <c r="AT22" i="163"/>
  <c r="AP22" i="163"/>
  <c r="AL22" i="163"/>
  <c r="V22" i="163"/>
  <c r="BR21" i="163"/>
  <c r="BN21" i="163"/>
  <c r="BJ21" i="163"/>
  <c r="AT21" i="163"/>
  <c r="AP21" i="163"/>
  <c r="AL21" i="163"/>
  <c r="V21" i="163"/>
  <c r="BQ20" i="163"/>
  <c r="BM20" i="163"/>
  <c r="BI20" i="163"/>
  <c r="AS20" i="163"/>
  <c r="AO20" i="163"/>
  <c r="AK20" i="163"/>
  <c r="BP19" i="163"/>
  <c r="BL19" i="163"/>
  <c r="BH19" i="163"/>
  <c r="AR19" i="163"/>
  <c r="AN19" i="163"/>
  <c r="AJ19" i="163"/>
  <c r="BS18" i="163"/>
  <c r="BO18" i="163"/>
  <c r="BK18" i="163"/>
  <c r="AU18" i="163"/>
  <c r="AQ18" i="163"/>
  <c r="AM18" i="163"/>
  <c r="BR17" i="163"/>
  <c r="BN17" i="163"/>
  <c r="BJ17" i="163"/>
  <c r="AT17" i="163"/>
  <c r="AP17" i="163"/>
  <c r="AL17" i="163"/>
  <c r="V17" i="163"/>
  <c r="BQ16" i="163"/>
  <c r="BM16" i="163"/>
  <c r="BI16" i="163"/>
  <c r="AS16" i="163"/>
  <c r="AO16" i="163"/>
  <c r="AK16" i="163"/>
  <c r="BP15" i="163"/>
  <c r="BL15" i="163"/>
  <c r="BH15" i="163"/>
  <c r="AR15" i="163"/>
  <c r="AN15" i="163"/>
  <c r="AJ15" i="163"/>
  <c r="BS14" i="163"/>
  <c r="BO14" i="163"/>
  <c r="BK14" i="163"/>
  <c r="AU14" i="163"/>
  <c r="AQ14" i="163"/>
  <c r="AM14" i="163"/>
  <c r="BS26" i="163"/>
  <c r="BO26" i="163"/>
  <c r="BK26" i="163"/>
  <c r="AU26" i="163"/>
  <c r="AQ26" i="163"/>
  <c r="AM26" i="163"/>
  <c r="BS25" i="163"/>
  <c r="BO25" i="163"/>
  <c r="BK25" i="163"/>
  <c r="AU25" i="163"/>
  <c r="AQ25" i="163"/>
  <c r="AM25" i="163"/>
  <c r="BR24" i="163"/>
  <c r="BN24" i="163"/>
  <c r="BJ24" i="163"/>
  <c r="AT24" i="163"/>
  <c r="AP24" i="163"/>
  <c r="AL24" i="163"/>
  <c r="V24" i="163"/>
  <c r="BQ23" i="163"/>
  <c r="BM23" i="163"/>
  <c r="BI23" i="163"/>
  <c r="AS23" i="163"/>
  <c r="AO23" i="163"/>
  <c r="AK23" i="163"/>
  <c r="BQ22" i="163"/>
  <c r="BM22" i="163"/>
  <c r="BI22" i="163"/>
  <c r="AS22" i="163"/>
  <c r="AO22" i="163"/>
  <c r="AK22" i="163"/>
  <c r="BQ21" i="163"/>
  <c r="BM21" i="163"/>
  <c r="BI21" i="163"/>
  <c r="AS21" i="163"/>
  <c r="AO21" i="163"/>
  <c r="AK21" i="163"/>
  <c r="BP20" i="163"/>
  <c r="BL20" i="163"/>
  <c r="BH20" i="163"/>
  <c r="AR20" i="163"/>
  <c r="AN20" i="163"/>
  <c r="AJ20" i="163"/>
  <c r="BS19" i="163"/>
  <c r="BO19" i="163"/>
  <c r="BK19" i="163"/>
  <c r="AU19" i="163"/>
  <c r="AQ19" i="163"/>
  <c r="AM19" i="163"/>
  <c r="BR18" i="163"/>
  <c r="BN18" i="163"/>
  <c r="BJ18" i="163"/>
  <c r="AT18" i="163"/>
  <c r="AP18" i="163"/>
  <c r="AL18" i="163"/>
  <c r="V18" i="163"/>
  <c r="BQ17" i="163"/>
  <c r="BM17" i="163"/>
  <c r="BI17" i="163"/>
  <c r="AS17" i="163"/>
  <c r="AO17" i="163"/>
  <c r="AK17" i="163"/>
  <c r="BP16" i="163"/>
  <c r="BL16" i="163"/>
  <c r="BH16" i="163"/>
  <c r="AR16" i="163"/>
  <c r="AN16" i="163"/>
  <c r="AJ16" i="163"/>
  <c r="BS15" i="163"/>
  <c r="BO15" i="163"/>
  <c r="BK15" i="163"/>
  <c r="AU15" i="163"/>
  <c r="AQ15" i="163"/>
  <c r="AM15" i="163"/>
  <c r="BR14" i="163"/>
  <c r="BN14" i="163"/>
  <c r="BJ14" i="163"/>
  <c r="AT14" i="163"/>
  <c r="AP14" i="163"/>
  <c r="AL14" i="163"/>
  <c r="BR26" i="163"/>
  <c r="BB26" i="163"/>
  <c r="AL26" i="163"/>
  <c r="V26" i="163"/>
  <c r="BJ25" i="163"/>
  <c r="AT25" i="163"/>
  <c r="AD25" i="163"/>
  <c r="BM24" i="163"/>
  <c r="AG24" i="163"/>
  <c r="BL23" i="163"/>
  <c r="AV23" i="163"/>
  <c r="BP22" i="163"/>
  <c r="AZ22" i="163"/>
  <c r="AJ22" i="163"/>
  <c r="BH21" i="163"/>
  <c r="AR21" i="163"/>
  <c r="BK20" i="163"/>
  <c r="AU20" i="163"/>
  <c r="AE20" i="163"/>
  <c r="BJ19" i="163"/>
  <c r="AT19" i="163"/>
  <c r="AD19" i="163"/>
  <c r="BM18" i="163"/>
  <c r="AG18" i="163"/>
  <c r="BL17" i="163"/>
  <c r="AV17" i="163"/>
  <c r="BK16" i="163"/>
  <c r="AU16" i="163"/>
  <c r="AE16" i="163"/>
  <c r="BJ15" i="163"/>
  <c r="AT15" i="163"/>
  <c r="AD15" i="163"/>
  <c r="BM14" i="163"/>
  <c r="AI14" i="163"/>
  <c r="AD14" i="163"/>
  <c r="Z14" i="163"/>
  <c r="V14" i="163"/>
  <c r="BQ13" i="163"/>
  <c r="BM13" i="163"/>
  <c r="BI13" i="163"/>
  <c r="AS13" i="163"/>
  <c r="AO13" i="163"/>
  <c r="AK13" i="163"/>
  <c r="AG13" i="163"/>
  <c r="AC13" i="163"/>
  <c r="Y13" i="163"/>
  <c r="BQ12" i="163"/>
  <c r="BM12" i="163"/>
  <c r="BI12" i="163"/>
  <c r="AS12" i="163"/>
  <c r="AO12" i="163"/>
  <c r="AK12" i="163"/>
  <c r="AG12" i="163"/>
  <c r="AC12" i="163"/>
  <c r="Y12" i="163"/>
  <c r="BQ11" i="163"/>
  <c r="BM11" i="163"/>
  <c r="BI11" i="163"/>
  <c r="AS11" i="163"/>
  <c r="AO11" i="163"/>
  <c r="AK11" i="163"/>
  <c r="BP10" i="163"/>
  <c r="BL10" i="163"/>
  <c r="BH10" i="163"/>
  <c r="AR10" i="163"/>
  <c r="AN10" i="163"/>
  <c r="AJ10" i="163"/>
  <c r="BS9" i="163"/>
  <c r="BO9" i="163"/>
  <c r="BK9" i="163"/>
  <c r="BG9" i="163"/>
  <c r="BC9" i="163"/>
  <c r="AY9" i="163"/>
  <c r="AU9" i="163"/>
  <c r="AQ9" i="163"/>
  <c r="AM9" i="163"/>
  <c r="BS8" i="163"/>
  <c r="BO8" i="163"/>
  <c r="BK8" i="163"/>
  <c r="BG8" i="163"/>
  <c r="BC8" i="163"/>
  <c r="AY8" i="163"/>
  <c r="AU8" i="163"/>
  <c r="AQ8" i="163"/>
  <c r="AM8" i="163"/>
  <c r="BS7" i="163"/>
  <c r="BO7" i="163"/>
  <c r="BK7" i="163"/>
  <c r="BG7" i="163"/>
  <c r="BC7" i="163"/>
  <c r="AY7" i="163"/>
  <c r="AU7" i="163"/>
  <c r="AQ7" i="163"/>
  <c r="AM7" i="163"/>
  <c r="BR6" i="163"/>
  <c r="BN6" i="163"/>
  <c r="BJ6" i="163"/>
  <c r="AT6" i="163"/>
  <c r="AP6" i="163"/>
  <c r="AL6" i="163"/>
  <c r="AH6" i="163"/>
  <c r="AD6" i="163"/>
  <c r="Z6" i="163"/>
  <c r="V6" i="163"/>
  <c r="BQ5" i="163"/>
  <c r="BM5" i="163"/>
  <c r="BI5" i="163"/>
  <c r="AS5" i="163"/>
  <c r="AO5" i="163"/>
  <c r="AK5" i="163"/>
  <c r="BP4" i="163"/>
  <c r="BL4" i="163"/>
  <c r="BH4" i="163"/>
  <c r="BD4" i="163"/>
  <c r="AZ4" i="163"/>
  <c r="AV4" i="163"/>
  <c r="AR4" i="163"/>
  <c r="AN4" i="163"/>
  <c r="AJ4" i="163"/>
  <c r="BN26" i="163"/>
  <c r="AX26" i="163"/>
  <c r="AH26" i="163"/>
  <c r="BF25" i="163"/>
  <c r="AP25" i="163"/>
  <c r="Z25" i="163"/>
  <c r="BI24" i="163"/>
  <c r="AS24" i="163"/>
  <c r="AC24" i="163"/>
  <c r="BH23" i="163"/>
  <c r="AR23" i="163"/>
  <c r="BL22" i="163"/>
  <c r="AV22" i="163"/>
  <c r="AF22" i="163"/>
  <c r="BD21" i="163"/>
  <c r="AN21" i="163"/>
  <c r="BG20" i="163"/>
  <c r="AQ20" i="163"/>
  <c r="AA20" i="163"/>
  <c r="BF19" i="163"/>
  <c r="AP19" i="163"/>
  <c r="Z19" i="163"/>
  <c r="BI18" i="163"/>
  <c r="AS18" i="163"/>
  <c r="AC18" i="163"/>
  <c r="BH17" i="163"/>
  <c r="AR17" i="163"/>
  <c r="AB17" i="163"/>
  <c r="BG16" i="163"/>
  <c r="AQ16" i="163"/>
  <c r="AA16" i="163"/>
  <c r="BF15" i="163"/>
  <c r="AP15" i="163"/>
  <c r="Z15" i="163"/>
  <c r="BI14" i="163"/>
  <c r="AS14" i="163"/>
  <c r="AG14" i="163"/>
  <c r="AC14" i="163"/>
  <c r="Y14" i="163"/>
  <c r="BP13" i="163"/>
  <c r="BL13" i="163"/>
  <c r="BH13" i="163"/>
  <c r="AR13" i="163"/>
  <c r="AN13" i="163"/>
  <c r="AJ13" i="163"/>
  <c r="AF13" i="163"/>
  <c r="AB13" i="163"/>
  <c r="X13" i="163"/>
  <c r="BP12" i="163"/>
  <c r="BL12" i="163"/>
  <c r="BH12" i="163"/>
  <c r="AR12" i="163"/>
  <c r="AN12" i="163"/>
  <c r="AJ12" i="163"/>
  <c r="AF12" i="163"/>
  <c r="AB12" i="163"/>
  <c r="X12" i="163"/>
  <c r="BP11" i="163"/>
  <c r="BL11" i="163"/>
  <c r="BH11" i="163"/>
  <c r="AR11" i="163"/>
  <c r="AN11" i="163"/>
  <c r="AJ11" i="163"/>
  <c r="BS10" i="163"/>
  <c r="BO10" i="163"/>
  <c r="BK10" i="163"/>
  <c r="AU10" i="163"/>
  <c r="AQ10" i="163"/>
  <c r="AM10" i="163"/>
  <c r="BR9" i="163"/>
  <c r="BN9" i="163"/>
  <c r="BJ9" i="163"/>
  <c r="BF9" i="163"/>
  <c r="BB9" i="163"/>
  <c r="AX9" i="163"/>
  <c r="AT9" i="163"/>
  <c r="AP9" i="163"/>
  <c r="AL9" i="163"/>
  <c r="V9" i="163"/>
  <c r="BR8" i="163"/>
  <c r="BN8" i="163"/>
  <c r="BJ8" i="163"/>
  <c r="BF8" i="163"/>
  <c r="BB8" i="163"/>
  <c r="AX8" i="163"/>
  <c r="AT8" i="163"/>
  <c r="AP8" i="163"/>
  <c r="AL8" i="163"/>
  <c r="V8" i="163"/>
  <c r="BR7" i="163"/>
  <c r="BN7" i="163"/>
  <c r="BJ7" i="163"/>
  <c r="BF7" i="163"/>
  <c r="BB7" i="163"/>
  <c r="AX7" i="163"/>
  <c r="AT7" i="163"/>
  <c r="AP7" i="163"/>
  <c r="AL7" i="163"/>
  <c r="V7" i="163"/>
  <c r="BQ6" i="163"/>
  <c r="BM6" i="163"/>
  <c r="BI6" i="163"/>
  <c r="AS6" i="163"/>
  <c r="AO6" i="163"/>
  <c r="AK6" i="163"/>
  <c r="AG6" i="163"/>
  <c r="AC6" i="163"/>
  <c r="Y6" i="163"/>
  <c r="BP5" i="163"/>
  <c r="BL5" i="163"/>
  <c r="BH5" i="163"/>
  <c r="AR5" i="163"/>
  <c r="AN5" i="163"/>
  <c r="AJ5" i="163"/>
  <c r="BS4" i="163"/>
  <c r="BO4" i="163"/>
  <c r="BK4" i="163"/>
  <c r="BG4" i="163"/>
  <c r="BC4" i="163"/>
  <c r="AY4" i="163"/>
  <c r="AU4" i="163"/>
  <c r="AQ4" i="163"/>
  <c r="AM4" i="163"/>
  <c r="W4" i="163"/>
  <c r="BJ26" i="163"/>
  <c r="AT26" i="163"/>
  <c r="AD26" i="163"/>
  <c r="BR25" i="163"/>
  <c r="BB25" i="163"/>
  <c r="AL25" i="163"/>
  <c r="V25" i="163"/>
  <c r="AO24" i="163"/>
  <c r="Y24" i="163"/>
  <c r="BD23" i="163"/>
  <c r="AN23" i="163"/>
  <c r="BH22" i="163"/>
  <c r="AR22" i="163"/>
  <c r="BP21" i="163"/>
  <c r="AZ21" i="163"/>
  <c r="AJ21" i="163"/>
  <c r="BS20" i="163"/>
  <c r="BC20" i="163"/>
  <c r="AM20" i="163"/>
  <c r="BR19" i="163"/>
  <c r="BB19" i="163"/>
  <c r="AL19" i="163"/>
  <c r="V19" i="163"/>
  <c r="AO18" i="163"/>
  <c r="Y18" i="163"/>
  <c r="BD17" i="163"/>
  <c r="AN17" i="163"/>
  <c r="BS16" i="163"/>
  <c r="BC16" i="163"/>
  <c r="AM16" i="163"/>
  <c r="BR15" i="163"/>
  <c r="BB15" i="163"/>
  <c r="AL15" i="163"/>
  <c r="V15" i="163"/>
  <c r="AO14" i="163"/>
  <c r="BS13" i="163"/>
  <c r="BO13" i="163"/>
  <c r="BK13" i="163"/>
  <c r="AU13" i="163"/>
  <c r="AQ13" i="163"/>
  <c r="AM13" i="163"/>
  <c r="BS12" i="163"/>
  <c r="BO12" i="163"/>
  <c r="BK12" i="163"/>
  <c r="AU12" i="163"/>
  <c r="AQ12" i="163"/>
  <c r="AM12" i="163"/>
  <c r="BS11" i="163"/>
  <c r="BO11" i="163"/>
  <c r="BK11" i="163"/>
  <c r="AU11" i="163"/>
  <c r="AQ11" i="163"/>
  <c r="AM11" i="163"/>
  <c r="BR10" i="163"/>
  <c r="BN10" i="163"/>
  <c r="BJ10" i="163"/>
  <c r="AT10" i="163"/>
  <c r="AP10" i="163"/>
  <c r="AL10" i="163"/>
  <c r="V10" i="163"/>
  <c r="BQ9" i="163"/>
  <c r="BM9" i="163"/>
  <c r="BI9" i="163"/>
  <c r="AS9" i="163"/>
  <c r="AO9" i="163"/>
  <c r="AK9" i="163"/>
  <c r="BQ8" i="163"/>
  <c r="BM8" i="163"/>
  <c r="BI8" i="163"/>
  <c r="AS8" i="163"/>
  <c r="AO8" i="163"/>
  <c r="AK8" i="163"/>
  <c r="BQ7" i="163"/>
  <c r="BM7" i="163"/>
  <c r="BI7" i="163"/>
  <c r="AS7" i="163"/>
  <c r="AO7" i="163"/>
  <c r="AK7" i="163"/>
  <c r="BP6" i="163"/>
  <c r="BL6" i="163"/>
  <c r="BH6" i="163"/>
  <c r="AR6" i="163"/>
  <c r="AN6" i="163"/>
  <c r="AJ6" i="163"/>
  <c r="BS5" i="163"/>
  <c r="BO5" i="163"/>
  <c r="BK5" i="163"/>
  <c r="AU5" i="163"/>
  <c r="AQ5" i="163"/>
  <c r="AM5" i="163"/>
  <c r="BR4" i="163"/>
  <c r="BN4" i="163"/>
  <c r="BJ4" i="163"/>
  <c r="BF4" i="163"/>
  <c r="BB4" i="163"/>
  <c r="AX4" i="163"/>
  <c r="AT4" i="163"/>
  <c r="AP4" i="163"/>
  <c r="AL4" i="163"/>
  <c r="V4" i="163"/>
  <c r="AK4" i="163"/>
  <c r="BA4" i="163"/>
  <c r="BQ4" i="163"/>
  <c r="AG5" i="163"/>
  <c r="AD5" i="163"/>
  <c r="AT5" i="163"/>
  <c r="BJ5" i="163"/>
  <c r="AF6" i="163"/>
  <c r="AE6" i="163"/>
  <c r="AU6" i="163"/>
  <c r="BK6" i="163"/>
  <c r="AI7" i="163"/>
  <c r="AE7" i="163"/>
  <c r="AA7" i="163"/>
  <c r="AH7" i="163"/>
  <c r="AD7" i="163"/>
  <c r="Z7" i="163"/>
  <c r="AG7" i="163"/>
  <c r="AC7" i="163"/>
  <c r="Y7" i="163"/>
  <c r="AB7" i="163"/>
  <c r="AR7" i="163"/>
  <c r="BH7" i="163"/>
  <c r="AJ8" i="163"/>
  <c r="AZ8" i="163"/>
  <c r="BP8" i="163"/>
  <c r="AB9" i="163"/>
  <c r="AR9" i="163"/>
  <c r="BH9" i="163"/>
  <c r="AC10" i="163"/>
  <c r="AS10" i="163"/>
  <c r="BI10" i="163"/>
  <c r="Z11" i="163"/>
  <c r="AP11" i="163"/>
  <c r="BF11" i="163"/>
  <c r="V12" i="163"/>
  <c r="AL12" i="163"/>
  <c r="BB12" i="163"/>
  <c r="BR12" i="163"/>
  <c r="BE13" i="163"/>
  <c r="AH13" i="163"/>
  <c r="AX13" i="163"/>
  <c r="BN13" i="163"/>
  <c r="BE14" i="163"/>
  <c r="AK14" i="163"/>
  <c r="BN15" i="163"/>
  <c r="AZ17" i="163"/>
  <c r="BD18" i="163"/>
  <c r="AZ18" i="163"/>
  <c r="AV18" i="163"/>
  <c r="BG18" i="163"/>
  <c r="BC18" i="163"/>
  <c r="AY18" i="163"/>
  <c r="W18" i="163"/>
  <c r="BF18" i="163"/>
  <c r="BB18" i="163"/>
  <c r="AX18" i="163"/>
  <c r="AW18" i="163"/>
  <c r="BE18" i="163"/>
  <c r="AX19" i="163"/>
  <c r="BF20" i="163"/>
  <c r="BO20" i="163"/>
  <c r="BG23" i="163"/>
  <c r="BE25" i="163"/>
  <c r="Z26" i="163"/>
  <c r="AK7" i="164"/>
  <c r="AW8" i="164"/>
  <c r="BI9" i="164"/>
  <c r="Z10" i="164"/>
  <c r="AQ11" i="164"/>
  <c r="BC12" i="164"/>
  <c r="AY13" i="164"/>
  <c r="AL23" i="164"/>
  <c r="AW18" i="162"/>
  <c r="BA18" i="162"/>
  <c r="BE18" i="162"/>
  <c r="Z19" i="162"/>
  <c r="AD19" i="162"/>
  <c r="AH19" i="162"/>
  <c r="W20" i="162"/>
  <c r="AA20" i="162"/>
  <c r="AE20" i="162"/>
  <c r="AI20" i="162"/>
  <c r="AY20" i="162"/>
  <c r="BC20" i="162"/>
  <c r="BG20" i="162"/>
  <c r="X21" i="162"/>
  <c r="AB21" i="162"/>
  <c r="AV21" i="162"/>
  <c r="AZ21" i="162"/>
  <c r="BD21" i="162"/>
  <c r="X22" i="162"/>
  <c r="AB22" i="162"/>
  <c r="AV22" i="162"/>
  <c r="AZ22" i="162"/>
  <c r="BD22" i="162"/>
  <c r="X23" i="162"/>
  <c r="AB23" i="162"/>
  <c r="AV23" i="162"/>
  <c r="AZ23" i="162"/>
  <c r="BD23" i="162"/>
  <c r="AW24" i="162"/>
  <c r="BA24" i="162"/>
  <c r="BE24" i="162"/>
  <c r="Z25" i="162"/>
  <c r="AD25" i="162"/>
  <c r="AH25" i="162"/>
  <c r="Z26" i="162"/>
  <c r="AD26" i="162"/>
  <c r="AH26" i="162"/>
  <c r="Z4" i="163"/>
  <c r="AD4" i="163"/>
  <c r="AH4" i="163"/>
  <c r="W5" i="163"/>
  <c r="AA5" i="163"/>
  <c r="AE5" i="163"/>
  <c r="AI5" i="163"/>
  <c r="AY5" i="163"/>
  <c r="BC5" i="163"/>
  <c r="BG5" i="163"/>
  <c r="X6" i="163"/>
  <c r="AB6" i="163"/>
  <c r="AV6" i="163"/>
  <c r="AZ6" i="163"/>
  <c r="BD6" i="163"/>
  <c r="AW7" i="163"/>
  <c r="BA7" i="163"/>
  <c r="Y8" i="163"/>
  <c r="AC8" i="163"/>
  <c r="AG8" i="163"/>
  <c r="AW8" i="163"/>
  <c r="BA8" i="163"/>
  <c r="Y9" i="163"/>
  <c r="AC9" i="163"/>
  <c r="AG9" i="163"/>
  <c r="AW9" i="163"/>
  <c r="BA9" i="163"/>
  <c r="Z10" i="163"/>
  <c r="AD10" i="163"/>
  <c r="AH10" i="163"/>
  <c r="W11" i="163"/>
  <c r="AA11" i="163"/>
  <c r="AE11" i="163"/>
  <c r="AI11" i="163"/>
  <c r="AY11" i="163"/>
  <c r="BC11" i="163"/>
  <c r="BG11" i="163"/>
  <c r="W12" i="163"/>
  <c r="AA12" i="163"/>
  <c r="AE12" i="163"/>
  <c r="AY12" i="163"/>
  <c r="BC12" i="163"/>
  <c r="BG12" i="163"/>
  <c r="W13" i="163"/>
  <c r="AA13" i="163"/>
  <c r="AE13" i="163"/>
  <c r="AY13" i="163"/>
  <c r="BC13" i="163"/>
  <c r="BG13" i="163"/>
  <c r="AH14" i="163"/>
  <c r="X14" i="163"/>
  <c r="AB14" i="163"/>
  <c r="AF14" i="163"/>
  <c r="AI22" i="163"/>
  <c r="AE22" i="163"/>
  <c r="AA22" i="163"/>
  <c r="AH22" i="163"/>
  <c r="AD22" i="163"/>
  <c r="Z22" i="163"/>
  <c r="AG22" i="163"/>
  <c r="AC22" i="163"/>
  <c r="Y22" i="163"/>
  <c r="AB22" i="163"/>
  <c r="X23" i="163"/>
  <c r="AG26" i="163"/>
  <c r="AV26" i="164"/>
  <c r="BD8" i="164"/>
  <c r="AZ8" i="164"/>
  <c r="AV8" i="164"/>
  <c r="BG8" i="164"/>
  <c r="BC8" i="164"/>
  <c r="AY8" i="164"/>
  <c r="W8" i="164"/>
  <c r="BF8" i="164"/>
  <c r="BB8" i="164"/>
  <c r="AX8" i="164"/>
  <c r="BA8" i="164"/>
  <c r="AG10" i="164"/>
  <c r="AF11" i="164"/>
  <c r="AH12" i="164"/>
  <c r="AD12" i="164"/>
  <c r="Z12" i="164"/>
  <c r="AG12" i="164"/>
  <c r="AC12" i="164"/>
  <c r="Y12" i="164"/>
  <c r="AF12" i="164"/>
  <c r="AB12" i="164"/>
  <c r="X12" i="164"/>
  <c r="AA12" i="164"/>
  <c r="AI21" i="164"/>
  <c r="AE21" i="164"/>
  <c r="AA21" i="164"/>
  <c r="AH21" i="164"/>
  <c r="AC21" i="164"/>
  <c r="X21" i="164"/>
  <c r="AG21" i="164"/>
  <c r="AB21" i="164"/>
  <c r="AF21" i="164"/>
  <c r="Z21" i="164"/>
  <c r="AD21" i="164"/>
  <c r="Y21" i="164"/>
  <c r="AX18" i="162"/>
  <c r="BB18" i="162"/>
  <c r="BF18" i="162"/>
  <c r="AA19" i="162"/>
  <c r="AE19" i="162"/>
  <c r="AI19" i="162"/>
  <c r="X20" i="162"/>
  <c r="AB20" i="162"/>
  <c r="AF20" i="162"/>
  <c r="AV20" i="162"/>
  <c r="AZ20" i="162"/>
  <c r="BD20" i="162"/>
  <c r="AW21" i="162"/>
  <c r="BA21" i="162"/>
  <c r="BE21" i="162"/>
  <c r="AW22" i="162"/>
  <c r="BA22" i="162"/>
  <c r="BE22" i="162"/>
  <c r="AW23" i="162"/>
  <c r="BA23" i="162"/>
  <c r="BE23" i="162"/>
  <c r="AX24" i="162"/>
  <c r="BB24" i="162"/>
  <c r="BF24" i="162"/>
  <c r="AA25" i="162"/>
  <c r="AE25" i="162"/>
  <c r="AI25" i="162"/>
  <c r="AA26" i="162"/>
  <c r="AE26" i="162"/>
  <c r="AI26" i="162"/>
  <c r="AA4" i="163"/>
  <c r="AE4" i="163"/>
  <c r="AI4" i="163"/>
  <c r="X5" i="163"/>
  <c r="AB5" i="163"/>
  <c r="AF5" i="163"/>
  <c r="AV5" i="163"/>
  <c r="AZ5" i="163"/>
  <c r="BD5" i="163"/>
  <c r="AW6" i="163"/>
  <c r="BA6" i="163"/>
  <c r="BE6" i="163"/>
  <c r="Z8" i="163"/>
  <c r="AD8" i="163"/>
  <c r="AH8" i="163"/>
  <c r="Z9" i="163"/>
  <c r="AD9" i="163"/>
  <c r="AH9" i="163"/>
  <c r="AA10" i="163"/>
  <c r="AE10" i="163"/>
  <c r="AI10" i="163"/>
  <c r="X11" i="163"/>
  <c r="AB11" i="163"/>
  <c r="AF11" i="163"/>
  <c r="AV11" i="163"/>
  <c r="AZ11" i="163"/>
  <c r="BD11" i="163"/>
  <c r="AV12" i="163"/>
  <c r="AZ12" i="163"/>
  <c r="BD12" i="163"/>
  <c r="AV13" i="163"/>
  <c r="AZ13" i="163"/>
  <c r="BD13" i="163"/>
  <c r="BD14" i="163"/>
  <c r="AZ14" i="163"/>
  <c r="AV14" i="163"/>
  <c r="BG14" i="163"/>
  <c r="BC14" i="163"/>
  <c r="AY14" i="163"/>
  <c r="BF14" i="163"/>
  <c r="BB14" i="163"/>
  <c r="AX14" i="163"/>
  <c r="BG22" i="163"/>
  <c r="BE26" i="163"/>
  <c r="AI6" i="164"/>
  <c r="AE6" i="164"/>
  <c r="AA6" i="164"/>
  <c r="AH6" i="164"/>
  <c r="AD6" i="164"/>
  <c r="Z6" i="164"/>
  <c r="AG6" i="164"/>
  <c r="AC6" i="164"/>
  <c r="Y6" i="164"/>
  <c r="AB6" i="164"/>
  <c r="BD9" i="164"/>
  <c r="AZ9" i="164"/>
  <c r="AV9" i="164"/>
  <c r="BG9" i="164"/>
  <c r="BC9" i="164"/>
  <c r="AY9" i="164"/>
  <c r="W9" i="164"/>
  <c r="BF9" i="164"/>
  <c r="BB9" i="164"/>
  <c r="AX9" i="164"/>
  <c r="BA9" i="164"/>
  <c r="BE10" i="164"/>
  <c r="BF11" i="164"/>
  <c r="AH13" i="164"/>
  <c r="AD13" i="164"/>
  <c r="Z13" i="164"/>
  <c r="AG13" i="164"/>
  <c r="AC13" i="164"/>
  <c r="Y13" i="164"/>
  <c r="AF13" i="164"/>
  <c r="AB13" i="164"/>
  <c r="X13" i="164"/>
  <c r="AA13" i="164"/>
  <c r="AW18" i="164"/>
  <c r="W18" i="162"/>
  <c r="AY18" i="162"/>
  <c r="BC18" i="162"/>
  <c r="X19" i="162"/>
  <c r="AB19" i="162"/>
  <c r="Y20" i="162"/>
  <c r="AC20" i="162"/>
  <c r="AW20" i="162"/>
  <c r="BA20" i="162"/>
  <c r="AX21" i="162"/>
  <c r="BB21" i="162"/>
  <c r="AX22" i="162"/>
  <c r="BB22" i="162"/>
  <c r="AX23" i="162"/>
  <c r="BB23" i="162"/>
  <c r="X25" i="162"/>
  <c r="AB25" i="162"/>
  <c r="X26" i="162"/>
  <c r="AB26" i="162"/>
  <c r="X4" i="163"/>
  <c r="AB4" i="163"/>
  <c r="Y5" i="163"/>
  <c r="AC5" i="163"/>
  <c r="AW5" i="163"/>
  <c r="BA5" i="163"/>
  <c r="AX6" i="163"/>
  <c r="BB6" i="163"/>
  <c r="AA8" i="163"/>
  <c r="AE8" i="163"/>
  <c r="AA9" i="163"/>
  <c r="AE9" i="163"/>
  <c r="X10" i="163"/>
  <c r="AB10" i="163"/>
  <c r="Y11" i="163"/>
  <c r="AC11" i="163"/>
  <c r="AW11" i="163"/>
  <c r="BA11" i="163"/>
  <c r="AW12" i="163"/>
  <c r="BA12" i="163"/>
  <c r="AW13" i="163"/>
  <c r="BA13" i="163"/>
  <c r="AW14" i="163"/>
  <c r="AG15" i="163"/>
  <c r="AH16" i="163"/>
  <c r="AI17" i="163"/>
  <c r="AE17" i="163"/>
  <c r="AA17" i="163"/>
  <c r="AH17" i="163"/>
  <c r="AD17" i="163"/>
  <c r="Z17" i="163"/>
  <c r="AG17" i="163"/>
  <c r="AC17" i="163"/>
  <c r="Y17" i="163"/>
  <c r="AF17" i="163"/>
  <c r="AF18" i="163"/>
  <c r="AF19" i="163"/>
  <c r="AG20" i="163"/>
  <c r="AI21" i="163"/>
  <c r="AE21" i="163"/>
  <c r="AA21" i="163"/>
  <c r="AH21" i="163"/>
  <c r="AD21" i="163"/>
  <c r="Z21" i="163"/>
  <c r="AG21" i="163"/>
  <c r="AC21" i="163"/>
  <c r="Y21" i="163"/>
  <c r="AB21" i="163"/>
  <c r="AI23" i="163"/>
  <c r="AE23" i="163"/>
  <c r="AA23" i="163"/>
  <c r="AH23" i="163"/>
  <c r="AD23" i="163"/>
  <c r="Z23" i="163"/>
  <c r="AG23" i="163"/>
  <c r="AC23" i="163"/>
  <c r="Y23" i="163"/>
  <c r="AF23" i="163"/>
  <c r="AF24" i="163"/>
  <c r="AG25" i="163"/>
  <c r="AF6" i="164"/>
  <c r="AF7" i="164"/>
  <c r="AI8" i="164"/>
  <c r="BE9" i="164"/>
  <c r="BF12" i="164"/>
  <c r="AE13" i="164"/>
  <c r="AH14" i="164"/>
  <c r="AD14" i="164"/>
  <c r="AF14" i="164"/>
  <c r="AA14" i="164"/>
  <c r="AE14" i="164"/>
  <c r="Z14" i="164"/>
  <c r="AI14" i="164"/>
  <c r="AC14" i="164"/>
  <c r="Y14" i="164"/>
  <c r="AB14" i="164"/>
  <c r="BE23" i="164"/>
  <c r="W15" i="163"/>
  <c r="AA15" i="163"/>
  <c r="AE15" i="163"/>
  <c r="AI15" i="163"/>
  <c r="AY15" i="163"/>
  <c r="BC15" i="163"/>
  <c r="BG15" i="163"/>
  <c r="X16" i="163"/>
  <c r="AB16" i="163"/>
  <c r="AF16" i="163"/>
  <c r="AV16" i="163"/>
  <c r="AZ16" i="163"/>
  <c r="BD16" i="163"/>
  <c r="AW17" i="163"/>
  <c r="BA17" i="163"/>
  <c r="BE17" i="163"/>
  <c r="Z18" i="163"/>
  <c r="AD18" i="163"/>
  <c r="AH18" i="163"/>
  <c r="W19" i="163"/>
  <c r="AA19" i="163"/>
  <c r="AE19" i="163"/>
  <c r="AI19" i="163"/>
  <c r="AY19" i="163"/>
  <c r="BC19" i="163"/>
  <c r="BG19" i="163"/>
  <c r="X20" i="163"/>
  <c r="AB20" i="163"/>
  <c r="AF20" i="163"/>
  <c r="AV20" i="163"/>
  <c r="AZ20" i="163"/>
  <c r="BD20" i="163"/>
  <c r="AW21" i="163"/>
  <c r="BA21" i="163"/>
  <c r="BE21" i="163"/>
  <c r="AW22" i="163"/>
  <c r="BA22" i="163"/>
  <c r="BE22" i="163"/>
  <c r="AW23" i="163"/>
  <c r="BA23" i="163"/>
  <c r="BE23" i="163"/>
  <c r="Z24" i="163"/>
  <c r="AD24" i="163"/>
  <c r="AH24" i="163"/>
  <c r="W25" i="163"/>
  <c r="AA25" i="163"/>
  <c r="AE25" i="163"/>
  <c r="AI25" i="163"/>
  <c r="AY25" i="163"/>
  <c r="BC25" i="163"/>
  <c r="BG25" i="163"/>
  <c r="W26" i="163"/>
  <c r="AA26" i="163"/>
  <c r="AE26" i="163"/>
  <c r="AI26" i="163"/>
  <c r="AY26" i="163"/>
  <c r="BC26" i="163"/>
  <c r="BG26" i="163"/>
  <c r="W4" i="164"/>
  <c r="AA4" i="164"/>
  <c r="AE4" i="164"/>
  <c r="AI4" i="164"/>
  <c r="AM4" i="164"/>
  <c r="AQ4" i="164"/>
  <c r="AU4" i="164"/>
  <c r="AY4" i="164"/>
  <c r="BC4" i="164"/>
  <c r="BG4" i="164"/>
  <c r="BK4" i="164"/>
  <c r="BO4" i="164"/>
  <c r="BS4" i="164"/>
  <c r="X5" i="164"/>
  <c r="AB5" i="164"/>
  <c r="AF5" i="164"/>
  <c r="AJ5" i="164"/>
  <c r="AN5" i="164"/>
  <c r="AR5" i="164"/>
  <c r="AV5" i="164"/>
  <c r="AZ5" i="164"/>
  <c r="BD5" i="164"/>
  <c r="BH5" i="164"/>
  <c r="BL5" i="164"/>
  <c r="BP5" i="164"/>
  <c r="AK6" i="164"/>
  <c r="AO6" i="164"/>
  <c r="AS6" i="164"/>
  <c r="AW6" i="164"/>
  <c r="BA6" i="164"/>
  <c r="BE6" i="164"/>
  <c r="BI6" i="164"/>
  <c r="BM6" i="164"/>
  <c r="BQ6" i="164"/>
  <c r="V7" i="164"/>
  <c r="Z7" i="164"/>
  <c r="AD7" i="164"/>
  <c r="AH7" i="164"/>
  <c r="AL7" i="164"/>
  <c r="AP7" i="164"/>
  <c r="AT7" i="164"/>
  <c r="BJ7" i="164"/>
  <c r="BN7" i="164"/>
  <c r="BR7" i="164"/>
  <c r="V8" i="164"/>
  <c r="Z8" i="164"/>
  <c r="AD8" i="164"/>
  <c r="AH8" i="164"/>
  <c r="AL8" i="164"/>
  <c r="AP8" i="164"/>
  <c r="AT8" i="164"/>
  <c r="BJ8" i="164"/>
  <c r="BN8" i="164"/>
  <c r="BR8" i="164"/>
  <c r="V9" i="164"/>
  <c r="Z9" i="164"/>
  <c r="AD9" i="164"/>
  <c r="AH9" i="164"/>
  <c r="AL9" i="164"/>
  <c r="AP9" i="164"/>
  <c r="AT9" i="164"/>
  <c r="BJ9" i="164"/>
  <c r="BN9" i="164"/>
  <c r="BR9" i="164"/>
  <c r="W10" i="164"/>
  <c r="AA10" i="164"/>
  <c r="AE10" i="164"/>
  <c r="AI10" i="164"/>
  <c r="AM10" i="164"/>
  <c r="AQ10" i="164"/>
  <c r="AU10" i="164"/>
  <c r="AY10" i="164"/>
  <c r="BC10" i="164"/>
  <c r="BG10" i="164"/>
  <c r="BK10" i="164"/>
  <c r="BO10" i="164"/>
  <c r="BS10" i="164"/>
  <c r="X11" i="164"/>
  <c r="AB11" i="164"/>
  <c r="AJ11" i="164"/>
  <c r="AN11" i="164"/>
  <c r="AR11" i="164"/>
  <c r="AV11" i="164"/>
  <c r="AZ11" i="164"/>
  <c r="BD11" i="164"/>
  <c r="BH11" i="164"/>
  <c r="BL11" i="164"/>
  <c r="BP11" i="164"/>
  <c r="AJ12" i="164"/>
  <c r="AN12" i="164"/>
  <c r="AR12" i="164"/>
  <c r="AV12" i="164"/>
  <c r="AZ12" i="164"/>
  <c r="BD12" i="164"/>
  <c r="BH12" i="164"/>
  <c r="BL12" i="164"/>
  <c r="BP12" i="164"/>
  <c r="AJ13" i="164"/>
  <c r="AN13" i="164"/>
  <c r="AR13" i="164"/>
  <c r="AV13" i="164"/>
  <c r="AZ13" i="164"/>
  <c r="BD13" i="164"/>
  <c r="BH13" i="164"/>
  <c r="BL13" i="164"/>
  <c r="BP13" i="164"/>
  <c r="BD14" i="164"/>
  <c r="AZ14" i="164"/>
  <c r="AV14" i="164"/>
  <c r="BG14" i="164"/>
  <c r="BC14" i="164"/>
  <c r="AY14" i="164"/>
  <c r="BF14" i="164"/>
  <c r="BB14" i="164"/>
  <c r="AX14" i="164"/>
  <c r="AW14" i="164"/>
  <c r="BM14" i="164"/>
  <c r="AG15" i="164"/>
  <c r="AD15" i="164"/>
  <c r="AT15" i="164"/>
  <c r="BJ15" i="164"/>
  <c r="AG16" i="164"/>
  <c r="AE16" i="164"/>
  <c r="AU16" i="164"/>
  <c r="BK16" i="164"/>
  <c r="AI17" i="164"/>
  <c r="AE17" i="164"/>
  <c r="AA17" i="164"/>
  <c r="AH17" i="164"/>
  <c r="AD17" i="164"/>
  <c r="Z17" i="164"/>
  <c r="AG17" i="164"/>
  <c r="AC17" i="164"/>
  <c r="Y17" i="164"/>
  <c r="AB17" i="164"/>
  <c r="AR17" i="164"/>
  <c r="BH17" i="164"/>
  <c r="AC18" i="164"/>
  <c r="AS18" i="164"/>
  <c r="BI18" i="164"/>
  <c r="Z19" i="164"/>
  <c r="AP19" i="164"/>
  <c r="BF19" i="164"/>
  <c r="AA20" i="164"/>
  <c r="AR20" i="164"/>
  <c r="BM20" i="164"/>
  <c r="AO21" i="164"/>
  <c r="BJ21" i="164"/>
  <c r="AF22" i="164"/>
  <c r="BA22" i="164"/>
  <c r="V23" i="164"/>
  <c r="AR23" i="164"/>
  <c r="BN23" i="164"/>
  <c r="AT24" i="164"/>
  <c r="AE25" i="164"/>
  <c r="BG25" i="164"/>
  <c r="AF26" i="164"/>
  <c r="AL26" i="164"/>
  <c r="X15" i="163"/>
  <c r="AB15" i="163"/>
  <c r="AF15" i="163"/>
  <c r="AV15" i="163"/>
  <c r="AZ15" i="163"/>
  <c r="BD15" i="163"/>
  <c r="Y16" i="163"/>
  <c r="AC16" i="163"/>
  <c r="AG16" i="163"/>
  <c r="AW16" i="163"/>
  <c r="BA16" i="163"/>
  <c r="BE16" i="163"/>
  <c r="AX17" i="163"/>
  <c r="BB17" i="163"/>
  <c r="BF17" i="163"/>
  <c r="AA18" i="163"/>
  <c r="AE18" i="163"/>
  <c r="AI18" i="163"/>
  <c r="X19" i="163"/>
  <c r="AB19" i="163"/>
  <c r="AV19" i="163"/>
  <c r="AZ19" i="163"/>
  <c r="BD19" i="163"/>
  <c r="Y20" i="163"/>
  <c r="AC20" i="163"/>
  <c r="AW20" i="163"/>
  <c r="BA20" i="163"/>
  <c r="BE20" i="163"/>
  <c r="AX21" i="163"/>
  <c r="BB21" i="163"/>
  <c r="AX22" i="163"/>
  <c r="BB22" i="163"/>
  <c r="BF22" i="163"/>
  <c r="AX23" i="163"/>
  <c r="BB23" i="163"/>
  <c r="BF23" i="163"/>
  <c r="AA24" i="163"/>
  <c r="AE24" i="163"/>
  <c r="AI24" i="163"/>
  <c r="X25" i="163"/>
  <c r="AB25" i="163"/>
  <c r="AF25" i="163"/>
  <c r="AV25" i="163"/>
  <c r="AZ25" i="163"/>
  <c r="BD25" i="163"/>
  <c r="X26" i="163"/>
  <c r="AB26" i="163"/>
  <c r="AF26" i="163"/>
  <c r="AV26" i="163"/>
  <c r="AZ26" i="163"/>
  <c r="BD26" i="163"/>
  <c r="X4" i="164"/>
  <c r="AB4" i="164"/>
  <c r="AF4" i="164"/>
  <c r="AJ4" i="164"/>
  <c r="AN4" i="164"/>
  <c r="AR4" i="164"/>
  <c r="AV4" i="164"/>
  <c r="AZ4" i="164"/>
  <c r="BD4" i="164"/>
  <c r="BH4" i="164"/>
  <c r="BL4" i="164"/>
  <c r="BP4" i="164"/>
  <c r="Y5" i="164"/>
  <c r="AC5" i="164"/>
  <c r="AK5" i="164"/>
  <c r="AO5" i="164"/>
  <c r="AS5" i="164"/>
  <c r="AW5" i="164"/>
  <c r="BA5" i="164"/>
  <c r="BE5" i="164"/>
  <c r="BI5" i="164"/>
  <c r="BM5" i="164"/>
  <c r="BQ5" i="164"/>
  <c r="V6" i="164"/>
  <c r="AL6" i="164"/>
  <c r="AP6" i="164"/>
  <c r="AT6" i="164"/>
  <c r="AX6" i="164"/>
  <c r="BB6" i="164"/>
  <c r="BF6" i="164"/>
  <c r="BJ6" i="164"/>
  <c r="BN6" i="164"/>
  <c r="BR6" i="164"/>
  <c r="AA7" i="164"/>
  <c r="AE7" i="164"/>
  <c r="AI7" i="164"/>
  <c r="AM7" i="164"/>
  <c r="AQ7" i="164"/>
  <c r="AU7" i="164"/>
  <c r="BK7" i="164"/>
  <c r="BO7" i="164"/>
  <c r="BS7" i="164"/>
  <c r="AA8" i="164"/>
  <c r="AE8" i="164"/>
  <c r="AM8" i="164"/>
  <c r="AQ8" i="164"/>
  <c r="AU8" i="164"/>
  <c r="BK8" i="164"/>
  <c r="BO8" i="164"/>
  <c r="BS8" i="164"/>
  <c r="AA9" i="164"/>
  <c r="AE9" i="164"/>
  <c r="AM9" i="164"/>
  <c r="AQ9" i="164"/>
  <c r="AU9" i="164"/>
  <c r="BK9" i="164"/>
  <c r="BO9" i="164"/>
  <c r="BS9" i="164"/>
  <c r="X10" i="164"/>
  <c r="AB10" i="164"/>
  <c r="AF10" i="164"/>
  <c r="AJ10" i="164"/>
  <c r="AN10" i="164"/>
  <c r="AR10" i="164"/>
  <c r="AV10" i="164"/>
  <c r="AZ10" i="164"/>
  <c r="BD10" i="164"/>
  <c r="BH10" i="164"/>
  <c r="BL10" i="164"/>
  <c r="BP10" i="164"/>
  <c r="Y11" i="164"/>
  <c r="AC11" i="164"/>
  <c r="AG11" i="164"/>
  <c r="AK11" i="164"/>
  <c r="AO11" i="164"/>
  <c r="AS11" i="164"/>
  <c r="AW11" i="164"/>
  <c r="BA11" i="164"/>
  <c r="BE11" i="164"/>
  <c r="BI11" i="164"/>
  <c r="BM11" i="164"/>
  <c r="BQ11" i="164"/>
  <c r="AK12" i="164"/>
  <c r="AO12" i="164"/>
  <c r="AS12" i="164"/>
  <c r="AW12" i="164"/>
  <c r="BA12" i="164"/>
  <c r="BE12" i="164"/>
  <c r="BI12" i="164"/>
  <c r="BM12" i="164"/>
  <c r="BQ12" i="164"/>
  <c r="AK13" i="164"/>
  <c r="AO13" i="164"/>
  <c r="AS13" i="164"/>
  <c r="AW13" i="164"/>
  <c r="BA13" i="164"/>
  <c r="BE13" i="164"/>
  <c r="BI13" i="164"/>
  <c r="BM13" i="164"/>
  <c r="BQ13" i="164"/>
  <c r="V14" i="164"/>
  <c r="AK14" i="164"/>
  <c r="BA14" i="164"/>
  <c r="BQ14" i="164"/>
  <c r="BE15" i="164"/>
  <c r="AH15" i="164"/>
  <c r="AX15" i="164"/>
  <c r="BN15" i="164"/>
  <c r="BF16" i="164"/>
  <c r="AI16" i="164"/>
  <c r="AY16" i="164"/>
  <c r="BO16" i="164"/>
  <c r="BG17" i="164"/>
  <c r="AF17" i="164"/>
  <c r="AV17" i="164"/>
  <c r="BL17" i="164"/>
  <c r="AF18" i="164"/>
  <c r="AG18" i="164"/>
  <c r="BM18" i="164"/>
  <c r="AG19" i="164"/>
  <c r="AD19" i="164"/>
  <c r="AT19" i="164"/>
  <c r="BJ19" i="164"/>
  <c r="AF20" i="164"/>
  <c r="AE20" i="164"/>
  <c r="AW20" i="164"/>
  <c r="BS20" i="164"/>
  <c r="AT21" i="164"/>
  <c r="BP21" i="164"/>
  <c r="AH22" i="164"/>
  <c r="AK22" i="164"/>
  <c r="AB23" i="164"/>
  <c r="AW23" i="164"/>
  <c r="Y24" i="164"/>
  <c r="BA24" i="164"/>
  <c r="AL25" i="164"/>
  <c r="BN25" i="164"/>
  <c r="Y15" i="163"/>
  <c r="AC15" i="163"/>
  <c r="AW15" i="163"/>
  <c r="BA15" i="163"/>
  <c r="Z16" i="163"/>
  <c r="AD16" i="163"/>
  <c r="AX16" i="163"/>
  <c r="BB16" i="163"/>
  <c r="W17" i="163"/>
  <c r="AY17" i="163"/>
  <c r="BC17" i="163"/>
  <c r="X18" i="163"/>
  <c r="AB18" i="163"/>
  <c r="AW19" i="163"/>
  <c r="BA19" i="163"/>
  <c r="W23" i="163"/>
  <c r="AY23" i="163"/>
  <c r="BC23" i="163"/>
  <c r="X24" i="163"/>
  <c r="AB24" i="163"/>
  <c r="AC25" i="163"/>
  <c r="AW25" i="163"/>
  <c r="BA25" i="163"/>
  <c r="Y26" i="163"/>
  <c r="AC26" i="163"/>
  <c r="AW26" i="163"/>
  <c r="BA26" i="163"/>
  <c r="BS26" i="164"/>
  <c r="BQ26" i="164"/>
  <c r="BM26" i="164"/>
  <c r="BI26" i="164"/>
  <c r="AS26" i="164"/>
  <c r="AO26" i="164"/>
  <c r="AK26" i="164"/>
  <c r="BQ25" i="164"/>
  <c r="BM25" i="164"/>
  <c r="BI25" i="164"/>
  <c r="AS25" i="164"/>
  <c r="AO25" i="164"/>
  <c r="AK25" i="164"/>
  <c r="BP24" i="164"/>
  <c r="BL24" i="164"/>
  <c r="BH24" i="164"/>
  <c r="AR24" i="164"/>
  <c r="AN24" i="164"/>
  <c r="AJ24" i="164"/>
  <c r="BS23" i="164"/>
  <c r="BO23" i="164"/>
  <c r="BK23" i="164"/>
  <c r="AU23" i="164"/>
  <c r="AQ23" i="164"/>
  <c r="AM23" i="164"/>
  <c r="BS22" i="164"/>
  <c r="BO22" i="164"/>
  <c r="BK22" i="164"/>
  <c r="AU22" i="164"/>
  <c r="AQ22" i="164"/>
  <c r="AM22" i="164"/>
  <c r="BS21" i="164"/>
  <c r="BO21" i="164"/>
  <c r="BK21" i="164"/>
  <c r="AU21" i="164"/>
  <c r="AQ21" i="164"/>
  <c r="AM21" i="164"/>
  <c r="BR20" i="164"/>
  <c r="BN20" i="164"/>
  <c r="BJ20" i="164"/>
  <c r="AT20" i="164"/>
  <c r="AP20" i="164"/>
  <c r="BN26" i="164"/>
  <c r="BH26" i="164"/>
  <c r="BC26" i="164"/>
  <c r="AX26" i="164"/>
  <c r="AR26" i="164"/>
  <c r="AM26" i="164"/>
  <c r="BP26" i="164"/>
  <c r="BK26" i="164"/>
  <c r="BF26" i="164"/>
  <c r="AZ26" i="164"/>
  <c r="AU26" i="164"/>
  <c r="AP26" i="164"/>
  <c r="AJ26" i="164"/>
  <c r="BO25" i="164"/>
  <c r="BJ25" i="164"/>
  <c r="BD25" i="164"/>
  <c r="AY25" i="164"/>
  <c r="AT25" i="164"/>
  <c r="AN25" i="164"/>
  <c r="BR24" i="164"/>
  <c r="BM24" i="164"/>
  <c r="AQ24" i="164"/>
  <c r="AL24" i="164"/>
  <c r="AG24" i="164"/>
  <c r="AA24" i="164"/>
  <c r="V24" i="164"/>
  <c r="BP23" i="164"/>
  <c r="BJ23" i="164"/>
  <c r="BO26" i="164"/>
  <c r="BD26" i="164"/>
  <c r="AT26" i="164"/>
  <c r="BS25" i="164"/>
  <c r="BL25" i="164"/>
  <c r="BF25" i="164"/>
  <c r="AX25" i="164"/>
  <c r="AQ25" i="164"/>
  <c r="AJ25" i="164"/>
  <c r="AB25" i="164"/>
  <c r="V25" i="164"/>
  <c r="BN24" i="164"/>
  <c r="BF24" i="164"/>
  <c r="AY24" i="164"/>
  <c r="AS24" i="164"/>
  <c r="AK24" i="164"/>
  <c r="AD24" i="164"/>
  <c r="BM23" i="164"/>
  <c r="AP23" i="164"/>
  <c r="AK23" i="164"/>
  <c r="AF23" i="164"/>
  <c r="Z23" i="164"/>
  <c r="BP22" i="164"/>
  <c r="BJ22" i="164"/>
  <c r="AT22" i="164"/>
  <c r="AO22" i="164"/>
  <c r="AJ22" i="164"/>
  <c r="BN21" i="164"/>
  <c r="BI21" i="164"/>
  <c r="BD21" i="164"/>
  <c r="AX21" i="164"/>
  <c r="AS21" i="164"/>
  <c r="AN21" i="164"/>
  <c r="BQ20" i="164"/>
  <c r="BL20" i="164"/>
  <c r="AQ20" i="164"/>
  <c r="AL20" i="164"/>
  <c r="AH20" i="164"/>
  <c r="AD20" i="164"/>
  <c r="Z20" i="164"/>
  <c r="V20" i="164"/>
  <c r="BQ19" i="164"/>
  <c r="BM19" i="164"/>
  <c r="BI19" i="164"/>
  <c r="AS19" i="164"/>
  <c r="AO19" i="164"/>
  <c r="AK19" i="164"/>
  <c r="BP18" i="164"/>
  <c r="BL18" i="164"/>
  <c r="BH18" i="164"/>
  <c r="AR18" i="164"/>
  <c r="AN18" i="164"/>
  <c r="AJ18" i="164"/>
  <c r="BS17" i="164"/>
  <c r="BO17" i="164"/>
  <c r="BK17" i="164"/>
  <c r="AU17" i="164"/>
  <c r="AQ17" i="164"/>
  <c r="AM17" i="164"/>
  <c r="BR16" i="164"/>
  <c r="BN16" i="164"/>
  <c r="BJ16" i="164"/>
  <c r="AT16" i="164"/>
  <c r="AP16" i="164"/>
  <c r="AL16" i="164"/>
  <c r="AH16" i="164"/>
  <c r="AD16" i="164"/>
  <c r="Z16" i="164"/>
  <c r="V16" i="164"/>
  <c r="BQ15" i="164"/>
  <c r="BM15" i="164"/>
  <c r="BI15" i="164"/>
  <c r="AS15" i="164"/>
  <c r="AO15" i="164"/>
  <c r="AK15" i="164"/>
  <c r="BP14" i="164"/>
  <c r="BL14" i="164"/>
  <c r="BH14" i="164"/>
  <c r="AR14" i="164"/>
  <c r="AN14" i="164"/>
  <c r="AJ14" i="164"/>
  <c r="BL26" i="164"/>
  <c r="BB26" i="164"/>
  <c r="AQ26" i="164"/>
  <c r="BR25" i="164"/>
  <c r="BK25" i="164"/>
  <c r="BC25" i="164"/>
  <c r="AV25" i="164"/>
  <c r="AP25" i="164"/>
  <c r="AH25" i="164"/>
  <c r="AA25" i="164"/>
  <c r="BS24" i="164"/>
  <c r="BK24" i="164"/>
  <c r="AP24" i="164"/>
  <c r="AI24" i="164"/>
  <c r="AC24" i="164"/>
  <c r="BR23" i="164"/>
  <c r="BL23" i="164"/>
  <c r="AT23" i="164"/>
  <c r="AO23" i="164"/>
  <c r="AJ23" i="164"/>
  <c r="BN22" i="164"/>
  <c r="BI22" i="164"/>
  <c r="AS22" i="164"/>
  <c r="AN22" i="164"/>
  <c r="BR21" i="164"/>
  <c r="BM21" i="164"/>
  <c r="BH21" i="164"/>
  <c r="BB21" i="164"/>
  <c r="AW21" i="164"/>
  <c r="AR21" i="164"/>
  <c r="AL21" i="164"/>
  <c r="V21" i="164"/>
  <c r="BP20" i="164"/>
  <c r="BK20" i="164"/>
  <c r="AU20" i="164"/>
  <c r="AO20" i="164"/>
  <c r="AK20" i="164"/>
  <c r="AG20" i="164"/>
  <c r="AC20" i="164"/>
  <c r="Y20" i="164"/>
  <c r="BP19" i="164"/>
  <c r="BL19" i="164"/>
  <c r="BH19" i="164"/>
  <c r="AR19" i="164"/>
  <c r="AN19" i="164"/>
  <c r="AJ19" i="164"/>
  <c r="BS18" i="164"/>
  <c r="BO18" i="164"/>
  <c r="BK18" i="164"/>
  <c r="AU18" i="164"/>
  <c r="AQ18" i="164"/>
  <c r="AM18" i="164"/>
  <c r="BR17" i="164"/>
  <c r="BN17" i="164"/>
  <c r="BJ17" i="164"/>
  <c r="AT17" i="164"/>
  <c r="AP17" i="164"/>
  <c r="AL17" i="164"/>
  <c r="V17" i="164"/>
  <c r="BQ16" i="164"/>
  <c r="BM16" i="164"/>
  <c r="BI16" i="164"/>
  <c r="AS16" i="164"/>
  <c r="AO16" i="164"/>
  <c r="AK16" i="164"/>
  <c r="BP15" i="164"/>
  <c r="BL15" i="164"/>
  <c r="BH15" i="164"/>
  <c r="AR15" i="164"/>
  <c r="AN15" i="164"/>
  <c r="AJ15" i="164"/>
  <c r="BS14" i="164"/>
  <c r="BO14" i="164"/>
  <c r="BK14" i="164"/>
  <c r="AU14" i="164"/>
  <c r="AQ14" i="164"/>
  <c r="AM14" i="164"/>
  <c r="BJ26" i="164"/>
  <c r="AY26" i="164"/>
  <c r="AN26" i="164"/>
  <c r="V26" i="164"/>
  <c r="BP25" i="164"/>
  <c r="BH25" i="164"/>
  <c r="BB25" i="164"/>
  <c r="AU25" i="164"/>
  <c r="AM25" i="164"/>
  <c r="AF25" i="164"/>
  <c r="Z25" i="164"/>
  <c r="BQ24" i="164"/>
  <c r="BJ24" i="164"/>
  <c r="AU24" i="164"/>
  <c r="AO24" i="164"/>
  <c r="AH24" i="164"/>
  <c r="Z24" i="164"/>
  <c r="BQ23" i="164"/>
  <c r="BI23" i="164"/>
  <c r="AS23" i="164"/>
  <c r="AN23" i="164"/>
  <c r="BR22" i="164"/>
  <c r="BM22" i="164"/>
  <c r="BH22" i="164"/>
  <c r="AR22" i="164"/>
  <c r="AL22" i="164"/>
  <c r="V22" i="164"/>
  <c r="BQ21" i="164"/>
  <c r="BL21" i="164"/>
  <c r="AP21" i="164"/>
  <c r="AK21" i="164"/>
  <c r="BO20" i="164"/>
  <c r="BI20" i="164"/>
  <c r="AS20" i="164"/>
  <c r="AN20" i="164"/>
  <c r="AJ20" i="164"/>
  <c r="BS19" i="164"/>
  <c r="BO19" i="164"/>
  <c r="BK19" i="164"/>
  <c r="AU19" i="164"/>
  <c r="AQ19" i="164"/>
  <c r="AM19" i="164"/>
  <c r="BR18" i="164"/>
  <c r="BN18" i="164"/>
  <c r="BJ18" i="164"/>
  <c r="AT18" i="164"/>
  <c r="AP18" i="164"/>
  <c r="AL18" i="164"/>
  <c r="V18" i="164"/>
  <c r="BQ17" i="164"/>
  <c r="BM17" i="164"/>
  <c r="BI17" i="164"/>
  <c r="AS17" i="164"/>
  <c r="AO17" i="164"/>
  <c r="AK17" i="164"/>
  <c r="BP16" i="164"/>
  <c r="BL16" i="164"/>
  <c r="BH16" i="164"/>
  <c r="AR16" i="164"/>
  <c r="AN16" i="164"/>
  <c r="AJ16" i="164"/>
  <c r="BS15" i="164"/>
  <c r="BO15" i="164"/>
  <c r="BK15" i="164"/>
  <c r="AU15" i="164"/>
  <c r="AQ15" i="164"/>
  <c r="AM15" i="164"/>
  <c r="BR14" i="164"/>
  <c r="BN14" i="164"/>
  <c r="BJ14" i="164"/>
  <c r="AT14" i="164"/>
  <c r="AP14" i="164"/>
  <c r="AL14" i="164"/>
  <c r="Y4" i="164"/>
  <c r="AC4" i="164"/>
  <c r="AK4" i="164"/>
  <c r="AO4" i="164"/>
  <c r="AS4" i="164"/>
  <c r="AW4" i="164"/>
  <c r="BA4" i="164"/>
  <c r="BE4" i="164"/>
  <c r="BI4" i="164"/>
  <c r="BM4" i="164"/>
  <c r="BQ4" i="164"/>
  <c r="V5" i="164"/>
  <c r="Z5" i="164"/>
  <c r="AD5" i="164"/>
  <c r="AH5" i="164"/>
  <c r="AL5" i="164"/>
  <c r="AP5" i="164"/>
  <c r="AT5" i="164"/>
  <c r="AX5" i="164"/>
  <c r="BB5" i="164"/>
  <c r="BJ5" i="164"/>
  <c r="BN5" i="164"/>
  <c r="BR5" i="164"/>
  <c r="AM6" i="164"/>
  <c r="AQ6" i="164"/>
  <c r="AU6" i="164"/>
  <c r="AY6" i="164"/>
  <c r="BC6" i="164"/>
  <c r="BK6" i="164"/>
  <c r="BO6" i="164"/>
  <c r="BS6" i="164"/>
  <c r="X7" i="164"/>
  <c r="AB7" i="164"/>
  <c r="AJ7" i="164"/>
  <c r="AN7" i="164"/>
  <c r="AR7" i="164"/>
  <c r="BH7" i="164"/>
  <c r="BL7" i="164"/>
  <c r="BP7" i="164"/>
  <c r="X8" i="164"/>
  <c r="AB8" i="164"/>
  <c r="AF8" i="164"/>
  <c r="AJ8" i="164"/>
  <c r="AN8" i="164"/>
  <c r="AR8" i="164"/>
  <c r="BH8" i="164"/>
  <c r="BL8" i="164"/>
  <c r="BP8" i="164"/>
  <c r="X9" i="164"/>
  <c r="AB9" i="164"/>
  <c r="AF9" i="164"/>
  <c r="AJ9" i="164"/>
  <c r="AN9" i="164"/>
  <c r="AR9" i="164"/>
  <c r="BH9" i="164"/>
  <c r="BL9" i="164"/>
  <c r="BP9" i="164"/>
  <c r="Y10" i="164"/>
  <c r="AC10" i="164"/>
  <c r="AK10" i="164"/>
  <c r="AO10" i="164"/>
  <c r="AS10" i="164"/>
  <c r="AW10" i="164"/>
  <c r="BA10" i="164"/>
  <c r="BI10" i="164"/>
  <c r="BM10" i="164"/>
  <c r="BQ10" i="164"/>
  <c r="V11" i="164"/>
  <c r="Z11" i="164"/>
  <c r="AD11" i="164"/>
  <c r="AH11" i="164"/>
  <c r="AL11" i="164"/>
  <c r="AP11" i="164"/>
  <c r="AT11" i="164"/>
  <c r="AX11" i="164"/>
  <c r="BB11" i="164"/>
  <c r="BJ11" i="164"/>
  <c r="BN11" i="164"/>
  <c r="BR11" i="164"/>
  <c r="V12" i="164"/>
  <c r="AL12" i="164"/>
  <c r="AP12" i="164"/>
  <c r="AT12" i="164"/>
  <c r="AX12" i="164"/>
  <c r="BB12" i="164"/>
  <c r="BJ12" i="164"/>
  <c r="BN12" i="164"/>
  <c r="BR12" i="164"/>
  <c r="V13" i="164"/>
  <c r="AL13" i="164"/>
  <c r="AP13" i="164"/>
  <c r="AT13" i="164"/>
  <c r="AX13" i="164"/>
  <c r="BB13" i="164"/>
  <c r="BJ13" i="164"/>
  <c r="BN13" i="164"/>
  <c r="BR13" i="164"/>
  <c r="AO14" i="164"/>
  <c r="BE14" i="164"/>
  <c r="V15" i="164"/>
  <c r="AL15" i="164"/>
  <c r="BB15" i="164"/>
  <c r="BR15" i="164"/>
  <c r="AM16" i="164"/>
  <c r="BC16" i="164"/>
  <c r="BS16" i="164"/>
  <c r="AJ17" i="164"/>
  <c r="AZ17" i="164"/>
  <c r="BP17" i="164"/>
  <c r="BD18" i="164"/>
  <c r="AZ18" i="164"/>
  <c r="AV18" i="164"/>
  <c r="BG18" i="164"/>
  <c r="BC18" i="164"/>
  <c r="AY18" i="164"/>
  <c r="W18" i="164"/>
  <c r="BF18" i="164"/>
  <c r="BB18" i="164"/>
  <c r="AX18" i="164"/>
  <c r="AK18" i="164"/>
  <c r="BA18" i="164"/>
  <c r="BQ18" i="164"/>
  <c r="BE19" i="164"/>
  <c r="AH19" i="164"/>
  <c r="AX19" i="164"/>
  <c r="BN19" i="164"/>
  <c r="BD20" i="164"/>
  <c r="AI20" i="164"/>
  <c r="BC20" i="164"/>
  <c r="AZ21" i="164"/>
  <c r="BG22" i="164"/>
  <c r="BC22" i="164"/>
  <c r="AY22" i="164"/>
  <c r="W22" i="164"/>
  <c r="BE22" i="164"/>
  <c r="AZ22" i="164"/>
  <c r="BD22" i="164"/>
  <c r="AX22" i="164"/>
  <c r="BB22" i="164"/>
  <c r="AW22" i="164"/>
  <c r="AP22" i="164"/>
  <c r="BL22" i="164"/>
  <c r="AH23" i="164"/>
  <c r="AG23" i="164"/>
  <c r="BB23" i="164"/>
  <c r="AE24" i="164"/>
  <c r="BI24" i="164"/>
  <c r="AR25" i="164"/>
  <c r="BG26" i="164"/>
  <c r="W15" i="164"/>
  <c r="AA15" i="164"/>
  <c r="AE15" i="164"/>
  <c r="AI15" i="164"/>
  <c r="AY15" i="164"/>
  <c r="BC15" i="164"/>
  <c r="BG15" i="164"/>
  <c r="X16" i="164"/>
  <c r="AB16" i="164"/>
  <c r="AF16" i="164"/>
  <c r="AV16" i="164"/>
  <c r="AZ16" i="164"/>
  <c r="BD16" i="164"/>
  <c r="AW17" i="164"/>
  <c r="BA17" i="164"/>
  <c r="BE17" i="164"/>
  <c r="Z18" i="164"/>
  <c r="AD18" i="164"/>
  <c r="AH18" i="164"/>
  <c r="W19" i="164"/>
  <c r="AA19" i="164"/>
  <c r="AE19" i="164"/>
  <c r="AI19" i="164"/>
  <c r="AY19" i="164"/>
  <c r="BC19" i="164"/>
  <c r="BG19" i="164"/>
  <c r="X20" i="164"/>
  <c r="AB20" i="164"/>
  <c r="AY20" i="164"/>
  <c r="BG21" i="164"/>
  <c r="BC21" i="164"/>
  <c r="AY21" i="164"/>
  <c r="W21" i="164"/>
  <c r="AV21" i="164"/>
  <c r="BA21" i="164"/>
  <c r="BF21" i="164"/>
  <c r="AB22" i="164"/>
  <c r="AG22" i="164"/>
  <c r="X23" i="164"/>
  <c r="AC23" i="164"/>
  <c r="AX23" i="164"/>
  <c r="BD23" i="164"/>
  <c r="AF24" i="164"/>
  <c r="AD26" i="164"/>
  <c r="X15" i="164"/>
  <c r="AB15" i="164"/>
  <c r="AF15" i="164"/>
  <c r="AV15" i="164"/>
  <c r="AZ15" i="164"/>
  <c r="BD15" i="164"/>
  <c r="Y16" i="164"/>
  <c r="AC16" i="164"/>
  <c r="AW16" i="164"/>
  <c r="BA16" i="164"/>
  <c r="BE16" i="164"/>
  <c r="AX17" i="164"/>
  <c r="BB17" i="164"/>
  <c r="BF17" i="164"/>
  <c r="AA18" i="164"/>
  <c r="AE18" i="164"/>
  <c r="AI18" i="164"/>
  <c r="X19" i="164"/>
  <c r="AB19" i="164"/>
  <c r="AF19" i="164"/>
  <c r="AV19" i="164"/>
  <c r="AZ19" i="164"/>
  <c r="BD19" i="164"/>
  <c r="BF20" i="164"/>
  <c r="BB20" i="164"/>
  <c r="AX20" i="164"/>
  <c r="AZ20" i="164"/>
  <c r="BE20" i="164"/>
  <c r="X22" i="164"/>
  <c r="AC22" i="164"/>
  <c r="AI23" i="164"/>
  <c r="AE23" i="164"/>
  <c r="AA23" i="164"/>
  <c r="Y23" i="164"/>
  <c r="AD23" i="164"/>
  <c r="AZ23" i="164"/>
  <c r="BD24" i="164"/>
  <c r="AZ24" i="164"/>
  <c r="AV24" i="164"/>
  <c r="BG24" i="164"/>
  <c r="BB24" i="164"/>
  <c r="AW24" i="164"/>
  <c r="AX24" i="164"/>
  <c r="BE24" i="164"/>
  <c r="BE25" i="164"/>
  <c r="Y15" i="164"/>
  <c r="AC15" i="164"/>
  <c r="AW15" i="164"/>
  <c r="BA15" i="164"/>
  <c r="AX16" i="164"/>
  <c r="BB16" i="164"/>
  <c r="AY17" i="164"/>
  <c r="BC17" i="164"/>
  <c r="X18" i="164"/>
  <c r="AB18" i="164"/>
  <c r="Y19" i="164"/>
  <c r="AC19" i="164"/>
  <c r="AW19" i="164"/>
  <c r="BA19" i="164"/>
  <c r="AV20" i="164"/>
  <c r="BA20" i="164"/>
  <c r="BG20" i="164"/>
  <c r="AI22" i="164"/>
  <c r="AE22" i="164"/>
  <c r="AA22" i="164"/>
  <c r="Y22" i="164"/>
  <c r="AD22" i="164"/>
  <c r="BG23" i="164"/>
  <c r="BC23" i="164"/>
  <c r="AY23" i="164"/>
  <c r="W23" i="164"/>
  <c r="AV23" i="164"/>
  <c r="BA23" i="164"/>
  <c r="BF23" i="164"/>
  <c r="AG26" i="164"/>
  <c r="AC26" i="164"/>
  <c r="Y26" i="164"/>
  <c r="AH26" i="164"/>
  <c r="AB26" i="164"/>
  <c r="AE26" i="164"/>
  <c r="Z26" i="164"/>
  <c r="X26" i="164"/>
  <c r="AI26" i="164"/>
  <c r="AG25" i="164"/>
  <c r="AC25" i="164"/>
  <c r="Y25" i="164"/>
  <c r="X25" i="164"/>
  <c r="AD25" i="164"/>
  <c r="AI25" i="164"/>
  <c r="BE26" i="164"/>
  <c r="X24" i="164"/>
  <c r="AB24" i="164"/>
  <c r="AW25" i="164"/>
  <c r="BA25" i="164"/>
  <c r="AW26" i="164"/>
  <c r="BA26" i="164"/>
  <c r="W4" i="143"/>
  <c r="AA4" i="143"/>
  <c r="AE4" i="143"/>
  <c r="AI4" i="143"/>
  <c r="AM4" i="143"/>
  <c r="AQ4" i="143"/>
  <c r="AU4" i="143"/>
  <c r="AY4" i="143"/>
  <c r="BC4" i="143"/>
  <c r="BG4" i="143"/>
  <c r="BK4" i="143"/>
  <c r="BO4" i="143"/>
  <c r="BS4" i="143"/>
  <c r="X5" i="143"/>
  <c r="AB5" i="143"/>
  <c r="AJ5" i="143"/>
  <c r="AN5" i="143"/>
  <c r="AR5" i="143"/>
  <c r="AV5" i="143"/>
  <c r="AZ5" i="143"/>
  <c r="BD5" i="143"/>
  <c r="BH5" i="143"/>
  <c r="BL5" i="143"/>
  <c r="BP5" i="143"/>
  <c r="Y6" i="143"/>
  <c r="AC6" i="143"/>
  <c r="AG6" i="143"/>
  <c r="AK6" i="143"/>
  <c r="AO6" i="143"/>
  <c r="AS6" i="143"/>
  <c r="AW6" i="143"/>
  <c r="BA6" i="143"/>
  <c r="BI6" i="143"/>
  <c r="BM6" i="143"/>
  <c r="BQ6" i="143"/>
  <c r="V7" i="143"/>
  <c r="Z7" i="143"/>
  <c r="AD7" i="143"/>
  <c r="AH7" i="143"/>
  <c r="AL7" i="143"/>
  <c r="AP7" i="143"/>
  <c r="AT7" i="143"/>
  <c r="AX7" i="143"/>
  <c r="BB7" i="143"/>
  <c r="BF7" i="143"/>
  <c r="BJ7" i="143"/>
  <c r="BN7" i="143"/>
  <c r="BS7" i="143"/>
  <c r="AA8" i="143"/>
  <c r="AI8" i="143"/>
  <c r="AQ8" i="143"/>
  <c r="AY8" i="143"/>
  <c r="BG8" i="143"/>
  <c r="BS8" i="143"/>
  <c r="BD9" i="143"/>
  <c r="AY9" i="143"/>
  <c r="BO9" i="143"/>
  <c r="BE10" i="143"/>
  <c r="AF10" i="143"/>
  <c r="AV10" i="143"/>
  <c r="BL10" i="143"/>
  <c r="AH11" i="143"/>
  <c r="AG11" i="143"/>
  <c r="BM11" i="143"/>
  <c r="AH12" i="143"/>
  <c r="AC12" i="143"/>
  <c r="AS12" i="143"/>
  <c r="BI12" i="143"/>
  <c r="Y13" i="143"/>
  <c r="AO13" i="143"/>
  <c r="BE13" i="143"/>
  <c r="V14" i="143"/>
  <c r="AL14" i="143"/>
  <c r="BB14" i="143"/>
  <c r="BR14" i="143"/>
  <c r="AM15" i="143"/>
  <c r="BC15" i="143"/>
  <c r="BS15" i="143"/>
  <c r="AJ16" i="143"/>
  <c r="AZ16" i="143"/>
  <c r="BP16" i="143"/>
  <c r="BF17" i="143"/>
  <c r="BB17" i="143"/>
  <c r="AX17" i="143"/>
  <c r="BD17" i="143"/>
  <c r="AZ17" i="143"/>
  <c r="AV17" i="143"/>
  <c r="BG17" i="143"/>
  <c r="BC17" i="143"/>
  <c r="AY17" i="143"/>
  <c r="W17" i="143"/>
  <c r="AK17" i="143"/>
  <c r="BA17" i="143"/>
  <c r="BQ17" i="143"/>
  <c r="BG18" i="143"/>
  <c r="AH18" i="143"/>
  <c r="AX18" i="143"/>
  <c r="BN18" i="143"/>
  <c r="BD19" i="143"/>
  <c r="AI19" i="143"/>
  <c r="AY19" i="143"/>
  <c r="BO19" i="143"/>
  <c r="BE20" i="143"/>
  <c r="AF20" i="143"/>
  <c r="AV20" i="143"/>
  <c r="BL20" i="143"/>
  <c r="AH21" i="143"/>
  <c r="AG21" i="143"/>
  <c r="BM21" i="143"/>
  <c r="AC22" i="143"/>
  <c r="AS22" i="143"/>
  <c r="BI22" i="143"/>
  <c r="Y23" i="143"/>
  <c r="AO23" i="143"/>
  <c r="BE23" i="143"/>
  <c r="V24" i="143"/>
  <c r="AL24" i="143"/>
  <c r="BB24" i="143"/>
  <c r="BR24" i="143"/>
  <c r="AM25" i="143"/>
  <c r="BC25" i="143"/>
  <c r="BS25" i="143"/>
  <c r="BD26" i="143"/>
  <c r="AI26" i="143"/>
  <c r="AY26" i="143"/>
  <c r="BO26" i="143"/>
  <c r="AH6" i="144"/>
  <c r="AG6" i="144"/>
  <c r="AW6" i="144"/>
  <c r="BM6" i="144"/>
  <c r="AF7" i="144"/>
  <c r="AD7" i="144"/>
  <c r="AT7" i="144"/>
  <c r="BJ7" i="144"/>
  <c r="AI8" i="144"/>
  <c r="Z8" i="144"/>
  <c r="AP8" i="144"/>
  <c r="BF8" i="144"/>
  <c r="V9" i="144"/>
  <c r="AL9" i="144"/>
  <c r="BB9" i="144"/>
  <c r="BR9" i="144"/>
  <c r="AM10" i="144"/>
  <c r="BC10" i="144"/>
  <c r="BS10" i="144"/>
  <c r="AJ11" i="144"/>
  <c r="AZ11" i="144"/>
  <c r="BP11" i="144"/>
  <c r="AB12" i="144"/>
  <c r="AR12" i="144"/>
  <c r="BH12" i="144"/>
  <c r="AJ13" i="144"/>
  <c r="AZ13" i="144"/>
  <c r="AF16" i="144"/>
  <c r="AG17" i="144"/>
  <c r="AH18" i="144"/>
  <c r="BG19" i="144"/>
  <c r="BE22" i="144"/>
  <c r="AG23" i="144"/>
  <c r="AH24" i="144"/>
  <c r="BG25" i="144"/>
  <c r="BG26" i="144"/>
  <c r="X4" i="143"/>
  <c r="AB4" i="143"/>
  <c r="AJ4" i="143"/>
  <c r="AN4" i="143"/>
  <c r="AR4" i="143"/>
  <c r="AV4" i="143"/>
  <c r="AZ4" i="143"/>
  <c r="BD4" i="143"/>
  <c r="BH4" i="143"/>
  <c r="BL4" i="143"/>
  <c r="BP4" i="143"/>
  <c r="Y5" i="143"/>
  <c r="AC5" i="143"/>
  <c r="AG5" i="143"/>
  <c r="AK5" i="143"/>
  <c r="AO5" i="143"/>
  <c r="AS5" i="143"/>
  <c r="AW5" i="143"/>
  <c r="BA5" i="143"/>
  <c r="BI5" i="143"/>
  <c r="BM5" i="143"/>
  <c r="BQ5" i="143"/>
  <c r="V6" i="143"/>
  <c r="Z6" i="143"/>
  <c r="AD6" i="143"/>
  <c r="AH6" i="143"/>
  <c r="AL6" i="143"/>
  <c r="AP6" i="143"/>
  <c r="AT6" i="143"/>
  <c r="AX6" i="143"/>
  <c r="BB6" i="143"/>
  <c r="BF6" i="143"/>
  <c r="BJ6" i="143"/>
  <c r="BN6" i="143"/>
  <c r="BR6" i="143"/>
  <c r="W7" i="143"/>
  <c r="AA7" i="143"/>
  <c r="AE7" i="143"/>
  <c r="AI7" i="143"/>
  <c r="AM7" i="143"/>
  <c r="AQ7" i="143"/>
  <c r="AU7" i="143"/>
  <c r="AY7" i="143"/>
  <c r="BC7" i="143"/>
  <c r="BG7" i="143"/>
  <c r="BK7" i="143"/>
  <c r="BO7" i="143"/>
  <c r="BF8" i="143"/>
  <c r="AB8" i="143"/>
  <c r="AJ8" i="143"/>
  <c r="AR8" i="143"/>
  <c r="AZ8" i="143"/>
  <c r="BH8" i="143"/>
  <c r="AM9" i="143"/>
  <c r="BC9" i="143"/>
  <c r="BS9" i="143"/>
  <c r="AJ10" i="143"/>
  <c r="AZ10" i="143"/>
  <c r="BP10" i="143"/>
  <c r="BF11" i="143"/>
  <c r="BB11" i="143"/>
  <c r="AX11" i="143"/>
  <c r="BD11" i="143"/>
  <c r="AZ11" i="143"/>
  <c r="AV11" i="143"/>
  <c r="BG11" i="143"/>
  <c r="BC11" i="143"/>
  <c r="AY11" i="143"/>
  <c r="W11" i="143"/>
  <c r="AK11" i="143"/>
  <c r="BA11" i="143"/>
  <c r="BQ11" i="143"/>
  <c r="AG12" i="143"/>
  <c r="BM12" i="143"/>
  <c r="AH13" i="143"/>
  <c r="AC13" i="143"/>
  <c r="AS13" i="143"/>
  <c r="BI13" i="143"/>
  <c r="Z14" i="143"/>
  <c r="AP14" i="143"/>
  <c r="BF14" i="143"/>
  <c r="AA15" i="143"/>
  <c r="AQ15" i="143"/>
  <c r="BG15" i="143"/>
  <c r="AN16" i="143"/>
  <c r="BD16" i="143"/>
  <c r="Y17" i="143"/>
  <c r="AO17" i="143"/>
  <c r="BE17" i="143"/>
  <c r="V18" i="143"/>
  <c r="AL18" i="143"/>
  <c r="BB18" i="143"/>
  <c r="BR18" i="143"/>
  <c r="AM19" i="143"/>
  <c r="BC19" i="143"/>
  <c r="BS19" i="143"/>
  <c r="AJ20" i="143"/>
  <c r="AZ20" i="143"/>
  <c r="BP20" i="143"/>
  <c r="BF21" i="143"/>
  <c r="BB21" i="143"/>
  <c r="AX21" i="143"/>
  <c r="BD21" i="143"/>
  <c r="AZ21" i="143"/>
  <c r="AV21" i="143"/>
  <c r="BG21" i="143"/>
  <c r="BC21" i="143"/>
  <c r="AY21" i="143"/>
  <c r="W21" i="143"/>
  <c r="AK21" i="143"/>
  <c r="BA21" i="143"/>
  <c r="BQ21" i="143"/>
  <c r="AH22" i="143"/>
  <c r="AG22" i="143"/>
  <c r="BM22" i="143"/>
  <c r="AC23" i="143"/>
  <c r="AS23" i="143"/>
  <c r="BI23" i="143"/>
  <c r="Z24" i="143"/>
  <c r="AP24" i="143"/>
  <c r="BF24" i="143"/>
  <c r="AA25" i="143"/>
  <c r="AQ25" i="143"/>
  <c r="BG25" i="143"/>
  <c r="AM26" i="143"/>
  <c r="BC26" i="143"/>
  <c r="BF6" i="144"/>
  <c r="BB6" i="144"/>
  <c r="AX6" i="144"/>
  <c r="BD6" i="144"/>
  <c r="AZ6" i="144"/>
  <c r="AV6" i="144"/>
  <c r="BG6" i="144"/>
  <c r="BC6" i="144"/>
  <c r="AY6" i="144"/>
  <c r="W6" i="144"/>
  <c r="AK6" i="144"/>
  <c r="BA6" i="144"/>
  <c r="BQ6" i="144"/>
  <c r="BG7" i="144"/>
  <c r="AH7" i="144"/>
  <c r="AX7" i="144"/>
  <c r="BN7" i="144"/>
  <c r="AD8" i="144"/>
  <c r="AT8" i="144"/>
  <c r="BJ8" i="144"/>
  <c r="AI9" i="144"/>
  <c r="Z9" i="144"/>
  <c r="AP9" i="144"/>
  <c r="BF9" i="144"/>
  <c r="AA10" i="144"/>
  <c r="AQ10" i="144"/>
  <c r="BG10" i="144"/>
  <c r="AN11" i="144"/>
  <c r="BD11" i="144"/>
  <c r="BE12" i="144"/>
  <c r="AF12" i="144"/>
  <c r="AV12" i="144"/>
  <c r="BL12" i="144"/>
  <c r="AG13" i="144"/>
  <c r="X13" i="144"/>
  <c r="AN13" i="144"/>
  <c r="BD13" i="144"/>
  <c r="AF15" i="144"/>
  <c r="BE16" i="144"/>
  <c r="BE17" i="144"/>
  <c r="BF18" i="144"/>
  <c r="BE23" i="144"/>
  <c r="BF24" i="144"/>
  <c r="BP26" i="143"/>
  <c r="BL26" i="143"/>
  <c r="BH26" i="143"/>
  <c r="AR26" i="143"/>
  <c r="AN26" i="143"/>
  <c r="AJ26" i="143"/>
  <c r="BP25" i="143"/>
  <c r="BL25" i="143"/>
  <c r="BH25" i="143"/>
  <c r="AR25" i="143"/>
  <c r="AN25" i="143"/>
  <c r="AJ25" i="143"/>
  <c r="BS24" i="143"/>
  <c r="BO24" i="143"/>
  <c r="BK24" i="143"/>
  <c r="AU24" i="143"/>
  <c r="AQ24" i="143"/>
  <c r="AM24" i="143"/>
  <c r="BR23" i="143"/>
  <c r="BN23" i="143"/>
  <c r="BJ23" i="143"/>
  <c r="AT23" i="143"/>
  <c r="AP23" i="143"/>
  <c r="AL23" i="143"/>
  <c r="V23" i="143"/>
  <c r="BR22" i="143"/>
  <c r="BN22" i="143"/>
  <c r="BJ22" i="143"/>
  <c r="AT22" i="143"/>
  <c r="AP22" i="143"/>
  <c r="AL22" i="143"/>
  <c r="V22" i="143"/>
  <c r="BR21" i="143"/>
  <c r="BN21" i="143"/>
  <c r="BJ21" i="143"/>
  <c r="AT21" i="143"/>
  <c r="AP21" i="143"/>
  <c r="AL21" i="143"/>
  <c r="V21" i="143"/>
  <c r="BQ20" i="143"/>
  <c r="BM20" i="143"/>
  <c r="BI20" i="143"/>
  <c r="AS20" i="143"/>
  <c r="AO20" i="143"/>
  <c r="AK20" i="143"/>
  <c r="BP19" i="143"/>
  <c r="BL19" i="143"/>
  <c r="BH19" i="143"/>
  <c r="AR19" i="143"/>
  <c r="AN19" i="143"/>
  <c r="AJ19" i="143"/>
  <c r="BS18" i="143"/>
  <c r="BO18" i="143"/>
  <c r="BK18" i="143"/>
  <c r="AU18" i="143"/>
  <c r="AQ18" i="143"/>
  <c r="AM18" i="143"/>
  <c r="BR17" i="143"/>
  <c r="BN17" i="143"/>
  <c r="BJ17" i="143"/>
  <c r="AT17" i="143"/>
  <c r="AP17" i="143"/>
  <c r="AL17" i="143"/>
  <c r="V17" i="143"/>
  <c r="BQ16" i="143"/>
  <c r="BM16" i="143"/>
  <c r="BI16" i="143"/>
  <c r="AS16" i="143"/>
  <c r="AO16" i="143"/>
  <c r="AK16" i="143"/>
  <c r="BP15" i="143"/>
  <c r="BL15" i="143"/>
  <c r="BH15" i="143"/>
  <c r="AR15" i="143"/>
  <c r="AN15" i="143"/>
  <c r="AJ15" i="143"/>
  <c r="BS14" i="143"/>
  <c r="BO14" i="143"/>
  <c r="BK14" i="143"/>
  <c r="AU14" i="143"/>
  <c r="AQ14" i="143"/>
  <c r="AM14" i="143"/>
  <c r="BR13" i="143"/>
  <c r="BN13" i="143"/>
  <c r="BJ13" i="143"/>
  <c r="AT13" i="143"/>
  <c r="AP13" i="143"/>
  <c r="AL13" i="143"/>
  <c r="V13" i="143"/>
  <c r="BR12" i="143"/>
  <c r="BN12" i="143"/>
  <c r="BJ12" i="143"/>
  <c r="AT12" i="143"/>
  <c r="AP12" i="143"/>
  <c r="AL12" i="143"/>
  <c r="V12" i="143"/>
  <c r="BR11" i="143"/>
  <c r="BN11" i="143"/>
  <c r="BJ11" i="143"/>
  <c r="AT11" i="143"/>
  <c r="AP11" i="143"/>
  <c r="AL11" i="143"/>
  <c r="V11" i="143"/>
  <c r="BQ10" i="143"/>
  <c r="BM10" i="143"/>
  <c r="BI10" i="143"/>
  <c r="AS10" i="143"/>
  <c r="AO10" i="143"/>
  <c r="AK10" i="143"/>
  <c r="BP9" i="143"/>
  <c r="BL9" i="143"/>
  <c r="BH9" i="143"/>
  <c r="AR9" i="143"/>
  <c r="AN9" i="143"/>
  <c r="AJ9" i="143"/>
  <c r="BP8" i="143"/>
  <c r="BL8" i="143"/>
  <c r="BR26" i="143"/>
  <c r="BN26" i="143"/>
  <c r="BJ26" i="143"/>
  <c r="BF26" i="143"/>
  <c r="BB26" i="143"/>
  <c r="AX26" i="143"/>
  <c r="AT26" i="143"/>
  <c r="AP26" i="143"/>
  <c r="AL26" i="143"/>
  <c r="AH26" i="143"/>
  <c r="AD26" i="143"/>
  <c r="Z26" i="143"/>
  <c r="V26" i="143"/>
  <c r="BR25" i="143"/>
  <c r="BN25" i="143"/>
  <c r="BJ25" i="143"/>
  <c r="BF25" i="143"/>
  <c r="BB25" i="143"/>
  <c r="AX25" i="143"/>
  <c r="AT25" i="143"/>
  <c r="AP25" i="143"/>
  <c r="AL25" i="143"/>
  <c r="AH25" i="143"/>
  <c r="AD25" i="143"/>
  <c r="Z25" i="143"/>
  <c r="V25" i="143"/>
  <c r="BQ24" i="143"/>
  <c r="BM24" i="143"/>
  <c r="BI24" i="143"/>
  <c r="AS24" i="143"/>
  <c r="AO24" i="143"/>
  <c r="AK24" i="143"/>
  <c r="AG24" i="143"/>
  <c r="AC24" i="143"/>
  <c r="Y24" i="143"/>
  <c r="BP23" i="143"/>
  <c r="BL23" i="143"/>
  <c r="BH23" i="143"/>
  <c r="AR23" i="143"/>
  <c r="AN23" i="143"/>
  <c r="AJ23" i="143"/>
  <c r="BP22" i="143"/>
  <c r="BL22" i="143"/>
  <c r="BH22" i="143"/>
  <c r="AR22" i="143"/>
  <c r="AN22" i="143"/>
  <c r="AJ22" i="143"/>
  <c r="BP21" i="143"/>
  <c r="BL21" i="143"/>
  <c r="BH21" i="143"/>
  <c r="AR21" i="143"/>
  <c r="AN21" i="143"/>
  <c r="AJ21" i="143"/>
  <c r="BS20" i="143"/>
  <c r="BO20" i="143"/>
  <c r="BK20" i="143"/>
  <c r="BG20" i="143"/>
  <c r="BC20" i="143"/>
  <c r="AY20" i="143"/>
  <c r="AU20" i="143"/>
  <c r="AQ20" i="143"/>
  <c r="AM20" i="143"/>
  <c r="BR19" i="143"/>
  <c r="BN19" i="143"/>
  <c r="BJ19" i="143"/>
  <c r="BF19" i="143"/>
  <c r="BB19" i="143"/>
  <c r="AX19" i="143"/>
  <c r="AT19" i="143"/>
  <c r="AP19" i="143"/>
  <c r="AL19" i="143"/>
  <c r="AH19" i="143"/>
  <c r="AD19" i="143"/>
  <c r="Z19" i="143"/>
  <c r="V19" i="143"/>
  <c r="BQ18" i="143"/>
  <c r="BM18" i="143"/>
  <c r="BI18" i="143"/>
  <c r="AS18" i="143"/>
  <c r="AO18" i="143"/>
  <c r="AK18" i="143"/>
  <c r="AG18" i="143"/>
  <c r="AC18" i="143"/>
  <c r="Y18" i="143"/>
  <c r="BP17" i="143"/>
  <c r="BL17" i="143"/>
  <c r="BH17" i="143"/>
  <c r="AR17" i="143"/>
  <c r="AN17" i="143"/>
  <c r="AJ17" i="143"/>
  <c r="BS16" i="143"/>
  <c r="BO16" i="143"/>
  <c r="BK16" i="143"/>
  <c r="BG16" i="143"/>
  <c r="BC16" i="143"/>
  <c r="AY16" i="143"/>
  <c r="AU16" i="143"/>
  <c r="AQ16" i="143"/>
  <c r="AM16" i="143"/>
  <c r="BR15" i="143"/>
  <c r="BN15" i="143"/>
  <c r="BJ15" i="143"/>
  <c r="BF15" i="143"/>
  <c r="BB15" i="143"/>
  <c r="AX15" i="143"/>
  <c r="AT15" i="143"/>
  <c r="AP15" i="143"/>
  <c r="AL15" i="143"/>
  <c r="AH15" i="143"/>
  <c r="AD15" i="143"/>
  <c r="Z15" i="143"/>
  <c r="V15" i="143"/>
  <c r="BQ14" i="143"/>
  <c r="BM14" i="143"/>
  <c r="BI14" i="143"/>
  <c r="AS14" i="143"/>
  <c r="AO14" i="143"/>
  <c r="AK14" i="143"/>
  <c r="AG14" i="143"/>
  <c r="AC14" i="143"/>
  <c r="Y14" i="143"/>
  <c r="BP13" i="143"/>
  <c r="BL13" i="143"/>
  <c r="BH13" i="143"/>
  <c r="AR13" i="143"/>
  <c r="AN13" i="143"/>
  <c r="AJ13" i="143"/>
  <c r="AF13" i="143"/>
  <c r="AB13" i="143"/>
  <c r="X13" i="143"/>
  <c r="BP12" i="143"/>
  <c r="BL12" i="143"/>
  <c r="BH12" i="143"/>
  <c r="AR12" i="143"/>
  <c r="AN12" i="143"/>
  <c r="AJ12" i="143"/>
  <c r="AF12" i="143"/>
  <c r="AB12" i="143"/>
  <c r="X12" i="143"/>
  <c r="BP11" i="143"/>
  <c r="BL11" i="143"/>
  <c r="BH11" i="143"/>
  <c r="AR11" i="143"/>
  <c r="AN11" i="143"/>
  <c r="AJ11" i="143"/>
  <c r="BS10" i="143"/>
  <c r="BO10" i="143"/>
  <c r="BK10" i="143"/>
  <c r="AY10" i="143"/>
  <c r="AU10" i="143"/>
  <c r="AQ10" i="143"/>
  <c r="AM10" i="143"/>
  <c r="BR9" i="143"/>
  <c r="BN9" i="143"/>
  <c r="BJ9" i="143"/>
  <c r="BB9" i="143"/>
  <c r="AX9" i="143"/>
  <c r="AT9" i="143"/>
  <c r="AP9" i="143"/>
  <c r="AL9" i="143"/>
  <c r="V9" i="143"/>
  <c r="BR8" i="143"/>
  <c r="BN8" i="143"/>
  <c r="BJ8" i="143"/>
  <c r="AT8" i="143"/>
  <c r="AP8" i="143"/>
  <c r="AL8" i="143"/>
  <c r="V8" i="143"/>
  <c r="BQ26" i="143"/>
  <c r="BM26" i="143"/>
  <c r="BI26" i="143"/>
  <c r="AS26" i="143"/>
  <c r="AO26" i="143"/>
  <c r="AK26" i="143"/>
  <c r="BQ25" i="143"/>
  <c r="BM25" i="143"/>
  <c r="BI25" i="143"/>
  <c r="AS25" i="143"/>
  <c r="AO25" i="143"/>
  <c r="AK25" i="143"/>
  <c r="BP24" i="143"/>
  <c r="BL24" i="143"/>
  <c r="BH24" i="143"/>
  <c r="AR24" i="143"/>
  <c r="AN24" i="143"/>
  <c r="AJ24" i="143"/>
  <c r="BS23" i="143"/>
  <c r="BO23" i="143"/>
  <c r="BK23" i="143"/>
  <c r="AU23" i="143"/>
  <c r="AQ23" i="143"/>
  <c r="AM23" i="143"/>
  <c r="BS22" i="143"/>
  <c r="BO22" i="143"/>
  <c r="BK22" i="143"/>
  <c r="AU22" i="143"/>
  <c r="AQ22" i="143"/>
  <c r="AM22" i="143"/>
  <c r="BS21" i="143"/>
  <c r="BO21" i="143"/>
  <c r="BK21" i="143"/>
  <c r="AU21" i="143"/>
  <c r="AQ21" i="143"/>
  <c r="AM21" i="143"/>
  <c r="BR20" i="143"/>
  <c r="BN20" i="143"/>
  <c r="BJ20" i="143"/>
  <c r="AT20" i="143"/>
  <c r="AP20" i="143"/>
  <c r="AL20" i="143"/>
  <c r="V20" i="143"/>
  <c r="BQ19" i="143"/>
  <c r="BM19" i="143"/>
  <c r="BI19" i="143"/>
  <c r="AS19" i="143"/>
  <c r="AO19" i="143"/>
  <c r="AK19" i="143"/>
  <c r="BP18" i="143"/>
  <c r="BL18" i="143"/>
  <c r="BH18" i="143"/>
  <c r="AR18" i="143"/>
  <c r="AN18" i="143"/>
  <c r="AJ18" i="143"/>
  <c r="BS17" i="143"/>
  <c r="BO17" i="143"/>
  <c r="BK17" i="143"/>
  <c r="AU17" i="143"/>
  <c r="AQ17" i="143"/>
  <c r="AM17" i="143"/>
  <c r="BR16" i="143"/>
  <c r="BN16" i="143"/>
  <c r="BJ16" i="143"/>
  <c r="AT16" i="143"/>
  <c r="AP16" i="143"/>
  <c r="AL16" i="143"/>
  <c r="V16" i="143"/>
  <c r="BQ15" i="143"/>
  <c r="BM15" i="143"/>
  <c r="BI15" i="143"/>
  <c r="AS15" i="143"/>
  <c r="AO15" i="143"/>
  <c r="AK15" i="143"/>
  <c r="BP14" i="143"/>
  <c r="BL14" i="143"/>
  <c r="BH14" i="143"/>
  <c r="AR14" i="143"/>
  <c r="AN14" i="143"/>
  <c r="AJ14" i="143"/>
  <c r="BS13" i="143"/>
  <c r="BO13" i="143"/>
  <c r="BK13" i="143"/>
  <c r="AU13" i="143"/>
  <c r="AQ13" i="143"/>
  <c r="AM13" i="143"/>
  <c r="BS12" i="143"/>
  <c r="BO12" i="143"/>
  <c r="BK12" i="143"/>
  <c r="AU12" i="143"/>
  <c r="AQ12" i="143"/>
  <c r="AM12" i="143"/>
  <c r="BS11" i="143"/>
  <c r="BO11" i="143"/>
  <c r="BK11" i="143"/>
  <c r="AU11" i="143"/>
  <c r="AQ11" i="143"/>
  <c r="AM11" i="143"/>
  <c r="BR10" i="143"/>
  <c r="BN10" i="143"/>
  <c r="BJ10" i="143"/>
  <c r="AT10" i="143"/>
  <c r="AP10" i="143"/>
  <c r="AL10" i="143"/>
  <c r="V10" i="143"/>
  <c r="BQ9" i="143"/>
  <c r="BM9" i="143"/>
  <c r="BI9" i="143"/>
  <c r="AS9" i="143"/>
  <c r="AO9" i="143"/>
  <c r="AK9" i="143"/>
  <c r="BQ8" i="143"/>
  <c r="BM8" i="143"/>
  <c r="BI8" i="143"/>
  <c r="AS8" i="143"/>
  <c r="AO8" i="143"/>
  <c r="AK8" i="143"/>
  <c r="BQ7" i="143"/>
  <c r="Y4" i="143"/>
  <c r="AC4" i="143"/>
  <c r="AG4" i="143"/>
  <c r="AK4" i="143"/>
  <c r="AO4" i="143"/>
  <c r="AS4" i="143"/>
  <c r="AW4" i="143"/>
  <c r="BA4" i="143"/>
  <c r="BE4" i="143"/>
  <c r="BI4" i="143"/>
  <c r="BM4" i="143"/>
  <c r="BQ4" i="143"/>
  <c r="V5" i="143"/>
  <c r="Z5" i="143"/>
  <c r="AD5" i="143"/>
  <c r="AH5" i="143"/>
  <c r="AL5" i="143"/>
  <c r="AP5" i="143"/>
  <c r="AT5" i="143"/>
  <c r="AX5" i="143"/>
  <c r="BB5" i="143"/>
  <c r="BF5" i="143"/>
  <c r="BJ5" i="143"/>
  <c r="BN5" i="143"/>
  <c r="BR5" i="143"/>
  <c r="AA6" i="143"/>
  <c r="AE6" i="143"/>
  <c r="AI6" i="143"/>
  <c r="AM6" i="143"/>
  <c r="AQ6" i="143"/>
  <c r="AU6" i="143"/>
  <c r="AY6" i="143"/>
  <c r="BC6" i="143"/>
  <c r="BG6" i="143"/>
  <c r="BK6" i="143"/>
  <c r="BO6" i="143"/>
  <c r="BS6" i="143"/>
  <c r="X7" i="143"/>
  <c r="AB7" i="143"/>
  <c r="AF7" i="143"/>
  <c r="AJ7" i="143"/>
  <c r="AN7" i="143"/>
  <c r="AR7" i="143"/>
  <c r="AV7" i="143"/>
  <c r="AZ7" i="143"/>
  <c r="BD7" i="143"/>
  <c r="BH7" i="143"/>
  <c r="BL7" i="143"/>
  <c r="BP7" i="143"/>
  <c r="AM8" i="143"/>
  <c r="AU8" i="143"/>
  <c r="BC8" i="143"/>
  <c r="BK8" i="143"/>
  <c r="AF9" i="143"/>
  <c r="AB9" i="143"/>
  <c r="X9" i="143"/>
  <c r="AH9" i="143"/>
  <c r="AD9" i="143"/>
  <c r="Z9" i="143"/>
  <c r="AG9" i="143"/>
  <c r="AC9" i="143"/>
  <c r="Y9" i="143"/>
  <c r="AA9" i="143"/>
  <c r="AQ9" i="143"/>
  <c r="BG9" i="143"/>
  <c r="AN10" i="143"/>
  <c r="BD10" i="143"/>
  <c r="Y11" i="143"/>
  <c r="AO11" i="143"/>
  <c r="BE11" i="143"/>
  <c r="BF12" i="143"/>
  <c r="BB12" i="143"/>
  <c r="AX12" i="143"/>
  <c r="BD12" i="143"/>
  <c r="AZ12" i="143"/>
  <c r="AV12" i="143"/>
  <c r="BG12" i="143"/>
  <c r="BC12" i="143"/>
  <c r="AY12" i="143"/>
  <c r="W12" i="143"/>
  <c r="AK12" i="143"/>
  <c r="BA12" i="143"/>
  <c r="BQ12" i="143"/>
  <c r="AG13" i="143"/>
  <c r="BM13" i="143"/>
  <c r="AI14" i="143"/>
  <c r="AD14" i="143"/>
  <c r="AT14" i="143"/>
  <c r="BJ14" i="143"/>
  <c r="AF15" i="143"/>
  <c r="AE15" i="143"/>
  <c r="AU15" i="143"/>
  <c r="BK15" i="143"/>
  <c r="AG16" i="143"/>
  <c r="AC16" i="143"/>
  <c r="Y16" i="143"/>
  <c r="AI16" i="143"/>
  <c r="AE16" i="143"/>
  <c r="AA16" i="143"/>
  <c r="AH16" i="143"/>
  <c r="AD16" i="143"/>
  <c r="Z16" i="143"/>
  <c r="AB16" i="143"/>
  <c r="AR16" i="143"/>
  <c r="BH16" i="143"/>
  <c r="AC17" i="143"/>
  <c r="AS17" i="143"/>
  <c r="BI17" i="143"/>
  <c r="Z18" i="143"/>
  <c r="AP18" i="143"/>
  <c r="BF18" i="143"/>
  <c r="AA19" i="143"/>
  <c r="AQ19" i="143"/>
  <c r="BG19" i="143"/>
  <c r="AN20" i="143"/>
  <c r="BD20" i="143"/>
  <c r="Y21" i="143"/>
  <c r="AO21" i="143"/>
  <c r="BE21" i="143"/>
  <c r="BF22" i="143"/>
  <c r="BB22" i="143"/>
  <c r="AX22" i="143"/>
  <c r="BD22" i="143"/>
  <c r="AZ22" i="143"/>
  <c r="AV22" i="143"/>
  <c r="BG22" i="143"/>
  <c r="BC22" i="143"/>
  <c r="AY22" i="143"/>
  <c r="W22" i="143"/>
  <c r="AK22" i="143"/>
  <c r="BA22" i="143"/>
  <c r="BQ22" i="143"/>
  <c r="AH23" i="143"/>
  <c r="AG23" i="143"/>
  <c r="BM23" i="143"/>
  <c r="AI24" i="143"/>
  <c r="AD24" i="143"/>
  <c r="AT24" i="143"/>
  <c r="BJ24" i="143"/>
  <c r="AF25" i="143"/>
  <c r="AE25" i="143"/>
  <c r="AU25" i="143"/>
  <c r="BK25" i="143"/>
  <c r="AA26" i="143"/>
  <c r="AQ26" i="143"/>
  <c r="BG26" i="143"/>
  <c r="AG5" i="144"/>
  <c r="AC5" i="144"/>
  <c r="Y5" i="144"/>
  <c r="AI5" i="144"/>
  <c r="AE5" i="144"/>
  <c r="AA5" i="144"/>
  <c r="AH5" i="144"/>
  <c r="AD5" i="144"/>
  <c r="Z5" i="144"/>
  <c r="AB5" i="144"/>
  <c r="Y6" i="144"/>
  <c r="AO6" i="144"/>
  <c r="BE6" i="144"/>
  <c r="V7" i="144"/>
  <c r="AL7" i="144"/>
  <c r="BB7" i="144"/>
  <c r="BR7" i="144"/>
  <c r="BG8" i="144"/>
  <c r="AH8" i="144"/>
  <c r="AX8" i="144"/>
  <c r="BN8" i="144"/>
  <c r="AD9" i="144"/>
  <c r="AT9" i="144"/>
  <c r="BJ9" i="144"/>
  <c r="AF10" i="144"/>
  <c r="AE10" i="144"/>
  <c r="AU10" i="144"/>
  <c r="BK10" i="144"/>
  <c r="AG11" i="144"/>
  <c r="AC11" i="144"/>
  <c r="Y11" i="144"/>
  <c r="AI11" i="144"/>
  <c r="AE11" i="144"/>
  <c r="AA11" i="144"/>
  <c r="AH11" i="144"/>
  <c r="AD11" i="144"/>
  <c r="Z11" i="144"/>
  <c r="AB11" i="144"/>
  <c r="AR11" i="144"/>
  <c r="BH11" i="144"/>
  <c r="AJ12" i="144"/>
  <c r="AZ12" i="144"/>
  <c r="BP12" i="144"/>
  <c r="AB13" i="144"/>
  <c r="AR13" i="144"/>
  <c r="BH13" i="144"/>
  <c r="AH14" i="144"/>
  <c r="BG15" i="144"/>
  <c r="AF20" i="144"/>
  <c r="AG21" i="144"/>
  <c r="V4" i="143"/>
  <c r="Z4" i="143"/>
  <c r="AD4" i="143"/>
  <c r="AH4" i="143"/>
  <c r="AL4" i="143"/>
  <c r="AP4" i="143"/>
  <c r="AT4" i="143"/>
  <c r="AX4" i="143"/>
  <c r="BB4" i="143"/>
  <c r="BF4" i="143"/>
  <c r="BJ4" i="143"/>
  <c r="BN4" i="143"/>
  <c r="BR4" i="143"/>
  <c r="AA5" i="143"/>
  <c r="AE5" i="143"/>
  <c r="AI5" i="143"/>
  <c r="AM5" i="143"/>
  <c r="AQ5" i="143"/>
  <c r="AU5" i="143"/>
  <c r="AY5" i="143"/>
  <c r="BC5" i="143"/>
  <c r="BG5" i="143"/>
  <c r="BK5" i="143"/>
  <c r="BO5" i="143"/>
  <c r="BS5" i="143"/>
  <c r="X6" i="143"/>
  <c r="AB6" i="143"/>
  <c r="AJ6" i="143"/>
  <c r="AN6" i="143"/>
  <c r="AR6" i="143"/>
  <c r="AV6" i="143"/>
  <c r="AZ6" i="143"/>
  <c r="BD6" i="143"/>
  <c r="BH6" i="143"/>
  <c r="BL6" i="143"/>
  <c r="BP6" i="143"/>
  <c r="Y7" i="143"/>
  <c r="AC7" i="143"/>
  <c r="AK7" i="143"/>
  <c r="AO7" i="143"/>
  <c r="AS7" i="143"/>
  <c r="AW7" i="143"/>
  <c r="BA7" i="143"/>
  <c r="BI7" i="143"/>
  <c r="BM7" i="143"/>
  <c r="BR7" i="143"/>
  <c r="AH8" i="143"/>
  <c r="AD8" i="143"/>
  <c r="Z8" i="143"/>
  <c r="AG8" i="143"/>
  <c r="AC8" i="143"/>
  <c r="Y8" i="143"/>
  <c r="X8" i="143"/>
  <c r="AF8" i="143"/>
  <c r="AN8" i="143"/>
  <c r="AV8" i="143"/>
  <c r="BD8" i="143"/>
  <c r="BO8" i="143"/>
  <c r="AE9" i="143"/>
  <c r="AU9" i="143"/>
  <c r="BK9" i="143"/>
  <c r="AG10" i="143"/>
  <c r="AC10" i="143"/>
  <c r="Y10" i="143"/>
  <c r="AI10" i="143"/>
  <c r="AE10" i="143"/>
  <c r="AA10" i="143"/>
  <c r="AH10" i="143"/>
  <c r="AD10" i="143"/>
  <c r="Z10" i="143"/>
  <c r="AB10" i="143"/>
  <c r="AR10" i="143"/>
  <c r="BH10" i="143"/>
  <c r="AC11" i="143"/>
  <c r="AS11" i="143"/>
  <c r="BI11" i="143"/>
  <c r="Y12" i="143"/>
  <c r="AO12" i="143"/>
  <c r="BE12" i="143"/>
  <c r="BF13" i="143"/>
  <c r="BB13" i="143"/>
  <c r="AX13" i="143"/>
  <c r="BD13" i="143"/>
  <c r="AZ13" i="143"/>
  <c r="AV13" i="143"/>
  <c r="BG13" i="143"/>
  <c r="BC13" i="143"/>
  <c r="AY13" i="143"/>
  <c r="W13" i="143"/>
  <c r="AK13" i="143"/>
  <c r="BA13" i="143"/>
  <c r="BQ13" i="143"/>
  <c r="BG14" i="143"/>
  <c r="AH14" i="143"/>
  <c r="AX14" i="143"/>
  <c r="BN14" i="143"/>
  <c r="BD15" i="143"/>
  <c r="AI15" i="143"/>
  <c r="AY15" i="143"/>
  <c r="BO15" i="143"/>
  <c r="BE16" i="143"/>
  <c r="AF16" i="143"/>
  <c r="AV16" i="143"/>
  <c r="BL16" i="143"/>
  <c r="AH17" i="143"/>
  <c r="AG17" i="143"/>
  <c r="AW17" i="143"/>
  <c r="BM17" i="143"/>
  <c r="AI18" i="143"/>
  <c r="AD18" i="143"/>
  <c r="AT18" i="143"/>
  <c r="BJ18" i="143"/>
  <c r="AF19" i="143"/>
  <c r="AE19" i="143"/>
  <c r="AU19" i="143"/>
  <c r="BK19" i="143"/>
  <c r="AG20" i="143"/>
  <c r="AC20" i="143"/>
  <c r="Y20" i="143"/>
  <c r="AI20" i="143"/>
  <c r="AE20" i="143"/>
  <c r="AA20" i="143"/>
  <c r="AH20" i="143"/>
  <c r="AD20" i="143"/>
  <c r="Z20" i="143"/>
  <c r="AB20" i="143"/>
  <c r="AR20" i="143"/>
  <c r="BH20" i="143"/>
  <c r="AC21" i="143"/>
  <c r="AS21" i="143"/>
  <c r="BI21" i="143"/>
  <c r="Y22" i="143"/>
  <c r="AO22" i="143"/>
  <c r="BE22" i="143"/>
  <c r="BF23" i="143"/>
  <c r="BB23" i="143"/>
  <c r="AX23" i="143"/>
  <c r="BD23" i="143"/>
  <c r="AZ23" i="143"/>
  <c r="AV23" i="143"/>
  <c r="BG23" i="143"/>
  <c r="BC23" i="143"/>
  <c r="AY23" i="143"/>
  <c r="W23" i="143"/>
  <c r="AK23" i="143"/>
  <c r="BA23" i="143"/>
  <c r="BQ23" i="143"/>
  <c r="BG24" i="143"/>
  <c r="AH24" i="143"/>
  <c r="AX24" i="143"/>
  <c r="BN24" i="143"/>
  <c r="BD25" i="143"/>
  <c r="AI25" i="143"/>
  <c r="AY25" i="143"/>
  <c r="BO25" i="143"/>
  <c r="AF26" i="143"/>
  <c r="AE26" i="143"/>
  <c r="AU26" i="143"/>
  <c r="BK26" i="143"/>
  <c r="V8" i="144"/>
  <c r="AL8" i="144"/>
  <c r="BB8" i="144"/>
  <c r="BR8" i="144"/>
  <c r="BG9" i="144"/>
  <c r="AH9" i="144"/>
  <c r="AX9" i="144"/>
  <c r="BN9" i="144"/>
  <c r="BE10" i="144"/>
  <c r="AI10" i="144"/>
  <c r="AY10" i="144"/>
  <c r="BO10" i="144"/>
  <c r="BE11" i="144"/>
  <c r="AF11" i="144"/>
  <c r="AV11" i="144"/>
  <c r="BL11" i="144"/>
  <c r="AG12" i="144"/>
  <c r="X12" i="144"/>
  <c r="AN12" i="144"/>
  <c r="BD12" i="144"/>
  <c r="BE13" i="144"/>
  <c r="AF13" i="144"/>
  <c r="AV13" i="144"/>
  <c r="BL13" i="144"/>
  <c r="BF14" i="144"/>
  <c r="AF19" i="144"/>
  <c r="BD20" i="144"/>
  <c r="BE21" i="144"/>
  <c r="AG22" i="144"/>
  <c r="AI25" i="144"/>
  <c r="AI26" i="144"/>
  <c r="AW8" i="143"/>
  <c r="BA8" i="143"/>
  <c r="BE8" i="143"/>
  <c r="AW9" i="143"/>
  <c r="BA9" i="143"/>
  <c r="BE9" i="143"/>
  <c r="AX10" i="143"/>
  <c r="BB10" i="143"/>
  <c r="BF10" i="143"/>
  <c r="AA11" i="143"/>
  <c r="AE11" i="143"/>
  <c r="AI11" i="143"/>
  <c r="AA12" i="143"/>
  <c r="AE12" i="143"/>
  <c r="AI12" i="143"/>
  <c r="AA13" i="143"/>
  <c r="AE13" i="143"/>
  <c r="AI13" i="143"/>
  <c r="X14" i="143"/>
  <c r="AB14" i="143"/>
  <c r="AF14" i="143"/>
  <c r="AV14" i="143"/>
  <c r="AZ14" i="143"/>
  <c r="BD14" i="143"/>
  <c r="Y15" i="143"/>
  <c r="AC15" i="143"/>
  <c r="AG15" i="143"/>
  <c r="AW15" i="143"/>
  <c r="BA15" i="143"/>
  <c r="BE15" i="143"/>
  <c r="AX16" i="143"/>
  <c r="BB16" i="143"/>
  <c r="BF16" i="143"/>
  <c r="AA17" i="143"/>
  <c r="AE17" i="143"/>
  <c r="AI17" i="143"/>
  <c r="X18" i="143"/>
  <c r="AB18" i="143"/>
  <c r="AF18" i="143"/>
  <c r="AV18" i="143"/>
  <c r="AZ18" i="143"/>
  <c r="BD18" i="143"/>
  <c r="Y19" i="143"/>
  <c r="AC19" i="143"/>
  <c r="AG19" i="143"/>
  <c r="AW19" i="143"/>
  <c r="BA19" i="143"/>
  <c r="BE19" i="143"/>
  <c r="AX20" i="143"/>
  <c r="BB20" i="143"/>
  <c r="BF20" i="143"/>
  <c r="AA21" i="143"/>
  <c r="AE21" i="143"/>
  <c r="AI21" i="143"/>
  <c r="AA22" i="143"/>
  <c r="AE22" i="143"/>
  <c r="AI22" i="143"/>
  <c r="AA23" i="143"/>
  <c r="AE23" i="143"/>
  <c r="AI23" i="143"/>
  <c r="X24" i="143"/>
  <c r="AB24" i="143"/>
  <c r="AF24" i="143"/>
  <c r="AV24" i="143"/>
  <c r="AZ24" i="143"/>
  <c r="BD24" i="143"/>
  <c r="Y25" i="143"/>
  <c r="AC25" i="143"/>
  <c r="AG25" i="143"/>
  <c r="AW25" i="143"/>
  <c r="BA25" i="143"/>
  <c r="BE25" i="143"/>
  <c r="Y26" i="143"/>
  <c r="AC26" i="143"/>
  <c r="AG26" i="143"/>
  <c r="AW26" i="143"/>
  <c r="BA26" i="143"/>
  <c r="BE26" i="143"/>
  <c r="Y4" i="144"/>
  <c r="AC4" i="144"/>
  <c r="AG4" i="144"/>
  <c r="AK4" i="144"/>
  <c r="AO4" i="144"/>
  <c r="AS4" i="144"/>
  <c r="AW4" i="144"/>
  <c r="BA4" i="144"/>
  <c r="BE4" i="144"/>
  <c r="BI4" i="144"/>
  <c r="BM4" i="144"/>
  <c r="BQ4" i="144"/>
  <c r="V5" i="144"/>
  <c r="AL5" i="144"/>
  <c r="AP5" i="144"/>
  <c r="AT5" i="144"/>
  <c r="AX5" i="144"/>
  <c r="BB5" i="144"/>
  <c r="BF5" i="144"/>
  <c r="BJ5" i="144"/>
  <c r="BN5" i="144"/>
  <c r="BR5" i="144"/>
  <c r="AA6" i="144"/>
  <c r="AE6" i="144"/>
  <c r="AI6" i="144"/>
  <c r="AM6" i="144"/>
  <c r="AQ6" i="144"/>
  <c r="AU6" i="144"/>
  <c r="BK6" i="144"/>
  <c r="BO6" i="144"/>
  <c r="BS6" i="144"/>
  <c r="X7" i="144"/>
  <c r="AB7" i="144"/>
  <c r="AJ7" i="144"/>
  <c r="AN7" i="144"/>
  <c r="AR7" i="144"/>
  <c r="AV7" i="144"/>
  <c r="AZ7" i="144"/>
  <c r="BD7" i="144"/>
  <c r="BH7" i="144"/>
  <c r="BL7" i="144"/>
  <c r="BP7" i="144"/>
  <c r="X8" i="144"/>
  <c r="AB8" i="144"/>
  <c r="AF8" i="144"/>
  <c r="AJ8" i="144"/>
  <c r="AN8" i="144"/>
  <c r="AR8" i="144"/>
  <c r="AV8" i="144"/>
  <c r="AZ8" i="144"/>
  <c r="BD8" i="144"/>
  <c r="BH8" i="144"/>
  <c r="BL8" i="144"/>
  <c r="BP8" i="144"/>
  <c r="X9" i="144"/>
  <c r="AB9" i="144"/>
  <c r="AF9" i="144"/>
  <c r="AJ9" i="144"/>
  <c r="AN9" i="144"/>
  <c r="AR9" i="144"/>
  <c r="AV9" i="144"/>
  <c r="AZ9" i="144"/>
  <c r="BD9" i="144"/>
  <c r="BH9" i="144"/>
  <c r="BL9" i="144"/>
  <c r="BP9" i="144"/>
  <c r="Y10" i="144"/>
  <c r="AC10" i="144"/>
  <c r="AG10" i="144"/>
  <c r="AK10" i="144"/>
  <c r="AO10" i="144"/>
  <c r="AS10" i="144"/>
  <c r="AW10" i="144"/>
  <c r="BA10" i="144"/>
  <c r="BI10" i="144"/>
  <c r="BM10" i="144"/>
  <c r="BQ10" i="144"/>
  <c r="V11" i="144"/>
  <c r="AL11" i="144"/>
  <c r="AP11" i="144"/>
  <c r="AT11" i="144"/>
  <c r="AX11" i="144"/>
  <c r="BB11" i="144"/>
  <c r="BF11" i="144"/>
  <c r="BJ11" i="144"/>
  <c r="BN11" i="144"/>
  <c r="BR11" i="144"/>
  <c r="V12" i="144"/>
  <c r="Z12" i="144"/>
  <c r="AD12" i="144"/>
  <c r="AH12" i="144"/>
  <c r="AL12" i="144"/>
  <c r="AP12" i="144"/>
  <c r="AT12" i="144"/>
  <c r="AX12" i="144"/>
  <c r="BB12" i="144"/>
  <c r="BF12" i="144"/>
  <c r="BJ12" i="144"/>
  <c r="BN12" i="144"/>
  <c r="BR12" i="144"/>
  <c r="V13" i="144"/>
  <c r="Z13" i="144"/>
  <c r="AD13" i="144"/>
  <c r="AH13" i="144"/>
  <c r="AL13" i="144"/>
  <c r="AP13" i="144"/>
  <c r="AT13" i="144"/>
  <c r="AX13" i="144"/>
  <c r="BB13" i="144"/>
  <c r="BF13" i="144"/>
  <c r="BJ13" i="144"/>
  <c r="BN13" i="144"/>
  <c r="BR13" i="144"/>
  <c r="W14" i="144"/>
  <c r="AA14" i="144"/>
  <c r="AE14" i="144"/>
  <c r="AI14" i="144"/>
  <c r="AM14" i="144"/>
  <c r="AQ14" i="144"/>
  <c r="AU14" i="144"/>
  <c r="AY14" i="144"/>
  <c r="BC14" i="144"/>
  <c r="BG14" i="144"/>
  <c r="BK14" i="144"/>
  <c r="BO14" i="144"/>
  <c r="BS14" i="144"/>
  <c r="X15" i="144"/>
  <c r="AB15" i="144"/>
  <c r="AJ15" i="144"/>
  <c r="AN15" i="144"/>
  <c r="AR15" i="144"/>
  <c r="AV15" i="144"/>
  <c r="AZ15" i="144"/>
  <c r="BD15" i="144"/>
  <c r="BH15" i="144"/>
  <c r="BL15" i="144"/>
  <c r="BP15" i="144"/>
  <c r="Y16" i="144"/>
  <c r="AC16" i="144"/>
  <c r="AG16" i="144"/>
  <c r="AK16" i="144"/>
  <c r="AO16" i="144"/>
  <c r="AS16" i="144"/>
  <c r="AW16" i="144"/>
  <c r="BA16" i="144"/>
  <c r="BI16" i="144"/>
  <c r="BM16" i="144"/>
  <c r="BQ16" i="144"/>
  <c r="V17" i="144"/>
  <c r="Z17" i="144"/>
  <c r="AD17" i="144"/>
  <c r="AH17" i="144"/>
  <c r="AL17" i="144"/>
  <c r="AP17" i="144"/>
  <c r="AT17" i="144"/>
  <c r="AX17" i="144"/>
  <c r="BB17" i="144"/>
  <c r="BF17" i="144"/>
  <c r="BJ17" i="144"/>
  <c r="BN17" i="144"/>
  <c r="BR17" i="144"/>
  <c r="W18" i="144"/>
  <c r="AA18" i="144"/>
  <c r="AE18" i="144"/>
  <c r="AI18" i="144"/>
  <c r="AM18" i="144"/>
  <c r="AQ18" i="144"/>
  <c r="AU18" i="144"/>
  <c r="AY18" i="144"/>
  <c r="BC18" i="144"/>
  <c r="BG18" i="144"/>
  <c r="BK18" i="144"/>
  <c r="BO18" i="144"/>
  <c r="BS18" i="144"/>
  <c r="X19" i="144"/>
  <c r="AB19" i="144"/>
  <c r="AJ19" i="144"/>
  <c r="AN19" i="144"/>
  <c r="AR19" i="144"/>
  <c r="AV19" i="144"/>
  <c r="AZ19" i="144"/>
  <c r="BD19" i="144"/>
  <c r="BH19" i="144"/>
  <c r="BL19" i="144"/>
  <c r="BP19" i="144"/>
  <c r="Y20" i="144"/>
  <c r="AC20" i="144"/>
  <c r="AG20" i="144"/>
  <c r="AK20" i="144"/>
  <c r="AO20" i="144"/>
  <c r="AS20" i="144"/>
  <c r="AW20" i="144"/>
  <c r="BA20" i="144"/>
  <c r="BE20" i="144"/>
  <c r="BI20" i="144"/>
  <c r="BM20" i="144"/>
  <c r="BQ20" i="144"/>
  <c r="V21" i="144"/>
  <c r="Z21" i="144"/>
  <c r="AD21" i="144"/>
  <c r="AH21" i="144"/>
  <c r="AL21" i="144"/>
  <c r="AP21" i="144"/>
  <c r="AT21" i="144"/>
  <c r="AX21" i="144"/>
  <c r="BB21" i="144"/>
  <c r="BF21" i="144"/>
  <c r="BJ21" i="144"/>
  <c r="BN21" i="144"/>
  <c r="BR21" i="144"/>
  <c r="V22" i="144"/>
  <c r="Z22" i="144"/>
  <c r="AD22" i="144"/>
  <c r="AH22" i="144"/>
  <c r="AL22" i="144"/>
  <c r="AP22" i="144"/>
  <c r="AT22" i="144"/>
  <c r="AX22" i="144"/>
  <c r="BB22" i="144"/>
  <c r="BF22" i="144"/>
  <c r="BJ22" i="144"/>
  <c r="BN22" i="144"/>
  <c r="BR22" i="144"/>
  <c r="V23" i="144"/>
  <c r="Z23" i="144"/>
  <c r="AD23" i="144"/>
  <c r="AH23" i="144"/>
  <c r="AL23" i="144"/>
  <c r="AP23" i="144"/>
  <c r="AT23" i="144"/>
  <c r="AX23" i="144"/>
  <c r="BB23" i="144"/>
  <c r="BF23" i="144"/>
  <c r="BJ23" i="144"/>
  <c r="BN23" i="144"/>
  <c r="BR23" i="144"/>
  <c r="W24" i="144"/>
  <c r="AA24" i="144"/>
  <c r="AE24" i="144"/>
  <c r="AI24" i="144"/>
  <c r="AM24" i="144"/>
  <c r="AQ24" i="144"/>
  <c r="AU24" i="144"/>
  <c r="AY24" i="144"/>
  <c r="BC24" i="144"/>
  <c r="BG24" i="144"/>
  <c r="BK24" i="144"/>
  <c r="BO24" i="144"/>
  <c r="BS24" i="144"/>
  <c r="X25" i="144"/>
  <c r="AB25" i="144"/>
  <c r="AF25" i="144"/>
  <c r="AJ25" i="144"/>
  <c r="AN25" i="144"/>
  <c r="AR25" i="144"/>
  <c r="AV25" i="144"/>
  <c r="AZ25" i="144"/>
  <c r="BD25" i="144"/>
  <c r="BH25" i="144"/>
  <c r="BL25" i="144"/>
  <c r="BP25" i="144"/>
  <c r="X26" i="144"/>
  <c r="AB26" i="144"/>
  <c r="AF26" i="144"/>
  <c r="AJ26" i="144"/>
  <c r="AN26" i="144"/>
  <c r="AR26" i="144"/>
  <c r="AV26" i="144"/>
  <c r="AZ26" i="144"/>
  <c r="BD26" i="144"/>
  <c r="BH26" i="144"/>
  <c r="BL26" i="144"/>
  <c r="BP26" i="144"/>
  <c r="X4" i="145"/>
  <c r="AB4" i="145"/>
  <c r="AF4" i="145"/>
  <c r="AJ4" i="145"/>
  <c r="AN4" i="145"/>
  <c r="AR4" i="145"/>
  <c r="AV4" i="145"/>
  <c r="AZ4" i="145"/>
  <c r="BD4" i="145"/>
  <c r="BH4" i="145"/>
  <c r="BL4" i="145"/>
  <c r="BP4" i="145"/>
  <c r="Y5" i="145"/>
  <c r="AC5" i="145"/>
  <c r="AG5" i="145"/>
  <c r="AK5" i="145"/>
  <c r="AO5" i="145"/>
  <c r="AS5" i="145"/>
  <c r="AW5" i="145"/>
  <c r="BA5" i="145"/>
  <c r="BE5" i="145"/>
  <c r="BI5" i="145"/>
  <c r="BM5" i="145"/>
  <c r="BQ5" i="145"/>
  <c r="V6" i="145"/>
  <c r="Z6" i="145"/>
  <c r="AD6" i="145"/>
  <c r="AH6" i="145"/>
  <c r="AL6" i="145"/>
  <c r="AP6" i="145"/>
  <c r="AT6" i="145"/>
  <c r="AX6" i="145"/>
  <c r="BB6" i="145"/>
  <c r="BF6" i="145"/>
  <c r="BJ6" i="145"/>
  <c r="BN6" i="145"/>
  <c r="BR6" i="145"/>
  <c r="W7" i="145"/>
  <c r="AA7" i="145"/>
  <c r="AE7" i="145"/>
  <c r="AI7" i="145"/>
  <c r="AM7" i="145"/>
  <c r="AQ7" i="145"/>
  <c r="AU7" i="145"/>
  <c r="AY7" i="145"/>
  <c r="BC7" i="145"/>
  <c r="BG7" i="145"/>
  <c r="BK7" i="145"/>
  <c r="BO7" i="145"/>
  <c r="BS7" i="145"/>
  <c r="W8" i="145"/>
  <c r="AA8" i="145"/>
  <c r="AE8" i="145"/>
  <c r="AI8" i="145"/>
  <c r="AM8" i="145"/>
  <c r="AQ8" i="145"/>
  <c r="AU8" i="145"/>
  <c r="AY8" i="145"/>
  <c r="BC8" i="145"/>
  <c r="BG8" i="145"/>
  <c r="BK8" i="145"/>
  <c r="BO8" i="145"/>
  <c r="BS8" i="145"/>
  <c r="W9" i="145"/>
  <c r="AA9" i="145"/>
  <c r="AE9" i="145"/>
  <c r="AI9" i="145"/>
  <c r="AM9" i="145"/>
  <c r="AQ9" i="145"/>
  <c r="AU9" i="145"/>
  <c r="AY9" i="145"/>
  <c r="BC9" i="145"/>
  <c r="BG9" i="145"/>
  <c r="BK9" i="145"/>
  <c r="BO9" i="145"/>
  <c r="BS9" i="145"/>
  <c r="AI10" i="145"/>
  <c r="AE10" i="145"/>
  <c r="AA10" i="145"/>
  <c r="Y10" i="145"/>
  <c r="AD10" i="145"/>
  <c r="AJ10" i="145"/>
  <c r="AO10" i="145"/>
  <c r="AT10" i="145"/>
  <c r="AZ10" i="145"/>
  <c r="BJ10" i="145"/>
  <c r="BP10" i="145"/>
  <c r="V11" i="145"/>
  <c r="AA11" i="145"/>
  <c r="AG11" i="145"/>
  <c r="AL11" i="145"/>
  <c r="AQ11" i="145"/>
  <c r="AW11" i="145"/>
  <c r="BB11" i="145"/>
  <c r="BM11" i="145"/>
  <c r="BR11" i="145"/>
  <c r="AF12" i="145"/>
  <c r="AB12" i="145"/>
  <c r="X12" i="145"/>
  <c r="AG12" i="145"/>
  <c r="W12" i="145"/>
  <c r="AC12" i="145"/>
  <c r="AI12" i="145"/>
  <c r="AQ12" i="145"/>
  <c r="AY12" i="145"/>
  <c r="BG12" i="145"/>
  <c r="BO12" i="145"/>
  <c r="AF13" i="145"/>
  <c r="AB13" i="145"/>
  <c r="X13" i="145"/>
  <c r="AG13" i="145"/>
  <c r="AC13" i="145"/>
  <c r="Y13" i="145"/>
  <c r="AE13" i="145"/>
  <c r="AM13" i="145"/>
  <c r="AU13" i="145"/>
  <c r="BC13" i="145"/>
  <c r="BK13" i="145"/>
  <c r="BS13" i="145"/>
  <c r="AM14" i="145"/>
  <c r="BC14" i="145"/>
  <c r="BS14" i="145"/>
  <c r="AN15" i="145"/>
  <c r="BD15" i="145"/>
  <c r="Y16" i="145"/>
  <c r="AO16" i="145"/>
  <c r="BE16" i="145"/>
  <c r="V17" i="145"/>
  <c r="AH17" i="145"/>
  <c r="AX17" i="145"/>
  <c r="BN17" i="145"/>
  <c r="BE18" i="145"/>
  <c r="AI18" i="145"/>
  <c r="AY18" i="145"/>
  <c r="BO18" i="145"/>
  <c r="BF19" i="145"/>
  <c r="AJ19" i="145"/>
  <c r="AZ19" i="145"/>
  <c r="BP19" i="145"/>
  <c r="BG20" i="145"/>
  <c r="BC20" i="145"/>
  <c r="AY20" i="145"/>
  <c r="W20" i="145"/>
  <c r="BF20" i="145"/>
  <c r="BB20" i="145"/>
  <c r="AX20" i="145"/>
  <c r="BD20" i="145"/>
  <c r="AZ20" i="145"/>
  <c r="AV20" i="145"/>
  <c r="BA20" i="145"/>
  <c r="AG24" i="145"/>
  <c r="AH25" i="145"/>
  <c r="AX8" i="143"/>
  <c r="BB8" i="143"/>
  <c r="BF9" i="143"/>
  <c r="BC10" i="143"/>
  <c r="BG10" i="143"/>
  <c r="X11" i="143"/>
  <c r="AB11" i="143"/>
  <c r="AF11" i="143"/>
  <c r="AW14" i="143"/>
  <c r="BA14" i="143"/>
  <c r="BE14" i="143"/>
  <c r="X17" i="143"/>
  <c r="AB17" i="143"/>
  <c r="AF17" i="143"/>
  <c r="AW18" i="143"/>
  <c r="BA18" i="143"/>
  <c r="BE18" i="143"/>
  <c r="X21" i="143"/>
  <c r="AB21" i="143"/>
  <c r="AF21" i="143"/>
  <c r="X22" i="143"/>
  <c r="AB22" i="143"/>
  <c r="AF22" i="143"/>
  <c r="X23" i="143"/>
  <c r="AB23" i="143"/>
  <c r="AF23" i="143"/>
  <c r="AW24" i="143"/>
  <c r="BA24" i="143"/>
  <c r="BE24" i="143"/>
  <c r="AQ5" i="144"/>
  <c r="AU5" i="144"/>
  <c r="AY5" i="144"/>
  <c r="BC5" i="144"/>
  <c r="BG5" i="144"/>
  <c r="BK5" i="144"/>
  <c r="BO5" i="144"/>
  <c r="BS5" i="144"/>
  <c r="X6" i="144"/>
  <c r="AB6" i="144"/>
  <c r="AF6" i="144"/>
  <c r="AJ6" i="144"/>
  <c r="AN6" i="144"/>
  <c r="AR6" i="144"/>
  <c r="BH6" i="144"/>
  <c r="BL6" i="144"/>
  <c r="BP6" i="144"/>
  <c r="Y7" i="144"/>
  <c r="AC7" i="144"/>
  <c r="AG7" i="144"/>
  <c r="AK7" i="144"/>
  <c r="AO7" i="144"/>
  <c r="AS7" i="144"/>
  <c r="AW7" i="144"/>
  <c r="BA7" i="144"/>
  <c r="BE7" i="144"/>
  <c r="BI7" i="144"/>
  <c r="BM7" i="144"/>
  <c r="BQ7" i="144"/>
  <c r="Y8" i="144"/>
  <c r="AC8" i="144"/>
  <c r="AG8" i="144"/>
  <c r="AK8" i="144"/>
  <c r="AO8" i="144"/>
  <c r="AS8" i="144"/>
  <c r="AW8" i="144"/>
  <c r="BA8" i="144"/>
  <c r="BE8" i="144"/>
  <c r="BI8" i="144"/>
  <c r="BM8" i="144"/>
  <c r="BQ8" i="144"/>
  <c r="Y9" i="144"/>
  <c r="AC9" i="144"/>
  <c r="AG9" i="144"/>
  <c r="AK9" i="144"/>
  <c r="AO9" i="144"/>
  <c r="AS9" i="144"/>
  <c r="AW9" i="144"/>
  <c r="BA9" i="144"/>
  <c r="BE9" i="144"/>
  <c r="BI9" i="144"/>
  <c r="BM9" i="144"/>
  <c r="BQ9" i="144"/>
  <c r="V10" i="144"/>
  <c r="Z10" i="144"/>
  <c r="AD10" i="144"/>
  <c r="AH10" i="144"/>
  <c r="AL10" i="144"/>
  <c r="AP10" i="144"/>
  <c r="AT10" i="144"/>
  <c r="AX10" i="144"/>
  <c r="BB10" i="144"/>
  <c r="BF10" i="144"/>
  <c r="BJ10" i="144"/>
  <c r="BN10" i="144"/>
  <c r="BR10" i="144"/>
  <c r="AM11" i="144"/>
  <c r="AQ11" i="144"/>
  <c r="AU11" i="144"/>
  <c r="AY11" i="144"/>
  <c r="BC11" i="144"/>
  <c r="BG11" i="144"/>
  <c r="BK11" i="144"/>
  <c r="BO11" i="144"/>
  <c r="BS11" i="144"/>
  <c r="AA12" i="144"/>
  <c r="AE12" i="144"/>
  <c r="AI12" i="144"/>
  <c r="AM12" i="144"/>
  <c r="AQ12" i="144"/>
  <c r="AU12" i="144"/>
  <c r="AY12" i="144"/>
  <c r="BC12" i="144"/>
  <c r="BG12" i="144"/>
  <c r="BK12" i="144"/>
  <c r="BO12" i="144"/>
  <c r="BS12" i="144"/>
  <c r="AA13" i="144"/>
  <c r="AE13" i="144"/>
  <c r="AI13" i="144"/>
  <c r="AM13" i="144"/>
  <c r="AQ13" i="144"/>
  <c r="AU13" i="144"/>
  <c r="AY13" i="144"/>
  <c r="BC13" i="144"/>
  <c r="BG13" i="144"/>
  <c r="BK13" i="144"/>
  <c r="BO13" i="144"/>
  <c r="BS13" i="144"/>
  <c r="X14" i="144"/>
  <c r="AB14" i="144"/>
  <c r="AF14" i="144"/>
  <c r="AJ14" i="144"/>
  <c r="AN14" i="144"/>
  <c r="AR14" i="144"/>
  <c r="AV14" i="144"/>
  <c r="AZ14" i="144"/>
  <c r="BD14" i="144"/>
  <c r="BH14" i="144"/>
  <c r="BL14" i="144"/>
  <c r="BP14" i="144"/>
  <c r="Y15" i="144"/>
  <c r="AC15" i="144"/>
  <c r="AG15" i="144"/>
  <c r="AK15" i="144"/>
  <c r="AO15" i="144"/>
  <c r="AS15" i="144"/>
  <c r="AW15" i="144"/>
  <c r="BA15" i="144"/>
  <c r="BE15" i="144"/>
  <c r="BI15" i="144"/>
  <c r="BM15" i="144"/>
  <c r="BQ15" i="144"/>
  <c r="V16" i="144"/>
  <c r="Z16" i="144"/>
  <c r="AD16" i="144"/>
  <c r="AH16" i="144"/>
  <c r="AL16" i="144"/>
  <c r="AP16" i="144"/>
  <c r="AT16" i="144"/>
  <c r="AX16" i="144"/>
  <c r="BB16" i="144"/>
  <c r="BF16" i="144"/>
  <c r="BJ16" i="144"/>
  <c r="BN16" i="144"/>
  <c r="BR16" i="144"/>
  <c r="AA17" i="144"/>
  <c r="AE17" i="144"/>
  <c r="AI17" i="144"/>
  <c r="AM17" i="144"/>
  <c r="AQ17" i="144"/>
  <c r="AU17" i="144"/>
  <c r="AY17" i="144"/>
  <c r="BC17" i="144"/>
  <c r="BG17" i="144"/>
  <c r="BK17" i="144"/>
  <c r="BO17" i="144"/>
  <c r="BS17" i="144"/>
  <c r="X18" i="144"/>
  <c r="AB18" i="144"/>
  <c r="AF18" i="144"/>
  <c r="AJ18" i="144"/>
  <c r="AN18" i="144"/>
  <c r="AR18" i="144"/>
  <c r="AV18" i="144"/>
  <c r="AZ18" i="144"/>
  <c r="BD18" i="144"/>
  <c r="BH18" i="144"/>
  <c r="BL18" i="144"/>
  <c r="BP18" i="144"/>
  <c r="Y19" i="144"/>
  <c r="AC19" i="144"/>
  <c r="AG19" i="144"/>
  <c r="AK19" i="144"/>
  <c r="AO19" i="144"/>
  <c r="AS19" i="144"/>
  <c r="AW19" i="144"/>
  <c r="BA19" i="144"/>
  <c r="BE19" i="144"/>
  <c r="BI19" i="144"/>
  <c r="BM19" i="144"/>
  <c r="BQ19" i="144"/>
  <c r="V20" i="144"/>
  <c r="Z20" i="144"/>
  <c r="AD20" i="144"/>
  <c r="AH20" i="144"/>
  <c r="AL20" i="144"/>
  <c r="AP20" i="144"/>
  <c r="AT20" i="144"/>
  <c r="AX20" i="144"/>
  <c r="BB20" i="144"/>
  <c r="BF20" i="144"/>
  <c r="BJ20" i="144"/>
  <c r="BN20" i="144"/>
  <c r="BR20" i="144"/>
  <c r="AA21" i="144"/>
  <c r="AE21" i="144"/>
  <c r="AI21" i="144"/>
  <c r="AM21" i="144"/>
  <c r="AQ21" i="144"/>
  <c r="AU21" i="144"/>
  <c r="AY21" i="144"/>
  <c r="BC21" i="144"/>
  <c r="BG21" i="144"/>
  <c r="BK21" i="144"/>
  <c r="BO21" i="144"/>
  <c r="BS21" i="144"/>
  <c r="AA22" i="144"/>
  <c r="AE22" i="144"/>
  <c r="AI22" i="144"/>
  <c r="AM22" i="144"/>
  <c r="AQ22" i="144"/>
  <c r="AU22" i="144"/>
  <c r="AY22" i="144"/>
  <c r="BC22" i="144"/>
  <c r="BG22" i="144"/>
  <c r="BK22" i="144"/>
  <c r="BO22" i="144"/>
  <c r="BS22" i="144"/>
  <c r="AA23" i="144"/>
  <c r="AE23" i="144"/>
  <c r="AI23" i="144"/>
  <c r="AM23" i="144"/>
  <c r="AQ23" i="144"/>
  <c r="AU23" i="144"/>
  <c r="AY23" i="144"/>
  <c r="BC23" i="144"/>
  <c r="BG23" i="144"/>
  <c r="BK23" i="144"/>
  <c r="BO23" i="144"/>
  <c r="BS23" i="144"/>
  <c r="X24" i="144"/>
  <c r="AB24" i="144"/>
  <c r="AF24" i="144"/>
  <c r="AJ24" i="144"/>
  <c r="AN24" i="144"/>
  <c r="AR24" i="144"/>
  <c r="AV24" i="144"/>
  <c r="AZ24" i="144"/>
  <c r="BD24" i="144"/>
  <c r="BH24" i="144"/>
  <c r="BL24" i="144"/>
  <c r="BP24" i="144"/>
  <c r="Y25" i="144"/>
  <c r="AC25" i="144"/>
  <c r="AG25" i="144"/>
  <c r="AK25" i="144"/>
  <c r="AO25" i="144"/>
  <c r="AS25" i="144"/>
  <c r="AW25" i="144"/>
  <c r="BA25" i="144"/>
  <c r="BE25" i="144"/>
  <c r="BI25" i="144"/>
  <c r="BM25" i="144"/>
  <c r="BQ25" i="144"/>
  <c r="Y26" i="144"/>
  <c r="AC26" i="144"/>
  <c r="AG26" i="144"/>
  <c r="AK26" i="144"/>
  <c r="AO26" i="144"/>
  <c r="AS26" i="144"/>
  <c r="AW26" i="144"/>
  <c r="BA26" i="144"/>
  <c r="BE26" i="144"/>
  <c r="BI26" i="144"/>
  <c r="BM26" i="144"/>
  <c r="BQ26" i="144"/>
  <c r="BR26" i="145"/>
  <c r="BN26" i="145"/>
  <c r="BJ26" i="145"/>
  <c r="AT26" i="145"/>
  <c r="AP26" i="145"/>
  <c r="AL26" i="145"/>
  <c r="V26" i="145"/>
  <c r="BR25" i="145"/>
  <c r="BN25" i="145"/>
  <c r="BJ25" i="145"/>
  <c r="AT25" i="145"/>
  <c r="AP25" i="145"/>
  <c r="AL25" i="145"/>
  <c r="V25" i="145"/>
  <c r="BQ24" i="145"/>
  <c r="BM24" i="145"/>
  <c r="BI24" i="145"/>
  <c r="AS24" i="145"/>
  <c r="AO24" i="145"/>
  <c r="AK24" i="145"/>
  <c r="BP23" i="145"/>
  <c r="BL23" i="145"/>
  <c r="BH23" i="145"/>
  <c r="AR23" i="145"/>
  <c r="AN23" i="145"/>
  <c r="AJ23" i="145"/>
  <c r="BP22" i="145"/>
  <c r="BL22" i="145"/>
  <c r="BH22" i="145"/>
  <c r="AR22" i="145"/>
  <c r="AN22" i="145"/>
  <c r="AJ22" i="145"/>
  <c r="BP21" i="145"/>
  <c r="BL21" i="145"/>
  <c r="BH21" i="145"/>
  <c r="AR21" i="145"/>
  <c r="AN21" i="145"/>
  <c r="AJ21" i="145"/>
  <c r="BS20" i="145"/>
  <c r="BO20" i="145"/>
  <c r="BK20" i="145"/>
  <c r="AU20" i="145"/>
  <c r="AQ20" i="145"/>
  <c r="AM20" i="145"/>
  <c r="BR19" i="145"/>
  <c r="BN19" i="145"/>
  <c r="BJ19" i="145"/>
  <c r="AT19" i="145"/>
  <c r="AP19" i="145"/>
  <c r="AL19" i="145"/>
  <c r="V19" i="145"/>
  <c r="BQ18" i="145"/>
  <c r="BM18" i="145"/>
  <c r="BI18" i="145"/>
  <c r="AS18" i="145"/>
  <c r="AO18" i="145"/>
  <c r="AK18" i="145"/>
  <c r="BP17" i="145"/>
  <c r="BL17" i="145"/>
  <c r="BH17" i="145"/>
  <c r="AR17" i="145"/>
  <c r="AN17" i="145"/>
  <c r="AJ17" i="145"/>
  <c r="BS16" i="145"/>
  <c r="BO16" i="145"/>
  <c r="BK16" i="145"/>
  <c r="AU16" i="145"/>
  <c r="AQ16" i="145"/>
  <c r="AM16" i="145"/>
  <c r="BR15" i="145"/>
  <c r="BN15" i="145"/>
  <c r="BJ15" i="145"/>
  <c r="AT15" i="145"/>
  <c r="AP15" i="145"/>
  <c r="AL15" i="145"/>
  <c r="V15" i="145"/>
  <c r="BQ14" i="145"/>
  <c r="BM14" i="145"/>
  <c r="BI14" i="145"/>
  <c r="AS14" i="145"/>
  <c r="AO14" i="145"/>
  <c r="AK14" i="145"/>
  <c r="BP13" i="145"/>
  <c r="BL13" i="145"/>
  <c r="BH13" i="145"/>
  <c r="AR13" i="145"/>
  <c r="AN13" i="145"/>
  <c r="AJ13" i="145"/>
  <c r="BP12" i="145"/>
  <c r="BL12" i="145"/>
  <c r="BH12" i="145"/>
  <c r="AR12" i="145"/>
  <c r="AN12" i="145"/>
  <c r="AJ12" i="145"/>
  <c r="BP11" i="145"/>
  <c r="BL11" i="145"/>
  <c r="BH11" i="145"/>
  <c r="AR11" i="145"/>
  <c r="AN11" i="145"/>
  <c r="AJ11" i="145"/>
  <c r="BS10" i="145"/>
  <c r="BO10" i="145"/>
  <c r="BK10" i="145"/>
  <c r="AU10" i="145"/>
  <c r="AQ10" i="145"/>
  <c r="AM10" i="145"/>
  <c r="BQ26" i="145"/>
  <c r="BM26" i="145"/>
  <c r="BI26" i="145"/>
  <c r="AS26" i="145"/>
  <c r="AO26" i="145"/>
  <c r="AK26" i="145"/>
  <c r="BQ25" i="145"/>
  <c r="BM25" i="145"/>
  <c r="BI25" i="145"/>
  <c r="AS25" i="145"/>
  <c r="AO25" i="145"/>
  <c r="AK25" i="145"/>
  <c r="BP24" i="145"/>
  <c r="BL24" i="145"/>
  <c r="BH24" i="145"/>
  <c r="BD24" i="145"/>
  <c r="AZ24" i="145"/>
  <c r="AV24" i="145"/>
  <c r="AR24" i="145"/>
  <c r="AN24" i="145"/>
  <c r="AJ24" i="145"/>
  <c r="BS23" i="145"/>
  <c r="BO23" i="145"/>
  <c r="BK23" i="145"/>
  <c r="AU23" i="145"/>
  <c r="AQ23" i="145"/>
  <c r="AM23" i="145"/>
  <c r="AI23" i="145"/>
  <c r="AE23" i="145"/>
  <c r="AA23" i="145"/>
  <c r="BS22" i="145"/>
  <c r="BO22" i="145"/>
  <c r="BK22" i="145"/>
  <c r="AU22" i="145"/>
  <c r="AQ22" i="145"/>
  <c r="AM22" i="145"/>
  <c r="AI22" i="145"/>
  <c r="AE22" i="145"/>
  <c r="AA22" i="145"/>
  <c r="BS21" i="145"/>
  <c r="BO21" i="145"/>
  <c r="BK21" i="145"/>
  <c r="AU21" i="145"/>
  <c r="AQ21" i="145"/>
  <c r="AM21" i="145"/>
  <c r="AI21" i="145"/>
  <c r="AE21" i="145"/>
  <c r="AA21" i="145"/>
  <c r="BR20" i="145"/>
  <c r="BN20" i="145"/>
  <c r="BJ20" i="145"/>
  <c r="AT20" i="145"/>
  <c r="AP20" i="145"/>
  <c r="AL20" i="145"/>
  <c r="V20" i="145"/>
  <c r="BQ19" i="145"/>
  <c r="BM19" i="145"/>
  <c r="BI19" i="145"/>
  <c r="AS19" i="145"/>
  <c r="AO19" i="145"/>
  <c r="AK19" i="145"/>
  <c r="BP18" i="145"/>
  <c r="BL18" i="145"/>
  <c r="BH18" i="145"/>
  <c r="BD18" i="145"/>
  <c r="AZ18" i="145"/>
  <c r="AV18" i="145"/>
  <c r="AR18" i="145"/>
  <c r="AN18" i="145"/>
  <c r="AJ18" i="145"/>
  <c r="BS17" i="145"/>
  <c r="BO17" i="145"/>
  <c r="BK17" i="145"/>
  <c r="BG17" i="145"/>
  <c r="BC17" i="145"/>
  <c r="AY17" i="145"/>
  <c r="AU17" i="145"/>
  <c r="AQ17" i="145"/>
  <c r="AM17" i="145"/>
  <c r="AI17" i="145"/>
  <c r="AE17" i="145"/>
  <c r="AA17" i="145"/>
  <c r="BR16" i="145"/>
  <c r="BN16" i="145"/>
  <c r="BJ16" i="145"/>
  <c r="AT16" i="145"/>
  <c r="AP16" i="145"/>
  <c r="AL16" i="145"/>
  <c r="AH16" i="145"/>
  <c r="AD16" i="145"/>
  <c r="Z16" i="145"/>
  <c r="V16" i="145"/>
  <c r="BQ15" i="145"/>
  <c r="BM15" i="145"/>
  <c r="BI15" i="145"/>
  <c r="AS15" i="145"/>
  <c r="AO15" i="145"/>
  <c r="AK15" i="145"/>
  <c r="BP14" i="145"/>
  <c r="BL14" i="145"/>
  <c r="BH14" i="145"/>
  <c r="BD14" i="145"/>
  <c r="AZ14" i="145"/>
  <c r="AV14" i="145"/>
  <c r="AR14" i="145"/>
  <c r="AN14" i="145"/>
  <c r="AJ14" i="145"/>
  <c r="BP26" i="145"/>
  <c r="BL26" i="145"/>
  <c r="BH26" i="145"/>
  <c r="BD26" i="145"/>
  <c r="AZ26" i="145"/>
  <c r="AV26" i="145"/>
  <c r="AR26" i="145"/>
  <c r="AN26" i="145"/>
  <c r="AJ26" i="145"/>
  <c r="BP25" i="145"/>
  <c r="BL25" i="145"/>
  <c r="BH25" i="145"/>
  <c r="BD25" i="145"/>
  <c r="AZ25" i="145"/>
  <c r="AV25" i="145"/>
  <c r="AR25" i="145"/>
  <c r="AN25" i="145"/>
  <c r="AJ25" i="145"/>
  <c r="BS24" i="145"/>
  <c r="BO24" i="145"/>
  <c r="BK24" i="145"/>
  <c r="BG24" i="145"/>
  <c r="BC24" i="145"/>
  <c r="AY24" i="145"/>
  <c r="AU24" i="145"/>
  <c r="AQ24" i="145"/>
  <c r="AM24" i="145"/>
  <c r="AI24" i="145"/>
  <c r="AE24" i="145"/>
  <c r="AA24" i="145"/>
  <c r="BR23" i="145"/>
  <c r="BN23" i="145"/>
  <c r="BJ23" i="145"/>
  <c r="BF23" i="145"/>
  <c r="BB23" i="145"/>
  <c r="AX23" i="145"/>
  <c r="AT23" i="145"/>
  <c r="AP23" i="145"/>
  <c r="AL23" i="145"/>
  <c r="AH23" i="145"/>
  <c r="AD23" i="145"/>
  <c r="Z23" i="145"/>
  <c r="V23" i="145"/>
  <c r="BR22" i="145"/>
  <c r="BN22" i="145"/>
  <c r="BJ22" i="145"/>
  <c r="BF22" i="145"/>
  <c r="BB22" i="145"/>
  <c r="AX22" i="145"/>
  <c r="AT22" i="145"/>
  <c r="AP22" i="145"/>
  <c r="AL22" i="145"/>
  <c r="AH22" i="145"/>
  <c r="AD22" i="145"/>
  <c r="Z22" i="145"/>
  <c r="V22" i="145"/>
  <c r="BR21" i="145"/>
  <c r="BN21" i="145"/>
  <c r="BJ21" i="145"/>
  <c r="BF21" i="145"/>
  <c r="BB21" i="145"/>
  <c r="AX21" i="145"/>
  <c r="AT21" i="145"/>
  <c r="AP21" i="145"/>
  <c r="AL21" i="145"/>
  <c r="AH21" i="145"/>
  <c r="AD21" i="145"/>
  <c r="Z21" i="145"/>
  <c r="V21" i="145"/>
  <c r="BQ20" i="145"/>
  <c r="BS26" i="145"/>
  <c r="BO26" i="145"/>
  <c r="BK26" i="145"/>
  <c r="BG26" i="145"/>
  <c r="BC26" i="145"/>
  <c r="AY26" i="145"/>
  <c r="AU26" i="145"/>
  <c r="AQ26" i="145"/>
  <c r="AM26" i="145"/>
  <c r="BS25" i="145"/>
  <c r="BO25" i="145"/>
  <c r="BK25" i="145"/>
  <c r="BG25" i="145"/>
  <c r="BC25" i="145"/>
  <c r="AY25" i="145"/>
  <c r="AU25" i="145"/>
  <c r="AQ25" i="145"/>
  <c r="AM25" i="145"/>
  <c r="BR24" i="145"/>
  <c r="BN24" i="145"/>
  <c r="BJ24" i="145"/>
  <c r="BF24" i="145"/>
  <c r="BB24" i="145"/>
  <c r="AX24" i="145"/>
  <c r="AT24" i="145"/>
  <c r="AP24" i="145"/>
  <c r="AL24" i="145"/>
  <c r="AH24" i="145"/>
  <c r="AD24" i="145"/>
  <c r="Z24" i="145"/>
  <c r="V24" i="145"/>
  <c r="BQ23" i="145"/>
  <c r="BM23" i="145"/>
  <c r="BI23" i="145"/>
  <c r="AS23" i="145"/>
  <c r="AO23" i="145"/>
  <c r="AK23" i="145"/>
  <c r="AG23" i="145"/>
  <c r="AC23" i="145"/>
  <c r="Y23" i="145"/>
  <c r="BQ22" i="145"/>
  <c r="BM22" i="145"/>
  <c r="BI22" i="145"/>
  <c r="AS22" i="145"/>
  <c r="AO22" i="145"/>
  <c r="AK22" i="145"/>
  <c r="AG22" i="145"/>
  <c r="AC22" i="145"/>
  <c r="Y22" i="145"/>
  <c r="BQ21" i="145"/>
  <c r="BM21" i="145"/>
  <c r="BI21" i="145"/>
  <c r="AS21" i="145"/>
  <c r="AO21" i="145"/>
  <c r="AK21" i="145"/>
  <c r="AG21" i="145"/>
  <c r="AC21" i="145"/>
  <c r="Y21" i="145"/>
  <c r="BP20" i="145"/>
  <c r="BL20" i="145"/>
  <c r="BH20" i="145"/>
  <c r="AR20" i="145"/>
  <c r="AN20" i="145"/>
  <c r="AJ20" i="145"/>
  <c r="BS19" i="145"/>
  <c r="BO19" i="145"/>
  <c r="BK19" i="145"/>
  <c r="AU19" i="145"/>
  <c r="AQ19" i="145"/>
  <c r="AM19" i="145"/>
  <c r="BR18" i="145"/>
  <c r="BN18" i="145"/>
  <c r="BJ18" i="145"/>
  <c r="BF18" i="145"/>
  <c r="BB18" i="145"/>
  <c r="AX18" i="145"/>
  <c r="AT18" i="145"/>
  <c r="AP18" i="145"/>
  <c r="AL18" i="145"/>
  <c r="V18" i="145"/>
  <c r="BQ17" i="145"/>
  <c r="BM17" i="145"/>
  <c r="BI17" i="145"/>
  <c r="AS17" i="145"/>
  <c r="AO17" i="145"/>
  <c r="AK17" i="145"/>
  <c r="AG17" i="145"/>
  <c r="AC17" i="145"/>
  <c r="Y17" i="145"/>
  <c r="BP16" i="145"/>
  <c r="BL16" i="145"/>
  <c r="BH16" i="145"/>
  <c r="AR16" i="145"/>
  <c r="AN16" i="145"/>
  <c r="AJ16" i="145"/>
  <c r="BS15" i="145"/>
  <c r="BO15" i="145"/>
  <c r="BK15" i="145"/>
  <c r="AU15" i="145"/>
  <c r="AQ15" i="145"/>
  <c r="AM15" i="145"/>
  <c r="BR14" i="145"/>
  <c r="BN14" i="145"/>
  <c r="BJ14" i="145"/>
  <c r="BF14" i="145"/>
  <c r="BB14" i="145"/>
  <c r="AX14" i="145"/>
  <c r="AT14" i="145"/>
  <c r="AP14" i="145"/>
  <c r="AL14" i="145"/>
  <c r="V14" i="145"/>
  <c r="BQ13" i="145"/>
  <c r="BM13" i="145"/>
  <c r="BI13" i="145"/>
  <c r="AS13" i="145"/>
  <c r="AO13" i="145"/>
  <c r="AK13" i="145"/>
  <c r="BQ12" i="145"/>
  <c r="BM12" i="145"/>
  <c r="BI12" i="145"/>
  <c r="AS12" i="145"/>
  <c r="AO12" i="145"/>
  <c r="AK12" i="145"/>
  <c r="Y4" i="145"/>
  <c r="AC4" i="145"/>
  <c r="AG4" i="145"/>
  <c r="AK4" i="145"/>
  <c r="AO4" i="145"/>
  <c r="AS4" i="145"/>
  <c r="AW4" i="145"/>
  <c r="BA4" i="145"/>
  <c r="BE4" i="145"/>
  <c r="BI4" i="145"/>
  <c r="BM4" i="145"/>
  <c r="BQ4" i="145"/>
  <c r="V5" i="145"/>
  <c r="Z5" i="145"/>
  <c r="AD5" i="145"/>
  <c r="AH5" i="145"/>
  <c r="AL5" i="145"/>
  <c r="AP5" i="145"/>
  <c r="AT5" i="145"/>
  <c r="AX5" i="145"/>
  <c r="BB5" i="145"/>
  <c r="BF5" i="145"/>
  <c r="BJ5" i="145"/>
  <c r="BN5" i="145"/>
  <c r="BR5" i="145"/>
  <c r="AA6" i="145"/>
  <c r="AE6" i="145"/>
  <c r="AI6" i="145"/>
  <c r="AM6" i="145"/>
  <c r="AQ6" i="145"/>
  <c r="AU6" i="145"/>
  <c r="AY6" i="145"/>
  <c r="BC6" i="145"/>
  <c r="BG6" i="145"/>
  <c r="BK6" i="145"/>
  <c r="BO6" i="145"/>
  <c r="BS6" i="145"/>
  <c r="X7" i="145"/>
  <c r="AB7" i="145"/>
  <c r="AF7" i="145"/>
  <c r="AJ7" i="145"/>
  <c r="AN7" i="145"/>
  <c r="AR7" i="145"/>
  <c r="AV7" i="145"/>
  <c r="AZ7" i="145"/>
  <c r="BD7" i="145"/>
  <c r="BH7" i="145"/>
  <c r="BL7" i="145"/>
  <c r="BP7" i="145"/>
  <c r="X8" i="145"/>
  <c r="AB8" i="145"/>
  <c r="AF8" i="145"/>
  <c r="AJ8" i="145"/>
  <c r="AN8" i="145"/>
  <c r="AR8" i="145"/>
  <c r="AV8" i="145"/>
  <c r="AZ8" i="145"/>
  <c r="BD8" i="145"/>
  <c r="BH8" i="145"/>
  <c r="BL8" i="145"/>
  <c r="BP8" i="145"/>
  <c r="X9" i="145"/>
  <c r="AB9" i="145"/>
  <c r="AF9" i="145"/>
  <c r="AJ9" i="145"/>
  <c r="AN9" i="145"/>
  <c r="AR9" i="145"/>
  <c r="AV9" i="145"/>
  <c r="AZ9" i="145"/>
  <c r="BD9" i="145"/>
  <c r="BH9" i="145"/>
  <c r="BL9" i="145"/>
  <c r="BP9" i="145"/>
  <c r="BG10" i="145"/>
  <c r="BC10" i="145"/>
  <c r="AY10" i="145"/>
  <c r="W10" i="145"/>
  <c r="Z10" i="145"/>
  <c r="AF10" i="145"/>
  <c r="AK10" i="145"/>
  <c r="AP10" i="145"/>
  <c r="AV10" i="145"/>
  <c r="BA10" i="145"/>
  <c r="BF10" i="145"/>
  <c r="BL10" i="145"/>
  <c r="BQ10" i="145"/>
  <c r="AC11" i="145"/>
  <c r="AH11" i="145"/>
  <c r="AM11" i="145"/>
  <c r="AS11" i="145"/>
  <c r="AX11" i="145"/>
  <c r="BC11" i="145"/>
  <c r="BI11" i="145"/>
  <c r="BN11" i="145"/>
  <c r="BS11" i="145"/>
  <c r="Y12" i="145"/>
  <c r="AD12" i="145"/>
  <c r="AL12" i="145"/>
  <c r="AT12" i="145"/>
  <c r="BJ12" i="145"/>
  <c r="BR12" i="145"/>
  <c r="Z13" i="145"/>
  <c r="AH13" i="145"/>
  <c r="AP13" i="145"/>
  <c r="AX13" i="145"/>
  <c r="BF13" i="145"/>
  <c r="BN13" i="145"/>
  <c r="AA14" i="145"/>
  <c r="AQ14" i="145"/>
  <c r="BG14" i="145"/>
  <c r="AB15" i="145"/>
  <c r="AR15" i="145"/>
  <c r="BH15" i="145"/>
  <c r="AC16" i="145"/>
  <c r="AS16" i="145"/>
  <c r="BI16" i="145"/>
  <c r="AL17" i="145"/>
  <c r="BB17" i="145"/>
  <c r="BR17" i="145"/>
  <c r="AM18" i="145"/>
  <c r="BC18" i="145"/>
  <c r="BS18" i="145"/>
  <c r="X19" i="145"/>
  <c r="AN19" i="145"/>
  <c r="BD19" i="145"/>
  <c r="Y20" i="145"/>
  <c r="AO20" i="145"/>
  <c r="BE20" i="145"/>
  <c r="AF21" i="145"/>
  <c r="AF22" i="145"/>
  <c r="AF23" i="145"/>
  <c r="BE24" i="145"/>
  <c r="BF25" i="145"/>
  <c r="AH26" i="145"/>
  <c r="Y14" i="144"/>
  <c r="AC14" i="144"/>
  <c r="AG14" i="144"/>
  <c r="AK14" i="144"/>
  <c r="AO14" i="144"/>
  <c r="AS14" i="144"/>
  <c r="AW14" i="144"/>
  <c r="BA14" i="144"/>
  <c r="BE14" i="144"/>
  <c r="BI14" i="144"/>
  <c r="BM14" i="144"/>
  <c r="BQ14" i="144"/>
  <c r="V15" i="144"/>
  <c r="Z15" i="144"/>
  <c r="AD15" i="144"/>
  <c r="AH15" i="144"/>
  <c r="AL15" i="144"/>
  <c r="AP15" i="144"/>
  <c r="AT15" i="144"/>
  <c r="AX15" i="144"/>
  <c r="BB15" i="144"/>
  <c r="BF15" i="144"/>
  <c r="BJ15" i="144"/>
  <c r="BN15" i="144"/>
  <c r="BR15" i="144"/>
  <c r="AA16" i="144"/>
  <c r="AE16" i="144"/>
  <c r="AI16" i="144"/>
  <c r="AM16" i="144"/>
  <c r="AQ16" i="144"/>
  <c r="AU16" i="144"/>
  <c r="AY16" i="144"/>
  <c r="BC16" i="144"/>
  <c r="BG16" i="144"/>
  <c r="BK16" i="144"/>
  <c r="BO16" i="144"/>
  <c r="BS16" i="144"/>
  <c r="X17" i="144"/>
  <c r="AB17" i="144"/>
  <c r="AF17" i="144"/>
  <c r="AJ17" i="144"/>
  <c r="AN17" i="144"/>
  <c r="AR17" i="144"/>
  <c r="AV17" i="144"/>
  <c r="AZ17" i="144"/>
  <c r="BD17" i="144"/>
  <c r="BH17" i="144"/>
  <c r="BL17" i="144"/>
  <c r="BP17" i="144"/>
  <c r="Y18" i="144"/>
  <c r="AC18" i="144"/>
  <c r="AG18" i="144"/>
  <c r="AK18" i="144"/>
  <c r="AO18" i="144"/>
  <c r="AS18" i="144"/>
  <c r="AW18" i="144"/>
  <c r="BA18" i="144"/>
  <c r="BE18" i="144"/>
  <c r="BI18" i="144"/>
  <c r="BM18" i="144"/>
  <c r="BQ18" i="144"/>
  <c r="V19" i="144"/>
  <c r="Z19" i="144"/>
  <c r="AD19" i="144"/>
  <c r="AH19" i="144"/>
  <c r="AL19" i="144"/>
  <c r="AP19" i="144"/>
  <c r="AT19" i="144"/>
  <c r="AX19" i="144"/>
  <c r="BB19" i="144"/>
  <c r="BF19" i="144"/>
  <c r="BJ19" i="144"/>
  <c r="BN19" i="144"/>
  <c r="BR19" i="144"/>
  <c r="AA20" i="144"/>
  <c r="AE20" i="144"/>
  <c r="AI20" i="144"/>
  <c r="AM20" i="144"/>
  <c r="AQ20" i="144"/>
  <c r="AU20" i="144"/>
  <c r="AY20" i="144"/>
  <c r="BC20" i="144"/>
  <c r="BG20" i="144"/>
  <c r="BK20" i="144"/>
  <c r="BO20" i="144"/>
  <c r="BS20" i="144"/>
  <c r="X21" i="144"/>
  <c r="AB21" i="144"/>
  <c r="AF21" i="144"/>
  <c r="AJ21" i="144"/>
  <c r="AN21" i="144"/>
  <c r="AR21" i="144"/>
  <c r="AV21" i="144"/>
  <c r="AZ21" i="144"/>
  <c r="BD21" i="144"/>
  <c r="BH21" i="144"/>
  <c r="BL21" i="144"/>
  <c r="BP21" i="144"/>
  <c r="X22" i="144"/>
  <c r="AB22" i="144"/>
  <c r="AF22" i="144"/>
  <c r="AJ22" i="144"/>
  <c r="AN22" i="144"/>
  <c r="AR22" i="144"/>
  <c r="AV22" i="144"/>
  <c r="AZ22" i="144"/>
  <c r="BD22" i="144"/>
  <c r="BH22" i="144"/>
  <c r="BL22" i="144"/>
  <c r="BP22" i="144"/>
  <c r="X23" i="144"/>
  <c r="AB23" i="144"/>
  <c r="AF23" i="144"/>
  <c r="AJ23" i="144"/>
  <c r="AN23" i="144"/>
  <c r="AR23" i="144"/>
  <c r="AV23" i="144"/>
  <c r="AZ23" i="144"/>
  <c r="BD23" i="144"/>
  <c r="BH23" i="144"/>
  <c r="BL23" i="144"/>
  <c r="BP23" i="144"/>
  <c r="Y24" i="144"/>
  <c r="AC24" i="144"/>
  <c r="AG24" i="144"/>
  <c r="AK24" i="144"/>
  <c r="AO24" i="144"/>
  <c r="AS24" i="144"/>
  <c r="AW24" i="144"/>
  <c r="BA24" i="144"/>
  <c r="BE24" i="144"/>
  <c r="BI24" i="144"/>
  <c r="BM24" i="144"/>
  <c r="BQ24" i="144"/>
  <c r="V25" i="144"/>
  <c r="Z25" i="144"/>
  <c r="AD25" i="144"/>
  <c r="AH25" i="144"/>
  <c r="AL25" i="144"/>
  <c r="AP25" i="144"/>
  <c r="AT25" i="144"/>
  <c r="AX25" i="144"/>
  <c r="BB25" i="144"/>
  <c r="BF25" i="144"/>
  <c r="BJ25" i="144"/>
  <c r="BN25" i="144"/>
  <c r="BR25" i="144"/>
  <c r="V26" i="144"/>
  <c r="Z26" i="144"/>
  <c r="AD26" i="144"/>
  <c r="AH26" i="144"/>
  <c r="AL26" i="144"/>
  <c r="AP26" i="144"/>
  <c r="AT26" i="144"/>
  <c r="AX26" i="144"/>
  <c r="BB26" i="144"/>
  <c r="BF26" i="144"/>
  <c r="BJ26" i="144"/>
  <c r="BN26" i="144"/>
  <c r="BR26" i="144"/>
  <c r="BR4" i="145"/>
  <c r="AA5" i="145"/>
  <c r="AE5" i="145"/>
  <c r="AI5" i="145"/>
  <c r="AM5" i="145"/>
  <c r="AQ5" i="145"/>
  <c r="AU5" i="145"/>
  <c r="AY5" i="145"/>
  <c r="BC5" i="145"/>
  <c r="BG5" i="145"/>
  <c r="BK5" i="145"/>
  <c r="BO5" i="145"/>
  <c r="BS5" i="145"/>
  <c r="X6" i="145"/>
  <c r="AB6" i="145"/>
  <c r="AF6" i="145"/>
  <c r="AJ6" i="145"/>
  <c r="AN6" i="145"/>
  <c r="AR6" i="145"/>
  <c r="AV6" i="145"/>
  <c r="AZ6" i="145"/>
  <c r="BD6" i="145"/>
  <c r="BH6" i="145"/>
  <c r="BL6" i="145"/>
  <c r="BP6" i="145"/>
  <c r="Y7" i="145"/>
  <c r="AC7" i="145"/>
  <c r="AG7" i="145"/>
  <c r="AK7" i="145"/>
  <c r="AO7" i="145"/>
  <c r="AS7" i="145"/>
  <c r="AW7" i="145"/>
  <c r="BA7" i="145"/>
  <c r="BE7" i="145"/>
  <c r="BI7" i="145"/>
  <c r="BM7" i="145"/>
  <c r="BQ7" i="145"/>
  <c r="Y8" i="145"/>
  <c r="AC8" i="145"/>
  <c r="AG8" i="145"/>
  <c r="AK8" i="145"/>
  <c r="AO8" i="145"/>
  <c r="AS8" i="145"/>
  <c r="AW8" i="145"/>
  <c r="BA8" i="145"/>
  <c r="BE8" i="145"/>
  <c r="BI8" i="145"/>
  <c r="BM8" i="145"/>
  <c r="BQ8" i="145"/>
  <c r="Y9" i="145"/>
  <c r="AC9" i="145"/>
  <c r="AG9" i="145"/>
  <c r="AK9" i="145"/>
  <c r="AO9" i="145"/>
  <c r="AS9" i="145"/>
  <c r="AW9" i="145"/>
  <c r="BA9" i="145"/>
  <c r="BE9" i="145"/>
  <c r="BI9" i="145"/>
  <c r="BM9" i="145"/>
  <c r="BQ9" i="145"/>
  <c r="V10" i="145"/>
  <c r="AB10" i="145"/>
  <c r="AG10" i="145"/>
  <c r="AL10" i="145"/>
  <c r="AR10" i="145"/>
  <c r="AW10" i="145"/>
  <c r="BB10" i="145"/>
  <c r="BH10" i="145"/>
  <c r="BM10" i="145"/>
  <c r="BR10" i="145"/>
  <c r="AF11" i="145"/>
  <c r="Y11" i="145"/>
  <c r="AD11" i="145"/>
  <c r="AI11" i="145"/>
  <c r="AO11" i="145"/>
  <c r="AT11" i="145"/>
  <c r="AY11" i="145"/>
  <c r="BE11" i="145"/>
  <c r="BJ11" i="145"/>
  <c r="BO11" i="145"/>
  <c r="BD12" i="145"/>
  <c r="AZ12" i="145"/>
  <c r="AV12" i="145"/>
  <c r="BE12" i="145"/>
  <c r="BA12" i="145"/>
  <c r="AW12" i="145"/>
  <c r="Z12" i="145"/>
  <c r="AE12" i="145"/>
  <c r="AM12" i="145"/>
  <c r="AU12" i="145"/>
  <c r="BC12" i="145"/>
  <c r="BK12" i="145"/>
  <c r="BS12" i="145"/>
  <c r="BD13" i="145"/>
  <c r="AA13" i="145"/>
  <c r="AI13" i="145"/>
  <c r="AQ13" i="145"/>
  <c r="AY13" i="145"/>
  <c r="BG13" i="145"/>
  <c r="BO13" i="145"/>
  <c r="AG14" i="145"/>
  <c r="AE14" i="145"/>
  <c r="AU14" i="145"/>
  <c r="BK14" i="145"/>
  <c r="AH15" i="145"/>
  <c r="AD15" i="145"/>
  <c r="Z15" i="145"/>
  <c r="AG15" i="145"/>
  <c r="AC15" i="145"/>
  <c r="Y15" i="145"/>
  <c r="AI15" i="145"/>
  <c r="AE15" i="145"/>
  <c r="AA15" i="145"/>
  <c r="AF15" i="145"/>
  <c r="AV15" i="145"/>
  <c r="BL15" i="145"/>
  <c r="AI16" i="145"/>
  <c r="AG16" i="145"/>
  <c r="AW16" i="145"/>
  <c r="BM16" i="145"/>
  <c r="AF17" i="145"/>
  <c r="Z17" i="145"/>
  <c r="AP17" i="145"/>
  <c r="BF17" i="145"/>
  <c r="AA18" i="145"/>
  <c r="AQ18" i="145"/>
  <c r="BG18" i="145"/>
  <c r="AB19" i="145"/>
  <c r="AR19" i="145"/>
  <c r="BH19" i="145"/>
  <c r="AC20" i="145"/>
  <c r="AS20" i="145"/>
  <c r="BI20" i="145"/>
  <c r="BD21" i="145"/>
  <c r="BD22" i="145"/>
  <c r="BD23" i="145"/>
  <c r="BF26" i="145"/>
  <c r="AV9" i="143"/>
  <c r="AZ9" i="143"/>
  <c r="AW10" i="143"/>
  <c r="BA10" i="143"/>
  <c r="Z11" i="143"/>
  <c r="AD11" i="143"/>
  <c r="Z12" i="143"/>
  <c r="AD12" i="143"/>
  <c r="Z13" i="143"/>
  <c r="AD13" i="143"/>
  <c r="W14" i="143"/>
  <c r="AA14" i="143"/>
  <c r="AE14" i="143"/>
  <c r="AY14" i="143"/>
  <c r="BC14" i="143"/>
  <c r="X15" i="143"/>
  <c r="AB15" i="143"/>
  <c r="AV15" i="143"/>
  <c r="AZ15" i="143"/>
  <c r="AW16" i="143"/>
  <c r="BA16" i="143"/>
  <c r="Z17" i="143"/>
  <c r="AD17" i="143"/>
  <c r="W18" i="143"/>
  <c r="AA18" i="143"/>
  <c r="AE18" i="143"/>
  <c r="AY18" i="143"/>
  <c r="BC18" i="143"/>
  <c r="X19" i="143"/>
  <c r="AB19" i="143"/>
  <c r="AV19" i="143"/>
  <c r="AZ19" i="143"/>
  <c r="AW20" i="143"/>
  <c r="BA20" i="143"/>
  <c r="Z21" i="143"/>
  <c r="AD21" i="143"/>
  <c r="Z22" i="143"/>
  <c r="AD22" i="143"/>
  <c r="Z23" i="143"/>
  <c r="AD23" i="143"/>
  <c r="W24" i="143"/>
  <c r="AA24" i="143"/>
  <c r="AE24" i="143"/>
  <c r="AY24" i="143"/>
  <c r="BC24" i="143"/>
  <c r="X25" i="143"/>
  <c r="AB25" i="143"/>
  <c r="AV25" i="143"/>
  <c r="AZ25" i="143"/>
  <c r="X26" i="143"/>
  <c r="AB26" i="143"/>
  <c r="AV26" i="143"/>
  <c r="AZ26" i="143"/>
  <c r="X4" i="144"/>
  <c r="AB4" i="144"/>
  <c r="AN4" i="144"/>
  <c r="AR4" i="144"/>
  <c r="AV4" i="144"/>
  <c r="AZ4" i="144"/>
  <c r="BD4" i="144"/>
  <c r="BH4" i="144"/>
  <c r="BL4" i="144"/>
  <c r="BP4" i="144"/>
  <c r="AK5" i="144"/>
  <c r="AO5" i="144"/>
  <c r="AS5" i="144"/>
  <c r="AW5" i="144"/>
  <c r="BA5" i="144"/>
  <c r="BI5" i="144"/>
  <c r="BM5" i="144"/>
  <c r="BQ5" i="144"/>
  <c r="V6" i="144"/>
  <c r="Z6" i="144"/>
  <c r="AD6" i="144"/>
  <c r="AL6" i="144"/>
  <c r="AP6" i="144"/>
  <c r="AT6" i="144"/>
  <c r="BJ6" i="144"/>
  <c r="BN6" i="144"/>
  <c r="BR6" i="144"/>
  <c r="W7" i="144"/>
  <c r="AA7" i="144"/>
  <c r="AE7" i="144"/>
  <c r="AI7" i="144"/>
  <c r="AM7" i="144"/>
  <c r="AQ7" i="144"/>
  <c r="AU7" i="144"/>
  <c r="AY7" i="144"/>
  <c r="BC7" i="144"/>
  <c r="BK7" i="144"/>
  <c r="BO7" i="144"/>
  <c r="BS7" i="144"/>
  <c r="W8" i="144"/>
  <c r="AA8" i="144"/>
  <c r="AE8" i="144"/>
  <c r="AM8" i="144"/>
  <c r="AQ8" i="144"/>
  <c r="AU8" i="144"/>
  <c r="AY8" i="144"/>
  <c r="BC8" i="144"/>
  <c r="BK8" i="144"/>
  <c r="BO8" i="144"/>
  <c r="BS8" i="144"/>
  <c r="W9" i="144"/>
  <c r="AA9" i="144"/>
  <c r="AE9" i="144"/>
  <c r="AM9" i="144"/>
  <c r="AQ9" i="144"/>
  <c r="AU9" i="144"/>
  <c r="AY9" i="144"/>
  <c r="BC9" i="144"/>
  <c r="BK9" i="144"/>
  <c r="BO9" i="144"/>
  <c r="BS9" i="144"/>
  <c r="X10" i="144"/>
  <c r="AB10" i="144"/>
  <c r="AJ10" i="144"/>
  <c r="AN10" i="144"/>
  <c r="AR10" i="144"/>
  <c r="AV10" i="144"/>
  <c r="AZ10" i="144"/>
  <c r="BD10" i="144"/>
  <c r="BH10" i="144"/>
  <c r="BL10" i="144"/>
  <c r="BP10" i="144"/>
  <c r="AK11" i="144"/>
  <c r="AO11" i="144"/>
  <c r="AS11" i="144"/>
  <c r="AW11" i="144"/>
  <c r="BA11" i="144"/>
  <c r="BI11" i="144"/>
  <c r="BM11" i="144"/>
  <c r="BQ11" i="144"/>
  <c r="Y12" i="144"/>
  <c r="AC12" i="144"/>
  <c r="AK12" i="144"/>
  <c r="AO12" i="144"/>
  <c r="AS12" i="144"/>
  <c r="AW12" i="144"/>
  <c r="BA12" i="144"/>
  <c r="BI12" i="144"/>
  <c r="BM12" i="144"/>
  <c r="BQ12" i="144"/>
  <c r="Y13" i="144"/>
  <c r="AC13" i="144"/>
  <c r="AK13" i="144"/>
  <c r="AO13" i="144"/>
  <c r="AS13" i="144"/>
  <c r="AW13" i="144"/>
  <c r="BA13" i="144"/>
  <c r="BI13" i="144"/>
  <c r="BM13" i="144"/>
  <c r="BQ13" i="144"/>
  <c r="V14" i="144"/>
  <c r="Z14" i="144"/>
  <c r="AD14" i="144"/>
  <c r="AL14" i="144"/>
  <c r="AP14" i="144"/>
  <c r="AT14" i="144"/>
  <c r="AX14" i="144"/>
  <c r="BB14" i="144"/>
  <c r="BJ14" i="144"/>
  <c r="BN14" i="144"/>
  <c r="BR14" i="144"/>
  <c r="W15" i="144"/>
  <c r="AA15" i="144"/>
  <c r="AE15" i="144"/>
  <c r="AI15" i="144"/>
  <c r="AM15" i="144"/>
  <c r="AQ15" i="144"/>
  <c r="AU15" i="144"/>
  <c r="AY15" i="144"/>
  <c r="BC15" i="144"/>
  <c r="BK15" i="144"/>
  <c r="BO15" i="144"/>
  <c r="BS15" i="144"/>
  <c r="X16" i="144"/>
  <c r="AB16" i="144"/>
  <c r="AJ16" i="144"/>
  <c r="AN16" i="144"/>
  <c r="AR16" i="144"/>
  <c r="AV16" i="144"/>
  <c r="AZ16" i="144"/>
  <c r="BD16" i="144"/>
  <c r="BH16" i="144"/>
  <c r="BL16" i="144"/>
  <c r="BP16" i="144"/>
  <c r="Y17" i="144"/>
  <c r="AC17" i="144"/>
  <c r="AK17" i="144"/>
  <c r="AO17" i="144"/>
  <c r="AS17" i="144"/>
  <c r="AW17" i="144"/>
  <c r="BA17" i="144"/>
  <c r="BI17" i="144"/>
  <c r="BM17" i="144"/>
  <c r="BQ17" i="144"/>
  <c r="V18" i="144"/>
  <c r="Z18" i="144"/>
  <c r="AD18" i="144"/>
  <c r="AL18" i="144"/>
  <c r="AP18" i="144"/>
  <c r="AT18" i="144"/>
  <c r="AX18" i="144"/>
  <c r="BB18" i="144"/>
  <c r="BJ18" i="144"/>
  <c r="BN18" i="144"/>
  <c r="BR18" i="144"/>
  <c r="W19" i="144"/>
  <c r="AA19" i="144"/>
  <c r="AE19" i="144"/>
  <c r="AI19" i="144"/>
  <c r="AM19" i="144"/>
  <c r="AQ19" i="144"/>
  <c r="AU19" i="144"/>
  <c r="AY19" i="144"/>
  <c r="BC19" i="144"/>
  <c r="BK19" i="144"/>
  <c r="BO19" i="144"/>
  <c r="BS19" i="144"/>
  <c r="X20" i="144"/>
  <c r="AB20" i="144"/>
  <c r="AJ20" i="144"/>
  <c r="AN20" i="144"/>
  <c r="AR20" i="144"/>
  <c r="AV20" i="144"/>
  <c r="AZ20" i="144"/>
  <c r="BH20" i="144"/>
  <c r="BL20" i="144"/>
  <c r="BP20" i="144"/>
  <c r="Y21" i="144"/>
  <c r="AC21" i="144"/>
  <c r="AK21" i="144"/>
  <c r="AO21" i="144"/>
  <c r="AS21" i="144"/>
  <c r="AW21" i="144"/>
  <c r="BA21" i="144"/>
  <c r="BI21" i="144"/>
  <c r="BM21" i="144"/>
  <c r="BQ21" i="144"/>
  <c r="Y22" i="144"/>
  <c r="AC22" i="144"/>
  <c r="AK22" i="144"/>
  <c r="AO22" i="144"/>
  <c r="AS22" i="144"/>
  <c r="AW22" i="144"/>
  <c r="BA22" i="144"/>
  <c r="BI22" i="144"/>
  <c r="BM22" i="144"/>
  <c r="BQ22" i="144"/>
  <c r="Y23" i="144"/>
  <c r="AC23" i="144"/>
  <c r="AK23" i="144"/>
  <c r="AO23" i="144"/>
  <c r="AS23" i="144"/>
  <c r="AW23" i="144"/>
  <c r="BA23" i="144"/>
  <c r="BI23" i="144"/>
  <c r="BM23" i="144"/>
  <c r="BQ23" i="144"/>
  <c r="V24" i="144"/>
  <c r="Z24" i="144"/>
  <c r="AD24" i="144"/>
  <c r="AL24" i="144"/>
  <c r="AP24" i="144"/>
  <c r="AT24" i="144"/>
  <c r="AX24" i="144"/>
  <c r="BB24" i="144"/>
  <c r="BJ24" i="144"/>
  <c r="BN24" i="144"/>
  <c r="BR24" i="144"/>
  <c r="W25" i="144"/>
  <c r="AA25" i="144"/>
  <c r="AE25" i="144"/>
  <c r="AM25" i="144"/>
  <c r="AQ25" i="144"/>
  <c r="AU25" i="144"/>
  <c r="AY25" i="144"/>
  <c r="BC25" i="144"/>
  <c r="BK25" i="144"/>
  <c r="BO25" i="144"/>
  <c r="BS25" i="144"/>
  <c r="W26" i="144"/>
  <c r="AA26" i="144"/>
  <c r="AE26" i="144"/>
  <c r="AM26" i="144"/>
  <c r="AQ26" i="144"/>
  <c r="AU26" i="144"/>
  <c r="AY26" i="144"/>
  <c r="BC26" i="144"/>
  <c r="BK26" i="144"/>
  <c r="BO26" i="144"/>
  <c r="W4" i="145"/>
  <c r="AA4" i="145"/>
  <c r="AE4" i="145"/>
  <c r="AM4" i="145"/>
  <c r="AQ4" i="145"/>
  <c r="AU4" i="145"/>
  <c r="AY4" i="145"/>
  <c r="BC4" i="145"/>
  <c r="BG4" i="145"/>
  <c r="BK4" i="145"/>
  <c r="BO4" i="145"/>
  <c r="BS4" i="145"/>
  <c r="X5" i="145"/>
  <c r="AB5" i="145"/>
  <c r="AJ5" i="145"/>
  <c r="AN5" i="145"/>
  <c r="AR5" i="145"/>
  <c r="AV5" i="145"/>
  <c r="AZ5" i="145"/>
  <c r="BH5" i="145"/>
  <c r="BL5" i="145"/>
  <c r="BP5" i="145"/>
  <c r="Y6" i="145"/>
  <c r="AC6" i="145"/>
  <c r="AK6" i="145"/>
  <c r="AO6" i="145"/>
  <c r="AS6" i="145"/>
  <c r="AW6" i="145"/>
  <c r="BA6" i="145"/>
  <c r="BI6" i="145"/>
  <c r="BM6" i="145"/>
  <c r="BQ6" i="145"/>
  <c r="V7" i="145"/>
  <c r="Z7" i="145"/>
  <c r="AD7" i="145"/>
  <c r="AL7" i="145"/>
  <c r="AP7" i="145"/>
  <c r="AT7" i="145"/>
  <c r="AX7" i="145"/>
  <c r="BB7" i="145"/>
  <c r="BJ7" i="145"/>
  <c r="BN7" i="145"/>
  <c r="BR7" i="145"/>
  <c r="V8" i="145"/>
  <c r="Z8" i="145"/>
  <c r="AD8" i="145"/>
  <c r="AL8" i="145"/>
  <c r="AP8" i="145"/>
  <c r="AT8" i="145"/>
  <c r="AX8" i="145"/>
  <c r="BB8" i="145"/>
  <c r="BJ8" i="145"/>
  <c r="BN8" i="145"/>
  <c r="BR8" i="145"/>
  <c r="V9" i="145"/>
  <c r="Z9" i="145"/>
  <c r="AD9" i="145"/>
  <c r="AL9" i="145"/>
  <c r="AP9" i="145"/>
  <c r="AT9" i="145"/>
  <c r="AX9" i="145"/>
  <c r="BB9" i="145"/>
  <c r="BJ9" i="145"/>
  <c r="BN9" i="145"/>
  <c r="BR9" i="145"/>
  <c r="X10" i="145"/>
  <c r="AC10" i="145"/>
  <c r="AH10" i="145"/>
  <c r="AN10" i="145"/>
  <c r="AS10" i="145"/>
  <c r="AX10" i="145"/>
  <c r="BD10" i="145"/>
  <c r="BI10" i="145"/>
  <c r="BN10" i="145"/>
  <c r="BD11" i="145"/>
  <c r="AZ11" i="145"/>
  <c r="AV11" i="145"/>
  <c r="Z11" i="145"/>
  <c r="AE11" i="145"/>
  <c r="AK11" i="145"/>
  <c r="AP11" i="145"/>
  <c r="AU11" i="145"/>
  <c r="BA11" i="145"/>
  <c r="BF11" i="145"/>
  <c r="BK11" i="145"/>
  <c r="BQ11" i="145"/>
  <c r="V12" i="145"/>
  <c r="AA12" i="145"/>
  <c r="AH12" i="145"/>
  <c r="AP12" i="145"/>
  <c r="AX12" i="145"/>
  <c r="BF12" i="145"/>
  <c r="BN12" i="145"/>
  <c r="V13" i="145"/>
  <c r="AD13" i="145"/>
  <c r="AL13" i="145"/>
  <c r="AT13" i="145"/>
  <c r="BB13" i="145"/>
  <c r="BJ13" i="145"/>
  <c r="BR13" i="145"/>
  <c r="BE14" i="145"/>
  <c r="AI14" i="145"/>
  <c r="AY14" i="145"/>
  <c r="BO14" i="145"/>
  <c r="BF15" i="145"/>
  <c r="AJ15" i="145"/>
  <c r="AZ15" i="145"/>
  <c r="BP15" i="145"/>
  <c r="BG16" i="145"/>
  <c r="BC16" i="145"/>
  <c r="AY16" i="145"/>
  <c r="W16" i="145"/>
  <c r="BF16" i="145"/>
  <c r="BB16" i="145"/>
  <c r="AX16" i="145"/>
  <c r="BD16" i="145"/>
  <c r="AZ16" i="145"/>
  <c r="AV16" i="145"/>
  <c r="AK16" i="145"/>
  <c r="BA16" i="145"/>
  <c r="BQ16" i="145"/>
  <c r="BD17" i="145"/>
  <c r="AD17" i="145"/>
  <c r="AT17" i="145"/>
  <c r="BJ17" i="145"/>
  <c r="AG18" i="145"/>
  <c r="AE18" i="145"/>
  <c r="AU18" i="145"/>
  <c r="BK18" i="145"/>
  <c r="AH19" i="145"/>
  <c r="AD19" i="145"/>
  <c r="Z19" i="145"/>
  <c r="AG19" i="145"/>
  <c r="AC19" i="145"/>
  <c r="Y19" i="145"/>
  <c r="AI19" i="145"/>
  <c r="AE19" i="145"/>
  <c r="AA19" i="145"/>
  <c r="AF19" i="145"/>
  <c r="AV19" i="145"/>
  <c r="BL19" i="145"/>
  <c r="AI20" i="145"/>
  <c r="AG20" i="145"/>
  <c r="AW20" i="145"/>
  <c r="BM20" i="145"/>
  <c r="AW13" i="145"/>
  <c r="BA13" i="145"/>
  <c r="BE13" i="145"/>
  <c r="Z14" i="145"/>
  <c r="AD14" i="145"/>
  <c r="AH14" i="145"/>
  <c r="W15" i="145"/>
  <c r="AY15" i="145"/>
  <c r="BC15" i="145"/>
  <c r="BG15" i="145"/>
  <c r="X16" i="145"/>
  <c r="AB16" i="145"/>
  <c r="AF16" i="145"/>
  <c r="AW17" i="145"/>
  <c r="BA17" i="145"/>
  <c r="BE17" i="145"/>
  <c r="Z18" i="145"/>
  <c r="AD18" i="145"/>
  <c r="AH18" i="145"/>
  <c r="W19" i="145"/>
  <c r="AY19" i="145"/>
  <c r="BC19" i="145"/>
  <c r="BG19" i="145"/>
  <c r="X20" i="145"/>
  <c r="AB20" i="145"/>
  <c r="AF20" i="145"/>
  <c r="AW21" i="145"/>
  <c r="BA21" i="145"/>
  <c r="BE21" i="145"/>
  <c r="AW22" i="145"/>
  <c r="BA22" i="145"/>
  <c r="BE22" i="145"/>
  <c r="AW23" i="145"/>
  <c r="BA23" i="145"/>
  <c r="BE23" i="145"/>
  <c r="AA25" i="145"/>
  <c r="AE25" i="145"/>
  <c r="AI25" i="145"/>
  <c r="AA26" i="145"/>
  <c r="AE26" i="145"/>
  <c r="AI26" i="145"/>
  <c r="AA4" i="146"/>
  <c r="AE4" i="146"/>
  <c r="AI4" i="146"/>
  <c r="X5" i="146"/>
  <c r="AB5" i="146"/>
  <c r="AF5" i="146"/>
  <c r="AJ5" i="146"/>
  <c r="AN5" i="146"/>
  <c r="AR5" i="146"/>
  <c r="AV5" i="146"/>
  <c r="AZ5" i="146"/>
  <c r="BD5" i="146"/>
  <c r="BH5" i="146"/>
  <c r="BL5" i="146"/>
  <c r="BP5" i="146"/>
  <c r="Y6" i="146"/>
  <c r="AC6" i="146"/>
  <c r="AG6" i="146"/>
  <c r="AK6" i="146"/>
  <c r="AO6" i="146"/>
  <c r="AS6" i="146"/>
  <c r="AW6" i="146"/>
  <c r="BA6" i="146"/>
  <c r="BE6" i="146"/>
  <c r="BI6" i="146"/>
  <c r="BM6" i="146"/>
  <c r="BQ6" i="146"/>
  <c r="V7" i="146"/>
  <c r="Z7" i="146"/>
  <c r="AD7" i="146"/>
  <c r="AH7" i="146"/>
  <c r="AL7" i="146"/>
  <c r="AP7" i="146"/>
  <c r="AT7" i="146"/>
  <c r="AX7" i="146"/>
  <c r="BB7" i="146"/>
  <c r="BF7" i="146"/>
  <c r="BJ7" i="146"/>
  <c r="BN7" i="146"/>
  <c r="BR7" i="146"/>
  <c r="V8" i="146"/>
  <c r="AK8" i="146"/>
  <c r="AS8" i="146"/>
  <c r="BA8" i="146"/>
  <c r="BI8" i="146"/>
  <c r="BQ8" i="146"/>
  <c r="AI9" i="146"/>
  <c r="Y9" i="146"/>
  <c r="AG9" i="146"/>
  <c r="AO9" i="146"/>
  <c r="AW9" i="146"/>
  <c r="BM9" i="146"/>
  <c r="V10" i="146"/>
  <c r="AD10" i="146"/>
  <c r="AL10" i="146"/>
  <c r="AT10" i="146"/>
  <c r="BB10" i="146"/>
  <c r="BJ10" i="146"/>
  <c r="BR10" i="146"/>
  <c r="BE11" i="146"/>
  <c r="AA11" i="146"/>
  <c r="AI11" i="146"/>
  <c r="AQ11" i="146"/>
  <c r="AY11" i="146"/>
  <c r="BG11" i="146"/>
  <c r="BR11" i="146"/>
  <c r="BE12" i="146"/>
  <c r="AD12" i="146"/>
  <c r="AT12" i="146"/>
  <c r="BJ12" i="146"/>
  <c r="AI13" i="146"/>
  <c r="AL13" i="146"/>
  <c r="BB13" i="146"/>
  <c r="BR13" i="146"/>
  <c r="AM14" i="146"/>
  <c r="BC14" i="146"/>
  <c r="BS14" i="146"/>
  <c r="X15" i="146"/>
  <c r="AN15" i="146"/>
  <c r="BD15" i="146"/>
  <c r="Y16" i="146"/>
  <c r="AO16" i="146"/>
  <c r="BE16" i="146"/>
  <c r="V17" i="146"/>
  <c r="AH17" i="146"/>
  <c r="AX17" i="146"/>
  <c r="BN17" i="146"/>
  <c r="BF18" i="146"/>
  <c r="AI18" i="146"/>
  <c r="AY18" i="146"/>
  <c r="BO18" i="146"/>
  <c r="BE19" i="146"/>
  <c r="AJ19" i="146"/>
  <c r="AZ19" i="146"/>
  <c r="BP19" i="146"/>
  <c r="BF20" i="146"/>
  <c r="BB20" i="146"/>
  <c r="AX20" i="146"/>
  <c r="BD20" i="146"/>
  <c r="AZ20" i="146"/>
  <c r="AV20" i="146"/>
  <c r="BG20" i="146"/>
  <c r="BC20" i="146"/>
  <c r="AY20" i="146"/>
  <c r="W20" i="146"/>
  <c r="AK20" i="146"/>
  <c r="BA20" i="146"/>
  <c r="BQ20" i="146"/>
  <c r="BE21" i="146"/>
  <c r="AD21" i="146"/>
  <c r="X25" i="145"/>
  <c r="AB25" i="145"/>
  <c r="AF25" i="145"/>
  <c r="X26" i="145"/>
  <c r="AB26" i="145"/>
  <c r="AF26" i="145"/>
  <c r="X4" i="146"/>
  <c r="AB4" i="146"/>
  <c r="AF4" i="146"/>
  <c r="Y5" i="146"/>
  <c r="AC5" i="146"/>
  <c r="AG5" i="146"/>
  <c r="AK5" i="146"/>
  <c r="AO5" i="146"/>
  <c r="AS5" i="146"/>
  <c r="AW5" i="146"/>
  <c r="BA5" i="146"/>
  <c r="BE5" i="146"/>
  <c r="BI5" i="146"/>
  <c r="BM5" i="146"/>
  <c r="BQ5" i="146"/>
  <c r="V6" i="146"/>
  <c r="Z6" i="146"/>
  <c r="AD6" i="146"/>
  <c r="AH6" i="146"/>
  <c r="AL6" i="146"/>
  <c r="AP6" i="146"/>
  <c r="AT6" i="146"/>
  <c r="AX6" i="146"/>
  <c r="BB6" i="146"/>
  <c r="BF6" i="146"/>
  <c r="BJ6" i="146"/>
  <c r="BN6" i="146"/>
  <c r="BR6" i="146"/>
  <c r="AA7" i="146"/>
  <c r="AE7" i="146"/>
  <c r="AI7" i="146"/>
  <c r="AM7" i="146"/>
  <c r="AQ7" i="146"/>
  <c r="AU7" i="146"/>
  <c r="AY7" i="146"/>
  <c r="BC7" i="146"/>
  <c r="BG7" i="146"/>
  <c r="BK7" i="146"/>
  <c r="BO7" i="146"/>
  <c r="BS7" i="146"/>
  <c r="AI8" i="146"/>
  <c r="AE8" i="146"/>
  <c r="AA8" i="146"/>
  <c r="AH8" i="146"/>
  <c r="AD8" i="146"/>
  <c r="Z8" i="146"/>
  <c r="X8" i="146"/>
  <c r="AF8" i="146"/>
  <c r="AN8" i="146"/>
  <c r="AV8" i="146"/>
  <c r="BD8" i="146"/>
  <c r="BL8" i="146"/>
  <c r="AB9" i="146"/>
  <c r="AJ9" i="146"/>
  <c r="AR9" i="146"/>
  <c r="AZ9" i="146"/>
  <c r="BH9" i="146"/>
  <c r="BP9" i="146"/>
  <c r="Y10" i="146"/>
  <c r="AG10" i="146"/>
  <c r="AO10" i="146"/>
  <c r="AW10" i="146"/>
  <c r="BE10" i="146"/>
  <c r="BM10" i="146"/>
  <c r="V11" i="146"/>
  <c r="AD11" i="146"/>
  <c r="AL11" i="146"/>
  <c r="AT11" i="146"/>
  <c r="BB11" i="146"/>
  <c r="BJ11" i="146"/>
  <c r="V12" i="146"/>
  <c r="AH12" i="146"/>
  <c r="AX12" i="146"/>
  <c r="BN12" i="146"/>
  <c r="Z13" i="146"/>
  <c r="AP13" i="146"/>
  <c r="BF13" i="146"/>
  <c r="AA14" i="146"/>
  <c r="AQ14" i="146"/>
  <c r="BG14" i="146"/>
  <c r="AB15" i="146"/>
  <c r="AR15" i="146"/>
  <c r="BH15" i="146"/>
  <c r="AC16" i="146"/>
  <c r="AS16" i="146"/>
  <c r="BI16" i="146"/>
  <c r="AL17" i="146"/>
  <c r="BB17" i="146"/>
  <c r="BR17" i="146"/>
  <c r="AM18" i="146"/>
  <c r="BC18" i="146"/>
  <c r="BS18" i="146"/>
  <c r="X19" i="146"/>
  <c r="AN19" i="146"/>
  <c r="BD19" i="146"/>
  <c r="Y20" i="146"/>
  <c r="AO20" i="146"/>
  <c r="BE20" i="146"/>
  <c r="V21" i="146"/>
  <c r="AH21" i="146"/>
  <c r="AX21" i="146"/>
  <c r="AG22" i="146"/>
  <c r="X14" i="145"/>
  <c r="AB14" i="145"/>
  <c r="AF14" i="145"/>
  <c r="AW15" i="145"/>
  <c r="BA15" i="145"/>
  <c r="BE15" i="145"/>
  <c r="X18" i="145"/>
  <c r="AB18" i="145"/>
  <c r="AF18" i="145"/>
  <c r="AW19" i="145"/>
  <c r="BA19" i="145"/>
  <c r="BE19" i="145"/>
  <c r="Z20" i="145"/>
  <c r="AD20" i="145"/>
  <c r="AH20" i="145"/>
  <c r="W21" i="145"/>
  <c r="AY21" i="145"/>
  <c r="BC21" i="145"/>
  <c r="BG21" i="145"/>
  <c r="W22" i="145"/>
  <c r="AY22" i="145"/>
  <c r="BC22" i="145"/>
  <c r="BG22" i="145"/>
  <c r="W23" i="145"/>
  <c r="AY23" i="145"/>
  <c r="BC23" i="145"/>
  <c r="BG23" i="145"/>
  <c r="X24" i="145"/>
  <c r="AB24" i="145"/>
  <c r="AF24" i="145"/>
  <c r="Y25" i="145"/>
  <c r="AC25" i="145"/>
  <c r="AG25" i="145"/>
  <c r="AW25" i="145"/>
  <c r="BA25" i="145"/>
  <c r="BE25" i="145"/>
  <c r="Y26" i="145"/>
  <c r="AC26" i="145"/>
  <c r="AG26" i="145"/>
  <c r="AW26" i="145"/>
  <c r="BA26" i="145"/>
  <c r="BE26" i="145"/>
  <c r="BQ26" i="146"/>
  <c r="BM26" i="146"/>
  <c r="BI26" i="146"/>
  <c r="AS26" i="146"/>
  <c r="AO26" i="146"/>
  <c r="AK26" i="146"/>
  <c r="BQ25" i="146"/>
  <c r="BM25" i="146"/>
  <c r="BI25" i="146"/>
  <c r="AS25" i="146"/>
  <c r="AO25" i="146"/>
  <c r="AK25" i="146"/>
  <c r="BP24" i="146"/>
  <c r="BL24" i="146"/>
  <c r="BH24" i="146"/>
  <c r="BD24" i="146"/>
  <c r="AZ24" i="146"/>
  <c r="AV24" i="146"/>
  <c r="AR24" i="146"/>
  <c r="AN24" i="146"/>
  <c r="AJ24" i="146"/>
  <c r="BS23" i="146"/>
  <c r="BO23" i="146"/>
  <c r="BK23" i="146"/>
  <c r="BG23" i="146"/>
  <c r="BC23" i="146"/>
  <c r="AY23" i="146"/>
  <c r="AU23" i="146"/>
  <c r="AQ23" i="146"/>
  <c r="AM23" i="146"/>
  <c r="AI23" i="146"/>
  <c r="AE23" i="146"/>
  <c r="AA23" i="146"/>
  <c r="BS22" i="146"/>
  <c r="BO22" i="146"/>
  <c r="BK22" i="146"/>
  <c r="BG22" i="146"/>
  <c r="BC22" i="146"/>
  <c r="AY22" i="146"/>
  <c r="AU22" i="146"/>
  <c r="AQ22" i="146"/>
  <c r="AM22" i="146"/>
  <c r="AI22" i="146"/>
  <c r="AE22" i="146"/>
  <c r="AA22" i="146"/>
  <c r="BS21" i="146"/>
  <c r="BO21" i="146"/>
  <c r="BK21" i="146"/>
  <c r="BG21" i="146"/>
  <c r="BC21" i="146"/>
  <c r="AY21" i="146"/>
  <c r="AU21" i="146"/>
  <c r="AQ21" i="146"/>
  <c r="AM21" i="146"/>
  <c r="AI21" i="146"/>
  <c r="AE21" i="146"/>
  <c r="AA21" i="146"/>
  <c r="BR20" i="146"/>
  <c r="BN20" i="146"/>
  <c r="BJ20" i="146"/>
  <c r="AT20" i="146"/>
  <c r="AP20" i="146"/>
  <c r="AL20" i="146"/>
  <c r="AH20" i="146"/>
  <c r="AD20" i="146"/>
  <c r="Z20" i="146"/>
  <c r="V20" i="146"/>
  <c r="BQ19" i="146"/>
  <c r="BM19" i="146"/>
  <c r="BI19" i="146"/>
  <c r="AS19" i="146"/>
  <c r="AO19" i="146"/>
  <c r="AK19" i="146"/>
  <c r="BP18" i="146"/>
  <c r="BL18" i="146"/>
  <c r="BH18" i="146"/>
  <c r="BD18" i="146"/>
  <c r="AZ18" i="146"/>
  <c r="AV18" i="146"/>
  <c r="AR18" i="146"/>
  <c r="AN18" i="146"/>
  <c r="AJ18" i="146"/>
  <c r="BS17" i="146"/>
  <c r="BO17" i="146"/>
  <c r="BK17" i="146"/>
  <c r="BG17" i="146"/>
  <c r="BC17" i="146"/>
  <c r="AY17" i="146"/>
  <c r="AU17" i="146"/>
  <c r="AQ17" i="146"/>
  <c r="AM17" i="146"/>
  <c r="AI17" i="146"/>
  <c r="AE17" i="146"/>
  <c r="AA17" i="146"/>
  <c r="BR16" i="146"/>
  <c r="BN16" i="146"/>
  <c r="BJ16" i="146"/>
  <c r="AT16" i="146"/>
  <c r="AP16" i="146"/>
  <c r="AL16" i="146"/>
  <c r="AH16" i="146"/>
  <c r="AD16" i="146"/>
  <c r="Z16" i="146"/>
  <c r="V16" i="146"/>
  <c r="BQ15" i="146"/>
  <c r="BM15" i="146"/>
  <c r="BI15" i="146"/>
  <c r="AS15" i="146"/>
  <c r="AO15" i="146"/>
  <c r="AK15" i="146"/>
  <c r="BP14" i="146"/>
  <c r="BL14" i="146"/>
  <c r="BH14" i="146"/>
  <c r="BD14" i="146"/>
  <c r="AZ14" i="146"/>
  <c r="AV14" i="146"/>
  <c r="AR14" i="146"/>
  <c r="AN14" i="146"/>
  <c r="AJ14" i="146"/>
  <c r="BS13" i="146"/>
  <c r="BO13" i="146"/>
  <c r="BK13" i="146"/>
  <c r="BG13" i="146"/>
  <c r="BC13" i="146"/>
  <c r="AY13" i="146"/>
  <c r="AU13" i="146"/>
  <c r="AQ13" i="146"/>
  <c r="AM13" i="146"/>
  <c r="BS12" i="146"/>
  <c r="BO12" i="146"/>
  <c r="BK12" i="146"/>
  <c r="BG12" i="146"/>
  <c r="BC12" i="146"/>
  <c r="AY12" i="146"/>
  <c r="AU12" i="146"/>
  <c r="AQ12" i="146"/>
  <c r="AM12" i="146"/>
  <c r="BS11" i="146"/>
  <c r="BO11" i="146"/>
  <c r="BP26" i="146"/>
  <c r="BL26" i="146"/>
  <c r="BH26" i="146"/>
  <c r="AR26" i="146"/>
  <c r="AN26" i="146"/>
  <c r="AJ26" i="146"/>
  <c r="BP25" i="146"/>
  <c r="BL25" i="146"/>
  <c r="BH25" i="146"/>
  <c r="AR25" i="146"/>
  <c r="AN25" i="146"/>
  <c r="AJ25" i="146"/>
  <c r="BS24" i="146"/>
  <c r="BO24" i="146"/>
  <c r="BK24" i="146"/>
  <c r="BG24" i="146"/>
  <c r="BC24" i="146"/>
  <c r="AY24" i="146"/>
  <c r="AU24" i="146"/>
  <c r="AQ24" i="146"/>
  <c r="AM24" i="146"/>
  <c r="AE24" i="146"/>
  <c r="AA24" i="146"/>
  <c r="BR23" i="146"/>
  <c r="BN23" i="146"/>
  <c r="BJ23" i="146"/>
  <c r="BF23" i="146"/>
  <c r="BB23" i="146"/>
  <c r="AX23" i="146"/>
  <c r="AT23" i="146"/>
  <c r="AP23" i="146"/>
  <c r="AL23" i="146"/>
  <c r="AH23" i="146"/>
  <c r="AD23" i="146"/>
  <c r="Z23" i="146"/>
  <c r="V23" i="146"/>
  <c r="BR22" i="146"/>
  <c r="BN22" i="146"/>
  <c r="BJ22" i="146"/>
  <c r="BF22" i="146"/>
  <c r="BB22" i="146"/>
  <c r="AX22" i="146"/>
  <c r="AT22" i="146"/>
  <c r="AP22" i="146"/>
  <c r="AL22" i="146"/>
  <c r="AH22" i="146"/>
  <c r="AD22" i="146"/>
  <c r="Z22" i="146"/>
  <c r="V22" i="146"/>
  <c r="BR21" i="146"/>
  <c r="BN21" i="146"/>
  <c r="BJ21" i="146"/>
  <c r="BF21" i="146"/>
  <c r="BS26" i="146"/>
  <c r="BO26" i="146"/>
  <c r="BK26" i="146"/>
  <c r="AU26" i="146"/>
  <c r="AQ26" i="146"/>
  <c r="AM26" i="146"/>
  <c r="BS25" i="146"/>
  <c r="BO25" i="146"/>
  <c r="BK25" i="146"/>
  <c r="AU25" i="146"/>
  <c r="AQ25" i="146"/>
  <c r="AM25" i="146"/>
  <c r="BR24" i="146"/>
  <c r="BN24" i="146"/>
  <c r="BJ24" i="146"/>
  <c r="AT24" i="146"/>
  <c r="AP24" i="146"/>
  <c r="AL24" i="146"/>
  <c r="V24" i="146"/>
  <c r="BQ23" i="146"/>
  <c r="BM23" i="146"/>
  <c r="BI23" i="146"/>
  <c r="AS23" i="146"/>
  <c r="AO23" i="146"/>
  <c r="AK23" i="146"/>
  <c r="BQ22" i="146"/>
  <c r="BM22" i="146"/>
  <c r="BI22" i="146"/>
  <c r="AS22" i="146"/>
  <c r="AO22" i="146"/>
  <c r="AK22" i="146"/>
  <c r="BQ21" i="146"/>
  <c r="BM21" i="146"/>
  <c r="BI21" i="146"/>
  <c r="AS21" i="146"/>
  <c r="AO21" i="146"/>
  <c r="AK21" i="146"/>
  <c r="BP20" i="146"/>
  <c r="BL20" i="146"/>
  <c r="BH20" i="146"/>
  <c r="AR20" i="146"/>
  <c r="AN20" i="146"/>
  <c r="AJ20" i="146"/>
  <c r="BS19" i="146"/>
  <c r="BO19" i="146"/>
  <c r="BK19" i="146"/>
  <c r="AU19" i="146"/>
  <c r="AQ19" i="146"/>
  <c r="AM19" i="146"/>
  <c r="BR18" i="146"/>
  <c r="BN18" i="146"/>
  <c r="BJ18" i="146"/>
  <c r="AT18" i="146"/>
  <c r="AP18" i="146"/>
  <c r="AL18" i="146"/>
  <c r="V18" i="146"/>
  <c r="BQ17" i="146"/>
  <c r="BM17" i="146"/>
  <c r="BI17" i="146"/>
  <c r="AS17" i="146"/>
  <c r="AO17" i="146"/>
  <c r="AK17" i="146"/>
  <c r="BP16" i="146"/>
  <c r="BL16" i="146"/>
  <c r="BH16" i="146"/>
  <c r="AR16" i="146"/>
  <c r="AN16" i="146"/>
  <c r="AJ16" i="146"/>
  <c r="BS15" i="146"/>
  <c r="BO15" i="146"/>
  <c r="BK15" i="146"/>
  <c r="AU15" i="146"/>
  <c r="AQ15" i="146"/>
  <c r="AM15" i="146"/>
  <c r="BR14" i="146"/>
  <c r="BN14" i="146"/>
  <c r="BJ14" i="146"/>
  <c r="AT14" i="146"/>
  <c r="AP14" i="146"/>
  <c r="AL14" i="146"/>
  <c r="V14" i="146"/>
  <c r="BQ13" i="146"/>
  <c r="BM13" i="146"/>
  <c r="BI13" i="146"/>
  <c r="AS13" i="146"/>
  <c r="AO13" i="146"/>
  <c r="AK13" i="146"/>
  <c r="BQ12" i="146"/>
  <c r="BM12" i="146"/>
  <c r="BI12" i="146"/>
  <c r="AS12" i="146"/>
  <c r="AO12" i="146"/>
  <c r="AK12" i="146"/>
  <c r="BQ11" i="146"/>
  <c r="BM11" i="146"/>
  <c r="BI11" i="146"/>
  <c r="AS11" i="146"/>
  <c r="AO11" i="146"/>
  <c r="AK11" i="146"/>
  <c r="BP10" i="146"/>
  <c r="BL10" i="146"/>
  <c r="BH10" i="146"/>
  <c r="AR10" i="146"/>
  <c r="AN10" i="146"/>
  <c r="AJ10" i="146"/>
  <c r="BS9" i="146"/>
  <c r="BO9" i="146"/>
  <c r="BK9" i="146"/>
  <c r="AU9" i="146"/>
  <c r="AQ9" i="146"/>
  <c r="AM9" i="146"/>
  <c r="BS8" i="146"/>
  <c r="BO8" i="146"/>
  <c r="BK8" i="146"/>
  <c r="AU8" i="146"/>
  <c r="AQ8" i="146"/>
  <c r="AM8" i="146"/>
  <c r="BR26" i="146"/>
  <c r="BN26" i="146"/>
  <c r="BJ26" i="146"/>
  <c r="AT26" i="146"/>
  <c r="AP26" i="146"/>
  <c r="AL26" i="146"/>
  <c r="V26" i="146"/>
  <c r="BR25" i="146"/>
  <c r="BN25" i="146"/>
  <c r="BJ25" i="146"/>
  <c r="AT25" i="146"/>
  <c r="AP25" i="146"/>
  <c r="AL25" i="146"/>
  <c r="V25" i="146"/>
  <c r="BQ24" i="146"/>
  <c r="BM24" i="146"/>
  <c r="BI24" i="146"/>
  <c r="AS24" i="146"/>
  <c r="AO24" i="146"/>
  <c r="AK24" i="146"/>
  <c r="BP23" i="146"/>
  <c r="BL23" i="146"/>
  <c r="BH23" i="146"/>
  <c r="AR23" i="146"/>
  <c r="AN23" i="146"/>
  <c r="AJ23" i="146"/>
  <c r="BP22" i="146"/>
  <c r="BL22" i="146"/>
  <c r="BH22" i="146"/>
  <c r="AR22" i="146"/>
  <c r="AN22" i="146"/>
  <c r="AJ22" i="146"/>
  <c r="BP21" i="146"/>
  <c r="BL21" i="146"/>
  <c r="BH21" i="146"/>
  <c r="AR21" i="146"/>
  <c r="AN21" i="146"/>
  <c r="AJ21" i="146"/>
  <c r="BS20" i="146"/>
  <c r="BO20" i="146"/>
  <c r="BK20" i="146"/>
  <c r="AU20" i="146"/>
  <c r="AQ20" i="146"/>
  <c r="AM20" i="146"/>
  <c r="BR19" i="146"/>
  <c r="BN19" i="146"/>
  <c r="BJ19" i="146"/>
  <c r="AT19" i="146"/>
  <c r="AP19" i="146"/>
  <c r="AL19" i="146"/>
  <c r="V19" i="146"/>
  <c r="BQ18" i="146"/>
  <c r="BM18" i="146"/>
  <c r="BI18" i="146"/>
  <c r="AS18" i="146"/>
  <c r="AO18" i="146"/>
  <c r="AK18" i="146"/>
  <c r="BP17" i="146"/>
  <c r="BL17" i="146"/>
  <c r="BH17" i="146"/>
  <c r="AR17" i="146"/>
  <c r="AN17" i="146"/>
  <c r="AJ17" i="146"/>
  <c r="BS16" i="146"/>
  <c r="BO16" i="146"/>
  <c r="BK16" i="146"/>
  <c r="AU16" i="146"/>
  <c r="AQ16" i="146"/>
  <c r="AM16" i="146"/>
  <c r="BR15" i="146"/>
  <c r="BN15" i="146"/>
  <c r="BJ15" i="146"/>
  <c r="AT15" i="146"/>
  <c r="AP15" i="146"/>
  <c r="AL15" i="146"/>
  <c r="V15" i="146"/>
  <c r="BQ14" i="146"/>
  <c r="BM14" i="146"/>
  <c r="BI14" i="146"/>
  <c r="AS14" i="146"/>
  <c r="AO14" i="146"/>
  <c r="AK14" i="146"/>
  <c r="BP13" i="146"/>
  <c r="BL13" i="146"/>
  <c r="BH13" i="146"/>
  <c r="AR13" i="146"/>
  <c r="AN13" i="146"/>
  <c r="AJ13" i="146"/>
  <c r="BP12" i="146"/>
  <c r="BL12" i="146"/>
  <c r="BH12" i="146"/>
  <c r="AR12" i="146"/>
  <c r="AN12" i="146"/>
  <c r="AJ12" i="146"/>
  <c r="BP11" i="146"/>
  <c r="BL11" i="146"/>
  <c r="BH11" i="146"/>
  <c r="AR11" i="146"/>
  <c r="AN11" i="146"/>
  <c r="AJ11" i="146"/>
  <c r="BS10" i="146"/>
  <c r="BO10" i="146"/>
  <c r="BK10" i="146"/>
  <c r="AU10" i="146"/>
  <c r="AQ10" i="146"/>
  <c r="AM10" i="146"/>
  <c r="BR9" i="146"/>
  <c r="BN9" i="146"/>
  <c r="BJ9" i="146"/>
  <c r="AT9" i="146"/>
  <c r="AP9" i="146"/>
  <c r="AL9" i="146"/>
  <c r="V9" i="146"/>
  <c r="BR8" i="146"/>
  <c r="BN8" i="146"/>
  <c r="BJ8" i="146"/>
  <c r="AT8" i="146"/>
  <c r="AP8" i="146"/>
  <c r="AL8" i="146"/>
  <c r="Y4" i="146"/>
  <c r="AC4" i="146"/>
  <c r="AG4" i="146"/>
  <c r="AK4" i="146"/>
  <c r="AO4" i="146"/>
  <c r="AS4" i="146"/>
  <c r="AW4" i="146"/>
  <c r="BA4" i="146"/>
  <c r="BE4" i="146"/>
  <c r="BI4" i="146"/>
  <c r="BM4" i="146"/>
  <c r="BQ4" i="146"/>
  <c r="V5" i="146"/>
  <c r="Z5" i="146"/>
  <c r="AD5" i="146"/>
  <c r="AH5" i="146"/>
  <c r="AL5" i="146"/>
  <c r="AP5" i="146"/>
  <c r="AT5" i="146"/>
  <c r="AX5" i="146"/>
  <c r="BB5" i="146"/>
  <c r="BF5" i="146"/>
  <c r="BJ5" i="146"/>
  <c r="BN5" i="146"/>
  <c r="BR5" i="146"/>
  <c r="W6" i="146"/>
  <c r="AA6" i="146"/>
  <c r="AE6" i="146"/>
  <c r="AI6" i="146"/>
  <c r="AM6" i="146"/>
  <c r="AQ6" i="146"/>
  <c r="AU6" i="146"/>
  <c r="AY6" i="146"/>
  <c r="BC6" i="146"/>
  <c r="BG6" i="146"/>
  <c r="BK6" i="146"/>
  <c r="BO6" i="146"/>
  <c r="BS6" i="146"/>
  <c r="X7" i="146"/>
  <c r="AB7" i="146"/>
  <c r="AF7" i="146"/>
  <c r="AJ7" i="146"/>
  <c r="AN7" i="146"/>
  <c r="AR7" i="146"/>
  <c r="AV7" i="146"/>
  <c r="AZ7" i="146"/>
  <c r="BD7" i="146"/>
  <c r="BH7" i="146"/>
  <c r="BL7" i="146"/>
  <c r="BP7" i="146"/>
  <c r="Y8" i="146"/>
  <c r="AG8" i="146"/>
  <c r="AO8" i="146"/>
  <c r="AW8" i="146"/>
  <c r="BM8" i="146"/>
  <c r="BG9" i="146"/>
  <c r="BC9" i="146"/>
  <c r="AY9" i="146"/>
  <c r="W9" i="146"/>
  <c r="BF9" i="146"/>
  <c r="BB9" i="146"/>
  <c r="AX9" i="146"/>
  <c r="AC9" i="146"/>
  <c r="AK9" i="146"/>
  <c r="AS9" i="146"/>
  <c r="BA9" i="146"/>
  <c r="BI9" i="146"/>
  <c r="BQ9" i="146"/>
  <c r="AF10" i="146"/>
  <c r="Z10" i="146"/>
  <c r="AH10" i="146"/>
  <c r="AP10" i="146"/>
  <c r="AX10" i="146"/>
  <c r="BN10" i="146"/>
  <c r="AE11" i="146"/>
  <c r="AM11" i="146"/>
  <c r="AU11" i="146"/>
  <c r="BC11" i="146"/>
  <c r="BK11" i="146"/>
  <c r="AI12" i="146"/>
  <c r="AL12" i="146"/>
  <c r="BB12" i="146"/>
  <c r="BR12" i="146"/>
  <c r="BE13" i="146"/>
  <c r="AD13" i="146"/>
  <c r="AT13" i="146"/>
  <c r="BJ13" i="146"/>
  <c r="AF14" i="146"/>
  <c r="AE14" i="146"/>
  <c r="AU14" i="146"/>
  <c r="BK14" i="146"/>
  <c r="AG15" i="146"/>
  <c r="AC15" i="146"/>
  <c r="Y15" i="146"/>
  <c r="AI15" i="146"/>
  <c r="AE15" i="146"/>
  <c r="AA15" i="146"/>
  <c r="AH15" i="146"/>
  <c r="AD15" i="146"/>
  <c r="Z15" i="146"/>
  <c r="AF15" i="146"/>
  <c r="AV15" i="146"/>
  <c r="BL15" i="146"/>
  <c r="AF16" i="146"/>
  <c r="AG16" i="146"/>
  <c r="BM16" i="146"/>
  <c r="AG17" i="146"/>
  <c r="Z17" i="146"/>
  <c r="AP17" i="146"/>
  <c r="BF17" i="146"/>
  <c r="AA18" i="146"/>
  <c r="AQ18" i="146"/>
  <c r="BG18" i="146"/>
  <c r="AR19" i="146"/>
  <c r="BH19" i="146"/>
  <c r="AC20" i="146"/>
  <c r="AS20" i="146"/>
  <c r="BI20" i="146"/>
  <c r="AL21" i="146"/>
  <c r="BB21" i="146"/>
  <c r="BE22" i="146"/>
  <c r="AG23" i="146"/>
  <c r="AF24" i="146"/>
  <c r="AG25" i="146"/>
  <c r="AG26" i="146"/>
  <c r="X11" i="145"/>
  <c r="AB11" i="145"/>
  <c r="AV13" i="145"/>
  <c r="AZ13" i="145"/>
  <c r="Y14" i="145"/>
  <c r="AC14" i="145"/>
  <c r="AW14" i="145"/>
  <c r="BA14" i="145"/>
  <c r="AX15" i="145"/>
  <c r="BB15" i="145"/>
  <c r="AA16" i="145"/>
  <c r="AE16" i="145"/>
  <c r="X17" i="145"/>
  <c r="AB17" i="145"/>
  <c r="AV17" i="145"/>
  <c r="AZ17" i="145"/>
  <c r="Y18" i="145"/>
  <c r="AC18" i="145"/>
  <c r="AW18" i="145"/>
  <c r="BA18" i="145"/>
  <c r="AX19" i="145"/>
  <c r="BB19" i="145"/>
  <c r="AA20" i="145"/>
  <c r="AE20" i="145"/>
  <c r="X21" i="145"/>
  <c r="AB21" i="145"/>
  <c r="AV21" i="145"/>
  <c r="AZ21" i="145"/>
  <c r="X22" i="145"/>
  <c r="AB22" i="145"/>
  <c r="AV22" i="145"/>
  <c r="AZ22" i="145"/>
  <c r="X23" i="145"/>
  <c r="AB23" i="145"/>
  <c r="AV23" i="145"/>
  <c r="AZ23" i="145"/>
  <c r="Y24" i="145"/>
  <c r="AC24" i="145"/>
  <c r="AW24" i="145"/>
  <c r="BA24" i="145"/>
  <c r="Z25" i="145"/>
  <c r="AD25" i="145"/>
  <c r="AX25" i="145"/>
  <c r="BB25" i="145"/>
  <c r="Z26" i="145"/>
  <c r="AD26" i="145"/>
  <c r="AX26" i="145"/>
  <c r="BB26" i="145"/>
  <c r="V4" i="146"/>
  <c r="Z4" i="146"/>
  <c r="AD4" i="146"/>
  <c r="AL4" i="146"/>
  <c r="AP4" i="146"/>
  <c r="AT4" i="146"/>
  <c r="AX4" i="146"/>
  <c r="BB4" i="146"/>
  <c r="BF4" i="146"/>
  <c r="BJ4" i="146"/>
  <c r="BN4" i="146"/>
  <c r="BR4" i="146"/>
  <c r="W5" i="146"/>
  <c r="AA5" i="146"/>
  <c r="AE5" i="146"/>
  <c r="AM5" i="146"/>
  <c r="AQ5" i="146"/>
  <c r="AU5" i="146"/>
  <c r="AY5" i="146"/>
  <c r="BC5" i="146"/>
  <c r="BK5" i="146"/>
  <c r="BO5" i="146"/>
  <c r="BS5" i="146"/>
  <c r="X6" i="146"/>
  <c r="AB6" i="146"/>
  <c r="AJ6" i="146"/>
  <c r="AN6" i="146"/>
  <c r="AR6" i="146"/>
  <c r="AV6" i="146"/>
  <c r="AZ6" i="146"/>
  <c r="BH6" i="146"/>
  <c r="BL6" i="146"/>
  <c r="BP6" i="146"/>
  <c r="Y7" i="146"/>
  <c r="AC7" i="146"/>
  <c r="AK7" i="146"/>
  <c r="AO7" i="146"/>
  <c r="AS7" i="146"/>
  <c r="AW7" i="146"/>
  <c r="BA7" i="146"/>
  <c r="BI7" i="146"/>
  <c r="BM7" i="146"/>
  <c r="BQ7" i="146"/>
  <c r="BG8" i="146"/>
  <c r="BC8" i="146"/>
  <c r="AY8" i="146"/>
  <c r="W8" i="146"/>
  <c r="BF8" i="146"/>
  <c r="BB8" i="146"/>
  <c r="AX8" i="146"/>
  <c r="AB8" i="146"/>
  <c r="AJ8" i="146"/>
  <c r="AR8" i="146"/>
  <c r="AZ8" i="146"/>
  <c r="BH8" i="146"/>
  <c r="BP8" i="146"/>
  <c r="X9" i="146"/>
  <c r="AF9" i="146"/>
  <c r="AN9" i="146"/>
  <c r="AV9" i="146"/>
  <c r="BD9" i="146"/>
  <c r="BL9" i="146"/>
  <c r="BD10" i="146"/>
  <c r="AZ10" i="146"/>
  <c r="AV10" i="146"/>
  <c r="BG10" i="146"/>
  <c r="BC10" i="146"/>
  <c r="AY10" i="146"/>
  <c r="W10" i="146"/>
  <c r="AC10" i="146"/>
  <c r="AK10" i="146"/>
  <c r="AS10" i="146"/>
  <c r="BA10" i="146"/>
  <c r="BI10" i="146"/>
  <c r="BQ10" i="146"/>
  <c r="AG11" i="146"/>
  <c r="Z11" i="146"/>
  <c r="AH11" i="146"/>
  <c r="AP11" i="146"/>
  <c r="AX11" i="146"/>
  <c r="BF11" i="146"/>
  <c r="BN11" i="146"/>
  <c r="Z12" i="146"/>
  <c r="AP12" i="146"/>
  <c r="BF12" i="146"/>
  <c r="V13" i="146"/>
  <c r="AH13" i="146"/>
  <c r="AX13" i="146"/>
  <c r="BN13" i="146"/>
  <c r="BF14" i="146"/>
  <c r="AI14" i="146"/>
  <c r="AY14" i="146"/>
  <c r="BO14" i="146"/>
  <c r="BE15" i="146"/>
  <c r="AJ15" i="146"/>
  <c r="AZ15" i="146"/>
  <c r="BP15" i="146"/>
  <c r="BF16" i="146"/>
  <c r="BB16" i="146"/>
  <c r="AX16" i="146"/>
  <c r="BD16" i="146"/>
  <c r="AZ16" i="146"/>
  <c r="AV16" i="146"/>
  <c r="BG16" i="146"/>
  <c r="BC16" i="146"/>
  <c r="AY16" i="146"/>
  <c r="W16" i="146"/>
  <c r="AK16" i="146"/>
  <c r="BA16" i="146"/>
  <c r="BQ16" i="146"/>
  <c r="BE17" i="146"/>
  <c r="AD17" i="146"/>
  <c r="AT17" i="146"/>
  <c r="BJ17" i="146"/>
  <c r="AF18" i="146"/>
  <c r="AE18" i="146"/>
  <c r="AU18" i="146"/>
  <c r="BK18" i="146"/>
  <c r="AG19" i="146"/>
  <c r="AC19" i="146"/>
  <c r="Y19" i="146"/>
  <c r="AI19" i="146"/>
  <c r="AE19" i="146"/>
  <c r="AA19" i="146"/>
  <c r="AH19" i="146"/>
  <c r="AD19" i="146"/>
  <c r="Z19" i="146"/>
  <c r="AF19" i="146"/>
  <c r="AV19" i="146"/>
  <c r="BL19" i="146"/>
  <c r="AF20" i="146"/>
  <c r="AG20" i="146"/>
  <c r="AW20" i="146"/>
  <c r="BM20" i="146"/>
  <c r="AG21" i="146"/>
  <c r="Z21" i="146"/>
  <c r="AP21" i="146"/>
  <c r="BE23" i="146"/>
  <c r="BF24" i="146"/>
  <c r="BE25" i="146"/>
  <c r="BE26" i="146"/>
  <c r="Z9" i="146"/>
  <c r="AD9" i="146"/>
  <c r="AH9" i="146"/>
  <c r="AA10" i="146"/>
  <c r="AE10" i="146"/>
  <c r="AI10" i="146"/>
  <c r="X11" i="146"/>
  <c r="AB11" i="146"/>
  <c r="AF11" i="146"/>
  <c r="AV11" i="146"/>
  <c r="AZ11" i="146"/>
  <c r="BD11" i="146"/>
  <c r="X12" i="146"/>
  <c r="AB12" i="146"/>
  <c r="AF12" i="146"/>
  <c r="AV12" i="146"/>
  <c r="AZ12" i="146"/>
  <c r="BD12" i="146"/>
  <c r="X13" i="146"/>
  <c r="AB13" i="146"/>
  <c r="AF13" i="146"/>
  <c r="AV13" i="146"/>
  <c r="AZ13" i="146"/>
  <c r="BD13" i="146"/>
  <c r="Y14" i="146"/>
  <c r="AC14" i="146"/>
  <c r="AG14" i="146"/>
  <c r="AW14" i="146"/>
  <c r="BA14" i="146"/>
  <c r="BE14" i="146"/>
  <c r="AX15" i="146"/>
  <c r="BB15" i="146"/>
  <c r="BF15" i="146"/>
  <c r="AA16" i="146"/>
  <c r="AE16" i="146"/>
  <c r="AI16" i="146"/>
  <c r="X17" i="146"/>
  <c r="AB17" i="146"/>
  <c r="AF17" i="146"/>
  <c r="AV17" i="146"/>
  <c r="AZ17" i="146"/>
  <c r="BD17" i="146"/>
  <c r="Y18" i="146"/>
  <c r="AC18" i="146"/>
  <c r="AG18" i="146"/>
  <c r="AW18" i="146"/>
  <c r="BA18" i="146"/>
  <c r="BE18" i="146"/>
  <c r="AX19" i="146"/>
  <c r="BB19" i="146"/>
  <c r="BF19" i="146"/>
  <c r="AA20" i="146"/>
  <c r="AE20" i="146"/>
  <c r="AI20" i="146"/>
  <c r="X21" i="146"/>
  <c r="AB21" i="146"/>
  <c r="AF21" i="146"/>
  <c r="AV21" i="146"/>
  <c r="AZ21" i="146"/>
  <c r="BD21" i="146"/>
  <c r="X22" i="146"/>
  <c r="AB22" i="146"/>
  <c r="AF22" i="146"/>
  <c r="AV22" i="146"/>
  <c r="AZ22" i="146"/>
  <c r="BD22" i="146"/>
  <c r="X23" i="146"/>
  <c r="AB23" i="146"/>
  <c r="AF23" i="146"/>
  <c r="AV23" i="146"/>
  <c r="AZ23" i="146"/>
  <c r="BD23" i="146"/>
  <c r="Y24" i="146"/>
  <c r="AC24" i="146"/>
  <c r="AG24" i="146"/>
  <c r="AW24" i="146"/>
  <c r="BA24" i="146"/>
  <c r="BE24" i="146"/>
  <c r="Z25" i="146"/>
  <c r="AD25" i="146"/>
  <c r="AH25" i="146"/>
  <c r="AX25" i="146"/>
  <c r="BB25" i="146"/>
  <c r="BF25" i="146"/>
  <c r="Z26" i="146"/>
  <c r="AD26" i="146"/>
  <c r="AH26" i="146"/>
  <c r="AX26" i="146"/>
  <c r="BB26" i="146"/>
  <c r="BF26" i="146"/>
  <c r="V4" i="147"/>
  <c r="Z4" i="147"/>
  <c r="AD4" i="147"/>
  <c r="AH4" i="147"/>
  <c r="AL4" i="147"/>
  <c r="AP4" i="147"/>
  <c r="AT4" i="147"/>
  <c r="AX4" i="147"/>
  <c r="BB4" i="147"/>
  <c r="BF4" i="147"/>
  <c r="BJ4" i="147"/>
  <c r="BN4" i="147"/>
  <c r="BR4" i="147"/>
  <c r="W5" i="147"/>
  <c r="AA5" i="147"/>
  <c r="AE5" i="147"/>
  <c r="AI5" i="147"/>
  <c r="AM5" i="147"/>
  <c r="AQ5" i="147"/>
  <c r="AU5" i="147"/>
  <c r="AY5" i="147"/>
  <c r="BC5" i="147"/>
  <c r="BG5" i="147"/>
  <c r="BL5" i="147"/>
  <c r="BQ5" i="147"/>
  <c r="W6" i="147"/>
  <c r="AC6" i="147"/>
  <c r="AH6" i="147"/>
  <c r="AM6" i="147"/>
  <c r="AS6" i="147"/>
  <c r="AX6" i="147"/>
  <c r="BC6" i="147"/>
  <c r="BI6" i="147"/>
  <c r="BN6" i="147"/>
  <c r="BS6" i="147"/>
  <c r="BE7" i="147"/>
  <c r="Z7" i="147"/>
  <c r="AE7" i="147"/>
  <c r="AJ7" i="147"/>
  <c r="AP7" i="147"/>
  <c r="AU7" i="147"/>
  <c r="AZ7" i="147"/>
  <c r="BF7" i="147"/>
  <c r="BL7" i="147"/>
  <c r="BE8" i="147"/>
  <c r="Z8" i="147"/>
  <c r="AH8" i="147"/>
  <c r="AP8" i="147"/>
  <c r="AX8" i="147"/>
  <c r="BJ8" i="147"/>
  <c r="AI9" i="147"/>
  <c r="AL9" i="147"/>
  <c r="BB9" i="147"/>
  <c r="BR9" i="147"/>
  <c r="AM10" i="147"/>
  <c r="BC10" i="147"/>
  <c r="BS10" i="147"/>
  <c r="X11" i="147"/>
  <c r="AN11" i="147"/>
  <c r="BD11" i="147"/>
  <c r="BE12" i="147"/>
  <c r="AJ12" i="147"/>
  <c r="AZ12" i="147"/>
  <c r="BP12" i="147"/>
  <c r="AF13" i="147"/>
  <c r="AV13" i="147"/>
  <c r="BL13" i="147"/>
  <c r="AF14" i="147"/>
  <c r="AG14" i="147"/>
  <c r="BM14" i="147"/>
  <c r="AF15" i="147"/>
  <c r="Z15" i="147"/>
  <c r="AP15" i="147"/>
  <c r="BF15" i="147"/>
  <c r="AA16" i="147"/>
  <c r="AQ16" i="147"/>
  <c r="BG16" i="147"/>
  <c r="AR17" i="147"/>
  <c r="BH17" i="147"/>
  <c r="AC18" i="147"/>
  <c r="AS18" i="147"/>
  <c r="BI18" i="147"/>
  <c r="Z19" i="147"/>
  <c r="AP19" i="147"/>
  <c r="BE23" i="147"/>
  <c r="AA9" i="146"/>
  <c r="AE9" i="146"/>
  <c r="X10" i="146"/>
  <c r="AB10" i="146"/>
  <c r="Y11" i="146"/>
  <c r="AC11" i="146"/>
  <c r="AW11" i="146"/>
  <c r="BA11" i="146"/>
  <c r="Y12" i="146"/>
  <c r="AC12" i="146"/>
  <c r="AG12" i="146"/>
  <c r="AW12" i="146"/>
  <c r="BA12" i="146"/>
  <c r="Y13" i="146"/>
  <c r="AC13" i="146"/>
  <c r="AG13" i="146"/>
  <c r="AW13" i="146"/>
  <c r="BA13" i="146"/>
  <c r="Z14" i="146"/>
  <c r="AD14" i="146"/>
  <c r="AH14" i="146"/>
  <c r="AX14" i="146"/>
  <c r="BB14" i="146"/>
  <c r="W15" i="146"/>
  <c r="AY15" i="146"/>
  <c r="BC15" i="146"/>
  <c r="BG15" i="146"/>
  <c r="X16" i="146"/>
  <c r="AB16" i="146"/>
  <c r="Y17" i="146"/>
  <c r="AC17" i="146"/>
  <c r="AW17" i="146"/>
  <c r="BA17" i="146"/>
  <c r="Z18" i="146"/>
  <c r="AD18" i="146"/>
  <c r="AH18" i="146"/>
  <c r="AX18" i="146"/>
  <c r="BB18" i="146"/>
  <c r="W19" i="146"/>
  <c r="AY19" i="146"/>
  <c r="BC19" i="146"/>
  <c r="BG19" i="146"/>
  <c r="X20" i="146"/>
  <c r="AB20" i="146"/>
  <c r="Y21" i="146"/>
  <c r="AC21" i="146"/>
  <c r="AW21" i="146"/>
  <c r="BA21" i="146"/>
  <c r="Y22" i="146"/>
  <c r="AC22" i="146"/>
  <c r="AW22" i="146"/>
  <c r="BA22" i="146"/>
  <c r="Y23" i="146"/>
  <c r="AC23" i="146"/>
  <c r="AW23" i="146"/>
  <c r="BA23" i="146"/>
  <c r="Z24" i="146"/>
  <c r="AD24" i="146"/>
  <c r="AH24" i="146"/>
  <c r="AX24" i="146"/>
  <c r="BB24" i="146"/>
  <c r="W25" i="146"/>
  <c r="AA25" i="146"/>
  <c r="AE25" i="146"/>
  <c r="AI25" i="146"/>
  <c r="AY25" i="146"/>
  <c r="BC25" i="146"/>
  <c r="BG25" i="146"/>
  <c r="W26" i="146"/>
  <c r="AA26" i="146"/>
  <c r="AE26" i="146"/>
  <c r="AI26" i="146"/>
  <c r="AY26" i="146"/>
  <c r="BC26" i="146"/>
  <c r="BG26" i="146"/>
  <c r="W4" i="147"/>
  <c r="AA4" i="147"/>
  <c r="AE4" i="147"/>
  <c r="AI4" i="147"/>
  <c r="AM4" i="147"/>
  <c r="AQ4" i="147"/>
  <c r="AU4" i="147"/>
  <c r="AY4" i="147"/>
  <c r="BC4" i="147"/>
  <c r="BG4" i="147"/>
  <c r="BK4" i="147"/>
  <c r="BO4" i="147"/>
  <c r="BS4" i="147"/>
  <c r="X5" i="147"/>
  <c r="AB5" i="147"/>
  <c r="AJ5" i="147"/>
  <c r="AN5" i="147"/>
  <c r="AR5" i="147"/>
  <c r="AV5" i="147"/>
  <c r="AZ5" i="147"/>
  <c r="BD5" i="147"/>
  <c r="BH5" i="147"/>
  <c r="BM5" i="147"/>
  <c r="BR5" i="147"/>
  <c r="AF6" i="147"/>
  <c r="Y6" i="147"/>
  <c r="AD6" i="147"/>
  <c r="AI6" i="147"/>
  <c r="AO6" i="147"/>
  <c r="AT6" i="147"/>
  <c r="AY6" i="147"/>
  <c r="BJ6" i="147"/>
  <c r="BO6" i="147"/>
  <c r="V7" i="147"/>
  <c r="AA7" i="147"/>
  <c r="AF7" i="147"/>
  <c r="AL7" i="147"/>
  <c r="AQ7" i="147"/>
  <c r="AV7" i="147"/>
  <c r="BB7" i="147"/>
  <c r="BG7" i="147"/>
  <c r="BN7" i="147"/>
  <c r="V8" i="147"/>
  <c r="AB8" i="147"/>
  <c r="AJ8" i="147"/>
  <c r="AR8" i="147"/>
  <c r="AZ8" i="147"/>
  <c r="BN8" i="147"/>
  <c r="Z9" i="147"/>
  <c r="AP9" i="147"/>
  <c r="BF9" i="147"/>
  <c r="AA10" i="147"/>
  <c r="AQ10" i="147"/>
  <c r="BG10" i="147"/>
  <c r="AR11" i="147"/>
  <c r="BH11" i="147"/>
  <c r="X12" i="147"/>
  <c r="AN12" i="147"/>
  <c r="BD12" i="147"/>
  <c r="BE13" i="147"/>
  <c r="AJ13" i="147"/>
  <c r="AZ13" i="147"/>
  <c r="BP13" i="147"/>
  <c r="BG14" i="147"/>
  <c r="BC14" i="147"/>
  <c r="AY14" i="147"/>
  <c r="W14" i="147"/>
  <c r="BF14" i="147"/>
  <c r="BB14" i="147"/>
  <c r="AX14" i="147"/>
  <c r="BD14" i="147"/>
  <c r="AZ14" i="147"/>
  <c r="AV14" i="147"/>
  <c r="AK14" i="147"/>
  <c r="BA14" i="147"/>
  <c r="BQ14" i="147"/>
  <c r="BG15" i="147"/>
  <c r="AD15" i="147"/>
  <c r="AT15" i="147"/>
  <c r="BJ15" i="147"/>
  <c r="AF16" i="147"/>
  <c r="AE16" i="147"/>
  <c r="AU16" i="147"/>
  <c r="BK16" i="147"/>
  <c r="AH17" i="147"/>
  <c r="AD17" i="147"/>
  <c r="Z17" i="147"/>
  <c r="AG17" i="147"/>
  <c r="AC17" i="147"/>
  <c r="Y17" i="147"/>
  <c r="AI17" i="147"/>
  <c r="AE17" i="147"/>
  <c r="AA17" i="147"/>
  <c r="AF17" i="147"/>
  <c r="AV17" i="147"/>
  <c r="BL17" i="147"/>
  <c r="AH18" i="147"/>
  <c r="AG18" i="147"/>
  <c r="BM18" i="147"/>
  <c r="AF19" i="147"/>
  <c r="AD19" i="147"/>
  <c r="AT19" i="147"/>
  <c r="AF20" i="147"/>
  <c r="AH21" i="147"/>
  <c r="AF25" i="147"/>
  <c r="AF26" i="147"/>
  <c r="AI24" i="146"/>
  <c r="X25" i="146"/>
  <c r="AB25" i="146"/>
  <c r="AF25" i="146"/>
  <c r="AV25" i="146"/>
  <c r="AZ25" i="146"/>
  <c r="BD25" i="146"/>
  <c r="X26" i="146"/>
  <c r="AB26" i="146"/>
  <c r="AF26" i="146"/>
  <c r="AV26" i="146"/>
  <c r="AZ26" i="146"/>
  <c r="BD26" i="146"/>
  <c r="X4" i="147"/>
  <c r="AB4" i="147"/>
  <c r="AF4" i="147"/>
  <c r="AN4" i="147"/>
  <c r="AR4" i="147"/>
  <c r="AV4" i="147"/>
  <c r="AZ4" i="147"/>
  <c r="BD4" i="147"/>
  <c r="BH4" i="147"/>
  <c r="BL4" i="147"/>
  <c r="BP4" i="147"/>
  <c r="Y5" i="147"/>
  <c r="AC5" i="147"/>
  <c r="AG5" i="147"/>
  <c r="AK5" i="147"/>
  <c r="AO5" i="147"/>
  <c r="AS5" i="147"/>
  <c r="AW5" i="147"/>
  <c r="BA5" i="147"/>
  <c r="BE5" i="147"/>
  <c r="BI5" i="147"/>
  <c r="BN5" i="147"/>
  <c r="BD6" i="147"/>
  <c r="AZ6" i="147"/>
  <c r="AV6" i="147"/>
  <c r="Z6" i="147"/>
  <c r="AE6" i="147"/>
  <c r="AK6" i="147"/>
  <c r="AP6" i="147"/>
  <c r="AU6" i="147"/>
  <c r="BA6" i="147"/>
  <c r="BF6" i="147"/>
  <c r="BK6" i="147"/>
  <c r="BQ6" i="147"/>
  <c r="AB7" i="147"/>
  <c r="AM7" i="147"/>
  <c r="AR7" i="147"/>
  <c r="AX7" i="147"/>
  <c r="BC7" i="147"/>
  <c r="BH7" i="147"/>
  <c r="BP7" i="147"/>
  <c r="AI8" i="147"/>
  <c r="AD8" i="147"/>
  <c r="AL8" i="147"/>
  <c r="AT8" i="147"/>
  <c r="BB8" i="147"/>
  <c r="BR8" i="147"/>
  <c r="BE9" i="147"/>
  <c r="AD9" i="147"/>
  <c r="AT9" i="147"/>
  <c r="BJ9" i="147"/>
  <c r="AF10" i="147"/>
  <c r="AE10" i="147"/>
  <c r="AU10" i="147"/>
  <c r="BK10" i="147"/>
  <c r="AH11" i="147"/>
  <c r="AD11" i="147"/>
  <c r="Z11" i="147"/>
  <c r="AG11" i="147"/>
  <c r="AC11" i="147"/>
  <c r="Y11" i="147"/>
  <c r="AI11" i="147"/>
  <c r="AE11" i="147"/>
  <c r="AA11" i="147"/>
  <c r="AF11" i="147"/>
  <c r="AV11" i="147"/>
  <c r="BL11" i="147"/>
  <c r="AI12" i="147"/>
  <c r="AB12" i="147"/>
  <c r="AR12" i="147"/>
  <c r="BH12" i="147"/>
  <c r="X13" i="147"/>
  <c r="AN13" i="147"/>
  <c r="BD13" i="147"/>
  <c r="Y14" i="147"/>
  <c r="AO14" i="147"/>
  <c r="BE14" i="147"/>
  <c r="V15" i="147"/>
  <c r="AH15" i="147"/>
  <c r="AX15" i="147"/>
  <c r="BN15" i="147"/>
  <c r="BE16" i="147"/>
  <c r="AI16" i="147"/>
  <c r="AY16" i="147"/>
  <c r="BO16" i="147"/>
  <c r="BE17" i="147"/>
  <c r="AJ17" i="147"/>
  <c r="AZ17" i="147"/>
  <c r="BP17" i="147"/>
  <c r="BG18" i="147"/>
  <c r="BC18" i="147"/>
  <c r="AY18" i="147"/>
  <c r="W18" i="147"/>
  <c r="BF18" i="147"/>
  <c r="BB18" i="147"/>
  <c r="AX18" i="147"/>
  <c r="BD18" i="147"/>
  <c r="AZ18" i="147"/>
  <c r="AV18" i="147"/>
  <c r="AK18" i="147"/>
  <c r="BA18" i="147"/>
  <c r="BQ18" i="147"/>
  <c r="BG19" i="147"/>
  <c r="AH19" i="147"/>
  <c r="BE20" i="147"/>
  <c r="BE21" i="147"/>
  <c r="AH22" i="147"/>
  <c r="AH24" i="147"/>
  <c r="BD25" i="147"/>
  <c r="BD26" i="147"/>
  <c r="AA12" i="146"/>
  <c r="AE12" i="146"/>
  <c r="AA13" i="146"/>
  <c r="AE13" i="146"/>
  <c r="X14" i="146"/>
  <c r="AB14" i="146"/>
  <c r="AW15" i="146"/>
  <c r="BA15" i="146"/>
  <c r="X18" i="146"/>
  <c r="AB18" i="146"/>
  <c r="AW19" i="146"/>
  <c r="BA19" i="146"/>
  <c r="X24" i="146"/>
  <c r="AB24" i="146"/>
  <c r="Y25" i="146"/>
  <c r="AC25" i="146"/>
  <c r="AW25" i="146"/>
  <c r="BA25" i="146"/>
  <c r="Y26" i="146"/>
  <c r="AC26" i="146"/>
  <c r="AW26" i="146"/>
  <c r="BA26" i="146"/>
  <c r="BP26" i="147"/>
  <c r="BL26" i="147"/>
  <c r="BH26" i="147"/>
  <c r="AR26" i="147"/>
  <c r="AN26" i="147"/>
  <c r="AJ26" i="147"/>
  <c r="BP25" i="147"/>
  <c r="BL25" i="147"/>
  <c r="BH25" i="147"/>
  <c r="AZ25" i="147"/>
  <c r="AV25" i="147"/>
  <c r="AR25" i="147"/>
  <c r="AN25" i="147"/>
  <c r="AJ25" i="147"/>
  <c r="BS24" i="147"/>
  <c r="BO24" i="147"/>
  <c r="BK24" i="147"/>
  <c r="AU24" i="147"/>
  <c r="AQ24" i="147"/>
  <c r="AM24" i="147"/>
  <c r="AI24" i="147"/>
  <c r="AE24" i="147"/>
  <c r="AA24" i="147"/>
  <c r="BR23" i="147"/>
  <c r="BN23" i="147"/>
  <c r="BJ23" i="147"/>
  <c r="BF23" i="147"/>
  <c r="BB23" i="147"/>
  <c r="AX23" i="147"/>
  <c r="AT23" i="147"/>
  <c r="AP23" i="147"/>
  <c r="AL23" i="147"/>
  <c r="V23" i="147"/>
  <c r="BR22" i="147"/>
  <c r="BN22" i="147"/>
  <c r="BJ22" i="147"/>
  <c r="BF22" i="147"/>
  <c r="BB22" i="147"/>
  <c r="AX22" i="147"/>
  <c r="AT22" i="147"/>
  <c r="AP22" i="147"/>
  <c r="AL22" i="147"/>
  <c r="V22" i="147"/>
  <c r="BR21" i="147"/>
  <c r="BN21" i="147"/>
  <c r="BJ21" i="147"/>
  <c r="BF21" i="147"/>
  <c r="BB21" i="147"/>
  <c r="AX21" i="147"/>
  <c r="AT21" i="147"/>
  <c r="AP21" i="147"/>
  <c r="AL21" i="147"/>
  <c r="V21" i="147"/>
  <c r="BQ20" i="147"/>
  <c r="BM20" i="147"/>
  <c r="BI20" i="147"/>
  <c r="AS20" i="147"/>
  <c r="AO20" i="147"/>
  <c r="AK20" i="147"/>
  <c r="AG20" i="147"/>
  <c r="AC20" i="147"/>
  <c r="Y20" i="147"/>
  <c r="BP19" i="147"/>
  <c r="BL19" i="147"/>
  <c r="BH19" i="147"/>
  <c r="BD19" i="147"/>
  <c r="AZ19" i="147"/>
  <c r="AV19" i="147"/>
  <c r="AR19" i="147"/>
  <c r="AN19" i="147"/>
  <c r="AJ19" i="147"/>
  <c r="BS18" i="147"/>
  <c r="BO18" i="147"/>
  <c r="BK18" i="147"/>
  <c r="AU18" i="147"/>
  <c r="AQ18" i="147"/>
  <c r="AM18" i="147"/>
  <c r="AI18" i="147"/>
  <c r="AE18" i="147"/>
  <c r="AA18" i="147"/>
  <c r="BR17" i="147"/>
  <c r="BN17" i="147"/>
  <c r="BJ17" i="147"/>
  <c r="BF17" i="147"/>
  <c r="BB17" i="147"/>
  <c r="AX17" i="147"/>
  <c r="AT17" i="147"/>
  <c r="AP17" i="147"/>
  <c r="AL17" i="147"/>
  <c r="V17" i="147"/>
  <c r="BQ16" i="147"/>
  <c r="BM16" i="147"/>
  <c r="BI16" i="147"/>
  <c r="AS16" i="147"/>
  <c r="AO16" i="147"/>
  <c r="AK16" i="147"/>
  <c r="AG16" i="147"/>
  <c r="AC16" i="147"/>
  <c r="Y16" i="147"/>
  <c r="BP15" i="147"/>
  <c r="BL15" i="147"/>
  <c r="BH15" i="147"/>
  <c r="BD15" i="147"/>
  <c r="AZ15" i="147"/>
  <c r="AV15" i="147"/>
  <c r="AR15" i="147"/>
  <c r="AN15" i="147"/>
  <c r="AJ15" i="147"/>
  <c r="BS14" i="147"/>
  <c r="BO14" i="147"/>
  <c r="BK14" i="147"/>
  <c r="AU14" i="147"/>
  <c r="AQ14" i="147"/>
  <c r="AM14" i="147"/>
  <c r="AI14" i="147"/>
  <c r="AE14" i="147"/>
  <c r="AA14" i="147"/>
  <c r="BR13" i="147"/>
  <c r="BN13" i="147"/>
  <c r="BJ13" i="147"/>
  <c r="BF13" i="147"/>
  <c r="BB13" i="147"/>
  <c r="AX13" i="147"/>
  <c r="AT13" i="147"/>
  <c r="AP13" i="147"/>
  <c r="AL13" i="147"/>
  <c r="AH13" i="147"/>
  <c r="AD13" i="147"/>
  <c r="Z13" i="147"/>
  <c r="V13" i="147"/>
  <c r="BR12" i="147"/>
  <c r="BN12" i="147"/>
  <c r="BJ12" i="147"/>
  <c r="BF12" i="147"/>
  <c r="BB12" i="147"/>
  <c r="AX12" i="147"/>
  <c r="AT12" i="147"/>
  <c r="AP12" i="147"/>
  <c r="AL12" i="147"/>
  <c r="AH12" i="147"/>
  <c r="AD12" i="147"/>
  <c r="Z12" i="147"/>
  <c r="V12" i="147"/>
  <c r="BR11" i="147"/>
  <c r="BN11" i="147"/>
  <c r="BJ11" i="147"/>
  <c r="BF11" i="147"/>
  <c r="BB11" i="147"/>
  <c r="AX11" i="147"/>
  <c r="AT11" i="147"/>
  <c r="AP11" i="147"/>
  <c r="AL11" i="147"/>
  <c r="V11" i="147"/>
  <c r="BQ10" i="147"/>
  <c r="BM10" i="147"/>
  <c r="BI10" i="147"/>
  <c r="AS10" i="147"/>
  <c r="AO10" i="147"/>
  <c r="AK10" i="147"/>
  <c r="AG10" i="147"/>
  <c r="AC10" i="147"/>
  <c r="Y10" i="147"/>
  <c r="BP9" i="147"/>
  <c r="BL9" i="147"/>
  <c r="BH9" i="147"/>
  <c r="BD9" i="147"/>
  <c r="AZ9" i="147"/>
  <c r="AV9" i="147"/>
  <c r="AR9" i="147"/>
  <c r="AN9" i="147"/>
  <c r="AJ9" i="147"/>
  <c r="AF9" i="147"/>
  <c r="AB9" i="147"/>
  <c r="X9" i="147"/>
  <c r="BP8" i="147"/>
  <c r="BL8" i="147"/>
  <c r="BH8" i="147"/>
  <c r="BD8" i="147"/>
  <c r="BS26" i="147"/>
  <c r="BO26" i="147"/>
  <c r="BK26" i="147"/>
  <c r="AU26" i="147"/>
  <c r="AQ26" i="147"/>
  <c r="AM26" i="147"/>
  <c r="BS25" i="147"/>
  <c r="BO25" i="147"/>
  <c r="BK25" i="147"/>
  <c r="AU25" i="147"/>
  <c r="AQ25" i="147"/>
  <c r="AM25" i="147"/>
  <c r="BR24" i="147"/>
  <c r="BN24" i="147"/>
  <c r="BJ24" i="147"/>
  <c r="AT24" i="147"/>
  <c r="AP24" i="147"/>
  <c r="AL24" i="147"/>
  <c r="V24" i="147"/>
  <c r="BQ23" i="147"/>
  <c r="BM23" i="147"/>
  <c r="BI23" i="147"/>
  <c r="AS23" i="147"/>
  <c r="AO23" i="147"/>
  <c r="AK23" i="147"/>
  <c r="BQ22" i="147"/>
  <c r="BM22" i="147"/>
  <c r="BI22" i="147"/>
  <c r="AS22" i="147"/>
  <c r="AO22" i="147"/>
  <c r="AK22" i="147"/>
  <c r="BQ21" i="147"/>
  <c r="BM21" i="147"/>
  <c r="BI21" i="147"/>
  <c r="AS21" i="147"/>
  <c r="AO21" i="147"/>
  <c r="AK21" i="147"/>
  <c r="BP20" i="147"/>
  <c r="BL20" i="147"/>
  <c r="BH20" i="147"/>
  <c r="AR20" i="147"/>
  <c r="AN20" i="147"/>
  <c r="AJ20" i="147"/>
  <c r="BS19" i="147"/>
  <c r="BO19" i="147"/>
  <c r="BK19" i="147"/>
  <c r="AU19" i="147"/>
  <c r="AQ19" i="147"/>
  <c r="AM19" i="147"/>
  <c r="BR18" i="147"/>
  <c r="BN18" i="147"/>
  <c r="BJ18" i="147"/>
  <c r="AT18" i="147"/>
  <c r="AP18" i="147"/>
  <c r="AL18" i="147"/>
  <c r="V18" i="147"/>
  <c r="BQ17" i="147"/>
  <c r="BM17" i="147"/>
  <c r="BI17" i="147"/>
  <c r="AS17" i="147"/>
  <c r="AO17" i="147"/>
  <c r="AK17" i="147"/>
  <c r="BP16" i="147"/>
  <c r="BL16" i="147"/>
  <c r="BH16" i="147"/>
  <c r="AR16" i="147"/>
  <c r="AN16" i="147"/>
  <c r="AJ16" i="147"/>
  <c r="BS15" i="147"/>
  <c r="BO15" i="147"/>
  <c r="BK15" i="147"/>
  <c r="AU15" i="147"/>
  <c r="AQ15" i="147"/>
  <c r="AM15" i="147"/>
  <c r="BR14" i="147"/>
  <c r="BN14" i="147"/>
  <c r="BJ14" i="147"/>
  <c r="AT14" i="147"/>
  <c r="AP14" i="147"/>
  <c r="AL14" i="147"/>
  <c r="AH14" i="147"/>
  <c r="AD14" i="147"/>
  <c r="Z14" i="147"/>
  <c r="V14" i="147"/>
  <c r="BQ13" i="147"/>
  <c r="BM13" i="147"/>
  <c r="BI13" i="147"/>
  <c r="AS13" i="147"/>
  <c r="AO13" i="147"/>
  <c r="AK13" i="147"/>
  <c r="AG13" i="147"/>
  <c r="AC13" i="147"/>
  <c r="Y13" i="147"/>
  <c r="BQ12" i="147"/>
  <c r="BM12" i="147"/>
  <c r="BI12" i="147"/>
  <c r="AS12" i="147"/>
  <c r="AO12" i="147"/>
  <c r="AK12" i="147"/>
  <c r="AG12" i="147"/>
  <c r="AC12" i="147"/>
  <c r="Y12" i="147"/>
  <c r="BQ11" i="147"/>
  <c r="BM11" i="147"/>
  <c r="BI11" i="147"/>
  <c r="AS11" i="147"/>
  <c r="AO11" i="147"/>
  <c r="AK11" i="147"/>
  <c r="BP10" i="147"/>
  <c r="BL10" i="147"/>
  <c r="BH10" i="147"/>
  <c r="AR10" i="147"/>
  <c r="AN10" i="147"/>
  <c r="AJ10" i="147"/>
  <c r="BS9" i="147"/>
  <c r="BO9" i="147"/>
  <c r="BK9" i="147"/>
  <c r="BG9" i="147"/>
  <c r="BC9" i="147"/>
  <c r="AY9" i="147"/>
  <c r="AU9" i="147"/>
  <c r="AQ9" i="147"/>
  <c r="AM9" i="147"/>
  <c r="BS8" i="147"/>
  <c r="BO8" i="147"/>
  <c r="BK8" i="147"/>
  <c r="BG8" i="147"/>
  <c r="BC8" i="147"/>
  <c r="AY8" i="147"/>
  <c r="AU8" i="147"/>
  <c r="AQ8" i="147"/>
  <c r="AM8" i="147"/>
  <c r="BS7" i="147"/>
  <c r="BO7" i="147"/>
  <c r="BK7" i="147"/>
  <c r="BR26" i="147"/>
  <c r="BN26" i="147"/>
  <c r="BJ26" i="147"/>
  <c r="BF26" i="147"/>
  <c r="BB26" i="147"/>
  <c r="AX26" i="147"/>
  <c r="AT26" i="147"/>
  <c r="AP26" i="147"/>
  <c r="AL26" i="147"/>
  <c r="AH26" i="147"/>
  <c r="AD26" i="147"/>
  <c r="Z26" i="147"/>
  <c r="V26" i="147"/>
  <c r="BR25" i="147"/>
  <c r="BN25" i="147"/>
  <c r="BJ25" i="147"/>
  <c r="BF25" i="147"/>
  <c r="BB25" i="147"/>
  <c r="AX25" i="147"/>
  <c r="AT25" i="147"/>
  <c r="AP25" i="147"/>
  <c r="AL25" i="147"/>
  <c r="AH25" i="147"/>
  <c r="AD25" i="147"/>
  <c r="Z25" i="147"/>
  <c r="V25" i="147"/>
  <c r="BQ24" i="147"/>
  <c r="BM24" i="147"/>
  <c r="BI24" i="147"/>
  <c r="AS24" i="147"/>
  <c r="AO24" i="147"/>
  <c r="AK24" i="147"/>
  <c r="AG24" i="147"/>
  <c r="AC24" i="147"/>
  <c r="Y24" i="147"/>
  <c r="BP23" i="147"/>
  <c r="BL23" i="147"/>
  <c r="BH23" i="147"/>
  <c r="BD23" i="147"/>
  <c r="AZ23" i="147"/>
  <c r="AV23" i="147"/>
  <c r="AR23" i="147"/>
  <c r="AN23" i="147"/>
  <c r="AJ23" i="147"/>
  <c r="BP22" i="147"/>
  <c r="BL22" i="147"/>
  <c r="BH22" i="147"/>
  <c r="BD22" i="147"/>
  <c r="AZ22" i="147"/>
  <c r="AV22" i="147"/>
  <c r="AR22" i="147"/>
  <c r="AN22" i="147"/>
  <c r="AJ22" i="147"/>
  <c r="BP21" i="147"/>
  <c r="BL21" i="147"/>
  <c r="BH21" i="147"/>
  <c r="BD21" i="147"/>
  <c r="AZ21" i="147"/>
  <c r="AV21" i="147"/>
  <c r="AR21" i="147"/>
  <c r="AN21" i="147"/>
  <c r="AJ21" i="147"/>
  <c r="BS20" i="147"/>
  <c r="BO20" i="147"/>
  <c r="BK20" i="147"/>
  <c r="BG20" i="147"/>
  <c r="BC20" i="147"/>
  <c r="AY20" i="147"/>
  <c r="AU20" i="147"/>
  <c r="AQ20" i="147"/>
  <c r="AM20" i="147"/>
  <c r="AI20" i="147"/>
  <c r="AE20" i="147"/>
  <c r="AA20" i="147"/>
  <c r="BR19" i="147"/>
  <c r="BN19" i="147"/>
  <c r="BJ19" i="147"/>
  <c r="BF19" i="147"/>
  <c r="BQ26" i="147"/>
  <c r="BM26" i="147"/>
  <c r="BI26" i="147"/>
  <c r="AS26" i="147"/>
  <c r="AO26" i="147"/>
  <c r="AK26" i="147"/>
  <c r="BQ25" i="147"/>
  <c r="BM25" i="147"/>
  <c r="BI25" i="147"/>
  <c r="AS25" i="147"/>
  <c r="AO25" i="147"/>
  <c r="AK25" i="147"/>
  <c r="BP24" i="147"/>
  <c r="BL24" i="147"/>
  <c r="BH24" i="147"/>
  <c r="AR24" i="147"/>
  <c r="AN24" i="147"/>
  <c r="AJ24" i="147"/>
  <c r="BS23" i="147"/>
  <c r="BO23" i="147"/>
  <c r="BK23" i="147"/>
  <c r="AU23" i="147"/>
  <c r="AQ23" i="147"/>
  <c r="AM23" i="147"/>
  <c r="BS22" i="147"/>
  <c r="BO22" i="147"/>
  <c r="BK22" i="147"/>
  <c r="AU22" i="147"/>
  <c r="AQ22" i="147"/>
  <c r="AM22" i="147"/>
  <c r="BS21" i="147"/>
  <c r="BO21" i="147"/>
  <c r="BK21" i="147"/>
  <c r="AU21" i="147"/>
  <c r="AQ21" i="147"/>
  <c r="AM21" i="147"/>
  <c r="BR20" i="147"/>
  <c r="BN20" i="147"/>
  <c r="BJ20" i="147"/>
  <c r="AT20" i="147"/>
  <c r="AP20" i="147"/>
  <c r="AL20" i="147"/>
  <c r="Z20" i="147"/>
  <c r="V20" i="147"/>
  <c r="BQ19" i="147"/>
  <c r="BM19" i="147"/>
  <c r="BI19" i="147"/>
  <c r="AS19" i="147"/>
  <c r="AO19" i="147"/>
  <c r="AK19" i="147"/>
  <c r="BP18" i="147"/>
  <c r="BL18" i="147"/>
  <c r="BH18" i="147"/>
  <c r="AR18" i="147"/>
  <c r="AN18" i="147"/>
  <c r="AJ18" i="147"/>
  <c r="BS17" i="147"/>
  <c r="BO17" i="147"/>
  <c r="BK17" i="147"/>
  <c r="AU17" i="147"/>
  <c r="AQ17" i="147"/>
  <c r="AM17" i="147"/>
  <c r="BR16" i="147"/>
  <c r="BN16" i="147"/>
  <c r="BJ16" i="147"/>
  <c r="AT16" i="147"/>
  <c r="AP16" i="147"/>
  <c r="AL16" i="147"/>
  <c r="V16" i="147"/>
  <c r="BQ15" i="147"/>
  <c r="BM15" i="147"/>
  <c r="BI15" i="147"/>
  <c r="AS15" i="147"/>
  <c r="AO15" i="147"/>
  <c r="AK15" i="147"/>
  <c r="BP14" i="147"/>
  <c r="BL14" i="147"/>
  <c r="BH14" i="147"/>
  <c r="AR14" i="147"/>
  <c r="AN14" i="147"/>
  <c r="AJ14" i="147"/>
  <c r="BS13" i="147"/>
  <c r="BO13" i="147"/>
  <c r="BK13" i="147"/>
  <c r="AU13" i="147"/>
  <c r="AQ13" i="147"/>
  <c r="AM13" i="147"/>
  <c r="BS12" i="147"/>
  <c r="BO12" i="147"/>
  <c r="BK12" i="147"/>
  <c r="AU12" i="147"/>
  <c r="AQ12" i="147"/>
  <c r="AM12" i="147"/>
  <c r="BS11" i="147"/>
  <c r="BO11" i="147"/>
  <c r="BK11" i="147"/>
  <c r="AU11" i="147"/>
  <c r="AQ11" i="147"/>
  <c r="AM11" i="147"/>
  <c r="BR10" i="147"/>
  <c r="BN10" i="147"/>
  <c r="BJ10" i="147"/>
  <c r="AT10" i="147"/>
  <c r="AP10" i="147"/>
  <c r="AL10" i="147"/>
  <c r="V10" i="147"/>
  <c r="BQ9" i="147"/>
  <c r="BM9" i="147"/>
  <c r="BI9" i="147"/>
  <c r="AS9" i="147"/>
  <c r="AO9" i="147"/>
  <c r="AK9" i="147"/>
  <c r="BQ8" i="147"/>
  <c r="BM8" i="147"/>
  <c r="BI8" i="147"/>
  <c r="AS8" i="147"/>
  <c r="AO8" i="147"/>
  <c r="AK8" i="147"/>
  <c r="BQ7" i="147"/>
  <c r="BM7" i="147"/>
  <c r="BI7" i="147"/>
  <c r="AS7" i="147"/>
  <c r="AO7" i="147"/>
  <c r="AK7" i="147"/>
  <c r="BP6" i="147"/>
  <c r="BL6" i="147"/>
  <c r="BH6" i="147"/>
  <c r="AR6" i="147"/>
  <c r="AN6" i="147"/>
  <c r="AJ6" i="147"/>
  <c r="BS5" i="147"/>
  <c r="BO5" i="147"/>
  <c r="BK5" i="147"/>
  <c r="Y4" i="147"/>
  <c r="AC4" i="147"/>
  <c r="AK4" i="147"/>
  <c r="AO4" i="147"/>
  <c r="AS4" i="147"/>
  <c r="AW4" i="147"/>
  <c r="BA4" i="147"/>
  <c r="BE4" i="147"/>
  <c r="BI4" i="147"/>
  <c r="BM4" i="147"/>
  <c r="BQ4" i="147"/>
  <c r="V5" i="147"/>
  <c r="Z5" i="147"/>
  <c r="AD5" i="147"/>
  <c r="AH5" i="147"/>
  <c r="AL5" i="147"/>
  <c r="AP5" i="147"/>
  <c r="AT5" i="147"/>
  <c r="AX5" i="147"/>
  <c r="BB5" i="147"/>
  <c r="BJ5" i="147"/>
  <c r="BP5" i="147"/>
  <c r="V6" i="147"/>
  <c r="AA6" i="147"/>
  <c r="AG6" i="147"/>
  <c r="AL6" i="147"/>
  <c r="AQ6" i="147"/>
  <c r="AW6" i="147"/>
  <c r="BB6" i="147"/>
  <c r="BG6" i="147"/>
  <c r="BM6" i="147"/>
  <c r="BR6" i="147"/>
  <c r="AG7" i="147"/>
  <c r="AC7" i="147"/>
  <c r="Y7" i="147"/>
  <c r="X7" i="147"/>
  <c r="AD7" i="147"/>
  <c r="AI7" i="147"/>
  <c r="AN7" i="147"/>
  <c r="AT7" i="147"/>
  <c r="AY7" i="147"/>
  <c r="BD7" i="147"/>
  <c r="BJ7" i="147"/>
  <c r="BR7" i="147"/>
  <c r="X8" i="147"/>
  <c r="AF8" i="147"/>
  <c r="AN8" i="147"/>
  <c r="AV8" i="147"/>
  <c r="BF8" i="147"/>
  <c r="V9" i="147"/>
  <c r="AH9" i="147"/>
  <c r="AX9" i="147"/>
  <c r="BN9" i="147"/>
  <c r="BE10" i="147"/>
  <c r="AI10" i="147"/>
  <c r="AY10" i="147"/>
  <c r="BO10" i="147"/>
  <c r="BE11" i="147"/>
  <c r="AJ11" i="147"/>
  <c r="AZ11" i="147"/>
  <c r="BP11" i="147"/>
  <c r="AF12" i="147"/>
  <c r="AV12" i="147"/>
  <c r="BL12" i="147"/>
  <c r="AI13" i="147"/>
  <c r="AB13" i="147"/>
  <c r="AR13" i="147"/>
  <c r="BH13" i="147"/>
  <c r="AC14" i="147"/>
  <c r="AS14" i="147"/>
  <c r="BI14" i="147"/>
  <c r="AL15" i="147"/>
  <c r="BB15" i="147"/>
  <c r="BR15" i="147"/>
  <c r="AM16" i="147"/>
  <c r="BC16" i="147"/>
  <c r="BS16" i="147"/>
  <c r="X17" i="147"/>
  <c r="AN17" i="147"/>
  <c r="BD17" i="147"/>
  <c r="Y18" i="147"/>
  <c r="AO18" i="147"/>
  <c r="BE18" i="147"/>
  <c r="V19" i="147"/>
  <c r="AL19" i="147"/>
  <c r="BB19" i="147"/>
  <c r="BE22" i="147"/>
  <c r="AH23" i="147"/>
  <c r="BG24" i="147"/>
  <c r="X6" i="147"/>
  <c r="AB6" i="147"/>
  <c r="AW7" i="147"/>
  <c r="BA7" i="147"/>
  <c r="Y8" i="147"/>
  <c r="AC8" i="147"/>
  <c r="AG8" i="147"/>
  <c r="AW8" i="147"/>
  <c r="BA8" i="147"/>
  <c r="Y9" i="147"/>
  <c r="AC9" i="147"/>
  <c r="AG9" i="147"/>
  <c r="AW9" i="147"/>
  <c r="BA9" i="147"/>
  <c r="Z10" i="147"/>
  <c r="AD10" i="147"/>
  <c r="AH10" i="147"/>
  <c r="AX10" i="147"/>
  <c r="BB10" i="147"/>
  <c r="BF10" i="147"/>
  <c r="W11" i="147"/>
  <c r="AY11" i="147"/>
  <c r="BC11" i="147"/>
  <c r="BG11" i="147"/>
  <c r="W12" i="147"/>
  <c r="AA12" i="147"/>
  <c r="AE12" i="147"/>
  <c r="AY12" i="147"/>
  <c r="BC12" i="147"/>
  <c r="BG12" i="147"/>
  <c r="W13" i="147"/>
  <c r="AA13" i="147"/>
  <c r="AE13" i="147"/>
  <c r="AY13" i="147"/>
  <c r="BC13" i="147"/>
  <c r="BG13" i="147"/>
  <c r="X14" i="147"/>
  <c r="AB14" i="147"/>
  <c r="Y15" i="147"/>
  <c r="AC15" i="147"/>
  <c r="AG15" i="147"/>
  <c r="AW15" i="147"/>
  <c r="BA15" i="147"/>
  <c r="BE15" i="147"/>
  <c r="Z16" i="147"/>
  <c r="AD16" i="147"/>
  <c r="AH16" i="147"/>
  <c r="AX16" i="147"/>
  <c r="BB16" i="147"/>
  <c r="BF16" i="147"/>
  <c r="W17" i="147"/>
  <c r="AY17" i="147"/>
  <c r="BC17" i="147"/>
  <c r="BG17" i="147"/>
  <c r="X18" i="147"/>
  <c r="AB18" i="147"/>
  <c r="AF18" i="147"/>
  <c r="Y19" i="147"/>
  <c r="AC19" i="147"/>
  <c r="AG19" i="147"/>
  <c r="AW19" i="147"/>
  <c r="BA19" i="147"/>
  <c r="BE19" i="147"/>
  <c r="AD20" i="147"/>
  <c r="AH20" i="147"/>
  <c r="AX20" i="147"/>
  <c r="BB20" i="147"/>
  <c r="BF20" i="147"/>
  <c r="AA21" i="147"/>
  <c r="AE21" i="147"/>
  <c r="AI21" i="147"/>
  <c r="AY21" i="147"/>
  <c r="BC21" i="147"/>
  <c r="BG21" i="147"/>
  <c r="AA22" i="147"/>
  <c r="AE22" i="147"/>
  <c r="AI22" i="147"/>
  <c r="AY22" i="147"/>
  <c r="BC22" i="147"/>
  <c r="BG22" i="147"/>
  <c r="W23" i="147"/>
  <c r="AA23" i="147"/>
  <c r="AE23" i="147"/>
  <c r="AI23" i="147"/>
  <c r="AY23" i="147"/>
  <c r="BC23" i="147"/>
  <c r="BG23" i="147"/>
  <c r="X24" i="147"/>
  <c r="AB24" i="147"/>
  <c r="AF24" i="147"/>
  <c r="AV24" i="147"/>
  <c r="AZ24" i="147"/>
  <c r="BD24" i="147"/>
  <c r="Y25" i="147"/>
  <c r="AC25" i="147"/>
  <c r="AG25" i="147"/>
  <c r="AW25" i="147"/>
  <c r="BA25" i="147"/>
  <c r="BE25" i="147"/>
  <c r="Y26" i="147"/>
  <c r="AC26" i="147"/>
  <c r="AG26" i="147"/>
  <c r="AW26" i="147"/>
  <c r="BA26" i="147"/>
  <c r="BE26" i="147"/>
  <c r="BS26" i="148"/>
  <c r="BO26" i="148"/>
  <c r="BK26" i="148"/>
  <c r="AU26" i="148"/>
  <c r="AQ26" i="148"/>
  <c r="AM26" i="148"/>
  <c r="BS25" i="148"/>
  <c r="BO25" i="148"/>
  <c r="BK25" i="148"/>
  <c r="AU25" i="148"/>
  <c r="AQ25" i="148"/>
  <c r="AM25" i="148"/>
  <c r="BR24" i="148"/>
  <c r="BN24" i="148"/>
  <c r="BJ24" i="148"/>
  <c r="AT24" i="148"/>
  <c r="AP24" i="148"/>
  <c r="AL24" i="148"/>
  <c r="V24" i="148"/>
  <c r="BQ23" i="148"/>
  <c r="BM23" i="148"/>
  <c r="BI23" i="148"/>
  <c r="AS23" i="148"/>
  <c r="AO23" i="148"/>
  <c r="AK23" i="148"/>
  <c r="BQ22" i="148"/>
  <c r="BM22" i="148"/>
  <c r="BI22" i="148"/>
  <c r="AS22" i="148"/>
  <c r="AO22" i="148"/>
  <c r="AK22" i="148"/>
  <c r="AC22" i="148"/>
  <c r="Y22" i="148"/>
  <c r="BQ21" i="148"/>
  <c r="BM21" i="148"/>
  <c r="BI21" i="148"/>
  <c r="AS21" i="148"/>
  <c r="AO21" i="148"/>
  <c r="AK21" i="148"/>
  <c r="AC21" i="148"/>
  <c r="Y21" i="148"/>
  <c r="BP20" i="148"/>
  <c r="BL20" i="148"/>
  <c r="BH20" i="148"/>
  <c r="AR20" i="148"/>
  <c r="AN20" i="148"/>
  <c r="AJ20" i="148"/>
  <c r="BS19" i="148"/>
  <c r="BO19" i="148"/>
  <c r="BK19" i="148"/>
  <c r="AU19" i="148"/>
  <c r="AQ19" i="148"/>
  <c r="AM19" i="148"/>
  <c r="BR18" i="148"/>
  <c r="BN18" i="148"/>
  <c r="BJ18" i="148"/>
  <c r="AT18" i="148"/>
  <c r="AP18" i="148"/>
  <c r="AL18" i="148"/>
  <c r="V18" i="148"/>
  <c r="BQ17" i="148"/>
  <c r="BM17" i="148"/>
  <c r="BI17" i="148"/>
  <c r="BR26" i="148"/>
  <c r="BN26" i="148"/>
  <c r="BJ26" i="148"/>
  <c r="AT26" i="148"/>
  <c r="AP26" i="148"/>
  <c r="AL26" i="148"/>
  <c r="V26" i="148"/>
  <c r="BR25" i="148"/>
  <c r="BN25" i="148"/>
  <c r="BJ25" i="148"/>
  <c r="AT25" i="148"/>
  <c r="AP25" i="148"/>
  <c r="AL25" i="148"/>
  <c r="V25" i="148"/>
  <c r="BQ24" i="148"/>
  <c r="BM24" i="148"/>
  <c r="BI24" i="148"/>
  <c r="AS24" i="148"/>
  <c r="AO24" i="148"/>
  <c r="AK24" i="148"/>
  <c r="BP23" i="148"/>
  <c r="BL23" i="148"/>
  <c r="BH23" i="148"/>
  <c r="AR23" i="148"/>
  <c r="AN23" i="148"/>
  <c r="AJ23" i="148"/>
  <c r="BP22" i="148"/>
  <c r="BL22" i="148"/>
  <c r="BH22" i="148"/>
  <c r="AR22" i="148"/>
  <c r="AN22" i="148"/>
  <c r="AJ22" i="148"/>
  <c r="BP21" i="148"/>
  <c r="BL21" i="148"/>
  <c r="BH21" i="148"/>
  <c r="AR21" i="148"/>
  <c r="AN21" i="148"/>
  <c r="AJ21" i="148"/>
  <c r="BS20" i="148"/>
  <c r="BO20" i="148"/>
  <c r="BK20" i="148"/>
  <c r="AU20" i="148"/>
  <c r="AQ20" i="148"/>
  <c r="AM20" i="148"/>
  <c r="BR19" i="148"/>
  <c r="BN19" i="148"/>
  <c r="BJ19" i="148"/>
  <c r="BQ26" i="148"/>
  <c r="BM26" i="148"/>
  <c r="BI26" i="148"/>
  <c r="AS26" i="148"/>
  <c r="AO26" i="148"/>
  <c r="AK26" i="148"/>
  <c r="BQ25" i="148"/>
  <c r="BM25" i="148"/>
  <c r="BI25" i="148"/>
  <c r="AS25" i="148"/>
  <c r="AO25" i="148"/>
  <c r="AK25" i="148"/>
  <c r="BP24" i="148"/>
  <c r="BL24" i="148"/>
  <c r="BH24" i="148"/>
  <c r="AR24" i="148"/>
  <c r="AN24" i="148"/>
  <c r="AJ24" i="148"/>
  <c r="BS23" i="148"/>
  <c r="BO23" i="148"/>
  <c r="BK23" i="148"/>
  <c r="AU23" i="148"/>
  <c r="AQ23" i="148"/>
  <c r="AM23" i="148"/>
  <c r="BS22" i="148"/>
  <c r="BO22" i="148"/>
  <c r="BK22" i="148"/>
  <c r="BG22" i="148"/>
  <c r="BC22" i="148"/>
  <c r="AY22" i="148"/>
  <c r="AU22" i="148"/>
  <c r="AQ22" i="148"/>
  <c r="AM22" i="148"/>
  <c r="AI22" i="148"/>
  <c r="AE22" i="148"/>
  <c r="AA22" i="148"/>
  <c r="BS21" i="148"/>
  <c r="BO21" i="148"/>
  <c r="BK21" i="148"/>
  <c r="BG21" i="148"/>
  <c r="BC21" i="148"/>
  <c r="AY21" i="148"/>
  <c r="AU21" i="148"/>
  <c r="AQ21" i="148"/>
  <c r="AM21" i="148"/>
  <c r="AI21" i="148"/>
  <c r="AE21" i="148"/>
  <c r="AA21" i="148"/>
  <c r="BR20" i="148"/>
  <c r="BN20" i="148"/>
  <c r="BJ20" i="148"/>
  <c r="AT20" i="148"/>
  <c r="AP20" i="148"/>
  <c r="AL20" i="148"/>
  <c r="BH26" i="148"/>
  <c r="AR26" i="148"/>
  <c r="BH25" i="148"/>
  <c r="AR25" i="148"/>
  <c r="BG24" i="148"/>
  <c r="AQ24" i="148"/>
  <c r="AA24" i="148"/>
  <c r="BF23" i="148"/>
  <c r="AP23" i="148"/>
  <c r="Z23" i="148"/>
  <c r="BJ22" i="148"/>
  <c r="AT22" i="148"/>
  <c r="AD22" i="148"/>
  <c r="BR21" i="148"/>
  <c r="BB21" i="148"/>
  <c r="AL21" i="148"/>
  <c r="BI20" i="148"/>
  <c r="AS20" i="148"/>
  <c r="AG20" i="148"/>
  <c r="Y20" i="148"/>
  <c r="BP19" i="148"/>
  <c r="BH19" i="148"/>
  <c r="AP19" i="148"/>
  <c r="AK19" i="148"/>
  <c r="BO18" i="148"/>
  <c r="BI18" i="148"/>
  <c r="AS18" i="148"/>
  <c r="AN18" i="148"/>
  <c r="BP17" i="148"/>
  <c r="BK17" i="148"/>
  <c r="AS17" i="148"/>
  <c r="AO17" i="148"/>
  <c r="AK17" i="148"/>
  <c r="BP16" i="148"/>
  <c r="BL16" i="148"/>
  <c r="BH16" i="148"/>
  <c r="AR16" i="148"/>
  <c r="AN16" i="148"/>
  <c r="AJ16" i="148"/>
  <c r="BS15" i="148"/>
  <c r="BO15" i="148"/>
  <c r="BK15" i="148"/>
  <c r="AU15" i="148"/>
  <c r="AQ15" i="148"/>
  <c r="AM15" i="148"/>
  <c r="BR14" i="148"/>
  <c r="BN14" i="148"/>
  <c r="BJ14" i="148"/>
  <c r="AT14" i="148"/>
  <c r="AP14" i="148"/>
  <c r="AL14" i="148"/>
  <c r="V14" i="148"/>
  <c r="BQ13" i="148"/>
  <c r="BM13" i="148"/>
  <c r="BI13" i="148"/>
  <c r="AS13" i="148"/>
  <c r="AO13" i="148"/>
  <c r="AK13" i="148"/>
  <c r="BQ12" i="148"/>
  <c r="BM12" i="148"/>
  <c r="BI12" i="148"/>
  <c r="AS12" i="148"/>
  <c r="AO12" i="148"/>
  <c r="AK12" i="148"/>
  <c r="BQ11" i="148"/>
  <c r="BM11" i="148"/>
  <c r="BI11" i="148"/>
  <c r="AS11" i="148"/>
  <c r="AO11" i="148"/>
  <c r="AK11" i="148"/>
  <c r="BP10" i="148"/>
  <c r="BL10" i="148"/>
  <c r="BH10" i="148"/>
  <c r="AV10" i="148"/>
  <c r="BD26" i="148"/>
  <c r="AN26" i="148"/>
  <c r="BD25" i="148"/>
  <c r="AN25" i="148"/>
  <c r="BS24" i="148"/>
  <c r="BC24" i="148"/>
  <c r="AM24" i="148"/>
  <c r="BR23" i="148"/>
  <c r="BB23" i="148"/>
  <c r="AL23" i="148"/>
  <c r="V23" i="148"/>
  <c r="BF22" i="148"/>
  <c r="AP22" i="148"/>
  <c r="Z22" i="148"/>
  <c r="BN21" i="148"/>
  <c r="AX21" i="148"/>
  <c r="AH21" i="148"/>
  <c r="V21" i="148"/>
  <c r="AO20" i="148"/>
  <c r="AD20" i="148"/>
  <c r="V20" i="148"/>
  <c r="BM19" i="148"/>
  <c r="BE19" i="148"/>
  <c r="AZ19" i="148"/>
  <c r="AT19" i="148"/>
  <c r="AO19" i="148"/>
  <c r="AJ19" i="148"/>
  <c r="BS18" i="148"/>
  <c r="BM18" i="148"/>
  <c r="BH18" i="148"/>
  <c r="AR18" i="148"/>
  <c r="AM18" i="148"/>
  <c r="BO17" i="148"/>
  <c r="BJ17" i="148"/>
  <c r="AV17" i="148"/>
  <c r="AR17" i="148"/>
  <c r="AN17" i="148"/>
  <c r="AJ17" i="148"/>
  <c r="BS16" i="148"/>
  <c r="BO16" i="148"/>
  <c r="BK16" i="148"/>
  <c r="AU16" i="148"/>
  <c r="AQ16" i="148"/>
  <c r="AM16" i="148"/>
  <c r="AI16" i="148"/>
  <c r="AE16" i="148"/>
  <c r="AA16" i="148"/>
  <c r="BR15" i="148"/>
  <c r="BN15" i="148"/>
  <c r="BJ15" i="148"/>
  <c r="AT15" i="148"/>
  <c r="AP15" i="148"/>
  <c r="AL15" i="148"/>
  <c r="V15" i="148"/>
  <c r="BQ14" i="148"/>
  <c r="BM14" i="148"/>
  <c r="BI14" i="148"/>
  <c r="AS14" i="148"/>
  <c r="AO14" i="148"/>
  <c r="AK14" i="148"/>
  <c r="BP13" i="148"/>
  <c r="BL13" i="148"/>
  <c r="BH13" i="148"/>
  <c r="AR13" i="148"/>
  <c r="AN13" i="148"/>
  <c r="AJ13" i="148"/>
  <c r="BP12" i="148"/>
  <c r="BL12" i="148"/>
  <c r="BH12" i="148"/>
  <c r="AR12" i="148"/>
  <c r="AN12" i="148"/>
  <c r="AJ12" i="148"/>
  <c r="AF12" i="148"/>
  <c r="AB12" i="148"/>
  <c r="X12" i="148"/>
  <c r="BP11" i="148"/>
  <c r="BL11" i="148"/>
  <c r="BH11" i="148"/>
  <c r="AV11" i="148"/>
  <c r="AR11" i="148"/>
  <c r="AN11" i="148"/>
  <c r="AJ11" i="148"/>
  <c r="BS10" i="148"/>
  <c r="BO10" i="148"/>
  <c r="BK10" i="148"/>
  <c r="AU10" i="148"/>
  <c r="AQ10" i="148"/>
  <c r="AM10" i="148"/>
  <c r="BR9" i="148"/>
  <c r="BN9" i="148"/>
  <c r="BJ9" i="148"/>
  <c r="BB9" i="148"/>
  <c r="AX9" i="148"/>
  <c r="AT9" i="148"/>
  <c r="AP9" i="148"/>
  <c r="AL9" i="148"/>
  <c r="V9" i="148"/>
  <c r="BR8" i="148"/>
  <c r="BP26" i="148"/>
  <c r="AZ26" i="148"/>
  <c r="AJ26" i="148"/>
  <c r="BP25" i="148"/>
  <c r="AZ25" i="148"/>
  <c r="AJ25" i="148"/>
  <c r="BO24" i="148"/>
  <c r="AY24" i="148"/>
  <c r="AI24" i="148"/>
  <c r="BN23" i="148"/>
  <c r="AX23" i="148"/>
  <c r="AH23" i="148"/>
  <c r="BR22" i="148"/>
  <c r="BB22" i="148"/>
  <c r="AL22" i="148"/>
  <c r="BJ21" i="148"/>
  <c r="AT21" i="148"/>
  <c r="AD21" i="148"/>
  <c r="BQ20" i="148"/>
  <c r="AK20" i="148"/>
  <c r="AC20" i="148"/>
  <c r="BL19" i="148"/>
  <c r="BD19" i="148"/>
  <c r="AX19" i="148"/>
  <c r="AS19" i="148"/>
  <c r="AN19" i="148"/>
  <c r="BQ18" i="148"/>
  <c r="BL18" i="148"/>
  <c r="AQ18" i="148"/>
  <c r="AK18" i="148"/>
  <c r="BS17" i="148"/>
  <c r="BN17" i="148"/>
  <c r="BH17" i="148"/>
  <c r="BC17" i="148"/>
  <c r="AY17" i="148"/>
  <c r="AU17" i="148"/>
  <c r="AQ17" i="148"/>
  <c r="AM17" i="148"/>
  <c r="BR16" i="148"/>
  <c r="BN16" i="148"/>
  <c r="BJ16" i="148"/>
  <c r="AT16" i="148"/>
  <c r="AP16" i="148"/>
  <c r="AL16" i="148"/>
  <c r="AH16" i="148"/>
  <c r="AD16" i="148"/>
  <c r="Z16" i="148"/>
  <c r="V16" i="148"/>
  <c r="BQ15" i="148"/>
  <c r="BM15" i="148"/>
  <c r="BI15" i="148"/>
  <c r="AS15" i="148"/>
  <c r="AO15" i="148"/>
  <c r="AK15" i="148"/>
  <c r="BP14" i="148"/>
  <c r="BL14" i="148"/>
  <c r="BH14" i="148"/>
  <c r="AR14" i="148"/>
  <c r="AN14" i="148"/>
  <c r="AJ14" i="148"/>
  <c r="BS13" i="148"/>
  <c r="BO13" i="148"/>
  <c r="BK13" i="148"/>
  <c r="AU13" i="148"/>
  <c r="AQ13" i="148"/>
  <c r="AM13" i="148"/>
  <c r="BS12" i="148"/>
  <c r="BO12" i="148"/>
  <c r="BK12" i="148"/>
  <c r="AU12" i="148"/>
  <c r="AQ12" i="148"/>
  <c r="AM12" i="148"/>
  <c r="BS11" i="148"/>
  <c r="BO11" i="148"/>
  <c r="BK11" i="148"/>
  <c r="AU11" i="148"/>
  <c r="AQ11" i="148"/>
  <c r="AM11" i="148"/>
  <c r="BR10" i="148"/>
  <c r="BN10" i="148"/>
  <c r="BJ10" i="148"/>
  <c r="AT10" i="148"/>
  <c r="AP10" i="148"/>
  <c r="AL10" i="148"/>
  <c r="V10" i="148"/>
  <c r="BQ9" i="148"/>
  <c r="BM9" i="148"/>
  <c r="BI9" i="148"/>
  <c r="AS9" i="148"/>
  <c r="AO9" i="148"/>
  <c r="AK9" i="148"/>
  <c r="BQ8" i="148"/>
  <c r="BM8" i="148"/>
  <c r="BI8" i="148"/>
  <c r="AS8" i="148"/>
  <c r="AO8" i="148"/>
  <c r="AK8" i="148"/>
  <c r="BL26" i="148"/>
  <c r="AV26" i="148"/>
  <c r="BL25" i="148"/>
  <c r="AV25" i="148"/>
  <c r="BK24" i="148"/>
  <c r="AU24" i="148"/>
  <c r="AE24" i="148"/>
  <c r="BJ23" i="148"/>
  <c r="AT23" i="148"/>
  <c r="AD23" i="148"/>
  <c r="BN22" i="148"/>
  <c r="AX22" i="148"/>
  <c r="AH22" i="148"/>
  <c r="V22" i="148"/>
  <c r="BF21" i="148"/>
  <c r="AP21" i="148"/>
  <c r="Z21" i="148"/>
  <c r="BM20" i="148"/>
  <c r="AH20" i="148"/>
  <c r="Z20" i="148"/>
  <c r="BQ19" i="148"/>
  <c r="BI19" i="148"/>
  <c r="BB19" i="148"/>
  <c r="AW19" i="148"/>
  <c r="AR19" i="148"/>
  <c r="AL19" i="148"/>
  <c r="AG19" i="148"/>
  <c r="AB19" i="148"/>
  <c r="V19" i="148"/>
  <c r="BP18" i="148"/>
  <c r="BK18" i="148"/>
  <c r="AU18" i="148"/>
  <c r="AO18" i="148"/>
  <c r="AJ18" i="148"/>
  <c r="BR17" i="148"/>
  <c r="BL17" i="148"/>
  <c r="BG17" i="148"/>
  <c r="BB17" i="148"/>
  <c r="AX17" i="148"/>
  <c r="AT17" i="148"/>
  <c r="AP17" i="148"/>
  <c r="AL17" i="148"/>
  <c r="AD17" i="148"/>
  <c r="Z17" i="148"/>
  <c r="V17" i="148"/>
  <c r="BQ16" i="148"/>
  <c r="BM16" i="148"/>
  <c r="BI16" i="148"/>
  <c r="AS16" i="148"/>
  <c r="AO16" i="148"/>
  <c r="AK16" i="148"/>
  <c r="AG16" i="148"/>
  <c r="AC16" i="148"/>
  <c r="Y16" i="148"/>
  <c r="BP15" i="148"/>
  <c r="BL15" i="148"/>
  <c r="BH15" i="148"/>
  <c r="AR15" i="148"/>
  <c r="AN15" i="148"/>
  <c r="AJ15" i="148"/>
  <c r="BS14" i="148"/>
  <c r="BO14" i="148"/>
  <c r="BK14" i="148"/>
  <c r="AU14" i="148"/>
  <c r="AQ14" i="148"/>
  <c r="AM14" i="148"/>
  <c r="BR13" i="148"/>
  <c r="BN13" i="148"/>
  <c r="BJ13" i="148"/>
  <c r="AT13" i="148"/>
  <c r="AP13" i="148"/>
  <c r="AL13" i="148"/>
  <c r="V13" i="148"/>
  <c r="BR12" i="148"/>
  <c r="BN12" i="148"/>
  <c r="BJ12" i="148"/>
  <c r="AT12" i="148"/>
  <c r="AP12" i="148"/>
  <c r="AL12" i="148"/>
  <c r="V12" i="148"/>
  <c r="BR11" i="148"/>
  <c r="BN11" i="148"/>
  <c r="BJ11" i="148"/>
  <c r="AT11" i="148"/>
  <c r="AP11" i="148"/>
  <c r="AL11" i="148"/>
  <c r="V11" i="148"/>
  <c r="BQ10" i="148"/>
  <c r="BM10" i="148"/>
  <c r="BI10" i="148"/>
  <c r="AS10" i="148"/>
  <c r="AO10" i="148"/>
  <c r="AK10" i="148"/>
  <c r="BP9" i="148"/>
  <c r="BL9" i="148"/>
  <c r="BH9" i="148"/>
  <c r="AR9" i="148"/>
  <c r="AN9" i="148"/>
  <c r="AJ9" i="148"/>
  <c r="BP8" i="148"/>
  <c r="BL8" i="148"/>
  <c r="BH8" i="148"/>
  <c r="AR8" i="148"/>
  <c r="Y4" i="148"/>
  <c r="AC4" i="148"/>
  <c r="AG4" i="148"/>
  <c r="AK4" i="148"/>
  <c r="AO4" i="148"/>
  <c r="AS4" i="148"/>
  <c r="AW4" i="148"/>
  <c r="BA4" i="148"/>
  <c r="BE4" i="148"/>
  <c r="BI4" i="148"/>
  <c r="BM4" i="148"/>
  <c r="BQ4" i="148"/>
  <c r="V5" i="148"/>
  <c r="Z5" i="148"/>
  <c r="AD5" i="148"/>
  <c r="AH5" i="148"/>
  <c r="AL5" i="148"/>
  <c r="AP5" i="148"/>
  <c r="AT5" i="148"/>
  <c r="AX5" i="148"/>
  <c r="BB5" i="148"/>
  <c r="BF5" i="148"/>
  <c r="BJ5" i="148"/>
  <c r="BN5" i="148"/>
  <c r="BR5" i="148"/>
  <c r="W6" i="148"/>
  <c r="AA6" i="148"/>
  <c r="AE6" i="148"/>
  <c r="AI6" i="148"/>
  <c r="AM6" i="148"/>
  <c r="AQ6" i="148"/>
  <c r="AU6" i="148"/>
  <c r="AY6" i="148"/>
  <c r="BC6" i="148"/>
  <c r="BG6" i="148"/>
  <c r="BK6" i="148"/>
  <c r="BO6" i="148"/>
  <c r="BS6" i="148"/>
  <c r="X7" i="148"/>
  <c r="AB7" i="148"/>
  <c r="AF7" i="148"/>
  <c r="AJ7" i="148"/>
  <c r="AN7" i="148"/>
  <c r="AR7" i="148"/>
  <c r="AV7" i="148"/>
  <c r="AZ7" i="148"/>
  <c r="BD7" i="148"/>
  <c r="BH7" i="148"/>
  <c r="BL7" i="148"/>
  <c r="BP7" i="148"/>
  <c r="X8" i="148"/>
  <c r="AB8" i="148"/>
  <c r="AF8" i="148"/>
  <c r="AL8" i="148"/>
  <c r="AQ8" i="148"/>
  <c r="AY8" i="148"/>
  <c r="BO8" i="148"/>
  <c r="AU9" i="148"/>
  <c r="BK9" i="148"/>
  <c r="AI10" i="148"/>
  <c r="AE10" i="148"/>
  <c r="AA10" i="148"/>
  <c r="AH10" i="148"/>
  <c r="AD10" i="148"/>
  <c r="Z10" i="148"/>
  <c r="AG10" i="148"/>
  <c r="AC10" i="148"/>
  <c r="Y10" i="148"/>
  <c r="AB10" i="148"/>
  <c r="AR10" i="148"/>
  <c r="AF16" i="148"/>
  <c r="BD17" i="148"/>
  <c r="BE18" i="148"/>
  <c r="X21" i="147"/>
  <c r="AB21" i="147"/>
  <c r="AF21" i="147"/>
  <c r="X22" i="147"/>
  <c r="AB22" i="147"/>
  <c r="AF22" i="147"/>
  <c r="X23" i="147"/>
  <c r="AB23" i="147"/>
  <c r="AF23" i="147"/>
  <c r="AW24" i="147"/>
  <c r="BA24" i="147"/>
  <c r="BE24" i="147"/>
  <c r="X6" i="148"/>
  <c r="AB6" i="148"/>
  <c r="AF6" i="148"/>
  <c r="Y7" i="148"/>
  <c r="AC7" i="148"/>
  <c r="AG7" i="148"/>
  <c r="AK7" i="148"/>
  <c r="AO7" i="148"/>
  <c r="AS7" i="148"/>
  <c r="AW7" i="148"/>
  <c r="BA7" i="148"/>
  <c r="BE7" i="148"/>
  <c r="BI7" i="148"/>
  <c r="BM7" i="148"/>
  <c r="BQ7" i="148"/>
  <c r="BE8" i="148"/>
  <c r="BA8" i="148"/>
  <c r="AW8" i="148"/>
  <c r="BD8" i="148"/>
  <c r="AZ8" i="148"/>
  <c r="AV8" i="148"/>
  <c r="Y8" i="148"/>
  <c r="AC8" i="148"/>
  <c r="AH8" i="148"/>
  <c r="AM8" i="148"/>
  <c r="AT8" i="148"/>
  <c r="BB8" i="148"/>
  <c r="BJ8" i="148"/>
  <c r="BS8" i="148"/>
  <c r="BF9" i="148"/>
  <c r="AI9" i="148"/>
  <c r="AY9" i="148"/>
  <c r="BO9" i="148"/>
  <c r="BD10" i="148"/>
  <c r="AF10" i="148"/>
  <c r="AG12" i="148"/>
  <c r="AG13" i="148"/>
  <c r="AI15" i="148"/>
  <c r="BD16" i="148"/>
  <c r="AA8" i="147"/>
  <c r="AE8" i="147"/>
  <c r="AA9" i="147"/>
  <c r="AE9" i="147"/>
  <c r="X10" i="147"/>
  <c r="AB10" i="147"/>
  <c r="AV10" i="147"/>
  <c r="AZ10" i="147"/>
  <c r="BD10" i="147"/>
  <c r="AW11" i="147"/>
  <c r="BA11" i="147"/>
  <c r="AW12" i="147"/>
  <c r="BA12" i="147"/>
  <c r="AW13" i="147"/>
  <c r="BA13" i="147"/>
  <c r="AA15" i="147"/>
  <c r="AE15" i="147"/>
  <c r="AI15" i="147"/>
  <c r="AY15" i="147"/>
  <c r="BC15" i="147"/>
  <c r="X16" i="147"/>
  <c r="AB16" i="147"/>
  <c r="AV16" i="147"/>
  <c r="AZ16" i="147"/>
  <c r="BD16" i="147"/>
  <c r="AW17" i="147"/>
  <c r="BA17" i="147"/>
  <c r="Z18" i="147"/>
  <c r="AD18" i="147"/>
  <c r="W19" i="147"/>
  <c r="AA19" i="147"/>
  <c r="AE19" i="147"/>
  <c r="AI19" i="147"/>
  <c r="AY19" i="147"/>
  <c r="BC19" i="147"/>
  <c r="X20" i="147"/>
  <c r="AB20" i="147"/>
  <c r="AV20" i="147"/>
  <c r="AZ20" i="147"/>
  <c r="BD20" i="147"/>
  <c r="Y21" i="147"/>
  <c r="AC21" i="147"/>
  <c r="AG21" i="147"/>
  <c r="AW21" i="147"/>
  <c r="BA21" i="147"/>
  <c r="Y22" i="147"/>
  <c r="AC22" i="147"/>
  <c r="AG22" i="147"/>
  <c r="AW22" i="147"/>
  <c r="BA22" i="147"/>
  <c r="Y23" i="147"/>
  <c r="AC23" i="147"/>
  <c r="AG23" i="147"/>
  <c r="AW23" i="147"/>
  <c r="BA23" i="147"/>
  <c r="Z24" i="147"/>
  <c r="AD24" i="147"/>
  <c r="AX24" i="147"/>
  <c r="BB24" i="147"/>
  <c r="BF24" i="147"/>
  <c r="W25" i="147"/>
  <c r="AA25" i="147"/>
  <c r="AE25" i="147"/>
  <c r="AI25" i="147"/>
  <c r="AY25" i="147"/>
  <c r="BC25" i="147"/>
  <c r="BG25" i="147"/>
  <c r="W26" i="147"/>
  <c r="AA26" i="147"/>
  <c r="AE26" i="147"/>
  <c r="AI26" i="147"/>
  <c r="AY26" i="147"/>
  <c r="BC26" i="147"/>
  <c r="BG26" i="147"/>
  <c r="AA4" i="148"/>
  <c r="AE4" i="148"/>
  <c r="AI4" i="148"/>
  <c r="AM4" i="148"/>
  <c r="AQ4" i="148"/>
  <c r="AU4" i="148"/>
  <c r="AY4" i="148"/>
  <c r="BC4" i="148"/>
  <c r="BG4" i="148"/>
  <c r="BK4" i="148"/>
  <c r="BO4" i="148"/>
  <c r="BS4" i="148"/>
  <c r="X5" i="148"/>
  <c r="AB5" i="148"/>
  <c r="AF5" i="148"/>
  <c r="AJ5" i="148"/>
  <c r="AN5" i="148"/>
  <c r="AR5" i="148"/>
  <c r="AV5" i="148"/>
  <c r="AZ5" i="148"/>
  <c r="BD5" i="148"/>
  <c r="BH5" i="148"/>
  <c r="BL5" i="148"/>
  <c r="BP5" i="148"/>
  <c r="Y6" i="148"/>
  <c r="AC6" i="148"/>
  <c r="AG6" i="148"/>
  <c r="AK6" i="148"/>
  <c r="AO6" i="148"/>
  <c r="AS6" i="148"/>
  <c r="AW6" i="148"/>
  <c r="BA6" i="148"/>
  <c r="BE6" i="148"/>
  <c r="BI6" i="148"/>
  <c r="BM6" i="148"/>
  <c r="BQ6" i="148"/>
  <c r="V7" i="148"/>
  <c r="Z7" i="148"/>
  <c r="AD7" i="148"/>
  <c r="AH7" i="148"/>
  <c r="AL7" i="148"/>
  <c r="AP7" i="148"/>
  <c r="AT7" i="148"/>
  <c r="AX7" i="148"/>
  <c r="BB7" i="148"/>
  <c r="BF7" i="148"/>
  <c r="BJ7" i="148"/>
  <c r="BN7" i="148"/>
  <c r="BR7" i="148"/>
  <c r="V8" i="148"/>
  <c r="Z8" i="148"/>
  <c r="AD8" i="148"/>
  <c r="AN8" i="148"/>
  <c r="AU8" i="148"/>
  <c r="BC8" i="148"/>
  <c r="BK8" i="148"/>
  <c r="AM9" i="148"/>
  <c r="BC9" i="148"/>
  <c r="BS9" i="148"/>
  <c r="AJ10" i="148"/>
  <c r="AG11" i="148"/>
  <c r="AH14" i="148"/>
  <c r="BG15" i="148"/>
  <c r="AH19" i="148"/>
  <c r="AW20" i="148"/>
  <c r="AW10" i="147"/>
  <c r="BA10" i="147"/>
  <c r="X15" i="147"/>
  <c r="AB15" i="147"/>
  <c r="AW16" i="147"/>
  <c r="BA16" i="147"/>
  <c r="X19" i="147"/>
  <c r="AB19" i="147"/>
  <c r="AW20" i="147"/>
  <c r="BA20" i="147"/>
  <c r="Z21" i="147"/>
  <c r="AD21" i="147"/>
  <c r="Z22" i="147"/>
  <c r="AD22" i="147"/>
  <c r="Z23" i="147"/>
  <c r="AD23" i="147"/>
  <c r="W24" i="147"/>
  <c r="AY24" i="147"/>
  <c r="BC24" i="147"/>
  <c r="X25" i="147"/>
  <c r="AB25" i="147"/>
  <c r="X26" i="147"/>
  <c r="AB26" i="147"/>
  <c r="AV26" i="147"/>
  <c r="AZ26" i="147"/>
  <c r="X4" i="148"/>
  <c r="AB4" i="148"/>
  <c r="AJ4" i="148"/>
  <c r="AN4" i="148"/>
  <c r="AR4" i="148"/>
  <c r="AV4" i="148"/>
  <c r="AZ4" i="148"/>
  <c r="BD4" i="148"/>
  <c r="BH4" i="148"/>
  <c r="BL4" i="148"/>
  <c r="BP4" i="148"/>
  <c r="Y5" i="148"/>
  <c r="AC5" i="148"/>
  <c r="AK5" i="148"/>
  <c r="AO5" i="148"/>
  <c r="AS5" i="148"/>
  <c r="AW5" i="148"/>
  <c r="BA5" i="148"/>
  <c r="BI5" i="148"/>
  <c r="BM5" i="148"/>
  <c r="BQ5" i="148"/>
  <c r="V6" i="148"/>
  <c r="Z6" i="148"/>
  <c r="AD6" i="148"/>
  <c r="AL6" i="148"/>
  <c r="AP6" i="148"/>
  <c r="AT6" i="148"/>
  <c r="AX6" i="148"/>
  <c r="BB6" i="148"/>
  <c r="BJ6" i="148"/>
  <c r="BN6" i="148"/>
  <c r="BR6" i="148"/>
  <c r="W7" i="148"/>
  <c r="AA7" i="148"/>
  <c r="AE7" i="148"/>
  <c r="AM7" i="148"/>
  <c r="AQ7" i="148"/>
  <c r="AU7" i="148"/>
  <c r="AY7" i="148"/>
  <c r="BC7" i="148"/>
  <c r="BK7" i="148"/>
  <c r="BO7" i="148"/>
  <c r="BS7" i="148"/>
  <c r="AG8" i="148"/>
  <c r="W8" i="148"/>
  <c r="AA8" i="148"/>
  <c r="AE8" i="148"/>
  <c r="AJ8" i="148"/>
  <c r="AP8" i="148"/>
  <c r="AX8" i="148"/>
  <c r="BF8" i="148"/>
  <c r="BN8" i="148"/>
  <c r="AH9" i="148"/>
  <c r="AD9" i="148"/>
  <c r="Z9" i="148"/>
  <c r="AG9" i="148"/>
  <c r="AC9" i="148"/>
  <c r="Y9" i="148"/>
  <c r="AF9" i="148"/>
  <c r="AB9" i="148"/>
  <c r="X9" i="148"/>
  <c r="AA9" i="148"/>
  <c r="AQ9" i="148"/>
  <c r="BG9" i="148"/>
  <c r="X10" i="148"/>
  <c r="AN10" i="148"/>
  <c r="BE11" i="148"/>
  <c r="BE12" i="148"/>
  <c r="BE13" i="148"/>
  <c r="BF14" i="148"/>
  <c r="AG17" i="148"/>
  <c r="AV9" i="148"/>
  <c r="AZ9" i="148"/>
  <c r="BD9" i="148"/>
  <c r="AW10" i="148"/>
  <c r="BA10" i="148"/>
  <c r="BE10" i="148"/>
  <c r="Z11" i="148"/>
  <c r="AD11" i="148"/>
  <c r="AH11" i="148"/>
  <c r="AX11" i="148"/>
  <c r="BB11" i="148"/>
  <c r="BF11" i="148"/>
  <c r="Z12" i="148"/>
  <c r="AD12" i="148"/>
  <c r="AH12" i="148"/>
  <c r="AX12" i="148"/>
  <c r="BB12" i="148"/>
  <c r="BF12" i="148"/>
  <c r="Z13" i="148"/>
  <c r="AD13" i="148"/>
  <c r="AH13" i="148"/>
  <c r="AX13" i="148"/>
  <c r="BB13" i="148"/>
  <c r="BF13" i="148"/>
  <c r="W14" i="148"/>
  <c r="AA14" i="148"/>
  <c r="AE14" i="148"/>
  <c r="AI14" i="148"/>
  <c r="AY14" i="148"/>
  <c r="BC14" i="148"/>
  <c r="BG14" i="148"/>
  <c r="X15" i="148"/>
  <c r="AB15" i="148"/>
  <c r="AF15" i="148"/>
  <c r="AV15" i="148"/>
  <c r="AZ15" i="148"/>
  <c r="BD15" i="148"/>
  <c r="AW16" i="148"/>
  <c r="BA16" i="148"/>
  <c r="BE16" i="148"/>
  <c r="AH17" i="148"/>
  <c r="AH18" i="148"/>
  <c r="AD18" i="148"/>
  <c r="Z18" i="148"/>
  <c r="Y18" i="148"/>
  <c r="AE18" i="148"/>
  <c r="AZ18" i="148"/>
  <c r="AF20" i="148"/>
  <c r="AG21" i="148"/>
  <c r="AG23" i="148"/>
  <c r="AH24" i="148"/>
  <c r="AI25" i="148"/>
  <c r="AE25" i="148"/>
  <c r="AA25" i="148"/>
  <c r="AH25" i="148"/>
  <c r="AD25" i="148"/>
  <c r="Z25" i="148"/>
  <c r="AG25" i="148"/>
  <c r="AC25" i="148"/>
  <c r="Y25" i="148"/>
  <c r="AF25" i="148"/>
  <c r="AI26" i="148"/>
  <c r="AE26" i="148"/>
  <c r="AA26" i="148"/>
  <c r="AH26" i="148"/>
  <c r="AD26" i="148"/>
  <c r="Z26" i="148"/>
  <c r="AG26" i="148"/>
  <c r="AC26" i="148"/>
  <c r="Y26" i="148"/>
  <c r="AF26" i="148"/>
  <c r="AW9" i="148"/>
  <c r="BA9" i="148"/>
  <c r="BE9" i="148"/>
  <c r="AX10" i="148"/>
  <c r="BB10" i="148"/>
  <c r="BF10" i="148"/>
  <c r="W11" i="148"/>
  <c r="AA11" i="148"/>
  <c r="AE11" i="148"/>
  <c r="AI11" i="148"/>
  <c r="AY11" i="148"/>
  <c r="BC11" i="148"/>
  <c r="BG11" i="148"/>
  <c r="W12" i="148"/>
  <c r="AA12" i="148"/>
  <c r="AE12" i="148"/>
  <c r="AI12" i="148"/>
  <c r="AY12" i="148"/>
  <c r="BC12" i="148"/>
  <c r="BG12" i="148"/>
  <c r="AA13" i="148"/>
  <c r="AE13" i="148"/>
  <c r="AI13" i="148"/>
  <c r="AY13" i="148"/>
  <c r="BC13" i="148"/>
  <c r="BG13" i="148"/>
  <c r="X14" i="148"/>
  <c r="AB14" i="148"/>
  <c r="AF14" i="148"/>
  <c r="AV14" i="148"/>
  <c r="AZ14" i="148"/>
  <c r="BD14" i="148"/>
  <c r="Y15" i="148"/>
  <c r="AC15" i="148"/>
  <c r="AG15" i="148"/>
  <c r="AW15" i="148"/>
  <c r="BA15" i="148"/>
  <c r="BE15" i="148"/>
  <c r="AX16" i="148"/>
  <c r="BB16" i="148"/>
  <c r="BF16" i="148"/>
  <c r="AA17" i="148"/>
  <c r="AE17" i="148"/>
  <c r="AI17" i="148"/>
  <c r="BF18" i="148"/>
  <c r="BB18" i="148"/>
  <c r="AX18" i="148"/>
  <c r="AA18" i="148"/>
  <c r="AF18" i="148"/>
  <c r="AV18" i="148"/>
  <c r="BA18" i="148"/>
  <c r="BG18" i="148"/>
  <c r="X19" i="148"/>
  <c r="AC19" i="148"/>
  <c r="BD20" i="148"/>
  <c r="AZ20" i="148"/>
  <c r="AV20" i="148"/>
  <c r="BG20" i="148"/>
  <c r="BC20" i="148"/>
  <c r="AY20" i="148"/>
  <c r="W20" i="148"/>
  <c r="BF20" i="148"/>
  <c r="BB20" i="148"/>
  <c r="AX20" i="148"/>
  <c r="BA20" i="148"/>
  <c r="BE21" i="148"/>
  <c r="BE23" i="148"/>
  <c r="BF24" i="148"/>
  <c r="BG25" i="148"/>
  <c r="BG26" i="148"/>
  <c r="AY10" i="148"/>
  <c r="BC10" i="148"/>
  <c r="BG10" i="148"/>
  <c r="X11" i="148"/>
  <c r="AB11" i="148"/>
  <c r="AF11" i="148"/>
  <c r="AZ11" i="148"/>
  <c r="BD11" i="148"/>
  <c r="AV12" i="148"/>
  <c r="AZ12" i="148"/>
  <c r="BD12" i="148"/>
  <c r="X13" i="148"/>
  <c r="AB13" i="148"/>
  <c r="AF13" i="148"/>
  <c r="AV13" i="148"/>
  <c r="AZ13" i="148"/>
  <c r="BD13" i="148"/>
  <c r="Y14" i="148"/>
  <c r="AC14" i="148"/>
  <c r="AG14" i="148"/>
  <c r="AW14" i="148"/>
  <c r="BA14" i="148"/>
  <c r="BE14" i="148"/>
  <c r="Z15" i="148"/>
  <c r="AD15" i="148"/>
  <c r="AH15" i="148"/>
  <c r="AX15" i="148"/>
  <c r="BB15" i="148"/>
  <c r="BF15" i="148"/>
  <c r="W16" i="148"/>
  <c r="AY16" i="148"/>
  <c r="BC16" i="148"/>
  <c r="BG16" i="148"/>
  <c r="X17" i="148"/>
  <c r="AB17" i="148"/>
  <c r="AF17" i="148"/>
  <c r="AZ17" i="148"/>
  <c r="W18" i="148"/>
  <c r="AB18" i="148"/>
  <c r="AG18" i="148"/>
  <c r="AW18" i="148"/>
  <c r="BC18" i="148"/>
  <c r="AI19" i="148"/>
  <c r="AE19" i="148"/>
  <c r="AA19" i="148"/>
  <c r="Y19" i="148"/>
  <c r="AD19" i="148"/>
  <c r="BE20" i="148"/>
  <c r="AG22" i="148"/>
  <c r="X25" i="148"/>
  <c r="X26" i="148"/>
  <c r="AI4" i="149"/>
  <c r="AE4" i="149"/>
  <c r="AA4" i="149"/>
  <c r="AH4" i="149"/>
  <c r="AD4" i="149"/>
  <c r="Z4" i="149"/>
  <c r="AG4" i="149"/>
  <c r="AC4" i="149"/>
  <c r="Y4" i="149"/>
  <c r="AF4" i="149"/>
  <c r="AZ10" i="148"/>
  <c r="Y11" i="148"/>
  <c r="AC11" i="148"/>
  <c r="AW11" i="148"/>
  <c r="BA11" i="148"/>
  <c r="Y12" i="148"/>
  <c r="AC12" i="148"/>
  <c r="AW12" i="148"/>
  <c r="BA12" i="148"/>
  <c r="Y13" i="148"/>
  <c r="AC13" i="148"/>
  <c r="AW13" i="148"/>
  <c r="BA13" i="148"/>
  <c r="Z14" i="148"/>
  <c r="AD14" i="148"/>
  <c r="AX14" i="148"/>
  <c r="BB14" i="148"/>
  <c r="W15" i="148"/>
  <c r="AA15" i="148"/>
  <c r="AE15" i="148"/>
  <c r="AY15" i="148"/>
  <c r="BC15" i="148"/>
  <c r="X16" i="148"/>
  <c r="AB16" i="148"/>
  <c r="AV16" i="148"/>
  <c r="AZ16" i="148"/>
  <c r="BE17" i="148"/>
  <c r="Y17" i="148"/>
  <c r="AC17" i="148"/>
  <c r="AW17" i="148"/>
  <c r="BA17" i="148"/>
  <c r="BF17" i="148"/>
  <c r="X18" i="148"/>
  <c r="AC18" i="148"/>
  <c r="AI18" i="148"/>
  <c r="AY18" i="148"/>
  <c r="BD18" i="148"/>
  <c r="BG19" i="148"/>
  <c r="BC19" i="148"/>
  <c r="AY19" i="148"/>
  <c r="W19" i="148"/>
  <c r="BF19" i="148"/>
  <c r="Z19" i="148"/>
  <c r="AF19" i="148"/>
  <c r="AV19" i="148"/>
  <c r="BA19" i="148"/>
  <c r="BE22" i="148"/>
  <c r="AB25" i="148"/>
  <c r="AB26" i="148"/>
  <c r="W23" i="148"/>
  <c r="AA23" i="148"/>
  <c r="AE23" i="148"/>
  <c r="AI23" i="148"/>
  <c r="AY23" i="148"/>
  <c r="BC23" i="148"/>
  <c r="BG23" i="148"/>
  <c r="X24" i="148"/>
  <c r="AB24" i="148"/>
  <c r="AF24" i="148"/>
  <c r="AV24" i="148"/>
  <c r="AZ24" i="148"/>
  <c r="BD24" i="148"/>
  <c r="AW25" i="148"/>
  <c r="BA25" i="148"/>
  <c r="BE25" i="148"/>
  <c r="AW26" i="148"/>
  <c r="BA26" i="148"/>
  <c r="BE26" i="148"/>
  <c r="BS26" i="149"/>
  <c r="BO26" i="149"/>
  <c r="BK26" i="149"/>
  <c r="AU26" i="149"/>
  <c r="AQ26" i="149"/>
  <c r="AM26" i="149"/>
  <c r="BS25" i="149"/>
  <c r="BO25" i="149"/>
  <c r="BK25" i="149"/>
  <c r="AU25" i="149"/>
  <c r="AQ25" i="149"/>
  <c r="AM25" i="149"/>
  <c r="BR24" i="149"/>
  <c r="BN24" i="149"/>
  <c r="BJ24" i="149"/>
  <c r="AT24" i="149"/>
  <c r="AP24" i="149"/>
  <c r="AL24" i="149"/>
  <c r="V24" i="149"/>
  <c r="BQ23" i="149"/>
  <c r="BM23" i="149"/>
  <c r="BI23" i="149"/>
  <c r="AS23" i="149"/>
  <c r="AO23" i="149"/>
  <c r="AK23" i="149"/>
  <c r="BQ22" i="149"/>
  <c r="BM22" i="149"/>
  <c r="BI22" i="149"/>
  <c r="AS22" i="149"/>
  <c r="AO22" i="149"/>
  <c r="AK22" i="149"/>
  <c r="BQ21" i="149"/>
  <c r="BM21" i="149"/>
  <c r="BI21" i="149"/>
  <c r="AS21" i="149"/>
  <c r="AO21" i="149"/>
  <c r="AK21" i="149"/>
  <c r="BP20" i="149"/>
  <c r="BL20" i="149"/>
  <c r="BH20" i="149"/>
  <c r="AR20" i="149"/>
  <c r="AN20" i="149"/>
  <c r="AJ20" i="149"/>
  <c r="BS19" i="149"/>
  <c r="BO19" i="149"/>
  <c r="BK19" i="149"/>
  <c r="AU19" i="149"/>
  <c r="AQ19" i="149"/>
  <c r="AM19" i="149"/>
  <c r="BR18" i="149"/>
  <c r="BN18" i="149"/>
  <c r="BJ18" i="149"/>
  <c r="AT18" i="149"/>
  <c r="AP18" i="149"/>
  <c r="AL18" i="149"/>
  <c r="V18" i="149"/>
  <c r="BQ17" i="149"/>
  <c r="BM17" i="149"/>
  <c r="BI17" i="149"/>
  <c r="BR26" i="149"/>
  <c r="BN26" i="149"/>
  <c r="BJ26" i="149"/>
  <c r="AT26" i="149"/>
  <c r="AP26" i="149"/>
  <c r="AL26" i="149"/>
  <c r="V26" i="149"/>
  <c r="BR25" i="149"/>
  <c r="BN25" i="149"/>
  <c r="BJ25" i="149"/>
  <c r="AT25" i="149"/>
  <c r="AP25" i="149"/>
  <c r="AL25" i="149"/>
  <c r="V25" i="149"/>
  <c r="BQ24" i="149"/>
  <c r="BM24" i="149"/>
  <c r="BI24" i="149"/>
  <c r="AS24" i="149"/>
  <c r="AO24" i="149"/>
  <c r="AK24" i="149"/>
  <c r="BP23" i="149"/>
  <c r="BL23" i="149"/>
  <c r="BH23" i="149"/>
  <c r="AR23" i="149"/>
  <c r="AN23" i="149"/>
  <c r="AJ23" i="149"/>
  <c r="BP22" i="149"/>
  <c r="BL22" i="149"/>
  <c r="BH22" i="149"/>
  <c r="AR22" i="149"/>
  <c r="AN22" i="149"/>
  <c r="AJ22" i="149"/>
  <c r="BP21" i="149"/>
  <c r="BL21" i="149"/>
  <c r="BH21" i="149"/>
  <c r="AR21" i="149"/>
  <c r="AN21" i="149"/>
  <c r="AJ21" i="149"/>
  <c r="BS20" i="149"/>
  <c r="BO20" i="149"/>
  <c r="BK20" i="149"/>
  <c r="AU20" i="149"/>
  <c r="AQ20" i="149"/>
  <c r="AM20" i="149"/>
  <c r="BR19" i="149"/>
  <c r="BN19" i="149"/>
  <c r="BJ19" i="149"/>
  <c r="AT19" i="149"/>
  <c r="AP19" i="149"/>
  <c r="AL19" i="149"/>
  <c r="AH19" i="149"/>
  <c r="AD19" i="149"/>
  <c r="Z19" i="149"/>
  <c r="V19" i="149"/>
  <c r="BQ18" i="149"/>
  <c r="BM18" i="149"/>
  <c r="BI18" i="149"/>
  <c r="AS18" i="149"/>
  <c r="AO18" i="149"/>
  <c r="AK18" i="149"/>
  <c r="BQ26" i="149"/>
  <c r="BM26" i="149"/>
  <c r="BI26" i="149"/>
  <c r="AS26" i="149"/>
  <c r="AO26" i="149"/>
  <c r="AK26" i="149"/>
  <c r="BQ25" i="149"/>
  <c r="BM25" i="149"/>
  <c r="BI25" i="149"/>
  <c r="AS25" i="149"/>
  <c r="AO25" i="149"/>
  <c r="AK25" i="149"/>
  <c r="BP24" i="149"/>
  <c r="BL24" i="149"/>
  <c r="BH24" i="149"/>
  <c r="AR24" i="149"/>
  <c r="AN24" i="149"/>
  <c r="AJ24" i="149"/>
  <c r="BS23" i="149"/>
  <c r="BO23" i="149"/>
  <c r="BK23" i="149"/>
  <c r="AU23" i="149"/>
  <c r="AQ23" i="149"/>
  <c r="AM23" i="149"/>
  <c r="BS22" i="149"/>
  <c r="BO22" i="149"/>
  <c r="BK22" i="149"/>
  <c r="AU22" i="149"/>
  <c r="AQ22" i="149"/>
  <c r="AM22" i="149"/>
  <c r="AI22" i="149"/>
  <c r="AE22" i="149"/>
  <c r="AA22" i="149"/>
  <c r="BS21" i="149"/>
  <c r="BO21" i="149"/>
  <c r="BK21" i="149"/>
  <c r="BG21" i="149"/>
  <c r="BC21" i="149"/>
  <c r="AY21" i="149"/>
  <c r="AU21" i="149"/>
  <c r="AQ21" i="149"/>
  <c r="AM21" i="149"/>
  <c r="AI21" i="149"/>
  <c r="AE21" i="149"/>
  <c r="AA21" i="149"/>
  <c r="BR20" i="149"/>
  <c r="BN20" i="149"/>
  <c r="BJ20" i="149"/>
  <c r="BF20" i="149"/>
  <c r="BB20" i="149"/>
  <c r="AX20" i="149"/>
  <c r="AT20" i="149"/>
  <c r="AP20" i="149"/>
  <c r="AL20" i="149"/>
  <c r="AH20" i="149"/>
  <c r="AD20" i="149"/>
  <c r="Z20" i="149"/>
  <c r="V20" i="149"/>
  <c r="BQ19" i="149"/>
  <c r="BM19" i="149"/>
  <c r="BI19" i="149"/>
  <c r="AS19" i="149"/>
  <c r="AO19" i="149"/>
  <c r="AK19" i="149"/>
  <c r="AG19" i="149"/>
  <c r="AC19" i="149"/>
  <c r="Y19" i="149"/>
  <c r="BP18" i="149"/>
  <c r="BL18" i="149"/>
  <c r="BP26" i="149"/>
  <c r="BL26" i="149"/>
  <c r="BH26" i="149"/>
  <c r="AR26" i="149"/>
  <c r="AN26" i="149"/>
  <c r="AJ26" i="149"/>
  <c r="BP25" i="149"/>
  <c r="BL25" i="149"/>
  <c r="BH25" i="149"/>
  <c r="AR25" i="149"/>
  <c r="AN25" i="149"/>
  <c r="AJ25" i="149"/>
  <c r="BS24" i="149"/>
  <c r="BO24" i="149"/>
  <c r="BK24" i="149"/>
  <c r="AU24" i="149"/>
  <c r="AQ24" i="149"/>
  <c r="AM24" i="149"/>
  <c r="BR23" i="149"/>
  <c r="BN23" i="149"/>
  <c r="BJ23" i="149"/>
  <c r="AT23" i="149"/>
  <c r="AP23" i="149"/>
  <c r="AL23" i="149"/>
  <c r="V23" i="149"/>
  <c r="BR22" i="149"/>
  <c r="BN22" i="149"/>
  <c r="BJ22" i="149"/>
  <c r="AT22" i="149"/>
  <c r="AP22" i="149"/>
  <c r="AL22" i="149"/>
  <c r="V22" i="149"/>
  <c r="BR21" i="149"/>
  <c r="BN21" i="149"/>
  <c r="BJ21" i="149"/>
  <c r="AT21" i="149"/>
  <c r="AP21" i="149"/>
  <c r="AL21" i="149"/>
  <c r="V21" i="149"/>
  <c r="BQ20" i="149"/>
  <c r="BM20" i="149"/>
  <c r="BI20" i="149"/>
  <c r="AS20" i="149"/>
  <c r="AO20" i="149"/>
  <c r="AK20" i="149"/>
  <c r="BP19" i="149"/>
  <c r="BL19" i="149"/>
  <c r="BH19" i="149"/>
  <c r="AR19" i="149"/>
  <c r="AN19" i="149"/>
  <c r="AJ19" i="149"/>
  <c r="BS18" i="149"/>
  <c r="BO18" i="149"/>
  <c r="BK18" i="149"/>
  <c r="AU18" i="149"/>
  <c r="AQ18" i="149"/>
  <c r="AM18" i="149"/>
  <c r="BR17" i="149"/>
  <c r="BN17" i="149"/>
  <c r="BJ17" i="149"/>
  <c r="AN18" i="149"/>
  <c r="BL17" i="149"/>
  <c r="AS17" i="149"/>
  <c r="AO17" i="149"/>
  <c r="AK17" i="149"/>
  <c r="BP16" i="149"/>
  <c r="BL16" i="149"/>
  <c r="BH16" i="149"/>
  <c r="AR16" i="149"/>
  <c r="AN16" i="149"/>
  <c r="AJ16" i="149"/>
  <c r="BS15" i="149"/>
  <c r="BO15" i="149"/>
  <c r="BK15" i="149"/>
  <c r="AU15" i="149"/>
  <c r="AQ15" i="149"/>
  <c r="AM15" i="149"/>
  <c r="AI15" i="149"/>
  <c r="AE15" i="149"/>
  <c r="AA15" i="149"/>
  <c r="BR14" i="149"/>
  <c r="BN14" i="149"/>
  <c r="BJ14" i="149"/>
  <c r="BF14" i="149"/>
  <c r="BB14" i="149"/>
  <c r="AX14" i="149"/>
  <c r="AT14" i="149"/>
  <c r="AP14" i="149"/>
  <c r="AL14" i="149"/>
  <c r="V14" i="149"/>
  <c r="BQ13" i="149"/>
  <c r="BM13" i="149"/>
  <c r="BI13" i="149"/>
  <c r="AS13" i="149"/>
  <c r="AO13" i="149"/>
  <c r="AK13" i="149"/>
  <c r="BQ12" i="149"/>
  <c r="BM12" i="149"/>
  <c r="BI12" i="149"/>
  <c r="AS12" i="149"/>
  <c r="AO12" i="149"/>
  <c r="AK12" i="149"/>
  <c r="BQ11" i="149"/>
  <c r="BM11" i="149"/>
  <c r="BI11" i="149"/>
  <c r="AS11" i="149"/>
  <c r="AO11" i="149"/>
  <c r="AK11" i="149"/>
  <c r="AG11" i="149"/>
  <c r="AC11" i="149"/>
  <c r="Y11" i="149"/>
  <c r="BP10" i="149"/>
  <c r="BL10" i="149"/>
  <c r="BH10" i="149"/>
  <c r="BD10" i="149"/>
  <c r="AZ10" i="149"/>
  <c r="AV10" i="149"/>
  <c r="AR10" i="149"/>
  <c r="AN10" i="149"/>
  <c r="AJ10" i="149"/>
  <c r="BS9" i="149"/>
  <c r="BO9" i="149"/>
  <c r="BK9" i="149"/>
  <c r="AU9" i="149"/>
  <c r="AQ9" i="149"/>
  <c r="AM9" i="149"/>
  <c r="BS8" i="149"/>
  <c r="BO8" i="149"/>
  <c r="BK8" i="149"/>
  <c r="AU8" i="149"/>
  <c r="AQ8" i="149"/>
  <c r="AM8" i="149"/>
  <c r="BS7" i="149"/>
  <c r="BO7" i="149"/>
  <c r="BK7" i="149"/>
  <c r="AU7" i="149"/>
  <c r="AQ7" i="149"/>
  <c r="AM7" i="149"/>
  <c r="AI7" i="149"/>
  <c r="AE7" i="149"/>
  <c r="AA7" i="149"/>
  <c r="BR6" i="149"/>
  <c r="BN6" i="149"/>
  <c r="BJ6" i="149"/>
  <c r="AT6" i="149"/>
  <c r="AP6" i="149"/>
  <c r="AL6" i="149"/>
  <c r="V6" i="149"/>
  <c r="BQ5" i="149"/>
  <c r="BM5" i="149"/>
  <c r="BI5" i="149"/>
  <c r="AJ18" i="149"/>
  <c r="BS17" i="149"/>
  <c r="BK17" i="149"/>
  <c r="AR17" i="149"/>
  <c r="AN17" i="149"/>
  <c r="AJ17" i="149"/>
  <c r="BS16" i="149"/>
  <c r="BO16" i="149"/>
  <c r="BK16" i="149"/>
  <c r="AU16" i="149"/>
  <c r="AQ16" i="149"/>
  <c r="AM16" i="149"/>
  <c r="AE16" i="149"/>
  <c r="AA16" i="149"/>
  <c r="BR15" i="149"/>
  <c r="BN15" i="149"/>
  <c r="BJ15" i="149"/>
  <c r="AT15" i="149"/>
  <c r="AP15" i="149"/>
  <c r="AL15" i="149"/>
  <c r="AH15" i="149"/>
  <c r="AD15" i="149"/>
  <c r="Z15" i="149"/>
  <c r="V15" i="149"/>
  <c r="BQ14" i="149"/>
  <c r="BM14" i="149"/>
  <c r="BI14" i="149"/>
  <c r="AS14" i="149"/>
  <c r="AO14" i="149"/>
  <c r="AK14" i="149"/>
  <c r="BP13" i="149"/>
  <c r="BL13" i="149"/>
  <c r="BH13" i="149"/>
  <c r="AR13" i="149"/>
  <c r="AN13" i="149"/>
  <c r="AJ13" i="149"/>
  <c r="BP12" i="149"/>
  <c r="BL12" i="149"/>
  <c r="BH12" i="149"/>
  <c r="AR12" i="149"/>
  <c r="AN12" i="149"/>
  <c r="AJ12" i="149"/>
  <c r="BP11" i="149"/>
  <c r="BL11" i="149"/>
  <c r="BH11" i="149"/>
  <c r="AR11" i="149"/>
  <c r="AN11" i="149"/>
  <c r="AJ11" i="149"/>
  <c r="BS10" i="149"/>
  <c r="BO10" i="149"/>
  <c r="BK10" i="149"/>
  <c r="AU10" i="149"/>
  <c r="AQ10" i="149"/>
  <c r="AM10" i="149"/>
  <c r="BR9" i="149"/>
  <c r="BN9" i="149"/>
  <c r="BJ9" i="149"/>
  <c r="AT9" i="149"/>
  <c r="AP9" i="149"/>
  <c r="AL9" i="149"/>
  <c r="V9" i="149"/>
  <c r="BR8" i="149"/>
  <c r="BN8" i="149"/>
  <c r="BJ8" i="149"/>
  <c r="AT8" i="149"/>
  <c r="AP8" i="149"/>
  <c r="AL8" i="149"/>
  <c r="V8" i="149"/>
  <c r="BR7" i="149"/>
  <c r="BN7" i="149"/>
  <c r="BJ7" i="149"/>
  <c r="AT7" i="149"/>
  <c r="AP7" i="149"/>
  <c r="AL7" i="149"/>
  <c r="AH7" i="149"/>
  <c r="AD7" i="149"/>
  <c r="Z7" i="149"/>
  <c r="V7" i="149"/>
  <c r="BQ6" i="149"/>
  <c r="BM6" i="149"/>
  <c r="BI6" i="149"/>
  <c r="AS6" i="149"/>
  <c r="AO6" i="149"/>
  <c r="AK6" i="149"/>
  <c r="BP5" i="149"/>
  <c r="BL5" i="149"/>
  <c r="AV18" i="149"/>
  <c r="BP17" i="149"/>
  <c r="BH17" i="149"/>
  <c r="AZ17" i="149"/>
  <c r="AU17" i="149"/>
  <c r="AQ17" i="149"/>
  <c r="AM17" i="149"/>
  <c r="AI17" i="149"/>
  <c r="AE17" i="149"/>
  <c r="AA17" i="149"/>
  <c r="BR16" i="149"/>
  <c r="BN16" i="149"/>
  <c r="BJ16" i="149"/>
  <c r="BF16" i="149"/>
  <c r="BB16" i="149"/>
  <c r="AX16" i="149"/>
  <c r="AT16" i="149"/>
  <c r="AP16" i="149"/>
  <c r="AL16" i="149"/>
  <c r="AH16" i="149"/>
  <c r="AD16" i="149"/>
  <c r="Z16" i="149"/>
  <c r="V16" i="149"/>
  <c r="BQ15" i="149"/>
  <c r="BM15" i="149"/>
  <c r="BI15" i="149"/>
  <c r="AS15" i="149"/>
  <c r="AO15" i="149"/>
  <c r="AK15" i="149"/>
  <c r="AG15" i="149"/>
  <c r="AC15" i="149"/>
  <c r="Y15" i="149"/>
  <c r="BP14" i="149"/>
  <c r="BL14" i="149"/>
  <c r="BH14" i="149"/>
  <c r="BD14" i="149"/>
  <c r="AZ14" i="149"/>
  <c r="AV14" i="149"/>
  <c r="AR14" i="149"/>
  <c r="AN14" i="149"/>
  <c r="AJ14" i="149"/>
  <c r="BS13" i="149"/>
  <c r="BO13" i="149"/>
  <c r="BK13" i="149"/>
  <c r="BG13" i="149"/>
  <c r="BC13" i="149"/>
  <c r="AY13" i="149"/>
  <c r="AU13" i="149"/>
  <c r="AQ13" i="149"/>
  <c r="AM13" i="149"/>
  <c r="BS12" i="149"/>
  <c r="BO12" i="149"/>
  <c r="BK12" i="149"/>
  <c r="BG12" i="149"/>
  <c r="BC12" i="149"/>
  <c r="AY12" i="149"/>
  <c r="AU12" i="149"/>
  <c r="BH18" i="149"/>
  <c r="AR18" i="149"/>
  <c r="BO17" i="149"/>
  <c r="AT17" i="149"/>
  <c r="AP17" i="149"/>
  <c r="AL17" i="149"/>
  <c r="V17" i="149"/>
  <c r="BQ16" i="149"/>
  <c r="BM16" i="149"/>
  <c r="BI16" i="149"/>
  <c r="AS16" i="149"/>
  <c r="AO16" i="149"/>
  <c r="AK16" i="149"/>
  <c r="BP15" i="149"/>
  <c r="BL15" i="149"/>
  <c r="BH15" i="149"/>
  <c r="AR15" i="149"/>
  <c r="AN15" i="149"/>
  <c r="AJ15" i="149"/>
  <c r="BS14" i="149"/>
  <c r="BO14" i="149"/>
  <c r="BK14" i="149"/>
  <c r="AU14" i="149"/>
  <c r="AQ14" i="149"/>
  <c r="AM14" i="149"/>
  <c r="BR13" i="149"/>
  <c r="BN13" i="149"/>
  <c r="BJ13" i="149"/>
  <c r="AT13" i="149"/>
  <c r="AP13" i="149"/>
  <c r="AL13" i="149"/>
  <c r="V13" i="149"/>
  <c r="BR12" i="149"/>
  <c r="BN12" i="149"/>
  <c r="BJ12" i="149"/>
  <c r="AT12" i="149"/>
  <c r="AP12" i="149"/>
  <c r="AL12" i="149"/>
  <c r="V12" i="149"/>
  <c r="BR11" i="149"/>
  <c r="BN11" i="149"/>
  <c r="BJ11" i="149"/>
  <c r="AT11" i="149"/>
  <c r="AP11" i="149"/>
  <c r="AL11" i="149"/>
  <c r="V11" i="149"/>
  <c r="BQ10" i="149"/>
  <c r="BM10" i="149"/>
  <c r="BI10" i="149"/>
  <c r="AS10" i="149"/>
  <c r="AO10" i="149"/>
  <c r="AK10" i="149"/>
  <c r="BP9" i="149"/>
  <c r="BL9" i="149"/>
  <c r="BH9" i="149"/>
  <c r="AR9" i="149"/>
  <c r="AN9" i="149"/>
  <c r="AJ9" i="149"/>
  <c r="BP8" i="149"/>
  <c r="BL8" i="149"/>
  <c r="BH8" i="149"/>
  <c r="AR8" i="149"/>
  <c r="AN8" i="149"/>
  <c r="AJ8" i="149"/>
  <c r="BP7" i="149"/>
  <c r="BL7" i="149"/>
  <c r="BH7" i="149"/>
  <c r="AR7" i="149"/>
  <c r="AN7" i="149"/>
  <c r="AJ7" i="149"/>
  <c r="BS6" i="149"/>
  <c r="BO6" i="149"/>
  <c r="BK6" i="149"/>
  <c r="AU6" i="149"/>
  <c r="AQ6" i="149"/>
  <c r="AM6" i="149"/>
  <c r="BR5" i="149"/>
  <c r="BN5" i="149"/>
  <c r="BJ5" i="149"/>
  <c r="AT5" i="149"/>
  <c r="AP5" i="149"/>
  <c r="AL5" i="149"/>
  <c r="AK4" i="149"/>
  <c r="AO4" i="149"/>
  <c r="AS4" i="149"/>
  <c r="AW4" i="149"/>
  <c r="BA4" i="149"/>
  <c r="BE4" i="149"/>
  <c r="BI4" i="149"/>
  <c r="BM4" i="149"/>
  <c r="BQ4" i="149"/>
  <c r="V5" i="149"/>
  <c r="Z5" i="149"/>
  <c r="AE5" i="149"/>
  <c r="AJ5" i="149"/>
  <c r="AO5" i="149"/>
  <c r="AU5" i="149"/>
  <c r="BC5" i="149"/>
  <c r="BK5" i="149"/>
  <c r="AH6" i="149"/>
  <c r="AD6" i="149"/>
  <c r="Z6" i="149"/>
  <c r="AG6" i="149"/>
  <c r="AC6" i="149"/>
  <c r="Y6" i="149"/>
  <c r="AI6" i="149"/>
  <c r="AE6" i="149"/>
  <c r="AA6" i="149"/>
  <c r="AF6" i="149"/>
  <c r="AV6" i="149"/>
  <c r="BL6" i="149"/>
  <c r="AF7" i="149"/>
  <c r="AG7" i="149"/>
  <c r="BM7" i="149"/>
  <c r="AI8" i="149"/>
  <c r="AC8" i="149"/>
  <c r="AS8" i="149"/>
  <c r="BI8" i="149"/>
  <c r="Y9" i="149"/>
  <c r="AO9" i="149"/>
  <c r="BE9" i="149"/>
  <c r="V10" i="149"/>
  <c r="AL10" i="149"/>
  <c r="BB10" i="149"/>
  <c r="BR10" i="149"/>
  <c r="AM11" i="149"/>
  <c r="BC11" i="149"/>
  <c r="BS11" i="149"/>
  <c r="BE12" i="149"/>
  <c r="AG13" i="149"/>
  <c r="AF15" i="149"/>
  <c r="BD16" i="149"/>
  <c r="BC17" i="149"/>
  <c r="AA20" i="148"/>
  <c r="AE20" i="148"/>
  <c r="AI20" i="148"/>
  <c r="X21" i="148"/>
  <c r="AB21" i="148"/>
  <c r="AF21" i="148"/>
  <c r="AV21" i="148"/>
  <c r="AZ21" i="148"/>
  <c r="BD21" i="148"/>
  <c r="X22" i="148"/>
  <c r="AB22" i="148"/>
  <c r="AF22" i="148"/>
  <c r="AV22" i="148"/>
  <c r="AZ22" i="148"/>
  <c r="BD22" i="148"/>
  <c r="X23" i="148"/>
  <c r="AB23" i="148"/>
  <c r="AF23" i="148"/>
  <c r="AV23" i="148"/>
  <c r="AZ23" i="148"/>
  <c r="BD23" i="148"/>
  <c r="Y24" i="148"/>
  <c r="AC24" i="148"/>
  <c r="AG24" i="148"/>
  <c r="AW24" i="148"/>
  <c r="BA24" i="148"/>
  <c r="BE24" i="148"/>
  <c r="AX25" i="148"/>
  <c r="BB25" i="148"/>
  <c r="BF25" i="148"/>
  <c r="AX26" i="148"/>
  <c r="BB26" i="148"/>
  <c r="BF26" i="148"/>
  <c r="V4" i="149"/>
  <c r="AL4" i="149"/>
  <c r="AP4" i="149"/>
  <c r="AT4" i="149"/>
  <c r="AX4" i="149"/>
  <c r="BB4" i="149"/>
  <c r="BF4" i="149"/>
  <c r="BJ4" i="149"/>
  <c r="BN4" i="149"/>
  <c r="BR4" i="149"/>
  <c r="W5" i="149"/>
  <c r="AA5" i="149"/>
  <c r="AK5" i="149"/>
  <c r="AQ5" i="149"/>
  <c r="AV5" i="149"/>
  <c r="BD5" i="149"/>
  <c r="BO5" i="149"/>
  <c r="BF6" i="149"/>
  <c r="AJ6" i="149"/>
  <c r="AZ6" i="149"/>
  <c r="BP6" i="149"/>
  <c r="BG7" i="149"/>
  <c r="BC7" i="149"/>
  <c r="AY7" i="149"/>
  <c r="W7" i="149"/>
  <c r="BF7" i="149"/>
  <c r="BB7" i="149"/>
  <c r="AX7" i="149"/>
  <c r="BD7" i="149"/>
  <c r="AZ7" i="149"/>
  <c r="AV7" i="149"/>
  <c r="AK7" i="149"/>
  <c r="BA7" i="149"/>
  <c r="BQ7" i="149"/>
  <c r="AG8" i="149"/>
  <c r="BM8" i="149"/>
  <c r="AI9" i="149"/>
  <c r="AC9" i="149"/>
  <c r="AS9" i="149"/>
  <c r="BI9" i="149"/>
  <c r="Z10" i="149"/>
  <c r="AP10" i="149"/>
  <c r="BF10" i="149"/>
  <c r="AA11" i="149"/>
  <c r="AQ11" i="149"/>
  <c r="BG11" i="149"/>
  <c r="AM12" i="149"/>
  <c r="AH14" i="149"/>
  <c r="BG15" i="149"/>
  <c r="X20" i="148"/>
  <c r="AB20" i="148"/>
  <c r="AW21" i="148"/>
  <c r="BA21" i="148"/>
  <c r="AW22" i="148"/>
  <c r="BA22" i="148"/>
  <c r="Y23" i="148"/>
  <c r="AC23" i="148"/>
  <c r="AW23" i="148"/>
  <c r="BA23" i="148"/>
  <c r="Z24" i="148"/>
  <c r="AD24" i="148"/>
  <c r="AX24" i="148"/>
  <c r="BB24" i="148"/>
  <c r="W25" i="148"/>
  <c r="AY25" i="148"/>
  <c r="BC25" i="148"/>
  <c r="W26" i="148"/>
  <c r="AY26" i="148"/>
  <c r="BC26" i="148"/>
  <c r="W4" i="149"/>
  <c r="AM4" i="149"/>
  <c r="AQ4" i="149"/>
  <c r="AU4" i="149"/>
  <c r="AY4" i="149"/>
  <c r="BC4" i="149"/>
  <c r="BG4" i="149"/>
  <c r="BK4" i="149"/>
  <c r="BO4" i="149"/>
  <c r="BS4" i="149"/>
  <c r="AH5" i="149"/>
  <c r="AD5" i="149"/>
  <c r="X5" i="149"/>
  <c r="AB5" i="149"/>
  <c r="AG5" i="149"/>
  <c r="AM5" i="149"/>
  <c r="AR5" i="149"/>
  <c r="AY5" i="149"/>
  <c r="BS5" i="149"/>
  <c r="X6" i="149"/>
  <c r="AN6" i="149"/>
  <c r="BD6" i="149"/>
  <c r="Y7" i="149"/>
  <c r="AO7" i="149"/>
  <c r="BE7" i="149"/>
  <c r="BG8" i="149"/>
  <c r="BC8" i="149"/>
  <c r="AY8" i="149"/>
  <c r="W8" i="149"/>
  <c r="BF8" i="149"/>
  <c r="BB8" i="149"/>
  <c r="AX8" i="149"/>
  <c r="BD8" i="149"/>
  <c r="AZ8" i="149"/>
  <c r="AV8" i="149"/>
  <c r="AK8" i="149"/>
  <c r="BA8" i="149"/>
  <c r="BQ8" i="149"/>
  <c r="AG9" i="149"/>
  <c r="BM9" i="149"/>
  <c r="AF10" i="149"/>
  <c r="AD10" i="149"/>
  <c r="AT10" i="149"/>
  <c r="BJ10" i="149"/>
  <c r="AF11" i="149"/>
  <c r="AE11" i="149"/>
  <c r="AU11" i="149"/>
  <c r="BK11" i="149"/>
  <c r="AG12" i="149"/>
  <c r="AC12" i="149"/>
  <c r="Y12" i="149"/>
  <c r="AF12" i="149"/>
  <c r="AB12" i="149"/>
  <c r="X12" i="149"/>
  <c r="AH12" i="149"/>
  <c r="AD12" i="149"/>
  <c r="Z12" i="149"/>
  <c r="AA12" i="149"/>
  <c r="AQ12" i="149"/>
  <c r="BE13" i="149"/>
  <c r="BE14" i="149"/>
  <c r="BE5" i="149"/>
  <c r="BA5" i="149"/>
  <c r="AW5" i="149"/>
  <c r="BF5" i="149"/>
  <c r="BB5" i="149"/>
  <c r="AX5" i="149"/>
  <c r="Y5" i="149"/>
  <c r="AC5" i="149"/>
  <c r="AI5" i="149"/>
  <c r="AN5" i="149"/>
  <c r="AS5" i="149"/>
  <c r="AZ5" i="149"/>
  <c r="BH5" i="149"/>
  <c r="AB6" i="149"/>
  <c r="AR6" i="149"/>
  <c r="BH6" i="149"/>
  <c r="AC7" i="149"/>
  <c r="AS7" i="149"/>
  <c r="BI7" i="149"/>
  <c r="Y8" i="149"/>
  <c r="AO8" i="149"/>
  <c r="BE8" i="149"/>
  <c r="BG9" i="149"/>
  <c r="BC9" i="149"/>
  <c r="AY9" i="149"/>
  <c r="W9" i="149"/>
  <c r="BF9" i="149"/>
  <c r="BB9" i="149"/>
  <c r="AX9" i="149"/>
  <c r="BD9" i="149"/>
  <c r="AZ9" i="149"/>
  <c r="AV9" i="149"/>
  <c r="AK9" i="149"/>
  <c r="BA9" i="149"/>
  <c r="BQ9" i="149"/>
  <c r="BG10" i="149"/>
  <c r="AH10" i="149"/>
  <c r="AX10" i="149"/>
  <c r="BN10" i="149"/>
  <c r="BE11" i="149"/>
  <c r="AI11" i="149"/>
  <c r="AY11" i="149"/>
  <c r="BO11" i="149"/>
  <c r="AE12" i="149"/>
  <c r="AF16" i="149"/>
  <c r="AG17" i="149"/>
  <c r="AB18" i="149"/>
  <c r="W6" i="149"/>
  <c r="AY6" i="149"/>
  <c r="BC6" i="149"/>
  <c r="BG6" i="149"/>
  <c r="X7" i="149"/>
  <c r="AB7" i="149"/>
  <c r="X8" i="149"/>
  <c r="AB8" i="149"/>
  <c r="AF8" i="149"/>
  <c r="X9" i="149"/>
  <c r="AB9" i="149"/>
  <c r="AF9" i="149"/>
  <c r="Y10" i="149"/>
  <c r="AC10" i="149"/>
  <c r="AG10" i="149"/>
  <c r="AW10" i="149"/>
  <c r="BA10" i="149"/>
  <c r="BE10" i="149"/>
  <c r="Z11" i="149"/>
  <c r="AD11" i="149"/>
  <c r="AH11" i="149"/>
  <c r="AX11" i="149"/>
  <c r="BB11" i="149"/>
  <c r="BF11" i="149"/>
  <c r="AX12" i="149"/>
  <c r="BB12" i="149"/>
  <c r="BF12" i="149"/>
  <c r="Z13" i="149"/>
  <c r="AD13" i="149"/>
  <c r="AH13" i="149"/>
  <c r="AX13" i="149"/>
  <c r="BB13" i="149"/>
  <c r="BF13" i="149"/>
  <c r="W14" i="149"/>
  <c r="AA14" i="149"/>
  <c r="AE14" i="149"/>
  <c r="AI14" i="149"/>
  <c r="AY14" i="149"/>
  <c r="BC14" i="149"/>
  <c r="BG14" i="149"/>
  <c r="X15" i="149"/>
  <c r="AB15" i="149"/>
  <c r="AV15" i="149"/>
  <c r="AZ15" i="149"/>
  <c r="BD15" i="149"/>
  <c r="Y16" i="149"/>
  <c r="AC16" i="149"/>
  <c r="AG16" i="149"/>
  <c r="AW16" i="149"/>
  <c r="BA16" i="149"/>
  <c r="BE16" i="149"/>
  <c r="Z17" i="149"/>
  <c r="AD17" i="149"/>
  <c r="AH17" i="149"/>
  <c r="AY17" i="149"/>
  <c r="BG17" i="149"/>
  <c r="AG21" i="149"/>
  <c r="AI25" i="149"/>
  <c r="AI26" i="149"/>
  <c r="AA13" i="149"/>
  <c r="AE13" i="149"/>
  <c r="AI13" i="149"/>
  <c r="X14" i="149"/>
  <c r="AB14" i="149"/>
  <c r="AF14" i="149"/>
  <c r="AW15" i="149"/>
  <c r="BA15" i="149"/>
  <c r="BE15" i="149"/>
  <c r="AH18" i="149"/>
  <c r="AD18" i="149"/>
  <c r="Z18" i="149"/>
  <c r="AG18" i="149"/>
  <c r="AC18" i="149"/>
  <c r="Y18" i="149"/>
  <c r="AI18" i="149"/>
  <c r="AE18" i="149"/>
  <c r="AA18" i="149"/>
  <c r="AF18" i="149"/>
  <c r="AF20" i="149"/>
  <c r="BE21" i="149"/>
  <c r="AG22" i="149"/>
  <c r="AH24" i="149"/>
  <c r="BG25" i="149"/>
  <c r="BG26" i="149"/>
  <c r="AW6" i="149"/>
  <c r="BA6" i="149"/>
  <c r="BE6" i="149"/>
  <c r="Z8" i="149"/>
  <c r="AD8" i="149"/>
  <c r="AH8" i="149"/>
  <c r="Z9" i="149"/>
  <c r="AD9" i="149"/>
  <c r="AH9" i="149"/>
  <c r="W10" i="149"/>
  <c r="AA10" i="149"/>
  <c r="AE10" i="149"/>
  <c r="AI10" i="149"/>
  <c r="AY10" i="149"/>
  <c r="BC10" i="149"/>
  <c r="X11" i="149"/>
  <c r="AB11" i="149"/>
  <c r="AV11" i="149"/>
  <c r="AZ11" i="149"/>
  <c r="BD11" i="149"/>
  <c r="AV12" i="149"/>
  <c r="AZ12" i="149"/>
  <c r="BD12" i="149"/>
  <c r="X13" i="149"/>
  <c r="AB13" i="149"/>
  <c r="AF13" i="149"/>
  <c r="AV13" i="149"/>
  <c r="AZ13" i="149"/>
  <c r="BD13" i="149"/>
  <c r="Y14" i="149"/>
  <c r="AC14" i="149"/>
  <c r="AG14" i="149"/>
  <c r="AW14" i="149"/>
  <c r="BA14" i="149"/>
  <c r="AX15" i="149"/>
  <c r="BB15" i="149"/>
  <c r="BF15" i="149"/>
  <c r="AI16" i="149"/>
  <c r="AY16" i="149"/>
  <c r="BC16" i="149"/>
  <c r="BG16" i="149"/>
  <c r="X17" i="149"/>
  <c r="AB17" i="149"/>
  <c r="AF17" i="149"/>
  <c r="AV17" i="149"/>
  <c r="BF18" i="149"/>
  <c r="BB18" i="149"/>
  <c r="AX18" i="149"/>
  <c r="BE18" i="149"/>
  <c r="BA18" i="149"/>
  <c r="AW18" i="149"/>
  <c r="BG18" i="149"/>
  <c r="BC18" i="149"/>
  <c r="AY18" i="149"/>
  <c r="W18" i="149"/>
  <c r="AZ18" i="149"/>
  <c r="AI19" i="149"/>
  <c r="BD20" i="149"/>
  <c r="BE22" i="149"/>
  <c r="AG23" i="149"/>
  <c r="BF24" i="149"/>
  <c r="AX6" i="149"/>
  <c r="BB6" i="149"/>
  <c r="AA8" i="149"/>
  <c r="AE8" i="149"/>
  <c r="AA9" i="149"/>
  <c r="AE9" i="149"/>
  <c r="X10" i="149"/>
  <c r="AB10" i="149"/>
  <c r="AW11" i="149"/>
  <c r="BA11" i="149"/>
  <c r="AW12" i="149"/>
  <c r="BA12" i="149"/>
  <c r="Y13" i="149"/>
  <c r="AC13" i="149"/>
  <c r="AW13" i="149"/>
  <c r="BA13" i="149"/>
  <c r="Z14" i="149"/>
  <c r="AD14" i="149"/>
  <c r="W15" i="149"/>
  <c r="AY15" i="149"/>
  <c r="BC15" i="149"/>
  <c r="X16" i="149"/>
  <c r="AB16" i="149"/>
  <c r="AV16" i="149"/>
  <c r="AZ16" i="149"/>
  <c r="BE17" i="149"/>
  <c r="BA17" i="149"/>
  <c r="BF17" i="149"/>
  <c r="BB17" i="149"/>
  <c r="AX17" i="149"/>
  <c r="Y17" i="149"/>
  <c r="AC17" i="149"/>
  <c r="AW17" i="149"/>
  <c r="BD17" i="149"/>
  <c r="X18" i="149"/>
  <c r="BD18" i="149"/>
  <c r="BG19" i="149"/>
  <c r="BE23" i="149"/>
  <c r="X19" i="149"/>
  <c r="AB19" i="149"/>
  <c r="AF19" i="149"/>
  <c r="AV19" i="149"/>
  <c r="AZ19" i="149"/>
  <c r="BD19" i="149"/>
  <c r="Y20" i="149"/>
  <c r="AC20" i="149"/>
  <c r="AG20" i="149"/>
  <c r="AW20" i="149"/>
  <c r="BA20" i="149"/>
  <c r="BE20" i="149"/>
  <c r="Z21" i="149"/>
  <c r="AD21" i="149"/>
  <c r="AH21" i="149"/>
  <c r="AX21" i="149"/>
  <c r="BB21" i="149"/>
  <c r="BF21" i="149"/>
  <c r="Z22" i="149"/>
  <c r="AD22" i="149"/>
  <c r="AH22" i="149"/>
  <c r="AX22" i="149"/>
  <c r="BB22" i="149"/>
  <c r="BF22" i="149"/>
  <c r="Z23" i="149"/>
  <c r="AD23" i="149"/>
  <c r="AH23" i="149"/>
  <c r="AX23" i="149"/>
  <c r="BB23" i="149"/>
  <c r="BF23" i="149"/>
  <c r="W24" i="149"/>
  <c r="AA24" i="149"/>
  <c r="AE24" i="149"/>
  <c r="AI24" i="149"/>
  <c r="AY24" i="149"/>
  <c r="BC24" i="149"/>
  <c r="BG24" i="149"/>
  <c r="X25" i="149"/>
  <c r="AB25" i="149"/>
  <c r="AF25" i="149"/>
  <c r="AV25" i="149"/>
  <c r="AZ25" i="149"/>
  <c r="BD25" i="149"/>
  <c r="X26" i="149"/>
  <c r="AB26" i="149"/>
  <c r="AF26" i="149"/>
  <c r="AV26" i="149"/>
  <c r="AZ26" i="149"/>
  <c r="BD26" i="149"/>
  <c r="X4" i="150"/>
  <c r="AB4" i="150"/>
  <c r="AF4" i="150"/>
  <c r="AJ4" i="150"/>
  <c r="AN4" i="150"/>
  <c r="AR4" i="150"/>
  <c r="AV4" i="150"/>
  <c r="AZ4" i="150"/>
  <c r="BD4" i="150"/>
  <c r="BH4" i="150"/>
  <c r="BL4" i="150"/>
  <c r="BP4" i="150"/>
  <c r="Y5" i="150"/>
  <c r="AC5" i="150"/>
  <c r="AG5" i="150"/>
  <c r="AK5" i="150"/>
  <c r="AO5" i="150"/>
  <c r="AS5" i="150"/>
  <c r="AW5" i="150"/>
  <c r="BA5" i="150"/>
  <c r="BE5" i="150"/>
  <c r="BI5" i="150"/>
  <c r="BM5" i="150"/>
  <c r="BQ5" i="150"/>
  <c r="V6" i="150"/>
  <c r="Z6" i="150"/>
  <c r="AD6" i="150"/>
  <c r="AH6" i="150"/>
  <c r="AL6" i="150"/>
  <c r="AP6" i="150"/>
  <c r="AT6" i="150"/>
  <c r="AX6" i="150"/>
  <c r="BB6" i="150"/>
  <c r="BF6" i="150"/>
  <c r="BK6" i="150"/>
  <c r="BS6" i="150"/>
  <c r="AJ7" i="150"/>
  <c r="AZ7" i="150"/>
  <c r="BP7" i="150"/>
  <c r="AB8" i="150"/>
  <c r="AF10" i="150"/>
  <c r="BA11" i="150"/>
  <c r="AW19" i="149"/>
  <c r="BA19" i="149"/>
  <c r="BE19" i="149"/>
  <c r="AY22" i="149"/>
  <c r="BC22" i="149"/>
  <c r="BG22" i="149"/>
  <c r="W23" i="149"/>
  <c r="AA23" i="149"/>
  <c r="AE23" i="149"/>
  <c r="AI23" i="149"/>
  <c r="AY23" i="149"/>
  <c r="BC23" i="149"/>
  <c r="BG23" i="149"/>
  <c r="X24" i="149"/>
  <c r="AB24" i="149"/>
  <c r="AF24" i="149"/>
  <c r="AV24" i="149"/>
  <c r="AZ24" i="149"/>
  <c r="BD24" i="149"/>
  <c r="Y25" i="149"/>
  <c r="AC25" i="149"/>
  <c r="AG25" i="149"/>
  <c r="AW25" i="149"/>
  <c r="BA25" i="149"/>
  <c r="BE25" i="149"/>
  <c r="Y26" i="149"/>
  <c r="AC26" i="149"/>
  <c r="AG26" i="149"/>
  <c r="AW26" i="149"/>
  <c r="BA26" i="149"/>
  <c r="BE26" i="149"/>
  <c r="BS26" i="150"/>
  <c r="BO26" i="150"/>
  <c r="BK26" i="150"/>
  <c r="AU26" i="150"/>
  <c r="AQ26" i="150"/>
  <c r="AM26" i="150"/>
  <c r="BS25" i="150"/>
  <c r="BO25" i="150"/>
  <c r="BK25" i="150"/>
  <c r="AU25" i="150"/>
  <c r="AQ25" i="150"/>
  <c r="AM25" i="150"/>
  <c r="BR24" i="150"/>
  <c r="BN24" i="150"/>
  <c r="BJ24" i="150"/>
  <c r="AT24" i="150"/>
  <c r="AP24" i="150"/>
  <c r="AL24" i="150"/>
  <c r="V24" i="150"/>
  <c r="BQ23" i="150"/>
  <c r="BM23" i="150"/>
  <c r="BI23" i="150"/>
  <c r="AS23" i="150"/>
  <c r="AO23" i="150"/>
  <c r="AK23" i="150"/>
  <c r="BQ22" i="150"/>
  <c r="BM22" i="150"/>
  <c r="BI22" i="150"/>
  <c r="AS22" i="150"/>
  <c r="AO22" i="150"/>
  <c r="AK22" i="150"/>
  <c r="BQ21" i="150"/>
  <c r="BM21" i="150"/>
  <c r="BI21" i="150"/>
  <c r="AS21" i="150"/>
  <c r="AO21" i="150"/>
  <c r="AK21" i="150"/>
  <c r="BP20" i="150"/>
  <c r="BL20" i="150"/>
  <c r="BH20" i="150"/>
  <c r="BR26" i="150"/>
  <c r="BN26" i="150"/>
  <c r="BJ26" i="150"/>
  <c r="AT26" i="150"/>
  <c r="AP26" i="150"/>
  <c r="AL26" i="150"/>
  <c r="V26" i="150"/>
  <c r="BR25" i="150"/>
  <c r="BN25" i="150"/>
  <c r="BJ25" i="150"/>
  <c r="AT25" i="150"/>
  <c r="AP25" i="150"/>
  <c r="AL25" i="150"/>
  <c r="V25" i="150"/>
  <c r="BQ24" i="150"/>
  <c r="BM24" i="150"/>
  <c r="BI24" i="150"/>
  <c r="AS24" i="150"/>
  <c r="AO24" i="150"/>
  <c r="AK24" i="150"/>
  <c r="BP23" i="150"/>
  <c r="BL23" i="150"/>
  <c r="BH23" i="150"/>
  <c r="AR23" i="150"/>
  <c r="AN23" i="150"/>
  <c r="AJ23" i="150"/>
  <c r="BP22" i="150"/>
  <c r="BL22" i="150"/>
  <c r="BH22" i="150"/>
  <c r="AR22" i="150"/>
  <c r="AN22" i="150"/>
  <c r="AJ22" i="150"/>
  <c r="BP21" i="150"/>
  <c r="BL21" i="150"/>
  <c r="BH21" i="150"/>
  <c r="AR21" i="150"/>
  <c r="AN21" i="150"/>
  <c r="AJ21" i="150"/>
  <c r="BS20" i="150"/>
  <c r="BO20" i="150"/>
  <c r="BK20" i="150"/>
  <c r="BQ26" i="150"/>
  <c r="BM26" i="150"/>
  <c r="BI26" i="150"/>
  <c r="AS26" i="150"/>
  <c r="AO26" i="150"/>
  <c r="AK26" i="150"/>
  <c r="AG26" i="150"/>
  <c r="BP26" i="150"/>
  <c r="BL26" i="150"/>
  <c r="BH26" i="150"/>
  <c r="AR26" i="150"/>
  <c r="AN26" i="150"/>
  <c r="AJ26" i="150"/>
  <c r="BP25" i="150"/>
  <c r="BL25" i="150"/>
  <c r="BH25" i="150"/>
  <c r="AR25" i="150"/>
  <c r="AN25" i="150"/>
  <c r="AJ25" i="150"/>
  <c r="BS24" i="150"/>
  <c r="BO24" i="150"/>
  <c r="BK24" i="150"/>
  <c r="AU24" i="150"/>
  <c r="AQ24" i="150"/>
  <c r="AM24" i="150"/>
  <c r="BR23" i="150"/>
  <c r="BN23" i="150"/>
  <c r="BJ23" i="150"/>
  <c r="BF23" i="150"/>
  <c r="BB23" i="150"/>
  <c r="AX23" i="150"/>
  <c r="AT23" i="150"/>
  <c r="AP23" i="150"/>
  <c r="AL23" i="150"/>
  <c r="AC26" i="150"/>
  <c r="BM25" i="150"/>
  <c r="AG25" i="150"/>
  <c r="BL24" i="150"/>
  <c r="AV24" i="150"/>
  <c r="BO23" i="150"/>
  <c r="AY23" i="150"/>
  <c r="AI23" i="150"/>
  <c r="AA23" i="150"/>
  <c r="BS22" i="150"/>
  <c r="BK22" i="150"/>
  <c r="BC22" i="150"/>
  <c r="AU22" i="150"/>
  <c r="AM22" i="150"/>
  <c r="AE22" i="150"/>
  <c r="BO21" i="150"/>
  <c r="BG21" i="150"/>
  <c r="AY21" i="150"/>
  <c r="AQ21" i="150"/>
  <c r="AI21" i="150"/>
  <c r="AA21" i="150"/>
  <c r="BR20" i="150"/>
  <c r="BJ20" i="150"/>
  <c r="BB20" i="150"/>
  <c r="AV20" i="150"/>
  <c r="AR20" i="150"/>
  <c r="AN20" i="150"/>
  <c r="AJ20" i="150"/>
  <c r="BS19" i="150"/>
  <c r="BO19" i="150"/>
  <c r="BK19" i="150"/>
  <c r="AU19" i="150"/>
  <c r="AQ19" i="150"/>
  <c r="AM19" i="150"/>
  <c r="AI19" i="150"/>
  <c r="AE19" i="150"/>
  <c r="AA19" i="150"/>
  <c r="BR18" i="150"/>
  <c r="BN18" i="150"/>
  <c r="BJ18" i="150"/>
  <c r="AT18" i="150"/>
  <c r="AP18" i="150"/>
  <c r="Y26" i="150"/>
  <c r="BI25" i="150"/>
  <c r="AS25" i="150"/>
  <c r="AC25" i="150"/>
  <c r="BH24" i="150"/>
  <c r="AR24" i="150"/>
  <c r="BK23" i="150"/>
  <c r="AU23" i="150"/>
  <c r="AH23" i="150"/>
  <c r="Z23" i="150"/>
  <c r="BR22" i="150"/>
  <c r="BJ22" i="150"/>
  <c r="BB22" i="150"/>
  <c r="AT22" i="150"/>
  <c r="AL22" i="150"/>
  <c r="AD22" i="150"/>
  <c r="V22" i="150"/>
  <c r="BN21" i="150"/>
  <c r="BF21" i="150"/>
  <c r="AX21" i="150"/>
  <c r="AP21" i="150"/>
  <c r="AH21" i="150"/>
  <c r="Z21" i="150"/>
  <c r="BQ20" i="150"/>
  <c r="BI20" i="150"/>
  <c r="AU20" i="150"/>
  <c r="AQ20" i="150"/>
  <c r="AM20" i="150"/>
  <c r="BR19" i="150"/>
  <c r="BN19" i="150"/>
  <c r="BJ19" i="150"/>
  <c r="AT19" i="150"/>
  <c r="AP19" i="150"/>
  <c r="AL19" i="150"/>
  <c r="V19" i="150"/>
  <c r="BQ18" i="150"/>
  <c r="BM18" i="150"/>
  <c r="BI18" i="150"/>
  <c r="AS18" i="150"/>
  <c r="AO18" i="150"/>
  <c r="AK18" i="150"/>
  <c r="AO25" i="150"/>
  <c r="Y25" i="150"/>
  <c r="BD24" i="150"/>
  <c r="AN24" i="150"/>
  <c r="X24" i="150"/>
  <c r="BG23" i="150"/>
  <c r="AQ23" i="150"/>
  <c r="AE23" i="150"/>
  <c r="BO22" i="150"/>
  <c r="BG22" i="150"/>
  <c r="AY22" i="150"/>
  <c r="AQ22" i="150"/>
  <c r="AI22" i="150"/>
  <c r="AA22" i="150"/>
  <c r="BS21" i="150"/>
  <c r="BK21" i="150"/>
  <c r="BC21" i="150"/>
  <c r="AU21" i="150"/>
  <c r="AM21" i="150"/>
  <c r="AE21" i="150"/>
  <c r="BN20" i="150"/>
  <c r="BF20" i="150"/>
  <c r="AX20" i="150"/>
  <c r="AT20" i="150"/>
  <c r="AP20" i="150"/>
  <c r="AL20" i="150"/>
  <c r="AH20" i="150"/>
  <c r="AD20" i="150"/>
  <c r="Z20" i="150"/>
  <c r="V20" i="150"/>
  <c r="BQ19" i="150"/>
  <c r="BM19" i="150"/>
  <c r="BI19" i="150"/>
  <c r="AS19" i="150"/>
  <c r="AO19" i="150"/>
  <c r="AK19" i="150"/>
  <c r="AG19" i="150"/>
  <c r="AC19" i="150"/>
  <c r="Y19" i="150"/>
  <c r="BQ25" i="150"/>
  <c r="AK25" i="150"/>
  <c r="BP24" i="150"/>
  <c r="AZ24" i="150"/>
  <c r="AJ24" i="150"/>
  <c r="BS23" i="150"/>
  <c r="BC23" i="150"/>
  <c r="AM23" i="150"/>
  <c r="AD23" i="150"/>
  <c r="V23" i="150"/>
  <c r="BN22" i="150"/>
  <c r="BF22" i="150"/>
  <c r="AX22" i="150"/>
  <c r="AP22" i="150"/>
  <c r="AH22" i="150"/>
  <c r="Z22" i="150"/>
  <c r="BR21" i="150"/>
  <c r="BJ21" i="150"/>
  <c r="BB21" i="150"/>
  <c r="AT21" i="150"/>
  <c r="AL21" i="150"/>
  <c r="AD21" i="150"/>
  <c r="V21" i="150"/>
  <c r="BM20" i="150"/>
  <c r="AS20" i="150"/>
  <c r="AO20" i="150"/>
  <c r="AK20" i="150"/>
  <c r="BP19" i="150"/>
  <c r="BL19" i="150"/>
  <c r="BH19" i="150"/>
  <c r="AR19" i="150"/>
  <c r="AN19" i="150"/>
  <c r="AJ19" i="150"/>
  <c r="BS18" i="150"/>
  <c r="BO18" i="150"/>
  <c r="BK18" i="150"/>
  <c r="AU18" i="150"/>
  <c r="AQ18" i="150"/>
  <c r="AM18" i="150"/>
  <c r="BR17" i="150"/>
  <c r="BN17" i="150"/>
  <c r="BJ17" i="150"/>
  <c r="AT17" i="150"/>
  <c r="AP17" i="150"/>
  <c r="AL17" i="150"/>
  <c r="V17" i="150"/>
  <c r="BQ16" i="150"/>
  <c r="BM16" i="150"/>
  <c r="BI16" i="150"/>
  <c r="AS16" i="150"/>
  <c r="AO16" i="150"/>
  <c r="BP18" i="150"/>
  <c r="AL18" i="150"/>
  <c r="BO17" i="150"/>
  <c r="BI17" i="150"/>
  <c r="AS17" i="150"/>
  <c r="AN17" i="150"/>
  <c r="X17" i="150"/>
  <c r="BP16" i="150"/>
  <c r="BK16" i="150"/>
  <c r="AU16" i="150"/>
  <c r="AP16" i="150"/>
  <c r="AK16" i="150"/>
  <c r="AG16" i="150"/>
  <c r="AC16" i="150"/>
  <c r="Y16" i="150"/>
  <c r="BP15" i="150"/>
  <c r="BL15" i="150"/>
  <c r="BH15" i="150"/>
  <c r="AR15" i="150"/>
  <c r="AN15" i="150"/>
  <c r="AJ15" i="150"/>
  <c r="BS14" i="150"/>
  <c r="BO14" i="150"/>
  <c r="BK14" i="150"/>
  <c r="AU14" i="150"/>
  <c r="AQ14" i="150"/>
  <c r="AM14" i="150"/>
  <c r="AE14" i="150"/>
  <c r="AA14" i="150"/>
  <c r="BR13" i="150"/>
  <c r="BN13" i="150"/>
  <c r="BJ13" i="150"/>
  <c r="AT13" i="150"/>
  <c r="AP13" i="150"/>
  <c r="AL13" i="150"/>
  <c r="AH13" i="150"/>
  <c r="AD13" i="150"/>
  <c r="Z13" i="150"/>
  <c r="V13" i="150"/>
  <c r="BR12" i="150"/>
  <c r="BN12" i="150"/>
  <c r="BJ12" i="150"/>
  <c r="AT12" i="150"/>
  <c r="AP12" i="150"/>
  <c r="AL12" i="150"/>
  <c r="AH12" i="150"/>
  <c r="AD12" i="150"/>
  <c r="Z12" i="150"/>
  <c r="V12" i="150"/>
  <c r="BR11" i="150"/>
  <c r="BN11" i="150"/>
  <c r="BJ11" i="150"/>
  <c r="BL18" i="150"/>
  <c r="AJ18" i="150"/>
  <c r="BS17" i="150"/>
  <c r="BM17" i="150"/>
  <c r="BH17" i="150"/>
  <c r="AR17" i="150"/>
  <c r="AM17" i="150"/>
  <c r="BO16" i="150"/>
  <c r="BJ16" i="150"/>
  <c r="AT16" i="150"/>
  <c r="AN16" i="150"/>
  <c r="AJ16" i="150"/>
  <c r="BS15" i="150"/>
  <c r="BO15" i="150"/>
  <c r="BK15" i="150"/>
  <c r="AU15" i="150"/>
  <c r="AQ15" i="150"/>
  <c r="AM15" i="150"/>
  <c r="BR14" i="150"/>
  <c r="BN14" i="150"/>
  <c r="BJ14" i="150"/>
  <c r="AT14" i="150"/>
  <c r="AP14" i="150"/>
  <c r="AL14" i="150"/>
  <c r="V14" i="150"/>
  <c r="BQ13" i="150"/>
  <c r="BM13" i="150"/>
  <c r="BI13" i="150"/>
  <c r="AS13" i="150"/>
  <c r="AO13" i="150"/>
  <c r="AK13" i="150"/>
  <c r="AG13" i="150"/>
  <c r="AC13" i="150"/>
  <c r="Y13" i="150"/>
  <c r="BQ12" i="150"/>
  <c r="BM12" i="150"/>
  <c r="BI12" i="150"/>
  <c r="AS12" i="150"/>
  <c r="AO12" i="150"/>
  <c r="AK12" i="150"/>
  <c r="AG12" i="150"/>
  <c r="AC12" i="150"/>
  <c r="Y12" i="150"/>
  <c r="BQ11" i="150"/>
  <c r="BM11" i="150"/>
  <c r="AN18" i="150"/>
  <c r="V18" i="150"/>
  <c r="BP17" i="150"/>
  <c r="BK17" i="150"/>
  <c r="AU17" i="150"/>
  <c r="AO17" i="150"/>
  <c r="AJ17" i="150"/>
  <c r="BR16" i="150"/>
  <c r="BL16" i="150"/>
  <c r="AQ16" i="150"/>
  <c r="AL16" i="150"/>
  <c r="V16" i="150"/>
  <c r="BQ15" i="150"/>
  <c r="BM15" i="150"/>
  <c r="BI15" i="150"/>
  <c r="AS15" i="150"/>
  <c r="AO15" i="150"/>
  <c r="AK15" i="150"/>
  <c r="BP14" i="150"/>
  <c r="BL14" i="150"/>
  <c r="BH14" i="150"/>
  <c r="AR14" i="150"/>
  <c r="AN14" i="150"/>
  <c r="AJ14" i="150"/>
  <c r="BS13" i="150"/>
  <c r="BO13" i="150"/>
  <c r="BK13" i="150"/>
  <c r="AU13" i="150"/>
  <c r="AQ13" i="150"/>
  <c r="AM13" i="150"/>
  <c r="BS12" i="150"/>
  <c r="BO12" i="150"/>
  <c r="BK12" i="150"/>
  <c r="AU12" i="150"/>
  <c r="AQ12" i="150"/>
  <c r="AM12" i="150"/>
  <c r="BS11" i="150"/>
  <c r="BO11" i="150"/>
  <c r="BK11" i="150"/>
  <c r="AU11" i="150"/>
  <c r="AQ11" i="150"/>
  <c r="AM11" i="150"/>
  <c r="BR10" i="150"/>
  <c r="BN10" i="150"/>
  <c r="BJ10" i="150"/>
  <c r="AR18" i="150"/>
  <c r="BL17" i="150"/>
  <c r="AQ17" i="150"/>
  <c r="BN16" i="150"/>
  <c r="AR16" i="150"/>
  <c r="AA16" i="150"/>
  <c r="BF15" i="150"/>
  <c r="AP15" i="150"/>
  <c r="Z15" i="150"/>
  <c r="BI14" i="150"/>
  <c r="AS14" i="150"/>
  <c r="AC14" i="150"/>
  <c r="BH13" i="150"/>
  <c r="AR13" i="150"/>
  <c r="AB13" i="150"/>
  <c r="BL12" i="150"/>
  <c r="AV12" i="150"/>
  <c r="AF12" i="150"/>
  <c r="BP11" i="150"/>
  <c r="BE11" i="150"/>
  <c r="AW11" i="150"/>
  <c r="AR11" i="150"/>
  <c r="AL11" i="150"/>
  <c r="AG11" i="150"/>
  <c r="AB11" i="150"/>
  <c r="V11" i="150"/>
  <c r="BP10" i="150"/>
  <c r="BK10" i="150"/>
  <c r="AS10" i="150"/>
  <c r="AO10" i="150"/>
  <c r="AK10" i="150"/>
  <c r="AG10" i="150"/>
  <c r="AC10" i="150"/>
  <c r="Y10" i="150"/>
  <c r="BP9" i="150"/>
  <c r="BL9" i="150"/>
  <c r="BH9" i="150"/>
  <c r="BD9" i="150"/>
  <c r="AZ9" i="150"/>
  <c r="AV9" i="150"/>
  <c r="AR9" i="150"/>
  <c r="AN9" i="150"/>
  <c r="AJ9" i="150"/>
  <c r="AF9" i="150"/>
  <c r="AB9" i="150"/>
  <c r="X9" i="150"/>
  <c r="BP8" i="150"/>
  <c r="BL8" i="150"/>
  <c r="BH8" i="150"/>
  <c r="BD8" i="150"/>
  <c r="AZ8" i="150"/>
  <c r="AH18" i="150"/>
  <c r="AK17" i="150"/>
  <c r="BH16" i="150"/>
  <c r="AM16" i="150"/>
  <c r="BR15" i="150"/>
  <c r="BB15" i="150"/>
  <c r="AL15" i="150"/>
  <c r="V15" i="150"/>
  <c r="AO14" i="150"/>
  <c r="Y14" i="150"/>
  <c r="BD13" i="150"/>
  <c r="AN13" i="150"/>
  <c r="X13" i="150"/>
  <c r="BH12" i="150"/>
  <c r="AR12" i="150"/>
  <c r="AB12" i="150"/>
  <c r="BL11" i="150"/>
  <c r="AP11" i="150"/>
  <c r="AK11" i="150"/>
  <c r="BO10" i="150"/>
  <c r="BI10" i="150"/>
  <c r="AR10" i="150"/>
  <c r="AN10" i="150"/>
  <c r="AJ10" i="150"/>
  <c r="BS9" i="150"/>
  <c r="BO9" i="150"/>
  <c r="BK9" i="150"/>
  <c r="AU9" i="150"/>
  <c r="AQ9" i="150"/>
  <c r="AM9" i="150"/>
  <c r="BS8" i="150"/>
  <c r="BO8" i="150"/>
  <c r="BK8" i="150"/>
  <c r="AU8" i="150"/>
  <c r="AQ8" i="150"/>
  <c r="AM8" i="150"/>
  <c r="BS7" i="150"/>
  <c r="BO7" i="150"/>
  <c r="BK7" i="150"/>
  <c r="AU7" i="150"/>
  <c r="AQ7" i="150"/>
  <c r="AM7" i="150"/>
  <c r="AC18" i="150"/>
  <c r="AF17" i="150"/>
  <c r="BC16" i="150"/>
  <c r="AI16" i="150"/>
  <c r="BN15" i="150"/>
  <c r="AX15" i="150"/>
  <c r="AH15" i="150"/>
  <c r="BQ14" i="150"/>
  <c r="AK14" i="150"/>
  <c r="BP13" i="150"/>
  <c r="AZ13" i="150"/>
  <c r="AJ13" i="150"/>
  <c r="BD12" i="150"/>
  <c r="AN12" i="150"/>
  <c r="X12" i="150"/>
  <c r="BI11" i="150"/>
  <c r="AT11" i="150"/>
  <c r="AO11" i="150"/>
  <c r="AJ11" i="150"/>
  <c r="BS10" i="150"/>
  <c r="BM10" i="150"/>
  <c r="BH10" i="150"/>
  <c r="AU10" i="150"/>
  <c r="AQ10" i="150"/>
  <c r="AM10" i="150"/>
  <c r="BR9" i="150"/>
  <c r="BN9" i="150"/>
  <c r="BJ9" i="150"/>
  <c r="AT9" i="150"/>
  <c r="AP9" i="150"/>
  <c r="AL9" i="150"/>
  <c r="V9" i="150"/>
  <c r="BR8" i="150"/>
  <c r="BN8" i="150"/>
  <c r="BJ8" i="150"/>
  <c r="AT8" i="150"/>
  <c r="AP8" i="150"/>
  <c r="AL8" i="150"/>
  <c r="V8" i="150"/>
  <c r="BR7" i="150"/>
  <c r="BN7" i="150"/>
  <c r="BJ7" i="150"/>
  <c r="AT7" i="150"/>
  <c r="AP7" i="150"/>
  <c r="AL7" i="150"/>
  <c r="V7" i="150"/>
  <c r="BQ6" i="150"/>
  <c r="BM6" i="150"/>
  <c r="BI6" i="150"/>
  <c r="BH18" i="150"/>
  <c r="X18" i="150"/>
  <c r="BQ17" i="150"/>
  <c r="AA17" i="150"/>
  <c r="BS16" i="150"/>
  <c r="AX16" i="150"/>
  <c r="AE16" i="150"/>
  <c r="BJ15" i="150"/>
  <c r="AT15" i="150"/>
  <c r="AD15" i="150"/>
  <c r="BM14" i="150"/>
  <c r="AG14" i="150"/>
  <c r="BL13" i="150"/>
  <c r="AV13" i="150"/>
  <c r="AF13" i="150"/>
  <c r="BP12" i="150"/>
  <c r="AZ12" i="150"/>
  <c r="AJ12" i="150"/>
  <c r="BH11" i="150"/>
  <c r="AS11" i="150"/>
  <c r="AN11" i="150"/>
  <c r="BQ10" i="150"/>
  <c r="BL10" i="150"/>
  <c r="AT10" i="150"/>
  <c r="AP10" i="150"/>
  <c r="AL10" i="150"/>
  <c r="V10" i="150"/>
  <c r="BQ9" i="150"/>
  <c r="BM9" i="150"/>
  <c r="BI9" i="150"/>
  <c r="AS9" i="150"/>
  <c r="AO9" i="150"/>
  <c r="AK9" i="150"/>
  <c r="BQ8" i="150"/>
  <c r="BM8" i="150"/>
  <c r="BI8" i="150"/>
  <c r="AS8" i="150"/>
  <c r="AO8" i="150"/>
  <c r="AK8" i="150"/>
  <c r="BQ7" i="150"/>
  <c r="BM7" i="150"/>
  <c r="BI7" i="150"/>
  <c r="AS7" i="150"/>
  <c r="AO7" i="150"/>
  <c r="AK7" i="150"/>
  <c r="BP6" i="150"/>
  <c r="BL6" i="150"/>
  <c r="Y4" i="150"/>
  <c r="AC4" i="150"/>
  <c r="AG4" i="150"/>
  <c r="AK4" i="150"/>
  <c r="AO4" i="150"/>
  <c r="AS4" i="150"/>
  <c r="AW4" i="150"/>
  <c r="BA4" i="150"/>
  <c r="BE4" i="150"/>
  <c r="BI4" i="150"/>
  <c r="BM4" i="150"/>
  <c r="BQ4" i="150"/>
  <c r="V5" i="150"/>
  <c r="Z5" i="150"/>
  <c r="AD5" i="150"/>
  <c r="AH5" i="150"/>
  <c r="AL5" i="150"/>
  <c r="AP5" i="150"/>
  <c r="AT5" i="150"/>
  <c r="AX5" i="150"/>
  <c r="BB5" i="150"/>
  <c r="BF5" i="150"/>
  <c r="BJ5" i="150"/>
  <c r="BN5" i="150"/>
  <c r="BR5" i="150"/>
  <c r="AA6" i="150"/>
  <c r="AE6" i="150"/>
  <c r="AI6" i="150"/>
  <c r="AM6" i="150"/>
  <c r="AQ6" i="150"/>
  <c r="AU6" i="150"/>
  <c r="AY6" i="150"/>
  <c r="BC6" i="150"/>
  <c r="BG6" i="150"/>
  <c r="BN6" i="150"/>
  <c r="X7" i="150"/>
  <c r="AN7" i="150"/>
  <c r="BD7" i="150"/>
  <c r="BG8" i="150"/>
  <c r="AF8" i="150"/>
  <c r="AV8" i="150"/>
  <c r="BG9" i="150"/>
  <c r="BD10" i="150"/>
  <c r="BG17" i="150"/>
  <c r="AX19" i="149"/>
  <c r="BB19" i="149"/>
  <c r="BF19" i="149"/>
  <c r="W20" i="149"/>
  <c r="AA20" i="149"/>
  <c r="AE20" i="149"/>
  <c r="AI20" i="149"/>
  <c r="AY20" i="149"/>
  <c r="BC20" i="149"/>
  <c r="BG20" i="149"/>
  <c r="X21" i="149"/>
  <c r="AB21" i="149"/>
  <c r="AF21" i="149"/>
  <c r="AV21" i="149"/>
  <c r="AZ21" i="149"/>
  <c r="BD21" i="149"/>
  <c r="X22" i="149"/>
  <c r="AB22" i="149"/>
  <c r="AF22" i="149"/>
  <c r="AV22" i="149"/>
  <c r="AZ22" i="149"/>
  <c r="BD22" i="149"/>
  <c r="X23" i="149"/>
  <c r="AB23" i="149"/>
  <c r="AF23" i="149"/>
  <c r="AV23" i="149"/>
  <c r="AZ23" i="149"/>
  <c r="BD23" i="149"/>
  <c r="Y24" i="149"/>
  <c r="AC24" i="149"/>
  <c r="AG24" i="149"/>
  <c r="AW24" i="149"/>
  <c r="BA24" i="149"/>
  <c r="BE24" i="149"/>
  <c r="Z25" i="149"/>
  <c r="AD25" i="149"/>
  <c r="AH25" i="149"/>
  <c r="AX25" i="149"/>
  <c r="BB25" i="149"/>
  <c r="BF25" i="149"/>
  <c r="Z26" i="149"/>
  <c r="AD26" i="149"/>
  <c r="AH26" i="149"/>
  <c r="AX26" i="149"/>
  <c r="BB26" i="149"/>
  <c r="BF26" i="149"/>
  <c r="V4" i="150"/>
  <c r="Z4" i="150"/>
  <c r="AD4" i="150"/>
  <c r="AH4" i="150"/>
  <c r="AL4" i="150"/>
  <c r="AP4" i="150"/>
  <c r="AT4" i="150"/>
  <c r="AX4" i="150"/>
  <c r="BB4" i="150"/>
  <c r="BF4" i="150"/>
  <c r="BJ4" i="150"/>
  <c r="BN4" i="150"/>
  <c r="BR4" i="150"/>
  <c r="W5" i="150"/>
  <c r="AA5" i="150"/>
  <c r="AE5" i="150"/>
  <c r="AI5" i="150"/>
  <c r="AM5" i="150"/>
  <c r="AQ5" i="150"/>
  <c r="AU5" i="150"/>
  <c r="AY5" i="150"/>
  <c r="BC5" i="150"/>
  <c r="BG5" i="150"/>
  <c r="BK5" i="150"/>
  <c r="BO5" i="150"/>
  <c r="BS5" i="150"/>
  <c r="X6" i="150"/>
  <c r="AB6" i="150"/>
  <c r="AF6" i="150"/>
  <c r="AJ6" i="150"/>
  <c r="AN6" i="150"/>
  <c r="AR6" i="150"/>
  <c r="AV6" i="150"/>
  <c r="AZ6" i="150"/>
  <c r="BD6" i="150"/>
  <c r="BH6" i="150"/>
  <c r="BO6" i="150"/>
  <c r="AI7" i="150"/>
  <c r="AE7" i="150"/>
  <c r="AA7" i="150"/>
  <c r="AH7" i="150"/>
  <c r="AD7" i="150"/>
  <c r="Z7" i="150"/>
  <c r="AG7" i="150"/>
  <c r="AC7" i="150"/>
  <c r="Y7" i="150"/>
  <c r="AB7" i="150"/>
  <c r="AR7" i="150"/>
  <c r="BH7" i="150"/>
  <c r="AJ8" i="150"/>
  <c r="W19" i="149"/>
  <c r="AA19" i="149"/>
  <c r="AE19" i="149"/>
  <c r="AY19" i="149"/>
  <c r="BC19" i="149"/>
  <c r="X20" i="149"/>
  <c r="AB20" i="149"/>
  <c r="AV20" i="149"/>
  <c r="AZ20" i="149"/>
  <c r="Y21" i="149"/>
  <c r="AC21" i="149"/>
  <c r="AW21" i="149"/>
  <c r="BA21" i="149"/>
  <c r="Y22" i="149"/>
  <c r="AC22" i="149"/>
  <c r="AW22" i="149"/>
  <c r="BA22" i="149"/>
  <c r="Y23" i="149"/>
  <c r="AC23" i="149"/>
  <c r="AW23" i="149"/>
  <c r="BA23" i="149"/>
  <c r="Z24" i="149"/>
  <c r="AD24" i="149"/>
  <c r="AX24" i="149"/>
  <c r="BB24" i="149"/>
  <c r="W25" i="149"/>
  <c r="AA25" i="149"/>
  <c r="AE25" i="149"/>
  <c r="AY25" i="149"/>
  <c r="BC25" i="149"/>
  <c r="W26" i="149"/>
  <c r="AA26" i="149"/>
  <c r="AE26" i="149"/>
  <c r="AY26" i="149"/>
  <c r="BC26" i="149"/>
  <c r="W4" i="150"/>
  <c r="AA4" i="150"/>
  <c r="AE4" i="150"/>
  <c r="AM4" i="150"/>
  <c r="AQ4" i="150"/>
  <c r="AU4" i="150"/>
  <c r="AY4" i="150"/>
  <c r="BC4" i="150"/>
  <c r="BG4" i="150"/>
  <c r="BK4" i="150"/>
  <c r="BO4" i="150"/>
  <c r="BS4" i="150"/>
  <c r="X5" i="150"/>
  <c r="AB5" i="150"/>
  <c r="AJ5" i="150"/>
  <c r="AN5" i="150"/>
  <c r="AR5" i="150"/>
  <c r="AV5" i="150"/>
  <c r="AZ5" i="150"/>
  <c r="BH5" i="150"/>
  <c r="BL5" i="150"/>
  <c r="BP5" i="150"/>
  <c r="Y6" i="150"/>
  <c r="AC6" i="150"/>
  <c r="AK6" i="150"/>
  <c r="AO6" i="150"/>
  <c r="AS6" i="150"/>
  <c r="AW6" i="150"/>
  <c r="BA6" i="150"/>
  <c r="BJ6" i="150"/>
  <c r="BR6" i="150"/>
  <c r="BG7" i="150"/>
  <c r="AF7" i="150"/>
  <c r="AV7" i="150"/>
  <c r="BL7" i="150"/>
  <c r="AI8" i="150"/>
  <c r="X8" i="150"/>
  <c r="AN8" i="150"/>
  <c r="AI9" i="150"/>
  <c r="AH11" i="150"/>
  <c r="AW14" i="150"/>
  <c r="AW7" i="150"/>
  <c r="BA7" i="150"/>
  <c r="BE7" i="150"/>
  <c r="Y8" i="150"/>
  <c r="AC8" i="150"/>
  <c r="AG8" i="150"/>
  <c r="AW8" i="150"/>
  <c r="BA8" i="150"/>
  <c r="BE8" i="150"/>
  <c r="Y9" i="150"/>
  <c r="AC9" i="150"/>
  <c r="AG9" i="150"/>
  <c r="AW9" i="150"/>
  <c r="BA9" i="150"/>
  <c r="BE9" i="150"/>
  <c r="Z10" i="150"/>
  <c r="AD10" i="150"/>
  <c r="AH10" i="150"/>
  <c r="AX10" i="150"/>
  <c r="BB10" i="150"/>
  <c r="BG10" i="150"/>
  <c r="X11" i="150"/>
  <c r="AC11" i="150"/>
  <c r="AZ11" i="150"/>
  <c r="BF12" i="150"/>
  <c r="AI14" i="150"/>
  <c r="AF15" i="150"/>
  <c r="AF16" i="150"/>
  <c r="AV17" i="150"/>
  <c r="AX7" i="150"/>
  <c r="BB7" i="150"/>
  <c r="BF7" i="150"/>
  <c r="Z8" i="150"/>
  <c r="AD8" i="150"/>
  <c r="AH8" i="150"/>
  <c r="AX8" i="150"/>
  <c r="BB8" i="150"/>
  <c r="BF8" i="150"/>
  <c r="Z9" i="150"/>
  <c r="AD9" i="150"/>
  <c r="AH9" i="150"/>
  <c r="AX9" i="150"/>
  <c r="BB9" i="150"/>
  <c r="BF9" i="150"/>
  <c r="W10" i="150"/>
  <c r="AA10" i="150"/>
  <c r="AE10" i="150"/>
  <c r="AI10" i="150"/>
  <c r="AY10" i="150"/>
  <c r="BC10" i="150"/>
  <c r="AI11" i="150"/>
  <c r="AE11" i="150"/>
  <c r="AA11" i="150"/>
  <c r="Y11" i="150"/>
  <c r="AD11" i="150"/>
  <c r="BF13" i="150"/>
  <c r="BG14" i="150"/>
  <c r="BC14" i="150"/>
  <c r="AY14" i="150"/>
  <c r="W14" i="150"/>
  <c r="BF14" i="150"/>
  <c r="BB14" i="150"/>
  <c r="AX14" i="150"/>
  <c r="BD14" i="150"/>
  <c r="AZ14" i="150"/>
  <c r="AV14" i="150"/>
  <c r="BA14" i="150"/>
  <c r="BD15" i="150"/>
  <c r="BD16" i="150"/>
  <c r="BA17" i="150"/>
  <c r="AF20" i="150"/>
  <c r="AY7" i="150"/>
  <c r="BC7" i="150"/>
  <c r="AA8" i="150"/>
  <c r="AE8" i="150"/>
  <c r="AY8" i="150"/>
  <c r="BC8" i="150"/>
  <c r="AA9" i="150"/>
  <c r="AE9" i="150"/>
  <c r="AY9" i="150"/>
  <c r="BC9" i="150"/>
  <c r="X10" i="150"/>
  <c r="AB10" i="150"/>
  <c r="AV10" i="150"/>
  <c r="AZ10" i="150"/>
  <c r="BF11" i="150"/>
  <c r="BB11" i="150"/>
  <c r="AX11" i="150"/>
  <c r="BG11" i="150"/>
  <c r="BC11" i="150"/>
  <c r="AY11" i="150"/>
  <c r="W11" i="150"/>
  <c r="Z11" i="150"/>
  <c r="AF11" i="150"/>
  <c r="AV11" i="150"/>
  <c r="BD11" i="150"/>
  <c r="AI12" i="150"/>
  <c r="BE14" i="150"/>
  <c r="AG18" i="150"/>
  <c r="BF10" i="150"/>
  <c r="AW10" i="150"/>
  <c r="BA10" i="150"/>
  <c r="BE10" i="150"/>
  <c r="AI13" i="150"/>
  <c r="BF17" i="150"/>
  <c r="BB17" i="150"/>
  <c r="AX17" i="150"/>
  <c r="BD17" i="150"/>
  <c r="AY17" i="150"/>
  <c r="BC17" i="150"/>
  <c r="AW17" i="150"/>
  <c r="W17" i="150"/>
  <c r="BE17" i="150"/>
  <c r="AZ17" i="150"/>
  <c r="AV18" i="150"/>
  <c r="W12" i="150"/>
  <c r="AA12" i="150"/>
  <c r="AE12" i="150"/>
  <c r="AY12" i="150"/>
  <c r="BC12" i="150"/>
  <c r="BG12" i="150"/>
  <c r="W13" i="150"/>
  <c r="AA13" i="150"/>
  <c r="AE13" i="150"/>
  <c r="AY13" i="150"/>
  <c r="BC13" i="150"/>
  <c r="BG13" i="150"/>
  <c r="X14" i="150"/>
  <c r="AB14" i="150"/>
  <c r="AF14" i="150"/>
  <c r="Y15" i="150"/>
  <c r="AC15" i="150"/>
  <c r="AG15" i="150"/>
  <c r="AW15" i="150"/>
  <c r="BA15" i="150"/>
  <c r="BE15" i="150"/>
  <c r="Z16" i="150"/>
  <c r="AD16" i="150"/>
  <c r="AH16" i="150"/>
  <c r="AV16" i="150"/>
  <c r="BB16" i="150"/>
  <c r="BG16" i="150"/>
  <c r="AH17" i="150"/>
  <c r="AD17" i="150"/>
  <c r="Z17" i="150"/>
  <c r="Y17" i="150"/>
  <c r="AE17" i="150"/>
  <c r="AB18" i="150"/>
  <c r="BD18" i="150"/>
  <c r="AW12" i="150"/>
  <c r="BA12" i="150"/>
  <c r="BE12" i="150"/>
  <c r="AW13" i="150"/>
  <c r="BA13" i="150"/>
  <c r="BE13" i="150"/>
  <c r="Z14" i="150"/>
  <c r="AD14" i="150"/>
  <c r="AH14" i="150"/>
  <c r="W15" i="150"/>
  <c r="AA15" i="150"/>
  <c r="AE15" i="150"/>
  <c r="AI15" i="150"/>
  <c r="AY15" i="150"/>
  <c r="BC15" i="150"/>
  <c r="BG15" i="150"/>
  <c r="X16" i="150"/>
  <c r="AB16" i="150"/>
  <c r="AY16" i="150"/>
  <c r="AB17" i="150"/>
  <c r="AG17" i="150"/>
  <c r="AI18" i="150"/>
  <c r="AE18" i="150"/>
  <c r="AA18" i="150"/>
  <c r="Y18" i="150"/>
  <c r="AD18" i="150"/>
  <c r="AH19" i="150"/>
  <c r="AX12" i="150"/>
  <c r="BB12" i="150"/>
  <c r="AX13" i="150"/>
  <c r="BB13" i="150"/>
  <c r="X15" i="150"/>
  <c r="AB15" i="150"/>
  <c r="AV15" i="150"/>
  <c r="AZ15" i="150"/>
  <c r="BE16" i="150"/>
  <c r="BA16" i="150"/>
  <c r="AW16" i="150"/>
  <c r="AZ16" i="150"/>
  <c r="BF16" i="150"/>
  <c r="AC17" i="150"/>
  <c r="AI17" i="150"/>
  <c r="BF18" i="150"/>
  <c r="BB18" i="150"/>
  <c r="AX18" i="150"/>
  <c r="BE18" i="150"/>
  <c r="BA18" i="150"/>
  <c r="AW18" i="150"/>
  <c r="BG18" i="150"/>
  <c r="BC18" i="150"/>
  <c r="AY18" i="150"/>
  <c r="W18" i="150"/>
  <c r="Z18" i="150"/>
  <c r="AF18" i="150"/>
  <c r="AZ18" i="150"/>
  <c r="BG19" i="150"/>
  <c r="X19" i="150"/>
  <c r="AB19" i="150"/>
  <c r="AF19" i="150"/>
  <c r="AV19" i="150"/>
  <c r="AZ19" i="150"/>
  <c r="BD19" i="150"/>
  <c r="BD20" i="150"/>
  <c r="AZ20" i="150"/>
  <c r="BG20" i="150"/>
  <c r="BC20" i="150"/>
  <c r="AY20" i="150"/>
  <c r="Y20" i="150"/>
  <c r="AC20" i="150"/>
  <c r="AG20" i="150"/>
  <c r="AW20" i="150"/>
  <c r="BE20" i="150"/>
  <c r="AG22" i="150"/>
  <c r="BG25" i="150"/>
  <c r="BC25" i="150"/>
  <c r="AY25" i="150"/>
  <c r="W25" i="150"/>
  <c r="BF25" i="150"/>
  <c r="BB25" i="150"/>
  <c r="AX25" i="150"/>
  <c r="BD25" i="150"/>
  <c r="AZ25" i="150"/>
  <c r="AV25" i="150"/>
  <c r="BA25" i="150"/>
  <c r="AI26" i="150"/>
  <c r="AW19" i="150"/>
  <c r="BA19" i="150"/>
  <c r="BE19" i="150"/>
  <c r="BE22" i="150"/>
  <c r="BE25" i="150"/>
  <c r="BG26" i="150"/>
  <c r="BC26" i="150"/>
  <c r="AY26" i="150"/>
  <c r="W26" i="150"/>
  <c r="BF26" i="150"/>
  <c r="BB26" i="150"/>
  <c r="AX26" i="150"/>
  <c r="BE26" i="150"/>
  <c r="BA26" i="150"/>
  <c r="AW26" i="150"/>
  <c r="BD26" i="150"/>
  <c r="AZ26" i="150"/>
  <c r="AV26" i="150"/>
  <c r="Z19" i="150"/>
  <c r="AD19" i="150"/>
  <c r="AX19" i="150"/>
  <c r="BB19" i="150"/>
  <c r="BF19" i="150"/>
  <c r="W20" i="150"/>
  <c r="AA20" i="150"/>
  <c r="AE20" i="150"/>
  <c r="AI20" i="150"/>
  <c r="BA20" i="150"/>
  <c r="AG21" i="150"/>
  <c r="AG23" i="150"/>
  <c r="AH24" i="150"/>
  <c r="AD24" i="150"/>
  <c r="Z24" i="150"/>
  <c r="AG24" i="150"/>
  <c r="AC24" i="150"/>
  <c r="Y24" i="150"/>
  <c r="AI24" i="150"/>
  <c r="AE24" i="150"/>
  <c r="AA24" i="150"/>
  <c r="AB24" i="150"/>
  <c r="W19" i="150"/>
  <c r="AY19" i="150"/>
  <c r="BC19" i="150"/>
  <c r="X20" i="150"/>
  <c r="AB20" i="150"/>
  <c r="BE21" i="150"/>
  <c r="BE23" i="150"/>
  <c r="BF24" i="150"/>
  <c r="AF24" i="150"/>
  <c r="AI25" i="150"/>
  <c r="AW25" i="150"/>
  <c r="AY24" i="150"/>
  <c r="BC24" i="150"/>
  <c r="BG24" i="150"/>
  <c r="X25" i="150"/>
  <c r="AB25" i="150"/>
  <c r="AF25" i="150"/>
  <c r="X26" i="150"/>
  <c r="AB26" i="150"/>
  <c r="AF26" i="150"/>
  <c r="X21" i="150"/>
  <c r="AB21" i="150"/>
  <c r="AF21" i="150"/>
  <c r="AV21" i="150"/>
  <c r="AZ21" i="150"/>
  <c r="BD21" i="150"/>
  <c r="X22" i="150"/>
  <c r="AB22" i="150"/>
  <c r="AF22" i="150"/>
  <c r="AV22" i="150"/>
  <c r="AZ22" i="150"/>
  <c r="BD22" i="150"/>
  <c r="X23" i="150"/>
  <c r="AB23" i="150"/>
  <c r="AF23" i="150"/>
  <c r="AV23" i="150"/>
  <c r="AZ23" i="150"/>
  <c r="BD23" i="150"/>
  <c r="AW24" i="150"/>
  <c r="BA24" i="150"/>
  <c r="BE24" i="150"/>
  <c r="Z25" i="150"/>
  <c r="AD25" i="150"/>
  <c r="AH25" i="150"/>
  <c r="Z26" i="150"/>
  <c r="AD26" i="150"/>
  <c r="AH26" i="150"/>
  <c r="Y21" i="150"/>
  <c r="AC21" i="150"/>
  <c r="AW21" i="150"/>
  <c r="BA21" i="150"/>
  <c r="Y22" i="150"/>
  <c r="AC22" i="150"/>
  <c r="AW22" i="150"/>
  <c r="BA22" i="150"/>
  <c r="Y23" i="150"/>
  <c r="AC23" i="150"/>
  <c r="AW23" i="150"/>
  <c r="BA23" i="150"/>
  <c r="AX24" i="150"/>
  <c r="BB24" i="150"/>
  <c r="AA25" i="150"/>
  <c r="AE25" i="150"/>
  <c r="AA26" i="150"/>
  <c r="AE26" i="150"/>
  <c r="AB5" i="137"/>
  <c r="AC6" i="137"/>
  <c r="AS6" i="137"/>
  <c r="BI6" i="137"/>
  <c r="V7" i="137"/>
  <c r="AL7" i="137"/>
  <c r="AT7" i="137"/>
  <c r="V8" i="137"/>
  <c r="AL8" i="137"/>
  <c r="BB8" i="137"/>
  <c r="BN8" i="137"/>
  <c r="Z9" i="137"/>
  <c r="AL9" i="137"/>
  <c r="BB9" i="137"/>
  <c r="BN9" i="137"/>
  <c r="AA10" i="137"/>
  <c r="AM10" i="137"/>
  <c r="AU10" i="137"/>
  <c r="BK10" i="137"/>
  <c r="X11" i="137"/>
  <c r="AR11" i="137"/>
  <c r="X4" i="137"/>
  <c r="AB4" i="137"/>
  <c r="AF4" i="137"/>
  <c r="AC5" i="137"/>
  <c r="AG5" i="137"/>
  <c r="AS5" i="137"/>
  <c r="BE5" i="137"/>
  <c r="BM5" i="137"/>
  <c r="V6" i="137"/>
  <c r="AD6" i="137"/>
  <c r="AL6" i="137"/>
  <c r="AX6" i="137"/>
  <c r="BF6" i="137"/>
  <c r="BN6" i="137"/>
  <c r="AI7" i="137"/>
  <c r="AU7" i="137"/>
  <c r="BC7" i="137"/>
  <c r="BO7" i="137"/>
  <c r="AA8" i="137"/>
  <c r="BC8" i="137"/>
  <c r="Y4" i="137"/>
  <c r="AC4" i="137"/>
  <c r="AK4" i="137"/>
  <c r="AS4" i="137"/>
  <c r="BA4" i="137"/>
  <c r="BI4" i="137"/>
  <c r="BM4" i="137"/>
  <c r="Z5" i="137"/>
  <c r="AH5" i="137"/>
  <c r="AP5" i="137"/>
  <c r="BR5" i="137"/>
  <c r="V4" i="137"/>
  <c r="Z4" i="137"/>
  <c r="AD4" i="137"/>
  <c r="AH4" i="137"/>
  <c r="AL4" i="137"/>
  <c r="AP4" i="137"/>
  <c r="AT4" i="137"/>
  <c r="AX4" i="137"/>
  <c r="BB4" i="137"/>
  <c r="BF4" i="137"/>
  <c r="BJ4" i="137"/>
  <c r="BN4" i="137"/>
  <c r="BR4" i="137"/>
  <c r="W5" i="137"/>
  <c r="AA5" i="137"/>
  <c r="AE5" i="137"/>
  <c r="AI5" i="137"/>
  <c r="AM5" i="137"/>
  <c r="AQ5" i="137"/>
  <c r="AU5" i="137"/>
  <c r="AY5" i="137"/>
  <c r="BC5" i="137"/>
  <c r="BG5" i="137"/>
  <c r="BK5" i="137"/>
  <c r="BO5" i="137"/>
  <c r="BS5" i="137"/>
  <c r="X6" i="137"/>
  <c r="AB6" i="137"/>
  <c r="AJ6" i="137"/>
  <c r="AN6" i="137"/>
  <c r="AR6" i="137"/>
  <c r="AV6" i="137"/>
  <c r="AZ6" i="137"/>
  <c r="BD6" i="137"/>
  <c r="BH6" i="137"/>
  <c r="BL6" i="137"/>
  <c r="BP6" i="137"/>
  <c r="Y7" i="137"/>
  <c r="AC7" i="137"/>
  <c r="AG7" i="137"/>
  <c r="AK7" i="137"/>
  <c r="AO7" i="137"/>
  <c r="AS7" i="137"/>
  <c r="AW7" i="137"/>
  <c r="BA7" i="137"/>
  <c r="BI7" i="137"/>
  <c r="BM7" i="137"/>
  <c r="BQ7" i="137"/>
  <c r="Y8" i="137"/>
  <c r="AC8" i="137"/>
  <c r="AG8" i="137"/>
  <c r="AK8" i="137"/>
  <c r="AO8" i="137"/>
  <c r="AS8" i="137"/>
  <c r="AW8" i="137"/>
  <c r="BA8" i="137"/>
  <c r="BI8" i="137"/>
  <c r="BM8" i="137"/>
  <c r="BQ8" i="137"/>
  <c r="Y9" i="137"/>
  <c r="AC9" i="137"/>
  <c r="AG9" i="137"/>
  <c r="AK9" i="137"/>
  <c r="AO9" i="137"/>
  <c r="AS9" i="137"/>
  <c r="AW9" i="137"/>
  <c r="BA9" i="137"/>
  <c r="BI9" i="137"/>
  <c r="BM9" i="137"/>
  <c r="BQ9" i="137"/>
  <c r="V10" i="137"/>
  <c r="Z10" i="137"/>
  <c r="AD10" i="137"/>
  <c r="AH10" i="137"/>
  <c r="AL10" i="137"/>
  <c r="AP10" i="137"/>
  <c r="AT10" i="137"/>
  <c r="AX10" i="137"/>
  <c r="BB10" i="137"/>
  <c r="BF10" i="137"/>
  <c r="BJ10" i="137"/>
  <c r="BN10" i="137"/>
  <c r="BR10" i="137"/>
  <c r="W11" i="137"/>
  <c r="AA11" i="137"/>
  <c r="AE11" i="137"/>
  <c r="AI11" i="137"/>
  <c r="AM11" i="137"/>
  <c r="AQ11" i="137"/>
  <c r="AU11" i="137"/>
  <c r="AY11" i="137"/>
  <c r="BI11" i="137"/>
  <c r="BN11" i="137"/>
  <c r="BS11" i="137"/>
  <c r="Y12" i="137"/>
  <c r="AD12" i="137"/>
  <c r="AO12" i="137"/>
  <c r="AT12" i="137"/>
  <c r="AY12" i="137"/>
  <c r="BJ12" i="137"/>
  <c r="BO12" i="137"/>
  <c r="BD13" i="137"/>
  <c r="AZ13" i="137"/>
  <c r="AV13" i="137"/>
  <c r="Z13" i="137"/>
  <c r="AK13" i="137"/>
  <c r="AP13" i="137"/>
  <c r="AU13" i="137"/>
  <c r="BA13" i="137"/>
  <c r="BF13" i="137"/>
  <c r="BK13" i="137"/>
  <c r="BQ13" i="137"/>
  <c r="X14" i="137"/>
  <c r="AN14" i="137"/>
  <c r="AV14" i="137"/>
  <c r="BD14" i="137"/>
  <c r="BL14" i="137"/>
  <c r="X15" i="137"/>
  <c r="AN15" i="137"/>
  <c r="AV15" i="137"/>
  <c r="BL15" i="137"/>
  <c r="BG16" i="137"/>
  <c r="BC16" i="137"/>
  <c r="AY16" i="137"/>
  <c r="W16" i="137"/>
  <c r="BD16" i="137"/>
  <c r="AZ16" i="137"/>
  <c r="AV16" i="137"/>
  <c r="AC16" i="137"/>
  <c r="AK16" i="137"/>
  <c r="AS16" i="137"/>
  <c r="BA16" i="137"/>
  <c r="BI16" i="137"/>
  <c r="BQ16" i="137"/>
  <c r="AF17" i="137"/>
  <c r="Z17" i="137"/>
  <c r="AH17" i="137"/>
  <c r="AP17" i="137"/>
  <c r="AX17" i="137"/>
  <c r="BF17" i="137"/>
  <c r="BN17" i="137"/>
  <c r="X18" i="137"/>
  <c r="AN18" i="137"/>
  <c r="AV18" i="137"/>
  <c r="BD18" i="137"/>
  <c r="BL18" i="137"/>
  <c r="AO19" i="137"/>
  <c r="V20" i="137"/>
  <c r="AL20" i="137"/>
  <c r="BB20" i="137"/>
  <c r="BR20" i="137"/>
  <c r="AM21" i="137"/>
  <c r="BC21" i="137"/>
  <c r="BS21" i="137"/>
  <c r="BD22" i="137"/>
  <c r="AI22" i="137"/>
  <c r="AY22" i="137"/>
  <c r="BO22" i="137"/>
  <c r="AF23" i="137"/>
  <c r="AE23" i="137"/>
  <c r="AU23" i="137"/>
  <c r="BK23" i="137"/>
  <c r="AG24" i="137"/>
  <c r="AC24" i="137"/>
  <c r="Y24" i="137"/>
  <c r="AI24" i="137"/>
  <c r="AE24" i="137"/>
  <c r="AA24" i="137"/>
  <c r="AH24" i="137"/>
  <c r="AD24" i="137"/>
  <c r="Z24" i="137"/>
  <c r="AB24" i="137"/>
  <c r="AR24" i="137"/>
  <c r="BH24" i="137"/>
  <c r="AC25" i="137"/>
  <c r="AS25" i="137"/>
  <c r="BI25" i="137"/>
  <c r="Y26" i="137"/>
  <c r="AO26" i="137"/>
  <c r="BE26" i="137"/>
  <c r="AH4" i="138"/>
  <c r="AG4" i="138"/>
  <c r="AW4" i="138"/>
  <c r="BM4" i="138"/>
  <c r="Z5" i="138"/>
  <c r="AP5" i="138"/>
  <c r="BF5" i="138"/>
  <c r="AA6" i="138"/>
  <c r="BE7" i="138"/>
  <c r="AG9" i="138"/>
  <c r="AI11" i="138"/>
  <c r="BD14" i="138"/>
  <c r="BF15" i="138"/>
  <c r="AF5" i="137"/>
  <c r="AG6" i="137"/>
  <c r="AW6" i="137"/>
  <c r="BM6" i="137"/>
  <c r="Z7" i="137"/>
  <c r="AX7" i="137"/>
  <c r="BJ7" i="137"/>
  <c r="Z8" i="137"/>
  <c r="AP8" i="137"/>
  <c r="BJ8" i="137"/>
  <c r="AD9" i="137"/>
  <c r="AT9" i="137"/>
  <c r="AE10" i="137"/>
  <c r="AY10" i="137"/>
  <c r="BS10" i="137"/>
  <c r="AJ11" i="137"/>
  <c r="AV11" i="137"/>
  <c r="AZ11" i="137"/>
  <c r="BE11" i="137"/>
  <c r="BD12" i="137"/>
  <c r="AZ12" i="137"/>
  <c r="AV12" i="137"/>
  <c r="Z12" i="137"/>
  <c r="AE12" i="137"/>
  <c r="AK12" i="137"/>
  <c r="AP12" i="137"/>
  <c r="AU12" i="137"/>
  <c r="BA12" i="137"/>
  <c r="BF12" i="137"/>
  <c r="BK12" i="137"/>
  <c r="BQ12" i="137"/>
  <c r="V13" i="137"/>
  <c r="AA13" i="137"/>
  <c r="AG13" i="137"/>
  <c r="AL13" i="137"/>
  <c r="AQ13" i="137"/>
  <c r="AW13" i="137"/>
  <c r="BB13" i="137"/>
  <c r="BG13" i="137"/>
  <c r="BM13" i="137"/>
  <c r="BR13" i="137"/>
  <c r="AG14" i="137"/>
  <c r="AC14" i="137"/>
  <c r="Y14" i="137"/>
  <c r="AH14" i="137"/>
  <c r="AD14" i="137"/>
  <c r="Z14" i="137"/>
  <c r="AA14" i="137"/>
  <c r="AI14" i="137"/>
  <c r="AQ14" i="137"/>
  <c r="AY14" i="137"/>
  <c r="BG14" i="137"/>
  <c r="BO14" i="137"/>
  <c r="Y15" i="137"/>
  <c r="AG15" i="137"/>
  <c r="AO15" i="137"/>
  <c r="AW15" i="137"/>
  <c r="BE15" i="137"/>
  <c r="BM15" i="137"/>
  <c r="V16" i="137"/>
  <c r="AD16" i="137"/>
  <c r="AL16" i="137"/>
  <c r="AT16" i="137"/>
  <c r="BB16" i="137"/>
  <c r="BJ16" i="137"/>
  <c r="BR16" i="137"/>
  <c r="BD17" i="137"/>
  <c r="AA17" i="137"/>
  <c r="AI17" i="137"/>
  <c r="AQ17" i="137"/>
  <c r="AY17" i="137"/>
  <c r="BG17" i="137"/>
  <c r="BO17" i="137"/>
  <c r="AG18" i="137"/>
  <c r="AC18" i="137"/>
  <c r="Y18" i="137"/>
  <c r="AH18" i="137"/>
  <c r="AD18" i="137"/>
  <c r="Z18" i="137"/>
  <c r="AA18" i="137"/>
  <c r="AI18" i="137"/>
  <c r="AQ18" i="137"/>
  <c r="AY18" i="137"/>
  <c r="BG18" i="137"/>
  <c r="BO18" i="137"/>
  <c r="AC19" i="137"/>
  <c r="AS19" i="137"/>
  <c r="BI19" i="137"/>
  <c r="Z20" i="137"/>
  <c r="AP20" i="137"/>
  <c r="BF20" i="137"/>
  <c r="AA21" i="137"/>
  <c r="AQ21" i="137"/>
  <c r="BG21" i="137"/>
  <c r="AM22" i="137"/>
  <c r="BC22" i="137"/>
  <c r="BS22" i="137"/>
  <c r="BD23" i="137"/>
  <c r="AI23" i="137"/>
  <c r="AY23" i="137"/>
  <c r="BO23" i="137"/>
  <c r="BE24" i="137"/>
  <c r="AF24" i="137"/>
  <c r="AV24" i="137"/>
  <c r="BL24" i="137"/>
  <c r="AH25" i="137"/>
  <c r="AG25" i="137"/>
  <c r="AW25" i="137"/>
  <c r="BM25" i="137"/>
  <c r="AC26" i="137"/>
  <c r="AS26" i="137"/>
  <c r="BI26" i="137"/>
  <c r="BS26" i="138"/>
  <c r="BO26" i="138"/>
  <c r="BK26" i="138"/>
  <c r="BG26" i="138"/>
  <c r="BC26" i="138"/>
  <c r="AY26" i="138"/>
  <c r="AU26" i="138"/>
  <c r="AQ26" i="138"/>
  <c r="AM26" i="138"/>
  <c r="AI26" i="138"/>
  <c r="AE26" i="138"/>
  <c r="AA26" i="138"/>
  <c r="BS25" i="138"/>
  <c r="BO25" i="138"/>
  <c r="BK25" i="138"/>
  <c r="BG25" i="138"/>
  <c r="BC25" i="138"/>
  <c r="AY25" i="138"/>
  <c r="AU25" i="138"/>
  <c r="AQ25" i="138"/>
  <c r="AM25" i="138"/>
  <c r="AI25" i="138"/>
  <c r="AE25" i="138"/>
  <c r="AA25" i="138"/>
  <c r="BR24" i="138"/>
  <c r="BN24" i="138"/>
  <c r="BJ24" i="138"/>
  <c r="BF24" i="138"/>
  <c r="BB24" i="138"/>
  <c r="AX24" i="138"/>
  <c r="AT24" i="138"/>
  <c r="AP24" i="138"/>
  <c r="AL24" i="138"/>
  <c r="AH24" i="138"/>
  <c r="AD24" i="138"/>
  <c r="Z24" i="138"/>
  <c r="V24" i="138"/>
  <c r="BQ23" i="138"/>
  <c r="BM23" i="138"/>
  <c r="BI23" i="138"/>
  <c r="BE23" i="138"/>
  <c r="BA23" i="138"/>
  <c r="AW23" i="138"/>
  <c r="AS23" i="138"/>
  <c r="AO23" i="138"/>
  <c r="AK23" i="138"/>
  <c r="AG23" i="138"/>
  <c r="AC23" i="138"/>
  <c r="Y23" i="138"/>
  <c r="BQ22" i="138"/>
  <c r="BM22" i="138"/>
  <c r="BI22" i="138"/>
  <c r="BE22" i="138"/>
  <c r="BA22" i="138"/>
  <c r="AW22" i="138"/>
  <c r="AS22" i="138"/>
  <c r="AO22" i="138"/>
  <c r="AK22" i="138"/>
  <c r="AG22" i="138"/>
  <c r="AC22" i="138"/>
  <c r="Y22" i="138"/>
  <c r="BQ21" i="138"/>
  <c r="BM21" i="138"/>
  <c r="BI21" i="138"/>
  <c r="BE21" i="138"/>
  <c r="BA21" i="138"/>
  <c r="AW21" i="138"/>
  <c r="AS21" i="138"/>
  <c r="AO21" i="138"/>
  <c r="AK21" i="138"/>
  <c r="AG21" i="138"/>
  <c r="AC21" i="138"/>
  <c r="Y21" i="138"/>
  <c r="BP20" i="138"/>
  <c r="BL20" i="138"/>
  <c r="BH20" i="138"/>
  <c r="AR20" i="138"/>
  <c r="AN20" i="138"/>
  <c r="AJ20" i="138"/>
  <c r="BS19" i="138"/>
  <c r="BO19" i="138"/>
  <c r="BK19" i="138"/>
  <c r="AU19" i="138"/>
  <c r="AQ19" i="138"/>
  <c r="AM19" i="138"/>
  <c r="BR18" i="138"/>
  <c r="BN18" i="138"/>
  <c r="BJ18" i="138"/>
  <c r="AT18" i="138"/>
  <c r="AP18" i="138"/>
  <c r="AL18" i="138"/>
  <c r="V18" i="138"/>
  <c r="BQ17" i="138"/>
  <c r="BM17" i="138"/>
  <c r="BI17" i="138"/>
  <c r="AS17" i="138"/>
  <c r="AO17" i="138"/>
  <c r="AK17" i="138"/>
  <c r="BP16" i="138"/>
  <c r="BL16" i="138"/>
  <c r="BH16" i="138"/>
  <c r="AR16" i="138"/>
  <c r="AN16" i="138"/>
  <c r="AJ16" i="138"/>
  <c r="BS15" i="138"/>
  <c r="BO15" i="138"/>
  <c r="BK15" i="138"/>
  <c r="AU15" i="138"/>
  <c r="AQ15" i="138"/>
  <c r="AM15" i="138"/>
  <c r="BR14" i="138"/>
  <c r="BN14" i="138"/>
  <c r="BR26" i="138"/>
  <c r="BN26" i="138"/>
  <c r="BJ26" i="138"/>
  <c r="BF26" i="138"/>
  <c r="BB26" i="138"/>
  <c r="AX26" i="138"/>
  <c r="AT26" i="138"/>
  <c r="AP26" i="138"/>
  <c r="AL26" i="138"/>
  <c r="AH26" i="138"/>
  <c r="AD26" i="138"/>
  <c r="Z26" i="138"/>
  <c r="BP26" i="138"/>
  <c r="BL26" i="138"/>
  <c r="BH26" i="138"/>
  <c r="BD26" i="138"/>
  <c r="AZ26" i="138"/>
  <c r="AV26" i="138"/>
  <c r="AR26" i="138"/>
  <c r="AN26" i="138"/>
  <c r="AJ26" i="138"/>
  <c r="AF26" i="138"/>
  <c r="AB26" i="138"/>
  <c r="X26" i="138"/>
  <c r="BP25" i="138"/>
  <c r="BL25" i="138"/>
  <c r="BH25" i="138"/>
  <c r="BD25" i="138"/>
  <c r="AZ25" i="138"/>
  <c r="AV25" i="138"/>
  <c r="AR25" i="138"/>
  <c r="AN25" i="138"/>
  <c r="AJ25" i="138"/>
  <c r="AF25" i="138"/>
  <c r="AB25" i="138"/>
  <c r="X25" i="138"/>
  <c r="BS24" i="138"/>
  <c r="BO24" i="138"/>
  <c r="BK24" i="138"/>
  <c r="BG24" i="138"/>
  <c r="BC24" i="138"/>
  <c r="AY24" i="138"/>
  <c r="AU24" i="138"/>
  <c r="AQ24" i="138"/>
  <c r="AM24" i="138"/>
  <c r="AI24" i="138"/>
  <c r="AE24" i="138"/>
  <c r="AA24" i="138"/>
  <c r="BR23" i="138"/>
  <c r="BN23" i="138"/>
  <c r="BJ23" i="138"/>
  <c r="BF23" i="138"/>
  <c r="BB23" i="138"/>
  <c r="AX23" i="138"/>
  <c r="AT23" i="138"/>
  <c r="AP23" i="138"/>
  <c r="AL23" i="138"/>
  <c r="AH23" i="138"/>
  <c r="AD23" i="138"/>
  <c r="Z23" i="138"/>
  <c r="V23" i="138"/>
  <c r="BR22" i="138"/>
  <c r="BN22" i="138"/>
  <c r="BJ22" i="138"/>
  <c r="BF22" i="138"/>
  <c r="BB22" i="138"/>
  <c r="AX22" i="138"/>
  <c r="AT22" i="138"/>
  <c r="AP22" i="138"/>
  <c r="AL22" i="138"/>
  <c r="AH22" i="138"/>
  <c r="AD22" i="138"/>
  <c r="Z22" i="138"/>
  <c r="V22" i="138"/>
  <c r="BR21" i="138"/>
  <c r="BN21" i="138"/>
  <c r="BJ21" i="138"/>
  <c r="BF21" i="138"/>
  <c r="BB21" i="138"/>
  <c r="AX21" i="138"/>
  <c r="AT21" i="138"/>
  <c r="AP21" i="138"/>
  <c r="AL21" i="138"/>
  <c r="AH21" i="138"/>
  <c r="AD21" i="138"/>
  <c r="Z21" i="138"/>
  <c r="V21" i="138"/>
  <c r="BQ20" i="138"/>
  <c r="BM20" i="138"/>
  <c r="BI20" i="138"/>
  <c r="AS20" i="138"/>
  <c r="AO20" i="138"/>
  <c r="AK20" i="138"/>
  <c r="AG20" i="138"/>
  <c r="AC20" i="138"/>
  <c r="Y20" i="138"/>
  <c r="BP19" i="138"/>
  <c r="BL19" i="138"/>
  <c r="BH19" i="138"/>
  <c r="AR19" i="138"/>
  <c r="AN19" i="138"/>
  <c r="AJ19" i="138"/>
  <c r="BS18" i="138"/>
  <c r="BO18" i="138"/>
  <c r="BK18" i="138"/>
  <c r="AU18" i="138"/>
  <c r="AQ18" i="138"/>
  <c r="AM18" i="138"/>
  <c r="BR17" i="138"/>
  <c r="BN17" i="138"/>
  <c r="BJ17" i="138"/>
  <c r="AT17" i="138"/>
  <c r="AP17" i="138"/>
  <c r="AL17" i="138"/>
  <c r="V17" i="138"/>
  <c r="BQ16" i="138"/>
  <c r="BM16" i="138"/>
  <c r="BI16" i="138"/>
  <c r="AS16" i="138"/>
  <c r="AO16" i="138"/>
  <c r="AK16" i="138"/>
  <c r="BP15" i="138"/>
  <c r="BL15" i="138"/>
  <c r="BH15" i="138"/>
  <c r="AR15" i="138"/>
  <c r="AN15" i="138"/>
  <c r="AJ15" i="138"/>
  <c r="BS14" i="138"/>
  <c r="BO14" i="138"/>
  <c r="BK14" i="138"/>
  <c r="BI26" i="138"/>
  <c r="AS26" i="138"/>
  <c r="AC26" i="138"/>
  <c r="BN25" i="138"/>
  <c r="BF25" i="138"/>
  <c r="AX25" i="138"/>
  <c r="AP25" i="138"/>
  <c r="AH25" i="138"/>
  <c r="Z25" i="138"/>
  <c r="BL24" i="138"/>
  <c r="BD24" i="138"/>
  <c r="AV24" i="138"/>
  <c r="AN24" i="138"/>
  <c r="AF24" i="138"/>
  <c r="X24" i="138"/>
  <c r="BO23" i="138"/>
  <c r="BG23" i="138"/>
  <c r="AY23" i="138"/>
  <c r="AQ23" i="138"/>
  <c r="AI23" i="138"/>
  <c r="AA23" i="138"/>
  <c r="BS22" i="138"/>
  <c r="BK22" i="138"/>
  <c r="BC22" i="138"/>
  <c r="AU22" i="138"/>
  <c r="AM22" i="138"/>
  <c r="AE22" i="138"/>
  <c r="BO21" i="138"/>
  <c r="BG21" i="138"/>
  <c r="AY21" i="138"/>
  <c r="AQ21" i="138"/>
  <c r="AI21" i="138"/>
  <c r="AA21" i="138"/>
  <c r="BO20" i="138"/>
  <c r="BG20" i="138"/>
  <c r="AY20" i="138"/>
  <c r="AQ20" i="138"/>
  <c r="AI20" i="138"/>
  <c r="AA20" i="138"/>
  <c r="BR19" i="138"/>
  <c r="BJ19" i="138"/>
  <c r="AT19" i="138"/>
  <c r="AL19" i="138"/>
  <c r="AD19" i="138"/>
  <c r="V19" i="138"/>
  <c r="BM18" i="138"/>
  <c r="AO18" i="138"/>
  <c r="BO17" i="138"/>
  <c r="BG17" i="138"/>
  <c r="AY17" i="138"/>
  <c r="AQ17" i="138"/>
  <c r="BO16" i="138"/>
  <c r="BG16" i="138"/>
  <c r="AY16" i="138"/>
  <c r="AQ16" i="138"/>
  <c r="AI16" i="138"/>
  <c r="AA16" i="138"/>
  <c r="BR15" i="138"/>
  <c r="BJ15" i="138"/>
  <c r="AT15" i="138"/>
  <c r="AL15" i="138"/>
  <c r="AD15" i="138"/>
  <c r="V15" i="138"/>
  <c r="BM14" i="138"/>
  <c r="BH14" i="138"/>
  <c r="AR14" i="138"/>
  <c r="AN14" i="138"/>
  <c r="AJ14" i="138"/>
  <c r="BS13" i="138"/>
  <c r="BO13" i="138"/>
  <c r="BK13" i="138"/>
  <c r="AU13" i="138"/>
  <c r="AQ13" i="138"/>
  <c r="AM13" i="138"/>
  <c r="BS12" i="138"/>
  <c r="BO12" i="138"/>
  <c r="BK12" i="138"/>
  <c r="AU12" i="138"/>
  <c r="AQ12" i="138"/>
  <c r="AM12" i="138"/>
  <c r="BS11" i="138"/>
  <c r="BO11" i="138"/>
  <c r="BK11" i="138"/>
  <c r="AU11" i="138"/>
  <c r="AQ11" i="138"/>
  <c r="AM11" i="138"/>
  <c r="BR10" i="138"/>
  <c r="BN10" i="138"/>
  <c r="BJ10" i="138"/>
  <c r="AT10" i="138"/>
  <c r="AP10" i="138"/>
  <c r="AL10" i="138"/>
  <c r="V10" i="138"/>
  <c r="BQ9" i="138"/>
  <c r="BM9" i="138"/>
  <c r="BI9" i="138"/>
  <c r="AS9" i="138"/>
  <c r="AO9" i="138"/>
  <c r="AK9" i="138"/>
  <c r="BQ8" i="138"/>
  <c r="BM8" i="138"/>
  <c r="BI8" i="138"/>
  <c r="AS8" i="138"/>
  <c r="AO8" i="138"/>
  <c r="AK8" i="138"/>
  <c r="BQ7" i="138"/>
  <c r="BM7" i="138"/>
  <c r="BI7" i="138"/>
  <c r="AS7" i="138"/>
  <c r="AO7" i="138"/>
  <c r="AK7" i="138"/>
  <c r="BP6" i="138"/>
  <c r="BL6" i="138"/>
  <c r="BH6" i="138"/>
  <c r="AR6" i="138"/>
  <c r="AN6" i="138"/>
  <c r="AJ6" i="138"/>
  <c r="BS5" i="138"/>
  <c r="BO5" i="138"/>
  <c r="BK5" i="138"/>
  <c r="AU5" i="138"/>
  <c r="AQ5" i="138"/>
  <c r="AM5" i="138"/>
  <c r="BR4" i="138"/>
  <c r="BN4" i="138"/>
  <c r="BJ4" i="138"/>
  <c r="BF4" i="138"/>
  <c r="BB4" i="138"/>
  <c r="AX4" i="138"/>
  <c r="AT4" i="138"/>
  <c r="AP4" i="138"/>
  <c r="AL4" i="138"/>
  <c r="V4" i="138"/>
  <c r="BE26" i="138"/>
  <c r="AO26" i="138"/>
  <c r="Y26" i="138"/>
  <c r="BM25" i="138"/>
  <c r="BE25" i="138"/>
  <c r="AW25" i="138"/>
  <c r="AO25" i="138"/>
  <c r="AG25" i="138"/>
  <c r="Y25" i="138"/>
  <c r="BQ24" i="138"/>
  <c r="BI24" i="138"/>
  <c r="BA24" i="138"/>
  <c r="AS24" i="138"/>
  <c r="AK24" i="138"/>
  <c r="AC24" i="138"/>
  <c r="BL23" i="138"/>
  <c r="BD23" i="138"/>
  <c r="AV23" i="138"/>
  <c r="AN23" i="138"/>
  <c r="AF23" i="138"/>
  <c r="X23" i="138"/>
  <c r="BP22" i="138"/>
  <c r="BH22" i="138"/>
  <c r="AZ22" i="138"/>
  <c r="AR22" i="138"/>
  <c r="AJ22" i="138"/>
  <c r="AB22" i="138"/>
  <c r="BL21" i="138"/>
  <c r="BD21" i="138"/>
  <c r="AV21" i="138"/>
  <c r="AN21" i="138"/>
  <c r="AF21" i="138"/>
  <c r="X21" i="138"/>
  <c r="BN20" i="138"/>
  <c r="BF20" i="138"/>
  <c r="AX20" i="138"/>
  <c r="AP20" i="138"/>
  <c r="AH20" i="138"/>
  <c r="Z20" i="138"/>
  <c r="BQ19" i="138"/>
  <c r="BI19" i="138"/>
  <c r="AS19" i="138"/>
  <c r="AK19" i="138"/>
  <c r="AC19" i="138"/>
  <c r="BL18" i="138"/>
  <c r="BD18" i="138"/>
  <c r="AV18" i="138"/>
  <c r="AN18" i="138"/>
  <c r="AF18" i="138"/>
  <c r="X18" i="138"/>
  <c r="BL17" i="138"/>
  <c r="BD17" i="138"/>
  <c r="AV17" i="138"/>
  <c r="AN17" i="138"/>
  <c r="AF17" i="138"/>
  <c r="X17" i="138"/>
  <c r="BN16" i="138"/>
  <c r="BF16" i="138"/>
  <c r="AX16" i="138"/>
  <c r="AP16" i="138"/>
  <c r="AH16" i="138"/>
  <c r="Z16" i="138"/>
  <c r="BQ15" i="138"/>
  <c r="BI15" i="138"/>
  <c r="AS15" i="138"/>
  <c r="AK15" i="138"/>
  <c r="AC15" i="138"/>
  <c r="BL14" i="138"/>
  <c r="BG14" i="138"/>
  <c r="BC14" i="138"/>
  <c r="AY14" i="138"/>
  <c r="AU14" i="138"/>
  <c r="AQ14" i="138"/>
  <c r="AM14" i="138"/>
  <c r="AI14" i="138"/>
  <c r="AE14" i="138"/>
  <c r="AA14" i="138"/>
  <c r="BR13" i="138"/>
  <c r="BN13" i="138"/>
  <c r="BJ13" i="138"/>
  <c r="BF13" i="138"/>
  <c r="BB13" i="138"/>
  <c r="AX13" i="138"/>
  <c r="AT13" i="138"/>
  <c r="AP13" i="138"/>
  <c r="AL13" i="138"/>
  <c r="AH13" i="138"/>
  <c r="AD13" i="138"/>
  <c r="Z13" i="138"/>
  <c r="V13" i="138"/>
  <c r="BR12" i="138"/>
  <c r="BN12" i="138"/>
  <c r="BJ12" i="138"/>
  <c r="BF12" i="138"/>
  <c r="BB12" i="138"/>
  <c r="AX12" i="138"/>
  <c r="AT12" i="138"/>
  <c r="AP12" i="138"/>
  <c r="AL12" i="138"/>
  <c r="AH12" i="138"/>
  <c r="AD12" i="138"/>
  <c r="Z12" i="138"/>
  <c r="V12" i="138"/>
  <c r="BR11" i="138"/>
  <c r="BN11" i="138"/>
  <c r="BJ11" i="138"/>
  <c r="BF11" i="138"/>
  <c r="BB11" i="138"/>
  <c r="AX11" i="138"/>
  <c r="AT11" i="138"/>
  <c r="AP11" i="138"/>
  <c r="AL11" i="138"/>
  <c r="AH11" i="138"/>
  <c r="AD11" i="138"/>
  <c r="Z11" i="138"/>
  <c r="V11" i="138"/>
  <c r="BQ10" i="138"/>
  <c r="BM10" i="138"/>
  <c r="BI10" i="138"/>
  <c r="AS10" i="138"/>
  <c r="AO10" i="138"/>
  <c r="AK10" i="138"/>
  <c r="AG10" i="138"/>
  <c r="AC10" i="138"/>
  <c r="Y10" i="138"/>
  <c r="BP9" i="138"/>
  <c r="BL9" i="138"/>
  <c r="BH9" i="138"/>
  <c r="BD9" i="138"/>
  <c r="AZ9" i="138"/>
  <c r="AV9" i="138"/>
  <c r="AR9" i="138"/>
  <c r="AN9" i="138"/>
  <c r="AJ9" i="138"/>
  <c r="AF9" i="138"/>
  <c r="AB9" i="138"/>
  <c r="X9" i="138"/>
  <c r="BP8" i="138"/>
  <c r="BL8" i="138"/>
  <c r="BH8" i="138"/>
  <c r="BD8" i="138"/>
  <c r="AZ8" i="138"/>
  <c r="AV8" i="138"/>
  <c r="AR8" i="138"/>
  <c r="AN8" i="138"/>
  <c r="AJ8" i="138"/>
  <c r="AF8" i="138"/>
  <c r="AB8" i="138"/>
  <c r="X8" i="138"/>
  <c r="BP7" i="138"/>
  <c r="BL7" i="138"/>
  <c r="BH7" i="138"/>
  <c r="BD7" i="138"/>
  <c r="AZ7" i="138"/>
  <c r="AV7" i="138"/>
  <c r="AR7" i="138"/>
  <c r="AN7" i="138"/>
  <c r="AJ7" i="138"/>
  <c r="BS6" i="138"/>
  <c r="BO6" i="138"/>
  <c r="BK6" i="138"/>
  <c r="BG6" i="138"/>
  <c r="BC6" i="138"/>
  <c r="AY6" i="138"/>
  <c r="BQ26" i="138"/>
  <c r="BA26" i="138"/>
  <c r="AK26" i="138"/>
  <c r="BR25" i="138"/>
  <c r="BJ25" i="138"/>
  <c r="BB25" i="138"/>
  <c r="AT25" i="138"/>
  <c r="AL25" i="138"/>
  <c r="AD25" i="138"/>
  <c r="BP24" i="138"/>
  <c r="BH24" i="138"/>
  <c r="AZ24" i="138"/>
  <c r="AR24" i="138"/>
  <c r="AJ24" i="138"/>
  <c r="AB24" i="138"/>
  <c r="BS23" i="138"/>
  <c r="BK23" i="138"/>
  <c r="BC23" i="138"/>
  <c r="AU23" i="138"/>
  <c r="AM23" i="138"/>
  <c r="AE23" i="138"/>
  <c r="BO22" i="138"/>
  <c r="BG22" i="138"/>
  <c r="AY22" i="138"/>
  <c r="AQ22" i="138"/>
  <c r="AI22" i="138"/>
  <c r="AA22" i="138"/>
  <c r="BS21" i="138"/>
  <c r="BK21" i="138"/>
  <c r="BC21" i="138"/>
  <c r="AU21" i="138"/>
  <c r="AM21" i="138"/>
  <c r="AE21" i="138"/>
  <c r="BS20" i="138"/>
  <c r="BK20" i="138"/>
  <c r="BC20" i="138"/>
  <c r="AU20" i="138"/>
  <c r="AM20" i="138"/>
  <c r="AE20" i="138"/>
  <c r="BN19" i="138"/>
  <c r="AP19" i="138"/>
  <c r="AH19" i="138"/>
  <c r="Z19" i="138"/>
  <c r="BQ18" i="138"/>
  <c r="BI18" i="138"/>
  <c r="AS18" i="138"/>
  <c r="AK18" i="138"/>
  <c r="AC18" i="138"/>
  <c r="BS17" i="138"/>
  <c r="BK17" i="138"/>
  <c r="BC17" i="138"/>
  <c r="AU17" i="138"/>
  <c r="AM17" i="138"/>
  <c r="AE17" i="138"/>
  <c r="BS16" i="138"/>
  <c r="BK16" i="138"/>
  <c r="BC16" i="138"/>
  <c r="AU16" i="138"/>
  <c r="AM16" i="138"/>
  <c r="AE16" i="138"/>
  <c r="BN15" i="138"/>
  <c r="AP15" i="138"/>
  <c r="AH15" i="138"/>
  <c r="Z15" i="138"/>
  <c r="BQ14" i="138"/>
  <c r="BJ14" i="138"/>
  <c r="BF14" i="138"/>
  <c r="BB14" i="138"/>
  <c r="AX14" i="138"/>
  <c r="AT14" i="138"/>
  <c r="AP14" i="138"/>
  <c r="AL14" i="138"/>
  <c r="AH14" i="138"/>
  <c r="AD14" i="138"/>
  <c r="Z14" i="138"/>
  <c r="V14" i="138"/>
  <c r="BQ13" i="138"/>
  <c r="BM13" i="138"/>
  <c r="BI13" i="138"/>
  <c r="AS13" i="138"/>
  <c r="AO13" i="138"/>
  <c r="AK13" i="138"/>
  <c r="AG13" i="138"/>
  <c r="AC13" i="138"/>
  <c r="Y13" i="138"/>
  <c r="BQ12" i="138"/>
  <c r="BM12" i="138"/>
  <c r="BI12" i="138"/>
  <c r="AS12" i="138"/>
  <c r="AO12" i="138"/>
  <c r="AK12" i="138"/>
  <c r="AG12" i="138"/>
  <c r="AC12" i="138"/>
  <c r="Y12" i="138"/>
  <c r="BQ11" i="138"/>
  <c r="BM11" i="138"/>
  <c r="BI11" i="138"/>
  <c r="AS11" i="138"/>
  <c r="AO11" i="138"/>
  <c r="AK11" i="138"/>
  <c r="AG11" i="138"/>
  <c r="AC11" i="138"/>
  <c r="Y11" i="138"/>
  <c r="BP10" i="138"/>
  <c r="BL10" i="138"/>
  <c r="BH10" i="138"/>
  <c r="AR10" i="138"/>
  <c r="AN10" i="138"/>
  <c r="AJ10" i="138"/>
  <c r="BS9" i="138"/>
  <c r="BO9" i="138"/>
  <c r="BK9" i="138"/>
  <c r="BG9" i="138"/>
  <c r="BC9" i="138"/>
  <c r="AY9" i="138"/>
  <c r="AU9" i="138"/>
  <c r="AQ9" i="138"/>
  <c r="AM9" i="138"/>
  <c r="BS8" i="138"/>
  <c r="BO8" i="138"/>
  <c r="BK8" i="138"/>
  <c r="BG8" i="138"/>
  <c r="BC8" i="138"/>
  <c r="AY8" i="138"/>
  <c r="AU8" i="138"/>
  <c r="AQ8" i="138"/>
  <c r="AM8" i="138"/>
  <c r="BS7" i="138"/>
  <c r="BO7" i="138"/>
  <c r="BK7" i="138"/>
  <c r="BG7" i="138"/>
  <c r="BC7" i="138"/>
  <c r="AY7" i="138"/>
  <c r="AU7" i="138"/>
  <c r="AQ7" i="138"/>
  <c r="AM7" i="138"/>
  <c r="BR6" i="138"/>
  <c r="BN6" i="138"/>
  <c r="BJ6" i="138"/>
  <c r="BF6" i="138"/>
  <c r="BB6" i="138"/>
  <c r="AX6" i="138"/>
  <c r="AT6" i="138"/>
  <c r="AP6" i="138"/>
  <c r="AL6" i="138"/>
  <c r="AH6" i="138"/>
  <c r="AD6" i="138"/>
  <c r="Z6" i="138"/>
  <c r="V6" i="138"/>
  <c r="BQ5" i="138"/>
  <c r="BM5" i="138"/>
  <c r="BI5" i="138"/>
  <c r="AS5" i="138"/>
  <c r="AO5" i="138"/>
  <c r="AK5" i="138"/>
  <c r="AG5" i="138"/>
  <c r="AC5" i="138"/>
  <c r="Y5" i="138"/>
  <c r="BP4" i="138"/>
  <c r="BL4" i="138"/>
  <c r="BH4" i="138"/>
  <c r="BD4" i="138"/>
  <c r="AZ4" i="138"/>
  <c r="AV4" i="138"/>
  <c r="AR4" i="138"/>
  <c r="AN4" i="138"/>
  <c r="AJ4" i="138"/>
  <c r="BM26" i="138"/>
  <c r="AW26" i="138"/>
  <c r="AG26" i="138"/>
  <c r="V26" i="138"/>
  <c r="BQ25" i="138"/>
  <c r="BI25" i="138"/>
  <c r="BA25" i="138"/>
  <c r="AS25" i="138"/>
  <c r="AK25" i="138"/>
  <c r="AC25" i="138"/>
  <c r="V25" i="138"/>
  <c r="BM24" i="138"/>
  <c r="BE24" i="138"/>
  <c r="AW24" i="138"/>
  <c r="AO24" i="138"/>
  <c r="AG24" i="138"/>
  <c r="Y24" i="138"/>
  <c r="BP23" i="138"/>
  <c r="BH23" i="138"/>
  <c r="AZ23" i="138"/>
  <c r="AR23" i="138"/>
  <c r="AJ23" i="138"/>
  <c r="AB23" i="138"/>
  <c r="BL22" i="138"/>
  <c r="BD22" i="138"/>
  <c r="AV22" i="138"/>
  <c r="AN22" i="138"/>
  <c r="AF22" i="138"/>
  <c r="X22" i="138"/>
  <c r="BP21" i="138"/>
  <c r="BH21" i="138"/>
  <c r="AZ21" i="138"/>
  <c r="AR21" i="138"/>
  <c r="AJ21" i="138"/>
  <c r="AB21" i="138"/>
  <c r="BR20" i="138"/>
  <c r="BJ20" i="138"/>
  <c r="BB20" i="138"/>
  <c r="AT20" i="138"/>
  <c r="AL20" i="138"/>
  <c r="AD20" i="138"/>
  <c r="V20" i="138"/>
  <c r="BM19" i="138"/>
  <c r="AO19" i="138"/>
  <c r="AG19" i="138"/>
  <c r="Y19" i="138"/>
  <c r="BP18" i="138"/>
  <c r="BH18" i="138"/>
  <c r="AR18" i="138"/>
  <c r="AJ18" i="138"/>
  <c r="BP17" i="138"/>
  <c r="BH17" i="138"/>
  <c r="AZ17" i="138"/>
  <c r="AR17" i="138"/>
  <c r="AJ17" i="138"/>
  <c r="AB17" i="138"/>
  <c r="BR16" i="138"/>
  <c r="BJ16" i="138"/>
  <c r="BB16" i="138"/>
  <c r="AT16" i="138"/>
  <c r="AL16" i="138"/>
  <c r="AD16" i="138"/>
  <c r="V16" i="138"/>
  <c r="BM15" i="138"/>
  <c r="AO15" i="138"/>
  <c r="AG15" i="138"/>
  <c r="Y15" i="138"/>
  <c r="BP14" i="138"/>
  <c r="BI14" i="138"/>
  <c r="AS14" i="138"/>
  <c r="AO14" i="138"/>
  <c r="AK14" i="138"/>
  <c r="AG14" i="138"/>
  <c r="AC14" i="138"/>
  <c r="Y14" i="138"/>
  <c r="BP13" i="138"/>
  <c r="BL13" i="138"/>
  <c r="BH13" i="138"/>
  <c r="AR13" i="138"/>
  <c r="AN13" i="138"/>
  <c r="AJ13" i="138"/>
  <c r="AF13" i="138"/>
  <c r="AB13" i="138"/>
  <c r="X13" i="138"/>
  <c r="BP12" i="138"/>
  <c r="BL12" i="138"/>
  <c r="BH12" i="138"/>
  <c r="AR12" i="138"/>
  <c r="AN12" i="138"/>
  <c r="AJ12" i="138"/>
  <c r="AF12" i="138"/>
  <c r="AB12" i="138"/>
  <c r="X12" i="138"/>
  <c r="BP11" i="138"/>
  <c r="BL11" i="138"/>
  <c r="BH11" i="138"/>
  <c r="AR11" i="138"/>
  <c r="AN11" i="138"/>
  <c r="AJ11" i="138"/>
  <c r="BS10" i="138"/>
  <c r="BO10" i="138"/>
  <c r="BK10" i="138"/>
  <c r="AU10" i="138"/>
  <c r="AQ10" i="138"/>
  <c r="AM10" i="138"/>
  <c r="BR9" i="138"/>
  <c r="BN9" i="138"/>
  <c r="BJ9" i="138"/>
  <c r="BF9" i="138"/>
  <c r="BB9" i="138"/>
  <c r="AX9" i="138"/>
  <c r="AT9" i="138"/>
  <c r="AP9" i="138"/>
  <c r="AL9" i="138"/>
  <c r="V9" i="138"/>
  <c r="BR8" i="138"/>
  <c r="BN8" i="138"/>
  <c r="BJ8" i="138"/>
  <c r="BF8" i="138"/>
  <c r="BB8" i="138"/>
  <c r="AX8" i="138"/>
  <c r="AT8" i="138"/>
  <c r="AP8" i="138"/>
  <c r="AL8" i="138"/>
  <c r="V8" i="138"/>
  <c r="BR7" i="138"/>
  <c r="BN7" i="138"/>
  <c r="BJ7" i="138"/>
  <c r="BF7" i="138"/>
  <c r="BB7" i="138"/>
  <c r="AX7" i="138"/>
  <c r="AT7" i="138"/>
  <c r="AP7" i="138"/>
  <c r="AL7" i="138"/>
  <c r="V7" i="138"/>
  <c r="BQ6" i="138"/>
  <c r="BM6" i="138"/>
  <c r="BI6" i="138"/>
  <c r="AS6" i="138"/>
  <c r="AO6" i="138"/>
  <c r="AK6" i="138"/>
  <c r="AG6" i="138"/>
  <c r="AC6" i="138"/>
  <c r="Y6" i="138"/>
  <c r="BP5" i="138"/>
  <c r="BL5" i="138"/>
  <c r="BH5" i="138"/>
  <c r="AR5" i="138"/>
  <c r="AN5" i="138"/>
  <c r="AJ5" i="138"/>
  <c r="BS4" i="138"/>
  <c r="BO4" i="138"/>
  <c r="BK4" i="138"/>
  <c r="BG4" i="138"/>
  <c r="BC4" i="138"/>
  <c r="AY4" i="138"/>
  <c r="AU4" i="138"/>
  <c r="AQ4" i="138"/>
  <c r="AM4" i="138"/>
  <c r="W4" i="138"/>
  <c r="AK4" i="138"/>
  <c r="BA4" i="138"/>
  <c r="BQ4" i="138"/>
  <c r="AI5" i="138"/>
  <c r="AD5" i="138"/>
  <c r="AT5" i="138"/>
  <c r="BJ5" i="138"/>
  <c r="AF6" i="138"/>
  <c r="AE6" i="138"/>
  <c r="AU6" i="138"/>
  <c r="BE8" i="138"/>
  <c r="AH10" i="138"/>
  <c r="BG11" i="138"/>
  <c r="BG12" i="138"/>
  <c r="BG13" i="138"/>
  <c r="AK6" i="137"/>
  <c r="BA6" i="137"/>
  <c r="BQ6" i="137"/>
  <c r="AH7" i="137"/>
  <c r="BB7" i="137"/>
  <c r="BN7" i="137"/>
  <c r="AD8" i="137"/>
  <c r="AX8" i="137"/>
  <c r="BF8" i="137"/>
  <c r="BR8" i="137"/>
  <c r="V9" i="137"/>
  <c r="AP9" i="137"/>
  <c r="BF9" i="137"/>
  <c r="BR9" i="137"/>
  <c r="AI10" i="137"/>
  <c r="BC10" i="137"/>
  <c r="AF11" i="137"/>
  <c r="BJ11" i="137"/>
  <c r="AO5" i="137"/>
  <c r="BA5" i="137"/>
  <c r="BQ5" i="137"/>
  <c r="AH6" i="137"/>
  <c r="AT6" i="137"/>
  <c r="BJ6" i="137"/>
  <c r="BR6" i="137"/>
  <c r="AE7" i="137"/>
  <c r="AQ7" i="137"/>
  <c r="BG7" i="137"/>
  <c r="AE8" i="137"/>
  <c r="AI8" i="137"/>
  <c r="AM8" i="137"/>
  <c r="AQ8" i="137"/>
  <c r="AY8" i="137"/>
  <c r="BG8" i="137"/>
  <c r="BK8" i="137"/>
  <c r="BO8" i="137"/>
  <c r="BS8" i="137"/>
  <c r="AA9" i="137"/>
  <c r="AE9" i="137"/>
  <c r="AI9" i="137"/>
  <c r="AM9" i="137"/>
  <c r="AQ9" i="137"/>
  <c r="AU9" i="137"/>
  <c r="AY9" i="137"/>
  <c r="BC9" i="137"/>
  <c r="BG9" i="137"/>
  <c r="BK9" i="137"/>
  <c r="BO9" i="137"/>
  <c r="BS9" i="137"/>
  <c r="X10" i="137"/>
  <c r="AB10" i="137"/>
  <c r="AF10" i="137"/>
  <c r="AJ10" i="137"/>
  <c r="AN10" i="137"/>
  <c r="AR10" i="137"/>
  <c r="AV10" i="137"/>
  <c r="AZ10" i="137"/>
  <c r="BD10" i="137"/>
  <c r="BH10" i="137"/>
  <c r="BL10" i="137"/>
  <c r="BP10" i="137"/>
  <c r="BD11" i="137"/>
  <c r="Y11" i="137"/>
  <c r="AC11" i="137"/>
  <c r="AG11" i="137"/>
  <c r="AK11" i="137"/>
  <c r="AO11" i="137"/>
  <c r="AS11" i="137"/>
  <c r="AW11" i="137"/>
  <c r="BA11" i="137"/>
  <c r="BF11" i="137"/>
  <c r="BK11" i="137"/>
  <c r="BQ11" i="137"/>
  <c r="V12" i="137"/>
  <c r="AA12" i="137"/>
  <c r="AG12" i="137"/>
  <c r="AL12" i="137"/>
  <c r="AQ12" i="137"/>
  <c r="AW12" i="137"/>
  <c r="BB12" i="137"/>
  <c r="BG12" i="137"/>
  <c r="BM12" i="137"/>
  <c r="BR12" i="137"/>
  <c r="AF13" i="137"/>
  <c r="AB13" i="137"/>
  <c r="X13" i="137"/>
  <c r="AC13" i="137"/>
  <c r="AH13" i="137"/>
  <c r="AM13" i="137"/>
  <c r="AS13" i="137"/>
  <c r="AX13" i="137"/>
  <c r="BC13" i="137"/>
  <c r="BI13" i="137"/>
  <c r="BN13" i="137"/>
  <c r="BS13" i="137"/>
  <c r="BE14" i="137"/>
  <c r="AB14" i="137"/>
  <c r="AJ14" i="137"/>
  <c r="AR14" i="137"/>
  <c r="AZ14" i="137"/>
  <c r="BH14" i="137"/>
  <c r="BP14" i="137"/>
  <c r="AH15" i="137"/>
  <c r="AD15" i="137"/>
  <c r="Z15" i="137"/>
  <c r="AI15" i="137"/>
  <c r="AE15" i="137"/>
  <c r="AA15" i="137"/>
  <c r="AB15" i="137"/>
  <c r="AJ15" i="137"/>
  <c r="AR15" i="137"/>
  <c r="AZ15" i="137"/>
  <c r="BH15" i="137"/>
  <c r="BP15" i="137"/>
  <c r="Y16" i="137"/>
  <c r="AG16" i="137"/>
  <c r="AO16" i="137"/>
  <c r="AW16" i="137"/>
  <c r="BE16" i="137"/>
  <c r="BM16" i="137"/>
  <c r="V17" i="137"/>
  <c r="AD17" i="137"/>
  <c r="AL17" i="137"/>
  <c r="AT17" i="137"/>
  <c r="BB17" i="137"/>
  <c r="BJ17" i="137"/>
  <c r="BR17" i="137"/>
  <c r="BE18" i="137"/>
  <c r="AB18" i="137"/>
  <c r="AJ18" i="137"/>
  <c r="AR18" i="137"/>
  <c r="AZ18" i="137"/>
  <c r="BH18" i="137"/>
  <c r="BP18" i="137"/>
  <c r="AH19" i="137"/>
  <c r="AD19" i="137"/>
  <c r="Z19" i="137"/>
  <c r="AF19" i="137"/>
  <c r="AB19" i="137"/>
  <c r="X19" i="137"/>
  <c r="AI19" i="137"/>
  <c r="AE19" i="137"/>
  <c r="AA19" i="137"/>
  <c r="AG19" i="137"/>
  <c r="AW19" i="137"/>
  <c r="BM19" i="137"/>
  <c r="AI20" i="137"/>
  <c r="AD20" i="137"/>
  <c r="AT20" i="137"/>
  <c r="BJ20" i="137"/>
  <c r="AF21" i="137"/>
  <c r="AE21" i="137"/>
  <c r="AU21" i="137"/>
  <c r="BK21" i="137"/>
  <c r="AA22" i="137"/>
  <c r="AQ22" i="137"/>
  <c r="BG22" i="137"/>
  <c r="AM23" i="137"/>
  <c r="BC23" i="137"/>
  <c r="BS23" i="137"/>
  <c r="AJ24" i="137"/>
  <c r="AZ24" i="137"/>
  <c r="BP24" i="137"/>
  <c r="BF25" i="137"/>
  <c r="BB25" i="137"/>
  <c r="AX25" i="137"/>
  <c r="BD25" i="137"/>
  <c r="AZ25" i="137"/>
  <c r="AV25" i="137"/>
  <c r="BG25" i="137"/>
  <c r="BC25" i="137"/>
  <c r="AY25" i="137"/>
  <c r="W25" i="137"/>
  <c r="AK25" i="137"/>
  <c r="BA25" i="137"/>
  <c r="BQ25" i="137"/>
  <c r="AH26" i="137"/>
  <c r="AG26" i="137"/>
  <c r="Y4" i="138"/>
  <c r="AO4" i="138"/>
  <c r="BE4" i="138"/>
  <c r="BG5" i="138"/>
  <c r="AH5" i="138"/>
  <c r="AX5" i="138"/>
  <c r="BN5" i="138"/>
  <c r="BD6" i="138"/>
  <c r="AI6" i="138"/>
  <c r="BE9" i="138"/>
  <c r="BF10" i="138"/>
  <c r="BF19" i="138"/>
  <c r="X5" i="137"/>
  <c r="Y6" i="137"/>
  <c r="AO6" i="137"/>
  <c r="BE6" i="137"/>
  <c r="AD7" i="137"/>
  <c r="AP7" i="137"/>
  <c r="BF7" i="137"/>
  <c r="BR7" i="137"/>
  <c r="AH8" i="137"/>
  <c r="AT8" i="137"/>
  <c r="AH9" i="137"/>
  <c r="AX9" i="137"/>
  <c r="BJ9" i="137"/>
  <c r="AQ10" i="137"/>
  <c r="BG10" i="137"/>
  <c r="BO10" i="137"/>
  <c r="AB11" i="137"/>
  <c r="AN11" i="137"/>
  <c r="BO11" i="137"/>
  <c r="Y5" i="137"/>
  <c r="AK5" i="137"/>
  <c r="AW5" i="137"/>
  <c r="BI5" i="137"/>
  <c r="Z6" i="137"/>
  <c r="AP6" i="137"/>
  <c r="BB6" i="137"/>
  <c r="AA7" i="137"/>
  <c r="AM7" i="137"/>
  <c r="AY7" i="137"/>
  <c r="BK7" i="137"/>
  <c r="BS7" i="137"/>
  <c r="AU8" i="137"/>
  <c r="BR26" i="137"/>
  <c r="BN26" i="137"/>
  <c r="BJ26" i="137"/>
  <c r="AT26" i="137"/>
  <c r="AP26" i="137"/>
  <c r="AL26" i="137"/>
  <c r="V26" i="137"/>
  <c r="BR25" i="137"/>
  <c r="BN25" i="137"/>
  <c r="BJ25" i="137"/>
  <c r="AT25" i="137"/>
  <c r="AP25" i="137"/>
  <c r="AL25" i="137"/>
  <c r="V25" i="137"/>
  <c r="BQ24" i="137"/>
  <c r="BM24" i="137"/>
  <c r="BI24" i="137"/>
  <c r="AS24" i="137"/>
  <c r="AO24" i="137"/>
  <c r="AK24" i="137"/>
  <c r="BP23" i="137"/>
  <c r="BL23" i="137"/>
  <c r="BH23" i="137"/>
  <c r="AR23" i="137"/>
  <c r="AN23" i="137"/>
  <c r="AJ23" i="137"/>
  <c r="BP22" i="137"/>
  <c r="BL22" i="137"/>
  <c r="BH22" i="137"/>
  <c r="AR22" i="137"/>
  <c r="AN22" i="137"/>
  <c r="AJ22" i="137"/>
  <c r="BP21" i="137"/>
  <c r="BL21" i="137"/>
  <c r="BH21" i="137"/>
  <c r="AR21" i="137"/>
  <c r="AN21" i="137"/>
  <c r="AJ21" i="137"/>
  <c r="BS20" i="137"/>
  <c r="BO20" i="137"/>
  <c r="BK20" i="137"/>
  <c r="AU20" i="137"/>
  <c r="AQ20" i="137"/>
  <c r="AM20" i="137"/>
  <c r="BR19" i="137"/>
  <c r="BN19" i="137"/>
  <c r="BJ19" i="137"/>
  <c r="AT19" i="137"/>
  <c r="AP19" i="137"/>
  <c r="AL19" i="137"/>
  <c r="V19" i="137"/>
  <c r="BQ18" i="137"/>
  <c r="BM18" i="137"/>
  <c r="BI18" i="137"/>
  <c r="AS18" i="137"/>
  <c r="AO18" i="137"/>
  <c r="AK18" i="137"/>
  <c r="BP17" i="137"/>
  <c r="BL17" i="137"/>
  <c r="BH17" i="137"/>
  <c r="AR17" i="137"/>
  <c r="AN17" i="137"/>
  <c r="AJ17" i="137"/>
  <c r="BS16" i="137"/>
  <c r="BO16" i="137"/>
  <c r="BK16" i="137"/>
  <c r="AU16" i="137"/>
  <c r="AQ16" i="137"/>
  <c r="AM16" i="137"/>
  <c r="BR15" i="137"/>
  <c r="BN15" i="137"/>
  <c r="BJ15" i="137"/>
  <c r="AT15" i="137"/>
  <c r="AP15" i="137"/>
  <c r="AL15" i="137"/>
  <c r="V15" i="137"/>
  <c r="BQ14" i="137"/>
  <c r="BM14" i="137"/>
  <c r="BI14" i="137"/>
  <c r="AS14" i="137"/>
  <c r="AO14" i="137"/>
  <c r="AK14" i="137"/>
  <c r="BP13" i="137"/>
  <c r="BL13" i="137"/>
  <c r="BH13" i="137"/>
  <c r="AR13" i="137"/>
  <c r="AN13" i="137"/>
  <c r="AJ13" i="137"/>
  <c r="BP12" i="137"/>
  <c r="BL12" i="137"/>
  <c r="BH12" i="137"/>
  <c r="AR12" i="137"/>
  <c r="AN12" i="137"/>
  <c r="AJ12" i="137"/>
  <c r="BP11" i="137"/>
  <c r="BL11" i="137"/>
  <c r="BH11" i="137"/>
  <c r="BP26" i="137"/>
  <c r="BL26" i="137"/>
  <c r="BH26" i="137"/>
  <c r="AR26" i="137"/>
  <c r="AN26" i="137"/>
  <c r="AJ26" i="137"/>
  <c r="BP25" i="137"/>
  <c r="BL25" i="137"/>
  <c r="BH25" i="137"/>
  <c r="AR25" i="137"/>
  <c r="AN25" i="137"/>
  <c r="AJ25" i="137"/>
  <c r="BS24" i="137"/>
  <c r="BO24" i="137"/>
  <c r="BK24" i="137"/>
  <c r="BG24" i="137"/>
  <c r="BC24" i="137"/>
  <c r="AY24" i="137"/>
  <c r="AU24" i="137"/>
  <c r="AQ24" i="137"/>
  <c r="AM24" i="137"/>
  <c r="BR23" i="137"/>
  <c r="BN23" i="137"/>
  <c r="BJ23" i="137"/>
  <c r="BF23" i="137"/>
  <c r="BB23" i="137"/>
  <c r="AX23" i="137"/>
  <c r="AT23" i="137"/>
  <c r="AP23" i="137"/>
  <c r="AL23" i="137"/>
  <c r="AH23" i="137"/>
  <c r="AD23" i="137"/>
  <c r="Z23" i="137"/>
  <c r="V23" i="137"/>
  <c r="BR22" i="137"/>
  <c r="BN22" i="137"/>
  <c r="BJ22" i="137"/>
  <c r="BF22" i="137"/>
  <c r="BB22" i="137"/>
  <c r="AX22" i="137"/>
  <c r="AT22" i="137"/>
  <c r="AP22" i="137"/>
  <c r="AL22" i="137"/>
  <c r="AH22" i="137"/>
  <c r="AD22" i="137"/>
  <c r="Z22" i="137"/>
  <c r="V22" i="137"/>
  <c r="BR21" i="137"/>
  <c r="BN21" i="137"/>
  <c r="BJ21" i="137"/>
  <c r="BF21" i="137"/>
  <c r="BB21" i="137"/>
  <c r="AX21" i="137"/>
  <c r="AT21" i="137"/>
  <c r="AP21" i="137"/>
  <c r="AL21" i="137"/>
  <c r="AH21" i="137"/>
  <c r="AD21" i="137"/>
  <c r="Z21" i="137"/>
  <c r="V21" i="137"/>
  <c r="BQ20" i="137"/>
  <c r="BM20" i="137"/>
  <c r="BI20" i="137"/>
  <c r="AS20" i="137"/>
  <c r="AO20" i="137"/>
  <c r="AK20" i="137"/>
  <c r="AG20" i="137"/>
  <c r="AC20" i="137"/>
  <c r="Y20" i="137"/>
  <c r="BP19" i="137"/>
  <c r="BL19" i="137"/>
  <c r="BH19" i="137"/>
  <c r="AR19" i="137"/>
  <c r="AN19" i="137"/>
  <c r="AJ19" i="137"/>
  <c r="BS26" i="137"/>
  <c r="BO26" i="137"/>
  <c r="BK26" i="137"/>
  <c r="AU26" i="137"/>
  <c r="AQ26" i="137"/>
  <c r="AM26" i="137"/>
  <c r="BS25" i="137"/>
  <c r="BO25" i="137"/>
  <c r="BK25" i="137"/>
  <c r="AU25" i="137"/>
  <c r="AQ25" i="137"/>
  <c r="AM25" i="137"/>
  <c r="BR24" i="137"/>
  <c r="BN24" i="137"/>
  <c r="BJ24" i="137"/>
  <c r="BF24" i="137"/>
  <c r="BB24" i="137"/>
  <c r="AX24" i="137"/>
  <c r="AT24" i="137"/>
  <c r="AP24" i="137"/>
  <c r="AL24" i="137"/>
  <c r="V24" i="137"/>
  <c r="BQ23" i="137"/>
  <c r="BM23" i="137"/>
  <c r="BI23" i="137"/>
  <c r="AS23" i="137"/>
  <c r="AO23" i="137"/>
  <c r="AK23" i="137"/>
  <c r="AG23" i="137"/>
  <c r="AC23" i="137"/>
  <c r="Y23" i="137"/>
  <c r="BQ22" i="137"/>
  <c r="BM22" i="137"/>
  <c r="BI22" i="137"/>
  <c r="AS22" i="137"/>
  <c r="AO22" i="137"/>
  <c r="AK22" i="137"/>
  <c r="AG22" i="137"/>
  <c r="AC22" i="137"/>
  <c r="Y22" i="137"/>
  <c r="BQ21" i="137"/>
  <c r="BM21" i="137"/>
  <c r="BI21" i="137"/>
  <c r="AS21" i="137"/>
  <c r="AO21" i="137"/>
  <c r="AK21" i="137"/>
  <c r="AG21" i="137"/>
  <c r="AC21" i="137"/>
  <c r="Y21" i="137"/>
  <c r="BP20" i="137"/>
  <c r="BL20" i="137"/>
  <c r="BH20" i="137"/>
  <c r="AR20" i="137"/>
  <c r="AN20" i="137"/>
  <c r="AJ20" i="137"/>
  <c r="BS19" i="137"/>
  <c r="BO19" i="137"/>
  <c r="BK19" i="137"/>
  <c r="AU19" i="137"/>
  <c r="AQ19" i="137"/>
  <c r="AM19" i="137"/>
  <c r="BR18" i="137"/>
  <c r="BN18" i="137"/>
  <c r="BJ18" i="137"/>
  <c r="BF18" i="137"/>
  <c r="BB18" i="137"/>
  <c r="AX18" i="137"/>
  <c r="AT18" i="137"/>
  <c r="AP18" i="137"/>
  <c r="AL18" i="137"/>
  <c r="V18" i="137"/>
  <c r="BQ17" i="137"/>
  <c r="BM17" i="137"/>
  <c r="BI17" i="137"/>
  <c r="AS17" i="137"/>
  <c r="AO17" i="137"/>
  <c r="AK17" i="137"/>
  <c r="AG17" i="137"/>
  <c r="AC17" i="137"/>
  <c r="Y17" i="137"/>
  <c r="BP16" i="137"/>
  <c r="BL16" i="137"/>
  <c r="BH16" i="137"/>
  <c r="AR16" i="137"/>
  <c r="AN16" i="137"/>
  <c r="AJ16" i="137"/>
  <c r="BS15" i="137"/>
  <c r="BO15" i="137"/>
  <c r="BK15" i="137"/>
  <c r="AU15" i="137"/>
  <c r="AQ15" i="137"/>
  <c r="AM15" i="137"/>
  <c r="BR14" i="137"/>
  <c r="BN14" i="137"/>
  <c r="BJ14" i="137"/>
  <c r="BF14" i="137"/>
  <c r="BB14" i="137"/>
  <c r="AX14" i="137"/>
  <c r="AT14" i="137"/>
  <c r="AP14" i="137"/>
  <c r="AL14" i="137"/>
  <c r="V14" i="137"/>
  <c r="AO4" i="137"/>
  <c r="AW4" i="137"/>
  <c r="BE4" i="137"/>
  <c r="BQ4" i="137"/>
  <c r="V5" i="137"/>
  <c r="AL5" i="137"/>
  <c r="AT5" i="137"/>
  <c r="AX5" i="137"/>
  <c r="BB5" i="137"/>
  <c r="BJ5" i="137"/>
  <c r="BN5" i="137"/>
  <c r="W6" i="137"/>
  <c r="AA6" i="137"/>
  <c r="AE6" i="137"/>
  <c r="AI6" i="137"/>
  <c r="AM6" i="137"/>
  <c r="AQ6" i="137"/>
  <c r="AU6" i="137"/>
  <c r="AY6" i="137"/>
  <c r="BC6" i="137"/>
  <c r="BK6" i="137"/>
  <c r="BO6" i="137"/>
  <c r="BS6" i="137"/>
  <c r="X7" i="137"/>
  <c r="AB7" i="137"/>
  <c r="AJ7" i="137"/>
  <c r="AN7" i="137"/>
  <c r="AR7" i="137"/>
  <c r="AV7" i="137"/>
  <c r="AZ7" i="137"/>
  <c r="BD7" i="137"/>
  <c r="BH7" i="137"/>
  <c r="BL7" i="137"/>
  <c r="BP7" i="137"/>
  <c r="X8" i="137"/>
  <c r="AB8" i="137"/>
  <c r="AJ8" i="137"/>
  <c r="AN8" i="137"/>
  <c r="AR8" i="137"/>
  <c r="AV8" i="137"/>
  <c r="AZ8" i="137"/>
  <c r="BD8" i="137"/>
  <c r="BH8" i="137"/>
  <c r="BL8" i="137"/>
  <c r="BP8" i="137"/>
  <c r="X9" i="137"/>
  <c r="AB9" i="137"/>
  <c r="AJ9" i="137"/>
  <c r="AN9" i="137"/>
  <c r="AR9" i="137"/>
  <c r="AV9" i="137"/>
  <c r="AZ9" i="137"/>
  <c r="BD9" i="137"/>
  <c r="BH9" i="137"/>
  <c r="BL9" i="137"/>
  <c r="BP9" i="137"/>
  <c r="Y10" i="137"/>
  <c r="AC10" i="137"/>
  <c r="AK10" i="137"/>
  <c r="AO10" i="137"/>
  <c r="AS10" i="137"/>
  <c r="AW10" i="137"/>
  <c r="BA10" i="137"/>
  <c r="BI10" i="137"/>
  <c r="BM10" i="137"/>
  <c r="BQ10" i="137"/>
  <c r="V11" i="137"/>
  <c r="Z11" i="137"/>
  <c r="AD11" i="137"/>
  <c r="AL11" i="137"/>
  <c r="AP11" i="137"/>
  <c r="AT11" i="137"/>
  <c r="AX11" i="137"/>
  <c r="BB11" i="137"/>
  <c r="BG11" i="137"/>
  <c r="BM11" i="137"/>
  <c r="BR11" i="137"/>
  <c r="AF12" i="137"/>
  <c r="AB12" i="137"/>
  <c r="X12" i="137"/>
  <c r="W12" i="137"/>
  <c r="AC12" i="137"/>
  <c r="AH12" i="137"/>
  <c r="AM12" i="137"/>
  <c r="AS12" i="137"/>
  <c r="AX12" i="137"/>
  <c r="BC12" i="137"/>
  <c r="BI12" i="137"/>
  <c r="BN12" i="137"/>
  <c r="BS12" i="137"/>
  <c r="Y13" i="137"/>
  <c r="AD13" i="137"/>
  <c r="AI13" i="137"/>
  <c r="AO13" i="137"/>
  <c r="AT13" i="137"/>
  <c r="AY13" i="137"/>
  <c r="BE13" i="137"/>
  <c r="BJ13" i="137"/>
  <c r="BO13" i="137"/>
  <c r="AE14" i="137"/>
  <c r="AM14" i="137"/>
  <c r="AU14" i="137"/>
  <c r="BC14" i="137"/>
  <c r="BK14" i="137"/>
  <c r="BS14" i="137"/>
  <c r="BF15" i="137"/>
  <c r="BB15" i="137"/>
  <c r="AX15" i="137"/>
  <c r="BG15" i="137"/>
  <c r="BC15" i="137"/>
  <c r="AY15" i="137"/>
  <c r="W15" i="137"/>
  <c r="AC15" i="137"/>
  <c r="AK15" i="137"/>
  <c r="AS15" i="137"/>
  <c r="BA15" i="137"/>
  <c r="BI15" i="137"/>
  <c r="BQ15" i="137"/>
  <c r="AI16" i="137"/>
  <c r="Z16" i="137"/>
  <c r="AH16" i="137"/>
  <c r="AP16" i="137"/>
  <c r="AX16" i="137"/>
  <c r="BF16" i="137"/>
  <c r="BN16" i="137"/>
  <c r="AE17" i="137"/>
  <c r="AM17" i="137"/>
  <c r="AU17" i="137"/>
  <c r="BC17" i="137"/>
  <c r="BK17" i="137"/>
  <c r="BS17" i="137"/>
  <c r="AE18" i="137"/>
  <c r="AM18" i="137"/>
  <c r="AU18" i="137"/>
  <c r="BC18" i="137"/>
  <c r="BK18" i="137"/>
  <c r="BS18" i="137"/>
  <c r="BF19" i="137"/>
  <c r="BB19" i="137"/>
  <c r="AX19" i="137"/>
  <c r="BD19" i="137"/>
  <c r="AZ19" i="137"/>
  <c r="AV19" i="137"/>
  <c r="BG19" i="137"/>
  <c r="BC19" i="137"/>
  <c r="AY19" i="137"/>
  <c r="W19" i="137"/>
  <c r="AK19" i="137"/>
  <c r="BA19" i="137"/>
  <c r="BQ19" i="137"/>
  <c r="BG20" i="137"/>
  <c r="AH20" i="137"/>
  <c r="AX20" i="137"/>
  <c r="BN20" i="137"/>
  <c r="BD21" i="137"/>
  <c r="AI21" i="137"/>
  <c r="AY21" i="137"/>
  <c r="BO21" i="137"/>
  <c r="AF22" i="137"/>
  <c r="AE22" i="137"/>
  <c r="AU22" i="137"/>
  <c r="BK22" i="137"/>
  <c r="AA23" i="137"/>
  <c r="AQ23" i="137"/>
  <c r="BG23" i="137"/>
  <c r="X24" i="137"/>
  <c r="AN24" i="137"/>
  <c r="BD24" i="137"/>
  <c r="Y25" i="137"/>
  <c r="AO25" i="137"/>
  <c r="BE25" i="137"/>
  <c r="BF26" i="137"/>
  <c r="BB26" i="137"/>
  <c r="AX26" i="137"/>
  <c r="BD26" i="137"/>
  <c r="AZ26" i="137"/>
  <c r="AV26" i="137"/>
  <c r="BG26" i="137"/>
  <c r="BC26" i="137"/>
  <c r="AY26" i="137"/>
  <c r="W26" i="137"/>
  <c r="AK26" i="137"/>
  <c r="BA26" i="137"/>
  <c r="BQ26" i="137"/>
  <c r="AC4" i="138"/>
  <c r="AS4" i="138"/>
  <c r="BI4" i="138"/>
  <c r="V5" i="138"/>
  <c r="AL5" i="138"/>
  <c r="BB5" i="138"/>
  <c r="BR5" i="138"/>
  <c r="AM6" i="138"/>
  <c r="AG7" i="138"/>
  <c r="AG8" i="138"/>
  <c r="AI12" i="138"/>
  <c r="AI13" i="138"/>
  <c r="AF14" i="138"/>
  <c r="AZ18" i="138"/>
  <c r="X16" i="137"/>
  <c r="AB16" i="137"/>
  <c r="AF16" i="137"/>
  <c r="AW17" i="137"/>
  <c r="BA17" i="137"/>
  <c r="BE17" i="137"/>
  <c r="X20" i="137"/>
  <c r="AB20" i="137"/>
  <c r="AF20" i="137"/>
  <c r="AV20" i="137"/>
  <c r="AZ20" i="137"/>
  <c r="BD20" i="137"/>
  <c r="AW21" i="137"/>
  <c r="BA21" i="137"/>
  <c r="BE21" i="137"/>
  <c r="AW22" i="137"/>
  <c r="BA22" i="137"/>
  <c r="BE22" i="137"/>
  <c r="AW23" i="137"/>
  <c r="BA23" i="137"/>
  <c r="BE23" i="137"/>
  <c r="AA25" i="137"/>
  <c r="AE25" i="137"/>
  <c r="AI25" i="137"/>
  <c r="AA26" i="137"/>
  <c r="AE26" i="137"/>
  <c r="AI26" i="137"/>
  <c r="AA4" i="138"/>
  <c r="AE4" i="138"/>
  <c r="AI4" i="138"/>
  <c r="X5" i="138"/>
  <c r="AB5" i="138"/>
  <c r="AF5" i="138"/>
  <c r="AV5" i="138"/>
  <c r="AZ5" i="138"/>
  <c r="BD5" i="138"/>
  <c r="AW6" i="138"/>
  <c r="BA6" i="138"/>
  <c r="BE6" i="138"/>
  <c r="Z7" i="138"/>
  <c r="AD7" i="138"/>
  <c r="AH7" i="138"/>
  <c r="Z8" i="138"/>
  <c r="AD8" i="138"/>
  <c r="AH8" i="138"/>
  <c r="Z9" i="138"/>
  <c r="AD9" i="138"/>
  <c r="AH9" i="138"/>
  <c r="W10" i="138"/>
  <c r="AA10" i="138"/>
  <c r="AE10" i="138"/>
  <c r="AI10" i="138"/>
  <c r="AY10" i="138"/>
  <c r="BC10" i="138"/>
  <c r="BG10" i="138"/>
  <c r="X11" i="138"/>
  <c r="AB11" i="138"/>
  <c r="AF11" i="138"/>
  <c r="AV11" i="138"/>
  <c r="AZ11" i="138"/>
  <c r="BD11" i="138"/>
  <c r="AV12" i="138"/>
  <c r="AZ12" i="138"/>
  <c r="BD12" i="138"/>
  <c r="AV13" i="138"/>
  <c r="AZ13" i="138"/>
  <c r="BD13" i="138"/>
  <c r="AW14" i="138"/>
  <c r="BA14" i="138"/>
  <c r="BE14" i="138"/>
  <c r="AW15" i="138"/>
  <c r="BE15" i="138"/>
  <c r="BE17" i="138"/>
  <c r="AH18" i="138"/>
  <c r="AD18" i="138"/>
  <c r="Z18" i="138"/>
  <c r="AI18" i="138"/>
  <c r="AE18" i="138"/>
  <c r="AA18" i="138"/>
  <c r="AB18" i="138"/>
  <c r="AW19" i="138"/>
  <c r="BE19" i="138"/>
  <c r="Y4" i="139"/>
  <c r="AO4" i="139"/>
  <c r="BE4" i="139"/>
  <c r="BD5" i="139"/>
  <c r="AD5" i="139"/>
  <c r="AT5" i="139"/>
  <c r="BJ5" i="139"/>
  <c r="AG6" i="139"/>
  <c r="AE6" i="139"/>
  <c r="AU6" i="139"/>
  <c r="BK6" i="139"/>
  <c r="AH7" i="139"/>
  <c r="AD7" i="139"/>
  <c r="Z7" i="139"/>
  <c r="AG7" i="139"/>
  <c r="AC7" i="139"/>
  <c r="Y7" i="139"/>
  <c r="AI7" i="139"/>
  <c r="AE7" i="139"/>
  <c r="AA7" i="139"/>
  <c r="AF7" i="139"/>
  <c r="AV7" i="139"/>
  <c r="BL7" i="139"/>
  <c r="AE8" i="139"/>
  <c r="BA8" i="139"/>
  <c r="V9" i="139"/>
  <c r="AL9" i="139"/>
  <c r="BN9" i="139"/>
  <c r="AV10" i="139"/>
  <c r="AF11" i="139"/>
  <c r="BL11" i="139"/>
  <c r="AR12" i="139"/>
  <c r="X13" i="139"/>
  <c r="BD13" i="139"/>
  <c r="AS14" i="139"/>
  <c r="Z15" i="139"/>
  <c r="BF15" i="139"/>
  <c r="AN16" i="139"/>
  <c r="X17" i="139"/>
  <c r="BD17" i="139"/>
  <c r="AS18" i="139"/>
  <c r="Z19" i="139"/>
  <c r="BF19" i="139"/>
  <c r="AN20" i="139"/>
  <c r="X21" i="139"/>
  <c r="BL21" i="139"/>
  <c r="X23" i="139"/>
  <c r="AO24" i="139"/>
  <c r="AH25" i="139"/>
  <c r="AG21" i="140"/>
  <c r="AW20" i="137"/>
  <c r="BA20" i="137"/>
  <c r="BE20" i="137"/>
  <c r="X25" i="137"/>
  <c r="AB25" i="137"/>
  <c r="AF25" i="137"/>
  <c r="X26" i="137"/>
  <c r="AB26" i="137"/>
  <c r="AF26" i="137"/>
  <c r="X4" i="138"/>
  <c r="AB4" i="138"/>
  <c r="AF4" i="138"/>
  <c r="AW5" i="138"/>
  <c r="BA5" i="138"/>
  <c r="BE5" i="138"/>
  <c r="AA7" i="138"/>
  <c r="AE7" i="138"/>
  <c r="AI7" i="138"/>
  <c r="AA8" i="138"/>
  <c r="AE8" i="138"/>
  <c r="AI8" i="138"/>
  <c r="AA9" i="138"/>
  <c r="AE9" i="138"/>
  <c r="AI9" i="138"/>
  <c r="X10" i="138"/>
  <c r="AB10" i="138"/>
  <c r="AF10" i="138"/>
  <c r="AV10" i="138"/>
  <c r="AZ10" i="138"/>
  <c r="BD10" i="138"/>
  <c r="AW11" i="138"/>
  <c r="BA11" i="138"/>
  <c r="BE11" i="138"/>
  <c r="AW12" i="138"/>
  <c r="BA12" i="138"/>
  <c r="BE12" i="138"/>
  <c r="AW13" i="138"/>
  <c r="BA13" i="138"/>
  <c r="BE13" i="138"/>
  <c r="AI15" i="138"/>
  <c r="AX15" i="138"/>
  <c r="BF18" i="138"/>
  <c r="BB18" i="138"/>
  <c r="AX18" i="138"/>
  <c r="BG18" i="138"/>
  <c r="BC18" i="138"/>
  <c r="AY18" i="138"/>
  <c r="W18" i="138"/>
  <c r="BA18" i="138"/>
  <c r="AI19" i="138"/>
  <c r="AX19" i="138"/>
  <c r="AK8" i="139"/>
  <c r="BF8" i="139"/>
  <c r="AE9" i="139"/>
  <c r="AQ9" i="139"/>
  <c r="X10" i="139"/>
  <c r="BD10" i="139"/>
  <c r="AN11" i="139"/>
  <c r="BE12" i="139"/>
  <c r="AZ12" i="139"/>
  <c r="AF13" i="139"/>
  <c r="BL13" i="139"/>
  <c r="BG14" i="139"/>
  <c r="BC14" i="139"/>
  <c r="AY14" i="139"/>
  <c r="W14" i="139"/>
  <c r="BD14" i="139"/>
  <c r="AZ14" i="139"/>
  <c r="AV14" i="139"/>
  <c r="BE14" i="139"/>
  <c r="AW14" i="139"/>
  <c r="BB14" i="139"/>
  <c r="BF14" i="139"/>
  <c r="AX14" i="139"/>
  <c r="BA14" i="139"/>
  <c r="AF15" i="139"/>
  <c r="AH15" i="139"/>
  <c r="BN15" i="139"/>
  <c r="AV16" i="139"/>
  <c r="AF17" i="139"/>
  <c r="BL17" i="139"/>
  <c r="BG18" i="139"/>
  <c r="BC18" i="139"/>
  <c r="AY18" i="139"/>
  <c r="W18" i="139"/>
  <c r="BD18" i="139"/>
  <c r="AZ18" i="139"/>
  <c r="AV18" i="139"/>
  <c r="BE18" i="139"/>
  <c r="AW18" i="139"/>
  <c r="BB18" i="139"/>
  <c r="BF18" i="139"/>
  <c r="AX18" i="139"/>
  <c r="BA18" i="139"/>
  <c r="AF19" i="139"/>
  <c r="AH19" i="139"/>
  <c r="BN19" i="139"/>
  <c r="AV20" i="139"/>
  <c r="AF21" i="139"/>
  <c r="AB22" i="139"/>
  <c r="AN23" i="139"/>
  <c r="BE24" i="139"/>
  <c r="BG19" i="140"/>
  <c r="BC19" i="140"/>
  <c r="AY19" i="140"/>
  <c r="W19" i="140"/>
  <c r="BF19" i="140"/>
  <c r="BB19" i="140"/>
  <c r="AX19" i="140"/>
  <c r="BD19" i="140"/>
  <c r="AZ19" i="140"/>
  <c r="AV19" i="140"/>
  <c r="BE19" i="140"/>
  <c r="AW19" i="140"/>
  <c r="BA19" i="140"/>
  <c r="BH25" i="140"/>
  <c r="X24" i="140"/>
  <c r="BS23" i="140"/>
  <c r="BG22" i="140"/>
  <c r="BK21" i="140"/>
  <c r="AT20" i="140"/>
  <c r="AK19" i="140"/>
  <c r="AQ22" i="140"/>
  <c r="X7" i="138"/>
  <c r="AB7" i="138"/>
  <c r="AF7" i="138"/>
  <c r="AW10" i="138"/>
  <c r="BA10" i="138"/>
  <c r="BE10" i="138"/>
  <c r="BG15" i="138"/>
  <c r="BC15" i="138"/>
  <c r="AY15" i="138"/>
  <c r="W15" i="138"/>
  <c r="BD15" i="138"/>
  <c r="AZ15" i="138"/>
  <c r="AV15" i="138"/>
  <c r="BA15" i="138"/>
  <c r="AF16" i="138"/>
  <c r="BG19" i="138"/>
  <c r="BC19" i="138"/>
  <c r="AY19" i="138"/>
  <c r="W19" i="138"/>
  <c r="BD19" i="138"/>
  <c r="AZ19" i="138"/>
  <c r="AV19" i="138"/>
  <c r="BA19" i="138"/>
  <c r="AF20" i="138"/>
  <c r="BD8" i="139"/>
  <c r="AZ8" i="139"/>
  <c r="AV8" i="139"/>
  <c r="BC8" i="139"/>
  <c r="AX8" i="139"/>
  <c r="W8" i="139"/>
  <c r="BG8" i="139"/>
  <c r="BB8" i="139"/>
  <c r="AW8" i="139"/>
  <c r="BE8" i="139"/>
  <c r="AY8" i="139"/>
  <c r="AP8" i="139"/>
  <c r="BK8" i="139"/>
  <c r="AA9" i="139"/>
  <c r="AX9" i="139"/>
  <c r="AE10" i="139"/>
  <c r="AF10" i="139"/>
  <c r="BL10" i="139"/>
  <c r="AV11" i="139"/>
  <c r="AB12" i="139"/>
  <c r="BH12" i="139"/>
  <c r="AN13" i="139"/>
  <c r="AC14" i="139"/>
  <c r="BI14" i="139"/>
  <c r="AP15" i="139"/>
  <c r="X16" i="139"/>
  <c r="BD16" i="139"/>
  <c r="AN17" i="139"/>
  <c r="AC18" i="139"/>
  <c r="BI18" i="139"/>
  <c r="AP19" i="139"/>
  <c r="X20" i="139"/>
  <c r="BD20" i="139"/>
  <c r="AC21" i="139"/>
  <c r="AN21" i="139"/>
  <c r="AR22" i="139"/>
  <c r="BD23" i="139"/>
  <c r="V25" i="139"/>
  <c r="AD20" i="140"/>
  <c r="AF26" i="140"/>
  <c r="AW14" i="137"/>
  <c r="BA14" i="137"/>
  <c r="AA16" i="137"/>
  <c r="AE16" i="137"/>
  <c r="X17" i="137"/>
  <c r="AB17" i="137"/>
  <c r="AV17" i="137"/>
  <c r="AZ17" i="137"/>
  <c r="AW18" i="137"/>
  <c r="BA18" i="137"/>
  <c r="W20" i="137"/>
  <c r="AA20" i="137"/>
  <c r="AE20" i="137"/>
  <c r="AY20" i="137"/>
  <c r="BC20" i="137"/>
  <c r="X21" i="137"/>
  <c r="AB21" i="137"/>
  <c r="AV21" i="137"/>
  <c r="AZ21" i="137"/>
  <c r="X22" i="137"/>
  <c r="AB22" i="137"/>
  <c r="AV22" i="137"/>
  <c r="AZ22" i="137"/>
  <c r="X23" i="137"/>
  <c r="AB23" i="137"/>
  <c r="AV23" i="137"/>
  <c r="AZ23" i="137"/>
  <c r="AW24" i="137"/>
  <c r="BA24" i="137"/>
  <c r="Z25" i="137"/>
  <c r="AD25" i="137"/>
  <c r="Z26" i="137"/>
  <c r="AD26" i="137"/>
  <c r="Z4" i="138"/>
  <c r="AD4" i="138"/>
  <c r="W5" i="138"/>
  <c r="AA5" i="138"/>
  <c r="AE5" i="138"/>
  <c r="AY5" i="138"/>
  <c r="BC5" i="138"/>
  <c r="X6" i="138"/>
  <c r="AB6" i="138"/>
  <c r="AV6" i="138"/>
  <c r="AZ6" i="138"/>
  <c r="Y7" i="138"/>
  <c r="AC7" i="138"/>
  <c r="AW7" i="138"/>
  <c r="BA7" i="138"/>
  <c r="Y8" i="138"/>
  <c r="AC8" i="138"/>
  <c r="AW8" i="138"/>
  <c r="BA8" i="138"/>
  <c r="Y9" i="138"/>
  <c r="AC9" i="138"/>
  <c r="AW9" i="138"/>
  <c r="BA9" i="138"/>
  <c r="Z10" i="138"/>
  <c r="AD10" i="138"/>
  <c r="AX10" i="138"/>
  <c r="BB10" i="138"/>
  <c r="W11" i="138"/>
  <c r="AA11" i="138"/>
  <c r="AE11" i="138"/>
  <c r="AY11" i="138"/>
  <c r="BC11" i="138"/>
  <c r="W12" i="138"/>
  <c r="AA12" i="138"/>
  <c r="AE12" i="138"/>
  <c r="AY12" i="138"/>
  <c r="BC12" i="138"/>
  <c r="W13" i="138"/>
  <c r="AA13" i="138"/>
  <c r="AE13" i="138"/>
  <c r="AY13" i="138"/>
  <c r="BC13" i="138"/>
  <c r="X14" i="138"/>
  <c r="AB14" i="138"/>
  <c r="AV14" i="138"/>
  <c r="AZ14" i="138"/>
  <c r="BB15" i="138"/>
  <c r="BD16" i="138"/>
  <c r="AG17" i="138"/>
  <c r="AC17" i="138"/>
  <c r="Y17" i="138"/>
  <c r="AH17" i="138"/>
  <c r="AD17" i="138"/>
  <c r="Z17" i="138"/>
  <c r="AA17" i="138"/>
  <c r="AI17" i="138"/>
  <c r="Y18" i="138"/>
  <c r="AG18" i="138"/>
  <c r="AW18" i="138"/>
  <c r="BE18" i="138"/>
  <c r="BB19" i="138"/>
  <c r="BD20" i="138"/>
  <c r="BP26" i="139"/>
  <c r="BL26" i="139"/>
  <c r="BH26" i="139"/>
  <c r="AR26" i="139"/>
  <c r="AN26" i="139"/>
  <c r="AJ26" i="139"/>
  <c r="BP25" i="139"/>
  <c r="BL25" i="139"/>
  <c r="BH25" i="139"/>
  <c r="AR25" i="139"/>
  <c r="AN25" i="139"/>
  <c r="BO26" i="139"/>
  <c r="BJ26" i="139"/>
  <c r="AT26" i="139"/>
  <c r="AO26" i="139"/>
  <c r="AI26" i="139"/>
  <c r="AD26" i="139"/>
  <c r="Y26" i="139"/>
  <c r="BO25" i="139"/>
  <c r="BJ25" i="139"/>
  <c r="AT25" i="139"/>
  <c r="AO25" i="139"/>
  <c r="AJ25" i="139"/>
  <c r="BS24" i="139"/>
  <c r="BO24" i="139"/>
  <c r="BK24" i="139"/>
  <c r="AU24" i="139"/>
  <c r="AQ24" i="139"/>
  <c r="AM24" i="139"/>
  <c r="BR23" i="139"/>
  <c r="BN23" i="139"/>
  <c r="BJ23" i="139"/>
  <c r="AT23" i="139"/>
  <c r="AP23" i="139"/>
  <c r="AL23" i="139"/>
  <c r="V23" i="139"/>
  <c r="BR22" i="139"/>
  <c r="BN22" i="139"/>
  <c r="BJ22" i="139"/>
  <c r="AT22" i="139"/>
  <c r="AP22" i="139"/>
  <c r="AL22" i="139"/>
  <c r="V22" i="139"/>
  <c r="BR21" i="139"/>
  <c r="BN21" i="139"/>
  <c r="BJ21" i="139"/>
  <c r="AT21" i="139"/>
  <c r="AP21" i="139"/>
  <c r="AL21" i="139"/>
  <c r="V21" i="139"/>
  <c r="BQ20" i="139"/>
  <c r="BM20" i="139"/>
  <c r="BI20" i="139"/>
  <c r="AS20" i="139"/>
  <c r="AO20" i="139"/>
  <c r="AK20" i="139"/>
  <c r="BP19" i="139"/>
  <c r="BL19" i="139"/>
  <c r="BH19" i="139"/>
  <c r="AR19" i="139"/>
  <c r="AN19" i="139"/>
  <c r="AJ19" i="139"/>
  <c r="BS18" i="139"/>
  <c r="BO18" i="139"/>
  <c r="BK18" i="139"/>
  <c r="AU18" i="139"/>
  <c r="AQ18" i="139"/>
  <c r="AM18" i="139"/>
  <c r="BR17" i="139"/>
  <c r="BN17" i="139"/>
  <c r="BJ17" i="139"/>
  <c r="AT17" i="139"/>
  <c r="AP17" i="139"/>
  <c r="AL17" i="139"/>
  <c r="V17" i="139"/>
  <c r="BQ16" i="139"/>
  <c r="BM16" i="139"/>
  <c r="BI16" i="139"/>
  <c r="AS16" i="139"/>
  <c r="AO16" i="139"/>
  <c r="AK16" i="139"/>
  <c r="BP15" i="139"/>
  <c r="BL15" i="139"/>
  <c r="BH15" i="139"/>
  <c r="AR15" i="139"/>
  <c r="AN15" i="139"/>
  <c r="AJ15" i="139"/>
  <c r="BS14" i="139"/>
  <c r="BO14" i="139"/>
  <c r="BK14" i="139"/>
  <c r="AU14" i="139"/>
  <c r="AQ14" i="139"/>
  <c r="AM14" i="139"/>
  <c r="BR13" i="139"/>
  <c r="BN13" i="139"/>
  <c r="BJ13" i="139"/>
  <c r="AT13" i="139"/>
  <c r="AP13" i="139"/>
  <c r="AL13" i="139"/>
  <c r="V13" i="139"/>
  <c r="BR12" i="139"/>
  <c r="BN12" i="139"/>
  <c r="BJ12" i="139"/>
  <c r="AT12" i="139"/>
  <c r="AP12" i="139"/>
  <c r="AL12" i="139"/>
  <c r="V12" i="139"/>
  <c r="BR11" i="139"/>
  <c r="BN11" i="139"/>
  <c r="BJ11" i="139"/>
  <c r="AT11" i="139"/>
  <c r="AP11" i="139"/>
  <c r="AL11" i="139"/>
  <c r="V11" i="139"/>
  <c r="BQ10" i="139"/>
  <c r="BM10" i="139"/>
  <c r="BI10" i="139"/>
  <c r="AS10" i="139"/>
  <c r="AO10" i="139"/>
  <c r="AK10" i="139"/>
  <c r="BP9" i="139"/>
  <c r="BL9" i="139"/>
  <c r="BH9" i="139"/>
  <c r="AR9" i="139"/>
  <c r="AN9" i="139"/>
  <c r="AJ9" i="139"/>
  <c r="BP8" i="139"/>
  <c r="BL8" i="139"/>
  <c r="BH8" i="139"/>
  <c r="AR8" i="139"/>
  <c r="AN8" i="139"/>
  <c r="AJ8" i="139"/>
  <c r="BS26" i="139"/>
  <c r="BN26" i="139"/>
  <c r="BI26" i="139"/>
  <c r="BC26" i="139"/>
  <c r="AX26" i="139"/>
  <c r="AS26" i="139"/>
  <c r="AM26" i="139"/>
  <c r="AH26" i="139"/>
  <c r="AC26" i="139"/>
  <c r="BS25" i="139"/>
  <c r="BN25" i="139"/>
  <c r="BI25" i="139"/>
  <c r="BC25" i="139"/>
  <c r="AX25" i="139"/>
  <c r="AS25" i="139"/>
  <c r="AM25" i="139"/>
  <c r="AI25" i="139"/>
  <c r="AE25" i="139"/>
  <c r="AA25" i="139"/>
  <c r="BR24" i="139"/>
  <c r="BN24" i="139"/>
  <c r="BJ24" i="139"/>
  <c r="AT24" i="139"/>
  <c r="AP24" i="139"/>
  <c r="AL24" i="139"/>
  <c r="AH24" i="139"/>
  <c r="AD24" i="139"/>
  <c r="Z24" i="139"/>
  <c r="V24" i="139"/>
  <c r="BQ23" i="139"/>
  <c r="BM23" i="139"/>
  <c r="BI23" i="139"/>
  <c r="AS23" i="139"/>
  <c r="AO23" i="139"/>
  <c r="AK23" i="139"/>
  <c r="BQ22" i="139"/>
  <c r="BM22" i="139"/>
  <c r="BI22" i="139"/>
  <c r="AS22" i="139"/>
  <c r="AO22" i="139"/>
  <c r="AK22" i="139"/>
  <c r="BQ21" i="139"/>
  <c r="BM21" i="139"/>
  <c r="BI21" i="139"/>
  <c r="BQ26" i="139"/>
  <c r="BK26" i="139"/>
  <c r="AU26" i="139"/>
  <c r="AP26" i="139"/>
  <c r="AK26" i="139"/>
  <c r="AE26" i="139"/>
  <c r="Z26" i="139"/>
  <c r="BQ25" i="139"/>
  <c r="BK25" i="139"/>
  <c r="AU25" i="139"/>
  <c r="AP25" i="139"/>
  <c r="AK25" i="139"/>
  <c r="AG25" i="139"/>
  <c r="AC25" i="139"/>
  <c r="Y25" i="139"/>
  <c r="BP24" i="139"/>
  <c r="BL24" i="139"/>
  <c r="BH24" i="139"/>
  <c r="AR24" i="139"/>
  <c r="AN24" i="139"/>
  <c r="AJ24" i="139"/>
  <c r="BS23" i="139"/>
  <c r="BO23" i="139"/>
  <c r="BK23" i="139"/>
  <c r="AU23" i="139"/>
  <c r="AQ23" i="139"/>
  <c r="AM23" i="139"/>
  <c r="BS22" i="139"/>
  <c r="BO22" i="139"/>
  <c r="BK22" i="139"/>
  <c r="AU22" i="139"/>
  <c r="AQ22" i="139"/>
  <c r="AM22" i="139"/>
  <c r="BS21" i="139"/>
  <c r="BO21" i="139"/>
  <c r="BK21" i="139"/>
  <c r="AU21" i="139"/>
  <c r="AQ21" i="139"/>
  <c r="AM21" i="139"/>
  <c r="BR20" i="139"/>
  <c r="BN20" i="139"/>
  <c r="BJ20" i="139"/>
  <c r="BF20" i="139"/>
  <c r="BB20" i="139"/>
  <c r="AX20" i="139"/>
  <c r="AT20" i="139"/>
  <c r="AP20" i="139"/>
  <c r="AL20" i="139"/>
  <c r="V20" i="139"/>
  <c r="BQ19" i="139"/>
  <c r="BM19" i="139"/>
  <c r="BI19" i="139"/>
  <c r="AS19" i="139"/>
  <c r="AO19" i="139"/>
  <c r="AK19" i="139"/>
  <c r="AG19" i="139"/>
  <c r="AC19" i="139"/>
  <c r="Y19" i="139"/>
  <c r="BP18" i="139"/>
  <c r="BL18" i="139"/>
  <c r="BH18" i="139"/>
  <c r="AR18" i="139"/>
  <c r="AN18" i="139"/>
  <c r="AJ18" i="139"/>
  <c r="BS17" i="139"/>
  <c r="BO17" i="139"/>
  <c r="BK17" i="139"/>
  <c r="AU17" i="139"/>
  <c r="AQ17" i="139"/>
  <c r="AM17" i="139"/>
  <c r="BR16" i="139"/>
  <c r="BN16" i="139"/>
  <c r="BJ16" i="139"/>
  <c r="BF16" i="139"/>
  <c r="BB16" i="139"/>
  <c r="AX16" i="139"/>
  <c r="AT16" i="139"/>
  <c r="AP16" i="139"/>
  <c r="AL16" i="139"/>
  <c r="V16" i="139"/>
  <c r="BQ15" i="139"/>
  <c r="BM15" i="139"/>
  <c r="BI15" i="139"/>
  <c r="AS15" i="139"/>
  <c r="AO15" i="139"/>
  <c r="AK15" i="139"/>
  <c r="AG15" i="139"/>
  <c r="AC15" i="139"/>
  <c r="Y15" i="139"/>
  <c r="BP14" i="139"/>
  <c r="BL14" i="139"/>
  <c r="BH14" i="139"/>
  <c r="AR14" i="139"/>
  <c r="AN14" i="139"/>
  <c r="AJ14" i="139"/>
  <c r="BS13" i="139"/>
  <c r="BO13" i="139"/>
  <c r="BK13" i="139"/>
  <c r="AU13" i="139"/>
  <c r="AQ13" i="139"/>
  <c r="AM13" i="139"/>
  <c r="BS12" i="139"/>
  <c r="BO12" i="139"/>
  <c r="BK12" i="139"/>
  <c r="AU12" i="139"/>
  <c r="AQ12" i="139"/>
  <c r="AM12" i="139"/>
  <c r="BS11" i="139"/>
  <c r="BO11" i="139"/>
  <c r="BK11" i="139"/>
  <c r="AU11" i="139"/>
  <c r="AQ11" i="139"/>
  <c r="AM11" i="139"/>
  <c r="BR10" i="139"/>
  <c r="BN10" i="139"/>
  <c r="BJ10" i="139"/>
  <c r="BF10" i="139"/>
  <c r="BB10" i="139"/>
  <c r="AX10" i="139"/>
  <c r="AT10" i="139"/>
  <c r="AP10" i="139"/>
  <c r="AL10" i="139"/>
  <c r="V10" i="139"/>
  <c r="BQ9" i="139"/>
  <c r="BM9" i="139"/>
  <c r="BI9" i="139"/>
  <c r="BM26" i="139"/>
  <c r="AQ26" i="139"/>
  <c r="BM25" i="139"/>
  <c r="AQ25" i="139"/>
  <c r="Z25" i="139"/>
  <c r="BM24" i="139"/>
  <c r="AW24" i="139"/>
  <c r="AG24" i="139"/>
  <c r="BL23" i="139"/>
  <c r="AV23" i="139"/>
  <c r="BP22" i="139"/>
  <c r="AZ22" i="139"/>
  <c r="AJ22" i="139"/>
  <c r="BD21" i="139"/>
  <c r="AR21" i="139"/>
  <c r="AJ21" i="139"/>
  <c r="BP20" i="139"/>
  <c r="BH20" i="139"/>
  <c r="AZ20" i="139"/>
  <c r="AR20" i="139"/>
  <c r="AJ20" i="139"/>
  <c r="BR19" i="139"/>
  <c r="BJ19" i="139"/>
  <c r="BB19" i="139"/>
  <c r="AT19" i="139"/>
  <c r="AL19" i="139"/>
  <c r="AD19" i="139"/>
  <c r="V19" i="139"/>
  <c r="BM18" i="139"/>
  <c r="AO18" i="139"/>
  <c r="AG18" i="139"/>
  <c r="Y18" i="139"/>
  <c r="BP17" i="139"/>
  <c r="BH17" i="139"/>
  <c r="AR17" i="139"/>
  <c r="AJ17" i="139"/>
  <c r="BP16" i="139"/>
  <c r="BH16" i="139"/>
  <c r="AZ16" i="139"/>
  <c r="AR16" i="139"/>
  <c r="AJ16" i="139"/>
  <c r="BR15" i="139"/>
  <c r="BJ15" i="139"/>
  <c r="BB15" i="139"/>
  <c r="AT15" i="139"/>
  <c r="AL15" i="139"/>
  <c r="AD15" i="139"/>
  <c r="V15" i="139"/>
  <c r="BM14" i="139"/>
  <c r="AO14" i="139"/>
  <c r="AG14" i="139"/>
  <c r="Y14" i="139"/>
  <c r="BP13" i="139"/>
  <c r="BH13" i="139"/>
  <c r="AR13" i="139"/>
  <c r="AJ13" i="139"/>
  <c r="AB13" i="139"/>
  <c r="BL12" i="139"/>
  <c r="AN12" i="139"/>
  <c r="AF12" i="139"/>
  <c r="X12" i="139"/>
  <c r="BP11" i="139"/>
  <c r="BH11" i="139"/>
  <c r="AR11" i="139"/>
  <c r="AJ11" i="139"/>
  <c r="BP10" i="139"/>
  <c r="BH10" i="139"/>
  <c r="AZ10" i="139"/>
  <c r="AR10" i="139"/>
  <c r="AJ10" i="139"/>
  <c r="BR9" i="139"/>
  <c r="BJ9" i="139"/>
  <c r="AT9" i="139"/>
  <c r="AO9" i="139"/>
  <c r="BS8" i="139"/>
  <c r="BN8" i="139"/>
  <c r="BI8" i="139"/>
  <c r="AS8" i="139"/>
  <c r="AM8" i="139"/>
  <c r="BR7" i="139"/>
  <c r="BN7" i="139"/>
  <c r="BJ7" i="139"/>
  <c r="AT7" i="139"/>
  <c r="AP7" i="139"/>
  <c r="AL7" i="139"/>
  <c r="V7" i="139"/>
  <c r="BQ6" i="139"/>
  <c r="BM6" i="139"/>
  <c r="BI6" i="139"/>
  <c r="AS6" i="139"/>
  <c r="AO6" i="139"/>
  <c r="AK6" i="139"/>
  <c r="BP5" i="139"/>
  <c r="BL5" i="139"/>
  <c r="BH5" i="139"/>
  <c r="AR5" i="139"/>
  <c r="AN5" i="139"/>
  <c r="AJ5" i="139"/>
  <c r="BS4" i="139"/>
  <c r="BO4" i="139"/>
  <c r="BK4" i="139"/>
  <c r="BG4" i="139"/>
  <c r="BC4" i="139"/>
  <c r="AY4" i="139"/>
  <c r="AU4" i="139"/>
  <c r="AQ4" i="139"/>
  <c r="AM4" i="139"/>
  <c r="W4" i="139"/>
  <c r="BG26" i="139"/>
  <c r="AL26" i="139"/>
  <c r="V26" i="139"/>
  <c r="BG25" i="139"/>
  <c r="AL25" i="139"/>
  <c r="BI24" i="139"/>
  <c r="AS24" i="139"/>
  <c r="AC24" i="139"/>
  <c r="BH23" i="139"/>
  <c r="AR23" i="139"/>
  <c r="AB23" i="139"/>
  <c r="BL22" i="139"/>
  <c r="AV22" i="139"/>
  <c r="BP21" i="139"/>
  <c r="AZ21" i="139"/>
  <c r="AO21" i="139"/>
  <c r="AG21" i="139"/>
  <c r="Y21" i="139"/>
  <c r="BO20" i="139"/>
  <c r="BG20" i="139"/>
  <c r="AY20" i="139"/>
  <c r="AQ20" i="139"/>
  <c r="BO19" i="139"/>
  <c r="BG19" i="139"/>
  <c r="AY19" i="139"/>
  <c r="AQ19" i="139"/>
  <c r="AI19" i="139"/>
  <c r="AA19" i="139"/>
  <c r="BR18" i="139"/>
  <c r="BJ18" i="139"/>
  <c r="AT18" i="139"/>
  <c r="AL18" i="139"/>
  <c r="AD18" i="139"/>
  <c r="V18" i="139"/>
  <c r="BM17" i="139"/>
  <c r="BE17" i="139"/>
  <c r="AW17" i="139"/>
  <c r="AO17" i="139"/>
  <c r="AG17" i="139"/>
  <c r="Y17" i="139"/>
  <c r="BO16" i="139"/>
  <c r="BG16" i="139"/>
  <c r="AY16" i="139"/>
  <c r="AQ16" i="139"/>
  <c r="BO15" i="139"/>
  <c r="BG15" i="139"/>
  <c r="AY15" i="139"/>
  <c r="AQ15" i="139"/>
  <c r="AI15" i="139"/>
  <c r="AA15" i="139"/>
  <c r="BR14" i="139"/>
  <c r="BJ14" i="139"/>
  <c r="AT14" i="139"/>
  <c r="AL14" i="139"/>
  <c r="AD14" i="139"/>
  <c r="V14" i="139"/>
  <c r="BM13" i="139"/>
  <c r="BE13" i="139"/>
  <c r="AW13" i="139"/>
  <c r="AO13" i="139"/>
  <c r="AG13" i="139"/>
  <c r="Y13" i="139"/>
  <c r="BQ12" i="139"/>
  <c r="BI12" i="139"/>
  <c r="AS12" i="139"/>
  <c r="AK12" i="139"/>
  <c r="AC12" i="139"/>
  <c r="BM11" i="139"/>
  <c r="BE11" i="139"/>
  <c r="AW11" i="139"/>
  <c r="AO11" i="139"/>
  <c r="AG11" i="139"/>
  <c r="Y11" i="139"/>
  <c r="BO10" i="139"/>
  <c r="BG10" i="139"/>
  <c r="AY10" i="139"/>
  <c r="AQ10" i="139"/>
  <c r="BO9" i="139"/>
  <c r="BG9" i="139"/>
  <c r="AY9" i="139"/>
  <c r="AS9" i="139"/>
  <c r="AM9" i="139"/>
  <c r="BR8" i="139"/>
  <c r="BM8" i="139"/>
  <c r="AQ8" i="139"/>
  <c r="AL8" i="139"/>
  <c r="AG8" i="139"/>
  <c r="AA8" i="139"/>
  <c r="V8" i="139"/>
  <c r="BQ7" i="139"/>
  <c r="BM7" i="139"/>
  <c r="BI7" i="139"/>
  <c r="AS7" i="139"/>
  <c r="AO7" i="139"/>
  <c r="AK7" i="139"/>
  <c r="BP6" i="139"/>
  <c r="BL6" i="139"/>
  <c r="BH6" i="139"/>
  <c r="BD6" i="139"/>
  <c r="AZ6" i="139"/>
  <c r="AV6" i="139"/>
  <c r="AR6" i="139"/>
  <c r="AN6" i="139"/>
  <c r="AJ6" i="139"/>
  <c r="BS5" i="139"/>
  <c r="BO5" i="139"/>
  <c r="BK5" i="139"/>
  <c r="BG5" i="139"/>
  <c r="BC5" i="139"/>
  <c r="AY5" i="139"/>
  <c r="AU5" i="139"/>
  <c r="AQ5" i="139"/>
  <c r="AM5" i="139"/>
  <c r="AI5" i="139"/>
  <c r="AE5" i="139"/>
  <c r="AA5" i="139"/>
  <c r="BR4" i="139"/>
  <c r="BN4" i="139"/>
  <c r="BJ4" i="139"/>
  <c r="BF4" i="139"/>
  <c r="BB4" i="139"/>
  <c r="AX4" i="139"/>
  <c r="AT4" i="139"/>
  <c r="AP4" i="139"/>
  <c r="AL4" i="139"/>
  <c r="AH4" i="139"/>
  <c r="AD4" i="139"/>
  <c r="Z4" i="139"/>
  <c r="V4" i="139"/>
  <c r="BR26" i="139"/>
  <c r="AW26" i="139"/>
  <c r="AA26" i="139"/>
  <c r="BR25" i="139"/>
  <c r="AW25" i="139"/>
  <c r="AD25" i="139"/>
  <c r="BQ24" i="139"/>
  <c r="AK24" i="139"/>
  <c r="BP23" i="139"/>
  <c r="AZ23" i="139"/>
  <c r="AJ23" i="139"/>
  <c r="BD22" i="139"/>
  <c r="AN22" i="139"/>
  <c r="BH21" i="139"/>
  <c r="AS21" i="139"/>
  <c r="AK21" i="139"/>
  <c r="BS20" i="139"/>
  <c r="BK20" i="139"/>
  <c r="BC20" i="139"/>
  <c r="AU20" i="139"/>
  <c r="AM20" i="139"/>
  <c r="BS19" i="139"/>
  <c r="BK19" i="139"/>
  <c r="BC19" i="139"/>
  <c r="AU19" i="139"/>
  <c r="AM19" i="139"/>
  <c r="AE19" i="139"/>
  <c r="BN18" i="139"/>
  <c r="AP18" i="139"/>
  <c r="AH18" i="139"/>
  <c r="Z18" i="139"/>
  <c r="BQ17" i="139"/>
  <c r="BI17" i="139"/>
  <c r="AS17" i="139"/>
  <c r="AK17" i="139"/>
  <c r="AC17" i="139"/>
  <c r="BS16" i="139"/>
  <c r="BK16" i="139"/>
  <c r="BC16" i="139"/>
  <c r="AU16" i="139"/>
  <c r="AM16" i="139"/>
  <c r="BS15" i="139"/>
  <c r="BK15" i="139"/>
  <c r="BC15" i="139"/>
  <c r="AU15" i="139"/>
  <c r="AM15" i="139"/>
  <c r="AE15" i="139"/>
  <c r="BN14" i="139"/>
  <c r="AP14" i="139"/>
  <c r="AH14" i="139"/>
  <c r="Z14" i="139"/>
  <c r="BQ13" i="139"/>
  <c r="BI13" i="139"/>
  <c r="AS13" i="139"/>
  <c r="AK13" i="139"/>
  <c r="AC13" i="139"/>
  <c r="BM12" i="139"/>
  <c r="AO12" i="139"/>
  <c r="AG12" i="139"/>
  <c r="Y12" i="139"/>
  <c r="BQ11" i="139"/>
  <c r="BI11" i="139"/>
  <c r="AS11" i="139"/>
  <c r="AK11" i="139"/>
  <c r="AC11" i="139"/>
  <c r="BS10" i="139"/>
  <c r="BK10" i="139"/>
  <c r="BC10" i="139"/>
  <c r="AU10" i="139"/>
  <c r="AM10" i="139"/>
  <c r="BS9" i="139"/>
  <c r="BK9" i="139"/>
  <c r="AU9" i="139"/>
  <c r="AP9" i="139"/>
  <c r="AK9" i="139"/>
  <c r="BO8" i="139"/>
  <c r="BJ8" i="139"/>
  <c r="AT8" i="139"/>
  <c r="AO8" i="139"/>
  <c r="AI8" i="139"/>
  <c r="AD8" i="139"/>
  <c r="Y8" i="139"/>
  <c r="BS7" i="139"/>
  <c r="BO7" i="139"/>
  <c r="BK7" i="139"/>
  <c r="AU7" i="139"/>
  <c r="AQ7" i="139"/>
  <c r="AM7" i="139"/>
  <c r="BR6" i="139"/>
  <c r="BN6" i="139"/>
  <c r="BJ6" i="139"/>
  <c r="BF6" i="139"/>
  <c r="BB6" i="139"/>
  <c r="AX6" i="139"/>
  <c r="AT6" i="139"/>
  <c r="AP6" i="139"/>
  <c r="AL6" i="139"/>
  <c r="V6" i="139"/>
  <c r="BQ5" i="139"/>
  <c r="BM5" i="139"/>
  <c r="BI5" i="139"/>
  <c r="AS5" i="139"/>
  <c r="AO5" i="139"/>
  <c r="AK5" i="139"/>
  <c r="AG5" i="139"/>
  <c r="AC5" i="139"/>
  <c r="Y5" i="139"/>
  <c r="BP4" i="139"/>
  <c r="BL4" i="139"/>
  <c r="BH4" i="139"/>
  <c r="BD4" i="139"/>
  <c r="AZ4" i="139"/>
  <c r="AV4" i="139"/>
  <c r="AR4" i="139"/>
  <c r="AN4" i="139"/>
  <c r="AJ4" i="139"/>
  <c r="AK4" i="139"/>
  <c r="BA4" i="139"/>
  <c r="BQ4" i="139"/>
  <c r="AF5" i="139"/>
  <c r="Z5" i="139"/>
  <c r="AP5" i="139"/>
  <c r="BF5" i="139"/>
  <c r="AA6" i="139"/>
  <c r="AQ6" i="139"/>
  <c r="BG6" i="139"/>
  <c r="AB7" i="139"/>
  <c r="AR7" i="139"/>
  <c r="BH7" i="139"/>
  <c r="Z8" i="139"/>
  <c r="AU8" i="139"/>
  <c r="BQ8" i="139"/>
  <c r="AG9" i="139"/>
  <c r="BF9" i="139"/>
  <c r="AN10" i="139"/>
  <c r="X11" i="139"/>
  <c r="BD11" i="139"/>
  <c r="AJ12" i="139"/>
  <c r="BP12" i="139"/>
  <c r="AV13" i="139"/>
  <c r="AK14" i="139"/>
  <c r="BQ14" i="139"/>
  <c r="AX15" i="139"/>
  <c r="AE16" i="139"/>
  <c r="AF16" i="139"/>
  <c r="BL16" i="139"/>
  <c r="AV17" i="139"/>
  <c r="AK18" i="139"/>
  <c r="BQ18" i="139"/>
  <c r="AX19" i="139"/>
  <c r="AE20" i="139"/>
  <c r="AF20" i="139"/>
  <c r="BL20" i="139"/>
  <c r="AV21" i="139"/>
  <c r="X22" i="139"/>
  <c r="BH22" i="139"/>
  <c r="Y24" i="139"/>
  <c r="AG26" i="139"/>
  <c r="AU21" i="140"/>
  <c r="BC23" i="140"/>
  <c r="AB25" i="140"/>
  <c r="X15" i="138"/>
  <c r="AB15" i="138"/>
  <c r="AF15" i="138"/>
  <c r="Y16" i="138"/>
  <c r="AC16" i="138"/>
  <c r="AG16" i="138"/>
  <c r="AW16" i="138"/>
  <c r="BA16" i="138"/>
  <c r="BE16" i="138"/>
  <c r="AX17" i="138"/>
  <c r="BB17" i="138"/>
  <c r="BF17" i="138"/>
  <c r="X19" i="138"/>
  <c r="AB19" i="138"/>
  <c r="AF19" i="138"/>
  <c r="AW20" i="138"/>
  <c r="BA20" i="138"/>
  <c r="BE20" i="138"/>
  <c r="X4" i="139"/>
  <c r="AB4" i="139"/>
  <c r="AF4" i="139"/>
  <c r="AW5" i="139"/>
  <c r="BA5" i="139"/>
  <c r="BE5" i="139"/>
  <c r="Z6" i="139"/>
  <c r="AD6" i="139"/>
  <c r="AH6" i="139"/>
  <c r="W7" i="139"/>
  <c r="AY7" i="139"/>
  <c r="BC7" i="139"/>
  <c r="BG7" i="139"/>
  <c r="BD9" i="139"/>
  <c r="AZ9" i="139"/>
  <c r="AV9" i="139"/>
  <c r="BE9" i="139"/>
  <c r="BA9" i="139"/>
  <c r="AW9" i="139"/>
  <c r="Z9" i="139"/>
  <c r="BC9" i="139"/>
  <c r="BF11" i="139"/>
  <c r="BB11" i="139"/>
  <c r="AX11" i="139"/>
  <c r="BG11" i="139"/>
  <c r="BC11" i="139"/>
  <c r="AY11" i="139"/>
  <c r="W11" i="139"/>
  <c r="BA11" i="139"/>
  <c r="AH12" i="139"/>
  <c r="AW12" i="139"/>
  <c r="BF13" i="139"/>
  <c r="BB13" i="139"/>
  <c r="AX13" i="139"/>
  <c r="BG13" i="139"/>
  <c r="BC13" i="139"/>
  <c r="AY13" i="139"/>
  <c r="W13" i="139"/>
  <c r="BA13" i="139"/>
  <c r="AI14" i="139"/>
  <c r="BF17" i="139"/>
  <c r="BB17" i="139"/>
  <c r="AX17" i="139"/>
  <c r="BG17" i="139"/>
  <c r="BC17" i="139"/>
  <c r="AY17" i="139"/>
  <c r="W17" i="139"/>
  <c r="BA17" i="139"/>
  <c r="AI18" i="139"/>
  <c r="BF21" i="139"/>
  <c r="BB21" i="139"/>
  <c r="AX21" i="139"/>
  <c r="BE21" i="139"/>
  <c r="BA21" i="139"/>
  <c r="AW21" i="139"/>
  <c r="BG21" i="139"/>
  <c r="BC21" i="139"/>
  <c r="AY21" i="139"/>
  <c r="W21" i="139"/>
  <c r="BF23" i="139"/>
  <c r="BG24" i="139"/>
  <c r="BC24" i="139"/>
  <c r="AY24" i="139"/>
  <c r="W24" i="139"/>
  <c r="BF24" i="139"/>
  <c r="BB24" i="139"/>
  <c r="AX24" i="139"/>
  <c r="BD24" i="139"/>
  <c r="AZ24" i="139"/>
  <c r="AV24" i="139"/>
  <c r="BA24" i="139"/>
  <c r="BG9" i="140"/>
  <c r="BC9" i="140"/>
  <c r="AY9" i="140"/>
  <c r="W9" i="140"/>
  <c r="BD9" i="140"/>
  <c r="AZ9" i="140"/>
  <c r="AV9" i="140"/>
  <c r="BE9" i="140"/>
  <c r="AW9" i="140"/>
  <c r="BB9" i="140"/>
  <c r="BF9" i="140"/>
  <c r="AX9" i="140"/>
  <c r="BA9" i="140"/>
  <c r="AF10" i="140"/>
  <c r="AH10" i="140"/>
  <c r="BN10" i="140"/>
  <c r="AV11" i="140"/>
  <c r="AZ12" i="140"/>
  <c r="AG13" i="140"/>
  <c r="AC13" i="140"/>
  <c r="Y13" i="140"/>
  <c r="AH13" i="140"/>
  <c r="AD13" i="140"/>
  <c r="Z13" i="140"/>
  <c r="AB13" i="140"/>
  <c r="AI13" i="140"/>
  <c r="AA13" i="140"/>
  <c r="AE13" i="140"/>
  <c r="X13" i="140"/>
  <c r="BD13" i="140"/>
  <c r="AN14" i="140"/>
  <c r="AC15" i="140"/>
  <c r="BI15" i="140"/>
  <c r="AP16" i="140"/>
  <c r="X17" i="140"/>
  <c r="BD17" i="140"/>
  <c r="AN18" i="140"/>
  <c r="BQ19" i="140"/>
  <c r="AE21" i="140"/>
  <c r="AA22" i="140"/>
  <c r="AM23" i="140"/>
  <c r="X6" i="139"/>
  <c r="AB6" i="139"/>
  <c r="AF6" i="139"/>
  <c r="AW7" i="139"/>
  <c r="BA7" i="139"/>
  <c r="BE7" i="139"/>
  <c r="AF9" i="139"/>
  <c r="AB9" i="139"/>
  <c r="X9" i="139"/>
  <c r="AC9" i="139"/>
  <c r="AH9" i="139"/>
  <c r="AG10" i="139"/>
  <c r="AC10" i="139"/>
  <c r="Y10" i="139"/>
  <c r="AH10" i="139"/>
  <c r="AD10" i="139"/>
  <c r="Z10" i="139"/>
  <c r="AA10" i="139"/>
  <c r="AI10" i="139"/>
  <c r="BF12" i="139"/>
  <c r="BB12" i="139"/>
  <c r="AX12" i="139"/>
  <c r="BG12" i="139"/>
  <c r="BC12" i="139"/>
  <c r="AY12" i="139"/>
  <c r="W12" i="139"/>
  <c r="BA12" i="139"/>
  <c r="AH13" i="139"/>
  <c r="BD15" i="139"/>
  <c r="AG16" i="139"/>
  <c r="AC16" i="139"/>
  <c r="Y16" i="139"/>
  <c r="AH16" i="139"/>
  <c r="AD16" i="139"/>
  <c r="Z16" i="139"/>
  <c r="AA16" i="139"/>
  <c r="AI16" i="139"/>
  <c r="BD19" i="139"/>
  <c r="AG20" i="139"/>
  <c r="AC20" i="139"/>
  <c r="Y20" i="139"/>
  <c r="AH20" i="139"/>
  <c r="AD20" i="139"/>
  <c r="Z20" i="139"/>
  <c r="AA20" i="139"/>
  <c r="AI20" i="139"/>
  <c r="AH22" i="139"/>
  <c r="AD22" i="139"/>
  <c r="Z22" i="139"/>
  <c r="AG22" i="139"/>
  <c r="AC22" i="139"/>
  <c r="Y22" i="139"/>
  <c r="AI22" i="139"/>
  <c r="AE22" i="139"/>
  <c r="AA22" i="139"/>
  <c r="AF22" i="139"/>
  <c r="AA15" i="138"/>
  <c r="AE15" i="138"/>
  <c r="X16" i="138"/>
  <c r="AB16" i="138"/>
  <c r="AV16" i="138"/>
  <c r="AZ16" i="138"/>
  <c r="AW17" i="138"/>
  <c r="BA17" i="138"/>
  <c r="AA19" i="138"/>
  <c r="AE19" i="138"/>
  <c r="X20" i="138"/>
  <c r="AB20" i="138"/>
  <c r="AV20" i="138"/>
  <c r="AZ20" i="138"/>
  <c r="AA4" i="139"/>
  <c r="AE4" i="139"/>
  <c r="X5" i="139"/>
  <c r="AB5" i="139"/>
  <c r="AV5" i="139"/>
  <c r="AZ5" i="139"/>
  <c r="Y6" i="139"/>
  <c r="AC6" i="139"/>
  <c r="AW6" i="139"/>
  <c r="BA6" i="139"/>
  <c r="AX7" i="139"/>
  <c r="BB7" i="139"/>
  <c r="AF8" i="139"/>
  <c r="AB8" i="139"/>
  <c r="X8" i="139"/>
  <c r="AC8" i="139"/>
  <c r="AH8" i="139"/>
  <c r="Y9" i="139"/>
  <c r="AD9" i="139"/>
  <c r="AI9" i="139"/>
  <c r="BB9" i="139"/>
  <c r="BE10" i="139"/>
  <c r="AB10" i="139"/>
  <c r="AH11" i="139"/>
  <c r="AD11" i="139"/>
  <c r="Z11" i="139"/>
  <c r="AI11" i="139"/>
  <c r="AE11" i="139"/>
  <c r="AA11" i="139"/>
  <c r="AB11" i="139"/>
  <c r="AZ11" i="139"/>
  <c r="AV12" i="139"/>
  <c r="BD12" i="139"/>
  <c r="AZ13" i="139"/>
  <c r="BE16" i="139"/>
  <c r="AB16" i="139"/>
  <c r="AH17" i="139"/>
  <c r="AD17" i="139"/>
  <c r="Z17" i="139"/>
  <c r="AI17" i="139"/>
  <c r="AE17" i="139"/>
  <c r="AA17" i="139"/>
  <c r="AB17" i="139"/>
  <c r="AZ17" i="139"/>
  <c r="BE20" i="139"/>
  <c r="AB20" i="139"/>
  <c r="AH21" i="139"/>
  <c r="AD21" i="139"/>
  <c r="Z21" i="139"/>
  <c r="AI21" i="139"/>
  <c r="AE21" i="139"/>
  <c r="AA21" i="139"/>
  <c r="AB21" i="139"/>
  <c r="BF22" i="139"/>
  <c r="AH23" i="139"/>
  <c r="AD23" i="139"/>
  <c r="Z23" i="139"/>
  <c r="AG23" i="139"/>
  <c r="AC23" i="139"/>
  <c r="Y23" i="139"/>
  <c r="AI23" i="139"/>
  <c r="AE23" i="139"/>
  <c r="AA23" i="139"/>
  <c r="AF23" i="139"/>
  <c r="AI24" i="139"/>
  <c r="AF25" i="139"/>
  <c r="BG7" i="140"/>
  <c r="BC7" i="140"/>
  <c r="AY7" i="140"/>
  <c r="W7" i="140"/>
  <c r="BD7" i="140"/>
  <c r="AZ7" i="140"/>
  <c r="AV7" i="140"/>
  <c r="BE7" i="140"/>
  <c r="AW7" i="140"/>
  <c r="BK22" i="140"/>
  <c r="AU22" i="140"/>
  <c r="AE22" i="140"/>
  <c r="BO21" i="140"/>
  <c r="AY21" i="140"/>
  <c r="AI21" i="140"/>
  <c r="BN20" i="140"/>
  <c r="AX20" i="140"/>
  <c r="AH20" i="140"/>
  <c r="V20" i="140"/>
  <c r="AO19" i="140"/>
  <c r="Y19" i="140"/>
  <c r="BD18" i="140"/>
  <c r="AO18" i="140"/>
  <c r="AG18" i="140"/>
  <c r="Y18" i="140"/>
  <c r="BO17" i="140"/>
  <c r="BG17" i="140"/>
  <c r="AY17" i="140"/>
  <c r="AQ17" i="140"/>
  <c r="BO16" i="140"/>
  <c r="BG16" i="140"/>
  <c r="AY16" i="140"/>
  <c r="AQ16" i="140"/>
  <c r="AI16" i="140"/>
  <c r="AA16" i="140"/>
  <c r="BR15" i="140"/>
  <c r="BJ15" i="140"/>
  <c r="AT15" i="140"/>
  <c r="AL15" i="140"/>
  <c r="AD15" i="140"/>
  <c r="V15" i="140"/>
  <c r="BM14" i="140"/>
  <c r="BE14" i="140"/>
  <c r="AW14" i="140"/>
  <c r="AO14" i="140"/>
  <c r="AG14" i="140"/>
  <c r="Y14" i="140"/>
  <c r="BO13" i="140"/>
  <c r="BG13" i="140"/>
  <c r="AY13" i="140"/>
  <c r="AQ13" i="140"/>
  <c r="BS12" i="140"/>
  <c r="BK12" i="140"/>
  <c r="BC12" i="140"/>
  <c r="AU12" i="140"/>
  <c r="AM12" i="140"/>
  <c r="AE12" i="140"/>
  <c r="BO11" i="140"/>
  <c r="BG11" i="140"/>
  <c r="AY11" i="140"/>
  <c r="AQ11" i="140"/>
  <c r="BO10" i="140"/>
  <c r="BG10" i="140"/>
  <c r="AY10" i="140"/>
  <c r="AQ10" i="140"/>
  <c r="AI10" i="140"/>
  <c r="AA10" i="140"/>
  <c r="BR9" i="140"/>
  <c r="BJ9" i="140"/>
  <c r="AT9" i="140"/>
  <c r="AL9" i="140"/>
  <c r="AD9" i="140"/>
  <c r="V9" i="140"/>
  <c r="BN8" i="140"/>
  <c r="BF8" i="140"/>
  <c r="AX8" i="140"/>
  <c r="AP8" i="140"/>
  <c r="AH8" i="140"/>
  <c r="Z8" i="140"/>
  <c r="BR7" i="140"/>
  <c r="BJ7" i="140"/>
  <c r="BB7" i="140"/>
  <c r="AT7" i="140"/>
  <c r="AL7" i="140"/>
  <c r="AD7" i="140"/>
  <c r="V7" i="140"/>
  <c r="BF7" i="140"/>
  <c r="AX7" i="140"/>
  <c r="BA7" i="140"/>
  <c r="AI8" i="140"/>
  <c r="AG8" i="140"/>
  <c r="BM8" i="140"/>
  <c r="AS9" i="140"/>
  <c r="Z10" i="140"/>
  <c r="BF10" i="140"/>
  <c r="AN11" i="140"/>
  <c r="BE12" i="140"/>
  <c r="AR12" i="140"/>
  <c r="AV13" i="140"/>
  <c r="AF14" i="140"/>
  <c r="BL14" i="140"/>
  <c r="BG15" i="140"/>
  <c r="BC15" i="140"/>
  <c r="AY15" i="140"/>
  <c r="W15" i="140"/>
  <c r="BD15" i="140"/>
  <c r="AZ15" i="140"/>
  <c r="AV15" i="140"/>
  <c r="BE15" i="140"/>
  <c r="AW15" i="140"/>
  <c r="BB15" i="140"/>
  <c r="BF15" i="140"/>
  <c r="AX15" i="140"/>
  <c r="BA15" i="140"/>
  <c r="AF16" i="140"/>
  <c r="AH16" i="140"/>
  <c r="BN16" i="140"/>
  <c r="AV17" i="140"/>
  <c r="AF18" i="140"/>
  <c r="BD20" i="140"/>
  <c r="BJ20" i="140"/>
  <c r="AN24" i="140"/>
  <c r="AZ26" i="140"/>
  <c r="AA12" i="139"/>
  <c r="AE12" i="139"/>
  <c r="AI12" i="139"/>
  <c r="AA13" i="139"/>
  <c r="AE13" i="139"/>
  <c r="AI13" i="139"/>
  <c r="X14" i="139"/>
  <c r="AB14" i="139"/>
  <c r="AF14" i="139"/>
  <c r="AW15" i="139"/>
  <c r="BA15" i="139"/>
  <c r="BE15" i="139"/>
  <c r="X18" i="139"/>
  <c r="AB18" i="139"/>
  <c r="AF18" i="139"/>
  <c r="AW19" i="139"/>
  <c r="BA19" i="139"/>
  <c r="BE19" i="139"/>
  <c r="W22" i="139"/>
  <c r="AY22" i="139"/>
  <c r="BC22" i="139"/>
  <c r="BG22" i="139"/>
  <c r="W23" i="139"/>
  <c r="AY23" i="139"/>
  <c r="BC23" i="139"/>
  <c r="BG23" i="139"/>
  <c r="X24" i="139"/>
  <c r="AB24" i="139"/>
  <c r="AF24" i="139"/>
  <c r="BD25" i="139"/>
  <c r="AZ25" i="139"/>
  <c r="AV25" i="139"/>
  <c r="BA25" i="139"/>
  <c r="BF25" i="139"/>
  <c r="BD26" i="139"/>
  <c r="AZ26" i="139"/>
  <c r="AV26" i="139"/>
  <c r="BA26" i="139"/>
  <c r="BF26" i="139"/>
  <c r="BF6" i="140"/>
  <c r="BB6" i="140"/>
  <c r="AX6" i="140"/>
  <c r="BG6" i="140"/>
  <c r="BC6" i="140"/>
  <c r="AY6" i="140"/>
  <c r="W6" i="140"/>
  <c r="AC6" i="140"/>
  <c r="AK6" i="140"/>
  <c r="AS6" i="140"/>
  <c r="BA6" i="140"/>
  <c r="BI6" i="140"/>
  <c r="BQ6" i="140"/>
  <c r="AI7" i="140"/>
  <c r="Z7" i="140"/>
  <c r="AH7" i="140"/>
  <c r="AP7" i="140"/>
  <c r="BN7" i="140"/>
  <c r="V8" i="140"/>
  <c r="AD8" i="140"/>
  <c r="AL8" i="140"/>
  <c r="AT8" i="140"/>
  <c r="BB8" i="140"/>
  <c r="BJ8" i="140"/>
  <c r="BR8" i="140"/>
  <c r="Z9" i="140"/>
  <c r="AH9" i="140"/>
  <c r="AP9" i="140"/>
  <c r="BN9" i="140"/>
  <c r="AE10" i="140"/>
  <c r="AM10" i="140"/>
  <c r="AU10" i="140"/>
  <c r="BC10" i="140"/>
  <c r="BK10" i="140"/>
  <c r="BS10" i="140"/>
  <c r="AM11" i="140"/>
  <c r="AU11" i="140"/>
  <c r="BC11" i="140"/>
  <c r="BK11" i="140"/>
  <c r="BS11" i="140"/>
  <c r="AA12" i="140"/>
  <c r="AI12" i="140"/>
  <c r="AQ12" i="140"/>
  <c r="AY12" i="140"/>
  <c r="BG12" i="140"/>
  <c r="BO12" i="140"/>
  <c r="AM13" i="140"/>
  <c r="AU13" i="140"/>
  <c r="BC13" i="140"/>
  <c r="BK13" i="140"/>
  <c r="BS13" i="140"/>
  <c r="BF14" i="140"/>
  <c r="BB14" i="140"/>
  <c r="AX14" i="140"/>
  <c r="BG14" i="140"/>
  <c r="BC14" i="140"/>
  <c r="AY14" i="140"/>
  <c r="W14" i="140"/>
  <c r="AC14" i="140"/>
  <c r="AK14" i="140"/>
  <c r="AS14" i="140"/>
  <c r="BA14" i="140"/>
  <c r="BI14" i="140"/>
  <c r="BQ14" i="140"/>
  <c r="AI15" i="140"/>
  <c r="Z15" i="140"/>
  <c r="AH15" i="140"/>
  <c r="AP15" i="140"/>
  <c r="BN15" i="140"/>
  <c r="AE16" i="140"/>
  <c r="AM16" i="140"/>
  <c r="AU16" i="140"/>
  <c r="BC16" i="140"/>
  <c r="BK16" i="140"/>
  <c r="BS16" i="140"/>
  <c r="AM17" i="140"/>
  <c r="AU17" i="140"/>
  <c r="BC17" i="140"/>
  <c r="BK17" i="140"/>
  <c r="BS17" i="140"/>
  <c r="BF18" i="140"/>
  <c r="BB18" i="140"/>
  <c r="AX18" i="140"/>
  <c r="BE18" i="140"/>
  <c r="BA18" i="140"/>
  <c r="AW18" i="140"/>
  <c r="BG18" i="140"/>
  <c r="BC18" i="140"/>
  <c r="AY18" i="140"/>
  <c r="W18" i="140"/>
  <c r="AC18" i="140"/>
  <c r="AK18" i="140"/>
  <c r="AV18" i="140"/>
  <c r="BL18" i="140"/>
  <c r="AI19" i="140"/>
  <c r="AG19" i="140"/>
  <c r="BM19" i="140"/>
  <c r="AF20" i="140"/>
  <c r="Z20" i="140"/>
  <c r="AP20" i="140"/>
  <c r="BF20" i="140"/>
  <c r="AA21" i="140"/>
  <c r="AQ21" i="140"/>
  <c r="BG21" i="140"/>
  <c r="AM22" i="140"/>
  <c r="BC22" i="140"/>
  <c r="BS22" i="140"/>
  <c r="BE23" i="140"/>
  <c r="AI23" i="140"/>
  <c r="AY23" i="140"/>
  <c r="BO23" i="140"/>
  <c r="BF24" i="140"/>
  <c r="AJ24" i="140"/>
  <c r="AZ24" i="140"/>
  <c r="BP24" i="140"/>
  <c r="BG25" i="140"/>
  <c r="BC25" i="140"/>
  <c r="AY25" i="140"/>
  <c r="W25" i="140"/>
  <c r="BF25" i="140"/>
  <c r="BB25" i="140"/>
  <c r="AX25" i="140"/>
  <c r="BD25" i="140"/>
  <c r="AV25" i="140"/>
  <c r="BA25" i="140"/>
  <c r="BE25" i="140"/>
  <c r="AW25" i="140"/>
  <c r="AZ25" i="140"/>
  <c r="AJ26" i="140"/>
  <c r="AF9" i="141"/>
  <c r="AB9" i="141"/>
  <c r="X9" i="141"/>
  <c r="AH9" i="141"/>
  <c r="AD9" i="141"/>
  <c r="Z9" i="141"/>
  <c r="AG9" i="141"/>
  <c r="AC9" i="141"/>
  <c r="Y9" i="141"/>
  <c r="AI9" i="141"/>
  <c r="AE9" i="141"/>
  <c r="AA9" i="141"/>
  <c r="AW22" i="139"/>
  <c r="BA22" i="139"/>
  <c r="BE22" i="139"/>
  <c r="AW23" i="139"/>
  <c r="BA23" i="139"/>
  <c r="BE23" i="139"/>
  <c r="AG5" i="140"/>
  <c r="AC5" i="140"/>
  <c r="Y5" i="140"/>
  <c r="AH5" i="140"/>
  <c r="AD5" i="140"/>
  <c r="Z5" i="140"/>
  <c r="AA5" i="140"/>
  <c r="AI5" i="140"/>
  <c r="BD10" i="140"/>
  <c r="AG11" i="140"/>
  <c r="AC11" i="140"/>
  <c r="Y11" i="140"/>
  <c r="AH11" i="140"/>
  <c r="AD11" i="140"/>
  <c r="Z11" i="140"/>
  <c r="AA11" i="140"/>
  <c r="AI11" i="140"/>
  <c r="BD16" i="140"/>
  <c r="AG17" i="140"/>
  <c r="AC17" i="140"/>
  <c r="Y17" i="140"/>
  <c r="AH17" i="140"/>
  <c r="AD17" i="140"/>
  <c r="Z17" i="140"/>
  <c r="AA17" i="140"/>
  <c r="AI17" i="140"/>
  <c r="BE21" i="140"/>
  <c r="AG22" i="140"/>
  <c r="AA23" i="140"/>
  <c r="AQ23" i="140"/>
  <c r="BG23" i="140"/>
  <c r="AB24" i="140"/>
  <c r="AR24" i="140"/>
  <c r="BH24" i="140"/>
  <c r="AJ25" i="140"/>
  <c r="BP25" i="140"/>
  <c r="BP26" i="140"/>
  <c r="AW10" i="139"/>
  <c r="BA10" i="139"/>
  <c r="Z12" i="139"/>
  <c r="AD12" i="139"/>
  <c r="Z13" i="139"/>
  <c r="AD13" i="139"/>
  <c r="AA14" i="139"/>
  <c r="AE14" i="139"/>
  <c r="X15" i="139"/>
  <c r="AB15" i="139"/>
  <c r="AV15" i="139"/>
  <c r="AZ15" i="139"/>
  <c r="AW16" i="139"/>
  <c r="BA16" i="139"/>
  <c r="AA18" i="139"/>
  <c r="AE18" i="139"/>
  <c r="X19" i="139"/>
  <c r="AB19" i="139"/>
  <c r="AV19" i="139"/>
  <c r="AZ19" i="139"/>
  <c r="AW20" i="139"/>
  <c r="BA20" i="139"/>
  <c r="AX22" i="139"/>
  <c r="BB22" i="139"/>
  <c r="AX23" i="139"/>
  <c r="BB23" i="139"/>
  <c r="AA24" i="139"/>
  <c r="AE24" i="139"/>
  <c r="X25" i="139"/>
  <c r="AB25" i="139"/>
  <c r="AY25" i="139"/>
  <c r="BE25" i="139"/>
  <c r="AF26" i="139"/>
  <c r="AY26" i="139"/>
  <c r="BE26" i="139"/>
  <c r="AB5" i="140"/>
  <c r="AH6" i="140"/>
  <c r="AD6" i="140"/>
  <c r="Z6" i="140"/>
  <c r="AI6" i="140"/>
  <c r="AE6" i="140"/>
  <c r="AA6" i="140"/>
  <c r="AB6" i="140"/>
  <c r="AJ6" i="140"/>
  <c r="AR6" i="140"/>
  <c r="AZ6" i="140"/>
  <c r="BH6" i="140"/>
  <c r="BP6" i="140"/>
  <c r="Y7" i="140"/>
  <c r="AG7" i="140"/>
  <c r="AO7" i="140"/>
  <c r="BM7" i="140"/>
  <c r="BG8" i="140"/>
  <c r="BC8" i="140"/>
  <c r="AY8" i="140"/>
  <c r="W8" i="140"/>
  <c r="BD8" i="140"/>
  <c r="AZ8" i="140"/>
  <c r="AV8" i="140"/>
  <c r="AC8" i="140"/>
  <c r="AK8" i="140"/>
  <c r="AS8" i="140"/>
  <c r="BA8" i="140"/>
  <c r="BI8" i="140"/>
  <c r="BQ8" i="140"/>
  <c r="AI9" i="140"/>
  <c r="Y9" i="140"/>
  <c r="AG9" i="140"/>
  <c r="AO9" i="140"/>
  <c r="BM9" i="140"/>
  <c r="V10" i="140"/>
  <c r="AD10" i="140"/>
  <c r="AL10" i="140"/>
  <c r="AT10" i="140"/>
  <c r="BB10" i="140"/>
  <c r="BJ10" i="140"/>
  <c r="BR10" i="140"/>
  <c r="BE11" i="140"/>
  <c r="AB11" i="140"/>
  <c r="AJ11" i="140"/>
  <c r="AR11" i="140"/>
  <c r="AZ11" i="140"/>
  <c r="BH11" i="140"/>
  <c r="BP11" i="140"/>
  <c r="AG12" i="140"/>
  <c r="AC12" i="140"/>
  <c r="Y12" i="140"/>
  <c r="AH12" i="140"/>
  <c r="AD12" i="140"/>
  <c r="Z12" i="140"/>
  <c r="X12" i="140"/>
  <c r="AF12" i="140"/>
  <c r="AN12" i="140"/>
  <c r="AV12" i="140"/>
  <c r="BD12" i="140"/>
  <c r="BL12" i="140"/>
  <c r="BE13" i="140"/>
  <c r="AJ13" i="140"/>
  <c r="AR13" i="140"/>
  <c r="AZ13" i="140"/>
  <c r="BH13" i="140"/>
  <c r="BP13" i="140"/>
  <c r="AH14" i="140"/>
  <c r="AD14" i="140"/>
  <c r="Z14" i="140"/>
  <c r="AI14" i="140"/>
  <c r="AE14" i="140"/>
  <c r="AA14" i="140"/>
  <c r="AB14" i="140"/>
  <c r="AJ14" i="140"/>
  <c r="AR14" i="140"/>
  <c r="AZ14" i="140"/>
  <c r="BH14" i="140"/>
  <c r="BP14" i="140"/>
  <c r="Y15" i="140"/>
  <c r="AG15" i="140"/>
  <c r="AO15" i="140"/>
  <c r="BM15" i="140"/>
  <c r="V16" i="140"/>
  <c r="AD16" i="140"/>
  <c r="AL16" i="140"/>
  <c r="AT16" i="140"/>
  <c r="BB16" i="140"/>
  <c r="BJ16" i="140"/>
  <c r="BR16" i="140"/>
  <c r="BE17" i="140"/>
  <c r="AB17" i="140"/>
  <c r="AJ17" i="140"/>
  <c r="AR17" i="140"/>
  <c r="AZ17" i="140"/>
  <c r="BH17" i="140"/>
  <c r="BP17" i="140"/>
  <c r="AH18" i="140"/>
  <c r="AD18" i="140"/>
  <c r="Z18" i="140"/>
  <c r="AI18" i="140"/>
  <c r="AE18" i="140"/>
  <c r="AA18" i="140"/>
  <c r="AB18" i="140"/>
  <c r="AJ18" i="140"/>
  <c r="AR18" i="140"/>
  <c r="BH18" i="140"/>
  <c r="AC19" i="140"/>
  <c r="AS19" i="140"/>
  <c r="BI19" i="140"/>
  <c r="AL20" i="140"/>
  <c r="BB20" i="140"/>
  <c r="BR20" i="140"/>
  <c r="AM21" i="140"/>
  <c r="BC21" i="140"/>
  <c r="BS21" i="140"/>
  <c r="BE22" i="140"/>
  <c r="AI22" i="140"/>
  <c r="AY22" i="140"/>
  <c r="BO22" i="140"/>
  <c r="AG23" i="140"/>
  <c r="AE23" i="140"/>
  <c r="AU23" i="140"/>
  <c r="BK23" i="140"/>
  <c r="AH24" i="140"/>
  <c r="AD24" i="140"/>
  <c r="Z24" i="140"/>
  <c r="AG24" i="140"/>
  <c r="AC24" i="140"/>
  <c r="Y24" i="140"/>
  <c r="AI24" i="140"/>
  <c r="AE24" i="140"/>
  <c r="AA24" i="140"/>
  <c r="AF24" i="140"/>
  <c r="AV24" i="140"/>
  <c r="BL24" i="140"/>
  <c r="AR25" i="140"/>
  <c r="Y26" i="140"/>
  <c r="BQ26" i="140"/>
  <c r="BM26" i="140"/>
  <c r="BI26" i="140"/>
  <c r="AS26" i="140"/>
  <c r="AO26" i="140"/>
  <c r="AK26" i="140"/>
  <c r="BS26" i="140"/>
  <c r="BO26" i="140"/>
  <c r="BK26" i="140"/>
  <c r="AU26" i="140"/>
  <c r="AQ26" i="140"/>
  <c r="AM26" i="140"/>
  <c r="BS25" i="140"/>
  <c r="BO25" i="140"/>
  <c r="BK25" i="140"/>
  <c r="AU25" i="140"/>
  <c r="AQ25" i="140"/>
  <c r="AM25" i="140"/>
  <c r="BR26" i="140"/>
  <c r="BN26" i="140"/>
  <c r="BJ26" i="140"/>
  <c r="AT26" i="140"/>
  <c r="AP26" i="140"/>
  <c r="AL26" i="140"/>
  <c r="V26" i="140"/>
  <c r="BR25" i="140"/>
  <c r="BN25" i="140"/>
  <c r="BJ25" i="140"/>
  <c r="AT25" i="140"/>
  <c r="AP25" i="140"/>
  <c r="AL25" i="140"/>
  <c r="Y4" i="140"/>
  <c r="AC4" i="140"/>
  <c r="AG4" i="140"/>
  <c r="AK4" i="140"/>
  <c r="AO4" i="140"/>
  <c r="AS4" i="140"/>
  <c r="AW4" i="140"/>
  <c r="BA4" i="140"/>
  <c r="BE4" i="140"/>
  <c r="BI4" i="140"/>
  <c r="BM4" i="140"/>
  <c r="BQ4" i="140"/>
  <c r="V5" i="140"/>
  <c r="AL5" i="140"/>
  <c r="AP5" i="140"/>
  <c r="AT5" i="140"/>
  <c r="AX5" i="140"/>
  <c r="BB5" i="140"/>
  <c r="BF5" i="140"/>
  <c r="BJ5" i="140"/>
  <c r="BN5" i="140"/>
  <c r="BR5" i="140"/>
  <c r="AM6" i="140"/>
  <c r="AQ6" i="140"/>
  <c r="AU6" i="140"/>
  <c r="BK6" i="140"/>
  <c r="BO6" i="140"/>
  <c r="BS6" i="140"/>
  <c r="X7" i="140"/>
  <c r="AB7" i="140"/>
  <c r="AF7" i="140"/>
  <c r="AJ7" i="140"/>
  <c r="AN7" i="140"/>
  <c r="AR7" i="140"/>
  <c r="BH7" i="140"/>
  <c r="BL7" i="140"/>
  <c r="BP7" i="140"/>
  <c r="X8" i="140"/>
  <c r="AB8" i="140"/>
  <c r="AF8" i="140"/>
  <c r="AJ8" i="140"/>
  <c r="AN8" i="140"/>
  <c r="AR8" i="140"/>
  <c r="BH8" i="140"/>
  <c r="BL8" i="140"/>
  <c r="BP8" i="140"/>
  <c r="X9" i="140"/>
  <c r="AB9" i="140"/>
  <c r="AF9" i="140"/>
  <c r="AJ9" i="140"/>
  <c r="AN9" i="140"/>
  <c r="AR9" i="140"/>
  <c r="BH9" i="140"/>
  <c r="BL9" i="140"/>
  <c r="BP9" i="140"/>
  <c r="Y10" i="140"/>
  <c r="AC10" i="140"/>
  <c r="AG10" i="140"/>
  <c r="AK10" i="140"/>
  <c r="AO10" i="140"/>
  <c r="AS10" i="140"/>
  <c r="AW10" i="140"/>
  <c r="BA10" i="140"/>
  <c r="BE10" i="140"/>
  <c r="BI10" i="140"/>
  <c r="BM10" i="140"/>
  <c r="BQ10" i="140"/>
  <c r="V11" i="140"/>
  <c r="AL11" i="140"/>
  <c r="AP11" i="140"/>
  <c r="AT11" i="140"/>
  <c r="AX11" i="140"/>
  <c r="BB11" i="140"/>
  <c r="BF11" i="140"/>
  <c r="BJ11" i="140"/>
  <c r="BN11" i="140"/>
  <c r="BR11" i="140"/>
  <c r="V12" i="140"/>
  <c r="AL12" i="140"/>
  <c r="AP12" i="140"/>
  <c r="AT12" i="140"/>
  <c r="AX12" i="140"/>
  <c r="BB12" i="140"/>
  <c r="BF12" i="140"/>
  <c r="BJ12" i="140"/>
  <c r="BN12" i="140"/>
  <c r="BR12" i="140"/>
  <c r="V13" i="140"/>
  <c r="AL13" i="140"/>
  <c r="AP13" i="140"/>
  <c r="AT13" i="140"/>
  <c r="AX13" i="140"/>
  <c r="BB13" i="140"/>
  <c r="BF13" i="140"/>
  <c r="BJ13" i="140"/>
  <c r="BN13" i="140"/>
  <c r="BR13" i="140"/>
  <c r="AM14" i="140"/>
  <c r="AQ14" i="140"/>
  <c r="AU14" i="140"/>
  <c r="BK14" i="140"/>
  <c r="BO14" i="140"/>
  <c r="BS14" i="140"/>
  <c r="X15" i="140"/>
  <c r="AB15" i="140"/>
  <c r="AF15" i="140"/>
  <c r="AJ15" i="140"/>
  <c r="AN15" i="140"/>
  <c r="AR15" i="140"/>
  <c r="BH15" i="140"/>
  <c r="BL15" i="140"/>
  <c r="BP15" i="140"/>
  <c r="Y16" i="140"/>
  <c r="AC16" i="140"/>
  <c r="AG16" i="140"/>
  <c r="AK16" i="140"/>
  <c r="AO16" i="140"/>
  <c r="AS16" i="140"/>
  <c r="AW16" i="140"/>
  <c r="BA16" i="140"/>
  <c r="BE16" i="140"/>
  <c r="BI16" i="140"/>
  <c r="BM16" i="140"/>
  <c r="BQ16" i="140"/>
  <c r="V17" i="140"/>
  <c r="AL17" i="140"/>
  <c r="AP17" i="140"/>
  <c r="AT17" i="140"/>
  <c r="AX17" i="140"/>
  <c r="BB17" i="140"/>
  <c r="BF17" i="140"/>
  <c r="BJ17" i="140"/>
  <c r="BN17" i="140"/>
  <c r="BR17" i="140"/>
  <c r="AM18" i="140"/>
  <c r="AQ18" i="140"/>
  <c r="AU18" i="140"/>
  <c r="BK18" i="140"/>
  <c r="BO18" i="140"/>
  <c r="BS18" i="140"/>
  <c r="X19" i="140"/>
  <c r="AB19" i="140"/>
  <c r="AF19" i="140"/>
  <c r="AJ19" i="140"/>
  <c r="AN19" i="140"/>
  <c r="AR19" i="140"/>
  <c r="BH19" i="140"/>
  <c r="BL19" i="140"/>
  <c r="BP19" i="140"/>
  <c r="Y20" i="140"/>
  <c r="AC20" i="140"/>
  <c r="AG20" i="140"/>
  <c r="AK20" i="140"/>
  <c r="AO20" i="140"/>
  <c r="AS20" i="140"/>
  <c r="AW20" i="140"/>
  <c r="BA20" i="140"/>
  <c r="BE20" i="140"/>
  <c r="BI20" i="140"/>
  <c r="BM20" i="140"/>
  <c r="BQ20" i="140"/>
  <c r="V21" i="140"/>
  <c r="Z21" i="140"/>
  <c r="AD21" i="140"/>
  <c r="AH21" i="140"/>
  <c r="AL21" i="140"/>
  <c r="AP21" i="140"/>
  <c r="AT21" i="140"/>
  <c r="AX21" i="140"/>
  <c r="BB21" i="140"/>
  <c r="BF21" i="140"/>
  <c r="BJ21" i="140"/>
  <c r="BN21" i="140"/>
  <c r="BR21" i="140"/>
  <c r="V22" i="140"/>
  <c r="Z22" i="140"/>
  <c r="AD22" i="140"/>
  <c r="AH22" i="140"/>
  <c r="AL22" i="140"/>
  <c r="AP22" i="140"/>
  <c r="AT22" i="140"/>
  <c r="AX22" i="140"/>
  <c r="BB22" i="140"/>
  <c r="BF22" i="140"/>
  <c r="BJ22" i="140"/>
  <c r="BN22" i="140"/>
  <c r="BR22" i="140"/>
  <c r="V23" i="140"/>
  <c r="Z23" i="140"/>
  <c r="AD23" i="140"/>
  <c r="AH23" i="140"/>
  <c r="AL23" i="140"/>
  <c r="AP23" i="140"/>
  <c r="AT23" i="140"/>
  <c r="AX23" i="140"/>
  <c r="BB23" i="140"/>
  <c r="BF23" i="140"/>
  <c r="BJ23" i="140"/>
  <c r="BN23" i="140"/>
  <c r="BR23" i="140"/>
  <c r="W24" i="140"/>
  <c r="AM24" i="140"/>
  <c r="AQ24" i="140"/>
  <c r="AU24" i="140"/>
  <c r="AY24" i="140"/>
  <c r="BC24" i="140"/>
  <c r="BG24" i="140"/>
  <c r="BK24" i="140"/>
  <c r="BO24" i="140"/>
  <c r="BS24" i="140"/>
  <c r="AI25" i="140"/>
  <c r="AE25" i="140"/>
  <c r="AA25" i="140"/>
  <c r="AH25" i="140"/>
  <c r="AD25" i="140"/>
  <c r="Z25" i="140"/>
  <c r="Y25" i="140"/>
  <c r="AG25" i="140"/>
  <c r="AO25" i="140"/>
  <c r="BM25" i="140"/>
  <c r="X26" i="140"/>
  <c r="AV26" i="140"/>
  <c r="BL26" i="140"/>
  <c r="BF5" i="141"/>
  <c r="BB5" i="141"/>
  <c r="AX5" i="141"/>
  <c r="BD5" i="141"/>
  <c r="AZ5" i="141"/>
  <c r="AV5" i="141"/>
  <c r="BG5" i="141"/>
  <c r="BC5" i="141"/>
  <c r="AY5" i="141"/>
  <c r="W5" i="141"/>
  <c r="AK5" i="141"/>
  <c r="BA5" i="141"/>
  <c r="BQ5" i="141"/>
  <c r="BE6" i="141"/>
  <c r="AD6" i="141"/>
  <c r="AT6" i="141"/>
  <c r="BJ6" i="141"/>
  <c r="AF7" i="141"/>
  <c r="AE7" i="141"/>
  <c r="AU7" i="141"/>
  <c r="BK7" i="141"/>
  <c r="AF8" i="141"/>
  <c r="AB8" i="141"/>
  <c r="X8" i="141"/>
  <c r="AH8" i="141"/>
  <c r="AD8" i="141"/>
  <c r="Z8" i="141"/>
  <c r="AG8" i="141"/>
  <c r="AC8" i="141"/>
  <c r="Y8" i="141"/>
  <c r="AA8" i="141"/>
  <c r="AQ8" i="141"/>
  <c r="BG8" i="141"/>
  <c r="AM9" i="141"/>
  <c r="BC9" i="141"/>
  <c r="BS9" i="141"/>
  <c r="AN10" i="141"/>
  <c r="BD10" i="141"/>
  <c r="Y11" i="141"/>
  <c r="AO11" i="141"/>
  <c r="BE11" i="141"/>
  <c r="BF12" i="141"/>
  <c r="BB12" i="141"/>
  <c r="AX12" i="141"/>
  <c r="BD12" i="141"/>
  <c r="AZ12" i="141"/>
  <c r="AV12" i="141"/>
  <c r="BG12" i="141"/>
  <c r="BC12" i="141"/>
  <c r="AY12" i="141"/>
  <c r="AW12" i="141"/>
  <c r="BE12" i="141"/>
  <c r="BA12" i="141"/>
  <c r="W12" i="141"/>
  <c r="BI12" i="141"/>
  <c r="AW13" i="141"/>
  <c r="V14" i="141"/>
  <c r="AM15" i="141"/>
  <c r="AZ16" i="141"/>
  <c r="BF17" i="141"/>
  <c r="BB17" i="141"/>
  <c r="AX17" i="141"/>
  <c r="BD17" i="141"/>
  <c r="AZ17" i="141"/>
  <c r="AV17" i="141"/>
  <c r="BG17" i="141"/>
  <c r="BC17" i="141"/>
  <c r="AY17" i="141"/>
  <c r="W17" i="141"/>
  <c r="BE17" i="141"/>
  <c r="AW17" i="141"/>
  <c r="AX18" i="141"/>
  <c r="BD19" i="141"/>
  <c r="BO19" i="141"/>
  <c r="AW21" i="141"/>
  <c r="BQ23" i="141"/>
  <c r="AH24" i="141"/>
  <c r="AF26" i="141"/>
  <c r="AS18" i="140"/>
  <c r="BI18" i="140"/>
  <c r="BM18" i="140"/>
  <c r="BQ18" i="140"/>
  <c r="V19" i="140"/>
  <c r="Z19" i="140"/>
  <c r="AD19" i="140"/>
  <c r="AH19" i="140"/>
  <c r="AL19" i="140"/>
  <c r="AP19" i="140"/>
  <c r="AT19" i="140"/>
  <c r="BJ19" i="140"/>
  <c r="BN19" i="140"/>
  <c r="BR19" i="140"/>
  <c r="AA20" i="140"/>
  <c r="AE20" i="140"/>
  <c r="AI20" i="140"/>
  <c r="AM20" i="140"/>
  <c r="AQ20" i="140"/>
  <c r="AU20" i="140"/>
  <c r="AY20" i="140"/>
  <c r="BC20" i="140"/>
  <c r="BG20" i="140"/>
  <c r="BK20" i="140"/>
  <c r="BO20" i="140"/>
  <c r="BS20" i="140"/>
  <c r="X21" i="140"/>
  <c r="AB21" i="140"/>
  <c r="AF21" i="140"/>
  <c r="AJ21" i="140"/>
  <c r="AN21" i="140"/>
  <c r="AR21" i="140"/>
  <c r="AV21" i="140"/>
  <c r="AZ21" i="140"/>
  <c r="BD21" i="140"/>
  <c r="BH21" i="140"/>
  <c r="BL21" i="140"/>
  <c r="BP21" i="140"/>
  <c r="X22" i="140"/>
  <c r="AB22" i="140"/>
  <c r="AF22" i="140"/>
  <c r="AJ22" i="140"/>
  <c r="AN22" i="140"/>
  <c r="AR22" i="140"/>
  <c r="AV22" i="140"/>
  <c r="AZ22" i="140"/>
  <c r="BD22" i="140"/>
  <c r="BH22" i="140"/>
  <c r="BL22" i="140"/>
  <c r="BP22" i="140"/>
  <c r="X23" i="140"/>
  <c r="AB23" i="140"/>
  <c r="AF23" i="140"/>
  <c r="AJ23" i="140"/>
  <c r="AN23" i="140"/>
  <c r="AR23" i="140"/>
  <c r="AV23" i="140"/>
  <c r="AZ23" i="140"/>
  <c r="BD23" i="140"/>
  <c r="BH23" i="140"/>
  <c r="BL23" i="140"/>
  <c r="BP23" i="140"/>
  <c r="AK24" i="140"/>
  <c r="AO24" i="140"/>
  <c r="AS24" i="140"/>
  <c r="AW24" i="140"/>
  <c r="BA24" i="140"/>
  <c r="BE24" i="140"/>
  <c r="BI24" i="140"/>
  <c r="BM24" i="140"/>
  <c r="BQ24" i="140"/>
  <c r="V25" i="140"/>
  <c r="AC25" i="140"/>
  <c r="AK25" i="140"/>
  <c r="AS25" i="140"/>
  <c r="BI25" i="140"/>
  <c r="BQ25" i="140"/>
  <c r="AG26" i="140"/>
  <c r="AI26" i="140"/>
  <c r="AE26" i="140"/>
  <c r="AA26" i="140"/>
  <c r="AH26" i="140"/>
  <c r="AD26" i="140"/>
  <c r="Z26" i="140"/>
  <c r="AB26" i="140"/>
  <c r="AN26" i="140"/>
  <c r="BD26" i="140"/>
  <c r="AG4" i="141"/>
  <c r="AC4" i="141"/>
  <c r="Y4" i="141"/>
  <c r="AI4" i="141"/>
  <c r="AE4" i="141"/>
  <c r="AA4" i="141"/>
  <c r="AH4" i="141"/>
  <c r="AD4" i="141"/>
  <c r="Z4" i="141"/>
  <c r="AF4" i="141"/>
  <c r="AG10" i="141"/>
  <c r="AC10" i="141"/>
  <c r="Y10" i="141"/>
  <c r="AI10" i="141"/>
  <c r="AE10" i="141"/>
  <c r="AA10" i="141"/>
  <c r="AH10" i="141"/>
  <c r="AD10" i="141"/>
  <c r="Z10" i="141"/>
  <c r="AF10" i="141"/>
  <c r="X26" i="139"/>
  <c r="AB26" i="139"/>
  <c r="X4" i="140"/>
  <c r="AB4" i="140"/>
  <c r="AJ4" i="140"/>
  <c r="AN4" i="140"/>
  <c r="AR4" i="140"/>
  <c r="AV4" i="140"/>
  <c r="AZ4" i="140"/>
  <c r="BD4" i="140"/>
  <c r="BH4" i="140"/>
  <c r="BL4" i="140"/>
  <c r="BP4" i="140"/>
  <c r="AK5" i="140"/>
  <c r="AO5" i="140"/>
  <c r="AS5" i="140"/>
  <c r="AW5" i="140"/>
  <c r="BA5" i="140"/>
  <c r="BI5" i="140"/>
  <c r="BM5" i="140"/>
  <c r="BQ5" i="140"/>
  <c r="V6" i="140"/>
  <c r="AL6" i="140"/>
  <c r="AP6" i="140"/>
  <c r="AT6" i="140"/>
  <c r="BJ6" i="140"/>
  <c r="BN6" i="140"/>
  <c r="BR6" i="140"/>
  <c r="AA7" i="140"/>
  <c r="AE7" i="140"/>
  <c r="AM7" i="140"/>
  <c r="AQ7" i="140"/>
  <c r="AU7" i="140"/>
  <c r="BK7" i="140"/>
  <c r="BO7" i="140"/>
  <c r="BS7" i="140"/>
  <c r="AA8" i="140"/>
  <c r="AE8" i="140"/>
  <c r="AM8" i="140"/>
  <c r="AQ8" i="140"/>
  <c r="AU8" i="140"/>
  <c r="BK8" i="140"/>
  <c r="BO8" i="140"/>
  <c r="BS8" i="140"/>
  <c r="AA9" i="140"/>
  <c r="AE9" i="140"/>
  <c r="AM9" i="140"/>
  <c r="AQ9" i="140"/>
  <c r="AU9" i="140"/>
  <c r="BK9" i="140"/>
  <c r="BO9" i="140"/>
  <c r="BS9" i="140"/>
  <c r="X10" i="140"/>
  <c r="AB10" i="140"/>
  <c r="AJ10" i="140"/>
  <c r="AN10" i="140"/>
  <c r="AR10" i="140"/>
  <c r="AV10" i="140"/>
  <c r="AZ10" i="140"/>
  <c r="BH10" i="140"/>
  <c r="BL10" i="140"/>
  <c r="BP10" i="140"/>
  <c r="AK11" i="140"/>
  <c r="AO11" i="140"/>
  <c r="AS11" i="140"/>
  <c r="AW11" i="140"/>
  <c r="BA11" i="140"/>
  <c r="BI11" i="140"/>
  <c r="BM11" i="140"/>
  <c r="BQ11" i="140"/>
  <c r="AK12" i="140"/>
  <c r="AO12" i="140"/>
  <c r="AS12" i="140"/>
  <c r="AW12" i="140"/>
  <c r="BA12" i="140"/>
  <c r="BI12" i="140"/>
  <c r="BM12" i="140"/>
  <c r="BQ12" i="140"/>
  <c r="AK13" i="140"/>
  <c r="AO13" i="140"/>
  <c r="AS13" i="140"/>
  <c r="AW13" i="140"/>
  <c r="BA13" i="140"/>
  <c r="BI13" i="140"/>
  <c r="BM13" i="140"/>
  <c r="BQ13" i="140"/>
  <c r="V14" i="140"/>
  <c r="AL14" i="140"/>
  <c r="AP14" i="140"/>
  <c r="AT14" i="140"/>
  <c r="BJ14" i="140"/>
  <c r="BN14" i="140"/>
  <c r="BR14" i="140"/>
  <c r="AA15" i="140"/>
  <c r="AE15" i="140"/>
  <c r="AM15" i="140"/>
  <c r="AQ15" i="140"/>
  <c r="AU15" i="140"/>
  <c r="BK15" i="140"/>
  <c r="BO15" i="140"/>
  <c r="BS15" i="140"/>
  <c r="X16" i="140"/>
  <c r="AB16" i="140"/>
  <c r="AJ16" i="140"/>
  <c r="AN16" i="140"/>
  <c r="AR16" i="140"/>
  <c r="AV16" i="140"/>
  <c r="AZ16" i="140"/>
  <c r="BH16" i="140"/>
  <c r="BL16" i="140"/>
  <c r="BP16" i="140"/>
  <c r="AK17" i="140"/>
  <c r="AO17" i="140"/>
  <c r="AS17" i="140"/>
  <c r="AW17" i="140"/>
  <c r="BA17" i="140"/>
  <c r="BI17" i="140"/>
  <c r="BM17" i="140"/>
  <c r="BQ17" i="140"/>
  <c r="V18" i="140"/>
  <c r="AL18" i="140"/>
  <c r="AP18" i="140"/>
  <c r="AT18" i="140"/>
  <c r="BJ18" i="140"/>
  <c r="BN18" i="140"/>
  <c r="BR18" i="140"/>
  <c r="AA19" i="140"/>
  <c r="AE19" i="140"/>
  <c r="AM19" i="140"/>
  <c r="AQ19" i="140"/>
  <c r="AU19" i="140"/>
  <c r="BK19" i="140"/>
  <c r="BO19" i="140"/>
  <c r="BS19" i="140"/>
  <c r="X20" i="140"/>
  <c r="AB20" i="140"/>
  <c r="AJ20" i="140"/>
  <c r="AN20" i="140"/>
  <c r="AR20" i="140"/>
  <c r="AV20" i="140"/>
  <c r="AZ20" i="140"/>
  <c r="BH20" i="140"/>
  <c r="BL20" i="140"/>
  <c r="BP20" i="140"/>
  <c r="Y21" i="140"/>
  <c r="AC21" i="140"/>
  <c r="AK21" i="140"/>
  <c r="AO21" i="140"/>
  <c r="AS21" i="140"/>
  <c r="AW21" i="140"/>
  <c r="BA21" i="140"/>
  <c r="BI21" i="140"/>
  <c r="BM21" i="140"/>
  <c r="BQ21" i="140"/>
  <c r="Y22" i="140"/>
  <c r="AC22" i="140"/>
  <c r="AK22" i="140"/>
  <c r="AO22" i="140"/>
  <c r="AS22" i="140"/>
  <c r="AW22" i="140"/>
  <c r="BA22" i="140"/>
  <c r="BI22" i="140"/>
  <c r="BM22" i="140"/>
  <c r="BQ22" i="140"/>
  <c r="Y23" i="140"/>
  <c r="AC23" i="140"/>
  <c r="AK23" i="140"/>
  <c r="AO23" i="140"/>
  <c r="AS23" i="140"/>
  <c r="AW23" i="140"/>
  <c r="BA23" i="140"/>
  <c r="BI23" i="140"/>
  <c r="BM23" i="140"/>
  <c r="BQ23" i="140"/>
  <c r="V24" i="140"/>
  <c r="AL24" i="140"/>
  <c r="AP24" i="140"/>
  <c r="AT24" i="140"/>
  <c r="AX24" i="140"/>
  <c r="BB24" i="140"/>
  <c r="BJ24" i="140"/>
  <c r="BN24" i="140"/>
  <c r="BR24" i="140"/>
  <c r="X25" i="140"/>
  <c r="AF25" i="140"/>
  <c r="AN25" i="140"/>
  <c r="BL25" i="140"/>
  <c r="BE26" i="140"/>
  <c r="BA26" i="140"/>
  <c r="AW26" i="140"/>
  <c r="BG26" i="140"/>
  <c r="BC26" i="140"/>
  <c r="AY26" i="140"/>
  <c r="W26" i="140"/>
  <c r="BF26" i="140"/>
  <c r="BB26" i="140"/>
  <c r="AX26" i="140"/>
  <c r="AC26" i="140"/>
  <c r="AR26" i="140"/>
  <c r="BH26" i="140"/>
  <c r="AE26" i="141"/>
  <c r="AF5" i="141"/>
  <c r="AG5" i="141"/>
  <c r="AW5" i="141"/>
  <c r="BM5" i="141"/>
  <c r="AG6" i="141"/>
  <c r="Z6" i="141"/>
  <c r="AP6" i="141"/>
  <c r="BF6" i="141"/>
  <c r="AA7" i="141"/>
  <c r="AQ7" i="141"/>
  <c r="BG7" i="141"/>
  <c r="AM8" i="141"/>
  <c r="BC8" i="141"/>
  <c r="BS8" i="141"/>
  <c r="BF9" i="141"/>
  <c r="AY9" i="141"/>
  <c r="BO9" i="141"/>
  <c r="BE10" i="141"/>
  <c r="AJ10" i="141"/>
  <c r="AZ10" i="141"/>
  <c r="BP10" i="141"/>
  <c r="BF11" i="141"/>
  <c r="BB11" i="141"/>
  <c r="AX11" i="141"/>
  <c r="BD11" i="141"/>
  <c r="AZ11" i="141"/>
  <c r="AV11" i="141"/>
  <c r="BG11" i="141"/>
  <c r="BC11" i="141"/>
  <c r="AY11" i="141"/>
  <c r="W11" i="141"/>
  <c r="AK11" i="141"/>
  <c r="BA11" i="141"/>
  <c r="BQ11" i="141"/>
  <c r="AS12" i="141"/>
  <c r="BE13" i="141"/>
  <c r="BR14" i="141"/>
  <c r="AJ16" i="141"/>
  <c r="BQ17" i="141"/>
  <c r="AH18" i="141"/>
  <c r="AY19" i="141"/>
  <c r="BE20" i="141"/>
  <c r="BL20" i="141"/>
  <c r="AG21" i="141"/>
  <c r="BM22" i="141"/>
  <c r="BA23" i="141"/>
  <c r="AU26" i="141"/>
  <c r="V4" i="141"/>
  <c r="AL4" i="141"/>
  <c r="AP4" i="141"/>
  <c r="AT4" i="141"/>
  <c r="AX4" i="141"/>
  <c r="BB4" i="141"/>
  <c r="BF4" i="141"/>
  <c r="BJ4" i="141"/>
  <c r="BN4" i="141"/>
  <c r="BR4" i="141"/>
  <c r="AA5" i="141"/>
  <c r="AE5" i="141"/>
  <c r="AI5" i="141"/>
  <c r="AM5" i="141"/>
  <c r="AQ5" i="141"/>
  <c r="AU5" i="141"/>
  <c r="BK5" i="141"/>
  <c r="BO5" i="141"/>
  <c r="BS5" i="141"/>
  <c r="X6" i="141"/>
  <c r="AB6" i="141"/>
  <c r="AF6" i="141"/>
  <c r="AJ6" i="141"/>
  <c r="AN6" i="141"/>
  <c r="AR6" i="141"/>
  <c r="AV6" i="141"/>
  <c r="AZ6" i="141"/>
  <c r="BD6" i="141"/>
  <c r="BH6" i="141"/>
  <c r="BL6" i="141"/>
  <c r="BP6" i="141"/>
  <c r="Y7" i="141"/>
  <c r="AC7" i="141"/>
  <c r="AG7" i="141"/>
  <c r="AK7" i="141"/>
  <c r="AO7" i="141"/>
  <c r="AS7" i="141"/>
  <c r="AW7" i="141"/>
  <c r="BA7" i="141"/>
  <c r="BE7" i="141"/>
  <c r="BI7" i="141"/>
  <c r="BM7" i="141"/>
  <c r="BQ7" i="141"/>
  <c r="AK8" i="141"/>
  <c r="AO8" i="141"/>
  <c r="AS8" i="141"/>
  <c r="AW8" i="141"/>
  <c r="BA8" i="141"/>
  <c r="BE8" i="141"/>
  <c r="BI8" i="141"/>
  <c r="BM8" i="141"/>
  <c r="BQ8" i="141"/>
  <c r="AK9" i="141"/>
  <c r="AO9" i="141"/>
  <c r="AS9" i="141"/>
  <c r="AW9" i="141"/>
  <c r="BA9" i="141"/>
  <c r="BE9" i="141"/>
  <c r="BI9" i="141"/>
  <c r="BM9" i="141"/>
  <c r="BQ9" i="141"/>
  <c r="V10" i="141"/>
  <c r="AL10" i="141"/>
  <c r="AP10" i="141"/>
  <c r="AT10" i="141"/>
  <c r="AX10" i="141"/>
  <c r="BB10" i="141"/>
  <c r="BF10" i="141"/>
  <c r="BJ10" i="141"/>
  <c r="BN10" i="141"/>
  <c r="BR10" i="141"/>
  <c r="AA11" i="141"/>
  <c r="AE11" i="141"/>
  <c r="AI11" i="141"/>
  <c r="AM11" i="141"/>
  <c r="AQ11" i="141"/>
  <c r="AU11" i="141"/>
  <c r="BK11" i="141"/>
  <c r="BO11" i="141"/>
  <c r="BS11" i="141"/>
  <c r="AH12" i="141"/>
  <c r="AD12" i="141"/>
  <c r="AI12" i="141"/>
  <c r="AE12" i="141"/>
  <c r="AA12" i="141"/>
  <c r="AB12" i="141"/>
  <c r="AK12" i="141"/>
  <c r="BQ12" i="141"/>
  <c r="AG13" i="141"/>
  <c r="BM13" i="141"/>
  <c r="AI14" i="141"/>
  <c r="AD14" i="141"/>
  <c r="AT14" i="141"/>
  <c r="BJ14" i="141"/>
  <c r="AF15" i="141"/>
  <c r="AE15" i="141"/>
  <c r="AU15" i="141"/>
  <c r="BK15" i="141"/>
  <c r="AG16" i="141"/>
  <c r="AC16" i="141"/>
  <c r="Y16" i="141"/>
  <c r="AI16" i="141"/>
  <c r="AE16" i="141"/>
  <c r="AA16" i="141"/>
  <c r="AH16" i="141"/>
  <c r="AD16" i="141"/>
  <c r="Z16" i="141"/>
  <c r="AB16" i="141"/>
  <c r="AR16" i="141"/>
  <c r="BH16" i="141"/>
  <c r="AC17" i="141"/>
  <c r="AS17" i="141"/>
  <c r="BI17" i="141"/>
  <c r="Z18" i="141"/>
  <c r="AP18" i="141"/>
  <c r="BF18" i="141"/>
  <c r="AA19" i="141"/>
  <c r="AQ19" i="141"/>
  <c r="BG19" i="141"/>
  <c r="AN20" i="141"/>
  <c r="BD20" i="141"/>
  <c r="Y21" i="141"/>
  <c r="AO21" i="141"/>
  <c r="BF22" i="141"/>
  <c r="BB22" i="141"/>
  <c r="AX22" i="141"/>
  <c r="BD22" i="141"/>
  <c r="AZ22" i="141"/>
  <c r="AV22" i="141"/>
  <c r="BG22" i="141"/>
  <c r="AY22" i="141"/>
  <c r="W22" i="141"/>
  <c r="BC22" i="141"/>
  <c r="BA22" i="141"/>
  <c r="AW22" i="141"/>
  <c r="AK23" i="141"/>
  <c r="BN24" i="141"/>
  <c r="W4" i="141"/>
  <c r="AM4" i="141"/>
  <c r="AQ4" i="141"/>
  <c r="AU4" i="141"/>
  <c r="AY4" i="141"/>
  <c r="BC4" i="141"/>
  <c r="BG4" i="141"/>
  <c r="BK4" i="141"/>
  <c r="BO4" i="141"/>
  <c r="BS4" i="141"/>
  <c r="X5" i="141"/>
  <c r="AB5" i="141"/>
  <c r="AJ5" i="141"/>
  <c r="AN5" i="141"/>
  <c r="AR5" i="141"/>
  <c r="BH5" i="141"/>
  <c r="BL5" i="141"/>
  <c r="BP5" i="141"/>
  <c r="Y6" i="141"/>
  <c r="AC6" i="141"/>
  <c r="AK6" i="141"/>
  <c r="AO6" i="141"/>
  <c r="AS6" i="141"/>
  <c r="AW6" i="141"/>
  <c r="BA6" i="141"/>
  <c r="BI6" i="141"/>
  <c r="BM6" i="141"/>
  <c r="BQ6" i="141"/>
  <c r="V7" i="141"/>
  <c r="Z7" i="141"/>
  <c r="AD7" i="141"/>
  <c r="AH7" i="141"/>
  <c r="AL7" i="141"/>
  <c r="AP7" i="141"/>
  <c r="AT7" i="141"/>
  <c r="AX7" i="141"/>
  <c r="BB7" i="141"/>
  <c r="BJ7" i="141"/>
  <c r="BN7" i="141"/>
  <c r="BR7" i="141"/>
  <c r="V8" i="141"/>
  <c r="AL8" i="141"/>
  <c r="AP8" i="141"/>
  <c r="AT8" i="141"/>
  <c r="AX8" i="141"/>
  <c r="BB8" i="141"/>
  <c r="BJ8" i="141"/>
  <c r="BN8" i="141"/>
  <c r="BR8" i="141"/>
  <c r="V9" i="141"/>
  <c r="AL9" i="141"/>
  <c r="AP9" i="141"/>
  <c r="AT9" i="141"/>
  <c r="AX9" i="141"/>
  <c r="BB9" i="141"/>
  <c r="BJ9" i="141"/>
  <c r="BN9" i="141"/>
  <c r="BR9" i="141"/>
  <c r="W10" i="141"/>
  <c r="AM10" i="141"/>
  <c r="AQ10" i="141"/>
  <c r="AU10" i="141"/>
  <c r="AY10" i="141"/>
  <c r="BC10" i="141"/>
  <c r="BG10" i="141"/>
  <c r="BK10" i="141"/>
  <c r="BO10" i="141"/>
  <c r="BS10" i="141"/>
  <c r="X11" i="141"/>
  <c r="AB11" i="141"/>
  <c r="AJ11" i="141"/>
  <c r="AN11" i="141"/>
  <c r="AR11" i="141"/>
  <c r="BH11" i="141"/>
  <c r="BL11" i="141"/>
  <c r="BP11" i="141"/>
  <c r="X12" i="141"/>
  <c r="AC12" i="141"/>
  <c r="AO12" i="141"/>
  <c r="BF13" i="141"/>
  <c r="BB13" i="141"/>
  <c r="AX13" i="141"/>
  <c r="BD13" i="141"/>
  <c r="AZ13" i="141"/>
  <c r="AV13" i="141"/>
  <c r="BG13" i="141"/>
  <c r="BC13" i="141"/>
  <c r="AY13" i="141"/>
  <c r="W13" i="141"/>
  <c r="AK13" i="141"/>
  <c r="BA13" i="141"/>
  <c r="BQ13" i="141"/>
  <c r="BG14" i="141"/>
  <c r="AH14" i="141"/>
  <c r="AX14" i="141"/>
  <c r="BN14" i="141"/>
  <c r="BD15" i="141"/>
  <c r="AI15" i="141"/>
  <c r="AY15" i="141"/>
  <c r="BO15" i="141"/>
  <c r="BE16" i="141"/>
  <c r="AF16" i="141"/>
  <c r="AV16" i="141"/>
  <c r="BL16" i="141"/>
  <c r="AH17" i="141"/>
  <c r="AG17" i="141"/>
  <c r="BM17" i="141"/>
  <c r="AI18" i="141"/>
  <c r="AD18" i="141"/>
  <c r="AT18" i="141"/>
  <c r="BJ18" i="141"/>
  <c r="AF19" i="141"/>
  <c r="AE19" i="141"/>
  <c r="AU19" i="141"/>
  <c r="BK19" i="141"/>
  <c r="AG20" i="141"/>
  <c r="AC20" i="141"/>
  <c r="Y20" i="141"/>
  <c r="AI20" i="141"/>
  <c r="AE20" i="141"/>
  <c r="AA20" i="141"/>
  <c r="AH20" i="141"/>
  <c r="AD20" i="141"/>
  <c r="Z20" i="141"/>
  <c r="AB20" i="141"/>
  <c r="AR20" i="141"/>
  <c r="BH20" i="141"/>
  <c r="AC21" i="141"/>
  <c r="AS21" i="141"/>
  <c r="BI21" i="141"/>
  <c r="AA22" i="141"/>
  <c r="BE22" i="141"/>
  <c r="BG24" i="141"/>
  <c r="AI25" i="141"/>
  <c r="BP26" i="141"/>
  <c r="BL26" i="141"/>
  <c r="BH26" i="141"/>
  <c r="AR26" i="141"/>
  <c r="AN26" i="141"/>
  <c r="AJ26" i="141"/>
  <c r="BP25" i="141"/>
  <c r="BL25" i="141"/>
  <c r="BH25" i="141"/>
  <c r="AR25" i="141"/>
  <c r="AN25" i="141"/>
  <c r="AJ25" i="141"/>
  <c r="BS24" i="141"/>
  <c r="BO24" i="141"/>
  <c r="BK24" i="141"/>
  <c r="AU24" i="141"/>
  <c r="AQ24" i="141"/>
  <c r="AM24" i="141"/>
  <c r="BR23" i="141"/>
  <c r="BN23" i="141"/>
  <c r="BJ23" i="141"/>
  <c r="AT23" i="141"/>
  <c r="AP23" i="141"/>
  <c r="AL23" i="141"/>
  <c r="V23" i="141"/>
  <c r="BR22" i="141"/>
  <c r="BN22" i="141"/>
  <c r="BJ22" i="141"/>
  <c r="AT22" i="141"/>
  <c r="AP22" i="141"/>
  <c r="AL22" i="141"/>
  <c r="V22" i="141"/>
  <c r="BR26" i="141"/>
  <c r="BN26" i="141"/>
  <c r="BJ26" i="141"/>
  <c r="AT26" i="141"/>
  <c r="AP26" i="141"/>
  <c r="AL26" i="141"/>
  <c r="AH26" i="141"/>
  <c r="AD26" i="141"/>
  <c r="Z26" i="141"/>
  <c r="V26" i="141"/>
  <c r="BR25" i="141"/>
  <c r="BN25" i="141"/>
  <c r="BJ25" i="141"/>
  <c r="AT25" i="141"/>
  <c r="AP25" i="141"/>
  <c r="AL25" i="141"/>
  <c r="AH25" i="141"/>
  <c r="AD25" i="141"/>
  <c r="Z25" i="141"/>
  <c r="V25" i="141"/>
  <c r="BQ24" i="141"/>
  <c r="BM24" i="141"/>
  <c r="BI24" i="141"/>
  <c r="AS24" i="141"/>
  <c r="AO24" i="141"/>
  <c r="AK24" i="141"/>
  <c r="BP23" i="141"/>
  <c r="BL23" i="141"/>
  <c r="BH23" i="141"/>
  <c r="AR23" i="141"/>
  <c r="AN23" i="141"/>
  <c r="AJ23" i="141"/>
  <c r="BP22" i="141"/>
  <c r="BL22" i="141"/>
  <c r="BH22" i="141"/>
  <c r="AR22" i="141"/>
  <c r="AN22" i="141"/>
  <c r="AJ22" i="141"/>
  <c r="BQ26" i="141"/>
  <c r="BM26" i="141"/>
  <c r="BI26" i="141"/>
  <c r="AS26" i="141"/>
  <c r="AO26" i="141"/>
  <c r="AK26" i="141"/>
  <c r="AG26" i="141"/>
  <c r="AC26" i="141"/>
  <c r="Y26" i="141"/>
  <c r="BQ25" i="141"/>
  <c r="BM25" i="141"/>
  <c r="BI25" i="141"/>
  <c r="AS25" i="141"/>
  <c r="AO25" i="141"/>
  <c r="AK25" i="141"/>
  <c r="AG25" i="141"/>
  <c r="AC25" i="141"/>
  <c r="Y25" i="141"/>
  <c r="BP24" i="141"/>
  <c r="BL24" i="141"/>
  <c r="BH24" i="141"/>
  <c r="AR24" i="141"/>
  <c r="AN24" i="141"/>
  <c r="AJ24" i="141"/>
  <c r="BS23" i="141"/>
  <c r="BO23" i="141"/>
  <c r="BK23" i="141"/>
  <c r="AU23" i="141"/>
  <c r="AQ23" i="141"/>
  <c r="AM23" i="141"/>
  <c r="AI23" i="141"/>
  <c r="AE23" i="141"/>
  <c r="AA23" i="141"/>
  <c r="BO26" i="141"/>
  <c r="AY26" i="141"/>
  <c r="AI26" i="141"/>
  <c r="BS25" i="141"/>
  <c r="BC25" i="141"/>
  <c r="AM25" i="141"/>
  <c r="BR24" i="141"/>
  <c r="BB24" i="141"/>
  <c r="AL24" i="141"/>
  <c r="V24" i="141"/>
  <c r="AO23" i="141"/>
  <c r="Y23" i="141"/>
  <c r="BO22" i="141"/>
  <c r="AQ22" i="141"/>
  <c r="BR21" i="141"/>
  <c r="BN21" i="141"/>
  <c r="BJ21" i="141"/>
  <c r="AT21" i="141"/>
  <c r="AP21" i="141"/>
  <c r="AL21" i="141"/>
  <c r="V21" i="141"/>
  <c r="BQ20" i="141"/>
  <c r="BM20" i="141"/>
  <c r="BI20" i="141"/>
  <c r="AS20" i="141"/>
  <c r="AO20" i="141"/>
  <c r="AK20" i="141"/>
  <c r="BP19" i="141"/>
  <c r="BL19" i="141"/>
  <c r="BH19" i="141"/>
  <c r="AR19" i="141"/>
  <c r="AN19" i="141"/>
  <c r="AJ19" i="141"/>
  <c r="BS18" i="141"/>
  <c r="BO18" i="141"/>
  <c r="BK18" i="141"/>
  <c r="AU18" i="141"/>
  <c r="AQ18" i="141"/>
  <c r="AM18" i="141"/>
  <c r="BR17" i="141"/>
  <c r="BN17" i="141"/>
  <c r="BJ17" i="141"/>
  <c r="AT17" i="141"/>
  <c r="AP17" i="141"/>
  <c r="AL17" i="141"/>
  <c r="V17" i="141"/>
  <c r="BQ16" i="141"/>
  <c r="BM16" i="141"/>
  <c r="BI16" i="141"/>
  <c r="AS16" i="141"/>
  <c r="AO16" i="141"/>
  <c r="AK16" i="141"/>
  <c r="BP15" i="141"/>
  <c r="BL15" i="141"/>
  <c r="BH15" i="141"/>
  <c r="AR15" i="141"/>
  <c r="AN15" i="141"/>
  <c r="AJ15" i="141"/>
  <c r="BS14" i="141"/>
  <c r="BO14" i="141"/>
  <c r="BK14" i="141"/>
  <c r="AU14" i="141"/>
  <c r="AQ14" i="141"/>
  <c r="AM14" i="141"/>
  <c r="BR13" i="141"/>
  <c r="BN13" i="141"/>
  <c r="BJ13" i="141"/>
  <c r="AT13" i="141"/>
  <c r="AP13" i="141"/>
  <c r="AL13" i="141"/>
  <c r="V13" i="141"/>
  <c r="BR12" i="141"/>
  <c r="BN12" i="141"/>
  <c r="BJ12" i="141"/>
  <c r="AT12" i="141"/>
  <c r="AP12" i="141"/>
  <c r="AL12" i="141"/>
  <c r="BG26" i="141"/>
  <c r="AQ26" i="141"/>
  <c r="AA26" i="141"/>
  <c r="BK25" i="141"/>
  <c r="AU25" i="141"/>
  <c r="AE25" i="141"/>
  <c r="BJ24" i="141"/>
  <c r="AT24" i="141"/>
  <c r="AD24" i="141"/>
  <c r="BM23" i="141"/>
  <c r="AG23" i="141"/>
  <c r="BS22" i="141"/>
  <c r="BK22" i="141"/>
  <c r="AU22" i="141"/>
  <c r="AM22" i="141"/>
  <c r="BP21" i="141"/>
  <c r="BL21" i="141"/>
  <c r="BH21" i="141"/>
  <c r="AR21" i="141"/>
  <c r="AN21" i="141"/>
  <c r="AJ21" i="141"/>
  <c r="BS20" i="141"/>
  <c r="BO20" i="141"/>
  <c r="BK20" i="141"/>
  <c r="BC20" i="141"/>
  <c r="AY20" i="141"/>
  <c r="AU20" i="141"/>
  <c r="AQ20" i="141"/>
  <c r="AM20" i="141"/>
  <c r="BR19" i="141"/>
  <c r="BN19" i="141"/>
  <c r="BJ19" i="141"/>
  <c r="AT19" i="141"/>
  <c r="AP19" i="141"/>
  <c r="AL19" i="141"/>
  <c r="AH19" i="141"/>
  <c r="AD19" i="141"/>
  <c r="Z19" i="141"/>
  <c r="V19" i="141"/>
  <c r="BQ18" i="141"/>
  <c r="BM18" i="141"/>
  <c r="BI18" i="141"/>
  <c r="AS18" i="141"/>
  <c r="AO18" i="141"/>
  <c r="AK18" i="141"/>
  <c r="BP17" i="141"/>
  <c r="BL17" i="141"/>
  <c r="BH17" i="141"/>
  <c r="AR17" i="141"/>
  <c r="AN17" i="141"/>
  <c r="AJ17" i="141"/>
  <c r="BS16" i="141"/>
  <c r="BO16" i="141"/>
  <c r="BK16" i="141"/>
  <c r="AU16" i="141"/>
  <c r="AQ16" i="141"/>
  <c r="AM16" i="141"/>
  <c r="BR15" i="141"/>
  <c r="BN15" i="141"/>
  <c r="BJ15" i="141"/>
  <c r="AT15" i="141"/>
  <c r="AP15" i="141"/>
  <c r="AL15" i="141"/>
  <c r="AH15" i="141"/>
  <c r="AD15" i="141"/>
  <c r="Z15" i="141"/>
  <c r="V15" i="141"/>
  <c r="BQ14" i="141"/>
  <c r="BM14" i="141"/>
  <c r="BI14" i="141"/>
  <c r="AS14" i="141"/>
  <c r="AO14" i="141"/>
  <c r="AK14" i="141"/>
  <c r="BP13" i="141"/>
  <c r="BL13" i="141"/>
  <c r="BH13" i="141"/>
  <c r="AR13" i="141"/>
  <c r="AN13" i="141"/>
  <c r="AJ13" i="141"/>
  <c r="X13" i="141"/>
  <c r="BP12" i="141"/>
  <c r="BL12" i="141"/>
  <c r="BH12" i="141"/>
  <c r="AR12" i="141"/>
  <c r="AN12" i="141"/>
  <c r="AJ12" i="141"/>
  <c r="BS26" i="141"/>
  <c r="BC26" i="141"/>
  <c r="AM26" i="141"/>
  <c r="BG25" i="141"/>
  <c r="AQ25" i="141"/>
  <c r="AA25" i="141"/>
  <c r="BF24" i="141"/>
  <c r="AP24" i="141"/>
  <c r="Z24" i="141"/>
  <c r="BI23" i="141"/>
  <c r="AS23" i="141"/>
  <c r="AC23" i="141"/>
  <c r="BQ22" i="141"/>
  <c r="BI22" i="141"/>
  <c r="AS22" i="141"/>
  <c r="AK22" i="141"/>
  <c r="BS21" i="141"/>
  <c r="BO21" i="141"/>
  <c r="BK21" i="141"/>
  <c r="AU21" i="141"/>
  <c r="AQ21" i="141"/>
  <c r="AM21" i="141"/>
  <c r="AI21" i="141"/>
  <c r="AE21" i="141"/>
  <c r="AA21" i="141"/>
  <c r="BR20" i="141"/>
  <c r="BN20" i="141"/>
  <c r="BJ20" i="141"/>
  <c r="BF20" i="141"/>
  <c r="BB20" i="141"/>
  <c r="AX20" i="141"/>
  <c r="AT20" i="141"/>
  <c r="AP20" i="141"/>
  <c r="AL20" i="141"/>
  <c r="V20" i="141"/>
  <c r="BQ19" i="141"/>
  <c r="BM19" i="141"/>
  <c r="BI19" i="141"/>
  <c r="AS19" i="141"/>
  <c r="AO19" i="141"/>
  <c r="AK19" i="141"/>
  <c r="AG19" i="141"/>
  <c r="AC19" i="141"/>
  <c r="Y19" i="141"/>
  <c r="BP18" i="141"/>
  <c r="BL18" i="141"/>
  <c r="BH18" i="141"/>
  <c r="AR18" i="141"/>
  <c r="AN18" i="141"/>
  <c r="AJ18" i="141"/>
  <c r="BS17" i="141"/>
  <c r="BO17" i="141"/>
  <c r="BK17" i="141"/>
  <c r="AU17" i="141"/>
  <c r="AQ17" i="141"/>
  <c r="AM17" i="141"/>
  <c r="BR16" i="141"/>
  <c r="BN16" i="141"/>
  <c r="BJ16" i="141"/>
  <c r="AT16" i="141"/>
  <c r="AP16" i="141"/>
  <c r="AL16" i="141"/>
  <c r="V16" i="141"/>
  <c r="BQ15" i="141"/>
  <c r="BM15" i="141"/>
  <c r="BI15" i="141"/>
  <c r="AS15" i="141"/>
  <c r="AO15" i="141"/>
  <c r="AK15" i="141"/>
  <c r="AG15" i="141"/>
  <c r="AC15" i="141"/>
  <c r="Y15" i="141"/>
  <c r="BP14" i="141"/>
  <c r="BL14" i="141"/>
  <c r="BH14" i="141"/>
  <c r="AR14" i="141"/>
  <c r="AN14" i="141"/>
  <c r="AJ14" i="141"/>
  <c r="BS13" i="141"/>
  <c r="BO13" i="141"/>
  <c r="BK13" i="141"/>
  <c r="AU13" i="141"/>
  <c r="AQ13" i="141"/>
  <c r="AM13" i="141"/>
  <c r="BS12" i="141"/>
  <c r="BO12" i="141"/>
  <c r="BK12" i="141"/>
  <c r="AU12" i="141"/>
  <c r="AQ12" i="141"/>
  <c r="AM12" i="141"/>
  <c r="AK4" i="141"/>
  <c r="AO4" i="141"/>
  <c r="AS4" i="141"/>
  <c r="AW4" i="141"/>
  <c r="BA4" i="141"/>
  <c r="BE4" i="141"/>
  <c r="BI4" i="141"/>
  <c r="BM4" i="141"/>
  <c r="BQ4" i="141"/>
  <c r="V5" i="141"/>
  <c r="Z5" i="141"/>
  <c r="AD5" i="141"/>
  <c r="AH5" i="141"/>
  <c r="AL5" i="141"/>
  <c r="AP5" i="141"/>
  <c r="AT5" i="141"/>
  <c r="BJ5" i="141"/>
  <c r="BN5" i="141"/>
  <c r="BR5" i="141"/>
  <c r="AA6" i="141"/>
  <c r="AE6" i="141"/>
  <c r="AI6" i="141"/>
  <c r="AM6" i="141"/>
  <c r="AQ6" i="141"/>
  <c r="AU6" i="141"/>
  <c r="AY6" i="141"/>
  <c r="BC6" i="141"/>
  <c r="BG6" i="141"/>
  <c r="BK6" i="141"/>
  <c r="BO6" i="141"/>
  <c r="BS6" i="141"/>
  <c r="X7" i="141"/>
  <c r="AB7" i="141"/>
  <c r="AJ7" i="141"/>
  <c r="AN7" i="141"/>
  <c r="AR7" i="141"/>
  <c r="AV7" i="141"/>
  <c r="AZ7" i="141"/>
  <c r="BD7" i="141"/>
  <c r="BH7" i="141"/>
  <c r="BL7" i="141"/>
  <c r="BP7" i="141"/>
  <c r="AJ8" i="141"/>
  <c r="AN8" i="141"/>
  <c r="AR8" i="141"/>
  <c r="AV8" i="141"/>
  <c r="AZ8" i="141"/>
  <c r="BD8" i="141"/>
  <c r="BH8" i="141"/>
  <c r="BL8" i="141"/>
  <c r="BP8" i="141"/>
  <c r="AJ9" i="141"/>
  <c r="AN9" i="141"/>
  <c r="AR9" i="141"/>
  <c r="AV9" i="141"/>
  <c r="AZ9" i="141"/>
  <c r="BD9" i="141"/>
  <c r="BH9" i="141"/>
  <c r="BL9" i="141"/>
  <c r="BP9" i="141"/>
  <c r="AK10" i="141"/>
  <c r="AO10" i="141"/>
  <c r="AS10" i="141"/>
  <c r="AW10" i="141"/>
  <c r="BA10" i="141"/>
  <c r="BI10" i="141"/>
  <c r="BM10" i="141"/>
  <c r="BQ10" i="141"/>
  <c r="V11" i="141"/>
  <c r="Z11" i="141"/>
  <c r="AD11" i="141"/>
  <c r="AH11" i="141"/>
  <c r="AL11" i="141"/>
  <c r="AP11" i="141"/>
  <c r="AT11" i="141"/>
  <c r="BJ11" i="141"/>
  <c r="BN11" i="141"/>
  <c r="BR11" i="141"/>
  <c r="V12" i="141"/>
  <c r="Z12" i="141"/>
  <c r="AG12" i="141"/>
  <c r="BM12" i="141"/>
  <c r="AH13" i="141"/>
  <c r="AC13" i="141"/>
  <c r="AS13" i="141"/>
  <c r="BI13" i="141"/>
  <c r="Z14" i="141"/>
  <c r="AP14" i="141"/>
  <c r="BF14" i="141"/>
  <c r="AA15" i="141"/>
  <c r="AQ15" i="141"/>
  <c r="BG15" i="141"/>
  <c r="X16" i="141"/>
  <c r="AN16" i="141"/>
  <c r="BD16" i="141"/>
  <c r="Y17" i="141"/>
  <c r="AO17" i="141"/>
  <c r="V18" i="141"/>
  <c r="AL18" i="141"/>
  <c r="BB18" i="141"/>
  <c r="BR18" i="141"/>
  <c r="AM19" i="141"/>
  <c r="BC19" i="141"/>
  <c r="BS19" i="141"/>
  <c r="AJ20" i="141"/>
  <c r="AZ20" i="141"/>
  <c r="BP20" i="141"/>
  <c r="BF21" i="141"/>
  <c r="BB21" i="141"/>
  <c r="AX21" i="141"/>
  <c r="BD21" i="141"/>
  <c r="AZ21" i="141"/>
  <c r="AV21" i="141"/>
  <c r="BG21" i="141"/>
  <c r="BC21" i="141"/>
  <c r="AY21" i="141"/>
  <c r="W21" i="141"/>
  <c r="AK21" i="141"/>
  <c r="BA21" i="141"/>
  <c r="BQ21" i="141"/>
  <c r="AC22" i="141"/>
  <c r="AO22" i="141"/>
  <c r="BF23" i="141"/>
  <c r="BB23" i="141"/>
  <c r="AX23" i="141"/>
  <c r="BD23" i="141"/>
  <c r="AZ23" i="141"/>
  <c r="AV23" i="141"/>
  <c r="BG23" i="141"/>
  <c r="BC23" i="141"/>
  <c r="AY23" i="141"/>
  <c r="W23" i="141"/>
  <c r="BE23" i="141"/>
  <c r="AW23" i="141"/>
  <c r="AX24" i="141"/>
  <c r="BD25" i="141"/>
  <c r="BO25" i="141"/>
  <c r="BK26" i="141"/>
  <c r="AA13" i="141"/>
  <c r="AE13" i="141"/>
  <c r="AI13" i="141"/>
  <c r="X14" i="141"/>
  <c r="AB14" i="141"/>
  <c r="AF14" i="141"/>
  <c r="AV14" i="141"/>
  <c r="AZ14" i="141"/>
  <c r="BD14" i="141"/>
  <c r="AW15" i="141"/>
  <c r="BA15" i="141"/>
  <c r="BE15" i="141"/>
  <c r="AX16" i="141"/>
  <c r="BB16" i="141"/>
  <c r="BF16" i="141"/>
  <c r="AA17" i="141"/>
  <c r="AE17" i="141"/>
  <c r="AI17" i="141"/>
  <c r="X18" i="141"/>
  <c r="AB18" i="141"/>
  <c r="AF18" i="141"/>
  <c r="AV18" i="141"/>
  <c r="AZ18" i="141"/>
  <c r="BD18" i="141"/>
  <c r="AW19" i="141"/>
  <c r="BA19" i="141"/>
  <c r="BE19" i="141"/>
  <c r="X22" i="141"/>
  <c r="AH6" i="142"/>
  <c r="AG6" i="142"/>
  <c r="AW6" i="142"/>
  <c r="BM6" i="142"/>
  <c r="AI7" i="142"/>
  <c r="AD7" i="142"/>
  <c r="AT7" i="142"/>
  <c r="BJ7" i="142"/>
  <c r="AI8" i="142"/>
  <c r="Z8" i="142"/>
  <c r="AP8" i="142"/>
  <c r="BF8" i="142"/>
  <c r="V9" i="142"/>
  <c r="AL9" i="142"/>
  <c r="BB9" i="142"/>
  <c r="BR9" i="142"/>
  <c r="AQ10" i="142"/>
  <c r="X12" i="142"/>
  <c r="AJ13" i="142"/>
  <c r="AB13" i="141"/>
  <c r="AF13" i="141"/>
  <c r="Y14" i="141"/>
  <c r="AC14" i="141"/>
  <c r="AG14" i="141"/>
  <c r="AW14" i="141"/>
  <c r="BA14" i="141"/>
  <c r="BE14" i="141"/>
  <c r="AX15" i="141"/>
  <c r="BB15" i="141"/>
  <c r="BF15" i="141"/>
  <c r="AY16" i="141"/>
  <c r="BC16" i="141"/>
  <c r="BG16" i="141"/>
  <c r="X17" i="141"/>
  <c r="AB17" i="141"/>
  <c r="AF17" i="141"/>
  <c r="Y18" i="141"/>
  <c r="AC18" i="141"/>
  <c r="AG18" i="141"/>
  <c r="AW18" i="141"/>
  <c r="BA18" i="141"/>
  <c r="BE18" i="141"/>
  <c r="AX19" i="141"/>
  <c r="BB19" i="141"/>
  <c r="BF19" i="141"/>
  <c r="BG20" i="141"/>
  <c r="X21" i="141"/>
  <c r="AB21" i="141"/>
  <c r="AF21" i="141"/>
  <c r="AH22" i="141"/>
  <c r="AD22" i="141"/>
  <c r="Z22" i="141"/>
  <c r="AF22" i="141"/>
  <c r="Y22" i="141"/>
  <c r="AE22" i="141"/>
  <c r="AH23" i="141"/>
  <c r="AI24" i="141"/>
  <c r="AF25" i="141"/>
  <c r="BF6" i="142"/>
  <c r="BB6" i="142"/>
  <c r="AX6" i="142"/>
  <c r="BD6" i="142"/>
  <c r="AZ6" i="142"/>
  <c r="AV6" i="142"/>
  <c r="BG6" i="142"/>
  <c r="BC6" i="142"/>
  <c r="AY6" i="142"/>
  <c r="W6" i="142"/>
  <c r="AK6" i="142"/>
  <c r="BA6" i="142"/>
  <c r="BQ6" i="142"/>
  <c r="BG7" i="142"/>
  <c r="AH7" i="142"/>
  <c r="AX7" i="142"/>
  <c r="BN7" i="142"/>
  <c r="AD8" i="142"/>
  <c r="AT8" i="142"/>
  <c r="BJ8" i="142"/>
  <c r="AI9" i="142"/>
  <c r="Z9" i="142"/>
  <c r="AP9" i="142"/>
  <c r="BF9" i="142"/>
  <c r="AA10" i="142"/>
  <c r="BG10" i="142"/>
  <c r="AB11" i="142"/>
  <c r="AN12" i="142"/>
  <c r="AZ13" i="142"/>
  <c r="BF14" i="142"/>
  <c r="BB14" i="142"/>
  <c r="AX14" i="142"/>
  <c r="BD14" i="142"/>
  <c r="AZ14" i="142"/>
  <c r="AV14" i="142"/>
  <c r="BG14" i="142"/>
  <c r="BC14" i="142"/>
  <c r="AY14" i="142"/>
  <c r="W14" i="142"/>
  <c r="BE14" i="142"/>
  <c r="AW14" i="142"/>
  <c r="AY15" i="142"/>
  <c r="AP18" i="142"/>
  <c r="Z13" i="141"/>
  <c r="AD13" i="141"/>
  <c r="W14" i="141"/>
  <c r="AA14" i="141"/>
  <c r="AE14" i="141"/>
  <c r="AY14" i="141"/>
  <c r="BC14" i="141"/>
  <c r="X15" i="141"/>
  <c r="AB15" i="141"/>
  <c r="AV15" i="141"/>
  <c r="AZ15" i="141"/>
  <c r="AW16" i="141"/>
  <c r="BA16" i="141"/>
  <c r="Z17" i="141"/>
  <c r="AD17" i="141"/>
  <c r="W18" i="141"/>
  <c r="AA18" i="141"/>
  <c r="AE18" i="141"/>
  <c r="AY18" i="141"/>
  <c r="BC18" i="141"/>
  <c r="X19" i="141"/>
  <c r="AB19" i="141"/>
  <c r="AV19" i="141"/>
  <c r="AZ19" i="141"/>
  <c r="AW20" i="141"/>
  <c r="BA20" i="141"/>
  <c r="Z21" i="141"/>
  <c r="AD21" i="141"/>
  <c r="AB22" i="141"/>
  <c r="AI22" i="141"/>
  <c r="BD26" i="141"/>
  <c r="AG5" i="142"/>
  <c r="AC5" i="142"/>
  <c r="Y5" i="142"/>
  <c r="AI5" i="142"/>
  <c r="AE5" i="142"/>
  <c r="AA5" i="142"/>
  <c r="AH5" i="142"/>
  <c r="AD5" i="142"/>
  <c r="Z5" i="142"/>
  <c r="AB5" i="142"/>
  <c r="AC6" i="142"/>
  <c r="AS6" i="142"/>
  <c r="BI6" i="142"/>
  <c r="Z7" i="142"/>
  <c r="AP7" i="142"/>
  <c r="BF7" i="142"/>
  <c r="V8" i="142"/>
  <c r="AL8" i="142"/>
  <c r="BB8" i="142"/>
  <c r="BR8" i="142"/>
  <c r="BG9" i="142"/>
  <c r="AH9" i="142"/>
  <c r="AX9" i="142"/>
  <c r="BN9" i="142"/>
  <c r="AI10" i="142"/>
  <c r="BH11" i="142"/>
  <c r="BE13" i="142"/>
  <c r="BA14" i="142"/>
  <c r="AH16" i="142"/>
  <c r="AD16" i="142"/>
  <c r="Z16" i="142"/>
  <c r="AG16" i="142"/>
  <c r="AC16" i="142"/>
  <c r="Y16" i="142"/>
  <c r="AI16" i="142"/>
  <c r="AE16" i="142"/>
  <c r="AA16" i="142"/>
  <c r="AF16" i="142"/>
  <c r="X16" i="142"/>
  <c r="AB16" i="142"/>
  <c r="X24" i="141"/>
  <c r="AB24" i="141"/>
  <c r="AF24" i="141"/>
  <c r="AV24" i="141"/>
  <c r="AZ24" i="141"/>
  <c r="BD24" i="141"/>
  <c r="AW25" i="141"/>
  <c r="BA25" i="141"/>
  <c r="BE25" i="141"/>
  <c r="AW26" i="141"/>
  <c r="BA26" i="141"/>
  <c r="BE26" i="141"/>
  <c r="BS26" i="142"/>
  <c r="BO26" i="142"/>
  <c r="BK26" i="142"/>
  <c r="AU26" i="142"/>
  <c r="AQ26" i="142"/>
  <c r="AM26" i="142"/>
  <c r="BS25" i="142"/>
  <c r="BO25" i="142"/>
  <c r="BK25" i="142"/>
  <c r="AU25" i="142"/>
  <c r="AQ25" i="142"/>
  <c r="AM25" i="142"/>
  <c r="BR24" i="142"/>
  <c r="BN24" i="142"/>
  <c r="BJ24" i="142"/>
  <c r="AT24" i="142"/>
  <c r="AP24" i="142"/>
  <c r="AL24" i="142"/>
  <c r="V24" i="142"/>
  <c r="BQ23" i="142"/>
  <c r="BM23" i="142"/>
  <c r="BI23" i="142"/>
  <c r="AS23" i="142"/>
  <c r="AO23" i="142"/>
  <c r="AK23" i="142"/>
  <c r="BQ22" i="142"/>
  <c r="BM22" i="142"/>
  <c r="BI22" i="142"/>
  <c r="AS22" i="142"/>
  <c r="AO22" i="142"/>
  <c r="AK22" i="142"/>
  <c r="BQ21" i="142"/>
  <c r="BM21" i="142"/>
  <c r="BI21" i="142"/>
  <c r="AS21" i="142"/>
  <c r="AO21" i="142"/>
  <c r="AK21" i="142"/>
  <c r="BP20" i="142"/>
  <c r="BL20" i="142"/>
  <c r="BH20" i="142"/>
  <c r="BR26" i="142"/>
  <c r="BN26" i="142"/>
  <c r="BJ26" i="142"/>
  <c r="AT26" i="142"/>
  <c r="AP26" i="142"/>
  <c r="AL26" i="142"/>
  <c r="V26" i="142"/>
  <c r="BR25" i="142"/>
  <c r="BN25" i="142"/>
  <c r="BJ25" i="142"/>
  <c r="AT25" i="142"/>
  <c r="AP25" i="142"/>
  <c r="AL25" i="142"/>
  <c r="V25" i="142"/>
  <c r="BQ24" i="142"/>
  <c r="BM24" i="142"/>
  <c r="BI24" i="142"/>
  <c r="AS24" i="142"/>
  <c r="AO24" i="142"/>
  <c r="AK24" i="142"/>
  <c r="BP23" i="142"/>
  <c r="BL23" i="142"/>
  <c r="BH23" i="142"/>
  <c r="AR23" i="142"/>
  <c r="AN23" i="142"/>
  <c r="AJ23" i="142"/>
  <c r="BP22" i="142"/>
  <c r="BL22" i="142"/>
  <c r="BH22" i="142"/>
  <c r="AR22" i="142"/>
  <c r="AN22" i="142"/>
  <c r="AJ22" i="142"/>
  <c r="BP21" i="142"/>
  <c r="BL21" i="142"/>
  <c r="BH21" i="142"/>
  <c r="AR21" i="142"/>
  <c r="AN21" i="142"/>
  <c r="AJ21" i="142"/>
  <c r="BS20" i="142"/>
  <c r="BO20" i="142"/>
  <c r="BK20" i="142"/>
  <c r="AU20" i="142"/>
  <c r="BQ26" i="142"/>
  <c r="BM26" i="142"/>
  <c r="BI26" i="142"/>
  <c r="AS26" i="142"/>
  <c r="AO26" i="142"/>
  <c r="AK26" i="142"/>
  <c r="BQ25" i="142"/>
  <c r="BM25" i="142"/>
  <c r="BI25" i="142"/>
  <c r="AS25" i="142"/>
  <c r="AO25" i="142"/>
  <c r="AK25" i="142"/>
  <c r="BP24" i="142"/>
  <c r="BL24" i="142"/>
  <c r="BH24" i="142"/>
  <c r="AV24" i="142"/>
  <c r="AR24" i="142"/>
  <c r="AN24" i="142"/>
  <c r="AJ24" i="142"/>
  <c r="BS23" i="142"/>
  <c r="BO23" i="142"/>
  <c r="BK23" i="142"/>
  <c r="AU23" i="142"/>
  <c r="AQ23" i="142"/>
  <c r="AM23" i="142"/>
  <c r="AI23" i="142"/>
  <c r="AE23" i="142"/>
  <c r="AA23" i="142"/>
  <c r="BP26" i="142"/>
  <c r="BL26" i="142"/>
  <c r="BH26" i="142"/>
  <c r="AR26" i="142"/>
  <c r="AN26" i="142"/>
  <c r="AJ26" i="142"/>
  <c r="BP25" i="142"/>
  <c r="BL25" i="142"/>
  <c r="BH25" i="142"/>
  <c r="AR25" i="142"/>
  <c r="AN25" i="142"/>
  <c r="AJ25" i="142"/>
  <c r="BS24" i="142"/>
  <c r="BO24" i="142"/>
  <c r="BK24" i="142"/>
  <c r="AU24" i="142"/>
  <c r="AQ24" i="142"/>
  <c r="AM24" i="142"/>
  <c r="BR23" i="142"/>
  <c r="BN23" i="142"/>
  <c r="BJ23" i="142"/>
  <c r="AT23" i="142"/>
  <c r="AP23" i="142"/>
  <c r="AL23" i="142"/>
  <c r="V23" i="142"/>
  <c r="BR22" i="142"/>
  <c r="BN22" i="142"/>
  <c r="BJ22" i="142"/>
  <c r="AT22" i="142"/>
  <c r="AP22" i="142"/>
  <c r="AL22" i="142"/>
  <c r="V22" i="142"/>
  <c r="BR21" i="142"/>
  <c r="BN21" i="142"/>
  <c r="BJ21" i="142"/>
  <c r="AT21" i="142"/>
  <c r="AP21" i="142"/>
  <c r="AL21" i="142"/>
  <c r="V21" i="142"/>
  <c r="BQ20" i="142"/>
  <c r="BM20" i="142"/>
  <c r="BI20" i="142"/>
  <c r="AS20" i="142"/>
  <c r="AO20" i="142"/>
  <c r="AK20" i="142"/>
  <c r="BS22" i="142"/>
  <c r="BC22" i="142"/>
  <c r="AM22" i="142"/>
  <c r="BG21" i="142"/>
  <c r="AQ21" i="142"/>
  <c r="AA21" i="142"/>
  <c r="AR20" i="142"/>
  <c r="AM20" i="142"/>
  <c r="V20" i="142"/>
  <c r="BQ19" i="142"/>
  <c r="BM19" i="142"/>
  <c r="BI19" i="142"/>
  <c r="AS19" i="142"/>
  <c r="AO19" i="142"/>
  <c r="AK19" i="142"/>
  <c r="BP18" i="142"/>
  <c r="BL18" i="142"/>
  <c r="BH18" i="142"/>
  <c r="AR18" i="142"/>
  <c r="AN18" i="142"/>
  <c r="AJ18" i="142"/>
  <c r="BS17" i="142"/>
  <c r="BO17" i="142"/>
  <c r="BK17" i="142"/>
  <c r="AU17" i="142"/>
  <c r="AQ17" i="142"/>
  <c r="AM17" i="142"/>
  <c r="BR16" i="142"/>
  <c r="BN16" i="142"/>
  <c r="BJ16" i="142"/>
  <c r="AT16" i="142"/>
  <c r="AP16" i="142"/>
  <c r="AL16" i="142"/>
  <c r="V16" i="142"/>
  <c r="BQ15" i="142"/>
  <c r="BM15" i="142"/>
  <c r="BI15" i="142"/>
  <c r="AS15" i="142"/>
  <c r="AO15" i="142"/>
  <c r="AK15" i="142"/>
  <c r="BP14" i="142"/>
  <c r="BL14" i="142"/>
  <c r="BO22" i="142"/>
  <c r="AY22" i="142"/>
  <c r="AI22" i="142"/>
  <c r="BS21" i="142"/>
  <c r="BC21" i="142"/>
  <c r="AM21" i="142"/>
  <c r="BR20" i="142"/>
  <c r="AQ20" i="142"/>
  <c r="AL20" i="142"/>
  <c r="BP19" i="142"/>
  <c r="BL19" i="142"/>
  <c r="BH19" i="142"/>
  <c r="AR19" i="142"/>
  <c r="AN19" i="142"/>
  <c r="AJ19" i="142"/>
  <c r="BS18" i="142"/>
  <c r="BO18" i="142"/>
  <c r="BK18" i="142"/>
  <c r="AU18" i="142"/>
  <c r="AQ18" i="142"/>
  <c r="AM18" i="142"/>
  <c r="BR17" i="142"/>
  <c r="BN17" i="142"/>
  <c r="BJ17" i="142"/>
  <c r="AT17" i="142"/>
  <c r="AP17" i="142"/>
  <c r="AL17" i="142"/>
  <c r="V17" i="142"/>
  <c r="BQ16" i="142"/>
  <c r="BM16" i="142"/>
  <c r="BI16" i="142"/>
  <c r="AS16" i="142"/>
  <c r="AO16" i="142"/>
  <c r="AK16" i="142"/>
  <c r="BP15" i="142"/>
  <c r="BL15" i="142"/>
  <c r="BH15" i="142"/>
  <c r="AR15" i="142"/>
  <c r="AN15" i="142"/>
  <c r="AJ15" i="142"/>
  <c r="BG22" i="142"/>
  <c r="AQ22" i="142"/>
  <c r="AA22" i="142"/>
  <c r="BK21" i="142"/>
  <c r="AU21" i="142"/>
  <c r="AE21" i="142"/>
  <c r="BJ20" i="142"/>
  <c r="AT20" i="142"/>
  <c r="AN20" i="142"/>
  <c r="BR19" i="142"/>
  <c r="BN19" i="142"/>
  <c r="BJ19" i="142"/>
  <c r="BF19" i="142"/>
  <c r="BB19" i="142"/>
  <c r="AX19" i="142"/>
  <c r="AT19" i="142"/>
  <c r="AP19" i="142"/>
  <c r="AL19" i="142"/>
  <c r="AH19" i="142"/>
  <c r="AD19" i="142"/>
  <c r="Z19" i="142"/>
  <c r="V19" i="142"/>
  <c r="BQ18" i="142"/>
  <c r="BM18" i="142"/>
  <c r="BI18" i="142"/>
  <c r="AS18" i="142"/>
  <c r="AO18" i="142"/>
  <c r="AK18" i="142"/>
  <c r="AG18" i="142"/>
  <c r="AC18" i="142"/>
  <c r="Y18" i="142"/>
  <c r="BP17" i="142"/>
  <c r="BL17" i="142"/>
  <c r="BH17" i="142"/>
  <c r="AR17" i="142"/>
  <c r="AN17" i="142"/>
  <c r="AJ17" i="142"/>
  <c r="BS16" i="142"/>
  <c r="BO16" i="142"/>
  <c r="BK16" i="142"/>
  <c r="BG16" i="142"/>
  <c r="BC16" i="142"/>
  <c r="AY16" i="142"/>
  <c r="AU16" i="142"/>
  <c r="AQ16" i="142"/>
  <c r="AM16" i="142"/>
  <c r="BK22" i="142"/>
  <c r="BO21" i="142"/>
  <c r="AX20" i="142"/>
  <c r="BK19" i="142"/>
  <c r="AU19" i="142"/>
  <c r="AE19" i="142"/>
  <c r="BJ18" i="142"/>
  <c r="AT18" i="142"/>
  <c r="AD18" i="142"/>
  <c r="BM17" i="142"/>
  <c r="AG17" i="142"/>
  <c r="BL16" i="142"/>
  <c r="AV16" i="142"/>
  <c r="BR15" i="142"/>
  <c r="BJ15" i="142"/>
  <c r="BB15" i="142"/>
  <c r="AT15" i="142"/>
  <c r="AL15" i="142"/>
  <c r="AD15" i="142"/>
  <c r="V15" i="142"/>
  <c r="BO14" i="142"/>
  <c r="BJ14" i="142"/>
  <c r="AT14" i="142"/>
  <c r="AP14" i="142"/>
  <c r="AL14" i="142"/>
  <c r="V14" i="142"/>
  <c r="BQ13" i="142"/>
  <c r="BM13" i="142"/>
  <c r="BI13" i="142"/>
  <c r="AS13" i="142"/>
  <c r="AO13" i="142"/>
  <c r="AK13" i="142"/>
  <c r="BQ12" i="142"/>
  <c r="BM12" i="142"/>
  <c r="BI12" i="142"/>
  <c r="AS12" i="142"/>
  <c r="AO12" i="142"/>
  <c r="AK12" i="142"/>
  <c r="Y12" i="142"/>
  <c r="BQ11" i="142"/>
  <c r="BM11" i="142"/>
  <c r="BI11" i="142"/>
  <c r="AS11" i="142"/>
  <c r="AO11" i="142"/>
  <c r="AK11" i="142"/>
  <c r="BP10" i="142"/>
  <c r="BL10" i="142"/>
  <c r="BH10" i="142"/>
  <c r="AR10" i="142"/>
  <c r="AE22" i="142"/>
  <c r="AI21" i="142"/>
  <c r="AJ20" i="142"/>
  <c r="BS19" i="142"/>
  <c r="BC19" i="142"/>
  <c r="AM19" i="142"/>
  <c r="BR18" i="142"/>
  <c r="BB18" i="142"/>
  <c r="AL18" i="142"/>
  <c r="V18" i="142"/>
  <c r="AO17" i="142"/>
  <c r="Y17" i="142"/>
  <c r="BD16" i="142"/>
  <c r="AN16" i="142"/>
  <c r="BN15" i="142"/>
  <c r="BF15" i="142"/>
  <c r="AX15" i="142"/>
  <c r="AP15" i="142"/>
  <c r="AH15" i="142"/>
  <c r="Z15" i="142"/>
  <c r="BR14" i="142"/>
  <c r="BM14" i="142"/>
  <c r="BH14" i="142"/>
  <c r="AR14" i="142"/>
  <c r="AN14" i="142"/>
  <c r="AJ14" i="142"/>
  <c r="BS13" i="142"/>
  <c r="BO13" i="142"/>
  <c r="BK13" i="142"/>
  <c r="AU13" i="142"/>
  <c r="AQ13" i="142"/>
  <c r="AM13" i="142"/>
  <c r="BS12" i="142"/>
  <c r="BO12" i="142"/>
  <c r="BK12" i="142"/>
  <c r="AU12" i="142"/>
  <c r="AQ12" i="142"/>
  <c r="AM12" i="142"/>
  <c r="BS11" i="142"/>
  <c r="BO11" i="142"/>
  <c r="BK11" i="142"/>
  <c r="AU11" i="142"/>
  <c r="AQ11" i="142"/>
  <c r="AM11" i="142"/>
  <c r="BR10" i="142"/>
  <c r="BN10" i="142"/>
  <c r="BJ10" i="142"/>
  <c r="AT10" i="142"/>
  <c r="AP10" i="142"/>
  <c r="AL10" i="142"/>
  <c r="BN20" i="142"/>
  <c r="BO19" i="142"/>
  <c r="AY19" i="142"/>
  <c r="AI19" i="142"/>
  <c r="BN18" i="142"/>
  <c r="AX18" i="142"/>
  <c r="AH18" i="142"/>
  <c r="BQ17" i="142"/>
  <c r="AK17" i="142"/>
  <c r="BP16" i="142"/>
  <c r="AZ16" i="142"/>
  <c r="AJ16" i="142"/>
  <c r="BS15" i="142"/>
  <c r="BK15" i="142"/>
  <c r="BC15" i="142"/>
  <c r="AU15" i="142"/>
  <c r="AM15" i="142"/>
  <c r="AE15" i="142"/>
  <c r="BQ14" i="142"/>
  <c r="BK14" i="142"/>
  <c r="AU14" i="142"/>
  <c r="AQ14" i="142"/>
  <c r="AM14" i="142"/>
  <c r="BR13" i="142"/>
  <c r="BN13" i="142"/>
  <c r="BJ13" i="142"/>
  <c r="AT13" i="142"/>
  <c r="AP13" i="142"/>
  <c r="AL13" i="142"/>
  <c r="V13" i="142"/>
  <c r="BR12" i="142"/>
  <c r="BN12" i="142"/>
  <c r="BJ12" i="142"/>
  <c r="AT12" i="142"/>
  <c r="AP12" i="142"/>
  <c r="AL12" i="142"/>
  <c r="V12" i="142"/>
  <c r="BR11" i="142"/>
  <c r="BN11" i="142"/>
  <c r="BJ11" i="142"/>
  <c r="AT11" i="142"/>
  <c r="AP11" i="142"/>
  <c r="AL11" i="142"/>
  <c r="V11" i="142"/>
  <c r="BQ10" i="142"/>
  <c r="BM10" i="142"/>
  <c r="BI10" i="142"/>
  <c r="AS10" i="142"/>
  <c r="AO10" i="142"/>
  <c r="AK10" i="142"/>
  <c r="Y4" i="142"/>
  <c r="AC4" i="142"/>
  <c r="AG4" i="142"/>
  <c r="AK4" i="142"/>
  <c r="AO4" i="142"/>
  <c r="AS4" i="142"/>
  <c r="AW4" i="142"/>
  <c r="BA4" i="142"/>
  <c r="BE4" i="142"/>
  <c r="BI4" i="142"/>
  <c r="BM4" i="142"/>
  <c r="BQ4" i="142"/>
  <c r="V5" i="142"/>
  <c r="AL5" i="142"/>
  <c r="AP5" i="142"/>
  <c r="AT5" i="142"/>
  <c r="AX5" i="142"/>
  <c r="BB5" i="142"/>
  <c r="BF5" i="142"/>
  <c r="BJ5" i="142"/>
  <c r="BN5" i="142"/>
  <c r="BR5" i="142"/>
  <c r="AA6" i="142"/>
  <c r="AE6" i="142"/>
  <c r="AI6" i="142"/>
  <c r="AM6" i="142"/>
  <c r="AQ6" i="142"/>
  <c r="AU6" i="142"/>
  <c r="BK6" i="142"/>
  <c r="BO6" i="142"/>
  <c r="BS6" i="142"/>
  <c r="X7" i="142"/>
  <c r="AB7" i="142"/>
  <c r="AF7" i="142"/>
  <c r="AJ7" i="142"/>
  <c r="AN7" i="142"/>
  <c r="AR7" i="142"/>
  <c r="AV7" i="142"/>
  <c r="AZ7" i="142"/>
  <c r="BD7" i="142"/>
  <c r="BH7" i="142"/>
  <c r="BL7" i="142"/>
  <c r="BP7" i="142"/>
  <c r="X8" i="142"/>
  <c r="AB8" i="142"/>
  <c r="AF8" i="142"/>
  <c r="AJ8" i="142"/>
  <c r="AN8" i="142"/>
  <c r="AR8" i="142"/>
  <c r="AV8" i="142"/>
  <c r="AZ8" i="142"/>
  <c r="BD8" i="142"/>
  <c r="BH8" i="142"/>
  <c r="BL8" i="142"/>
  <c r="BP8" i="142"/>
  <c r="X9" i="142"/>
  <c r="AB9" i="142"/>
  <c r="AF9" i="142"/>
  <c r="AJ9" i="142"/>
  <c r="AN9" i="142"/>
  <c r="AR9" i="142"/>
  <c r="AV9" i="142"/>
  <c r="AZ9" i="142"/>
  <c r="BD9" i="142"/>
  <c r="BH9" i="142"/>
  <c r="BL9" i="142"/>
  <c r="BP9" i="142"/>
  <c r="BD10" i="142"/>
  <c r="AZ10" i="142"/>
  <c r="AV10" i="142"/>
  <c r="BF10" i="142"/>
  <c r="BB10" i="142"/>
  <c r="AX10" i="142"/>
  <c r="BE10" i="142"/>
  <c r="BA10" i="142"/>
  <c r="AW10" i="142"/>
  <c r="Y10" i="142"/>
  <c r="AC10" i="142"/>
  <c r="AG10" i="142"/>
  <c r="AM10" i="142"/>
  <c r="AY10" i="142"/>
  <c r="BO10" i="142"/>
  <c r="BE11" i="142"/>
  <c r="AJ11" i="142"/>
  <c r="AZ11" i="142"/>
  <c r="BP11" i="142"/>
  <c r="AF12" i="142"/>
  <c r="AV12" i="142"/>
  <c r="BL12" i="142"/>
  <c r="AG13" i="142"/>
  <c r="AB13" i="142"/>
  <c r="AR13" i="142"/>
  <c r="BH13" i="142"/>
  <c r="AC14" i="142"/>
  <c r="AS14" i="142"/>
  <c r="BI14" i="142"/>
  <c r="AI15" i="142"/>
  <c r="BO15" i="142"/>
  <c r="AS17" i="142"/>
  <c r="AA19" i="142"/>
  <c r="AF20" i="142"/>
  <c r="AP20" i="142"/>
  <c r="AG22" i="142"/>
  <c r="X23" i="141"/>
  <c r="AB23" i="141"/>
  <c r="AF23" i="141"/>
  <c r="Y24" i="141"/>
  <c r="AC24" i="141"/>
  <c r="AG24" i="141"/>
  <c r="AW24" i="141"/>
  <c r="BA24" i="141"/>
  <c r="BE24" i="141"/>
  <c r="AX25" i="141"/>
  <c r="BB25" i="141"/>
  <c r="BF25" i="141"/>
  <c r="AX26" i="141"/>
  <c r="BB26" i="141"/>
  <c r="BF26" i="141"/>
  <c r="V4" i="142"/>
  <c r="Z4" i="142"/>
  <c r="AD4" i="142"/>
  <c r="AH4" i="142"/>
  <c r="AL4" i="142"/>
  <c r="AP4" i="142"/>
  <c r="AT4" i="142"/>
  <c r="AX4" i="142"/>
  <c r="BB4" i="142"/>
  <c r="BF4" i="142"/>
  <c r="BJ4" i="142"/>
  <c r="BN4" i="142"/>
  <c r="BR4" i="142"/>
  <c r="AM5" i="142"/>
  <c r="AQ5" i="142"/>
  <c r="AU5" i="142"/>
  <c r="AY5" i="142"/>
  <c r="BC5" i="142"/>
  <c r="BG5" i="142"/>
  <c r="BK5" i="142"/>
  <c r="BO5" i="142"/>
  <c r="BS5" i="142"/>
  <c r="X6" i="142"/>
  <c r="AB6" i="142"/>
  <c r="AF6" i="142"/>
  <c r="AJ6" i="142"/>
  <c r="AN6" i="142"/>
  <c r="AR6" i="142"/>
  <c r="BH6" i="142"/>
  <c r="BL6" i="142"/>
  <c r="BP6" i="142"/>
  <c r="Y7" i="142"/>
  <c r="AC7" i="142"/>
  <c r="AG7" i="142"/>
  <c r="AK7" i="142"/>
  <c r="AO7" i="142"/>
  <c r="AS7" i="142"/>
  <c r="AW7" i="142"/>
  <c r="BA7" i="142"/>
  <c r="BE7" i="142"/>
  <c r="BI7" i="142"/>
  <c r="BM7" i="142"/>
  <c r="BQ7" i="142"/>
  <c r="Y8" i="142"/>
  <c r="AC8" i="142"/>
  <c r="AG8" i="142"/>
  <c r="AK8" i="142"/>
  <c r="AO8" i="142"/>
  <c r="AS8" i="142"/>
  <c r="AW8" i="142"/>
  <c r="BA8" i="142"/>
  <c r="BE8" i="142"/>
  <c r="BI8" i="142"/>
  <c r="BM8" i="142"/>
  <c r="BQ8" i="142"/>
  <c r="Y9" i="142"/>
  <c r="AC9" i="142"/>
  <c r="AG9" i="142"/>
  <c r="AK9" i="142"/>
  <c r="AO9" i="142"/>
  <c r="AS9" i="142"/>
  <c r="AW9" i="142"/>
  <c r="BA9" i="142"/>
  <c r="BE9" i="142"/>
  <c r="BI9" i="142"/>
  <c r="BM9" i="142"/>
  <c r="BQ9" i="142"/>
  <c r="V10" i="142"/>
  <c r="Z10" i="142"/>
  <c r="AD10" i="142"/>
  <c r="AH10" i="142"/>
  <c r="AN10" i="142"/>
  <c r="BC10" i="142"/>
  <c r="BS10" i="142"/>
  <c r="X11" i="142"/>
  <c r="AN11" i="142"/>
  <c r="BD11" i="142"/>
  <c r="BE12" i="142"/>
  <c r="AJ12" i="142"/>
  <c r="AZ12" i="142"/>
  <c r="BP12" i="142"/>
  <c r="AF13" i="142"/>
  <c r="AV13" i="142"/>
  <c r="BL13" i="142"/>
  <c r="AH14" i="142"/>
  <c r="AG14" i="142"/>
  <c r="BN14" i="142"/>
  <c r="BE15" i="142"/>
  <c r="AQ15" i="142"/>
  <c r="BI17" i="142"/>
  <c r="Z18" i="142"/>
  <c r="AQ19" i="142"/>
  <c r="AY21" i="142"/>
  <c r="Z23" i="141"/>
  <c r="AD23" i="141"/>
  <c r="W24" i="141"/>
  <c r="AA24" i="141"/>
  <c r="AE24" i="141"/>
  <c r="AY24" i="141"/>
  <c r="BC24" i="141"/>
  <c r="X25" i="141"/>
  <c r="AB25" i="141"/>
  <c r="AV25" i="141"/>
  <c r="AZ25" i="141"/>
  <c r="X26" i="141"/>
  <c r="AB26" i="141"/>
  <c r="AV26" i="141"/>
  <c r="AZ26" i="141"/>
  <c r="X4" i="142"/>
  <c r="AB4" i="142"/>
  <c r="AJ4" i="142"/>
  <c r="AN4" i="142"/>
  <c r="AR4" i="142"/>
  <c r="AV4" i="142"/>
  <c r="AZ4" i="142"/>
  <c r="BD4" i="142"/>
  <c r="BH4" i="142"/>
  <c r="BL4" i="142"/>
  <c r="BP4" i="142"/>
  <c r="AK5" i="142"/>
  <c r="AO5" i="142"/>
  <c r="AS5" i="142"/>
  <c r="AW5" i="142"/>
  <c r="BA5" i="142"/>
  <c r="BI5" i="142"/>
  <c r="BM5" i="142"/>
  <c r="BQ5" i="142"/>
  <c r="V6" i="142"/>
  <c r="Z6" i="142"/>
  <c r="AD6" i="142"/>
  <c r="AL6" i="142"/>
  <c r="AP6" i="142"/>
  <c r="AT6" i="142"/>
  <c r="BJ6" i="142"/>
  <c r="BN6" i="142"/>
  <c r="BR6" i="142"/>
  <c r="W7" i="142"/>
  <c r="AA7" i="142"/>
  <c r="AE7" i="142"/>
  <c r="AM7" i="142"/>
  <c r="AQ7" i="142"/>
  <c r="AU7" i="142"/>
  <c r="AY7" i="142"/>
  <c r="BC7" i="142"/>
  <c r="BK7" i="142"/>
  <c r="BO7" i="142"/>
  <c r="BS7" i="142"/>
  <c r="W8" i="142"/>
  <c r="AA8" i="142"/>
  <c r="AE8" i="142"/>
  <c r="AM8" i="142"/>
  <c r="AQ8" i="142"/>
  <c r="AU8" i="142"/>
  <c r="AY8" i="142"/>
  <c r="BC8" i="142"/>
  <c r="BK8" i="142"/>
  <c r="BO8" i="142"/>
  <c r="BS8" i="142"/>
  <c r="W9" i="142"/>
  <c r="AA9" i="142"/>
  <c r="AE9" i="142"/>
  <c r="AM9" i="142"/>
  <c r="AQ9" i="142"/>
  <c r="AU9" i="142"/>
  <c r="AY9" i="142"/>
  <c r="BC9" i="142"/>
  <c r="BK9" i="142"/>
  <c r="BO9" i="142"/>
  <c r="BS9" i="142"/>
  <c r="X10" i="142"/>
  <c r="AB10" i="142"/>
  <c r="AJ10" i="142"/>
  <c r="AU10" i="142"/>
  <c r="BK10" i="142"/>
  <c r="AG11" i="142"/>
  <c r="AC11" i="142"/>
  <c r="Y11" i="142"/>
  <c r="AI11" i="142"/>
  <c r="AE11" i="142"/>
  <c r="AA11" i="142"/>
  <c r="AH11" i="142"/>
  <c r="AD11" i="142"/>
  <c r="Z11" i="142"/>
  <c r="AF11" i="142"/>
  <c r="AV11" i="142"/>
  <c r="BL11" i="142"/>
  <c r="AG12" i="142"/>
  <c r="AB12" i="142"/>
  <c r="AR12" i="142"/>
  <c r="BH12" i="142"/>
  <c r="X13" i="142"/>
  <c r="AN13" i="142"/>
  <c r="BD13" i="142"/>
  <c r="Y14" i="142"/>
  <c r="AO14" i="142"/>
  <c r="AA15" i="142"/>
  <c r="BG15" i="142"/>
  <c r="BH16" i="142"/>
  <c r="AC17" i="142"/>
  <c r="BF18" i="142"/>
  <c r="X20" i="142"/>
  <c r="AU22" i="142"/>
  <c r="AX11" i="142"/>
  <c r="BB11" i="142"/>
  <c r="BF11" i="142"/>
  <c r="Z12" i="142"/>
  <c r="AD12" i="142"/>
  <c r="AH12" i="142"/>
  <c r="AX12" i="142"/>
  <c r="BB12" i="142"/>
  <c r="BF12" i="142"/>
  <c r="Z13" i="142"/>
  <c r="AD13" i="142"/>
  <c r="AH13" i="142"/>
  <c r="AX13" i="142"/>
  <c r="BB13" i="142"/>
  <c r="BF13" i="142"/>
  <c r="AA14" i="142"/>
  <c r="AE14" i="142"/>
  <c r="AI14" i="142"/>
  <c r="BG17" i="142"/>
  <c r="BC17" i="142"/>
  <c r="AY17" i="142"/>
  <c r="W17" i="142"/>
  <c r="BF17" i="142"/>
  <c r="BB17" i="142"/>
  <c r="AX17" i="142"/>
  <c r="BD17" i="142"/>
  <c r="AZ17" i="142"/>
  <c r="AV17" i="142"/>
  <c r="BA17" i="142"/>
  <c r="BD18" i="142"/>
  <c r="BE19" i="142"/>
  <c r="W11" i="142"/>
  <c r="AY11" i="142"/>
  <c r="BC11" i="142"/>
  <c r="BG11" i="142"/>
  <c r="W12" i="142"/>
  <c r="AA12" i="142"/>
  <c r="AE12" i="142"/>
  <c r="AI12" i="142"/>
  <c r="AY12" i="142"/>
  <c r="BC12" i="142"/>
  <c r="BG12" i="142"/>
  <c r="W13" i="142"/>
  <c r="AA13" i="142"/>
  <c r="AE13" i="142"/>
  <c r="AI13" i="142"/>
  <c r="AY13" i="142"/>
  <c r="BC13" i="142"/>
  <c r="BG13" i="142"/>
  <c r="X14" i="142"/>
  <c r="AB14" i="142"/>
  <c r="AF14" i="142"/>
  <c r="AG15" i="142"/>
  <c r="BE17" i="142"/>
  <c r="AW11" i="142"/>
  <c r="BA11" i="142"/>
  <c r="AC12" i="142"/>
  <c r="AW12" i="142"/>
  <c r="BA12" i="142"/>
  <c r="Y13" i="142"/>
  <c r="AC13" i="142"/>
  <c r="AW13" i="142"/>
  <c r="BA13" i="142"/>
  <c r="Z14" i="142"/>
  <c r="AD14" i="142"/>
  <c r="BF16" i="142"/>
  <c r="AI17" i="142"/>
  <c r="AW17" i="142"/>
  <c r="AF18" i="142"/>
  <c r="AG19" i="142"/>
  <c r="AH20" i="142"/>
  <c r="AD20" i="142"/>
  <c r="Z20" i="142"/>
  <c r="AG20" i="142"/>
  <c r="AC20" i="142"/>
  <c r="Y20" i="142"/>
  <c r="AI20" i="142"/>
  <c r="AE20" i="142"/>
  <c r="AA20" i="142"/>
  <c r="AB20" i="142"/>
  <c r="BE21" i="142"/>
  <c r="X17" i="142"/>
  <c r="AB17" i="142"/>
  <c r="AF17" i="142"/>
  <c r="AW18" i="142"/>
  <c r="BA18" i="142"/>
  <c r="BE18" i="142"/>
  <c r="AG21" i="142"/>
  <c r="X15" i="142"/>
  <c r="AB15" i="142"/>
  <c r="AF15" i="142"/>
  <c r="AV15" i="142"/>
  <c r="AZ15" i="142"/>
  <c r="BD15" i="142"/>
  <c r="AW16" i="142"/>
  <c r="BA16" i="142"/>
  <c r="BE16" i="142"/>
  <c r="Z17" i="142"/>
  <c r="AD17" i="142"/>
  <c r="AH17" i="142"/>
  <c r="W18" i="142"/>
  <c r="AA18" i="142"/>
  <c r="AE18" i="142"/>
  <c r="AI18" i="142"/>
  <c r="AY18" i="142"/>
  <c r="BC18" i="142"/>
  <c r="BG18" i="142"/>
  <c r="X19" i="142"/>
  <c r="AB19" i="142"/>
  <c r="AF19" i="142"/>
  <c r="AV19" i="142"/>
  <c r="AZ19" i="142"/>
  <c r="BD19" i="142"/>
  <c r="BD20" i="142"/>
  <c r="AZ20" i="142"/>
  <c r="AV20" i="142"/>
  <c r="BG20" i="142"/>
  <c r="BC20" i="142"/>
  <c r="AY20" i="142"/>
  <c r="BE20" i="142"/>
  <c r="BA20" i="142"/>
  <c r="AW20" i="142"/>
  <c r="BB20" i="142"/>
  <c r="BE22" i="142"/>
  <c r="AG23" i="142"/>
  <c r="AH24" i="142"/>
  <c r="AI25" i="142"/>
  <c r="AI26" i="142"/>
  <c r="Y15" i="142"/>
  <c r="AC15" i="142"/>
  <c r="AW15" i="142"/>
  <c r="BA15" i="142"/>
  <c r="AX16" i="142"/>
  <c r="BB16" i="142"/>
  <c r="AA17" i="142"/>
  <c r="AE17" i="142"/>
  <c r="X18" i="142"/>
  <c r="AB18" i="142"/>
  <c r="AV18" i="142"/>
  <c r="AZ18" i="142"/>
  <c r="Y19" i="142"/>
  <c r="AC19" i="142"/>
  <c r="AW19" i="142"/>
  <c r="BA19" i="142"/>
  <c r="BF20" i="142"/>
  <c r="BE23" i="142"/>
  <c r="BF24" i="142"/>
  <c r="BG25" i="142"/>
  <c r="BG26" i="142"/>
  <c r="Z21" i="142"/>
  <c r="AD21" i="142"/>
  <c r="AH21" i="142"/>
  <c r="AX21" i="142"/>
  <c r="BB21" i="142"/>
  <c r="BF21" i="142"/>
  <c r="Z22" i="142"/>
  <c r="AD22" i="142"/>
  <c r="AH22" i="142"/>
  <c r="AX22" i="142"/>
  <c r="BB22" i="142"/>
  <c r="BF22" i="142"/>
  <c r="Z23" i="142"/>
  <c r="AD23" i="142"/>
  <c r="AH23" i="142"/>
  <c r="AX23" i="142"/>
  <c r="BB23" i="142"/>
  <c r="BF23" i="142"/>
  <c r="AA24" i="142"/>
  <c r="AE24" i="142"/>
  <c r="AI24" i="142"/>
  <c r="AY24" i="142"/>
  <c r="BC24" i="142"/>
  <c r="BG24" i="142"/>
  <c r="X25" i="142"/>
  <c r="AB25" i="142"/>
  <c r="AF25" i="142"/>
  <c r="AV25" i="142"/>
  <c r="AZ25" i="142"/>
  <c r="BD25" i="142"/>
  <c r="X26" i="142"/>
  <c r="AB26" i="142"/>
  <c r="AF26" i="142"/>
  <c r="AV26" i="142"/>
  <c r="AZ26" i="142"/>
  <c r="BD26" i="142"/>
  <c r="AY23" i="142"/>
  <c r="BC23" i="142"/>
  <c r="BG23" i="142"/>
  <c r="X24" i="142"/>
  <c r="AB24" i="142"/>
  <c r="AF24" i="142"/>
  <c r="AZ24" i="142"/>
  <c r="BD24" i="142"/>
  <c r="Y25" i="142"/>
  <c r="AC25" i="142"/>
  <c r="AG25" i="142"/>
  <c r="AW25" i="142"/>
  <c r="BA25" i="142"/>
  <c r="BE25" i="142"/>
  <c r="Y26" i="142"/>
  <c r="AC26" i="142"/>
  <c r="AG26" i="142"/>
  <c r="AW26" i="142"/>
  <c r="BA26" i="142"/>
  <c r="BE26" i="142"/>
  <c r="X21" i="142"/>
  <c r="AB21" i="142"/>
  <c r="AF21" i="142"/>
  <c r="AV21" i="142"/>
  <c r="AZ21" i="142"/>
  <c r="BD21" i="142"/>
  <c r="X22" i="142"/>
  <c r="AB22" i="142"/>
  <c r="AF22" i="142"/>
  <c r="AV22" i="142"/>
  <c r="AZ22" i="142"/>
  <c r="BD22" i="142"/>
  <c r="X23" i="142"/>
  <c r="AB23" i="142"/>
  <c r="AF23" i="142"/>
  <c r="AV23" i="142"/>
  <c r="AZ23" i="142"/>
  <c r="BD23" i="142"/>
  <c r="Y24" i="142"/>
  <c r="AC24" i="142"/>
  <c r="AG24" i="142"/>
  <c r="AW24" i="142"/>
  <c r="BA24" i="142"/>
  <c r="BE24" i="142"/>
  <c r="Z25" i="142"/>
  <c r="AD25" i="142"/>
  <c r="AH25" i="142"/>
  <c r="AX25" i="142"/>
  <c r="BB25" i="142"/>
  <c r="BF25" i="142"/>
  <c r="Z26" i="142"/>
  <c r="AD26" i="142"/>
  <c r="AH26" i="142"/>
  <c r="AX26" i="142"/>
  <c r="BB26" i="142"/>
  <c r="BF26" i="142"/>
  <c r="Y21" i="142"/>
  <c r="AC21" i="142"/>
  <c r="AW21" i="142"/>
  <c r="BA21" i="142"/>
  <c r="Y22" i="142"/>
  <c r="AC22" i="142"/>
  <c r="AW22" i="142"/>
  <c r="BA22" i="142"/>
  <c r="Y23" i="142"/>
  <c r="AC23" i="142"/>
  <c r="AW23" i="142"/>
  <c r="BA23" i="142"/>
  <c r="Z24" i="142"/>
  <c r="AD24" i="142"/>
  <c r="AX24" i="142"/>
  <c r="BB24" i="142"/>
  <c r="W25" i="142"/>
  <c r="AA25" i="142"/>
  <c r="AE25" i="142"/>
  <c r="AY25" i="142"/>
  <c r="BC25" i="142"/>
  <c r="W26" i="142"/>
  <c r="AA26" i="142"/>
  <c r="AE26" i="142"/>
  <c r="AY26" i="142"/>
  <c r="BC26" i="142"/>
  <c r="BG6" i="136"/>
  <c r="BC6" i="136"/>
  <c r="AY6" i="136"/>
  <c r="W6" i="136"/>
  <c r="V17" i="136"/>
  <c r="AD16" i="136"/>
  <c r="BJ13" i="136"/>
  <c r="AL13" i="136"/>
  <c r="AR12" i="136"/>
  <c r="AF12" i="136"/>
  <c r="BD11" i="136"/>
  <c r="AR11" i="136"/>
  <c r="BC10" i="136"/>
  <c r="AQ10" i="136"/>
  <c r="AE10" i="136"/>
  <c r="BB9" i="136"/>
  <c r="AP9" i="136"/>
  <c r="AD9" i="136"/>
  <c r="BF6" i="136"/>
  <c r="BB6" i="136"/>
  <c r="AX6" i="136"/>
  <c r="AL20" i="136"/>
  <c r="BP19" i="136"/>
  <c r="AD19" i="136"/>
  <c r="BE18" i="136"/>
  <c r="BG17" i="136"/>
  <c r="BC15" i="136"/>
  <c r="BR14" i="136"/>
  <c r="AL14" i="136"/>
  <c r="AT13" i="136"/>
  <c r="AD13" i="136"/>
  <c r="BI12" i="136"/>
  <c r="AZ12" i="136"/>
  <c r="AJ12" i="136"/>
  <c r="X12" i="136"/>
  <c r="BL11" i="136"/>
  <c r="AZ11" i="136"/>
  <c r="AN11" i="136"/>
  <c r="BO10" i="136"/>
  <c r="BK10" i="136"/>
  <c r="AY10" i="136"/>
  <c r="AI10" i="136"/>
  <c r="AA10" i="136"/>
  <c r="BN9" i="136"/>
  <c r="BF9" i="136"/>
  <c r="AT9" i="136"/>
  <c r="AH9" i="136"/>
  <c r="BD6" i="136"/>
  <c r="AZ6" i="136"/>
  <c r="AV6" i="136"/>
  <c r="AJ18" i="136"/>
  <c r="AL17" i="136"/>
  <c r="AY16" i="136"/>
  <c r="AM15" i="136"/>
  <c r="BB14" i="136"/>
  <c r="BB13" i="136"/>
  <c r="V13" i="136"/>
  <c r="BN12" i="136"/>
  <c r="BD12" i="136"/>
  <c r="AV12" i="136"/>
  <c r="AN12" i="136"/>
  <c r="AB12" i="136"/>
  <c r="BP11" i="136"/>
  <c r="BH11" i="136"/>
  <c r="AV11" i="136"/>
  <c r="AJ11" i="136"/>
  <c r="BS10" i="136"/>
  <c r="BG10" i="136"/>
  <c r="AU10" i="136"/>
  <c r="AM10" i="136"/>
  <c r="BR9" i="136"/>
  <c r="BJ9" i="136"/>
  <c r="AX9" i="136"/>
  <c r="AL9" i="136"/>
  <c r="AK6" i="136"/>
  <c r="BA6" i="136"/>
  <c r="BQ6" i="136"/>
  <c r="BD7" i="136"/>
  <c r="AD7" i="136"/>
  <c r="AT7" i="136"/>
  <c r="BJ7" i="136"/>
  <c r="AF8" i="136"/>
  <c r="AL8" i="136"/>
  <c r="BB8" i="136"/>
  <c r="BR8" i="136"/>
  <c r="BD9" i="136"/>
  <c r="AH12" i="136"/>
  <c r="AH5" i="136"/>
  <c r="AD5" i="136"/>
  <c r="Z5" i="136"/>
  <c r="Y5" i="136"/>
  <c r="AG5" i="136"/>
  <c r="AC5" i="136"/>
  <c r="AI5" i="136"/>
  <c r="AE5" i="136"/>
  <c r="AA5" i="136"/>
  <c r="AF5" i="136"/>
  <c r="AS6" i="136"/>
  <c r="BI6" i="136"/>
  <c r="AL7" i="136"/>
  <c r="BB7" i="136"/>
  <c r="BR7" i="136"/>
  <c r="BD8" i="136"/>
  <c r="AD8" i="136"/>
  <c r="AT8" i="136"/>
  <c r="BJ8" i="136"/>
  <c r="AF9" i="136"/>
  <c r="BE10" i="136"/>
  <c r="BF11" i="136"/>
  <c r="BF12" i="136"/>
  <c r="AF7" i="136"/>
  <c r="Z7" i="136"/>
  <c r="AP7" i="136"/>
  <c r="BF7" i="136"/>
  <c r="V8" i="136"/>
  <c r="AH8" i="136"/>
  <c r="AX8" i="136"/>
  <c r="BN8" i="136"/>
  <c r="Z9" i="136"/>
  <c r="AE18" i="136"/>
  <c r="X11" i="136"/>
  <c r="AB4" i="136"/>
  <c r="AF4" i="136"/>
  <c r="AK5" i="136"/>
  <c r="V4" i="136"/>
  <c r="Z4" i="136"/>
  <c r="AD4" i="136"/>
  <c r="AH4" i="136"/>
  <c r="AL4" i="136"/>
  <c r="AP4" i="136"/>
  <c r="AT4" i="136"/>
  <c r="AX4" i="136"/>
  <c r="BB4" i="136"/>
  <c r="BF4" i="136"/>
  <c r="BJ4" i="136"/>
  <c r="BN4" i="136"/>
  <c r="BR4" i="136"/>
  <c r="W5" i="136"/>
  <c r="AM5" i="136"/>
  <c r="AQ5" i="136"/>
  <c r="AU5" i="136"/>
  <c r="AY5" i="136"/>
  <c r="BC5" i="136"/>
  <c r="BG5" i="136"/>
  <c r="BK5" i="136"/>
  <c r="BO5" i="136"/>
  <c r="BS5" i="136"/>
  <c r="X6" i="136"/>
  <c r="AB6" i="136"/>
  <c r="AF6" i="136"/>
  <c r="AJ6" i="136"/>
  <c r="AN6" i="136"/>
  <c r="AR6" i="136"/>
  <c r="BH6" i="136"/>
  <c r="BL6" i="136"/>
  <c r="BP6" i="136"/>
  <c r="Y7" i="136"/>
  <c r="AC7" i="136"/>
  <c r="AG7" i="136"/>
  <c r="AK7" i="136"/>
  <c r="AO7" i="136"/>
  <c r="AS7" i="136"/>
  <c r="AW7" i="136"/>
  <c r="BA7" i="136"/>
  <c r="BE7" i="136"/>
  <c r="BI7" i="136"/>
  <c r="BM7" i="136"/>
  <c r="BQ7" i="136"/>
  <c r="Y8" i="136"/>
  <c r="AC8" i="136"/>
  <c r="AG8" i="136"/>
  <c r="AK8" i="136"/>
  <c r="AO8" i="136"/>
  <c r="AS8" i="136"/>
  <c r="AW8" i="136"/>
  <c r="BA8" i="136"/>
  <c r="BE8" i="136"/>
  <c r="BI8" i="136"/>
  <c r="BM8" i="136"/>
  <c r="BQ8" i="136"/>
  <c r="Y9" i="136"/>
  <c r="AC9" i="136"/>
  <c r="AG9" i="136"/>
  <c r="AK9" i="136"/>
  <c r="AO9" i="136"/>
  <c r="AS9" i="136"/>
  <c r="AW9" i="136"/>
  <c r="BA9" i="136"/>
  <c r="BE9" i="136"/>
  <c r="BI9" i="136"/>
  <c r="BM9" i="136"/>
  <c r="BQ9" i="136"/>
  <c r="V10" i="136"/>
  <c r="Z10" i="136"/>
  <c r="AD10" i="136"/>
  <c r="AH10" i="136"/>
  <c r="AL10" i="136"/>
  <c r="AP10" i="136"/>
  <c r="AT10" i="136"/>
  <c r="AX10" i="136"/>
  <c r="BB10" i="136"/>
  <c r="BF10" i="136"/>
  <c r="BJ10" i="136"/>
  <c r="BN10" i="136"/>
  <c r="BR10" i="136"/>
  <c r="W11" i="136"/>
  <c r="AA11" i="136"/>
  <c r="AE11" i="136"/>
  <c r="AI11" i="136"/>
  <c r="AM11" i="136"/>
  <c r="AQ11" i="136"/>
  <c r="AU11" i="136"/>
  <c r="AY11" i="136"/>
  <c r="BC11" i="136"/>
  <c r="BG11" i="136"/>
  <c r="BK11" i="136"/>
  <c r="BO11" i="136"/>
  <c r="BS11" i="136"/>
  <c r="W12" i="136"/>
  <c r="AA12" i="136"/>
  <c r="AE12" i="136"/>
  <c r="AI12" i="136"/>
  <c r="AM12" i="136"/>
  <c r="AQ12" i="136"/>
  <c r="AU12" i="136"/>
  <c r="AY12" i="136"/>
  <c r="BC12" i="136"/>
  <c r="BG12" i="136"/>
  <c r="BM12" i="136"/>
  <c r="BG13" i="136"/>
  <c r="BC13" i="136"/>
  <c r="AY13" i="136"/>
  <c r="W13" i="136"/>
  <c r="BD13" i="136"/>
  <c r="AZ13" i="136"/>
  <c r="AV13" i="136"/>
  <c r="AC13" i="136"/>
  <c r="AK13" i="136"/>
  <c r="AS13" i="136"/>
  <c r="BA13" i="136"/>
  <c r="BI13" i="136"/>
  <c r="V14" i="136"/>
  <c r="AH14" i="136"/>
  <c r="AX14" i="136"/>
  <c r="BN14" i="136"/>
  <c r="BD15" i="136"/>
  <c r="AI15" i="136"/>
  <c r="AY15" i="136"/>
  <c r="BR15" i="136"/>
  <c r="Y16" i="136"/>
  <c r="AT16" i="136"/>
  <c r="BO16" i="136"/>
  <c r="AF17" i="136"/>
  <c r="BB17" i="136"/>
  <c r="AZ18" i="136"/>
  <c r="V19" i="136"/>
  <c r="BB19" i="136"/>
  <c r="BD20" i="136"/>
  <c r="BG20" i="136"/>
  <c r="BC20" i="136"/>
  <c r="AY20" i="136"/>
  <c r="BE20" i="136"/>
  <c r="BA20" i="136"/>
  <c r="AW20" i="136"/>
  <c r="AZ20" i="136"/>
  <c r="W20" i="136"/>
  <c r="AX20" i="136"/>
  <c r="BB20" i="136"/>
  <c r="AV20" i="136"/>
  <c r="BF20" i="136"/>
  <c r="AM22" i="136"/>
  <c r="AB11" i="136"/>
  <c r="AO5" i="136"/>
  <c r="AS5" i="136"/>
  <c r="AW5" i="136"/>
  <c r="BA5" i="136"/>
  <c r="BE5" i="136"/>
  <c r="BI5" i="136"/>
  <c r="BM5" i="136"/>
  <c r="BQ5" i="136"/>
  <c r="V6" i="136"/>
  <c r="Z6" i="136"/>
  <c r="AD6" i="136"/>
  <c r="AH6" i="136"/>
  <c r="AL6" i="136"/>
  <c r="AP6" i="136"/>
  <c r="AT6" i="136"/>
  <c r="BJ6" i="136"/>
  <c r="BN6" i="136"/>
  <c r="BR6" i="136"/>
  <c r="AA7" i="136"/>
  <c r="AE7" i="136"/>
  <c r="AI7" i="136"/>
  <c r="AM7" i="136"/>
  <c r="AQ7" i="136"/>
  <c r="AU7" i="136"/>
  <c r="AY7" i="136"/>
  <c r="BC7" i="136"/>
  <c r="BG7" i="136"/>
  <c r="BK7" i="136"/>
  <c r="BO7" i="136"/>
  <c r="BS7" i="136"/>
  <c r="AA8" i="136"/>
  <c r="AE8" i="136"/>
  <c r="AI8" i="136"/>
  <c r="AM8" i="136"/>
  <c r="AQ8" i="136"/>
  <c r="AU8" i="136"/>
  <c r="AY8" i="136"/>
  <c r="BC8" i="136"/>
  <c r="BG8" i="136"/>
  <c r="BK8" i="136"/>
  <c r="BO8" i="136"/>
  <c r="BS8" i="136"/>
  <c r="AA9" i="136"/>
  <c r="AE9" i="136"/>
  <c r="AI9" i="136"/>
  <c r="AM9" i="136"/>
  <c r="AQ9" i="136"/>
  <c r="AU9" i="136"/>
  <c r="AY9" i="136"/>
  <c r="BC9" i="136"/>
  <c r="BG9" i="136"/>
  <c r="BK9" i="136"/>
  <c r="BO9" i="136"/>
  <c r="BS9" i="136"/>
  <c r="X10" i="136"/>
  <c r="AB10" i="136"/>
  <c r="AF10" i="136"/>
  <c r="AJ10" i="136"/>
  <c r="AN10" i="136"/>
  <c r="AR10" i="136"/>
  <c r="AV10" i="136"/>
  <c r="AZ10" i="136"/>
  <c r="BD10" i="136"/>
  <c r="BH10" i="136"/>
  <c r="BL10" i="136"/>
  <c r="BP10" i="136"/>
  <c r="Y11" i="136"/>
  <c r="AC11" i="136"/>
  <c r="AG11" i="136"/>
  <c r="AK11" i="136"/>
  <c r="AO11" i="136"/>
  <c r="AS11" i="136"/>
  <c r="AW11" i="136"/>
  <c r="BA11" i="136"/>
  <c r="BE11" i="136"/>
  <c r="BI11" i="136"/>
  <c r="BM11" i="136"/>
  <c r="BQ11" i="136"/>
  <c r="Y12" i="136"/>
  <c r="AC12" i="136"/>
  <c r="AG12" i="136"/>
  <c r="AK12" i="136"/>
  <c r="AO12" i="136"/>
  <c r="AS12" i="136"/>
  <c r="AW12" i="136"/>
  <c r="BA12" i="136"/>
  <c r="BE12" i="136"/>
  <c r="BJ12" i="136"/>
  <c r="BQ12" i="136"/>
  <c r="AI13" i="136"/>
  <c r="Y13" i="136"/>
  <c r="AG13" i="136"/>
  <c r="AO13" i="136"/>
  <c r="AW13" i="136"/>
  <c r="BE13" i="136"/>
  <c r="BM13" i="136"/>
  <c r="AF14" i="136"/>
  <c r="Z14" i="136"/>
  <c r="AP14" i="136"/>
  <c r="BF14" i="136"/>
  <c r="AA15" i="136"/>
  <c r="AQ15" i="136"/>
  <c r="BH15" i="136"/>
  <c r="AF16" i="136"/>
  <c r="AI16" i="136"/>
  <c r="BE16" i="136"/>
  <c r="AQ17" i="136"/>
  <c r="BL17" i="136"/>
  <c r="BD18" i="136"/>
  <c r="AO18" i="136"/>
  <c r="BK18" i="136"/>
  <c r="AF19" i="136"/>
  <c r="AL19" i="136"/>
  <c r="AA21" i="136"/>
  <c r="AF11" i="136"/>
  <c r="AH18" i="136"/>
  <c r="AD18" i="136"/>
  <c r="Z18" i="136"/>
  <c r="AG18" i="136"/>
  <c r="AB18" i="136"/>
  <c r="AF18" i="136"/>
  <c r="AA18" i="136"/>
  <c r="AI18" i="136"/>
  <c r="AC18" i="136"/>
  <c r="X18" i="136"/>
  <c r="X4" i="136"/>
  <c r="BS26" i="136"/>
  <c r="BO26" i="136"/>
  <c r="BK26" i="136"/>
  <c r="AU26" i="136"/>
  <c r="AQ26" i="136"/>
  <c r="AM26" i="136"/>
  <c r="BS25" i="136"/>
  <c r="BO25" i="136"/>
  <c r="BK25" i="136"/>
  <c r="AU25" i="136"/>
  <c r="AQ25" i="136"/>
  <c r="AM25" i="136"/>
  <c r="BR24" i="136"/>
  <c r="BN24" i="136"/>
  <c r="BJ24" i="136"/>
  <c r="AT24" i="136"/>
  <c r="AP24" i="136"/>
  <c r="AL24" i="136"/>
  <c r="V24" i="136"/>
  <c r="BQ23" i="136"/>
  <c r="BM23" i="136"/>
  <c r="BI23" i="136"/>
  <c r="AS23" i="136"/>
  <c r="AO23" i="136"/>
  <c r="AK23" i="136"/>
  <c r="BQ22" i="136"/>
  <c r="BM22" i="136"/>
  <c r="BI22" i="136"/>
  <c r="AS22" i="136"/>
  <c r="AO22" i="136"/>
  <c r="AK22" i="136"/>
  <c r="BQ21" i="136"/>
  <c r="BM21" i="136"/>
  <c r="BI21" i="136"/>
  <c r="AS21" i="136"/>
  <c r="AO21" i="136"/>
  <c r="AK21" i="136"/>
  <c r="BP20" i="136"/>
  <c r="BL20" i="136"/>
  <c r="BH20" i="136"/>
  <c r="BR26" i="136"/>
  <c r="BN26" i="136"/>
  <c r="BJ26" i="136"/>
  <c r="AT26" i="136"/>
  <c r="AP26" i="136"/>
  <c r="AL26" i="136"/>
  <c r="V26" i="136"/>
  <c r="BR25" i="136"/>
  <c r="BN25" i="136"/>
  <c r="BJ25" i="136"/>
  <c r="AT25" i="136"/>
  <c r="AP25" i="136"/>
  <c r="AL25" i="136"/>
  <c r="V25" i="136"/>
  <c r="BQ24" i="136"/>
  <c r="BM24" i="136"/>
  <c r="BI24" i="136"/>
  <c r="AS24" i="136"/>
  <c r="AO24" i="136"/>
  <c r="AK24" i="136"/>
  <c r="BP23" i="136"/>
  <c r="BL23" i="136"/>
  <c r="BH23" i="136"/>
  <c r="AR23" i="136"/>
  <c r="AN23" i="136"/>
  <c r="AJ23" i="136"/>
  <c r="BP22" i="136"/>
  <c r="BL22" i="136"/>
  <c r="BH22" i="136"/>
  <c r="AR22" i="136"/>
  <c r="AN22" i="136"/>
  <c r="AJ22" i="136"/>
  <c r="BP21" i="136"/>
  <c r="BL21" i="136"/>
  <c r="BH21" i="136"/>
  <c r="AR21" i="136"/>
  <c r="AN21" i="136"/>
  <c r="AJ21" i="136"/>
  <c r="BS20" i="136"/>
  <c r="BO20" i="136"/>
  <c r="BK20" i="136"/>
  <c r="BP26" i="136"/>
  <c r="BL26" i="136"/>
  <c r="BH26" i="136"/>
  <c r="AR26" i="136"/>
  <c r="AN26" i="136"/>
  <c r="AJ26" i="136"/>
  <c r="BP25" i="136"/>
  <c r="BL25" i="136"/>
  <c r="BH25" i="136"/>
  <c r="AR25" i="136"/>
  <c r="AN25" i="136"/>
  <c r="AJ25" i="136"/>
  <c r="BS24" i="136"/>
  <c r="BO24" i="136"/>
  <c r="BK24" i="136"/>
  <c r="AU24" i="136"/>
  <c r="AQ24" i="136"/>
  <c r="AM24" i="136"/>
  <c r="BR23" i="136"/>
  <c r="BN23" i="136"/>
  <c r="BJ23" i="136"/>
  <c r="AT23" i="136"/>
  <c r="AP23" i="136"/>
  <c r="AL23" i="136"/>
  <c r="V23" i="136"/>
  <c r="BR22" i="136"/>
  <c r="BN22" i="136"/>
  <c r="BJ22" i="136"/>
  <c r="AT22" i="136"/>
  <c r="AP22" i="136"/>
  <c r="AL22" i="136"/>
  <c r="V22" i="136"/>
  <c r="BR21" i="136"/>
  <c r="BN21" i="136"/>
  <c r="BJ21" i="136"/>
  <c r="AT21" i="136"/>
  <c r="AP21" i="136"/>
  <c r="AL21" i="136"/>
  <c r="V21" i="136"/>
  <c r="BQ20" i="136"/>
  <c r="BM20" i="136"/>
  <c r="BI20" i="136"/>
  <c r="AS20" i="136"/>
  <c r="AO20" i="136"/>
  <c r="AK20" i="136"/>
  <c r="BQ26" i="136"/>
  <c r="AK26" i="136"/>
  <c r="AO25" i="136"/>
  <c r="Y25" i="136"/>
  <c r="BD24" i="136"/>
  <c r="AN24" i="136"/>
  <c r="X24" i="136"/>
  <c r="BG23" i="136"/>
  <c r="AQ23" i="136"/>
  <c r="AA23" i="136"/>
  <c r="BK22" i="136"/>
  <c r="AU22" i="136"/>
  <c r="AE22" i="136"/>
  <c r="BO21" i="136"/>
  <c r="AY21" i="136"/>
  <c r="AI21" i="136"/>
  <c r="BN20" i="136"/>
  <c r="AT20" i="136"/>
  <c r="AN20" i="136"/>
  <c r="AI20" i="136"/>
  <c r="AE20" i="136"/>
  <c r="AA20" i="136"/>
  <c r="BR19" i="136"/>
  <c r="BN19" i="136"/>
  <c r="BJ19" i="136"/>
  <c r="BM26" i="136"/>
  <c r="AG26" i="136"/>
  <c r="BQ25" i="136"/>
  <c r="AK25" i="136"/>
  <c r="BP24" i="136"/>
  <c r="AZ24" i="136"/>
  <c r="AJ24" i="136"/>
  <c r="BS23" i="136"/>
  <c r="BC23" i="136"/>
  <c r="AM23" i="136"/>
  <c r="BG22" i="136"/>
  <c r="AQ22" i="136"/>
  <c r="AA22" i="136"/>
  <c r="BK21" i="136"/>
  <c r="AU21" i="136"/>
  <c r="AE21" i="136"/>
  <c r="BJ20" i="136"/>
  <c r="AR20" i="136"/>
  <c r="AM20" i="136"/>
  <c r="AH20" i="136"/>
  <c r="AD20" i="136"/>
  <c r="Z20" i="136"/>
  <c r="V20" i="136"/>
  <c r="BQ19" i="136"/>
  <c r="BM19" i="136"/>
  <c r="BI19" i="136"/>
  <c r="AS19" i="136"/>
  <c r="AO19" i="136"/>
  <c r="AK19" i="136"/>
  <c r="AO26" i="136"/>
  <c r="Y26" i="136"/>
  <c r="BI25" i="136"/>
  <c r="AS25" i="136"/>
  <c r="AC25" i="136"/>
  <c r="BH24" i="136"/>
  <c r="AR24" i="136"/>
  <c r="BK23" i="136"/>
  <c r="AU23" i="136"/>
  <c r="AE23" i="136"/>
  <c r="BO22" i="136"/>
  <c r="AY22" i="136"/>
  <c r="AI22" i="136"/>
  <c r="BS21" i="136"/>
  <c r="BC21" i="136"/>
  <c r="AM21" i="136"/>
  <c r="BR20" i="136"/>
  <c r="AU20" i="136"/>
  <c r="AP20" i="136"/>
  <c r="AJ20" i="136"/>
  <c r="BS19" i="136"/>
  <c r="BO19" i="136"/>
  <c r="BK19" i="136"/>
  <c r="AU19" i="136"/>
  <c r="AQ19" i="136"/>
  <c r="AM19" i="136"/>
  <c r="BR18" i="136"/>
  <c r="BN18" i="136"/>
  <c r="BJ18" i="136"/>
  <c r="AT18" i="136"/>
  <c r="AP18" i="136"/>
  <c r="AL18" i="136"/>
  <c r="V18" i="136"/>
  <c r="BQ17" i="136"/>
  <c r="BM17" i="136"/>
  <c r="BI17" i="136"/>
  <c r="AS17" i="136"/>
  <c r="AO17" i="136"/>
  <c r="AK17" i="136"/>
  <c r="BP16" i="136"/>
  <c r="BL16" i="136"/>
  <c r="BH16" i="136"/>
  <c r="AR16" i="136"/>
  <c r="AN16" i="136"/>
  <c r="AJ16" i="136"/>
  <c r="BS15" i="136"/>
  <c r="BO15" i="136"/>
  <c r="BK15" i="136"/>
  <c r="BI26" i="136"/>
  <c r="AW25" i="136"/>
  <c r="BO23" i="136"/>
  <c r="BS22" i="136"/>
  <c r="BG21" i="136"/>
  <c r="AC20" i="136"/>
  <c r="BH19" i="136"/>
  <c r="AX19" i="136"/>
  <c r="AP19" i="136"/>
  <c r="BS18" i="136"/>
  <c r="BM18" i="136"/>
  <c r="BH18" i="136"/>
  <c r="AR18" i="136"/>
  <c r="AM18" i="136"/>
  <c r="BO17" i="136"/>
  <c r="BJ17" i="136"/>
  <c r="BD17" i="136"/>
  <c r="AY17" i="136"/>
  <c r="AT17" i="136"/>
  <c r="AN17" i="136"/>
  <c r="BR16" i="136"/>
  <c r="BM16" i="136"/>
  <c r="AQ16" i="136"/>
  <c r="AL16" i="136"/>
  <c r="AG16" i="136"/>
  <c r="AA16" i="136"/>
  <c r="V16" i="136"/>
  <c r="BP15" i="136"/>
  <c r="BJ15" i="136"/>
  <c r="AS15" i="136"/>
  <c r="AO15" i="136"/>
  <c r="AK15" i="136"/>
  <c r="BP14" i="136"/>
  <c r="BL14" i="136"/>
  <c r="BH14" i="136"/>
  <c r="AR14" i="136"/>
  <c r="AN14" i="136"/>
  <c r="AJ14" i="136"/>
  <c r="BS13" i="136"/>
  <c r="BO13" i="136"/>
  <c r="BK13" i="136"/>
  <c r="AU13" i="136"/>
  <c r="AQ13" i="136"/>
  <c r="AM13" i="136"/>
  <c r="BS12" i="136"/>
  <c r="BO12" i="136"/>
  <c r="AS26" i="136"/>
  <c r="AG25" i="136"/>
  <c r="BL24" i="136"/>
  <c r="AY23" i="136"/>
  <c r="BC22" i="136"/>
  <c r="AQ21" i="136"/>
  <c r="AQ20" i="136"/>
  <c r="Y20" i="136"/>
  <c r="BD19" i="136"/>
  <c r="AV19" i="136"/>
  <c r="AN19" i="136"/>
  <c r="BQ18" i="136"/>
  <c r="BL18" i="136"/>
  <c r="AQ18" i="136"/>
  <c r="AK18" i="136"/>
  <c r="BS17" i="136"/>
  <c r="BN17" i="136"/>
  <c r="BH17" i="136"/>
  <c r="BC17" i="136"/>
  <c r="AX17" i="136"/>
  <c r="AR17" i="136"/>
  <c r="AM17" i="136"/>
  <c r="AH17" i="136"/>
  <c r="AB17" i="136"/>
  <c r="BQ16" i="136"/>
  <c r="BK16" i="136"/>
  <c r="AU16" i="136"/>
  <c r="AP16" i="136"/>
  <c r="AK16" i="136"/>
  <c r="AE16" i="136"/>
  <c r="Z16" i="136"/>
  <c r="BN15" i="136"/>
  <c r="BI15" i="136"/>
  <c r="AR15" i="136"/>
  <c r="AN15" i="136"/>
  <c r="AJ15" i="136"/>
  <c r="BS14" i="136"/>
  <c r="BO14" i="136"/>
  <c r="BK14" i="136"/>
  <c r="BG14" i="136"/>
  <c r="BC14" i="136"/>
  <c r="AY14" i="136"/>
  <c r="AU14" i="136"/>
  <c r="AQ14" i="136"/>
  <c r="AM14" i="136"/>
  <c r="AI14" i="136"/>
  <c r="AE14" i="136"/>
  <c r="AA14" i="136"/>
  <c r="BR13" i="136"/>
  <c r="BN13" i="136"/>
  <c r="BM25" i="136"/>
  <c r="AF24" i="136"/>
  <c r="AG20" i="136"/>
  <c r="BL19" i="136"/>
  <c r="AZ19" i="136"/>
  <c r="AR19" i="136"/>
  <c r="AJ19" i="136"/>
  <c r="BO18" i="136"/>
  <c r="BI18" i="136"/>
  <c r="AS18" i="136"/>
  <c r="AN18" i="136"/>
  <c r="BP17" i="136"/>
  <c r="BK17" i="136"/>
  <c r="BF17" i="136"/>
  <c r="AZ17" i="136"/>
  <c r="AU17" i="136"/>
  <c r="AP17" i="136"/>
  <c r="AJ17" i="136"/>
  <c r="BS16" i="136"/>
  <c r="BN16" i="136"/>
  <c r="BI16" i="136"/>
  <c r="AS16" i="136"/>
  <c r="AM16" i="136"/>
  <c r="AH16" i="136"/>
  <c r="AC16" i="136"/>
  <c r="BQ15" i="136"/>
  <c r="BL15" i="136"/>
  <c r="AT15" i="136"/>
  <c r="AP15" i="136"/>
  <c r="AL15" i="136"/>
  <c r="V15" i="136"/>
  <c r="BQ14" i="136"/>
  <c r="BM14" i="136"/>
  <c r="BI14" i="136"/>
  <c r="AS14" i="136"/>
  <c r="AO14" i="136"/>
  <c r="AK14" i="136"/>
  <c r="BP13" i="136"/>
  <c r="BL13" i="136"/>
  <c r="BH13" i="136"/>
  <c r="AR13" i="136"/>
  <c r="AN13" i="136"/>
  <c r="AJ13" i="136"/>
  <c r="BP12" i="136"/>
  <c r="BL12" i="136"/>
  <c r="BH12" i="136"/>
  <c r="Y4" i="136"/>
  <c r="AC4" i="136"/>
  <c r="AK4" i="136"/>
  <c r="AO4" i="136"/>
  <c r="AS4" i="136"/>
  <c r="AW4" i="136"/>
  <c r="BA4" i="136"/>
  <c r="BE4" i="136"/>
  <c r="BI4" i="136"/>
  <c r="BM4" i="136"/>
  <c r="BQ4" i="136"/>
  <c r="V5" i="136"/>
  <c r="AL5" i="136"/>
  <c r="AP5" i="136"/>
  <c r="AT5" i="136"/>
  <c r="AX5" i="136"/>
  <c r="BB5" i="136"/>
  <c r="BJ5" i="136"/>
  <c r="BN5" i="136"/>
  <c r="BR5" i="136"/>
  <c r="AA6" i="136"/>
  <c r="AE6" i="136"/>
  <c r="AM6" i="136"/>
  <c r="AQ6" i="136"/>
  <c r="AU6" i="136"/>
  <c r="BK6" i="136"/>
  <c r="BO6" i="136"/>
  <c r="BS6" i="136"/>
  <c r="X7" i="136"/>
  <c r="AB7" i="136"/>
  <c r="AJ7" i="136"/>
  <c r="AN7" i="136"/>
  <c r="AR7" i="136"/>
  <c r="AV7" i="136"/>
  <c r="AZ7" i="136"/>
  <c r="BH7" i="136"/>
  <c r="BL7" i="136"/>
  <c r="BP7" i="136"/>
  <c r="X8" i="136"/>
  <c r="AB8" i="136"/>
  <c r="AJ8" i="136"/>
  <c r="AN8" i="136"/>
  <c r="AR8" i="136"/>
  <c r="AV8" i="136"/>
  <c r="AZ8" i="136"/>
  <c r="BH8" i="136"/>
  <c r="BL8" i="136"/>
  <c r="BP8" i="136"/>
  <c r="X9" i="136"/>
  <c r="AB9" i="136"/>
  <c r="AJ9" i="136"/>
  <c r="AN9" i="136"/>
  <c r="AR9" i="136"/>
  <c r="AV9" i="136"/>
  <c r="AZ9" i="136"/>
  <c r="BH9" i="136"/>
  <c r="BL9" i="136"/>
  <c r="BP9" i="136"/>
  <c r="Y10" i="136"/>
  <c r="AC10" i="136"/>
  <c r="AK10" i="136"/>
  <c r="AO10" i="136"/>
  <c r="AS10" i="136"/>
  <c r="AW10" i="136"/>
  <c r="BA10" i="136"/>
  <c r="BI10" i="136"/>
  <c r="BM10" i="136"/>
  <c r="BQ10" i="136"/>
  <c r="V11" i="136"/>
  <c r="Z11" i="136"/>
  <c r="AD11" i="136"/>
  <c r="AL11" i="136"/>
  <c r="AP11" i="136"/>
  <c r="AT11" i="136"/>
  <c r="AX11" i="136"/>
  <c r="BB11" i="136"/>
  <c r="BJ11" i="136"/>
  <c r="BN11" i="136"/>
  <c r="BR11" i="136"/>
  <c r="V12" i="136"/>
  <c r="Z12" i="136"/>
  <c r="AD12" i="136"/>
  <c r="AL12" i="136"/>
  <c r="AP12" i="136"/>
  <c r="AT12" i="136"/>
  <c r="AX12" i="136"/>
  <c r="BB12" i="136"/>
  <c r="BK12" i="136"/>
  <c r="BR12" i="136"/>
  <c r="Z13" i="136"/>
  <c r="AH13" i="136"/>
  <c r="AP13" i="136"/>
  <c r="AX13" i="136"/>
  <c r="BF13" i="136"/>
  <c r="BQ13" i="136"/>
  <c r="BD14" i="136"/>
  <c r="AD14" i="136"/>
  <c r="AT14" i="136"/>
  <c r="BJ14" i="136"/>
  <c r="AG15" i="136"/>
  <c r="AE15" i="136"/>
  <c r="AU15" i="136"/>
  <c r="BM15" i="136"/>
  <c r="BC16" i="136"/>
  <c r="AO16" i="136"/>
  <c r="BJ16" i="136"/>
  <c r="AE17" i="136"/>
  <c r="AA17" i="136"/>
  <c r="AV17" i="136"/>
  <c r="BR17" i="136"/>
  <c r="Y18" i="136"/>
  <c r="AU18" i="136"/>
  <c r="BP18" i="136"/>
  <c r="AT19" i="136"/>
  <c r="AV24" i="136"/>
  <c r="AC26" i="136"/>
  <c r="X13" i="136"/>
  <c r="AB13" i="136"/>
  <c r="AF13" i="136"/>
  <c r="Y14" i="136"/>
  <c r="AC14" i="136"/>
  <c r="AG14" i="136"/>
  <c r="AW14" i="136"/>
  <c r="BA14" i="136"/>
  <c r="BE14" i="136"/>
  <c r="Z15" i="136"/>
  <c r="AD15" i="136"/>
  <c r="AH15" i="136"/>
  <c r="AX15" i="136"/>
  <c r="BB15" i="136"/>
  <c r="BF15" i="136"/>
  <c r="W16" i="136"/>
  <c r="AX16" i="136"/>
  <c r="BE17" i="136"/>
  <c r="Z17" i="136"/>
  <c r="AY18" i="136"/>
  <c r="BF19" i="136"/>
  <c r="AB19" i="136"/>
  <c r="AF20" i="136"/>
  <c r="AI25" i="136"/>
  <c r="AW26" i="136"/>
  <c r="X15" i="136"/>
  <c r="AB15" i="136"/>
  <c r="AF15" i="136"/>
  <c r="AV15" i="136"/>
  <c r="AZ15" i="136"/>
  <c r="BD16" i="136"/>
  <c r="AZ16" i="136"/>
  <c r="AV16" i="136"/>
  <c r="BA16" i="136"/>
  <c r="BF16" i="136"/>
  <c r="BF18" i="136"/>
  <c r="BB18" i="136"/>
  <c r="AX18" i="136"/>
  <c r="AV18" i="136"/>
  <c r="BA18" i="136"/>
  <c r="BG18" i="136"/>
  <c r="X19" i="136"/>
  <c r="BF24" i="136"/>
  <c r="AA13" i="136"/>
  <c r="AE13" i="136"/>
  <c r="X14" i="136"/>
  <c r="AB14" i="136"/>
  <c r="AV14" i="136"/>
  <c r="AZ14" i="136"/>
  <c r="BG15" i="136"/>
  <c r="Y15" i="136"/>
  <c r="AC15" i="136"/>
  <c r="AW15" i="136"/>
  <c r="BA15" i="136"/>
  <c r="BE15" i="136"/>
  <c r="AW16" i="136"/>
  <c r="BB16" i="136"/>
  <c r="BG16" i="136"/>
  <c r="AG17" i="136"/>
  <c r="AC17" i="136"/>
  <c r="Y17" i="136"/>
  <c r="X17" i="136"/>
  <c r="AD17" i="136"/>
  <c r="AI17" i="136"/>
  <c r="W18" i="136"/>
  <c r="AW18" i="136"/>
  <c r="BC18" i="136"/>
  <c r="AG19" i="136"/>
  <c r="AC19" i="136"/>
  <c r="Y19" i="136"/>
  <c r="AI19" i="136"/>
  <c r="AE19" i="136"/>
  <c r="AA19" i="136"/>
  <c r="Z19" i="136"/>
  <c r="AH19" i="136"/>
  <c r="BE23" i="136"/>
  <c r="X16" i="136"/>
  <c r="AB16" i="136"/>
  <c r="AW17" i="136"/>
  <c r="BA17" i="136"/>
  <c r="W19" i="136"/>
  <c r="AY19" i="136"/>
  <c r="BC19" i="136"/>
  <c r="BG19" i="136"/>
  <c r="X20" i="136"/>
  <c r="AB20" i="136"/>
  <c r="BE22" i="136"/>
  <c r="AG23" i="136"/>
  <c r="AH24" i="136"/>
  <c r="AD24" i="136"/>
  <c r="Z24" i="136"/>
  <c r="AG24" i="136"/>
  <c r="AC24" i="136"/>
  <c r="Y24" i="136"/>
  <c r="AI24" i="136"/>
  <c r="AE24" i="136"/>
  <c r="AA24" i="136"/>
  <c r="AB24" i="136"/>
  <c r="BE26" i="136"/>
  <c r="AW19" i="136"/>
  <c r="BA19" i="136"/>
  <c r="BE19" i="136"/>
  <c r="AG21" i="136"/>
  <c r="BG25" i="136"/>
  <c r="BC25" i="136"/>
  <c r="AY25" i="136"/>
  <c r="W25" i="136"/>
  <c r="BF25" i="136"/>
  <c r="BB25" i="136"/>
  <c r="AX25" i="136"/>
  <c r="BD25" i="136"/>
  <c r="AZ25" i="136"/>
  <c r="AV25" i="136"/>
  <c r="BA25" i="136"/>
  <c r="AI26" i="136"/>
  <c r="BE21" i="136"/>
  <c r="AG22" i="136"/>
  <c r="BE25" i="136"/>
  <c r="BG26" i="136"/>
  <c r="BC26" i="136"/>
  <c r="AY26" i="136"/>
  <c r="W26" i="136"/>
  <c r="BF26" i="136"/>
  <c r="BB26" i="136"/>
  <c r="AX26" i="136"/>
  <c r="BD26" i="136"/>
  <c r="AZ26" i="136"/>
  <c r="AV26" i="136"/>
  <c r="BA26" i="136"/>
  <c r="Z21" i="136"/>
  <c r="AD21" i="136"/>
  <c r="AH21" i="136"/>
  <c r="AX21" i="136"/>
  <c r="BB21" i="136"/>
  <c r="BF21" i="136"/>
  <c r="Z22" i="136"/>
  <c r="AD22" i="136"/>
  <c r="AH22" i="136"/>
  <c r="AX22" i="136"/>
  <c r="BB22" i="136"/>
  <c r="BF22" i="136"/>
  <c r="Z23" i="136"/>
  <c r="AD23" i="136"/>
  <c r="AH23" i="136"/>
  <c r="AX23" i="136"/>
  <c r="BB23" i="136"/>
  <c r="BF23" i="136"/>
  <c r="AY24" i="136"/>
  <c r="BC24" i="136"/>
  <c r="BG24" i="136"/>
  <c r="X25" i="136"/>
  <c r="AB25" i="136"/>
  <c r="AF25" i="136"/>
  <c r="X26" i="136"/>
  <c r="AB26" i="136"/>
  <c r="AF26" i="136"/>
  <c r="X21" i="136"/>
  <c r="AB21" i="136"/>
  <c r="AF21" i="136"/>
  <c r="AV21" i="136"/>
  <c r="AZ21" i="136"/>
  <c r="BD21" i="136"/>
  <c r="X22" i="136"/>
  <c r="AB22" i="136"/>
  <c r="AF22" i="136"/>
  <c r="AV22" i="136"/>
  <c r="AZ22" i="136"/>
  <c r="BD22" i="136"/>
  <c r="X23" i="136"/>
  <c r="AB23" i="136"/>
  <c r="AF23" i="136"/>
  <c r="AV23" i="136"/>
  <c r="AZ23" i="136"/>
  <c r="BD23" i="136"/>
  <c r="AW24" i="136"/>
  <c r="BA24" i="136"/>
  <c r="BE24" i="136"/>
  <c r="Z25" i="136"/>
  <c r="AD25" i="136"/>
  <c r="AH25" i="136"/>
  <c r="Z26" i="136"/>
  <c r="AD26" i="136"/>
  <c r="AH26" i="136"/>
  <c r="Y21" i="136"/>
  <c r="AC21" i="136"/>
  <c r="AW21" i="136"/>
  <c r="BA21" i="136"/>
  <c r="Y22" i="136"/>
  <c r="AC22" i="136"/>
  <c r="AW22" i="136"/>
  <c r="BA22" i="136"/>
  <c r="Y23" i="136"/>
  <c r="AC23" i="136"/>
  <c r="AW23" i="136"/>
  <c r="BA23" i="136"/>
  <c r="AX24" i="136"/>
  <c r="BB24" i="136"/>
  <c r="AA25" i="136"/>
  <c r="AE25" i="136"/>
  <c r="AA26" i="136"/>
  <c r="AE26" i="136"/>
  <c r="T9" i="75"/>
  <c r="T8" i="75"/>
  <c r="B3" i="75"/>
  <c r="I2" i="75"/>
  <c r="D2" i="75"/>
  <c r="U5" i="75" l="1"/>
  <c r="U6" i="75"/>
  <c r="U7" i="75"/>
  <c r="U8" i="75"/>
  <c r="U9" i="75"/>
  <c r="U11" i="75"/>
  <c r="U12" i="75"/>
  <c r="U13" i="75"/>
  <c r="U14" i="75"/>
  <c r="U15" i="75"/>
  <c r="U16" i="75"/>
  <c r="U17" i="75"/>
  <c r="U18" i="75"/>
  <c r="U19" i="75"/>
  <c r="U20" i="75"/>
  <c r="U21" i="75"/>
  <c r="U22" i="75"/>
  <c r="U23" i="75"/>
  <c r="U24" i="75"/>
  <c r="U25" i="75"/>
  <c r="U26" i="75"/>
  <c r="U4" i="75"/>
  <c r="F4" i="75" s="1"/>
  <c r="O23" i="75" l="1"/>
  <c r="O22" i="75"/>
  <c r="T13" i="75" l="1"/>
  <c r="T12" i="75"/>
  <c r="B26" i="75" l="1"/>
  <c r="W5" i="75" l="1"/>
  <c r="W6" i="75"/>
  <c r="W7" i="75"/>
  <c r="W9" i="75"/>
  <c r="W11" i="75"/>
  <c r="W12" i="75"/>
  <c r="W13" i="75"/>
  <c r="W14" i="75"/>
  <c r="W15" i="75"/>
  <c r="W16" i="75"/>
  <c r="W17" i="75"/>
  <c r="W18" i="75"/>
  <c r="W19" i="75"/>
  <c r="W20" i="75"/>
  <c r="W21" i="75"/>
  <c r="W22" i="75"/>
  <c r="W23" i="75"/>
  <c r="W24" i="75"/>
  <c r="W25" i="75"/>
  <c r="W26" i="75"/>
  <c r="W4" i="75" l="1"/>
  <c r="AM4" i="75"/>
  <c r="AQ4" i="75"/>
  <c r="AU4" i="75"/>
  <c r="AN5" i="75"/>
  <c r="AR5" i="75"/>
  <c r="AO6" i="75"/>
  <c r="AS6" i="75"/>
  <c r="AP7" i="75"/>
  <c r="AT7" i="75"/>
  <c r="AQ8" i="75"/>
  <c r="AU8" i="75"/>
  <c r="AR9" i="75"/>
  <c r="BL4" i="75"/>
  <c r="BP4" i="75"/>
  <c r="BI5" i="75"/>
  <c r="BM5" i="75"/>
  <c r="BQ5" i="75"/>
  <c r="BJ6" i="75"/>
  <c r="BN6" i="75"/>
  <c r="BR6" i="75"/>
  <c r="BK7" i="75"/>
  <c r="BO7" i="75"/>
  <c r="BS7" i="75"/>
  <c r="BL8" i="75"/>
  <c r="BP8" i="75"/>
  <c r="BI9" i="75"/>
  <c r="BM9" i="75"/>
  <c r="BQ9" i="75"/>
  <c r="BH6" i="75"/>
  <c r="BH4" i="75"/>
  <c r="BH7" i="75"/>
  <c r="AO4" i="75"/>
  <c r="AL5" i="75"/>
  <c r="AT5" i="75"/>
  <c r="AQ6" i="75"/>
  <c r="AN7" i="75"/>
  <c r="AS8" i="75"/>
  <c r="AP9" i="75"/>
  <c r="BJ4" i="75"/>
  <c r="BR4" i="75"/>
  <c r="BS5" i="75"/>
  <c r="BP6" i="75"/>
  <c r="BQ7" i="75"/>
  <c r="BR8" i="75"/>
  <c r="BS9" i="75"/>
  <c r="AN4" i="75"/>
  <c r="AR4" i="75"/>
  <c r="AO5" i="75"/>
  <c r="AS5" i="75"/>
  <c r="AP6" i="75"/>
  <c r="AT6" i="75"/>
  <c r="AQ7" i="75"/>
  <c r="AU7" i="75"/>
  <c r="AR8" i="75"/>
  <c r="AS9" i="75"/>
  <c r="BI4" i="75"/>
  <c r="BM4" i="75"/>
  <c r="BQ4" i="75"/>
  <c r="BJ5" i="75"/>
  <c r="BN5" i="75"/>
  <c r="BR5" i="75"/>
  <c r="BK6" i="75"/>
  <c r="BO6" i="75"/>
  <c r="BS6" i="75"/>
  <c r="BL7" i="75"/>
  <c r="BP7" i="75"/>
  <c r="BI8" i="75"/>
  <c r="BM8" i="75"/>
  <c r="BQ8" i="75"/>
  <c r="BJ9" i="75"/>
  <c r="BN9" i="75"/>
  <c r="BO5" i="75"/>
  <c r="BI7" i="75"/>
  <c r="BN8" i="75"/>
  <c r="BO9" i="75"/>
  <c r="AV4" i="75"/>
  <c r="AL4" i="75"/>
  <c r="AP4" i="75"/>
  <c r="AT4" i="75"/>
  <c r="AM5" i="75"/>
  <c r="AQ5" i="75"/>
  <c r="AU5" i="75"/>
  <c r="AN6" i="75"/>
  <c r="AR6" i="75"/>
  <c r="AO7" i="75"/>
  <c r="AS7" i="75"/>
  <c r="AP8" i="75"/>
  <c r="AT8" i="75"/>
  <c r="AQ9" i="75"/>
  <c r="AU9" i="75"/>
  <c r="BK4" i="75"/>
  <c r="BO4" i="75"/>
  <c r="BS4" i="75"/>
  <c r="BL5" i="75"/>
  <c r="BP5" i="75"/>
  <c r="BI6" i="75"/>
  <c r="BM6" i="75"/>
  <c r="BQ6" i="75"/>
  <c r="BJ7" i="75"/>
  <c r="BN7" i="75"/>
  <c r="BR7" i="75"/>
  <c r="BK8" i="75"/>
  <c r="BO8" i="75"/>
  <c r="BS8" i="75"/>
  <c r="BL9" i="75"/>
  <c r="BP9" i="75"/>
  <c r="BH5" i="75"/>
  <c r="BH9" i="75"/>
  <c r="BR9" i="75"/>
  <c r="AK4" i="75"/>
  <c r="AS4" i="75"/>
  <c r="AP5" i="75"/>
  <c r="AM6" i="75"/>
  <c r="AU6" i="75"/>
  <c r="AR7" i="75"/>
  <c r="AO8" i="75"/>
  <c r="AT9" i="75"/>
  <c r="BN4" i="75"/>
  <c r="BK5" i="75"/>
  <c r="BL6" i="75"/>
  <c r="BM7" i="75"/>
  <c r="BJ8" i="75"/>
  <c r="BK9" i="75"/>
  <c r="BH8" i="75"/>
  <c r="AZ4" i="75"/>
  <c r="BE7" i="75"/>
  <c r="AZ8" i="75"/>
  <c r="BF4" i="75"/>
  <c r="BF5" i="75" s="1"/>
  <c r="AY7" i="75"/>
  <c r="BA7" i="75"/>
  <c r="BB4" i="75"/>
  <c r="BB5" i="75" s="1"/>
  <c r="AX4" i="75"/>
  <c r="BD9" i="75"/>
  <c r="BG8" i="75"/>
  <c r="BC8" i="75"/>
  <c r="AY8" i="75"/>
  <c r="BF7" i="75"/>
  <c r="BB7" i="75"/>
  <c r="AZ5" i="75"/>
  <c r="AZ6" i="75" s="1"/>
  <c r="BG4" i="75"/>
  <c r="BG5" i="75" s="1"/>
  <c r="BC4" i="75"/>
  <c r="BC5" i="75" s="1"/>
  <c r="BC6" i="75" s="1"/>
  <c r="AY4" i="75"/>
  <c r="AY5" i="75" s="1"/>
  <c r="BG9" i="75"/>
  <c r="BF8" i="75"/>
  <c r="BB8" i="75"/>
  <c r="AX8" i="75"/>
  <c r="BF9" i="75"/>
  <c r="BB9" i="75"/>
  <c r="BE8" i="75"/>
  <c r="BA8" i="75"/>
  <c r="BD7" i="75"/>
  <c r="AZ7" i="75"/>
  <c r="BG6" i="75"/>
  <c r="AY6" i="75"/>
  <c r="AX5" i="75"/>
  <c r="AX6" i="75" s="1"/>
  <c r="BE4" i="75"/>
  <c r="BE5" i="75" s="1"/>
  <c r="BE6" i="75" s="1"/>
  <c r="BA4" i="75"/>
  <c r="AW4" i="75"/>
  <c r="AW5" i="75" s="1"/>
  <c r="BC9" i="75"/>
  <c r="BE9" i="75"/>
  <c r="BA9" i="75"/>
  <c r="BD8" i="75"/>
  <c r="BG7" i="75"/>
  <c r="BC7" i="75"/>
  <c r="BF6" i="75"/>
  <c r="BB6" i="75"/>
  <c r="BA5" i="75"/>
  <c r="BA6" i="75" s="1"/>
  <c r="BD4" i="75"/>
  <c r="BD5" i="75" s="1"/>
  <c r="BD6" i="75" s="1"/>
  <c r="V4" i="75"/>
  <c r="V5" i="75" l="1"/>
  <c r="V6" i="75" l="1"/>
  <c r="F5" i="75"/>
  <c r="V7" i="75"/>
  <c r="AX7" i="75" s="1"/>
  <c r="F6" i="75"/>
  <c r="AW6" i="75"/>
  <c r="AV5" i="75"/>
  <c r="AV6" i="75" s="1"/>
  <c r="AV7" i="75" s="1"/>
  <c r="F7" i="75" l="1"/>
  <c r="F8" i="75" s="1"/>
  <c r="F9" i="75" s="1"/>
  <c r="AW7" i="75"/>
  <c r="V8" i="75"/>
  <c r="V9" i="75" s="1"/>
  <c r="AV8" i="75"/>
  <c r="AV9" i="75" s="1"/>
  <c r="AZ9" i="75"/>
  <c r="U10" i="75"/>
  <c r="V10" i="75" s="1"/>
  <c r="AX10" i="75" s="1"/>
  <c r="AX9" i="75"/>
  <c r="AY9" i="75"/>
  <c r="AW8" i="75" l="1"/>
  <c r="AW9" i="75" s="1"/>
  <c r="AW10" i="75" s="1"/>
  <c r="F10" i="75"/>
  <c r="W10" i="75"/>
  <c r="BM10" i="75"/>
  <c r="AT10" i="75"/>
  <c r="BN10" i="75"/>
  <c r="BS10" i="75"/>
  <c r="AT13" i="75"/>
  <c r="BL11" i="75"/>
  <c r="BQ12" i="75"/>
  <c r="BK14" i="75"/>
  <c r="BP15" i="75"/>
  <c r="BJ17" i="75"/>
  <c r="BO18" i="75"/>
  <c r="BI20" i="75"/>
  <c r="BN21" i="75"/>
  <c r="BS22" i="75"/>
  <c r="AS11" i="75"/>
  <c r="AT16" i="75"/>
  <c r="BQ11" i="75"/>
  <c r="BK13" i="75"/>
  <c r="BP14" i="75"/>
  <c r="BJ16" i="75"/>
  <c r="BO17" i="75"/>
  <c r="BI19" i="75"/>
  <c r="BN20" i="75"/>
  <c r="AT11" i="75"/>
  <c r="AT15" i="75"/>
  <c r="BR11" i="75"/>
  <c r="BL13" i="75"/>
  <c r="BQ14" i="75"/>
  <c r="BK16" i="75"/>
  <c r="BP17" i="75"/>
  <c r="BJ19" i="75"/>
  <c r="BO20" i="75"/>
  <c r="BK11" i="75"/>
  <c r="BI17" i="75"/>
  <c r="BJ22" i="75"/>
  <c r="BJ24" i="75"/>
  <c r="BO25" i="75"/>
  <c r="BH13" i="75"/>
  <c r="BH14" i="75"/>
  <c r="BK15" i="75"/>
  <c r="BQ24" i="75"/>
  <c r="AU19" i="75"/>
  <c r="BS15" i="75"/>
  <c r="BQ21" i="75"/>
  <c r="BQ23" i="75"/>
  <c r="BL25" i="75"/>
  <c r="BQ26" i="75"/>
  <c r="BJ18" i="75"/>
  <c r="BK26" i="75"/>
  <c r="BM13" i="75"/>
  <c r="BK19" i="75"/>
  <c r="BR22" i="75"/>
  <c r="BP24" i="75"/>
  <c r="BJ26" i="75"/>
  <c r="BH15" i="75"/>
  <c r="BI21" i="75"/>
  <c r="BO26" i="75"/>
  <c r="BG17" i="75"/>
  <c r="BE10" i="75"/>
  <c r="BE11" i="75" s="1"/>
  <c r="BE12" i="75" s="1"/>
  <c r="BE13" i="75" s="1"/>
  <c r="BG20" i="75"/>
  <c r="BD10" i="75"/>
  <c r="BD11" i="75" s="1"/>
  <c r="BD12" i="75" s="1"/>
  <c r="BD13" i="75" s="1"/>
  <c r="BD14" i="75" s="1"/>
  <c r="BF18" i="75"/>
  <c r="BC10" i="75"/>
  <c r="BC11" i="75" s="1"/>
  <c r="BC12" i="75" s="1"/>
  <c r="BE18" i="75"/>
  <c r="BE14" i="75"/>
  <c r="BJ10" i="75"/>
  <c r="AU18" i="75"/>
  <c r="BL15" i="75"/>
  <c r="BP19" i="75"/>
  <c r="BI24" i="75"/>
  <c r="BR12" i="75"/>
  <c r="BP18" i="75"/>
  <c r="AS14" i="75"/>
  <c r="BM14" i="75"/>
  <c r="BQ18" i="75"/>
  <c r="BO15" i="75"/>
  <c r="BK25" i="75"/>
  <c r="AU11" i="75"/>
  <c r="BN14" i="75"/>
  <c r="BS24" i="75"/>
  <c r="BJ25" i="75"/>
  <c r="BM22" i="75"/>
  <c r="AQ10" i="75"/>
  <c r="BQ10" i="75"/>
  <c r="BL10" i="75"/>
  <c r="BR10" i="75"/>
  <c r="BP10" i="75"/>
  <c r="AU14" i="75"/>
  <c r="BP11" i="75"/>
  <c r="BJ13" i="75"/>
  <c r="BO14" i="75"/>
  <c r="BI16" i="75"/>
  <c r="BN17" i="75"/>
  <c r="BS18" i="75"/>
  <c r="BM20" i="75"/>
  <c r="BR21" i="75"/>
  <c r="BL23" i="75"/>
  <c r="AT12" i="75"/>
  <c r="AU17" i="75"/>
  <c r="BJ12" i="75"/>
  <c r="BO13" i="75"/>
  <c r="BI15" i="75"/>
  <c r="BN16" i="75"/>
  <c r="BS17" i="75"/>
  <c r="BM19" i="75"/>
  <c r="BR20" i="75"/>
  <c r="AU12" i="75"/>
  <c r="AU16" i="75"/>
  <c r="BK12" i="75"/>
  <c r="BP13" i="75"/>
  <c r="BJ15" i="75"/>
  <c r="BO16" i="75"/>
  <c r="BI18" i="75"/>
  <c r="BN19" i="75"/>
  <c r="BS20" i="75"/>
  <c r="BP12" i="75"/>
  <c r="BN18" i="75"/>
  <c r="BP22" i="75"/>
  <c r="BN24" i="75"/>
  <c r="BS25" i="75"/>
  <c r="BH17" i="75"/>
  <c r="BH22" i="75"/>
  <c r="BO19" i="75"/>
  <c r="BR25" i="75"/>
  <c r="BO11" i="75"/>
  <c r="BM17" i="75"/>
  <c r="BL22" i="75"/>
  <c r="BK24" i="75"/>
  <c r="BP25" i="75"/>
  <c r="BH18" i="75"/>
  <c r="BN22" i="75"/>
  <c r="BH12" i="75"/>
  <c r="BR14" i="75"/>
  <c r="BP20" i="75"/>
  <c r="BM23" i="75"/>
  <c r="BI25" i="75"/>
  <c r="BN26" i="75"/>
  <c r="BH19" i="75"/>
  <c r="BI23" i="75"/>
  <c r="BH20" i="75"/>
  <c r="BG18" i="75"/>
  <c r="BF16" i="75"/>
  <c r="BA10" i="75"/>
  <c r="BC18" i="75"/>
  <c r="BF24" i="75"/>
  <c r="BD16" i="75"/>
  <c r="AY10" i="75"/>
  <c r="BE22" i="75"/>
  <c r="BG16" i="75"/>
  <c r="BG12" i="75"/>
  <c r="BG13" i="75" s="1"/>
  <c r="BG14" i="75" s="1"/>
  <c r="AS12" i="75"/>
  <c r="BR13" i="75"/>
  <c r="BK18" i="75"/>
  <c r="BO22" i="75"/>
  <c r="BM11" i="75"/>
  <c r="BQ15" i="75"/>
  <c r="BJ20" i="75"/>
  <c r="BN11" i="75"/>
  <c r="BR15" i="75"/>
  <c r="BK20" i="75"/>
  <c r="BO23" i="75"/>
  <c r="BH25" i="75"/>
  <c r="BH16" i="75"/>
  <c r="BK23" i="75"/>
  <c r="BQ13" i="75"/>
  <c r="BQ17" i="75"/>
  <c r="BQ25" i="75"/>
  <c r="AU10" i="75"/>
  <c r="BH10" i="75"/>
  <c r="AR10" i="75"/>
  <c r="AS10" i="75"/>
  <c r="AR11" i="75"/>
  <c r="AT17" i="75"/>
  <c r="BI12" i="75"/>
  <c r="BN13" i="75"/>
  <c r="BS14" i="75"/>
  <c r="BM16" i="75"/>
  <c r="BR17" i="75"/>
  <c r="BL19" i="75"/>
  <c r="BQ20" i="75"/>
  <c r="BK22" i="75"/>
  <c r="BP23" i="75"/>
  <c r="AU13" i="75"/>
  <c r="BI11" i="75"/>
  <c r="BN12" i="75"/>
  <c r="BS13" i="75"/>
  <c r="BM15" i="75"/>
  <c r="BR16" i="75"/>
  <c r="BL18" i="75"/>
  <c r="BQ19" i="75"/>
  <c r="BK21" i="75"/>
  <c r="AR13" i="75"/>
  <c r="BJ11" i="75"/>
  <c r="BO12" i="75"/>
  <c r="BI14" i="75"/>
  <c r="BN15" i="75"/>
  <c r="BS16" i="75"/>
  <c r="BM18" i="75"/>
  <c r="BR19" i="75"/>
  <c r="BL21" i="75"/>
  <c r="BJ14" i="75"/>
  <c r="BS19" i="75"/>
  <c r="BJ23" i="75"/>
  <c r="BR24" i="75"/>
  <c r="BL26" i="75"/>
  <c r="BH21" i="75"/>
  <c r="BH23" i="75"/>
  <c r="BI22" i="75"/>
  <c r="BS26" i="75"/>
  <c r="BI13" i="75"/>
  <c r="BR18" i="75"/>
  <c r="BQ22" i="75"/>
  <c r="BO24" i="75"/>
  <c r="BI26" i="75"/>
  <c r="BH26" i="75"/>
  <c r="BS23" i="75"/>
  <c r="BH24" i="75"/>
  <c r="BL16" i="75"/>
  <c r="BS21" i="75"/>
  <c r="BR23" i="75"/>
  <c r="BM25" i="75"/>
  <c r="BR26" i="75"/>
  <c r="BL12" i="75"/>
  <c r="BM24" i="75"/>
  <c r="BD20" i="75"/>
  <c r="BB16" i="75"/>
  <c r="BG24" i="75"/>
  <c r="BF17" i="75"/>
  <c r="BF22" i="75"/>
  <c r="BG15" i="75"/>
  <c r="BE20" i="75"/>
  <c r="BC16" i="75"/>
  <c r="BF10" i="75"/>
  <c r="BF11" i="75" s="1"/>
  <c r="BF12" i="75" s="1"/>
  <c r="BF13" i="75" s="1"/>
  <c r="BF14" i="75" s="1"/>
  <c r="BI10" i="75"/>
  <c r="BK10" i="75"/>
  <c r="BO10" i="75"/>
  <c r="BM12" i="75"/>
  <c r="BQ16" i="75"/>
  <c r="BJ21" i="75"/>
  <c r="AS15" i="75"/>
  <c r="BL14" i="75"/>
  <c r="BK17" i="75"/>
  <c r="BO21" i="75"/>
  <c r="BS12" i="75"/>
  <c r="BL17" i="75"/>
  <c r="BP21" i="75"/>
  <c r="BM21" i="75"/>
  <c r="BP26" i="75"/>
  <c r="BN23" i="75"/>
  <c r="BL20" i="75"/>
  <c r="BM26" i="75"/>
  <c r="BS11" i="75"/>
  <c r="BN25" i="75"/>
  <c r="BD18" i="75"/>
  <c r="BF20" i="75"/>
  <c r="BF15" i="75"/>
  <c r="BE16" i="75"/>
  <c r="BL24" i="75"/>
  <c r="BE15" i="75"/>
  <c r="BG10" i="75"/>
  <c r="BG11" i="75" s="1"/>
  <c r="BG19" i="75"/>
  <c r="BP16" i="75"/>
  <c r="BB10" i="75"/>
  <c r="BH11" i="75"/>
  <c r="BG22" i="75"/>
  <c r="AZ10" i="75"/>
  <c r="AV10" i="75"/>
  <c r="V11" i="75"/>
  <c r="BB11" i="75" s="1"/>
  <c r="BB12" i="75" s="1"/>
  <c r="F11" i="75" l="1"/>
  <c r="AZ11" i="75"/>
  <c r="AZ12" i="75" s="1"/>
  <c r="BA11" i="75"/>
  <c r="BA12" i="75" s="1"/>
  <c r="AX11" i="75"/>
  <c r="AY11" i="75"/>
  <c r="AV11" i="75"/>
  <c r="AW11" i="75"/>
  <c r="V12" i="75"/>
  <c r="F12" i="75" l="1"/>
  <c r="AX12" i="75"/>
  <c r="AY12" i="75"/>
  <c r="V13" i="75"/>
  <c r="AV12" i="75"/>
  <c r="AW12" i="75"/>
  <c r="F13" i="75" l="1"/>
  <c r="AW13" i="75"/>
  <c r="BB13" i="75"/>
  <c r="BB14" i="75" s="1"/>
  <c r="BC13" i="75"/>
  <c r="BC14" i="75" s="1"/>
  <c r="AZ13" i="75"/>
  <c r="BA13" i="75"/>
  <c r="BA14" i="75" s="1"/>
  <c r="AX13" i="75"/>
  <c r="AY13" i="75"/>
  <c r="AV13" i="75"/>
  <c r="V14" i="75"/>
  <c r="AW14" i="75" s="1"/>
  <c r="F14" i="75" l="1"/>
  <c r="AZ14" i="75"/>
  <c r="AX14" i="75"/>
  <c r="AY14" i="75"/>
  <c r="V15" i="75"/>
  <c r="AW15" i="75" s="1"/>
  <c r="AV14" i="75"/>
  <c r="F15" i="75" l="1"/>
  <c r="AV15" i="75"/>
  <c r="V16" i="75"/>
  <c r="AW16" i="75" s="1"/>
  <c r="AX15" i="75"/>
  <c r="BC15" i="75"/>
  <c r="BD15" i="75"/>
  <c r="BA15" i="75"/>
  <c r="BA16" i="75" s="1"/>
  <c r="BB15" i="75"/>
  <c r="AY15" i="75"/>
  <c r="AY16" i="75" s="1"/>
  <c r="AZ15" i="75"/>
  <c r="AZ16" i="75" s="1"/>
  <c r="F16" i="75" l="1"/>
  <c r="AX16" i="75"/>
  <c r="V17" i="75"/>
  <c r="V18" i="75" s="1"/>
  <c r="AV16" i="75"/>
  <c r="BD17" i="75"/>
  <c r="BE17" i="75"/>
  <c r="BB17" i="75"/>
  <c r="BC17" i="75"/>
  <c r="AZ17" i="75"/>
  <c r="BA17" i="75"/>
  <c r="AX17" i="75"/>
  <c r="AY17" i="75"/>
  <c r="F17" i="75" l="1"/>
  <c r="F18" i="75" s="1"/>
  <c r="AW17" i="75"/>
  <c r="AV17" i="75"/>
  <c r="AV18" i="75" s="1"/>
  <c r="BB18" i="75"/>
  <c r="V19" i="75"/>
  <c r="BF19" i="75" s="1"/>
  <c r="AW18" i="75"/>
  <c r="BE19" i="75"/>
  <c r="BB19" i="75"/>
  <c r="BC19" i="75"/>
  <c r="AZ18" i="75"/>
  <c r="AZ19" i="75" s="1"/>
  <c r="BA18" i="75"/>
  <c r="BA19" i="75" s="1"/>
  <c r="AX18" i="75"/>
  <c r="AY18" i="75"/>
  <c r="AY19" i="75" s="1"/>
  <c r="F19" i="75" l="1"/>
  <c r="AV19" i="75"/>
  <c r="AX19" i="75"/>
  <c r="AW19" i="75"/>
  <c r="V20" i="75"/>
  <c r="V21" i="75" s="1"/>
  <c r="BD19" i="75"/>
  <c r="BB20" i="75"/>
  <c r="BC20" i="75"/>
  <c r="AZ20" i="75"/>
  <c r="BA20" i="75"/>
  <c r="F20" i="75" l="1"/>
  <c r="F21" i="75" s="1"/>
  <c r="AV20" i="75"/>
  <c r="AV21" i="75" s="1"/>
  <c r="AW20" i="75"/>
  <c r="AW21" i="75" s="1"/>
  <c r="AY20" i="75"/>
  <c r="AX20" i="75"/>
  <c r="AX21" i="75" s="1"/>
  <c r="BF21" i="75"/>
  <c r="BG21" i="75"/>
  <c r="BD21" i="75"/>
  <c r="BE21" i="75"/>
  <c r="BB21" i="75"/>
  <c r="BC21" i="75"/>
  <c r="AZ21" i="75"/>
  <c r="BA21" i="75"/>
  <c r="AY21" i="75"/>
  <c r="V22" i="75"/>
  <c r="F22" i="75" l="1"/>
  <c r="BD22" i="75"/>
  <c r="BB22" i="75"/>
  <c r="BC22" i="75"/>
  <c r="AZ22" i="75"/>
  <c r="BA22" i="75"/>
  <c r="AY22" i="75"/>
  <c r="AW22" i="75"/>
  <c r="AX22" i="75"/>
  <c r="AV22" i="75"/>
  <c r="V23" i="75"/>
  <c r="F23" i="75" l="1"/>
  <c r="BF23" i="75"/>
  <c r="BG23" i="75"/>
  <c r="BD23" i="75"/>
  <c r="BE23" i="75"/>
  <c r="BB23" i="75"/>
  <c r="BC23" i="75"/>
  <c r="AZ23" i="75"/>
  <c r="BA23" i="75"/>
  <c r="AY23" i="75"/>
  <c r="AW23" i="75"/>
  <c r="AX23" i="75"/>
  <c r="AV23" i="75"/>
  <c r="V24" i="75"/>
  <c r="F24" i="75" l="1"/>
  <c r="BD24" i="75"/>
  <c r="BE24" i="75"/>
  <c r="BB24" i="75"/>
  <c r="BC24" i="75"/>
  <c r="AZ24" i="75"/>
  <c r="BA24" i="75"/>
  <c r="AY24" i="75"/>
  <c r="AW24" i="75"/>
  <c r="AX24" i="75"/>
  <c r="AV24" i="75"/>
  <c r="V25" i="75"/>
  <c r="F25" i="75" l="1"/>
  <c r="BF25" i="75"/>
  <c r="BG25" i="75"/>
  <c r="BD25" i="75"/>
  <c r="BE25" i="75"/>
  <c r="BB25" i="75"/>
  <c r="BC25" i="75"/>
  <c r="AZ25" i="75"/>
  <c r="BA25" i="75"/>
  <c r="AY25" i="75"/>
  <c r="AW25" i="75"/>
  <c r="AX25" i="75"/>
  <c r="AV25" i="75"/>
  <c r="V26" i="75"/>
  <c r="F26" i="75" l="1"/>
  <c r="BF26" i="75"/>
  <c r="BG26" i="75"/>
  <c r="BD26" i="75"/>
  <c r="BE26" i="75"/>
  <c r="BB26" i="75"/>
  <c r="BC26" i="75"/>
  <c r="AZ26" i="75"/>
  <c r="BA26" i="75"/>
  <c r="AY26" i="75"/>
  <c r="AW26" i="75"/>
  <c r="AX26" i="75"/>
  <c r="AV26" i="75"/>
  <c r="E5" i="75" l="1"/>
  <c r="E6" i="75" l="1"/>
  <c r="E7" i="75" l="1"/>
  <c r="E8" i="75" l="1"/>
  <c r="W8" i="75" s="1"/>
  <c r="E9" i="75" l="1"/>
  <c r="E10" i="75" l="1"/>
  <c r="S26" i="75"/>
  <c r="S25" i="75"/>
  <c r="S24" i="75"/>
  <c r="S23" i="75"/>
  <c r="S22" i="75"/>
  <c r="S21" i="75"/>
  <c r="S20" i="75"/>
  <c r="S19" i="75"/>
  <c r="S18" i="75"/>
  <c r="S17" i="75"/>
  <c r="S16" i="75"/>
  <c r="S15" i="75"/>
  <c r="S14" i="75"/>
  <c r="S13" i="75"/>
  <c r="S12" i="75"/>
  <c r="S11" i="75"/>
  <c r="S10" i="75"/>
  <c r="S9" i="75"/>
  <c r="S8" i="75"/>
  <c r="S7" i="75"/>
  <c r="S6" i="75"/>
  <c r="S5" i="75"/>
  <c r="D5" i="75"/>
  <c r="D6" i="75" s="1"/>
  <c r="D7" i="75" s="1"/>
  <c r="D8" i="75" s="1"/>
  <c r="D9" i="75" s="1"/>
  <c r="D10" i="75" s="1"/>
  <c r="D11" i="75" s="1"/>
  <c r="D12" i="75" s="1"/>
  <c r="D13" i="75" s="1"/>
  <c r="D14" i="75" s="1"/>
  <c r="D15" i="75" s="1"/>
  <c r="D16" i="75" s="1"/>
  <c r="D17" i="75" s="1"/>
  <c r="D18" i="75" s="1"/>
  <c r="D19" i="75" s="1"/>
  <c r="D20" i="75" s="1"/>
  <c r="D21" i="75" s="1"/>
  <c r="D22" i="75" s="1"/>
  <c r="D23" i="75" s="1"/>
  <c r="D24" i="75" s="1"/>
  <c r="D25" i="75" s="1"/>
  <c r="D26" i="75" s="1"/>
  <c r="S4" i="75"/>
  <c r="Z5" i="75" l="1"/>
  <c r="AD5" i="75"/>
  <c r="AH5" i="75"/>
  <c r="AF5" i="75"/>
  <c r="AA5" i="75"/>
  <c r="AE5" i="75"/>
  <c r="AI5" i="75"/>
  <c r="X5" i="75"/>
  <c r="AB5" i="75"/>
  <c r="Y5" i="75"/>
  <c r="AC5" i="75"/>
  <c r="AG5" i="75"/>
  <c r="Z13" i="75"/>
  <c r="AD13" i="75"/>
  <c r="AH13" i="75"/>
  <c r="AB13" i="75"/>
  <c r="AA13" i="75"/>
  <c r="AE13" i="75"/>
  <c r="AI13" i="75"/>
  <c r="X13" i="75"/>
  <c r="Y13" i="75"/>
  <c r="AC13" i="75"/>
  <c r="AG13" i="75"/>
  <c r="AF13" i="75"/>
  <c r="Z25" i="75"/>
  <c r="AD25" i="75"/>
  <c r="AH25" i="75"/>
  <c r="AA25" i="75"/>
  <c r="AE25" i="75"/>
  <c r="AI25" i="75"/>
  <c r="X25" i="75"/>
  <c r="Y25" i="75"/>
  <c r="AC25" i="75"/>
  <c r="AG25" i="75"/>
  <c r="AF25" i="75"/>
  <c r="AB25" i="75"/>
  <c r="Y8" i="75"/>
  <c r="AC8" i="75"/>
  <c r="AG8" i="75"/>
  <c r="X8" i="75"/>
  <c r="AI8" i="75"/>
  <c r="Z8" i="75"/>
  <c r="AD8" i="75"/>
  <c r="AH8" i="75"/>
  <c r="AE8" i="75"/>
  <c r="AB8" i="75"/>
  <c r="AF8" i="75"/>
  <c r="AA8" i="75"/>
  <c r="Y12" i="75"/>
  <c r="AC12" i="75"/>
  <c r="AG12" i="75"/>
  <c r="X12" i="75"/>
  <c r="AA12" i="75"/>
  <c r="Z12" i="75"/>
  <c r="AD12" i="75"/>
  <c r="AH12" i="75"/>
  <c r="AI12" i="75"/>
  <c r="AB12" i="75"/>
  <c r="AF12" i="75"/>
  <c r="AE12" i="75"/>
  <c r="Y16" i="75"/>
  <c r="AC16" i="75"/>
  <c r="AG16" i="75"/>
  <c r="X16" i="75"/>
  <c r="AI16" i="75"/>
  <c r="Z16" i="75"/>
  <c r="AD16" i="75"/>
  <c r="AH16" i="75"/>
  <c r="AE16" i="75"/>
  <c r="AB16" i="75"/>
  <c r="AF16" i="75"/>
  <c r="AA16" i="75"/>
  <c r="Y20" i="75"/>
  <c r="AC20" i="75"/>
  <c r="AG20" i="75"/>
  <c r="X20" i="75"/>
  <c r="AA20" i="75"/>
  <c r="Z20" i="75"/>
  <c r="AD20" i="75"/>
  <c r="AH20" i="75"/>
  <c r="AE20" i="75"/>
  <c r="AB20" i="75"/>
  <c r="AF20" i="75"/>
  <c r="AI20" i="75"/>
  <c r="Y24" i="75"/>
  <c r="AC24" i="75"/>
  <c r="AG24" i="75"/>
  <c r="X24" i="75"/>
  <c r="Z24" i="75"/>
  <c r="AD24" i="75"/>
  <c r="AH24" i="75"/>
  <c r="AB24" i="75"/>
  <c r="AF24" i="75"/>
  <c r="AA24" i="75"/>
  <c r="AI24" i="75"/>
  <c r="AE24" i="75"/>
  <c r="Z9" i="75"/>
  <c r="AD9" i="75"/>
  <c r="AH9" i="75"/>
  <c r="AA9" i="75"/>
  <c r="AE9" i="75"/>
  <c r="AI9" i="75"/>
  <c r="X9" i="75"/>
  <c r="AF9" i="75"/>
  <c r="Y9" i="75"/>
  <c r="AC9" i="75"/>
  <c r="AG9" i="75"/>
  <c r="AB9" i="75"/>
  <c r="Z17" i="75"/>
  <c r="AD17" i="75"/>
  <c r="AH17" i="75"/>
  <c r="AA17" i="75"/>
  <c r="AE17" i="75"/>
  <c r="AI17" i="75"/>
  <c r="X17" i="75"/>
  <c r="AF17" i="75"/>
  <c r="Y17" i="75"/>
  <c r="AC17" i="75"/>
  <c r="AG17" i="75"/>
  <c r="AB17" i="75"/>
  <c r="Z21" i="75"/>
  <c r="AD21" i="75"/>
  <c r="AH21" i="75"/>
  <c r="AA21" i="75"/>
  <c r="AE21" i="75"/>
  <c r="AI21" i="75"/>
  <c r="X21" i="75"/>
  <c r="Y21" i="75"/>
  <c r="AC21" i="75"/>
  <c r="AG21" i="75"/>
  <c r="AB21" i="75"/>
  <c r="AF21" i="75"/>
  <c r="Y4" i="75"/>
  <c r="AC4" i="75"/>
  <c r="AG4" i="75"/>
  <c r="AE4" i="75"/>
  <c r="Z4" i="75"/>
  <c r="AD4" i="75"/>
  <c r="AH4" i="75"/>
  <c r="AA4" i="75"/>
  <c r="AB4" i="75"/>
  <c r="AF4" i="75"/>
  <c r="X4" i="75"/>
  <c r="AI4" i="75"/>
  <c r="AA6" i="75"/>
  <c r="AE6" i="75"/>
  <c r="AI6" i="75"/>
  <c r="AG6" i="75"/>
  <c r="AB6" i="75"/>
  <c r="AF6" i="75"/>
  <c r="AC6" i="75"/>
  <c r="Z6" i="75"/>
  <c r="AD6" i="75"/>
  <c r="AH6" i="75"/>
  <c r="Y6" i="75"/>
  <c r="X6" i="75"/>
  <c r="AA10" i="75"/>
  <c r="AE10" i="75"/>
  <c r="AI10" i="75"/>
  <c r="Y10" i="75"/>
  <c r="AB10" i="75"/>
  <c r="AF10" i="75"/>
  <c r="AG10" i="75"/>
  <c r="Z10" i="75"/>
  <c r="AD10" i="75"/>
  <c r="AH10" i="75"/>
  <c r="AC10" i="75"/>
  <c r="X10" i="75"/>
  <c r="AA14" i="75"/>
  <c r="AE14" i="75"/>
  <c r="AI14" i="75"/>
  <c r="AC14" i="75"/>
  <c r="AB14" i="75"/>
  <c r="AF14" i="75"/>
  <c r="Y14" i="75"/>
  <c r="Z14" i="75"/>
  <c r="AD14" i="75"/>
  <c r="AH14" i="75"/>
  <c r="AG14" i="75"/>
  <c r="X14" i="75"/>
  <c r="AA18" i="75"/>
  <c r="AE18" i="75"/>
  <c r="AI18" i="75"/>
  <c r="Y18" i="75"/>
  <c r="AB18" i="75"/>
  <c r="AF18" i="75"/>
  <c r="AC18" i="75"/>
  <c r="Z18" i="75"/>
  <c r="AD18" i="75"/>
  <c r="AH18" i="75"/>
  <c r="AG18" i="75"/>
  <c r="X18" i="75"/>
  <c r="AA22" i="75"/>
  <c r="AE22" i="75"/>
  <c r="AI22" i="75"/>
  <c r="AB22" i="75"/>
  <c r="AF22" i="75"/>
  <c r="Z22" i="75"/>
  <c r="AD22" i="75"/>
  <c r="AH22" i="75"/>
  <c r="AG22" i="75"/>
  <c r="X22" i="75"/>
  <c r="Y22" i="75"/>
  <c r="AC22" i="75"/>
  <c r="AA26" i="75"/>
  <c r="AE26" i="75"/>
  <c r="AI26" i="75"/>
  <c r="AU26" i="75" s="1"/>
  <c r="AB26" i="75"/>
  <c r="AF26" i="75"/>
  <c r="Z26" i="75"/>
  <c r="AD26" i="75"/>
  <c r="AH26" i="75"/>
  <c r="X26" i="75"/>
  <c r="AC26" i="75"/>
  <c r="Y26" i="75"/>
  <c r="AG26" i="75"/>
  <c r="AB7" i="75"/>
  <c r="AF7" i="75"/>
  <c r="AH7" i="75"/>
  <c r="Y7" i="75"/>
  <c r="AC7" i="75"/>
  <c r="AG7" i="75"/>
  <c r="AD7" i="75"/>
  <c r="AA7" i="75"/>
  <c r="AE7" i="75"/>
  <c r="AI7" i="75"/>
  <c r="X7" i="75"/>
  <c r="Z7" i="75"/>
  <c r="AB11" i="75"/>
  <c r="AF11" i="75"/>
  <c r="Z11" i="75"/>
  <c r="Y11" i="75"/>
  <c r="AC11" i="75"/>
  <c r="AG11" i="75"/>
  <c r="AH11" i="75"/>
  <c r="AA11" i="75"/>
  <c r="AE11" i="75"/>
  <c r="AI11" i="75"/>
  <c r="X11" i="75"/>
  <c r="AD11" i="75"/>
  <c r="AB15" i="75"/>
  <c r="AF15" i="75"/>
  <c r="Z15" i="75"/>
  <c r="Y15" i="75"/>
  <c r="AC15" i="75"/>
  <c r="AG15" i="75"/>
  <c r="AD15" i="75"/>
  <c r="AA15" i="75"/>
  <c r="AE15" i="75"/>
  <c r="AI15" i="75"/>
  <c r="X15" i="75"/>
  <c r="AH15" i="75"/>
  <c r="AB19" i="75"/>
  <c r="AF19" i="75"/>
  <c r="Z19" i="75"/>
  <c r="Y19" i="75"/>
  <c r="AC19" i="75"/>
  <c r="AG19" i="75"/>
  <c r="AD19" i="75"/>
  <c r="AA19" i="75"/>
  <c r="AE19" i="75"/>
  <c r="AI19" i="75"/>
  <c r="X19" i="75"/>
  <c r="AH19" i="75"/>
  <c r="AB23" i="75"/>
  <c r="AF23" i="75"/>
  <c r="Y23" i="75"/>
  <c r="AC23" i="75"/>
  <c r="AG23" i="75"/>
  <c r="AA23" i="75"/>
  <c r="AE23" i="75"/>
  <c r="AI23" i="75"/>
  <c r="X23" i="75"/>
  <c r="AD23" i="75"/>
  <c r="Z23" i="75"/>
  <c r="AH23" i="75"/>
  <c r="E11" i="75"/>
  <c r="AT14" i="75" l="1"/>
  <c r="AU15" i="75"/>
  <c r="AS13" i="75"/>
  <c r="AR12" i="75"/>
  <c r="AQ11" i="75"/>
  <c r="AS16" i="75"/>
  <c r="AS17" i="75"/>
  <c r="AR15" i="75"/>
  <c r="AR14" i="75"/>
  <c r="AO9" i="75"/>
  <c r="AU21" i="75"/>
  <c r="AU20" i="75"/>
  <c r="AP10" i="75"/>
  <c r="AP11" i="75"/>
  <c r="AT18" i="75"/>
  <c r="AT19" i="75"/>
  <c r="AQ13" i="75"/>
  <c r="AQ12" i="75"/>
  <c r="AM7" i="75"/>
  <c r="AP13" i="75"/>
  <c r="AP12" i="75"/>
  <c r="AT21" i="75"/>
  <c r="AT20" i="75"/>
  <c r="AU22" i="75"/>
  <c r="AU23" i="75"/>
  <c r="AS18" i="75"/>
  <c r="AS19" i="75"/>
  <c r="AR16" i="75"/>
  <c r="AR17" i="75"/>
  <c r="AQ14" i="75"/>
  <c r="AQ15" i="75"/>
  <c r="AO11" i="75"/>
  <c r="AO10" i="75"/>
  <c r="AN9" i="75"/>
  <c r="AN8" i="75"/>
  <c r="AS21" i="75"/>
  <c r="AS20" i="75"/>
  <c r="AR18" i="75"/>
  <c r="AR19" i="75"/>
  <c r="AO13" i="75"/>
  <c r="AO12" i="75"/>
  <c r="AU25" i="75"/>
  <c r="AU24" i="75"/>
  <c r="AT23" i="75"/>
  <c r="AT22" i="75"/>
  <c r="AQ16" i="75"/>
  <c r="AQ17" i="75"/>
  <c r="AP14" i="75"/>
  <c r="AP15" i="75"/>
  <c r="AN10" i="75"/>
  <c r="AN11" i="75"/>
  <c r="AM9" i="75"/>
  <c r="AM8" i="75"/>
  <c r="AL6" i="75"/>
  <c r="AL7" i="75"/>
  <c r="AT24" i="75"/>
  <c r="AT25" i="75"/>
  <c r="AT26" i="75"/>
  <c r="AS25" i="75"/>
  <c r="AS22" i="75"/>
  <c r="AS24" i="75"/>
  <c r="AS26" i="75"/>
  <c r="AS23" i="75"/>
  <c r="AR23" i="75"/>
  <c r="AR21" i="75"/>
  <c r="AR25" i="75"/>
  <c r="AR20" i="75"/>
  <c r="AR24" i="75"/>
  <c r="AR22" i="75"/>
  <c r="AR26" i="75"/>
  <c r="AQ18" i="75"/>
  <c r="AQ22" i="75"/>
  <c r="AQ20" i="75"/>
  <c r="AQ23" i="75"/>
  <c r="AQ26" i="75"/>
  <c r="AQ21" i="75"/>
  <c r="AQ24" i="75"/>
  <c r="AQ19" i="75"/>
  <c r="AQ25" i="75"/>
  <c r="AO14" i="75"/>
  <c r="AO15" i="75"/>
  <c r="AP16" i="75"/>
  <c r="AP24" i="75"/>
  <c r="AP19" i="75"/>
  <c r="AP21" i="75"/>
  <c r="AP22" i="75"/>
  <c r="AP20" i="75"/>
  <c r="AP23" i="75"/>
  <c r="AP26" i="75"/>
  <c r="AP17" i="75"/>
  <c r="AP25" i="75"/>
  <c r="AP18" i="75"/>
  <c r="AO16" i="75"/>
  <c r="AO18" i="75"/>
  <c r="AO25" i="75"/>
  <c r="AO21" i="75"/>
  <c r="AO17" i="75"/>
  <c r="AO24" i="75"/>
  <c r="AO23" i="75"/>
  <c r="AO26" i="75"/>
  <c r="AO20" i="75"/>
  <c r="AO19" i="75"/>
  <c r="AO22" i="75"/>
  <c r="AN12" i="75"/>
  <c r="AN15" i="75"/>
  <c r="AN14" i="75"/>
  <c r="AN13" i="75"/>
  <c r="AM10" i="75"/>
  <c r="AM11" i="75"/>
  <c r="AL10" i="75"/>
  <c r="AL8" i="75"/>
  <c r="AL9" i="75"/>
  <c r="AL11" i="75"/>
  <c r="AN23" i="75"/>
  <c r="AN18" i="75"/>
  <c r="AN22" i="75"/>
  <c r="AN26" i="75"/>
  <c r="AN17" i="75"/>
  <c r="AN21" i="75"/>
  <c r="AN25" i="75"/>
  <c r="AN24" i="75"/>
  <c r="AN19" i="75"/>
  <c r="AN16" i="75"/>
  <c r="AN20" i="75"/>
  <c r="AM12" i="75"/>
  <c r="AM13" i="75"/>
  <c r="AM14" i="75"/>
  <c r="AM15" i="75"/>
  <c r="AM18" i="75"/>
  <c r="AM25" i="75"/>
  <c r="AM20" i="75"/>
  <c r="AM17" i="75"/>
  <c r="AM22" i="75"/>
  <c r="AM24" i="75"/>
  <c r="AM19" i="75"/>
  <c r="AM26" i="75"/>
  <c r="AM21" i="75"/>
  <c r="AM16" i="75"/>
  <c r="AM23" i="75"/>
  <c r="AL26" i="75"/>
  <c r="AL13" i="75"/>
  <c r="AL21" i="75"/>
  <c r="AL16" i="75"/>
  <c r="AL24" i="75"/>
  <c r="AL15" i="75"/>
  <c r="AL23" i="75"/>
  <c r="AL18" i="75"/>
  <c r="AL17" i="75"/>
  <c r="AL25" i="75"/>
  <c r="AL12" i="75"/>
  <c r="AL20" i="75"/>
  <c r="AL19" i="75"/>
  <c r="AL14" i="75"/>
  <c r="AL22" i="75"/>
  <c r="AJ4" i="75"/>
  <c r="AK9" i="75"/>
  <c r="AK7" i="75"/>
  <c r="AK10" i="75"/>
  <c r="AK6" i="75"/>
  <c r="AK8" i="75"/>
  <c r="AK5" i="75"/>
  <c r="AK14" i="75"/>
  <c r="AK13" i="75"/>
  <c r="AK11" i="75"/>
  <c r="AK12" i="75"/>
  <c r="AJ22" i="75"/>
  <c r="AJ20" i="75"/>
  <c r="AJ16" i="75"/>
  <c r="AJ17" i="75"/>
  <c r="AJ26" i="75"/>
  <c r="AJ21" i="75"/>
  <c r="AJ19" i="75"/>
  <c r="AJ24" i="75"/>
  <c r="AJ25" i="75"/>
  <c r="AJ18" i="75"/>
  <c r="AJ23" i="75"/>
  <c r="AJ15" i="75"/>
  <c r="AJ8" i="75"/>
  <c r="AJ5" i="75"/>
  <c r="AJ9" i="75"/>
  <c r="AJ6" i="75"/>
  <c r="AJ10" i="75"/>
  <c r="AJ7" i="75"/>
  <c r="AJ12" i="75"/>
  <c r="AJ13" i="75"/>
  <c r="AJ11" i="75"/>
  <c r="AJ14" i="75"/>
  <c r="AK20" i="75"/>
  <c r="AK22" i="75"/>
  <c r="AK16" i="75"/>
  <c r="AK23" i="75"/>
  <c r="AK18" i="75"/>
  <c r="AK19" i="75"/>
  <c r="AK21" i="75"/>
  <c r="AK25" i="75"/>
  <c r="AK24" i="75"/>
  <c r="AK15" i="75"/>
  <c r="AK26" i="75"/>
  <c r="AK17" i="75"/>
  <c r="E12" i="75"/>
  <c r="E13" i="75" l="1"/>
  <c r="E14" i="75" l="1"/>
  <c r="E15" i="75" l="1"/>
  <c r="E16" i="75" l="1"/>
  <c r="E17" i="75" l="1"/>
  <c r="E18" i="75" l="1"/>
  <c r="E19" i="75" l="1"/>
  <c r="E20" i="75" l="1"/>
  <c r="E21" i="75" l="1"/>
  <c r="E22" i="75" l="1"/>
  <c r="E23" i="75" l="1"/>
  <c r="E24" i="75" l="1"/>
  <c r="E25" i="75" l="1"/>
  <c r="E26" i="75" l="1"/>
</calcChain>
</file>

<file path=xl/sharedStrings.xml><?xml version="1.0" encoding="utf-8"?>
<sst xmlns="http://schemas.openxmlformats.org/spreadsheetml/2006/main" count="2879" uniqueCount="88">
  <si>
    <t>Trend 2</t>
  </si>
  <si>
    <t>Trend 3</t>
  </si>
  <si>
    <t>Trend 4</t>
  </si>
  <si>
    <t>Trend 5</t>
  </si>
  <si>
    <t>Trend 6</t>
  </si>
  <si>
    <t>Score 1</t>
  </si>
  <si>
    <t>Score 2</t>
  </si>
  <si>
    <t>Score 3</t>
  </si>
  <si>
    <t>Score 4</t>
  </si>
  <si>
    <t>Score 5</t>
  </si>
  <si>
    <t>Score 6</t>
  </si>
  <si>
    <t>Black X Start Date List</t>
  </si>
  <si>
    <t>Student ID:</t>
  </si>
  <si>
    <t>Blue 2</t>
  </si>
  <si>
    <t>Blue 3</t>
  </si>
  <si>
    <t>Blue 4</t>
  </si>
  <si>
    <t>Blue 5</t>
  </si>
  <si>
    <t>Blue 6</t>
  </si>
  <si>
    <t>Notes</t>
  </si>
  <si>
    <t>Target</t>
  </si>
  <si>
    <t>Date</t>
  </si>
  <si>
    <t>Score</t>
  </si>
  <si>
    <t>Week</t>
  </si>
  <si>
    <t>--------</t>
  </si>
  <si>
    <t>Student Name:</t>
  </si>
  <si>
    <t>Trend 7</t>
  </si>
  <si>
    <t>Score 8</t>
  </si>
  <si>
    <t>Trend 8</t>
  </si>
  <si>
    <t>Score 9</t>
  </si>
  <si>
    <t>Trend 9</t>
  </si>
  <si>
    <t>Score 10</t>
  </si>
  <si>
    <t>Trend 10</t>
  </si>
  <si>
    <t>Score 11</t>
  </si>
  <si>
    <t>Trend 11</t>
  </si>
  <si>
    <t>Score 12</t>
  </si>
  <si>
    <t>Trend 12</t>
  </si>
  <si>
    <t>Score 7</t>
  </si>
  <si>
    <t>Blue 7</t>
  </si>
  <si>
    <t>Blue 8</t>
  </si>
  <si>
    <t>Blue 9</t>
  </si>
  <si>
    <t>Blue 10</t>
  </si>
  <si>
    <t>Blue 11</t>
  </si>
  <si>
    <t>Blue 12</t>
  </si>
  <si>
    <t>Hold 1</t>
  </si>
  <si>
    <t>Hold 2</t>
  </si>
  <si>
    <t>Hold 3</t>
  </si>
  <si>
    <t>Hold 4</t>
  </si>
  <si>
    <t>Hold 5</t>
  </si>
  <si>
    <t>Hold 6</t>
  </si>
  <si>
    <t>Hold 7</t>
  </si>
  <si>
    <t>Hold 8</t>
  </si>
  <si>
    <t>Hold 9</t>
  </si>
  <si>
    <t>Hold 10</t>
  </si>
  <si>
    <t>Hold 11</t>
  </si>
  <si>
    <t>Hold 12</t>
  </si>
  <si>
    <t>30 Mins</t>
  </si>
  <si>
    <t>Current Class:</t>
  </si>
  <si>
    <t>Last Spring:</t>
  </si>
  <si>
    <t>This Fall:</t>
  </si>
  <si>
    <t>This Winter:</t>
  </si>
  <si>
    <t>This Spring:</t>
  </si>
  <si>
    <t>ALEKS Information</t>
  </si>
  <si>
    <t>Student Information</t>
  </si>
  <si>
    <t>Qty of Topics:</t>
  </si>
  <si>
    <t/>
  </si>
  <si>
    <t>Dropdown</t>
  </si>
  <si>
    <t>45 Mins</t>
  </si>
  <si>
    <t>60 Mins</t>
  </si>
  <si>
    <t>Hold</t>
  </si>
  <si>
    <t>ROI Change</t>
  </si>
  <si>
    <t>ROI All</t>
  </si>
  <si>
    <t>Score/NA</t>
  </si>
  <si>
    <t>Intensity</t>
  </si>
  <si>
    <t>Intensity*</t>
  </si>
  <si>
    <t>To skip lines within the textbox above, press alt+enter.</t>
  </si>
  <si>
    <t>Trend 1</t>
  </si>
  <si>
    <t xml:space="preserve">
</t>
  </si>
  <si>
    <t>Target Lines</t>
  </si>
  <si>
    <t>ALEKS Progress Monitoring 2016-2017</t>
  </si>
  <si>
    <t>=</t>
  </si>
  <si>
    <t>Alternate 1</t>
  </si>
  <si>
    <t>Alternate 2</t>
  </si>
  <si>
    <t>MAP Assessment Data</t>
  </si>
  <si>
    <t>RIT</t>
  </si>
  <si>
    <t>%ile</t>
  </si>
  <si>
    <r>
      <rPr>
        <b/>
        <sz val="10"/>
        <rFont val="Calibri"/>
        <family val="2"/>
        <scheme val="minor"/>
      </rPr>
      <t xml:space="preserve">Video Guide </t>
    </r>
    <r>
      <rPr>
        <u/>
        <sz val="10"/>
        <color theme="10"/>
        <rFont val="Calibri"/>
        <family val="2"/>
        <scheme val="minor"/>
      </rPr>
      <t>https://youtu.be/myxUd_RfmoI</t>
    </r>
  </si>
  <si>
    <t>*Intensity is also called Rate of Improvement (RoI).  If a student's daily intervention is 30 minutes,  s/he should improve 4.50 percentage points every two weeks.</t>
  </si>
  <si>
    <t>© Copyright 2016 Pulaski County Schools.  Use only with permission.  Mike Braun, 606-679-1123.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</si>
</sst>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0"/>
    <numFmt numFmtId="165" formatCode="mm/dd/yy;@"/>
  </numFmts>
  <fonts count="34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rgb="FF00B0F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2"/>
      <color rgb="FF00B0F0"/>
      <name val="Calibri"/>
      <family val="2"/>
      <scheme val="minor"/>
    </font>
    <font>
      <sz val="12"/>
      <name val="Calibri"/>
      <family val="2"/>
      <scheme val="minor"/>
    </font>
    <font>
      <b/>
      <sz val="18"/>
      <name val="Calibri"/>
      <family val="2"/>
      <scheme val="minor"/>
    </font>
    <font>
      <sz val="10"/>
      <name val="Calibri"/>
      <family val="2"/>
      <scheme val="minor"/>
    </font>
    <font>
      <b/>
      <sz val="24"/>
      <name val="Calibri"/>
      <family val="2"/>
      <scheme val="minor"/>
    </font>
    <font>
      <b/>
      <sz val="14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b/>
      <sz val="8"/>
      <color theme="4" tint="-0.249977111117893"/>
      <name val="Calibri"/>
      <family val="2"/>
      <scheme val="minor"/>
    </font>
    <font>
      <sz val="10"/>
      <color theme="4" tint="-0.249977111117893"/>
      <name val="Arial Unicode MS"/>
      <family val="2"/>
    </font>
    <font>
      <sz val="11"/>
      <color theme="1"/>
      <name val="Calibri"/>
      <family val="2"/>
    </font>
    <font>
      <sz val="11"/>
      <color theme="4" tint="-0.249977111117893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name val="Calibri"/>
      <family val="2"/>
      <scheme val="minor"/>
    </font>
    <font>
      <b/>
      <sz val="22"/>
      <name val="Calibri"/>
      <family val="2"/>
      <scheme val="minor"/>
    </font>
    <font>
      <sz val="10"/>
      <color theme="6"/>
      <name val="Calibri"/>
      <family val="2"/>
      <scheme val="minor"/>
    </font>
    <font>
      <b/>
      <i/>
      <sz val="10"/>
      <color theme="0" tint="-0.34998626667073579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8E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rgb="FFE3EFF9"/>
        <bgColor indexed="64"/>
      </patternFill>
    </fill>
    <fill>
      <patternFill patternType="solid">
        <fgColor rgb="FFECF5E7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ck">
        <color auto="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thick">
        <color theme="0"/>
      </right>
      <top style="thick">
        <color auto="1"/>
      </top>
      <bottom style="thin">
        <color theme="0" tint="-0.24994659260841701"/>
      </bottom>
      <diagonal/>
    </border>
    <border>
      <left style="thick">
        <color theme="0"/>
      </left>
      <right style="thick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ck">
        <color theme="0"/>
      </top>
      <bottom/>
      <diagonal/>
    </border>
    <border>
      <left style="thick">
        <color theme="0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thin">
        <color auto="1"/>
      </bottom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/>
      <top style="thin">
        <color theme="6"/>
      </top>
      <bottom/>
      <diagonal/>
    </border>
    <border>
      <left style="thin">
        <color theme="6"/>
      </left>
      <right style="thin">
        <color theme="6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ck">
        <color theme="0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 style="thin">
        <color theme="6"/>
      </left>
      <right/>
      <top/>
      <bottom/>
      <diagonal/>
    </border>
    <border>
      <left/>
      <right style="thin">
        <color theme="6"/>
      </right>
      <top/>
      <bottom/>
      <diagonal/>
    </border>
    <border>
      <left style="thin">
        <color theme="6"/>
      </left>
      <right/>
      <top/>
      <bottom style="thin">
        <color theme="6"/>
      </bottom>
      <diagonal/>
    </border>
    <border>
      <left/>
      <right/>
      <top/>
      <bottom style="thin">
        <color theme="6"/>
      </bottom>
      <diagonal/>
    </border>
    <border>
      <left/>
      <right style="thin">
        <color theme="6"/>
      </right>
      <top/>
      <bottom style="thin">
        <color theme="6"/>
      </bottom>
      <diagonal/>
    </border>
    <border>
      <left style="thin">
        <color theme="6"/>
      </left>
      <right style="thin">
        <color theme="6"/>
      </right>
      <top/>
      <bottom style="thin">
        <color theme="6"/>
      </bottom>
      <diagonal/>
    </border>
    <border>
      <left style="thin">
        <color theme="6"/>
      </left>
      <right style="thin">
        <color theme="6"/>
      </right>
      <top style="dotted">
        <color theme="6"/>
      </top>
      <bottom style="dotted">
        <color theme="6"/>
      </bottom>
      <diagonal/>
    </border>
    <border>
      <left style="thin">
        <color theme="6"/>
      </left>
      <right style="thin">
        <color theme="6"/>
      </right>
      <top style="dotted">
        <color theme="6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60">
    <xf numFmtId="0" fontId="0" fillId="0" borderId="0" xfId="0"/>
    <xf numFmtId="0" fontId="2" fillId="0" borderId="0" xfId="0" applyFont="1" applyAlignment="1" applyProtection="1">
      <alignment horizontal="center"/>
      <protection locked="0"/>
    </xf>
    <xf numFmtId="0" fontId="5" fillId="0" borderId="0" xfId="0" applyFont="1" applyProtection="1">
      <protection hidden="1"/>
    </xf>
    <xf numFmtId="1" fontId="10" fillId="0" borderId="0" xfId="0" applyNumberFormat="1" applyFont="1" applyFill="1" applyAlignment="1" applyProtection="1">
      <alignment horizontal="right" indent="1" shrinkToFit="1"/>
      <protection hidden="1"/>
    </xf>
    <xf numFmtId="0" fontId="5" fillId="0" borderId="0" xfId="0" applyNumberFormat="1" applyFont="1" applyFill="1" applyBorder="1" applyProtection="1">
      <protection hidden="1"/>
    </xf>
    <xf numFmtId="1" fontId="12" fillId="0" borderId="2" xfId="0" quotePrefix="1" applyNumberFormat="1" applyFont="1" applyFill="1" applyBorder="1" applyAlignment="1" applyProtection="1">
      <alignment horizontal="center" vertical="center" shrinkToFit="1"/>
      <protection hidden="1"/>
    </xf>
    <xf numFmtId="0" fontId="8" fillId="0" borderId="0" xfId="0" quotePrefix="1" applyNumberFormat="1" applyFont="1" applyFill="1" applyBorder="1" applyProtection="1">
      <protection hidden="1"/>
    </xf>
    <xf numFmtId="1" fontId="15" fillId="0" borderId="2" xfId="0" applyNumberFormat="1" applyFont="1" applyFill="1" applyBorder="1" applyAlignment="1" applyProtection="1">
      <alignment horizontal="center" shrinkToFit="1"/>
      <protection hidden="1"/>
    </xf>
    <xf numFmtId="165" fontId="15" fillId="0" borderId="2" xfId="0" applyNumberFormat="1" applyFont="1" applyFill="1" applyBorder="1" applyAlignment="1" applyProtection="1">
      <alignment horizontal="center" shrinkToFit="1"/>
      <protection hidden="1"/>
    </xf>
    <xf numFmtId="1" fontId="15" fillId="0" borderId="3" xfId="0" applyNumberFormat="1" applyFont="1" applyFill="1" applyBorder="1" applyAlignment="1" applyProtection="1">
      <alignment horizontal="center" shrinkToFit="1"/>
      <protection hidden="1"/>
    </xf>
    <xf numFmtId="165" fontId="15" fillId="0" borderId="3" xfId="0" applyNumberFormat="1" applyFont="1" applyFill="1" applyBorder="1" applyAlignment="1" applyProtection="1">
      <alignment horizontal="center" shrinkToFit="1"/>
      <protection hidden="1"/>
    </xf>
    <xf numFmtId="0" fontId="17" fillId="0" borderId="0" xfId="0" quotePrefix="1" applyFont="1" applyProtection="1">
      <protection hidden="1"/>
    </xf>
    <xf numFmtId="0" fontId="0" fillId="0" borderId="0" xfId="0" applyProtection="1">
      <protection hidden="1"/>
    </xf>
    <xf numFmtId="1" fontId="11" fillId="4" borderId="2" xfId="0" applyNumberFormat="1" applyFont="1" applyFill="1" applyBorder="1" applyAlignment="1" applyProtection="1">
      <alignment horizontal="center" vertical="center" shrinkToFit="1"/>
      <protection locked="0"/>
    </xf>
    <xf numFmtId="1" fontId="11" fillId="4" borderId="3" xfId="0" applyNumberFormat="1" applyFont="1" applyFill="1" applyBorder="1" applyAlignment="1" applyProtection="1">
      <alignment horizontal="center" vertical="center" shrinkToFit="1"/>
      <protection locked="0"/>
    </xf>
    <xf numFmtId="0" fontId="5" fillId="0" borderId="0" xfId="0" applyFont="1" applyFill="1" applyProtection="1">
      <protection hidden="1"/>
    </xf>
    <xf numFmtId="0" fontId="0" fillId="0" borderId="0" xfId="0" applyFill="1" applyProtection="1">
      <protection hidden="1"/>
    </xf>
    <xf numFmtId="1" fontId="15" fillId="4" borderId="7" xfId="0" applyNumberFormat="1" applyFont="1" applyFill="1" applyBorder="1" applyAlignment="1" applyProtection="1">
      <alignment horizontal="left" indent="1"/>
      <protection locked="0"/>
    </xf>
    <xf numFmtId="0" fontId="0" fillId="0" borderId="0" xfId="0" applyAlignment="1" applyProtection="1">
      <alignment horizontal="left" wrapText="1"/>
      <protection hidden="1"/>
    </xf>
    <xf numFmtId="0" fontId="5" fillId="0" borderId="0" xfId="0" applyFont="1" applyAlignment="1" applyProtection="1">
      <alignment horizontal="left" indent="1"/>
      <protection hidden="1"/>
    </xf>
    <xf numFmtId="0" fontId="0" fillId="0" borderId="0" xfId="0" applyAlignment="1" applyProtection="1">
      <alignment horizontal="left" indent="1"/>
      <protection hidden="1"/>
    </xf>
    <xf numFmtId="0" fontId="16" fillId="0" borderId="14" xfId="0" applyFont="1" applyBorder="1" applyAlignment="1" applyProtection="1">
      <alignment horizontal="center" vertical="center"/>
      <protection hidden="1"/>
    </xf>
    <xf numFmtId="164" fontId="5" fillId="0" borderId="14" xfId="0" applyNumberFormat="1" applyFont="1" applyBorder="1" applyAlignment="1" applyProtection="1">
      <alignment wrapText="1"/>
      <protection hidden="1"/>
    </xf>
    <xf numFmtId="0" fontId="5" fillId="0" borderId="14" xfId="0" applyFont="1" applyBorder="1" applyAlignment="1" applyProtection="1">
      <alignment wrapText="1"/>
      <protection hidden="1"/>
    </xf>
    <xf numFmtId="1" fontId="13" fillId="4" borderId="6" xfId="0" applyNumberFormat="1" applyFont="1" applyFill="1" applyBorder="1" applyAlignment="1" applyProtection="1">
      <alignment horizontal="center" vertical="center" shrinkToFit="1"/>
      <protection locked="0"/>
    </xf>
    <xf numFmtId="49" fontId="7" fillId="0" borderId="0" xfId="0" applyNumberFormat="1" applyFont="1" applyFill="1" applyBorder="1" applyAlignment="1" applyProtection="1">
      <alignment horizontal="right" vertical="center" shrinkToFit="1"/>
      <protection hidden="1"/>
    </xf>
    <xf numFmtId="1" fontId="9" fillId="3" borderId="4" xfId="0" quotePrefix="1" applyNumberFormat="1" applyFont="1" applyFill="1" applyBorder="1" applyAlignment="1" applyProtection="1">
      <alignment horizontal="center" vertical="center"/>
      <protection locked="0"/>
    </xf>
    <xf numFmtId="1" fontId="9" fillId="3" borderId="5" xfId="0" applyNumberFormat="1" applyFont="1" applyFill="1" applyBorder="1" applyAlignment="1" applyProtection="1">
      <alignment horizontal="center" vertical="center"/>
      <protection locked="0"/>
    </xf>
    <xf numFmtId="0" fontId="2" fillId="0" borderId="13" xfId="0" applyFont="1" applyBorder="1" applyAlignment="1" applyProtection="1">
      <alignment horizontal="center" vertical="center"/>
      <protection hidden="1"/>
    </xf>
    <xf numFmtId="0" fontId="2" fillId="0" borderId="18" xfId="0" applyFont="1" applyFill="1" applyBorder="1" applyAlignment="1" applyProtection="1">
      <alignment horizontal="center" vertical="center"/>
      <protection hidden="1"/>
    </xf>
    <xf numFmtId="0" fontId="5" fillId="0" borderId="19" xfId="0" applyNumberFormat="1" applyFont="1" applyBorder="1" applyAlignment="1" applyProtection="1">
      <alignment vertical="center"/>
      <protection hidden="1"/>
    </xf>
    <xf numFmtId="0" fontId="14" fillId="0" borderId="20" xfId="0" applyFont="1" applyFill="1" applyBorder="1" applyAlignment="1" applyProtection="1">
      <alignment horizontal="left" vertical="center" shrinkToFit="1"/>
      <protection hidden="1"/>
    </xf>
    <xf numFmtId="0" fontId="8" fillId="0" borderId="20" xfId="0" applyNumberFormat="1" applyFont="1" applyFill="1" applyBorder="1" applyAlignment="1" applyProtection="1">
      <alignment horizontal="left" vertical="center" shrinkToFit="1"/>
      <protection hidden="1"/>
    </xf>
    <xf numFmtId="49" fontId="8" fillId="0" borderId="20" xfId="0" applyNumberFormat="1" applyFont="1" applyFill="1" applyBorder="1" applyAlignment="1" applyProtection="1">
      <alignment horizontal="left" vertical="center" shrinkToFit="1"/>
      <protection hidden="1"/>
    </xf>
    <xf numFmtId="0" fontId="5" fillId="0" borderId="19" xfId="0" applyNumberFormat="1" applyFont="1" applyBorder="1" applyAlignment="1" applyProtection="1">
      <alignment vertical="center" wrapText="1"/>
      <protection hidden="1"/>
    </xf>
    <xf numFmtId="0" fontId="5" fillId="0" borderId="20" xfId="0" applyNumberFormat="1" applyFont="1" applyFill="1" applyBorder="1" applyAlignment="1" applyProtection="1">
      <alignment vertical="center" shrinkToFit="1"/>
      <protection hidden="1"/>
    </xf>
    <xf numFmtId="0" fontId="5" fillId="0" borderId="20" xfId="0" applyNumberFormat="1" applyFont="1" applyFill="1" applyBorder="1" applyAlignment="1" applyProtection="1">
      <alignment horizontal="left" vertical="center" shrinkToFit="1"/>
      <protection hidden="1"/>
    </xf>
    <xf numFmtId="0" fontId="5" fillId="0" borderId="20" xfId="0" applyFont="1" applyBorder="1" applyAlignment="1" applyProtection="1">
      <alignment vertical="center" wrapText="1"/>
      <protection hidden="1"/>
    </xf>
    <xf numFmtId="0" fontId="5" fillId="0" borderId="0" xfId="0" applyNumberFormat="1" applyFont="1" applyBorder="1" applyAlignment="1" applyProtection="1">
      <alignment horizontal="right" vertical="center" shrinkToFit="1"/>
      <protection hidden="1"/>
    </xf>
    <xf numFmtId="0" fontId="7" fillId="0" borderId="0" xfId="0" applyFont="1" applyFill="1" applyBorder="1" applyAlignment="1" applyProtection="1">
      <alignment horizontal="right" vertical="center" shrinkToFit="1"/>
      <protection hidden="1"/>
    </xf>
    <xf numFmtId="0" fontId="7" fillId="0" borderId="0" xfId="0" applyNumberFormat="1" applyFont="1" applyFill="1" applyBorder="1" applyAlignment="1" applyProtection="1">
      <alignment horizontal="right" vertical="center" shrinkToFit="1"/>
      <protection hidden="1"/>
    </xf>
    <xf numFmtId="0" fontId="5" fillId="0" borderId="21" xfId="0" applyNumberFormat="1" applyFont="1" applyBorder="1" applyAlignment="1" applyProtection="1">
      <alignment vertical="center"/>
      <protection hidden="1"/>
    </xf>
    <xf numFmtId="0" fontId="5" fillId="0" borderId="23" xfId="0" applyFont="1" applyBorder="1" applyAlignment="1" applyProtection="1">
      <alignment vertical="center" wrapText="1"/>
      <protection hidden="1"/>
    </xf>
    <xf numFmtId="0" fontId="17" fillId="0" borderId="20" xfId="0" quotePrefix="1" applyFont="1" applyBorder="1" applyAlignment="1" applyProtection="1">
      <alignment horizontal="center"/>
      <protection hidden="1"/>
    </xf>
    <xf numFmtId="0" fontId="21" fillId="0" borderId="14" xfId="0" applyNumberFormat="1" applyFont="1" applyFill="1" applyBorder="1" applyAlignment="1" applyProtection="1">
      <alignment horizontal="left" vertical="center"/>
      <protection hidden="1"/>
    </xf>
    <xf numFmtId="0" fontId="19" fillId="0" borderId="14" xfId="0" applyNumberFormat="1" applyFont="1" applyFill="1" applyBorder="1" applyAlignment="1" applyProtection="1">
      <alignment horizontal="left" vertical="center"/>
      <protection hidden="1"/>
    </xf>
    <xf numFmtId="0" fontId="7" fillId="0" borderId="20" xfId="0" applyNumberFormat="1" applyFont="1" applyFill="1" applyBorder="1" applyAlignment="1" applyProtection="1">
      <alignment horizontal="center" vertical="center" shrinkToFit="1"/>
      <protection hidden="1"/>
    </xf>
    <xf numFmtId="1" fontId="22" fillId="0" borderId="14" xfId="0" applyNumberFormat="1" applyFont="1" applyBorder="1" applyAlignment="1" applyProtection="1">
      <alignment horizontal="left" vertical="center"/>
      <protection hidden="1"/>
    </xf>
    <xf numFmtId="0" fontId="5" fillId="0" borderId="14" xfId="0" applyNumberFormat="1" applyFont="1" applyFill="1" applyBorder="1" applyAlignment="1" applyProtection="1">
      <alignment horizontal="left" vertical="center"/>
      <protection hidden="1"/>
    </xf>
    <xf numFmtId="0" fontId="15" fillId="0" borderId="0" xfId="0" applyNumberFormat="1" applyFont="1" applyFill="1" applyProtection="1">
      <protection hidden="1"/>
    </xf>
    <xf numFmtId="0" fontId="19" fillId="5" borderId="14" xfId="0" applyNumberFormat="1" applyFont="1" applyFill="1" applyBorder="1" applyAlignment="1" applyProtection="1">
      <alignment horizontal="left" vertical="center"/>
      <protection hidden="1"/>
    </xf>
    <xf numFmtId="0" fontId="5" fillId="5" borderId="14" xfId="0" applyNumberFormat="1" applyFont="1" applyFill="1" applyBorder="1" applyAlignment="1" applyProtection="1">
      <alignment horizontal="left" vertical="center"/>
      <protection hidden="1"/>
    </xf>
    <xf numFmtId="0" fontId="24" fillId="0" borderId="14" xfId="0" quotePrefix="1" applyFont="1" applyBorder="1" applyProtection="1">
      <protection hidden="1"/>
    </xf>
    <xf numFmtId="2" fontId="24" fillId="0" borderId="14" xfId="0" quotePrefix="1" applyNumberFormat="1" applyFont="1" applyBorder="1" applyProtection="1">
      <protection hidden="1"/>
    </xf>
    <xf numFmtId="0" fontId="19" fillId="3" borderId="14" xfId="0" applyNumberFormat="1" applyFont="1" applyFill="1" applyBorder="1" applyAlignment="1" applyProtection="1">
      <alignment horizontal="left" vertical="center"/>
      <protection hidden="1"/>
    </xf>
    <xf numFmtId="0" fontId="5" fillId="3" borderId="14" xfId="0" applyNumberFormat="1" applyFont="1" applyFill="1" applyBorder="1" applyAlignment="1" applyProtection="1">
      <alignment horizontal="left" vertical="center"/>
      <protection hidden="1"/>
    </xf>
    <xf numFmtId="0" fontId="19" fillId="6" borderId="14" xfId="0" applyNumberFormat="1" applyFont="1" applyFill="1" applyBorder="1" applyAlignment="1" applyProtection="1">
      <alignment horizontal="left" vertical="center"/>
      <protection hidden="1"/>
    </xf>
    <xf numFmtId="0" fontId="5" fillId="6" borderId="14" xfId="0" applyNumberFormat="1" applyFont="1" applyFill="1" applyBorder="1" applyAlignment="1" applyProtection="1">
      <alignment horizontal="left" vertical="center"/>
      <protection hidden="1"/>
    </xf>
    <xf numFmtId="1" fontId="19" fillId="3" borderId="0" xfId="0" applyNumberFormat="1" applyFont="1" applyFill="1" applyBorder="1" applyAlignment="1" applyProtection="1">
      <alignment horizontal="left" indent="1"/>
      <protection hidden="1"/>
    </xf>
    <xf numFmtId="0" fontId="19" fillId="3" borderId="0" xfId="0" applyNumberFormat="1" applyFont="1" applyFill="1" applyBorder="1" applyAlignment="1" applyProtection="1">
      <alignment horizontal="left" indent="1"/>
      <protection hidden="1"/>
    </xf>
    <xf numFmtId="0" fontId="19" fillId="3" borderId="0" xfId="0" applyNumberFormat="1" applyFont="1" applyFill="1" applyAlignment="1" applyProtection="1">
      <alignment horizontal="left" indent="1"/>
      <protection hidden="1"/>
    </xf>
    <xf numFmtId="0" fontId="25" fillId="0" borderId="24" xfId="0" applyFont="1" applyBorder="1" applyAlignment="1" applyProtection="1">
      <alignment horizontal="left" vertical="center"/>
      <protection hidden="1"/>
    </xf>
    <xf numFmtId="1" fontId="19" fillId="6" borderId="0" xfId="0" applyNumberFormat="1" applyFont="1" applyFill="1" applyBorder="1" applyAlignment="1" applyProtection="1">
      <alignment horizontal="left" indent="1"/>
      <protection hidden="1"/>
    </xf>
    <xf numFmtId="0" fontId="19" fillId="6" borderId="0" xfId="0" applyNumberFormat="1" applyFont="1" applyFill="1" applyBorder="1" applyAlignment="1" applyProtection="1">
      <alignment horizontal="left" indent="1"/>
      <protection hidden="1"/>
    </xf>
    <xf numFmtId="0" fontId="19" fillId="6" borderId="0" xfId="0" applyNumberFormat="1" applyFont="1" applyFill="1" applyAlignment="1" applyProtection="1">
      <alignment horizontal="left" indent="1"/>
      <protection hidden="1"/>
    </xf>
    <xf numFmtId="0" fontId="19" fillId="5" borderId="0" xfId="0" applyFont="1" applyFill="1" applyAlignment="1" applyProtection="1">
      <alignment horizontal="left" indent="1"/>
      <protection hidden="1"/>
    </xf>
    <xf numFmtId="0" fontId="19" fillId="5" borderId="0" xfId="0" applyNumberFormat="1" applyFont="1" applyFill="1" applyBorder="1" applyAlignment="1" applyProtection="1">
      <alignment horizontal="left" indent="1"/>
      <protection hidden="1"/>
    </xf>
    <xf numFmtId="1" fontId="19" fillId="5" borderId="0" xfId="0" applyNumberFormat="1" applyFont="1" applyFill="1" applyBorder="1" applyAlignment="1" applyProtection="1">
      <alignment horizontal="left" indent="1"/>
      <protection hidden="1"/>
    </xf>
    <xf numFmtId="0" fontId="19" fillId="7" borderId="0" xfId="0" applyNumberFormat="1" applyFont="1" applyFill="1" applyBorder="1" applyAlignment="1" applyProtection="1">
      <alignment horizontal="left" indent="1"/>
      <protection hidden="1"/>
    </xf>
    <xf numFmtId="0" fontId="19" fillId="7" borderId="0" xfId="0" applyNumberFormat="1" applyFont="1" applyFill="1" applyAlignment="1" applyProtection="1">
      <alignment horizontal="left" indent="1"/>
      <protection hidden="1"/>
    </xf>
    <xf numFmtId="1" fontId="19" fillId="7" borderId="0" xfId="0" applyNumberFormat="1" applyFont="1" applyFill="1" applyBorder="1" applyAlignment="1" applyProtection="1">
      <alignment horizontal="left" indent="1"/>
      <protection hidden="1"/>
    </xf>
    <xf numFmtId="0" fontId="19" fillId="7" borderId="14" xfId="0" applyNumberFormat="1" applyFont="1" applyFill="1" applyBorder="1" applyAlignment="1" applyProtection="1">
      <alignment horizontal="left" vertical="center"/>
      <protection hidden="1"/>
    </xf>
    <xf numFmtId="0" fontId="5" fillId="7" borderId="25" xfId="0" applyNumberFormat="1" applyFont="1" applyFill="1" applyBorder="1" applyAlignment="1" applyProtection="1">
      <alignment horizontal="left" vertical="center"/>
      <protection hidden="1"/>
    </xf>
    <xf numFmtId="0" fontId="5" fillId="7" borderId="26" xfId="0" applyNumberFormat="1" applyFont="1" applyFill="1" applyBorder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horizontal="right" vertical="center" shrinkToFit="1"/>
      <protection hidden="1"/>
    </xf>
    <xf numFmtId="0" fontId="5" fillId="0" borderId="0" xfId="0" applyFont="1" applyBorder="1" applyAlignment="1" applyProtection="1">
      <alignment vertical="center" shrinkToFit="1"/>
      <protection hidden="1"/>
    </xf>
    <xf numFmtId="0" fontId="13" fillId="0" borderId="6" xfId="0" applyNumberFormat="1" applyFont="1" applyFill="1" applyBorder="1" applyAlignment="1" applyProtection="1">
      <alignment horizontal="left" vertical="center" shrinkToFit="1"/>
      <protection hidden="1"/>
    </xf>
    <xf numFmtId="2" fontId="13" fillId="4" borderId="9" xfId="0" applyNumberFormat="1" applyFont="1" applyFill="1" applyBorder="1" applyAlignment="1" applyProtection="1">
      <alignment horizontal="right" vertical="center" indent="2" shrinkToFit="1"/>
      <protection locked="0"/>
    </xf>
    <xf numFmtId="2" fontId="13" fillId="4" borderId="6" xfId="0" applyNumberFormat="1" applyFont="1" applyFill="1" applyBorder="1" applyAlignment="1" applyProtection="1">
      <alignment horizontal="right" vertical="center" indent="2" shrinkToFit="1"/>
      <protection locked="0"/>
    </xf>
    <xf numFmtId="0" fontId="27" fillId="0" borderId="11" xfId="0" applyFont="1" applyBorder="1" applyAlignment="1" applyProtection="1">
      <alignment horizontal="center" vertical="top"/>
      <protection locked="0"/>
    </xf>
    <xf numFmtId="0" fontId="18" fillId="0" borderId="12" xfId="0" applyFont="1" applyBorder="1" applyAlignment="1" applyProtection="1">
      <alignment horizontal="left" vertical="top" wrapText="1"/>
      <protection locked="0"/>
    </xf>
    <xf numFmtId="0" fontId="2" fillId="0" borderId="0" xfId="0" applyFont="1" applyAlignment="1" applyProtection="1">
      <alignment horizontal="center"/>
      <protection hidden="1"/>
    </xf>
    <xf numFmtId="0" fontId="3" fillId="2" borderId="0" xfId="0" applyNumberFormat="1" applyFont="1" applyFill="1" applyAlignment="1" applyProtection="1">
      <alignment horizontal="left"/>
      <protection hidden="1"/>
    </xf>
    <xf numFmtId="0" fontId="2" fillId="0" borderId="0" xfId="0" applyFont="1" applyAlignment="1" applyProtection="1">
      <alignment horizontal="left" indent="1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6" fillId="2" borderId="0" xfId="1" applyFont="1" applyFill="1" applyAlignment="1" applyProtection="1">
      <alignment horizontal="left"/>
      <protection hidden="1"/>
    </xf>
    <xf numFmtId="0" fontId="6" fillId="0" borderId="0" xfId="1" applyFont="1" applyFill="1" applyAlignment="1" applyProtection="1">
      <alignment horizontal="left"/>
      <protection hidden="1"/>
    </xf>
    <xf numFmtId="0" fontId="7" fillId="0" borderId="0" xfId="0" applyFont="1" applyAlignment="1" applyProtection="1">
      <alignment horizontal="center"/>
      <protection hidden="1"/>
    </xf>
    <xf numFmtId="0" fontId="5" fillId="0" borderId="0" xfId="0" applyNumberFormat="1" applyFont="1" applyProtection="1">
      <protection hidden="1"/>
    </xf>
    <xf numFmtId="0" fontId="7" fillId="0" borderId="1" xfId="0" applyNumberFormat="1" applyFont="1" applyFill="1" applyBorder="1" applyAlignment="1" applyProtection="1">
      <alignment horizontal="center" vertical="center" shrinkToFit="1"/>
      <protection hidden="1"/>
    </xf>
    <xf numFmtId="164" fontId="7" fillId="3" borderId="1" xfId="0" applyNumberFormat="1" applyFont="1" applyFill="1" applyBorder="1" applyAlignment="1" applyProtection="1">
      <alignment horizontal="center" vertical="center" shrinkToFit="1"/>
      <protection hidden="1"/>
    </xf>
    <xf numFmtId="164" fontId="7" fillId="0" borderId="1" xfId="0" applyNumberFormat="1" applyFont="1" applyFill="1" applyBorder="1" applyAlignment="1" applyProtection="1">
      <alignment horizontal="left" vertical="center" indent="1" shrinkToFit="1"/>
      <protection hidden="1"/>
    </xf>
    <xf numFmtId="164" fontId="7" fillId="0" borderId="0" xfId="0" applyNumberFormat="1" applyFont="1" applyFill="1" applyBorder="1" applyAlignment="1" applyProtection="1">
      <alignment horizontal="left" vertical="center" indent="1" shrinkToFit="1"/>
      <protection hidden="1"/>
    </xf>
    <xf numFmtId="1" fontId="15" fillId="0" borderId="0" xfId="0" applyNumberFormat="1" applyFont="1" applyFill="1" applyBorder="1" applyAlignment="1" applyProtection="1">
      <alignment horizontal="left" indent="1"/>
      <protection hidden="1"/>
    </xf>
    <xf numFmtId="164" fontId="5" fillId="0" borderId="0" xfId="0" applyNumberFormat="1" applyFont="1" applyAlignment="1" applyProtection="1">
      <alignment wrapText="1"/>
      <protection hidden="1"/>
    </xf>
    <xf numFmtId="0" fontId="5" fillId="0" borderId="0" xfId="0" applyNumberFormat="1" applyFont="1" applyAlignment="1" applyProtection="1">
      <alignment wrapText="1"/>
      <protection hidden="1"/>
    </xf>
    <xf numFmtId="0" fontId="5" fillId="0" borderId="0" xfId="0" applyFont="1" applyAlignment="1" applyProtection="1">
      <alignment wrapText="1"/>
      <protection hidden="1"/>
    </xf>
    <xf numFmtId="2" fontId="13" fillId="0" borderId="0" xfId="0" applyNumberFormat="1" applyFont="1" applyFill="1" applyBorder="1" applyAlignment="1" applyProtection="1">
      <alignment horizontal="right" vertical="center" indent="2" shrinkToFit="1"/>
      <protection hidden="1"/>
    </xf>
    <xf numFmtId="0" fontId="20" fillId="0" borderId="0" xfId="0" applyFont="1" applyAlignment="1" applyProtection="1">
      <alignment horizontal="center"/>
      <protection hidden="1"/>
    </xf>
    <xf numFmtId="0" fontId="15" fillId="0" borderId="0" xfId="0" applyNumberFormat="1" applyFont="1" applyFill="1" applyAlignment="1" applyProtection="1">
      <alignment horizontal="left"/>
      <protection hidden="1"/>
    </xf>
    <xf numFmtId="0" fontId="5" fillId="0" borderId="0" xfId="0" quotePrefix="1" applyFont="1" applyProtection="1"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0" borderId="0" xfId="0" applyNumberFormat="1" applyFont="1" applyAlignment="1" applyProtection="1">
      <alignment horizontal="left" indent="1"/>
      <protection hidden="1"/>
    </xf>
    <xf numFmtId="0" fontId="5" fillId="0" borderId="0" xfId="0" applyFont="1" applyBorder="1" applyAlignment="1" applyProtection="1">
      <alignment horizontal="left" vertical="top"/>
      <protection hidden="1"/>
    </xf>
    <xf numFmtId="0" fontId="0" fillId="0" borderId="0" xfId="0" applyNumberFormat="1" applyProtection="1">
      <protection hidden="1"/>
    </xf>
    <xf numFmtId="0" fontId="23" fillId="0" borderId="0" xfId="0" applyNumberFormat="1" applyFont="1" applyProtection="1">
      <protection hidden="1"/>
    </xf>
    <xf numFmtId="0" fontId="0" fillId="0" borderId="0" xfId="0" applyNumberFormat="1" applyAlignment="1" applyProtection="1">
      <alignment horizontal="left" indent="1"/>
      <protection hidden="1"/>
    </xf>
    <xf numFmtId="0" fontId="5" fillId="0" borderId="0" xfId="0" applyNumberFormat="1" applyFont="1" applyFill="1" applyProtection="1">
      <protection hidden="1"/>
    </xf>
    <xf numFmtId="0" fontId="9" fillId="0" borderId="0" xfId="0" applyNumberFormat="1" applyFont="1" applyAlignment="1" applyProtection="1">
      <alignment horizontal="center"/>
      <protection hidden="1"/>
    </xf>
    <xf numFmtId="0" fontId="0" fillId="0" borderId="0" xfId="0" applyNumberFormat="1" applyFill="1" applyProtection="1">
      <protection hidden="1"/>
    </xf>
    <xf numFmtId="0" fontId="1" fillId="0" borderId="0" xfId="0" applyNumberFormat="1" applyFont="1" applyAlignment="1" applyProtection="1">
      <alignment horizontal="center"/>
      <protection hidden="1"/>
    </xf>
    <xf numFmtId="0" fontId="1" fillId="0" borderId="0" xfId="0" applyNumberFormat="1" applyFont="1" applyProtection="1">
      <protection hidden="1"/>
    </xf>
    <xf numFmtId="0" fontId="1" fillId="0" borderId="0" xfId="0" applyNumberFormat="1" applyFont="1" applyFill="1" applyProtection="1">
      <protection hidden="1"/>
    </xf>
    <xf numFmtId="0" fontId="15" fillId="0" borderId="0" xfId="0" applyNumberFormat="1" applyFont="1" applyAlignment="1" applyProtection="1">
      <alignment horizontal="center"/>
      <protection hidden="1"/>
    </xf>
    <xf numFmtId="0" fontId="15" fillId="0" borderId="0" xfId="0" applyNumberFormat="1" applyFont="1" applyProtection="1">
      <protection hidden="1"/>
    </xf>
    <xf numFmtId="165" fontId="5" fillId="0" borderId="0" xfId="0" applyNumberFormat="1" applyFont="1" applyProtection="1">
      <protection hidden="1"/>
    </xf>
    <xf numFmtId="0" fontId="5" fillId="0" borderId="0" xfId="0" applyFont="1" applyAlignment="1" applyProtection="1">
      <alignment horizontal="left" vertical="top" wrapText="1" indent="1"/>
      <protection hidden="1"/>
    </xf>
    <xf numFmtId="0" fontId="7" fillId="0" borderId="0" xfId="0" applyFont="1" applyAlignment="1" applyProtection="1">
      <alignment horizontal="left" indent="1"/>
      <protection hidden="1"/>
    </xf>
    <xf numFmtId="0" fontId="4" fillId="0" borderId="0" xfId="1" applyAlignment="1" applyProtection="1">
      <alignment vertical="top"/>
      <protection hidden="1"/>
    </xf>
    <xf numFmtId="0" fontId="30" fillId="0" borderId="0" xfId="0" applyFont="1" applyAlignment="1" applyProtection="1">
      <alignment horizontal="center" vertical="top"/>
      <protection hidden="1"/>
    </xf>
    <xf numFmtId="0" fontId="31" fillId="0" borderId="0" xfId="0" applyFont="1" applyAlignment="1" applyProtection="1">
      <alignment shrinkToFit="1"/>
      <protection hidden="1"/>
    </xf>
    <xf numFmtId="0" fontId="31" fillId="0" borderId="17" xfId="0" applyFont="1" applyBorder="1" applyAlignment="1" applyProtection="1">
      <alignment shrinkToFit="1"/>
      <protection hidden="1"/>
    </xf>
    <xf numFmtId="0" fontId="31" fillId="0" borderId="13" xfId="0" applyFont="1" applyBorder="1" applyAlignment="1" applyProtection="1">
      <alignment shrinkToFit="1"/>
      <protection hidden="1"/>
    </xf>
    <xf numFmtId="0" fontId="7" fillId="0" borderId="0" xfId="0" applyNumberFormat="1" applyFont="1" applyFill="1" applyBorder="1" applyAlignment="1" applyProtection="1">
      <alignment horizontal="right" vertical="center" shrinkToFit="1"/>
      <protection locked="0"/>
    </xf>
    <xf numFmtId="0" fontId="7" fillId="0" borderId="0" xfId="0" applyNumberFormat="1" applyFont="1" applyBorder="1" applyAlignment="1" applyProtection="1">
      <alignment horizontal="center" vertical="center" shrinkToFit="1"/>
      <protection hidden="1"/>
    </xf>
    <xf numFmtId="0" fontId="7" fillId="0" borderId="0" xfId="0" applyFont="1" applyFill="1" applyBorder="1" applyAlignment="1" applyProtection="1">
      <alignment horizontal="left" vertical="center" shrinkToFit="1"/>
      <protection hidden="1"/>
    </xf>
    <xf numFmtId="0" fontId="7" fillId="0" borderId="0" xfId="0" applyNumberFormat="1" applyFont="1" applyFill="1" applyBorder="1" applyAlignment="1" applyProtection="1">
      <alignment horizontal="left" vertical="center" shrinkToFit="1"/>
      <protection hidden="1"/>
    </xf>
    <xf numFmtId="49" fontId="7" fillId="0" borderId="0" xfId="0" applyNumberFormat="1" applyFont="1" applyFill="1" applyBorder="1" applyAlignment="1" applyProtection="1">
      <alignment horizontal="left" vertical="center" shrinkToFit="1"/>
      <protection hidden="1"/>
    </xf>
    <xf numFmtId="0" fontId="7" fillId="0" borderId="0" xfId="0" applyNumberFormat="1" applyFont="1" applyFill="1" applyBorder="1" applyAlignment="1" applyProtection="1">
      <alignment horizontal="left" vertical="center" shrinkToFit="1"/>
      <protection locked="0"/>
    </xf>
    <xf numFmtId="0" fontId="2" fillId="0" borderId="0" xfId="0" applyFont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left" vertical="center"/>
      <protection hidden="1"/>
    </xf>
    <xf numFmtId="0" fontId="32" fillId="0" borderId="0" xfId="0" applyFont="1" applyBorder="1" applyAlignment="1" applyProtection="1">
      <alignment vertical="center" wrapText="1"/>
      <protection hidden="1"/>
    </xf>
    <xf numFmtId="0" fontId="5" fillId="0" borderId="0" xfId="0" applyNumberFormat="1" applyFont="1" applyBorder="1" applyAlignment="1" applyProtection="1">
      <alignment horizontal="center" vertical="center" shrinkToFit="1"/>
      <protection hidden="1"/>
    </xf>
    <xf numFmtId="49" fontId="7" fillId="0" borderId="0" xfId="0" applyNumberFormat="1" applyFont="1" applyFill="1" applyBorder="1" applyAlignment="1" applyProtection="1">
      <alignment horizontal="left" vertical="center" shrinkToFit="1"/>
      <protection hidden="1"/>
    </xf>
    <xf numFmtId="1" fontId="13" fillId="4" borderId="9" xfId="0" applyNumberFormat="1" applyFont="1" applyFill="1" applyBorder="1" applyAlignment="1" applyProtection="1">
      <alignment horizontal="right" vertical="center" indent="1" shrinkToFit="1"/>
      <protection locked="0"/>
    </xf>
    <xf numFmtId="1" fontId="13" fillId="4" borderId="28" xfId="0" applyNumberFormat="1" applyFont="1" applyFill="1" applyBorder="1" applyAlignment="1" applyProtection="1">
      <alignment horizontal="right" vertical="center" indent="1" shrinkToFit="1"/>
      <protection locked="0"/>
    </xf>
    <xf numFmtId="1" fontId="13" fillId="4" borderId="8" xfId="0" applyNumberFormat="1" applyFont="1" applyFill="1" applyBorder="1" applyAlignment="1" applyProtection="1">
      <alignment horizontal="right" vertical="center" indent="1" shrinkToFit="1"/>
      <protection locked="0"/>
    </xf>
    <xf numFmtId="1" fontId="13" fillId="4" borderId="29" xfId="0" applyNumberFormat="1" applyFont="1" applyFill="1" applyBorder="1" applyAlignment="1" applyProtection="1">
      <alignment horizontal="right" vertical="center" indent="1" shrinkToFit="1"/>
      <protection locked="0"/>
    </xf>
    <xf numFmtId="1" fontId="13" fillId="4" borderId="6" xfId="0" applyNumberFormat="1" applyFont="1" applyFill="1" applyBorder="1" applyAlignment="1" applyProtection="1">
      <alignment horizontal="right" vertical="center" indent="1" shrinkToFit="1"/>
      <protection locked="0"/>
    </xf>
    <xf numFmtId="1" fontId="13" fillId="4" borderId="30" xfId="0" applyNumberFormat="1" applyFont="1" applyFill="1" applyBorder="1" applyAlignment="1" applyProtection="1">
      <alignment horizontal="right" vertical="center" indent="1" shrinkToFit="1"/>
      <protection locked="0"/>
    </xf>
    <xf numFmtId="0" fontId="29" fillId="0" borderId="27" xfId="0" applyFont="1" applyBorder="1" applyAlignment="1" applyProtection="1">
      <alignment horizontal="left" vertical="top" wrapText="1"/>
      <protection hidden="1"/>
    </xf>
    <xf numFmtId="0" fontId="29" fillId="0" borderId="0" xfId="0" applyFont="1" applyAlignment="1" applyProtection="1">
      <alignment horizontal="left" vertical="top" wrapText="1"/>
      <protection hidden="1"/>
    </xf>
    <xf numFmtId="0" fontId="31" fillId="0" borderId="0" xfId="0" applyFont="1" applyAlignment="1" applyProtection="1">
      <alignment horizontal="left" shrinkToFit="1"/>
      <protection hidden="1"/>
    </xf>
    <xf numFmtId="49" fontId="7" fillId="0" borderId="15" xfId="0" applyNumberFormat="1" applyFont="1" applyFill="1" applyBorder="1" applyAlignment="1" applyProtection="1">
      <alignment horizontal="left" vertical="center" shrinkToFit="1"/>
      <protection hidden="1"/>
    </xf>
    <xf numFmtId="49" fontId="7" fillId="0" borderId="0" xfId="0" applyNumberFormat="1" applyFont="1" applyFill="1" applyBorder="1" applyAlignment="1" applyProtection="1">
      <alignment horizontal="left" vertical="center" shrinkToFit="1"/>
      <protection hidden="1"/>
    </xf>
    <xf numFmtId="0" fontId="7" fillId="0" borderId="15" xfId="0" applyFont="1" applyFill="1" applyBorder="1" applyAlignment="1" applyProtection="1">
      <alignment horizontal="left" vertical="center" shrinkToFit="1"/>
      <protection hidden="1"/>
    </xf>
    <xf numFmtId="0" fontId="7" fillId="0" borderId="10" xfId="0" applyNumberFormat="1" applyFont="1" applyBorder="1" applyAlignment="1" applyProtection="1">
      <alignment horizontal="center" vertical="center" shrinkToFit="1"/>
      <protection hidden="1"/>
    </xf>
    <xf numFmtId="49" fontId="13" fillId="4" borderId="16" xfId="0" applyNumberFormat="1" applyFont="1" applyFill="1" applyBorder="1" applyAlignment="1" applyProtection="1">
      <alignment horizontal="left" vertical="center" indent="1" shrinkToFit="1"/>
      <protection locked="0"/>
    </xf>
    <xf numFmtId="0" fontId="7" fillId="0" borderId="0" xfId="0" applyNumberFormat="1" applyFont="1" applyBorder="1" applyAlignment="1" applyProtection="1">
      <alignment horizontal="left" vertical="center" shrinkToFit="1"/>
      <protection hidden="1"/>
    </xf>
    <xf numFmtId="0" fontId="33" fillId="0" borderId="13" xfId="1" applyFont="1" applyBorder="1" applyAlignment="1" applyProtection="1">
      <alignment horizontal="center" vertical="top"/>
      <protection locked="0"/>
    </xf>
    <xf numFmtId="0" fontId="33" fillId="0" borderId="0" xfId="1" applyFont="1" applyBorder="1" applyAlignment="1" applyProtection="1">
      <alignment horizontal="center" vertical="top"/>
      <protection locked="0"/>
    </xf>
    <xf numFmtId="0" fontId="32" fillId="0" borderId="0" xfId="0" applyFont="1" applyAlignment="1" applyProtection="1">
      <alignment horizontal="left" vertical="center" wrapText="1"/>
      <protection hidden="1"/>
    </xf>
    <xf numFmtId="0" fontId="32" fillId="0" borderId="22" xfId="0" applyFont="1" applyBorder="1" applyAlignment="1" applyProtection="1">
      <alignment horizontal="left" vertical="center" wrapText="1"/>
      <protection hidden="1"/>
    </xf>
    <xf numFmtId="0" fontId="26" fillId="0" borderId="0" xfId="0" applyFont="1" applyBorder="1" applyAlignment="1" applyProtection="1">
      <alignment horizontal="left" vertical="center" shrinkToFit="1"/>
      <protection hidden="1"/>
    </xf>
    <xf numFmtId="0" fontId="26" fillId="0" borderId="20" xfId="0" applyFont="1" applyBorder="1" applyAlignment="1" applyProtection="1">
      <alignment horizontal="left" vertical="center" shrinkToFit="1"/>
      <protection hidden="1"/>
    </xf>
    <xf numFmtId="0" fontId="7" fillId="2" borderId="10" xfId="1" applyFont="1" applyFill="1" applyBorder="1" applyAlignment="1" applyProtection="1">
      <alignment horizontal="center" vertical="center" shrinkToFit="1"/>
      <protection hidden="1"/>
    </xf>
    <xf numFmtId="0" fontId="28" fillId="0" borderId="14" xfId="0" applyFont="1" applyBorder="1" applyAlignment="1" applyProtection="1">
      <alignment horizontal="center" vertical="top" shrinkToFit="1"/>
      <protection hidden="1"/>
    </xf>
    <xf numFmtId="0" fontId="2" fillId="0" borderId="0" xfId="0" applyFont="1" applyBorder="1" applyAlignment="1" applyProtection="1">
      <alignment horizontal="center" vertical="center" shrinkToFit="1"/>
      <protection hidden="1"/>
    </xf>
    <xf numFmtId="164" fontId="7" fillId="0" borderId="10" xfId="0" applyNumberFormat="1" applyFont="1" applyBorder="1" applyAlignment="1" applyProtection="1">
      <alignment horizontal="center" vertical="center" shrinkToFit="1"/>
      <protection hidden="1"/>
    </xf>
    <xf numFmtId="0" fontId="13" fillId="4" borderId="8" xfId="0" applyNumberFormat="1" applyFont="1" applyFill="1" applyBorder="1" applyAlignment="1" applyProtection="1">
      <alignment horizontal="left" vertical="center" indent="1" shrinkToFit="1"/>
      <protection locked="0"/>
    </xf>
  </cellXfs>
  <cellStyles count="2">
    <cellStyle name="Hyperlink" xfId="1" builtinId="8"/>
    <cellStyle name="Normal" xfId="0" builtinId="0"/>
  </cellStyles>
  <dxfs count="60"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ECF5E7"/>
      <color rgb="FFFFE1E1"/>
      <color rgb="FFE3EFF9"/>
      <color rgb="FFFFF8E5"/>
      <color rgb="FFFFC9C9"/>
      <color rgb="FFFFA7A7"/>
      <color rgb="FFFFFFCC"/>
      <color rgb="FFFF9393"/>
      <color rgb="FFFF7D7D"/>
      <color rgb="FF73A9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0912786717772E-2"/>
          <c:y val="0.10448834160133251"/>
          <c:w val="0.87955092831977155"/>
          <c:h val="0.76225658485487147"/>
        </c:manualLayout>
      </c:layout>
      <c:scatterChart>
        <c:scatterStyle val="lineMarker"/>
        <c:varyColors val="0"/>
        <c:ser>
          <c:idx val="1"/>
          <c:order val="0"/>
          <c:tx>
            <c:v>Actual % Mastered</c:v>
          </c:tx>
          <c:spPr>
            <a:ln w="952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lt1"/>
              </a:solidFill>
              <a:ln w="19050">
                <a:solidFill>
                  <a:srgbClr val="C00000"/>
                </a:solidFill>
                <a:round/>
              </a:ln>
              <a:effectLst/>
            </c:spPr>
          </c:marker>
          <c:xVal>
            <c:numRef>
              <c:f>'1'!$E$4:$E$26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'1'!$S$4:$S$26</c:f>
              <c:numCache>
                <c:formatCode>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29-4E84-A77A-46324D977279}"/>
            </c:ext>
          </c:extLst>
        </c:ser>
        <c:ser>
          <c:idx val="48"/>
          <c:order val="1"/>
          <c:tx>
            <c:v>Trendlines</c:v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29-4E84-A77A-46324D977279}"/>
            </c:ext>
          </c:extLst>
        </c:ser>
        <c:ser>
          <c:idx val="13"/>
          <c:order val="2"/>
          <c:tx>
            <c:v>Black 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('1'!$W$4,'1'!$W$4)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8029-4E84-A77A-46324D977279}"/>
            </c:ext>
          </c:extLst>
        </c:ser>
        <c:ser>
          <c:idx val="14"/>
          <c:order val="3"/>
          <c:tx>
            <c:v>Black 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('1'!$W$5,'1'!$W$5)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8029-4E84-A77A-46324D977279}"/>
            </c:ext>
          </c:extLst>
        </c:ser>
        <c:ser>
          <c:idx val="15"/>
          <c:order val="4"/>
          <c:tx>
            <c:v>Black 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('1'!$W$6,'1'!$W$6)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8029-4E84-A77A-46324D977279}"/>
            </c:ext>
          </c:extLst>
        </c:ser>
        <c:ser>
          <c:idx val="16"/>
          <c:order val="5"/>
          <c:tx>
            <c:v>Black 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('1'!$W$7,'1'!$W$7)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8029-4E84-A77A-46324D977279}"/>
            </c:ext>
          </c:extLst>
        </c:ser>
        <c:ser>
          <c:idx val="17"/>
          <c:order val="6"/>
          <c:tx>
            <c:v>Black 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('1'!$W$8,'1'!$W$8)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8029-4E84-A77A-46324D977279}"/>
            </c:ext>
          </c:extLst>
        </c:ser>
        <c:ser>
          <c:idx val="18"/>
          <c:order val="7"/>
          <c:tx>
            <c:v>Black 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('1'!$W$9,'1'!$W$9)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8029-4E84-A77A-46324D977279}"/>
            </c:ext>
          </c:extLst>
        </c:ser>
        <c:ser>
          <c:idx val="19"/>
          <c:order val="8"/>
          <c:tx>
            <c:v>Black 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('1'!$W$10,'1'!$W$10)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8029-4E84-A77A-46324D977279}"/>
            </c:ext>
          </c:extLst>
        </c:ser>
        <c:ser>
          <c:idx val="20"/>
          <c:order val="9"/>
          <c:tx>
            <c:v>Black 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('1'!$W$11,'1'!$W$11)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8029-4E84-A77A-46324D977279}"/>
            </c:ext>
          </c:extLst>
        </c:ser>
        <c:ser>
          <c:idx val="21"/>
          <c:order val="10"/>
          <c:tx>
            <c:v>Black 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('1'!$W$12,'1'!$W$12)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8029-4E84-A77A-46324D977279}"/>
            </c:ext>
          </c:extLst>
        </c:ser>
        <c:ser>
          <c:idx val="22"/>
          <c:order val="11"/>
          <c:tx>
            <c:v>Black 10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('1'!$W$13,'1'!$W$13)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8029-4E84-A77A-46324D977279}"/>
            </c:ext>
          </c:extLst>
        </c:ser>
        <c:ser>
          <c:idx val="23"/>
          <c:order val="12"/>
          <c:tx>
            <c:v>Black 11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('1'!$W$14,'1'!$W$14)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8029-4E84-A77A-46324D977279}"/>
            </c:ext>
          </c:extLst>
        </c:ser>
        <c:ser>
          <c:idx val="24"/>
          <c:order val="13"/>
          <c:tx>
            <c:v>Black 12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('1'!$W$15,'1'!$W$15)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8029-4E84-A77A-46324D977279}"/>
            </c:ext>
          </c:extLst>
        </c:ser>
        <c:ser>
          <c:idx val="25"/>
          <c:order val="14"/>
          <c:tx>
            <c:v>Black 13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('1'!$W$16,'1'!$W$16)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8029-4E84-A77A-46324D977279}"/>
            </c:ext>
          </c:extLst>
        </c:ser>
        <c:ser>
          <c:idx val="26"/>
          <c:order val="15"/>
          <c:tx>
            <c:v>Black 14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('1'!$W$17,'1'!$W$17)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8029-4E84-A77A-46324D977279}"/>
            </c:ext>
          </c:extLst>
        </c:ser>
        <c:ser>
          <c:idx val="27"/>
          <c:order val="16"/>
          <c:tx>
            <c:v>Black 15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('1'!$W$18,'1'!$W$18)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8029-4E84-A77A-46324D977279}"/>
            </c:ext>
          </c:extLst>
        </c:ser>
        <c:ser>
          <c:idx val="28"/>
          <c:order val="17"/>
          <c:tx>
            <c:v>Black 16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('1'!$W$19,'1'!$W$19)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8029-4E84-A77A-46324D977279}"/>
            </c:ext>
          </c:extLst>
        </c:ser>
        <c:ser>
          <c:idx val="29"/>
          <c:order val="18"/>
          <c:tx>
            <c:v>Black 17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('1'!$W$20,'1'!$W$20)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8029-4E84-A77A-46324D977279}"/>
            </c:ext>
          </c:extLst>
        </c:ser>
        <c:ser>
          <c:idx val="30"/>
          <c:order val="19"/>
          <c:tx>
            <c:v>Black 18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('1'!$W$21,'1'!$W$21)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8029-4E84-A77A-46324D977279}"/>
            </c:ext>
          </c:extLst>
        </c:ser>
        <c:ser>
          <c:idx val="31"/>
          <c:order val="20"/>
          <c:tx>
            <c:v>Black 19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('1'!$W$22,'1'!$W$22)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8029-4E84-A77A-46324D977279}"/>
            </c:ext>
          </c:extLst>
        </c:ser>
        <c:ser>
          <c:idx val="32"/>
          <c:order val="21"/>
          <c:tx>
            <c:v>Black 20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('1'!$W$23,'1'!$W$23)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8029-4E84-A77A-46324D977279}"/>
            </c:ext>
          </c:extLst>
        </c:ser>
        <c:ser>
          <c:idx val="33"/>
          <c:order val="22"/>
          <c:tx>
            <c:v>Black 21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('1'!$W$24,'1'!$W$24)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8029-4E84-A77A-46324D977279}"/>
            </c:ext>
          </c:extLst>
        </c:ser>
        <c:ser>
          <c:idx val="34"/>
          <c:order val="23"/>
          <c:tx>
            <c:v>Black 22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('1'!$W$25,'1'!$W$25)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8029-4E84-A77A-46324D977279}"/>
            </c:ext>
          </c:extLst>
        </c:ser>
        <c:ser>
          <c:idx val="35"/>
          <c:order val="24"/>
          <c:tx>
            <c:v>Black 23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('1'!$W$26,'1'!$W$26)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8029-4E84-A77A-46324D977279}"/>
            </c:ext>
          </c:extLst>
        </c:ser>
        <c:ser>
          <c:idx val="36"/>
          <c:order val="25"/>
          <c:tx>
            <c:strRef>
              <c:f>'1'!$AV$3</c:f>
              <c:strCache>
                <c:ptCount val="1"/>
                <c:pt idx="0">
                  <c:v>Target Lines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'1'!$AV$4:$AV$26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8029-4E84-A77A-46324D977279}"/>
            </c:ext>
          </c:extLst>
        </c:ser>
        <c:ser>
          <c:idx val="37"/>
          <c:order val="26"/>
          <c:tx>
            <c:strRef>
              <c:f>'1'!$AW$3</c:f>
              <c:strCache>
                <c:ptCount val="1"/>
                <c:pt idx="0">
                  <c:v>Blue 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'1'!$AW$4:$AW$26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8029-4E84-A77A-46324D977279}"/>
            </c:ext>
          </c:extLst>
        </c:ser>
        <c:ser>
          <c:idx val="38"/>
          <c:order val="27"/>
          <c:tx>
            <c:strRef>
              <c:f>'1'!$AX$3</c:f>
              <c:strCache>
                <c:ptCount val="1"/>
                <c:pt idx="0">
                  <c:v>Blue 3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'1'!$AX$4:$AX$26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8029-4E84-A77A-46324D977279}"/>
            </c:ext>
          </c:extLst>
        </c:ser>
        <c:ser>
          <c:idx val="39"/>
          <c:order val="28"/>
          <c:tx>
            <c:strRef>
              <c:f>'1'!$AY$3</c:f>
              <c:strCache>
                <c:ptCount val="1"/>
                <c:pt idx="0">
                  <c:v>Blue 4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'1'!$AY$4:$AY$26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8029-4E84-A77A-46324D977279}"/>
            </c:ext>
          </c:extLst>
        </c:ser>
        <c:ser>
          <c:idx val="40"/>
          <c:order val="29"/>
          <c:tx>
            <c:strRef>
              <c:f>'1'!$AZ$3</c:f>
              <c:strCache>
                <c:ptCount val="1"/>
                <c:pt idx="0">
                  <c:v>Blue 5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'1'!$AZ$4:$AZ$26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8029-4E84-A77A-46324D977279}"/>
            </c:ext>
          </c:extLst>
        </c:ser>
        <c:ser>
          <c:idx val="41"/>
          <c:order val="30"/>
          <c:tx>
            <c:strRef>
              <c:f>'1'!$BA$3</c:f>
              <c:strCache>
                <c:ptCount val="1"/>
                <c:pt idx="0">
                  <c:v>Blue 6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'1'!$BA$4:$BA$26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8029-4E84-A77A-46324D977279}"/>
            </c:ext>
          </c:extLst>
        </c:ser>
        <c:ser>
          <c:idx val="42"/>
          <c:order val="31"/>
          <c:tx>
            <c:strRef>
              <c:f>'1'!$BB$3</c:f>
              <c:strCache>
                <c:ptCount val="1"/>
                <c:pt idx="0">
                  <c:v>Blue 7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'1'!$BB$4:$BB$26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8029-4E84-A77A-46324D977279}"/>
            </c:ext>
          </c:extLst>
        </c:ser>
        <c:ser>
          <c:idx val="43"/>
          <c:order val="32"/>
          <c:tx>
            <c:strRef>
              <c:f>'1'!$BC$3</c:f>
              <c:strCache>
                <c:ptCount val="1"/>
                <c:pt idx="0">
                  <c:v>Blue 8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'1'!$BC$4:$BC$26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8029-4E84-A77A-46324D977279}"/>
            </c:ext>
          </c:extLst>
        </c:ser>
        <c:ser>
          <c:idx val="44"/>
          <c:order val="33"/>
          <c:tx>
            <c:strRef>
              <c:f>'1'!$BD$3</c:f>
              <c:strCache>
                <c:ptCount val="1"/>
                <c:pt idx="0">
                  <c:v>Blue 9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'1'!$BD$4:$BD$26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8029-4E84-A77A-46324D977279}"/>
            </c:ext>
          </c:extLst>
        </c:ser>
        <c:ser>
          <c:idx val="45"/>
          <c:order val="34"/>
          <c:tx>
            <c:strRef>
              <c:f>'1'!$BE$3</c:f>
              <c:strCache>
                <c:ptCount val="1"/>
                <c:pt idx="0">
                  <c:v>Blue 10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'1'!$BE$4:$BE$26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8029-4E84-A77A-46324D977279}"/>
            </c:ext>
          </c:extLst>
        </c:ser>
        <c:ser>
          <c:idx val="46"/>
          <c:order val="35"/>
          <c:tx>
            <c:strRef>
              <c:f>'1'!$BF$3</c:f>
              <c:strCache>
                <c:ptCount val="1"/>
                <c:pt idx="0">
                  <c:v>Blue 11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'1'!$BF$4:$BF$26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8029-4E84-A77A-46324D977279}"/>
            </c:ext>
          </c:extLst>
        </c:ser>
        <c:ser>
          <c:idx val="47"/>
          <c:order val="36"/>
          <c:tx>
            <c:strRef>
              <c:f>'1'!$BG$3</c:f>
              <c:strCache>
                <c:ptCount val="1"/>
                <c:pt idx="0">
                  <c:v>Blue 12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'1'!$BG$4:$BG$26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8029-4E84-A77A-46324D977279}"/>
            </c:ext>
          </c:extLst>
        </c:ser>
        <c:ser>
          <c:idx val="0"/>
          <c:order val="37"/>
          <c:tx>
            <c:strRef>
              <c:f>'1'!$AJ$3</c:f>
              <c:strCache>
                <c:ptCount val="1"/>
                <c:pt idx="0">
                  <c:v>Trend 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8029-4E84-A77A-46324D977279}"/>
            </c:ext>
          </c:extLst>
        </c:ser>
        <c:ser>
          <c:idx val="2"/>
          <c:order val="38"/>
          <c:tx>
            <c:strRef>
              <c:f>'1'!$AK$3</c:f>
              <c:strCache>
                <c:ptCount val="1"/>
                <c:pt idx="0">
                  <c:v>Trend 2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'1'!$AK$4:$AK$26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8029-4E84-A77A-46324D977279}"/>
            </c:ext>
          </c:extLst>
        </c:ser>
        <c:ser>
          <c:idx val="3"/>
          <c:order val="39"/>
          <c:tx>
            <c:strRef>
              <c:f>'1'!$AL$3</c:f>
              <c:strCache>
                <c:ptCount val="1"/>
                <c:pt idx="0">
                  <c:v>Trend 3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'1'!$AL$4:$AL$26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8029-4E84-A77A-46324D977279}"/>
            </c:ext>
          </c:extLst>
        </c:ser>
        <c:ser>
          <c:idx val="4"/>
          <c:order val="40"/>
          <c:tx>
            <c:strRef>
              <c:f>'1'!$AM$3</c:f>
              <c:strCache>
                <c:ptCount val="1"/>
                <c:pt idx="0">
                  <c:v>Trend 4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'1'!$AM$4:$AM$26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8029-4E84-A77A-46324D977279}"/>
            </c:ext>
          </c:extLst>
        </c:ser>
        <c:ser>
          <c:idx val="5"/>
          <c:order val="41"/>
          <c:tx>
            <c:strRef>
              <c:f>'1'!$AN$3</c:f>
              <c:strCache>
                <c:ptCount val="1"/>
                <c:pt idx="0">
                  <c:v>Trend 5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'1'!$AN$4:$AN$26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8029-4E84-A77A-46324D977279}"/>
            </c:ext>
          </c:extLst>
        </c:ser>
        <c:ser>
          <c:idx val="6"/>
          <c:order val="42"/>
          <c:tx>
            <c:strRef>
              <c:f>'1'!$AO$3</c:f>
              <c:strCache>
                <c:ptCount val="1"/>
                <c:pt idx="0">
                  <c:v>Trend 6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'1'!$AO$4:$AO$26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8029-4E84-A77A-46324D977279}"/>
            </c:ext>
          </c:extLst>
        </c:ser>
        <c:ser>
          <c:idx val="7"/>
          <c:order val="43"/>
          <c:tx>
            <c:strRef>
              <c:f>'1'!$AP$3</c:f>
              <c:strCache>
                <c:ptCount val="1"/>
                <c:pt idx="0">
                  <c:v>Trend 7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'1'!$AP$4:$AP$26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8029-4E84-A77A-46324D977279}"/>
            </c:ext>
          </c:extLst>
        </c:ser>
        <c:ser>
          <c:idx val="8"/>
          <c:order val="44"/>
          <c:tx>
            <c:strRef>
              <c:f>'1'!$AQ$3</c:f>
              <c:strCache>
                <c:ptCount val="1"/>
                <c:pt idx="0">
                  <c:v>Trend 8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'1'!$AQ$4:$AQ$26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8029-4E84-A77A-46324D977279}"/>
            </c:ext>
          </c:extLst>
        </c:ser>
        <c:ser>
          <c:idx val="9"/>
          <c:order val="45"/>
          <c:tx>
            <c:strRef>
              <c:f>'1'!$AR$3</c:f>
              <c:strCache>
                <c:ptCount val="1"/>
                <c:pt idx="0">
                  <c:v>Trend 9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'1'!$AR$4:$AR$26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8029-4E84-A77A-46324D977279}"/>
            </c:ext>
          </c:extLst>
        </c:ser>
        <c:ser>
          <c:idx val="10"/>
          <c:order val="46"/>
          <c:tx>
            <c:strRef>
              <c:f>'1'!$AS$3</c:f>
              <c:strCache>
                <c:ptCount val="1"/>
                <c:pt idx="0">
                  <c:v>Trend 10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'1'!$AS$4:$AS$26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8029-4E84-A77A-46324D977279}"/>
            </c:ext>
          </c:extLst>
        </c:ser>
        <c:ser>
          <c:idx val="11"/>
          <c:order val="47"/>
          <c:tx>
            <c:strRef>
              <c:f>'1'!$AT$3</c:f>
              <c:strCache>
                <c:ptCount val="1"/>
                <c:pt idx="0">
                  <c:v>Trend 11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'1'!$AT$4:$AT$26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8029-4E84-A77A-46324D977279}"/>
            </c:ext>
          </c:extLst>
        </c:ser>
        <c:ser>
          <c:idx val="12"/>
          <c:order val="48"/>
          <c:tx>
            <c:strRef>
              <c:f>'1'!$AU$3</c:f>
              <c:strCache>
                <c:ptCount val="1"/>
                <c:pt idx="0">
                  <c:v>Trend 12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'1'!$AU$4:$AU$26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8029-4E84-A77A-46324D977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2791128"/>
        <c:axId val="273764552"/>
        <c:extLst/>
      </c:scatterChart>
      <c:valAx>
        <c:axId val="272791128"/>
        <c:scaling>
          <c:orientation val="minMax"/>
          <c:max val="42898"/>
          <c:min val="425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Week</a:t>
                </a:r>
              </a:p>
            </c:rich>
          </c:tx>
          <c:layout>
            <c:manualLayout>
              <c:xMode val="edge"/>
              <c:yMode val="edge"/>
              <c:x val="0.47036290195963504"/>
              <c:y val="0.94184098158675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174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764552"/>
        <c:crosses val="autoZero"/>
        <c:crossBetween val="midCat"/>
        <c:majorUnit val="14"/>
        <c:minorUnit val="7"/>
      </c:valAx>
      <c:valAx>
        <c:axId val="27376455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% Content Mastered</a:t>
                </a:r>
              </a:p>
            </c:rich>
          </c:tx>
          <c:layout>
            <c:manualLayout>
              <c:xMode val="edge"/>
              <c:yMode val="edge"/>
              <c:x val="1.5531222066147364E-2"/>
              <c:y val="0.31327891173621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791128"/>
        <c:crosses val="autoZero"/>
        <c:crossBetween val="midCat"/>
        <c:majorUnit val="10"/>
        <c:min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legendEntry>
        <c:idx val="38"/>
        <c:delete val="1"/>
      </c:legendEntry>
      <c:legendEntry>
        <c:idx val="39"/>
        <c:delete val="1"/>
      </c:legendEntry>
      <c:legendEntry>
        <c:idx val="40"/>
        <c:delete val="1"/>
      </c:legendEntry>
      <c:legendEntry>
        <c:idx val="41"/>
        <c:delete val="1"/>
      </c:legendEntry>
      <c:legendEntry>
        <c:idx val="42"/>
        <c:delete val="1"/>
      </c:legendEntry>
      <c:legendEntry>
        <c:idx val="43"/>
        <c:delete val="1"/>
      </c:legendEntry>
      <c:legendEntry>
        <c:idx val="44"/>
        <c:delete val="1"/>
      </c:legendEntry>
      <c:legendEntry>
        <c:idx val="45"/>
        <c:delete val="1"/>
      </c:legendEntry>
      <c:legendEntry>
        <c:idx val="46"/>
        <c:delete val="1"/>
      </c:legendEntry>
      <c:legendEntry>
        <c:idx val="47"/>
        <c:delete val="1"/>
      </c:legendEntry>
      <c:legendEntry>
        <c:idx val="48"/>
        <c:delete val="1"/>
      </c:legendEntry>
      <c:layout>
        <c:manualLayout>
          <c:xMode val="edge"/>
          <c:yMode val="edge"/>
          <c:x val="0.79188193832414677"/>
          <c:y val="1.7475601070798662E-2"/>
          <c:w val="0.17698169423330146"/>
          <c:h val="7.82592909584610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0912786717772E-2"/>
          <c:y val="0.10448834160133251"/>
          <c:w val="0.87955092831977155"/>
          <c:h val="0.76225658485487147"/>
        </c:manualLayout>
      </c:layout>
      <c:scatterChart>
        <c:scatterStyle val="lineMarker"/>
        <c:varyColors val="0"/>
        <c:ser>
          <c:idx val="1"/>
          <c:order val="0"/>
          <c:tx>
            <c:v>Actual % Mastered</c:v>
          </c:tx>
          <c:spPr>
            <a:ln w="952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lt1"/>
              </a:solidFill>
              <a:ln w="19050">
                <a:solidFill>
                  <a:srgbClr val="C00000"/>
                </a:solidFill>
                <a:round/>
              </a:ln>
              <a:effectLst/>
            </c:spPr>
          </c:marker>
          <c:xVal>
            <c:numRef>
              <c:f>'10'!$E$4:$E$26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'10'!$S$4:$S$26</c:f>
              <c:numCache>
                <c:formatCode>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C8-4B6F-B243-AE4533E0E001}"/>
            </c:ext>
          </c:extLst>
        </c:ser>
        <c:ser>
          <c:idx val="48"/>
          <c:order val="1"/>
          <c:tx>
            <c:v>Trendlines</c:v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'10'!$AJ$4:$AJ$26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FC8-4B6F-B243-AE4533E0E001}"/>
            </c:ext>
          </c:extLst>
        </c:ser>
        <c:ser>
          <c:idx val="13"/>
          <c:order val="2"/>
          <c:tx>
            <c:v>Black 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('10'!$W$4,'10'!$W$4)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CFC8-4B6F-B243-AE4533E0E001}"/>
            </c:ext>
          </c:extLst>
        </c:ser>
        <c:ser>
          <c:idx val="14"/>
          <c:order val="3"/>
          <c:tx>
            <c:v>Black 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('10'!$W$5,'10'!$W$5)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CFC8-4B6F-B243-AE4533E0E001}"/>
            </c:ext>
          </c:extLst>
        </c:ser>
        <c:ser>
          <c:idx val="15"/>
          <c:order val="4"/>
          <c:tx>
            <c:v>Black 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('10'!$W$6,'10'!$W$6)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CFC8-4B6F-B243-AE4533E0E001}"/>
            </c:ext>
          </c:extLst>
        </c:ser>
        <c:ser>
          <c:idx val="16"/>
          <c:order val="5"/>
          <c:tx>
            <c:v>Black 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('10'!$W$7,'10'!$W$7)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CFC8-4B6F-B243-AE4533E0E001}"/>
            </c:ext>
          </c:extLst>
        </c:ser>
        <c:ser>
          <c:idx val="17"/>
          <c:order val="6"/>
          <c:tx>
            <c:v>Black 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('10'!$W$8,'10'!$W$8)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CFC8-4B6F-B243-AE4533E0E001}"/>
            </c:ext>
          </c:extLst>
        </c:ser>
        <c:ser>
          <c:idx val="18"/>
          <c:order val="7"/>
          <c:tx>
            <c:v>Black 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('10'!$W$9,'10'!$W$9)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CFC8-4B6F-B243-AE4533E0E001}"/>
            </c:ext>
          </c:extLst>
        </c:ser>
        <c:ser>
          <c:idx val="19"/>
          <c:order val="8"/>
          <c:tx>
            <c:v>Black 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('10'!$W$10,'10'!$W$10)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CFC8-4B6F-B243-AE4533E0E001}"/>
            </c:ext>
          </c:extLst>
        </c:ser>
        <c:ser>
          <c:idx val="20"/>
          <c:order val="9"/>
          <c:tx>
            <c:v>Black 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('10'!$W$11,'10'!$W$11)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CFC8-4B6F-B243-AE4533E0E001}"/>
            </c:ext>
          </c:extLst>
        </c:ser>
        <c:ser>
          <c:idx val="21"/>
          <c:order val="10"/>
          <c:tx>
            <c:v>Black 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('10'!$W$12,'10'!$W$12)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CFC8-4B6F-B243-AE4533E0E001}"/>
            </c:ext>
          </c:extLst>
        </c:ser>
        <c:ser>
          <c:idx val="22"/>
          <c:order val="11"/>
          <c:tx>
            <c:v>Black 10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('10'!$W$13,'10'!$W$13)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CFC8-4B6F-B243-AE4533E0E001}"/>
            </c:ext>
          </c:extLst>
        </c:ser>
        <c:ser>
          <c:idx val="23"/>
          <c:order val="12"/>
          <c:tx>
            <c:v>Black 11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('10'!$W$14,'10'!$W$14)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CFC8-4B6F-B243-AE4533E0E001}"/>
            </c:ext>
          </c:extLst>
        </c:ser>
        <c:ser>
          <c:idx val="24"/>
          <c:order val="13"/>
          <c:tx>
            <c:v>Black 12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('10'!$W$15,'10'!$W$15)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CFC8-4B6F-B243-AE4533E0E001}"/>
            </c:ext>
          </c:extLst>
        </c:ser>
        <c:ser>
          <c:idx val="25"/>
          <c:order val="14"/>
          <c:tx>
            <c:v>Black 13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('10'!$W$16,'10'!$W$16)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CFC8-4B6F-B243-AE4533E0E001}"/>
            </c:ext>
          </c:extLst>
        </c:ser>
        <c:ser>
          <c:idx val="26"/>
          <c:order val="15"/>
          <c:tx>
            <c:v>Black 14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('10'!$W$17,'10'!$W$17)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CFC8-4B6F-B243-AE4533E0E001}"/>
            </c:ext>
          </c:extLst>
        </c:ser>
        <c:ser>
          <c:idx val="27"/>
          <c:order val="16"/>
          <c:tx>
            <c:v>Black 15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('10'!$W$18,'10'!$W$18)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CFC8-4B6F-B243-AE4533E0E001}"/>
            </c:ext>
          </c:extLst>
        </c:ser>
        <c:ser>
          <c:idx val="28"/>
          <c:order val="17"/>
          <c:tx>
            <c:v>Black 16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('10'!$W$19,'10'!$W$19)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CFC8-4B6F-B243-AE4533E0E001}"/>
            </c:ext>
          </c:extLst>
        </c:ser>
        <c:ser>
          <c:idx val="29"/>
          <c:order val="18"/>
          <c:tx>
            <c:v>Black 17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('10'!$W$20,'10'!$W$20)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CFC8-4B6F-B243-AE4533E0E001}"/>
            </c:ext>
          </c:extLst>
        </c:ser>
        <c:ser>
          <c:idx val="30"/>
          <c:order val="19"/>
          <c:tx>
            <c:v>Black 18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('10'!$W$21,'10'!$W$21)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CFC8-4B6F-B243-AE4533E0E001}"/>
            </c:ext>
          </c:extLst>
        </c:ser>
        <c:ser>
          <c:idx val="31"/>
          <c:order val="20"/>
          <c:tx>
            <c:v>Black 19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('10'!$W$22,'10'!$W$22)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CFC8-4B6F-B243-AE4533E0E001}"/>
            </c:ext>
          </c:extLst>
        </c:ser>
        <c:ser>
          <c:idx val="32"/>
          <c:order val="21"/>
          <c:tx>
            <c:v>Black 20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('10'!$W$23,'10'!$W$23)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CFC8-4B6F-B243-AE4533E0E001}"/>
            </c:ext>
          </c:extLst>
        </c:ser>
        <c:ser>
          <c:idx val="33"/>
          <c:order val="22"/>
          <c:tx>
            <c:v>Black 21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('10'!$W$24,'10'!$W$24)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CFC8-4B6F-B243-AE4533E0E001}"/>
            </c:ext>
          </c:extLst>
        </c:ser>
        <c:ser>
          <c:idx val="34"/>
          <c:order val="23"/>
          <c:tx>
            <c:v>Black 22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('10'!$W$25,'10'!$W$25)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CFC8-4B6F-B243-AE4533E0E001}"/>
            </c:ext>
          </c:extLst>
        </c:ser>
        <c:ser>
          <c:idx val="35"/>
          <c:order val="24"/>
          <c:tx>
            <c:v>Black 23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('10'!$W$26,'10'!$W$26)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CFC8-4B6F-B243-AE4533E0E001}"/>
            </c:ext>
          </c:extLst>
        </c:ser>
        <c:ser>
          <c:idx val="36"/>
          <c:order val="25"/>
          <c:tx>
            <c:strRef>
              <c:f>'10'!$AV$3</c:f>
              <c:strCache>
                <c:ptCount val="1"/>
                <c:pt idx="0">
                  <c:v>Target Lines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'10'!$AV$4:$AV$26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CFC8-4B6F-B243-AE4533E0E001}"/>
            </c:ext>
          </c:extLst>
        </c:ser>
        <c:ser>
          <c:idx val="37"/>
          <c:order val="26"/>
          <c:tx>
            <c:strRef>
              <c:f>'10'!$AW$3</c:f>
              <c:strCache>
                <c:ptCount val="1"/>
                <c:pt idx="0">
                  <c:v>Blue 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'10'!$AW$4:$AW$26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CFC8-4B6F-B243-AE4533E0E001}"/>
            </c:ext>
          </c:extLst>
        </c:ser>
        <c:ser>
          <c:idx val="38"/>
          <c:order val="27"/>
          <c:tx>
            <c:strRef>
              <c:f>'10'!$AX$3</c:f>
              <c:strCache>
                <c:ptCount val="1"/>
                <c:pt idx="0">
                  <c:v>Blue 3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'10'!$AX$4:$AX$26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CFC8-4B6F-B243-AE4533E0E001}"/>
            </c:ext>
          </c:extLst>
        </c:ser>
        <c:ser>
          <c:idx val="39"/>
          <c:order val="28"/>
          <c:tx>
            <c:strRef>
              <c:f>'10'!$AY$3</c:f>
              <c:strCache>
                <c:ptCount val="1"/>
                <c:pt idx="0">
                  <c:v>Blue 4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'10'!$AY$4:$AY$26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CFC8-4B6F-B243-AE4533E0E001}"/>
            </c:ext>
          </c:extLst>
        </c:ser>
        <c:ser>
          <c:idx val="40"/>
          <c:order val="29"/>
          <c:tx>
            <c:strRef>
              <c:f>'10'!$AZ$3</c:f>
              <c:strCache>
                <c:ptCount val="1"/>
                <c:pt idx="0">
                  <c:v>Blue 5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'10'!$AZ$4:$AZ$26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CFC8-4B6F-B243-AE4533E0E001}"/>
            </c:ext>
          </c:extLst>
        </c:ser>
        <c:ser>
          <c:idx val="41"/>
          <c:order val="30"/>
          <c:tx>
            <c:strRef>
              <c:f>'10'!$BA$3</c:f>
              <c:strCache>
                <c:ptCount val="1"/>
                <c:pt idx="0">
                  <c:v>Blue 6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'10'!$BA$4:$BA$26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CFC8-4B6F-B243-AE4533E0E001}"/>
            </c:ext>
          </c:extLst>
        </c:ser>
        <c:ser>
          <c:idx val="42"/>
          <c:order val="31"/>
          <c:tx>
            <c:strRef>
              <c:f>'10'!$BB$3</c:f>
              <c:strCache>
                <c:ptCount val="1"/>
                <c:pt idx="0">
                  <c:v>Blue 7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'10'!$BB$4:$BB$26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CFC8-4B6F-B243-AE4533E0E001}"/>
            </c:ext>
          </c:extLst>
        </c:ser>
        <c:ser>
          <c:idx val="43"/>
          <c:order val="32"/>
          <c:tx>
            <c:strRef>
              <c:f>'10'!$BC$3</c:f>
              <c:strCache>
                <c:ptCount val="1"/>
                <c:pt idx="0">
                  <c:v>Blue 8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'10'!$BC$4:$BC$26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CFC8-4B6F-B243-AE4533E0E001}"/>
            </c:ext>
          </c:extLst>
        </c:ser>
        <c:ser>
          <c:idx val="44"/>
          <c:order val="33"/>
          <c:tx>
            <c:strRef>
              <c:f>'10'!$BD$3</c:f>
              <c:strCache>
                <c:ptCount val="1"/>
                <c:pt idx="0">
                  <c:v>Blue 9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'10'!$BD$4:$BD$26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CFC8-4B6F-B243-AE4533E0E001}"/>
            </c:ext>
          </c:extLst>
        </c:ser>
        <c:ser>
          <c:idx val="45"/>
          <c:order val="34"/>
          <c:tx>
            <c:strRef>
              <c:f>'10'!$BE$3</c:f>
              <c:strCache>
                <c:ptCount val="1"/>
                <c:pt idx="0">
                  <c:v>Blue 10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'10'!$BE$4:$BE$26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CFC8-4B6F-B243-AE4533E0E001}"/>
            </c:ext>
          </c:extLst>
        </c:ser>
        <c:ser>
          <c:idx val="46"/>
          <c:order val="35"/>
          <c:tx>
            <c:strRef>
              <c:f>'10'!$BF$3</c:f>
              <c:strCache>
                <c:ptCount val="1"/>
                <c:pt idx="0">
                  <c:v>Blue 11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'10'!$BF$4:$BF$26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CFC8-4B6F-B243-AE4533E0E001}"/>
            </c:ext>
          </c:extLst>
        </c:ser>
        <c:ser>
          <c:idx val="47"/>
          <c:order val="36"/>
          <c:tx>
            <c:strRef>
              <c:f>'10'!$BG$3</c:f>
              <c:strCache>
                <c:ptCount val="1"/>
                <c:pt idx="0">
                  <c:v>Blue 12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'10'!$BG$4:$BG$26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CFC8-4B6F-B243-AE4533E0E001}"/>
            </c:ext>
          </c:extLst>
        </c:ser>
        <c:ser>
          <c:idx val="0"/>
          <c:order val="37"/>
          <c:tx>
            <c:strRef>
              <c:f>'10'!$AJ$3</c:f>
              <c:strCache>
                <c:ptCount val="1"/>
                <c:pt idx="0">
                  <c:v>Trend 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'10'!$AJ$4:$AJ$26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CFC8-4B6F-B243-AE4533E0E001}"/>
            </c:ext>
          </c:extLst>
        </c:ser>
        <c:ser>
          <c:idx val="2"/>
          <c:order val="38"/>
          <c:tx>
            <c:strRef>
              <c:f>'10'!$AK$3</c:f>
              <c:strCache>
                <c:ptCount val="1"/>
                <c:pt idx="0">
                  <c:v>Trend 2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'10'!$AK$4:$AK$26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CFC8-4B6F-B243-AE4533E0E001}"/>
            </c:ext>
          </c:extLst>
        </c:ser>
        <c:ser>
          <c:idx val="3"/>
          <c:order val="39"/>
          <c:tx>
            <c:strRef>
              <c:f>'10'!$AL$3</c:f>
              <c:strCache>
                <c:ptCount val="1"/>
                <c:pt idx="0">
                  <c:v>Trend 3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'10'!$AL$4:$AL$26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CFC8-4B6F-B243-AE4533E0E001}"/>
            </c:ext>
          </c:extLst>
        </c:ser>
        <c:ser>
          <c:idx val="4"/>
          <c:order val="40"/>
          <c:tx>
            <c:strRef>
              <c:f>'10'!$AM$3</c:f>
              <c:strCache>
                <c:ptCount val="1"/>
                <c:pt idx="0">
                  <c:v>Trend 4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'10'!$AM$4:$AM$26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CFC8-4B6F-B243-AE4533E0E001}"/>
            </c:ext>
          </c:extLst>
        </c:ser>
        <c:ser>
          <c:idx val="5"/>
          <c:order val="41"/>
          <c:tx>
            <c:strRef>
              <c:f>'10'!$AN$3</c:f>
              <c:strCache>
                <c:ptCount val="1"/>
                <c:pt idx="0">
                  <c:v>Trend 5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'10'!$AN$4:$AN$26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CFC8-4B6F-B243-AE4533E0E001}"/>
            </c:ext>
          </c:extLst>
        </c:ser>
        <c:ser>
          <c:idx val="6"/>
          <c:order val="42"/>
          <c:tx>
            <c:strRef>
              <c:f>'10'!$AO$3</c:f>
              <c:strCache>
                <c:ptCount val="1"/>
                <c:pt idx="0">
                  <c:v>Trend 6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'10'!$AO$4:$AO$26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CFC8-4B6F-B243-AE4533E0E001}"/>
            </c:ext>
          </c:extLst>
        </c:ser>
        <c:ser>
          <c:idx val="7"/>
          <c:order val="43"/>
          <c:tx>
            <c:strRef>
              <c:f>'10'!$AP$3</c:f>
              <c:strCache>
                <c:ptCount val="1"/>
                <c:pt idx="0">
                  <c:v>Trend 7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'10'!$AP$4:$AP$26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CFC8-4B6F-B243-AE4533E0E001}"/>
            </c:ext>
          </c:extLst>
        </c:ser>
        <c:ser>
          <c:idx val="8"/>
          <c:order val="44"/>
          <c:tx>
            <c:strRef>
              <c:f>'10'!$AQ$3</c:f>
              <c:strCache>
                <c:ptCount val="1"/>
                <c:pt idx="0">
                  <c:v>Trend 8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'10'!$AQ$4:$AQ$26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CFC8-4B6F-B243-AE4533E0E001}"/>
            </c:ext>
          </c:extLst>
        </c:ser>
        <c:ser>
          <c:idx val="9"/>
          <c:order val="45"/>
          <c:tx>
            <c:strRef>
              <c:f>'10'!$AR$3</c:f>
              <c:strCache>
                <c:ptCount val="1"/>
                <c:pt idx="0">
                  <c:v>Trend 9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'10'!$AR$4:$AR$26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CFC8-4B6F-B243-AE4533E0E001}"/>
            </c:ext>
          </c:extLst>
        </c:ser>
        <c:ser>
          <c:idx val="10"/>
          <c:order val="46"/>
          <c:tx>
            <c:strRef>
              <c:f>'10'!$AS$3</c:f>
              <c:strCache>
                <c:ptCount val="1"/>
                <c:pt idx="0">
                  <c:v>Trend 10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'10'!$AS$4:$AS$26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CFC8-4B6F-B243-AE4533E0E001}"/>
            </c:ext>
          </c:extLst>
        </c:ser>
        <c:ser>
          <c:idx val="11"/>
          <c:order val="47"/>
          <c:tx>
            <c:strRef>
              <c:f>'10'!$AT$3</c:f>
              <c:strCache>
                <c:ptCount val="1"/>
                <c:pt idx="0">
                  <c:v>Trend 11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'10'!$AT$4:$AT$26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CFC8-4B6F-B243-AE4533E0E001}"/>
            </c:ext>
          </c:extLst>
        </c:ser>
        <c:ser>
          <c:idx val="12"/>
          <c:order val="48"/>
          <c:tx>
            <c:strRef>
              <c:f>'10'!$AU$3</c:f>
              <c:strCache>
                <c:ptCount val="1"/>
                <c:pt idx="0">
                  <c:v>Trend 12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'10'!$E$4:$E$26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'10'!$AU$4:$AU$26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CFC8-4B6F-B243-AE4533E0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0590840"/>
        <c:axId val="310592016"/>
        <c:extLst/>
      </c:scatterChart>
      <c:valAx>
        <c:axId val="310590840"/>
        <c:scaling>
          <c:orientation val="minMax"/>
          <c:max val="42898"/>
          <c:min val="425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Week</a:t>
                </a:r>
              </a:p>
            </c:rich>
          </c:tx>
          <c:layout>
            <c:manualLayout>
              <c:xMode val="edge"/>
              <c:yMode val="edge"/>
              <c:x val="0.47036290195963504"/>
              <c:y val="0.94184098158675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174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592016"/>
        <c:crosses val="autoZero"/>
        <c:crossBetween val="midCat"/>
        <c:majorUnit val="14"/>
        <c:minorUnit val="7"/>
      </c:valAx>
      <c:valAx>
        <c:axId val="310592016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% Content Mastered</a:t>
                </a:r>
              </a:p>
            </c:rich>
          </c:tx>
          <c:layout>
            <c:manualLayout>
              <c:xMode val="edge"/>
              <c:yMode val="edge"/>
              <c:x val="1.5531222066147364E-2"/>
              <c:y val="0.31327891173621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590840"/>
        <c:crosses val="autoZero"/>
        <c:crossBetween val="midCat"/>
        <c:majorUnit val="10"/>
        <c:min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legendEntry>
        <c:idx val="38"/>
        <c:delete val="1"/>
      </c:legendEntry>
      <c:legendEntry>
        <c:idx val="39"/>
        <c:delete val="1"/>
      </c:legendEntry>
      <c:legendEntry>
        <c:idx val="40"/>
        <c:delete val="1"/>
      </c:legendEntry>
      <c:legendEntry>
        <c:idx val="41"/>
        <c:delete val="1"/>
      </c:legendEntry>
      <c:legendEntry>
        <c:idx val="42"/>
        <c:delete val="1"/>
      </c:legendEntry>
      <c:legendEntry>
        <c:idx val="43"/>
        <c:delete val="1"/>
      </c:legendEntry>
      <c:legendEntry>
        <c:idx val="44"/>
        <c:delete val="1"/>
      </c:legendEntry>
      <c:legendEntry>
        <c:idx val="45"/>
        <c:delete val="1"/>
      </c:legendEntry>
      <c:legendEntry>
        <c:idx val="46"/>
        <c:delete val="1"/>
      </c:legendEntry>
      <c:legendEntry>
        <c:idx val="47"/>
        <c:delete val="1"/>
      </c:legendEntry>
      <c:legendEntry>
        <c:idx val="48"/>
        <c:delete val="1"/>
      </c:legendEntry>
      <c:layout>
        <c:manualLayout>
          <c:xMode val="edge"/>
          <c:yMode val="edge"/>
          <c:x val="0.79188193832414677"/>
          <c:y val="1.7475601070798662E-2"/>
          <c:w val="0.17698169423330146"/>
          <c:h val="7.82592909584610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0912786717772E-2"/>
          <c:y val="0.10448834160133251"/>
          <c:w val="0.87955092831977155"/>
          <c:h val="0.76225658485487147"/>
        </c:manualLayout>
      </c:layout>
      <c:scatterChart>
        <c:scatterStyle val="lineMarker"/>
        <c:varyColors val="0"/>
        <c:ser>
          <c:idx val="1"/>
          <c:order val="0"/>
          <c:tx>
            <c:v>Actual % Mastered</c:v>
          </c:tx>
          <c:spPr>
            <a:ln w="952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lt1"/>
              </a:solidFill>
              <a:ln w="19050">
                <a:solidFill>
                  <a:srgbClr val="C00000"/>
                </a:solidFill>
                <a:round/>
              </a:ln>
              <a:effectLst/>
            </c:spPr>
          </c:marker>
          <c:xVal>
            <c:numRef>
              <c:f>'11'!$E$4:$E$26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'11'!$S$4:$S$26</c:f>
              <c:numCache>
                <c:formatCode>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A3F-4FDB-BC61-DF65012C4F5F}"/>
            </c:ext>
          </c:extLst>
        </c:ser>
        <c:ser>
          <c:idx val="48"/>
          <c:order val="1"/>
          <c:tx>
            <c:v>Trendlines</c:v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'11'!$AJ$4:$AJ$26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A3F-4FDB-BC61-DF65012C4F5F}"/>
            </c:ext>
          </c:extLst>
        </c:ser>
        <c:ser>
          <c:idx val="13"/>
          <c:order val="2"/>
          <c:tx>
            <c:v>Black 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('11'!$W$4,'11'!$W$4)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FA3F-4FDB-BC61-DF65012C4F5F}"/>
            </c:ext>
          </c:extLst>
        </c:ser>
        <c:ser>
          <c:idx val="14"/>
          <c:order val="3"/>
          <c:tx>
            <c:v>Black 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('11'!$W$5,'11'!$W$5)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FA3F-4FDB-BC61-DF65012C4F5F}"/>
            </c:ext>
          </c:extLst>
        </c:ser>
        <c:ser>
          <c:idx val="15"/>
          <c:order val="4"/>
          <c:tx>
            <c:v>Black 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('11'!$W$6,'11'!$W$6)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FA3F-4FDB-BC61-DF65012C4F5F}"/>
            </c:ext>
          </c:extLst>
        </c:ser>
        <c:ser>
          <c:idx val="16"/>
          <c:order val="5"/>
          <c:tx>
            <c:v>Black 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('11'!$W$7,'11'!$W$7)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FA3F-4FDB-BC61-DF65012C4F5F}"/>
            </c:ext>
          </c:extLst>
        </c:ser>
        <c:ser>
          <c:idx val="17"/>
          <c:order val="6"/>
          <c:tx>
            <c:v>Black 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('11'!$W$8,'11'!$W$8)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FA3F-4FDB-BC61-DF65012C4F5F}"/>
            </c:ext>
          </c:extLst>
        </c:ser>
        <c:ser>
          <c:idx val="18"/>
          <c:order val="7"/>
          <c:tx>
            <c:v>Black 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('11'!$W$9,'11'!$W$9)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FA3F-4FDB-BC61-DF65012C4F5F}"/>
            </c:ext>
          </c:extLst>
        </c:ser>
        <c:ser>
          <c:idx val="19"/>
          <c:order val="8"/>
          <c:tx>
            <c:v>Black 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('11'!$W$10,'11'!$W$10)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FA3F-4FDB-BC61-DF65012C4F5F}"/>
            </c:ext>
          </c:extLst>
        </c:ser>
        <c:ser>
          <c:idx val="20"/>
          <c:order val="9"/>
          <c:tx>
            <c:v>Black 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('11'!$W$11,'11'!$W$11)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FA3F-4FDB-BC61-DF65012C4F5F}"/>
            </c:ext>
          </c:extLst>
        </c:ser>
        <c:ser>
          <c:idx val="21"/>
          <c:order val="10"/>
          <c:tx>
            <c:v>Black 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('11'!$W$12,'11'!$W$12)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FA3F-4FDB-BC61-DF65012C4F5F}"/>
            </c:ext>
          </c:extLst>
        </c:ser>
        <c:ser>
          <c:idx val="22"/>
          <c:order val="11"/>
          <c:tx>
            <c:v>Black 10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('11'!$W$13,'11'!$W$13)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FA3F-4FDB-BC61-DF65012C4F5F}"/>
            </c:ext>
          </c:extLst>
        </c:ser>
        <c:ser>
          <c:idx val="23"/>
          <c:order val="12"/>
          <c:tx>
            <c:v>Black 11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('11'!$W$14,'11'!$W$14)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FA3F-4FDB-BC61-DF65012C4F5F}"/>
            </c:ext>
          </c:extLst>
        </c:ser>
        <c:ser>
          <c:idx val="24"/>
          <c:order val="13"/>
          <c:tx>
            <c:v>Black 12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('11'!$W$15,'11'!$W$15)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FA3F-4FDB-BC61-DF65012C4F5F}"/>
            </c:ext>
          </c:extLst>
        </c:ser>
        <c:ser>
          <c:idx val="25"/>
          <c:order val="14"/>
          <c:tx>
            <c:v>Black 13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('11'!$W$16,'11'!$W$16)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FA3F-4FDB-BC61-DF65012C4F5F}"/>
            </c:ext>
          </c:extLst>
        </c:ser>
        <c:ser>
          <c:idx val="26"/>
          <c:order val="15"/>
          <c:tx>
            <c:v>Black 14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('11'!$W$17,'11'!$W$17)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FA3F-4FDB-BC61-DF65012C4F5F}"/>
            </c:ext>
          </c:extLst>
        </c:ser>
        <c:ser>
          <c:idx val="27"/>
          <c:order val="16"/>
          <c:tx>
            <c:v>Black 15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('11'!$W$18,'11'!$W$18)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FA3F-4FDB-BC61-DF65012C4F5F}"/>
            </c:ext>
          </c:extLst>
        </c:ser>
        <c:ser>
          <c:idx val="28"/>
          <c:order val="17"/>
          <c:tx>
            <c:v>Black 16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('11'!$W$19,'11'!$W$19)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FA3F-4FDB-BC61-DF65012C4F5F}"/>
            </c:ext>
          </c:extLst>
        </c:ser>
        <c:ser>
          <c:idx val="29"/>
          <c:order val="18"/>
          <c:tx>
            <c:v>Black 17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('11'!$W$20,'11'!$W$20)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FA3F-4FDB-BC61-DF65012C4F5F}"/>
            </c:ext>
          </c:extLst>
        </c:ser>
        <c:ser>
          <c:idx val="30"/>
          <c:order val="19"/>
          <c:tx>
            <c:v>Black 18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('11'!$W$21,'11'!$W$21)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FA3F-4FDB-BC61-DF65012C4F5F}"/>
            </c:ext>
          </c:extLst>
        </c:ser>
        <c:ser>
          <c:idx val="31"/>
          <c:order val="20"/>
          <c:tx>
            <c:v>Black 19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('11'!$W$22,'11'!$W$22)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FA3F-4FDB-BC61-DF65012C4F5F}"/>
            </c:ext>
          </c:extLst>
        </c:ser>
        <c:ser>
          <c:idx val="32"/>
          <c:order val="21"/>
          <c:tx>
            <c:v>Black 20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('11'!$W$23,'11'!$W$23)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FA3F-4FDB-BC61-DF65012C4F5F}"/>
            </c:ext>
          </c:extLst>
        </c:ser>
        <c:ser>
          <c:idx val="33"/>
          <c:order val="22"/>
          <c:tx>
            <c:v>Black 21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('11'!$W$24,'11'!$W$24)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FA3F-4FDB-BC61-DF65012C4F5F}"/>
            </c:ext>
          </c:extLst>
        </c:ser>
        <c:ser>
          <c:idx val="34"/>
          <c:order val="23"/>
          <c:tx>
            <c:v>Black 22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('11'!$W$25,'11'!$W$25)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FA3F-4FDB-BC61-DF65012C4F5F}"/>
            </c:ext>
          </c:extLst>
        </c:ser>
        <c:ser>
          <c:idx val="35"/>
          <c:order val="24"/>
          <c:tx>
            <c:v>Black 23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('11'!$W$26,'11'!$W$26)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FA3F-4FDB-BC61-DF65012C4F5F}"/>
            </c:ext>
          </c:extLst>
        </c:ser>
        <c:ser>
          <c:idx val="36"/>
          <c:order val="25"/>
          <c:tx>
            <c:strRef>
              <c:f>'11'!$AV$3</c:f>
              <c:strCache>
                <c:ptCount val="1"/>
                <c:pt idx="0">
                  <c:v>Target Lines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'11'!$AV$4:$AV$26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FA3F-4FDB-BC61-DF65012C4F5F}"/>
            </c:ext>
          </c:extLst>
        </c:ser>
        <c:ser>
          <c:idx val="37"/>
          <c:order val="26"/>
          <c:tx>
            <c:strRef>
              <c:f>'11'!$AW$3</c:f>
              <c:strCache>
                <c:ptCount val="1"/>
                <c:pt idx="0">
                  <c:v>Blue 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'11'!$AW$4:$AW$26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FA3F-4FDB-BC61-DF65012C4F5F}"/>
            </c:ext>
          </c:extLst>
        </c:ser>
        <c:ser>
          <c:idx val="38"/>
          <c:order val="27"/>
          <c:tx>
            <c:strRef>
              <c:f>'11'!$AX$3</c:f>
              <c:strCache>
                <c:ptCount val="1"/>
                <c:pt idx="0">
                  <c:v>Blue 3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'11'!$AX$4:$AX$26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FA3F-4FDB-BC61-DF65012C4F5F}"/>
            </c:ext>
          </c:extLst>
        </c:ser>
        <c:ser>
          <c:idx val="39"/>
          <c:order val="28"/>
          <c:tx>
            <c:strRef>
              <c:f>'11'!$AY$3</c:f>
              <c:strCache>
                <c:ptCount val="1"/>
                <c:pt idx="0">
                  <c:v>Blue 4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'11'!$AY$4:$AY$26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FA3F-4FDB-BC61-DF65012C4F5F}"/>
            </c:ext>
          </c:extLst>
        </c:ser>
        <c:ser>
          <c:idx val="40"/>
          <c:order val="29"/>
          <c:tx>
            <c:strRef>
              <c:f>'11'!$AZ$3</c:f>
              <c:strCache>
                <c:ptCount val="1"/>
                <c:pt idx="0">
                  <c:v>Blue 5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'11'!$AZ$4:$AZ$26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FA3F-4FDB-BC61-DF65012C4F5F}"/>
            </c:ext>
          </c:extLst>
        </c:ser>
        <c:ser>
          <c:idx val="41"/>
          <c:order val="30"/>
          <c:tx>
            <c:strRef>
              <c:f>'11'!$BA$3</c:f>
              <c:strCache>
                <c:ptCount val="1"/>
                <c:pt idx="0">
                  <c:v>Blue 6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'11'!$BA$4:$BA$26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FA3F-4FDB-BC61-DF65012C4F5F}"/>
            </c:ext>
          </c:extLst>
        </c:ser>
        <c:ser>
          <c:idx val="42"/>
          <c:order val="31"/>
          <c:tx>
            <c:strRef>
              <c:f>'11'!$BB$3</c:f>
              <c:strCache>
                <c:ptCount val="1"/>
                <c:pt idx="0">
                  <c:v>Blue 7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'11'!$BB$4:$BB$26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FA3F-4FDB-BC61-DF65012C4F5F}"/>
            </c:ext>
          </c:extLst>
        </c:ser>
        <c:ser>
          <c:idx val="43"/>
          <c:order val="32"/>
          <c:tx>
            <c:strRef>
              <c:f>'11'!$BC$3</c:f>
              <c:strCache>
                <c:ptCount val="1"/>
                <c:pt idx="0">
                  <c:v>Blue 8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'11'!$BC$4:$BC$26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FA3F-4FDB-BC61-DF65012C4F5F}"/>
            </c:ext>
          </c:extLst>
        </c:ser>
        <c:ser>
          <c:idx val="44"/>
          <c:order val="33"/>
          <c:tx>
            <c:strRef>
              <c:f>'11'!$BD$3</c:f>
              <c:strCache>
                <c:ptCount val="1"/>
                <c:pt idx="0">
                  <c:v>Blue 9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'11'!$BD$4:$BD$26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FA3F-4FDB-BC61-DF65012C4F5F}"/>
            </c:ext>
          </c:extLst>
        </c:ser>
        <c:ser>
          <c:idx val="45"/>
          <c:order val="34"/>
          <c:tx>
            <c:strRef>
              <c:f>'11'!$BE$3</c:f>
              <c:strCache>
                <c:ptCount val="1"/>
                <c:pt idx="0">
                  <c:v>Blue 10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'11'!$BE$4:$BE$26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FA3F-4FDB-BC61-DF65012C4F5F}"/>
            </c:ext>
          </c:extLst>
        </c:ser>
        <c:ser>
          <c:idx val="46"/>
          <c:order val="35"/>
          <c:tx>
            <c:strRef>
              <c:f>'11'!$BF$3</c:f>
              <c:strCache>
                <c:ptCount val="1"/>
                <c:pt idx="0">
                  <c:v>Blue 11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'11'!$BF$4:$BF$26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FA3F-4FDB-BC61-DF65012C4F5F}"/>
            </c:ext>
          </c:extLst>
        </c:ser>
        <c:ser>
          <c:idx val="47"/>
          <c:order val="36"/>
          <c:tx>
            <c:strRef>
              <c:f>'11'!$BG$3</c:f>
              <c:strCache>
                <c:ptCount val="1"/>
                <c:pt idx="0">
                  <c:v>Blue 12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'11'!$BG$4:$BG$26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FA3F-4FDB-BC61-DF65012C4F5F}"/>
            </c:ext>
          </c:extLst>
        </c:ser>
        <c:ser>
          <c:idx val="0"/>
          <c:order val="37"/>
          <c:tx>
            <c:strRef>
              <c:f>'11'!$AJ$3</c:f>
              <c:strCache>
                <c:ptCount val="1"/>
                <c:pt idx="0">
                  <c:v>Trend 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'11'!$AJ$4:$AJ$26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FA3F-4FDB-BC61-DF65012C4F5F}"/>
            </c:ext>
          </c:extLst>
        </c:ser>
        <c:ser>
          <c:idx val="2"/>
          <c:order val="38"/>
          <c:tx>
            <c:strRef>
              <c:f>'11'!$AK$3</c:f>
              <c:strCache>
                <c:ptCount val="1"/>
                <c:pt idx="0">
                  <c:v>Trend 2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'11'!$AK$4:$AK$26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FA3F-4FDB-BC61-DF65012C4F5F}"/>
            </c:ext>
          </c:extLst>
        </c:ser>
        <c:ser>
          <c:idx val="3"/>
          <c:order val="39"/>
          <c:tx>
            <c:strRef>
              <c:f>'11'!$AL$3</c:f>
              <c:strCache>
                <c:ptCount val="1"/>
                <c:pt idx="0">
                  <c:v>Trend 3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'11'!$AL$4:$AL$26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FA3F-4FDB-BC61-DF65012C4F5F}"/>
            </c:ext>
          </c:extLst>
        </c:ser>
        <c:ser>
          <c:idx val="4"/>
          <c:order val="40"/>
          <c:tx>
            <c:strRef>
              <c:f>'11'!$AM$3</c:f>
              <c:strCache>
                <c:ptCount val="1"/>
                <c:pt idx="0">
                  <c:v>Trend 4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'11'!$AM$4:$AM$26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FA3F-4FDB-BC61-DF65012C4F5F}"/>
            </c:ext>
          </c:extLst>
        </c:ser>
        <c:ser>
          <c:idx val="5"/>
          <c:order val="41"/>
          <c:tx>
            <c:strRef>
              <c:f>'11'!$AN$3</c:f>
              <c:strCache>
                <c:ptCount val="1"/>
                <c:pt idx="0">
                  <c:v>Trend 5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'11'!$AN$4:$AN$26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FA3F-4FDB-BC61-DF65012C4F5F}"/>
            </c:ext>
          </c:extLst>
        </c:ser>
        <c:ser>
          <c:idx val="6"/>
          <c:order val="42"/>
          <c:tx>
            <c:strRef>
              <c:f>'11'!$AO$3</c:f>
              <c:strCache>
                <c:ptCount val="1"/>
                <c:pt idx="0">
                  <c:v>Trend 6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'11'!$AO$4:$AO$26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FA3F-4FDB-BC61-DF65012C4F5F}"/>
            </c:ext>
          </c:extLst>
        </c:ser>
        <c:ser>
          <c:idx val="7"/>
          <c:order val="43"/>
          <c:tx>
            <c:strRef>
              <c:f>'11'!$AP$3</c:f>
              <c:strCache>
                <c:ptCount val="1"/>
                <c:pt idx="0">
                  <c:v>Trend 7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'11'!$AP$4:$AP$26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FA3F-4FDB-BC61-DF65012C4F5F}"/>
            </c:ext>
          </c:extLst>
        </c:ser>
        <c:ser>
          <c:idx val="8"/>
          <c:order val="44"/>
          <c:tx>
            <c:strRef>
              <c:f>'11'!$AQ$3</c:f>
              <c:strCache>
                <c:ptCount val="1"/>
                <c:pt idx="0">
                  <c:v>Trend 8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'11'!$AQ$4:$AQ$26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FA3F-4FDB-BC61-DF65012C4F5F}"/>
            </c:ext>
          </c:extLst>
        </c:ser>
        <c:ser>
          <c:idx val="9"/>
          <c:order val="45"/>
          <c:tx>
            <c:strRef>
              <c:f>'11'!$AR$3</c:f>
              <c:strCache>
                <c:ptCount val="1"/>
                <c:pt idx="0">
                  <c:v>Trend 9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'11'!$AR$4:$AR$26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FA3F-4FDB-BC61-DF65012C4F5F}"/>
            </c:ext>
          </c:extLst>
        </c:ser>
        <c:ser>
          <c:idx val="10"/>
          <c:order val="46"/>
          <c:tx>
            <c:strRef>
              <c:f>'11'!$AS$3</c:f>
              <c:strCache>
                <c:ptCount val="1"/>
                <c:pt idx="0">
                  <c:v>Trend 10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'11'!$AS$4:$AS$26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FA3F-4FDB-BC61-DF65012C4F5F}"/>
            </c:ext>
          </c:extLst>
        </c:ser>
        <c:ser>
          <c:idx val="11"/>
          <c:order val="47"/>
          <c:tx>
            <c:strRef>
              <c:f>'11'!$AT$3</c:f>
              <c:strCache>
                <c:ptCount val="1"/>
                <c:pt idx="0">
                  <c:v>Trend 11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'11'!$AT$4:$AT$26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FA3F-4FDB-BC61-DF65012C4F5F}"/>
            </c:ext>
          </c:extLst>
        </c:ser>
        <c:ser>
          <c:idx val="12"/>
          <c:order val="48"/>
          <c:tx>
            <c:strRef>
              <c:f>'11'!$AU$3</c:f>
              <c:strCache>
                <c:ptCount val="1"/>
                <c:pt idx="0">
                  <c:v>Trend 12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'11'!$E$4:$E$26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'11'!$AU$4:$AU$26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FA3F-4FDB-BC61-DF65012C4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679864"/>
        <c:axId val="181682216"/>
        <c:extLst/>
      </c:scatterChart>
      <c:valAx>
        <c:axId val="181679864"/>
        <c:scaling>
          <c:orientation val="minMax"/>
          <c:max val="42898"/>
          <c:min val="425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Week</a:t>
                </a:r>
              </a:p>
            </c:rich>
          </c:tx>
          <c:layout>
            <c:manualLayout>
              <c:xMode val="edge"/>
              <c:yMode val="edge"/>
              <c:x val="0.47036290195963504"/>
              <c:y val="0.94184098158675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174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682216"/>
        <c:crosses val="autoZero"/>
        <c:crossBetween val="midCat"/>
        <c:majorUnit val="14"/>
        <c:minorUnit val="7"/>
      </c:valAx>
      <c:valAx>
        <c:axId val="181682216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% Content Mastered</a:t>
                </a:r>
              </a:p>
            </c:rich>
          </c:tx>
          <c:layout>
            <c:manualLayout>
              <c:xMode val="edge"/>
              <c:yMode val="edge"/>
              <c:x val="1.5531222066147364E-2"/>
              <c:y val="0.31327891173621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679864"/>
        <c:crosses val="autoZero"/>
        <c:crossBetween val="midCat"/>
        <c:majorUnit val="10"/>
        <c:min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legendEntry>
        <c:idx val="38"/>
        <c:delete val="1"/>
      </c:legendEntry>
      <c:legendEntry>
        <c:idx val="39"/>
        <c:delete val="1"/>
      </c:legendEntry>
      <c:legendEntry>
        <c:idx val="40"/>
        <c:delete val="1"/>
      </c:legendEntry>
      <c:legendEntry>
        <c:idx val="41"/>
        <c:delete val="1"/>
      </c:legendEntry>
      <c:legendEntry>
        <c:idx val="42"/>
        <c:delete val="1"/>
      </c:legendEntry>
      <c:legendEntry>
        <c:idx val="43"/>
        <c:delete val="1"/>
      </c:legendEntry>
      <c:legendEntry>
        <c:idx val="44"/>
        <c:delete val="1"/>
      </c:legendEntry>
      <c:legendEntry>
        <c:idx val="45"/>
        <c:delete val="1"/>
      </c:legendEntry>
      <c:legendEntry>
        <c:idx val="46"/>
        <c:delete val="1"/>
      </c:legendEntry>
      <c:legendEntry>
        <c:idx val="47"/>
        <c:delete val="1"/>
      </c:legendEntry>
      <c:legendEntry>
        <c:idx val="48"/>
        <c:delete val="1"/>
      </c:legendEntry>
      <c:layout>
        <c:manualLayout>
          <c:xMode val="edge"/>
          <c:yMode val="edge"/>
          <c:x val="0.79188193832414677"/>
          <c:y val="1.7475601070798662E-2"/>
          <c:w val="0.17698169423330146"/>
          <c:h val="7.82592909584610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0912786717772E-2"/>
          <c:y val="0.10448834160133251"/>
          <c:w val="0.87955092831977155"/>
          <c:h val="0.76225658485487147"/>
        </c:manualLayout>
      </c:layout>
      <c:scatterChart>
        <c:scatterStyle val="lineMarker"/>
        <c:varyColors val="0"/>
        <c:ser>
          <c:idx val="1"/>
          <c:order val="0"/>
          <c:tx>
            <c:v>Actual % Mastered</c:v>
          </c:tx>
          <c:spPr>
            <a:ln w="952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lt1"/>
              </a:solidFill>
              <a:ln w="19050">
                <a:solidFill>
                  <a:srgbClr val="C00000"/>
                </a:solidFill>
                <a:round/>
              </a:ln>
              <a:effectLst/>
            </c:spPr>
          </c:marker>
          <c:xVal>
            <c:numRef>
              <c:f>'12'!$E$4:$E$26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'12'!$S$4:$S$26</c:f>
              <c:numCache>
                <c:formatCode>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25-4CD9-9C27-B517CF6790B6}"/>
            </c:ext>
          </c:extLst>
        </c:ser>
        <c:ser>
          <c:idx val="48"/>
          <c:order val="1"/>
          <c:tx>
            <c:v>Trendlines</c:v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'12'!$AJ$4:$AJ$26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25-4CD9-9C27-B517CF6790B6}"/>
            </c:ext>
          </c:extLst>
        </c:ser>
        <c:ser>
          <c:idx val="13"/>
          <c:order val="2"/>
          <c:tx>
            <c:v>Black 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('12'!$W$4,'12'!$W$4)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B625-4CD9-9C27-B517CF6790B6}"/>
            </c:ext>
          </c:extLst>
        </c:ser>
        <c:ser>
          <c:idx val="14"/>
          <c:order val="3"/>
          <c:tx>
            <c:v>Black 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('12'!$W$5,'12'!$W$5)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B625-4CD9-9C27-B517CF6790B6}"/>
            </c:ext>
          </c:extLst>
        </c:ser>
        <c:ser>
          <c:idx val="15"/>
          <c:order val="4"/>
          <c:tx>
            <c:v>Black 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('12'!$W$6,'12'!$W$6)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B625-4CD9-9C27-B517CF6790B6}"/>
            </c:ext>
          </c:extLst>
        </c:ser>
        <c:ser>
          <c:idx val="16"/>
          <c:order val="5"/>
          <c:tx>
            <c:v>Black 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('12'!$W$7,'12'!$W$7)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B625-4CD9-9C27-B517CF6790B6}"/>
            </c:ext>
          </c:extLst>
        </c:ser>
        <c:ser>
          <c:idx val="17"/>
          <c:order val="6"/>
          <c:tx>
            <c:v>Black 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('12'!$W$8,'12'!$W$8)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B625-4CD9-9C27-B517CF6790B6}"/>
            </c:ext>
          </c:extLst>
        </c:ser>
        <c:ser>
          <c:idx val="18"/>
          <c:order val="7"/>
          <c:tx>
            <c:v>Black 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('12'!$W$9,'12'!$W$9)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B625-4CD9-9C27-B517CF6790B6}"/>
            </c:ext>
          </c:extLst>
        </c:ser>
        <c:ser>
          <c:idx val="19"/>
          <c:order val="8"/>
          <c:tx>
            <c:v>Black 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('12'!$W$10,'12'!$W$10)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B625-4CD9-9C27-B517CF6790B6}"/>
            </c:ext>
          </c:extLst>
        </c:ser>
        <c:ser>
          <c:idx val="20"/>
          <c:order val="9"/>
          <c:tx>
            <c:v>Black 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('12'!$W$11,'12'!$W$11)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B625-4CD9-9C27-B517CF6790B6}"/>
            </c:ext>
          </c:extLst>
        </c:ser>
        <c:ser>
          <c:idx val="21"/>
          <c:order val="10"/>
          <c:tx>
            <c:v>Black 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('12'!$W$12,'12'!$W$12)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B625-4CD9-9C27-B517CF6790B6}"/>
            </c:ext>
          </c:extLst>
        </c:ser>
        <c:ser>
          <c:idx val="22"/>
          <c:order val="11"/>
          <c:tx>
            <c:v>Black 10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('12'!$W$13,'12'!$W$13)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B625-4CD9-9C27-B517CF6790B6}"/>
            </c:ext>
          </c:extLst>
        </c:ser>
        <c:ser>
          <c:idx val="23"/>
          <c:order val="12"/>
          <c:tx>
            <c:v>Black 11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('12'!$W$14,'12'!$W$14)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B625-4CD9-9C27-B517CF6790B6}"/>
            </c:ext>
          </c:extLst>
        </c:ser>
        <c:ser>
          <c:idx val="24"/>
          <c:order val="13"/>
          <c:tx>
            <c:v>Black 12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('12'!$W$15,'12'!$W$15)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B625-4CD9-9C27-B517CF6790B6}"/>
            </c:ext>
          </c:extLst>
        </c:ser>
        <c:ser>
          <c:idx val="25"/>
          <c:order val="14"/>
          <c:tx>
            <c:v>Black 13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('12'!$W$16,'12'!$W$16)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B625-4CD9-9C27-B517CF6790B6}"/>
            </c:ext>
          </c:extLst>
        </c:ser>
        <c:ser>
          <c:idx val="26"/>
          <c:order val="15"/>
          <c:tx>
            <c:v>Black 14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('12'!$W$17,'12'!$W$17)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B625-4CD9-9C27-B517CF6790B6}"/>
            </c:ext>
          </c:extLst>
        </c:ser>
        <c:ser>
          <c:idx val="27"/>
          <c:order val="16"/>
          <c:tx>
            <c:v>Black 15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('12'!$W$18,'12'!$W$18)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B625-4CD9-9C27-B517CF6790B6}"/>
            </c:ext>
          </c:extLst>
        </c:ser>
        <c:ser>
          <c:idx val="28"/>
          <c:order val="17"/>
          <c:tx>
            <c:v>Black 16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('12'!$W$19,'12'!$W$19)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B625-4CD9-9C27-B517CF6790B6}"/>
            </c:ext>
          </c:extLst>
        </c:ser>
        <c:ser>
          <c:idx val="29"/>
          <c:order val="18"/>
          <c:tx>
            <c:v>Black 17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('12'!$W$20,'12'!$W$20)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B625-4CD9-9C27-B517CF6790B6}"/>
            </c:ext>
          </c:extLst>
        </c:ser>
        <c:ser>
          <c:idx val="30"/>
          <c:order val="19"/>
          <c:tx>
            <c:v>Black 18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('12'!$W$21,'12'!$W$21)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B625-4CD9-9C27-B517CF6790B6}"/>
            </c:ext>
          </c:extLst>
        </c:ser>
        <c:ser>
          <c:idx val="31"/>
          <c:order val="20"/>
          <c:tx>
            <c:v>Black 19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('12'!$W$22,'12'!$W$22)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B625-4CD9-9C27-B517CF6790B6}"/>
            </c:ext>
          </c:extLst>
        </c:ser>
        <c:ser>
          <c:idx val="32"/>
          <c:order val="21"/>
          <c:tx>
            <c:v>Black 20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('12'!$W$23,'12'!$W$23)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B625-4CD9-9C27-B517CF6790B6}"/>
            </c:ext>
          </c:extLst>
        </c:ser>
        <c:ser>
          <c:idx val="33"/>
          <c:order val="22"/>
          <c:tx>
            <c:v>Black 21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('12'!$W$24,'12'!$W$24)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B625-4CD9-9C27-B517CF6790B6}"/>
            </c:ext>
          </c:extLst>
        </c:ser>
        <c:ser>
          <c:idx val="34"/>
          <c:order val="23"/>
          <c:tx>
            <c:v>Black 22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('12'!$W$25,'12'!$W$25)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B625-4CD9-9C27-B517CF6790B6}"/>
            </c:ext>
          </c:extLst>
        </c:ser>
        <c:ser>
          <c:idx val="35"/>
          <c:order val="24"/>
          <c:tx>
            <c:v>Black 23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('12'!$W$26,'12'!$W$26)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B625-4CD9-9C27-B517CF6790B6}"/>
            </c:ext>
          </c:extLst>
        </c:ser>
        <c:ser>
          <c:idx val="36"/>
          <c:order val="25"/>
          <c:tx>
            <c:strRef>
              <c:f>'12'!$AV$3</c:f>
              <c:strCache>
                <c:ptCount val="1"/>
                <c:pt idx="0">
                  <c:v>Target Lines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'12'!$AV$4:$AV$26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B625-4CD9-9C27-B517CF6790B6}"/>
            </c:ext>
          </c:extLst>
        </c:ser>
        <c:ser>
          <c:idx val="37"/>
          <c:order val="26"/>
          <c:tx>
            <c:strRef>
              <c:f>'12'!$AW$3</c:f>
              <c:strCache>
                <c:ptCount val="1"/>
                <c:pt idx="0">
                  <c:v>Blue 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'12'!$AW$4:$AW$26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B625-4CD9-9C27-B517CF6790B6}"/>
            </c:ext>
          </c:extLst>
        </c:ser>
        <c:ser>
          <c:idx val="38"/>
          <c:order val="27"/>
          <c:tx>
            <c:strRef>
              <c:f>'12'!$AX$3</c:f>
              <c:strCache>
                <c:ptCount val="1"/>
                <c:pt idx="0">
                  <c:v>Blue 3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'12'!$AX$4:$AX$26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B625-4CD9-9C27-B517CF6790B6}"/>
            </c:ext>
          </c:extLst>
        </c:ser>
        <c:ser>
          <c:idx val="39"/>
          <c:order val="28"/>
          <c:tx>
            <c:strRef>
              <c:f>'12'!$AY$3</c:f>
              <c:strCache>
                <c:ptCount val="1"/>
                <c:pt idx="0">
                  <c:v>Blue 4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'12'!$AY$4:$AY$26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B625-4CD9-9C27-B517CF6790B6}"/>
            </c:ext>
          </c:extLst>
        </c:ser>
        <c:ser>
          <c:idx val="40"/>
          <c:order val="29"/>
          <c:tx>
            <c:strRef>
              <c:f>'12'!$AZ$3</c:f>
              <c:strCache>
                <c:ptCount val="1"/>
                <c:pt idx="0">
                  <c:v>Blue 5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'12'!$AZ$4:$AZ$26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B625-4CD9-9C27-B517CF6790B6}"/>
            </c:ext>
          </c:extLst>
        </c:ser>
        <c:ser>
          <c:idx val="41"/>
          <c:order val="30"/>
          <c:tx>
            <c:strRef>
              <c:f>'12'!$BA$3</c:f>
              <c:strCache>
                <c:ptCount val="1"/>
                <c:pt idx="0">
                  <c:v>Blue 6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'12'!$BA$4:$BA$26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B625-4CD9-9C27-B517CF6790B6}"/>
            </c:ext>
          </c:extLst>
        </c:ser>
        <c:ser>
          <c:idx val="42"/>
          <c:order val="31"/>
          <c:tx>
            <c:strRef>
              <c:f>'12'!$BB$3</c:f>
              <c:strCache>
                <c:ptCount val="1"/>
                <c:pt idx="0">
                  <c:v>Blue 7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'12'!$BB$4:$BB$26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B625-4CD9-9C27-B517CF6790B6}"/>
            </c:ext>
          </c:extLst>
        </c:ser>
        <c:ser>
          <c:idx val="43"/>
          <c:order val="32"/>
          <c:tx>
            <c:strRef>
              <c:f>'12'!$BC$3</c:f>
              <c:strCache>
                <c:ptCount val="1"/>
                <c:pt idx="0">
                  <c:v>Blue 8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'12'!$BC$4:$BC$26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B625-4CD9-9C27-B517CF6790B6}"/>
            </c:ext>
          </c:extLst>
        </c:ser>
        <c:ser>
          <c:idx val="44"/>
          <c:order val="33"/>
          <c:tx>
            <c:strRef>
              <c:f>'12'!$BD$3</c:f>
              <c:strCache>
                <c:ptCount val="1"/>
                <c:pt idx="0">
                  <c:v>Blue 9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'12'!$BD$4:$BD$26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B625-4CD9-9C27-B517CF6790B6}"/>
            </c:ext>
          </c:extLst>
        </c:ser>
        <c:ser>
          <c:idx val="45"/>
          <c:order val="34"/>
          <c:tx>
            <c:strRef>
              <c:f>'12'!$BE$3</c:f>
              <c:strCache>
                <c:ptCount val="1"/>
                <c:pt idx="0">
                  <c:v>Blue 10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'12'!$BE$4:$BE$26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B625-4CD9-9C27-B517CF6790B6}"/>
            </c:ext>
          </c:extLst>
        </c:ser>
        <c:ser>
          <c:idx val="46"/>
          <c:order val="35"/>
          <c:tx>
            <c:strRef>
              <c:f>'12'!$BF$3</c:f>
              <c:strCache>
                <c:ptCount val="1"/>
                <c:pt idx="0">
                  <c:v>Blue 11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'12'!$BF$4:$BF$26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B625-4CD9-9C27-B517CF6790B6}"/>
            </c:ext>
          </c:extLst>
        </c:ser>
        <c:ser>
          <c:idx val="47"/>
          <c:order val="36"/>
          <c:tx>
            <c:strRef>
              <c:f>'12'!$BG$3</c:f>
              <c:strCache>
                <c:ptCount val="1"/>
                <c:pt idx="0">
                  <c:v>Blue 12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'12'!$BG$4:$BG$26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B625-4CD9-9C27-B517CF6790B6}"/>
            </c:ext>
          </c:extLst>
        </c:ser>
        <c:ser>
          <c:idx val="0"/>
          <c:order val="37"/>
          <c:tx>
            <c:strRef>
              <c:f>'12'!$AJ$3</c:f>
              <c:strCache>
                <c:ptCount val="1"/>
                <c:pt idx="0">
                  <c:v>Trend 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'12'!$AJ$4:$AJ$26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B625-4CD9-9C27-B517CF6790B6}"/>
            </c:ext>
          </c:extLst>
        </c:ser>
        <c:ser>
          <c:idx val="2"/>
          <c:order val="38"/>
          <c:tx>
            <c:strRef>
              <c:f>'12'!$AK$3</c:f>
              <c:strCache>
                <c:ptCount val="1"/>
                <c:pt idx="0">
                  <c:v>Trend 2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'12'!$AK$4:$AK$26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B625-4CD9-9C27-B517CF6790B6}"/>
            </c:ext>
          </c:extLst>
        </c:ser>
        <c:ser>
          <c:idx val="3"/>
          <c:order val="39"/>
          <c:tx>
            <c:strRef>
              <c:f>'12'!$AL$3</c:f>
              <c:strCache>
                <c:ptCount val="1"/>
                <c:pt idx="0">
                  <c:v>Trend 3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'12'!$AL$4:$AL$26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B625-4CD9-9C27-B517CF6790B6}"/>
            </c:ext>
          </c:extLst>
        </c:ser>
        <c:ser>
          <c:idx val="4"/>
          <c:order val="40"/>
          <c:tx>
            <c:strRef>
              <c:f>'12'!$AM$3</c:f>
              <c:strCache>
                <c:ptCount val="1"/>
                <c:pt idx="0">
                  <c:v>Trend 4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'12'!$AM$4:$AM$26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B625-4CD9-9C27-B517CF6790B6}"/>
            </c:ext>
          </c:extLst>
        </c:ser>
        <c:ser>
          <c:idx val="5"/>
          <c:order val="41"/>
          <c:tx>
            <c:strRef>
              <c:f>'12'!$AN$3</c:f>
              <c:strCache>
                <c:ptCount val="1"/>
                <c:pt idx="0">
                  <c:v>Trend 5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'12'!$AN$4:$AN$26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B625-4CD9-9C27-B517CF6790B6}"/>
            </c:ext>
          </c:extLst>
        </c:ser>
        <c:ser>
          <c:idx val="6"/>
          <c:order val="42"/>
          <c:tx>
            <c:strRef>
              <c:f>'12'!$AO$3</c:f>
              <c:strCache>
                <c:ptCount val="1"/>
                <c:pt idx="0">
                  <c:v>Trend 6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'12'!$AO$4:$AO$26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B625-4CD9-9C27-B517CF6790B6}"/>
            </c:ext>
          </c:extLst>
        </c:ser>
        <c:ser>
          <c:idx val="7"/>
          <c:order val="43"/>
          <c:tx>
            <c:strRef>
              <c:f>'12'!$AP$3</c:f>
              <c:strCache>
                <c:ptCount val="1"/>
                <c:pt idx="0">
                  <c:v>Trend 7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'12'!$AP$4:$AP$26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B625-4CD9-9C27-B517CF6790B6}"/>
            </c:ext>
          </c:extLst>
        </c:ser>
        <c:ser>
          <c:idx val="8"/>
          <c:order val="44"/>
          <c:tx>
            <c:strRef>
              <c:f>'12'!$AQ$3</c:f>
              <c:strCache>
                <c:ptCount val="1"/>
                <c:pt idx="0">
                  <c:v>Trend 8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'12'!$AQ$4:$AQ$26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B625-4CD9-9C27-B517CF6790B6}"/>
            </c:ext>
          </c:extLst>
        </c:ser>
        <c:ser>
          <c:idx val="9"/>
          <c:order val="45"/>
          <c:tx>
            <c:strRef>
              <c:f>'12'!$AR$3</c:f>
              <c:strCache>
                <c:ptCount val="1"/>
                <c:pt idx="0">
                  <c:v>Trend 9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'12'!$AR$4:$AR$26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B625-4CD9-9C27-B517CF6790B6}"/>
            </c:ext>
          </c:extLst>
        </c:ser>
        <c:ser>
          <c:idx val="10"/>
          <c:order val="46"/>
          <c:tx>
            <c:strRef>
              <c:f>'12'!$AS$3</c:f>
              <c:strCache>
                <c:ptCount val="1"/>
                <c:pt idx="0">
                  <c:v>Trend 10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'12'!$AS$4:$AS$26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B625-4CD9-9C27-B517CF6790B6}"/>
            </c:ext>
          </c:extLst>
        </c:ser>
        <c:ser>
          <c:idx val="11"/>
          <c:order val="47"/>
          <c:tx>
            <c:strRef>
              <c:f>'12'!$AT$3</c:f>
              <c:strCache>
                <c:ptCount val="1"/>
                <c:pt idx="0">
                  <c:v>Trend 11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'12'!$AT$4:$AT$26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B625-4CD9-9C27-B517CF6790B6}"/>
            </c:ext>
          </c:extLst>
        </c:ser>
        <c:ser>
          <c:idx val="12"/>
          <c:order val="48"/>
          <c:tx>
            <c:strRef>
              <c:f>'12'!$AU$3</c:f>
              <c:strCache>
                <c:ptCount val="1"/>
                <c:pt idx="0">
                  <c:v>Trend 12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'12'!$E$4:$E$26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'12'!$AU$4:$AU$26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B625-4CD9-9C27-B517CF679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0753328"/>
        <c:axId val="310752936"/>
        <c:extLst/>
      </c:scatterChart>
      <c:valAx>
        <c:axId val="310753328"/>
        <c:scaling>
          <c:orientation val="minMax"/>
          <c:max val="42898"/>
          <c:min val="425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Week</a:t>
                </a:r>
              </a:p>
            </c:rich>
          </c:tx>
          <c:layout>
            <c:manualLayout>
              <c:xMode val="edge"/>
              <c:yMode val="edge"/>
              <c:x val="0.47036290195963504"/>
              <c:y val="0.94184098158675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174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752936"/>
        <c:crosses val="autoZero"/>
        <c:crossBetween val="midCat"/>
        <c:majorUnit val="14"/>
        <c:minorUnit val="7"/>
      </c:valAx>
      <c:valAx>
        <c:axId val="310752936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% Content Mastered</a:t>
                </a:r>
              </a:p>
            </c:rich>
          </c:tx>
          <c:layout>
            <c:manualLayout>
              <c:xMode val="edge"/>
              <c:yMode val="edge"/>
              <c:x val="1.5531222066147364E-2"/>
              <c:y val="0.31327891173621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753328"/>
        <c:crosses val="autoZero"/>
        <c:crossBetween val="midCat"/>
        <c:majorUnit val="10"/>
        <c:min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legendEntry>
        <c:idx val="38"/>
        <c:delete val="1"/>
      </c:legendEntry>
      <c:legendEntry>
        <c:idx val="39"/>
        <c:delete val="1"/>
      </c:legendEntry>
      <c:legendEntry>
        <c:idx val="40"/>
        <c:delete val="1"/>
      </c:legendEntry>
      <c:legendEntry>
        <c:idx val="41"/>
        <c:delete val="1"/>
      </c:legendEntry>
      <c:legendEntry>
        <c:idx val="42"/>
        <c:delete val="1"/>
      </c:legendEntry>
      <c:legendEntry>
        <c:idx val="43"/>
        <c:delete val="1"/>
      </c:legendEntry>
      <c:legendEntry>
        <c:idx val="44"/>
        <c:delete val="1"/>
      </c:legendEntry>
      <c:legendEntry>
        <c:idx val="45"/>
        <c:delete val="1"/>
      </c:legendEntry>
      <c:legendEntry>
        <c:idx val="46"/>
        <c:delete val="1"/>
      </c:legendEntry>
      <c:legendEntry>
        <c:idx val="47"/>
        <c:delete val="1"/>
      </c:legendEntry>
      <c:legendEntry>
        <c:idx val="48"/>
        <c:delete val="1"/>
      </c:legendEntry>
      <c:layout>
        <c:manualLayout>
          <c:xMode val="edge"/>
          <c:yMode val="edge"/>
          <c:x val="0.79188193832414677"/>
          <c:y val="1.7475601070798662E-2"/>
          <c:w val="0.17698169423330146"/>
          <c:h val="7.82592909584610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0912786717772E-2"/>
          <c:y val="0.10448834160133251"/>
          <c:w val="0.87955092831977155"/>
          <c:h val="0.76225658485487147"/>
        </c:manualLayout>
      </c:layout>
      <c:scatterChart>
        <c:scatterStyle val="lineMarker"/>
        <c:varyColors val="0"/>
        <c:ser>
          <c:idx val="1"/>
          <c:order val="0"/>
          <c:tx>
            <c:v>Actual % Mastered</c:v>
          </c:tx>
          <c:spPr>
            <a:ln w="952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lt1"/>
              </a:solidFill>
              <a:ln w="19050">
                <a:solidFill>
                  <a:srgbClr val="C00000"/>
                </a:solidFill>
                <a:round/>
              </a:ln>
              <a:effectLst/>
            </c:spPr>
          </c:marker>
          <c:xVal>
            <c:numRef>
              <c:f>'13'!$E$4:$E$26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'13'!$S$4:$S$26</c:f>
              <c:numCache>
                <c:formatCode>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97-4E05-8BF6-A24DAA386D6F}"/>
            </c:ext>
          </c:extLst>
        </c:ser>
        <c:ser>
          <c:idx val="48"/>
          <c:order val="1"/>
          <c:tx>
            <c:v>Trendlines</c:v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'13'!$AJ$4:$AJ$26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97-4E05-8BF6-A24DAA386D6F}"/>
            </c:ext>
          </c:extLst>
        </c:ser>
        <c:ser>
          <c:idx val="13"/>
          <c:order val="2"/>
          <c:tx>
            <c:v>Black 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('13'!$W$4,'13'!$W$4)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6097-4E05-8BF6-A24DAA386D6F}"/>
            </c:ext>
          </c:extLst>
        </c:ser>
        <c:ser>
          <c:idx val="14"/>
          <c:order val="3"/>
          <c:tx>
            <c:v>Black 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('13'!$W$5,'13'!$W$5)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6097-4E05-8BF6-A24DAA386D6F}"/>
            </c:ext>
          </c:extLst>
        </c:ser>
        <c:ser>
          <c:idx val="15"/>
          <c:order val="4"/>
          <c:tx>
            <c:v>Black 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('13'!$W$6,'13'!$W$6)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6097-4E05-8BF6-A24DAA386D6F}"/>
            </c:ext>
          </c:extLst>
        </c:ser>
        <c:ser>
          <c:idx val="16"/>
          <c:order val="5"/>
          <c:tx>
            <c:v>Black 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('13'!$W$7,'13'!$W$7)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6097-4E05-8BF6-A24DAA386D6F}"/>
            </c:ext>
          </c:extLst>
        </c:ser>
        <c:ser>
          <c:idx val="17"/>
          <c:order val="6"/>
          <c:tx>
            <c:v>Black 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('13'!$W$8,'13'!$W$8)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6097-4E05-8BF6-A24DAA386D6F}"/>
            </c:ext>
          </c:extLst>
        </c:ser>
        <c:ser>
          <c:idx val="18"/>
          <c:order val="7"/>
          <c:tx>
            <c:v>Black 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('13'!$W$9,'13'!$W$9)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6097-4E05-8BF6-A24DAA386D6F}"/>
            </c:ext>
          </c:extLst>
        </c:ser>
        <c:ser>
          <c:idx val="19"/>
          <c:order val="8"/>
          <c:tx>
            <c:v>Black 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('13'!$W$10,'13'!$W$10)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6097-4E05-8BF6-A24DAA386D6F}"/>
            </c:ext>
          </c:extLst>
        </c:ser>
        <c:ser>
          <c:idx val="20"/>
          <c:order val="9"/>
          <c:tx>
            <c:v>Black 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('13'!$W$11,'13'!$W$11)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6097-4E05-8BF6-A24DAA386D6F}"/>
            </c:ext>
          </c:extLst>
        </c:ser>
        <c:ser>
          <c:idx val="21"/>
          <c:order val="10"/>
          <c:tx>
            <c:v>Black 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('13'!$W$12,'13'!$W$12)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6097-4E05-8BF6-A24DAA386D6F}"/>
            </c:ext>
          </c:extLst>
        </c:ser>
        <c:ser>
          <c:idx val="22"/>
          <c:order val="11"/>
          <c:tx>
            <c:v>Black 10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('13'!$W$13,'13'!$W$13)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6097-4E05-8BF6-A24DAA386D6F}"/>
            </c:ext>
          </c:extLst>
        </c:ser>
        <c:ser>
          <c:idx val="23"/>
          <c:order val="12"/>
          <c:tx>
            <c:v>Black 11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('13'!$W$14,'13'!$W$14)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6097-4E05-8BF6-A24DAA386D6F}"/>
            </c:ext>
          </c:extLst>
        </c:ser>
        <c:ser>
          <c:idx val="24"/>
          <c:order val="13"/>
          <c:tx>
            <c:v>Black 12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('13'!$W$15,'13'!$W$15)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6097-4E05-8BF6-A24DAA386D6F}"/>
            </c:ext>
          </c:extLst>
        </c:ser>
        <c:ser>
          <c:idx val="25"/>
          <c:order val="14"/>
          <c:tx>
            <c:v>Black 13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('13'!$W$16,'13'!$W$16)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6097-4E05-8BF6-A24DAA386D6F}"/>
            </c:ext>
          </c:extLst>
        </c:ser>
        <c:ser>
          <c:idx val="26"/>
          <c:order val="15"/>
          <c:tx>
            <c:v>Black 14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('13'!$W$17,'13'!$W$17)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6097-4E05-8BF6-A24DAA386D6F}"/>
            </c:ext>
          </c:extLst>
        </c:ser>
        <c:ser>
          <c:idx val="27"/>
          <c:order val="16"/>
          <c:tx>
            <c:v>Black 15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('13'!$W$18,'13'!$W$18)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6097-4E05-8BF6-A24DAA386D6F}"/>
            </c:ext>
          </c:extLst>
        </c:ser>
        <c:ser>
          <c:idx val="28"/>
          <c:order val="17"/>
          <c:tx>
            <c:v>Black 16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('13'!$W$19,'13'!$W$19)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6097-4E05-8BF6-A24DAA386D6F}"/>
            </c:ext>
          </c:extLst>
        </c:ser>
        <c:ser>
          <c:idx val="29"/>
          <c:order val="18"/>
          <c:tx>
            <c:v>Black 17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('13'!$W$20,'13'!$W$20)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6097-4E05-8BF6-A24DAA386D6F}"/>
            </c:ext>
          </c:extLst>
        </c:ser>
        <c:ser>
          <c:idx val="30"/>
          <c:order val="19"/>
          <c:tx>
            <c:v>Black 18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('13'!$W$21,'13'!$W$21)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6097-4E05-8BF6-A24DAA386D6F}"/>
            </c:ext>
          </c:extLst>
        </c:ser>
        <c:ser>
          <c:idx val="31"/>
          <c:order val="20"/>
          <c:tx>
            <c:v>Black 19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('13'!$W$22,'13'!$W$22)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6097-4E05-8BF6-A24DAA386D6F}"/>
            </c:ext>
          </c:extLst>
        </c:ser>
        <c:ser>
          <c:idx val="32"/>
          <c:order val="21"/>
          <c:tx>
            <c:v>Black 20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('13'!$W$23,'13'!$W$23)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6097-4E05-8BF6-A24DAA386D6F}"/>
            </c:ext>
          </c:extLst>
        </c:ser>
        <c:ser>
          <c:idx val="33"/>
          <c:order val="22"/>
          <c:tx>
            <c:v>Black 21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('13'!$W$24,'13'!$W$24)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6097-4E05-8BF6-A24DAA386D6F}"/>
            </c:ext>
          </c:extLst>
        </c:ser>
        <c:ser>
          <c:idx val="34"/>
          <c:order val="23"/>
          <c:tx>
            <c:v>Black 22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('13'!$W$25,'13'!$W$25)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6097-4E05-8BF6-A24DAA386D6F}"/>
            </c:ext>
          </c:extLst>
        </c:ser>
        <c:ser>
          <c:idx val="35"/>
          <c:order val="24"/>
          <c:tx>
            <c:v>Black 23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('13'!$W$26,'13'!$W$26)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6097-4E05-8BF6-A24DAA386D6F}"/>
            </c:ext>
          </c:extLst>
        </c:ser>
        <c:ser>
          <c:idx val="36"/>
          <c:order val="25"/>
          <c:tx>
            <c:strRef>
              <c:f>'13'!$AV$3</c:f>
              <c:strCache>
                <c:ptCount val="1"/>
                <c:pt idx="0">
                  <c:v>Target Lines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'13'!$AV$4:$AV$26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6097-4E05-8BF6-A24DAA386D6F}"/>
            </c:ext>
          </c:extLst>
        </c:ser>
        <c:ser>
          <c:idx val="37"/>
          <c:order val="26"/>
          <c:tx>
            <c:strRef>
              <c:f>'13'!$AW$3</c:f>
              <c:strCache>
                <c:ptCount val="1"/>
                <c:pt idx="0">
                  <c:v>Blue 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'13'!$AW$4:$AW$26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6097-4E05-8BF6-A24DAA386D6F}"/>
            </c:ext>
          </c:extLst>
        </c:ser>
        <c:ser>
          <c:idx val="38"/>
          <c:order val="27"/>
          <c:tx>
            <c:strRef>
              <c:f>'13'!$AX$3</c:f>
              <c:strCache>
                <c:ptCount val="1"/>
                <c:pt idx="0">
                  <c:v>Blue 3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'13'!$AX$4:$AX$26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6097-4E05-8BF6-A24DAA386D6F}"/>
            </c:ext>
          </c:extLst>
        </c:ser>
        <c:ser>
          <c:idx val="39"/>
          <c:order val="28"/>
          <c:tx>
            <c:strRef>
              <c:f>'13'!$AY$3</c:f>
              <c:strCache>
                <c:ptCount val="1"/>
                <c:pt idx="0">
                  <c:v>Blue 4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'13'!$AY$4:$AY$26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6097-4E05-8BF6-A24DAA386D6F}"/>
            </c:ext>
          </c:extLst>
        </c:ser>
        <c:ser>
          <c:idx val="40"/>
          <c:order val="29"/>
          <c:tx>
            <c:strRef>
              <c:f>'13'!$AZ$3</c:f>
              <c:strCache>
                <c:ptCount val="1"/>
                <c:pt idx="0">
                  <c:v>Blue 5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'13'!$AZ$4:$AZ$26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6097-4E05-8BF6-A24DAA386D6F}"/>
            </c:ext>
          </c:extLst>
        </c:ser>
        <c:ser>
          <c:idx val="41"/>
          <c:order val="30"/>
          <c:tx>
            <c:strRef>
              <c:f>'13'!$BA$3</c:f>
              <c:strCache>
                <c:ptCount val="1"/>
                <c:pt idx="0">
                  <c:v>Blue 6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'13'!$BA$4:$BA$26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6097-4E05-8BF6-A24DAA386D6F}"/>
            </c:ext>
          </c:extLst>
        </c:ser>
        <c:ser>
          <c:idx val="42"/>
          <c:order val="31"/>
          <c:tx>
            <c:strRef>
              <c:f>'13'!$BB$3</c:f>
              <c:strCache>
                <c:ptCount val="1"/>
                <c:pt idx="0">
                  <c:v>Blue 7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'13'!$BB$4:$BB$26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6097-4E05-8BF6-A24DAA386D6F}"/>
            </c:ext>
          </c:extLst>
        </c:ser>
        <c:ser>
          <c:idx val="43"/>
          <c:order val="32"/>
          <c:tx>
            <c:strRef>
              <c:f>'13'!$BC$3</c:f>
              <c:strCache>
                <c:ptCount val="1"/>
                <c:pt idx="0">
                  <c:v>Blue 8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'13'!$BC$4:$BC$26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6097-4E05-8BF6-A24DAA386D6F}"/>
            </c:ext>
          </c:extLst>
        </c:ser>
        <c:ser>
          <c:idx val="44"/>
          <c:order val="33"/>
          <c:tx>
            <c:strRef>
              <c:f>'13'!$BD$3</c:f>
              <c:strCache>
                <c:ptCount val="1"/>
                <c:pt idx="0">
                  <c:v>Blue 9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'13'!$BD$4:$BD$26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6097-4E05-8BF6-A24DAA386D6F}"/>
            </c:ext>
          </c:extLst>
        </c:ser>
        <c:ser>
          <c:idx val="45"/>
          <c:order val="34"/>
          <c:tx>
            <c:strRef>
              <c:f>'13'!$BE$3</c:f>
              <c:strCache>
                <c:ptCount val="1"/>
                <c:pt idx="0">
                  <c:v>Blue 10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'13'!$BE$4:$BE$26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6097-4E05-8BF6-A24DAA386D6F}"/>
            </c:ext>
          </c:extLst>
        </c:ser>
        <c:ser>
          <c:idx val="46"/>
          <c:order val="35"/>
          <c:tx>
            <c:strRef>
              <c:f>'13'!$BF$3</c:f>
              <c:strCache>
                <c:ptCount val="1"/>
                <c:pt idx="0">
                  <c:v>Blue 11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'13'!$BF$4:$BF$26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6097-4E05-8BF6-A24DAA386D6F}"/>
            </c:ext>
          </c:extLst>
        </c:ser>
        <c:ser>
          <c:idx val="47"/>
          <c:order val="36"/>
          <c:tx>
            <c:strRef>
              <c:f>'13'!$BG$3</c:f>
              <c:strCache>
                <c:ptCount val="1"/>
                <c:pt idx="0">
                  <c:v>Blue 12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'13'!$BG$4:$BG$26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6097-4E05-8BF6-A24DAA386D6F}"/>
            </c:ext>
          </c:extLst>
        </c:ser>
        <c:ser>
          <c:idx val="0"/>
          <c:order val="37"/>
          <c:tx>
            <c:strRef>
              <c:f>'13'!$AJ$3</c:f>
              <c:strCache>
                <c:ptCount val="1"/>
                <c:pt idx="0">
                  <c:v>Trend 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'13'!$AJ$4:$AJ$26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6097-4E05-8BF6-A24DAA386D6F}"/>
            </c:ext>
          </c:extLst>
        </c:ser>
        <c:ser>
          <c:idx val="2"/>
          <c:order val="38"/>
          <c:tx>
            <c:strRef>
              <c:f>'13'!$AK$3</c:f>
              <c:strCache>
                <c:ptCount val="1"/>
                <c:pt idx="0">
                  <c:v>Trend 2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'13'!$AK$4:$AK$26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6097-4E05-8BF6-A24DAA386D6F}"/>
            </c:ext>
          </c:extLst>
        </c:ser>
        <c:ser>
          <c:idx val="3"/>
          <c:order val="39"/>
          <c:tx>
            <c:strRef>
              <c:f>'13'!$AL$3</c:f>
              <c:strCache>
                <c:ptCount val="1"/>
                <c:pt idx="0">
                  <c:v>Trend 3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'13'!$AL$4:$AL$26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6097-4E05-8BF6-A24DAA386D6F}"/>
            </c:ext>
          </c:extLst>
        </c:ser>
        <c:ser>
          <c:idx val="4"/>
          <c:order val="40"/>
          <c:tx>
            <c:strRef>
              <c:f>'13'!$AM$3</c:f>
              <c:strCache>
                <c:ptCount val="1"/>
                <c:pt idx="0">
                  <c:v>Trend 4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'13'!$AM$4:$AM$26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6097-4E05-8BF6-A24DAA386D6F}"/>
            </c:ext>
          </c:extLst>
        </c:ser>
        <c:ser>
          <c:idx val="5"/>
          <c:order val="41"/>
          <c:tx>
            <c:strRef>
              <c:f>'13'!$AN$3</c:f>
              <c:strCache>
                <c:ptCount val="1"/>
                <c:pt idx="0">
                  <c:v>Trend 5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'13'!$AN$4:$AN$26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6097-4E05-8BF6-A24DAA386D6F}"/>
            </c:ext>
          </c:extLst>
        </c:ser>
        <c:ser>
          <c:idx val="6"/>
          <c:order val="42"/>
          <c:tx>
            <c:strRef>
              <c:f>'13'!$AO$3</c:f>
              <c:strCache>
                <c:ptCount val="1"/>
                <c:pt idx="0">
                  <c:v>Trend 6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'13'!$AO$4:$AO$26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6097-4E05-8BF6-A24DAA386D6F}"/>
            </c:ext>
          </c:extLst>
        </c:ser>
        <c:ser>
          <c:idx val="7"/>
          <c:order val="43"/>
          <c:tx>
            <c:strRef>
              <c:f>'13'!$AP$3</c:f>
              <c:strCache>
                <c:ptCount val="1"/>
                <c:pt idx="0">
                  <c:v>Trend 7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'13'!$AP$4:$AP$26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6097-4E05-8BF6-A24DAA386D6F}"/>
            </c:ext>
          </c:extLst>
        </c:ser>
        <c:ser>
          <c:idx val="8"/>
          <c:order val="44"/>
          <c:tx>
            <c:strRef>
              <c:f>'13'!$AQ$3</c:f>
              <c:strCache>
                <c:ptCount val="1"/>
                <c:pt idx="0">
                  <c:v>Trend 8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'13'!$AQ$4:$AQ$26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6097-4E05-8BF6-A24DAA386D6F}"/>
            </c:ext>
          </c:extLst>
        </c:ser>
        <c:ser>
          <c:idx val="9"/>
          <c:order val="45"/>
          <c:tx>
            <c:strRef>
              <c:f>'13'!$AR$3</c:f>
              <c:strCache>
                <c:ptCount val="1"/>
                <c:pt idx="0">
                  <c:v>Trend 9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'13'!$AR$4:$AR$26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6097-4E05-8BF6-A24DAA386D6F}"/>
            </c:ext>
          </c:extLst>
        </c:ser>
        <c:ser>
          <c:idx val="10"/>
          <c:order val="46"/>
          <c:tx>
            <c:strRef>
              <c:f>'13'!$AS$3</c:f>
              <c:strCache>
                <c:ptCount val="1"/>
                <c:pt idx="0">
                  <c:v>Trend 10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'13'!$AS$4:$AS$26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6097-4E05-8BF6-A24DAA386D6F}"/>
            </c:ext>
          </c:extLst>
        </c:ser>
        <c:ser>
          <c:idx val="11"/>
          <c:order val="47"/>
          <c:tx>
            <c:strRef>
              <c:f>'13'!$AT$3</c:f>
              <c:strCache>
                <c:ptCount val="1"/>
                <c:pt idx="0">
                  <c:v>Trend 11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'13'!$AT$4:$AT$26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6097-4E05-8BF6-A24DAA386D6F}"/>
            </c:ext>
          </c:extLst>
        </c:ser>
        <c:ser>
          <c:idx val="12"/>
          <c:order val="48"/>
          <c:tx>
            <c:strRef>
              <c:f>'13'!$AU$3</c:f>
              <c:strCache>
                <c:ptCount val="1"/>
                <c:pt idx="0">
                  <c:v>Trend 12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'13'!$E$4:$E$26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'13'!$AU$4:$AU$26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6097-4E05-8BF6-A24DAA386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211968"/>
        <c:axId val="272377936"/>
        <c:extLst/>
      </c:scatterChart>
      <c:valAx>
        <c:axId val="181211968"/>
        <c:scaling>
          <c:orientation val="minMax"/>
          <c:max val="42898"/>
          <c:min val="425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Week</a:t>
                </a:r>
              </a:p>
            </c:rich>
          </c:tx>
          <c:layout>
            <c:manualLayout>
              <c:xMode val="edge"/>
              <c:yMode val="edge"/>
              <c:x val="0.47036290195963504"/>
              <c:y val="0.94184098158675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174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377936"/>
        <c:crosses val="autoZero"/>
        <c:crossBetween val="midCat"/>
        <c:majorUnit val="14"/>
        <c:minorUnit val="7"/>
      </c:valAx>
      <c:valAx>
        <c:axId val="272377936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% Content Mastered</a:t>
                </a:r>
              </a:p>
            </c:rich>
          </c:tx>
          <c:layout>
            <c:manualLayout>
              <c:xMode val="edge"/>
              <c:yMode val="edge"/>
              <c:x val="1.5531222066147364E-2"/>
              <c:y val="0.31327891173621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211968"/>
        <c:crosses val="autoZero"/>
        <c:crossBetween val="midCat"/>
        <c:majorUnit val="10"/>
        <c:min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legendEntry>
        <c:idx val="38"/>
        <c:delete val="1"/>
      </c:legendEntry>
      <c:legendEntry>
        <c:idx val="39"/>
        <c:delete val="1"/>
      </c:legendEntry>
      <c:legendEntry>
        <c:idx val="40"/>
        <c:delete val="1"/>
      </c:legendEntry>
      <c:legendEntry>
        <c:idx val="41"/>
        <c:delete val="1"/>
      </c:legendEntry>
      <c:legendEntry>
        <c:idx val="42"/>
        <c:delete val="1"/>
      </c:legendEntry>
      <c:legendEntry>
        <c:idx val="43"/>
        <c:delete val="1"/>
      </c:legendEntry>
      <c:legendEntry>
        <c:idx val="44"/>
        <c:delete val="1"/>
      </c:legendEntry>
      <c:legendEntry>
        <c:idx val="45"/>
        <c:delete val="1"/>
      </c:legendEntry>
      <c:legendEntry>
        <c:idx val="46"/>
        <c:delete val="1"/>
      </c:legendEntry>
      <c:legendEntry>
        <c:idx val="47"/>
        <c:delete val="1"/>
      </c:legendEntry>
      <c:legendEntry>
        <c:idx val="48"/>
        <c:delete val="1"/>
      </c:legendEntry>
      <c:layout>
        <c:manualLayout>
          <c:xMode val="edge"/>
          <c:yMode val="edge"/>
          <c:x val="0.79188193832414677"/>
          <c:y val="1.7475601070798662E-2"/>
          <c:w val="0.17698169423330146"/>
          <c:h val="7.82592909584610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0912786717772E-2"/>
          <c:y val="0.10448834160133251"/>
          <c:w val="0.87955092831977155"/>
          <c:h val="0.76225658485487147"/>
        </c:manualLayout>
      </c:layout>
      <c:scatterChart>
        <c:scatterStyle val="lineMarker"/>
        <c:varyColors val="0"/>
        <c:ser>
          <c:idx val="1"/>
          <c:order val="0"/>
          <c:tx>
            <c:v>Actual % Mastered</c:v>
          </c:tx>
          <c:spPr>
            <a:ln w="952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lt1"/>
              </a:solidFill>
              <a:ln w="19050">
                <a:solidFill>
                  <a:srgbClr val="C00000"/>
                </a:solidFill>
                <a:round/>
              </a:ln>
              <a:effectLst/>
            </c:spPr>
          </c:marker>
          <c:xVal>
            <c:numRef>
              <c:f>'14'!$E$4:$E$26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'14'!$S$4:$S$26</c:f>
              <c:numCache>
                <c:formatCode>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77-4C9A-95C9-A5B370AF3A83}"/>
            </c:ext>
          </c:extLst>
        </c:ser>
        <c:ser>
          <c:idx val="48"/>
          <c:order val="1"/>
          <c:tx>
            <c:v>Trendlines</c:v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'14'!$AJ$4:$AJ$26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77-4C9A-95C9-A5B370AF3A83}"/>
            </c:ext>
          </c:extLst>
        </c:ser>
        <c:ser>
          <c:idx val="13"/>
          <c:order val="2"/>
          <c:tx>
            <c:v>Black 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('14'!$W$4,'14'!$W$4)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A777-4C9A-95C9-A5B370AF3A83}"/>
            </c:ext>
          </c:extLst>
        </c:ser>
        <c:ser>
          <c:idx val="14"/>
          <c:order val="3"/>
          <c:tx>
            <c:v>Black 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('14'!$W$5,'14'!$W$5)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A777-4C9A-95C9-A5B370AF3A83}"/>
            </c:ext>
          </c:extLst>
        </c:ser>
        <c:ser>
          <c:idx val="15"/>
          <c:order val="4"/>
          <c:tx>
            <c:v>Black 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('14'!$W$6,'14'!$W$6)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A777-4C9A-95C9-A5B370AF3A83}"/>
            </c:ext>
          </c:extLst>
        </c:ser>
        <c:ser>
          <c:idx val="16"/>
          <c:order val="5"/>
          <c:tx>
            <c:v>Black 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('14'!$W$7,'14'!$W$7)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A777-4C9A-95C9-A5B370AF3A83}"/>
            </c:ext>
          </c:extLst>
        </c:ser>
        <c:ser>
          <c:idx val="17"/>
          <c:order val="6"/>
          <c:tx>
            <c:v>Black 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('14'!$W$8,'14'!$W$8)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A777-4C9A-95C9-A5B370AF3A83}"/>
            </c:ext>
          </c:extLst>
        </c:ser>
        <c:ser>
          <c:idx val="18"/>
          <c:order val="7"/>
          <c:tx>
            <c:v>Black 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('14'!$W$9,'14'!$W$9)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A777-4C9A-95C9-A5B370AF3A83}"/>
            </c:ext>
          </c:extLst>
        </c:ser>
        <c:ser>
          <c:idx val="19"/>
          <c:order val="8"/>
          <c:tx>
            <c:v>Black 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('14'!$W$10,'14'!$W$10)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A777-4C9A-95C9-A5B370AF3A83}"/>
            </c:ext>
          </c:extLst>
        </c:ser>
        <c:ser>
          <c:idx val="20"/>
          <c:order val="9"/>
          <c:tx>
            <c:v>Black 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('14'!$W$11,'14'!$W$11)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A777-4C9A-95C9-A5B370AF3A83}"/>
            </c:ext>
          </c:extLst>
        </c:ser>
        <c:ser>
          <c:idx val="21"/>
          <c:order val="10"/>
          <c:tx>
            <c:v>Black 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('14'!$W$12,'14'!$W$12)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A777-4C9A-95C9-A5B370AF3A83}"/>
            </c:ext>
          </c:extLst>
        </c:ser>
        <c:ser>
          <c:idx val="22"/>
          <c:order val="11"/>
          <c:tx>
            <c:v>Black 10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('14'!$W$13,'14'!$W$13)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A777-4C9A-95C9-A5B370AF3A83}"/>
            </c:ext>
          </c:extLst>
        </c:ser>
        <c:ser>
          <c:idx val="23"/>
          <c:order val="12"/>
          <c:tx>
            <c:v>Black 11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('14'!$W$14,'14'!$W$14)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A777-4C9A-95C9-A5B370AF3A83}"/>
            </c:ext>
          </c:extLst>
        </c:ser>
        <c:ser>
          <c:idx val="24"/>
          <c:order val="13"/>
          <c:tx>
            <c:v>Black 12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('14'!$W$15,'14'!$W$15)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A777-4C9A-95C9-A5B370AF3A83}"/>
            </c:ext>
          </c:extLst>
        </c:ser>
        <c:ser>
          <c:idx val="25"/>
          <c:order val="14"/>
          <c:tx>
            <c:v>Black 13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('14'!$W$16,'14'!$W$16)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A777-4C9A-95C9-A5B370AF3A83}"/>
            </c:ext>
          </c:extLst>
        </c:ser>
        <c:ser>
          <c:idx val="26"/>
          <c:order val="15"/>
          <c:tx>
            <c:v>Black 14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('14'!$W$17,'14'!$W$17)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A777-4C9A-95C9-A5B370AF3A83}"/>
            </c:ext>
          </c:extLst>
        </c:ser>
        <c:ser>
          <c:idx val="27"/>
          <c:order val="16"/>
          <c:tx>
            <c:v>Black 15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('14'!$W$18,'14'!$W$18)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A777-4C9A-95C9-A5B370AF3A83}"/>
            </c:ext>
          </c:extLst>
        </c:ser>
        <c:ser>
          <c:idx val="28"/>
          <c:order val="17"/>
          <c:tx>
            <c:v>Black 16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('14'!$W$19,'14'!$W$19)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A777-4C9A-95C9-A5B370AF3A83}"/>
            </c:ext>
          </c:extLst>
        </c:ser>
        <c:ser>
          <c:idx val="29"/>
          <c:order val="18"/>
          <c:tx>
            <c:v>Black 17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('14'!$W$20,'14'!$W$20)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A777-4C9A-95C9-A5B370AF3A83}"/>
            </c:ext>
          </c:extLst>
        </c:ser>
        <c:ser>
          <c:idx val="30"/>
          <c:order val="19"/>
          <c:tx>
            <c:v>Black 18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('14'!$W$21,'14'!$W$21)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A777-4C9A-95C9-A5B370AF3A83}"/>
            </c:ext>
          </c:extLst>
        </c:ser>
        <c:ser>
          <c:idx val="31"/>
          <c:order val="20"/>
          <c:tx>
            <c:v>Black 19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('14'!$W$22,'14'!$W$22)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A777-4C9A-95C9-A5B370AF3A83}"/>
            </c:ext>
          </c:extLst>
        </c:ser>
        <c:ser>
          <c:idx val="32"/>
          <c:order val="21"/>
          <c:tx>
            <c:v>Black 20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('14'!$W$23,'14'!$W$23)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A777-4C9A-95C9-A5B370AF3A83}"/>
            </c:ext>
          </c:extLst>
        </c:ser>
        <c:ser>
          <c:idx val="33"/>
          <c:order val="22"/>
          <c:tx>
            <c:v>Black 21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('14'!$W$24,'14'!$W$24)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A777-4C9A-95C9-A5B370AF3A83}"/>
            </c:ext>
          </c:extLst>
        </c:ser>
        <c:ser>
          <c:idx val="34"/>
          <c:order val="23"/>
          <c:tx>
            <c:v>Black 22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('14'!$W$25,'14'!$W$25)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A777-4C9A-95C9-A5B370AF3A83}"/>
            </c:ext>
          </c:extLst>
        </c:ser>
        <c:ser>
          <c:idx val="35"/>
          <c:order val="24"/>
          <c:tx>
            <c:v>Black 23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('14'!$W$26,'14'!$W$26)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A777-4C9A-95C9-A5B370AF3A83}"/>
            </c:ext>
          </c:extLst>
        </c:ser>
        <c:ser>
          <c:idx val="36"/>
          <c:order val="25"/>
          <c:tx>
            <c:strRef>
              <c:f>'14'!$AV$3</c:f>
              <c:strCache>
                <c:ptCount val="1"/>
                <c:pt idx="0">
                  <c:v>Target Lines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'14'!$AV$4:$AV$26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A777-4C9A-95C9-A5B370AF3A83}"/>
            </c:ext>
          </c:extLst>
        </c:ser>
        <c:ser>
          <c:idx val="37"/>
          <c:order val="26"/>
          <c:tx>
            <c:strRef>
              <c:f>'14'!$AW$3</c:f>
              <c:strCache>
                <c:ptCount val="1"/>
                <c:pt idx="0">
                  <c:v>Blue 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'14'!$AW$4:$AW$26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A777-4C9A-95C9-A5B370AF3A83}"/>
            </c:ext>
          </c:extLst>
        </c:ser>
        <c:ser>
          <c:idx val="38"/>
          <c:order val="27"/>
          <c:tx>
            <c:strRef>
              <c:f>'14'!$AX$3</c:f>
              <c:strCache>
                <c:ptCount val="1"/>
                <c:pt idx="0">
                  <c:v>Blue 3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'14'!$AX$4:$AX$26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A777-4C9A-95C9-A5B370AF3A83}"/>
            </c:ext>
          </c:extLst>
        </c:ser>
        <c:ser>
          <c:idx val="39"/>
          <c:order val="28"/>
          <c:tx>
            <c:strRef>
              <c:f>'14'!$AY$3</c:f>
              <c:strCache>
                <c:ptCount val="1"/>
                <c:pt idx="0">
                  <c:v>Blue 4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'14'!$AY$4:$AY$26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A777-4C9A-95C9-A5B370AF3A83}"/>
            </c:ext>
          </c:extLst>
        </c:ser>
        <c:ser>
          <c:idx val="40"/>
          <c:order val="29"/>
          <c:tx>
            <c:strRef>
              <c:f>'14'!$AZ$3</c:f>
              <c:strCache>
                <c:ptCount val="1"/>
                <c:pt idx="0">
                  <c:v>Blue 5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'14'!$AZ$4:$AZ$26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A777-4C9A-95C9-A5B370AF3A83}"/>
            </c:ext>
          </c:extLst>
        </c:ser>
        <c:ser>
          <c:idx val="41"/>
          <c:order val="30"/>
          <c:tx>
            <c:strRef>
              <c:f>'14'!$BA$3</c:f>
              <c:strCache>
                <c:ptCount val="1"/>
                <c:pt idx="0">
                  <c:v>Blue 6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'14'!$BA$4:$BA$26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A777-4C9A-95C9-A5B370AF3A83}"/>
            </c:ext>
          </c:extLst>
        </c:ser>
        <c:ser>
          <c:idx val="42"/>
          <c:order val="31"/>
          <c:tx>
            <c:strRef>
              <c:f>'14'!$BB$3</c:f>
              <c:strCache>
                <c:ptCount val="1"/>
                <c:pt idx="0">
                  <c:v>Blue 7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'14'!$BB$4:$BB$26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A777-4C9A-95C9-A5B370AF3A83}"/>
            </c:ext>
          </c:extLst>
        </c:ser>
        <c:ser>
          <c:idx val="43"/>
          <c:order val="32"/>
          <c:tx>
            <c:strRef>
              <c:f>'14'!$BC$3</c:f>
              <c:strCache>
                <c:ptCount val="1"/>
                <c:pt idx="0">
                  <c:v>Blue 8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'14'!$BC$4:$BC$26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A777-4C9A-95C9-A5B370AF3A83}"/>
            </c:ext>
          </c:extLst>
        </c:ser>
        <c:ser>
          <c:idx val="44"/>
          <c:order val="33"/>
          <c:tx>
            <c:strRef>
              <c:f>'14'!$BD$3</c:f>
              <c:strCache>
                <c:ptCount val="1"/>
                <c:pt idx="0">
                  <c:v>Blue 9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'14'!$BD$4:$BD$26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A777-4C9A-95C9-A5B370AF3A83}"/>
            </c:ext>
          </c:extLst>
        </c:ser>
        <c:ser>
          <c:idx val="45"/>
          <c:order val="34"/>
          <c:tx>
            <c:strRef>
              <c:f>'14'!$BE$3</c:f>
              <c:strCache>
                <c:ptCount val="1"/>
                <c:pt idx="0">
                  <c:v>Blue 10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'14'!$BE$4:$BE$26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A777-4C9A-95C9-A5B370AF3A83}"/>
            </c:ext>
          </c:extLst>
        </c:ser>
        <c:ser>
          <c:idx val="46"/>
          <c:order val="35"/>
          <c:tx>
            <c:strRef>
              <c:f>'14'!$BF$3</c:f>
              <c:strCache>
                <c:ptCount val="1"/>
                <c:pt idx="0">
                  <c:v>Blue 11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'14'!$BF$4:$BF$26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A777-4C9A-95C9-A5B370AF3A83}"/>
            </c:ext>
          </c:extLst>
        </c:ser>
        <c:ser>
          <c:idx val="47"/>
          <c:order val="36"/>
          <c:tx>
            <c:strRef>
              <c:f>'14'!$BG$3</c:f>
              <c:strCache>
                <c:ptCount val="1"/>
                <c:pt idx="0">
                  <c:v>Blue 12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'14'!$BG$4:$BG$26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A777-4C9A-95C9-A5B370AF3A83}"/>
            </c:ext>
          </c:extLst>
        </c:ser>
        <c:ser>
          <c:idx val="0"/>
          <c:order val="37"/>
          <c:tx>
            <c:strRef>
              <c:f>'14'!$AJ$3</c:f>
              <c:strCache>
                <c:ptCount val="1"/>
                <c:pt idx="0">
                  <c:v>Trend 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'14'!$AJ$4:$AJ$26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A777-4C9A-95C9-A5B370AF3A83}"/>
            </c:ext>
          </c:extLst>
        </c:ser>
        <c:ser>
          <c:idx val="2"/>
          <c:order val="38"/>
          <c:tx>
            <c:strRef>
              <c:f>'14'!$AK$3</c:f>
              <c:strCache>
                <c:ptCount val="1"/>
                <c:pt idx="0">
                  <c:v>Trend 2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'14'!$AK$4:$AK$26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A777-4C9A-95C9-A5B370AF3A83}"/>
            </c:ext>
          </c:extLst>
        </c:ser>
        <c:ser>
          <c:idx val="3"/>
          <c:order val="39"/>
          <c:tx>
            <c:strRef>
              <c:f>'14'!$AL$3</c:f>
              <c:strCache>
                <c:ptCount val="1"/>
                <c:pt idx="0">
                  <c:v>Trend 3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'14'!$AL$4:$AL$26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A777-4C9A-95C9-A5B370AF3A83}"/>
            </c:ext>
          </c:extLst>
        </c:ser>
        <c:ser>
          <c:idx val="4"/>
          <c:order val="40"/>
          <c:tx>
            <c:strRef>
              <c:f>'14'!$AM$3</c:f>
              <c:strCache>
                <c:ptCount val="1"/>
                <c:pt idx="0">
                  <c:v>Trend 4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'14'!$AM$4:$AM$26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A777-4C9A-95C9-A5B370AF3A83}"/>
            </c:ext>
          </c:extLst>
        </c:ser>
        <c:ser>
          <c:idx val="5"/>
          <c:order val="41"/>
          <c:tx>
            <c:strRef>
              <c:f>'14'!$AN$3</c:f>
              <c:strCache>
                <c:ptCount val="1"/>
                <c:pt idx="0">
                  <c:v>Trend 5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'14'!$AN$4:$AN$26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A777-4C9A-95C9-A5B370AF3A83}"/>
            </c:ext>
          </c:extLst>
        </c:ser>
        <c:ser>
          <c:idx val="6"/>
          <c:order val="42"/>
          <c:tx>
            <c:strRef>
              <c:f>'14'!$AO$3</c:f>
              <c:strCache>
                <c:ptCount val="1"/>
                <c:pt idx="0">
                  <c:v>Trend 6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'14'!$AO$4:$AO$26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A777-4C9A-95C9-A5B370AF3A83}"/>
            </c:ext>
          </c:extLst>
        </c:ser>
        <c:ser>
          <c:idx val="7"/>
          <c:order val="43"/>
          <c:tx>
            <c:strRef>
              <c:f>'14'!$AP$3</c:f>
              <c:strCache>
                <c:ptCount val="1"/>
                <c:pt idx="0">
                  <c:v>Trend 7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'14'!$AP$4:$AP$26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A777-4C9A-95C9-A5B370AF3A83}"/>
            </c:ext>
          </c:extLst>
        </c:ser>
        <c:ser>
          <c:idx val="8"/>
          <c:order val="44"/>
          <c:tx>
            <c:strRef>
              <c:f>'14'!$AQ$3</c:f>
              <c:strCache>
                <c:ptCount val="1"/>
                <c:pt idx="0">
                  <c:v>Trend 8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'14'!$AQ$4:$AQ$26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A777-4C9A-95C9-A5B370AF3A83}"/>
            </c:ext>
          </c:extLst>
        </c:ser>
        <c:ser>
          <c:idx val="9"/>
          <c:order val="45"/>
          <c:tx>
            <c:strRef>
              <c:f>'14'!$AR$3</c:f>
              <c:strCache>
                <c:ptCount val="1"/>
                <c:pt idx="0">
                  <c:v>Trend 9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'14'!$AR$4:$AR$26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A777-4C9A-95C9-A5B370AF3A83}"/>
            </c:ext>
          </c:extLst>
        </c:ser>
        <c:ser>
          <c:idx val="10"/>
          <c:order val="46"/>
          <c:tx>
            <c:strRef>
              <c:f>'14'!$AS$3</c:f>
              <c:strCache>
                <c:ptCount val="1"/>
                <c:pt idx="0">
                  <c:v>Trend 10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'14'!$AS$4:$AS$26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A777-4C9A-95C9-A5B370AF3A83}"/>
            </c:ext>
          </c:extLst>
        </c:ser>
        <c:ser>
          <c:idx val="11"/>
          <c:order val="47"/>
          <c:tx>
            <c:strRef>
              <c:f>'14'!$AT$3</c:f>
              <c:strCache>
                <c:ptCount val="1"/>
                <c:pt idx="0">
                  <c:v>Trend 11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'14'!$AT$4:$AT$26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A777-4C9A-95C9-A5B370AF3A83}"/>
            </c:ext>
          </c:extLst>
        </c:ser>
        <c:ser>
          <c:idx val="12"/>
          <c:order val="48"/>
          <c:tx>
            <c:strRef>
              <c:f>'14'!$AU$3</c:f>
              <c:strCache>
                <c:ptCount val="1"/>
                <c:pt idx="0">
                  <c:v>Trend 12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'14'!$E$4:$E$26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'14'!$AU$4:$AU$26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A777-4C9A-95C9-A5B370AF3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2381072"/>
        <c:axId val="272381464"/>
        <c:extLst/>
      </c:scatterChart>
      <c:valAx>
        <c:axId val="272381072"/>
        <c:scaling>
          <c:orientation val="minMax"/>
          <c:max val="42898"/>
          <c:min val="425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Week</a:t>
                </a:r>
              </a:p>
            </c:rich>
          </c:tx>
          <c:layout>
            <c:manualLayout>
              <c:xMode val="edge"/>
              <c:yMode val="edge"/>
              <c:x val="0.47036290195963504"/>
              <c:y val="0.94184098158675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174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381464"/>
        <c:crosses val="autoZero"/>
        <c:crossBetween val="midCat"/>
        <c:majorUnit val="14"/>
        <c:minorUnit val="7"/>
      </c:valAx>
      <c:valAx>
        <c:axId val="272381464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% Content Mastered</a:t>
                </a:r>
              </a:p>
            </c:rich>
          </c:tx>
          <c:layout>
            <c:manualLayout>
              <c:xMode val="edge"/>
              <c:yMode val="edge"/>
              <c:x val="1.5531222066147364E-2"/>
              <c:y val="0.31327891173621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381072"/>
        <c:crosses val="autoZero"/>
        <c:crossBetween val="midCat"/>
        <c:majorUnit val="10"/>
        <c:min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legendEntry>
        <c:idx val="38"/>
        <c:delete val="1"/>
      </c:legendEntry>
      <c:legendEntry>
        <c:idx val="39"/>
        <c:delete val="1"/>
      </c:legendEntry>
      <c:legendEntry>
        <c:idx val="40"/>
        <c:delete val="1"/>
      </c:legendEntry>
      <c:legendEntry>
        <c:idx val="41"/>
        <c:delete val="1"/>
      </c:legendEntry>
      <c:legendEntry>
        <c:idx val="42"/>
        <c:delete val="1"/>
      </c:legendEntry>
      <c:legendEntry>
        <c:idx val="43"/>
        <c:delete val="1"/>
      </c:legendEntry>
      <c:legendEntry>
        <c:idx val="44"/>
        <c:delete val="1"/>
      </c:legendEntry>
      <c:legendEntry>
        <c:idx val="45"/>
        <c:delete val="1"/>
      </c:legendEntry>
      <c:legendEntry>
        <c:idx val="46"/>
        <c:delete val="1"/>
      </c:legendEntry>
      <c:legendEntry>
        <c:idx val="47"/>
        <c:delete val="1"/>
      </c:legendEntry>
      <c:legendEntry>
        <c:idx val="48"/>
        <c:delete val="1"/>
      </c:legendEntry>
      <c:layout>
        <c:manualLayout>
          <c:xMode val="edge"/>
          <c:yMode val="edge"/>
          <c:x val="0.79188193832414677"/>
          <c:y val="1.7475601070798662E-2"/>
          <c:w val="0.17698169423330146"/>
          <c:h val="7.82592909584610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0912786717772E-2"/>
          <c:y val="0.10448834160133251"/>
          <c:w val="0.87955092831977155"/>
          <c:h val="0.76225658485487147"/>
        </c:manualLayout>
      </c:layout>
      <c:scatterChart>
        <c:scatterStyle val="lineMarker"/>
        <c:varyColors val="0"/>
        <c:ser>
          <c:idx val="1"/>
          <c:order val="0"/>
          <c:tx>
            <c:v>Actual % Mastered</c:v>
          </c:tx>
          <c:spPr>
            <a:ln w="952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lt1"/>
              </a:solidFill>
              <a:ln w="19050">
                <a:solidFill>
                  <a:srgbClr val="C00000"/>
                </a:solidFill>
                <a:round/>
              </a:ln>
              <a:effectLst/>
            </c:spPr>
          </c:marker>
          <c:xVal>
            <c:numRef>
              <c:f>'15'!$E$4:$E$26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'15'!$S$4:$S$26</c:f>
              <c:numCache>
                <c:formatCode>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05E-456E-B56C-1F8052C4F5EA}"/>
            </c:ext>
          </c:extLst>
        </c:ser>
        <c:ser>
          <c:idx val="48"/>
          <c:order val="1"/>
          <c:tx>
            <c:v>Trendlines</c:v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'15'!$AJ$4:$AJ$26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05E-456E-B56C-1F8052C4F5EA}"/>
            </c:ext>
          </c:extLst>
        </c:ser>
        <c:ser>
          <c:idx val="13"/>
          <c:order val="2"/>
          <c:tx>
            <c:v>Black 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('15'!$W$4,'15'!$W$4)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B05E-456E-B56C-1F8052C4F5EA}"/>
            </c:ext>
          </c:extLst>
        </c:ser>
        <c:ser>
          <c:idx val="14"/>
          <c:order val="3"/>
          <c:tx>
            <c:v>Black 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('15'!$W$5,'15'!$W$5)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B05E-456E-B56C-1F8052C4F5EA}"/>
            </c:ext>
          </c:extLst>
        </c:ser>
        <c:ser>
          <c:idx val="15"/>
          <c:order val="4"/>
          <c:tx>
            <c:v>Black 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('15'!$W$6,'15'!$W$6)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B05E-456E-B56C-1F8052C4F5EA}"/>
            </c:ext>
          </c:extLst>
        </c:ser>
        <c:ser>
          <c:idx val="16"/>
          <c:order val="5"/>
          <c:tx>
            <c:v>Black 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('15'!$W$7,'15'!$W$7)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B05E-456E-B56C-1F8052C4F5EA}"/>
            </c:ext>
          </c:extLst>
        </c:ser>
        <c:ser>
          <c:idx val="17"/>
          <c:order val="6"/>
          <c:tx>
            <c:v>Black 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('15'!$W$8,'15'!$W$8)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B05E-456E-B56C-1F8052C4F5EA}"/>
            </c:ext>
          </c:extLst>
        </c:ser>
        <c:ser>
          <c:idx val="18"/>
          <c:order val="7"/>
          <c:tx>
            <c:v>Black 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('15'!$W$9,'15'!$W$9)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B05E-456E-B56C-1F8052C4F5EA}"/>
            </c:ext>
          </c:extLst>
        </c:ser>
        <c:ser>
          <c:idx val="19"/>
          <c:order val="8"/>
          <c:tx>
            <c:v>Black 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('15'!$W$10,'15'!$W$10)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B05E-456E-B56C-1F8052C4F5EA}"/>
            </c:ext>
          </c:extLst>
        </c:ser>
        <c:ser>
          <c:idx val="20"/>
          <c:order val="9"/>
          <c:tx>
            <c:v>Black 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('15'!$W$11,'15'!$W$11)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B05E-456E-B56C-1F8052C4F5EA}"/>
            </c:ext>
          </c:extLst>
        </c:ser>
        <c:ser>
          <c:idx val="21"/>
          <c:order val="10"/>
          <c:tx>
            <c:v>Black 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('15'!$W$12,'15'!$W$12)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B05E-456E-B56C-1F8052C4F5EA}"/>
            </c:ext>
          </c:extLst>
        </c:ser>
        <c:ser>
          <c:idx val="22"/>
          <c:order val="11"/>
          <c:tx>
            <c:v>Black 10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('15'!$W$13,'15'!$W$13)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B05E-456E-B56C-1F8052C4F5EA}"/>
            </c:ext>
          </c:extLst>
        </c:ser>
        <c:ser>
          <c:idx val="23"/>
          <c:order val="12"/>
          <c:tx>
            <c:v>Black 11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('15'!$W$14,'15'!$W$14)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B05E-456E-B56C-1F8052C4F5EA}"/>
            </c:ext>
          </c:extLst>
        </c:ser>
        <c:ser>
          <c:idx val="24"/>
          <c:order val="13"/>
          <c:tx>
            <c:v>Black 12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('15'!$W$15,'15'!$W$15)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B05E-456E-B56C-1F8052C4F5EA}"/>
            </c:ext>
          </c:extLst>
        </c:ser>
        <c:ser>
          <c:idx val="25"/>
          <c:order val="14"/>
          <c:tx>
            <c:v>Black 13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('15'!$W$16,'15'!$W$16)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B05E-456E-B56C-1F8052C4F5EA}"/>
            </c:ext>
          </c:extLst>
        </c:ser>
        <c:ser>
          <c:idx val="26"/>
          <c:order val="15"/>
          <c:tx>
            <c:v>Black 14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('15'!$W$17,'15'!$W$17)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B05E-456E-B56C-1F8052C4F5EA}"/>
            </c:ext>
          </c:extLst>
        </c:ser>
        <c:ser>
          <c:idx val="27"/>
          <c:order val="16"/>
          <c:tx>
            <c:v>Black 15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('15'!$W$18,'15'!$W$18)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B05E-456E-B56C-1F8052C4F5EA}"/>
            </c:ext>
          </c:extLst>
        </c:ser>
        <c:ser>
          <c:idx val="28"/>
          <c:order val="17"/>
          <c:tx>
            <c:v>Black 16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('15'!$W$19,'15'!$W$19)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B05E-456E-B56C-1F8052C4F5EA}"/>
            </c:ext>
          </c:extLst>
        </c:ser>
        <c:ser>
          <c:idx val="29"/>
          <c:order val="18"/>
          <c:tx>
            <c:v>Black 17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('15'!$W$20,'15'!$W$20)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B05E-456E-B56C-1F8052C4F5EA}"/>
            </c:ext>
          </c:extLst>
        </c:ser>
        <c:ser>
          <c:idx val="30"/>
          <c:order val="19"/>
          <c:tx>
            <c:v>Black 18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('15'!$W$21,'15'!$W$21)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B05E-456E-B56C-1F8052C4F5EA}"/>
            </c:ext>
          </c:extLst>
        </c:ser>
        <c:ser>
          <c:idx val="31"/>
          <c:order val="20"/>
          <c:tx>
            <c:v>Black 19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('15'!$W$22,'15'!$W$22)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B05E-456E-B56C-1F8052C4F5EA}"/>
            </c:ext>
          </c:extLst>
        </c:ser>
        <c:ser>
          <c:idx val="32"/>
          <c:order val="21"/>
          <c:tx>
            <c:v>Black 20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('15'!$W$23,'15'!$W$23)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B05E-456E-B56C-1F8052C4F5EA}"/>
            </c:ext>
          </c:extLst>
        </c:ser>
        <c:ser>
          <c:idx val="33"/>
          <c:order val="22"/>
          <c:tx>
            <c:v>Black 21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('15'!$W$24,'15'!$W$24)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B05E-456E-B56C-1F8052C4F5EA}"/>
            </c:ext>
          </c:extLst>
        </c:ser>
        <c:ser>
          <c:idx val="34"/>
          <c:order val="23"/>
          <c:tx>
            <c:v>Black 22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('15'!$W$25,'15'!$W$25)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B05E-456E-B56C-1F8052C4F5EA}"/>
            </c:ext>
          </c:extLst>
        </c:ser>
        <c:ser>
          <c:idx val="35"/>
          <c:order val="24"/>
          <c:tx>
            <c:v>Black 23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('15'!$W$26,'15'!$W$26)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B05E-456E-B56C-1F8052C4F5EA}"/>
            </c:ext>
          </c:extLst>
        </c:ser>
        <c:ser>
          <c:idx val="36"/>
          <c:order val="25"/>
          <c:tx>
            <c:strRef>
              <c:f>'15'!$AV$3</c:f>
              <c:strCache>
                <c:ptCount val="1"/>
                <c:pt idx="0">
                  <c:v>Target Lines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'15'!$AV$4:$AV$26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B05E-456E-B56C-1F8052C4F5EA}"/>
            </c:ext>
          </c:extLst>
        </c:ser>
        <c:ser>
          <c:idx val="37"/>
          <c:order val="26"/>
          <c:tx>
            <c:strRef>
              <c:f>'15'!$AW$3</c:f>
              <c:strCache>
                <c:ptCount val="1"/>
                <c:pt idx="0">
                  <c:v>Blue 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'15'!$AW$4:$AW$26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B05E-456E-B56C-1F8052C4F5EA}"/>
            </c:ext>
          </c:extLst>
        </c:ser>
        <c:ser>
          <c:idx val="38"/>
          <c:order val="27"/>
          <c:tx>
            <c:strRef>
              <c:f>'15'!$AX$3</c:f>
              <c:strCache>
                <c:ptCount val="1"/>
                <c:pt idx="0">
                  <c:v>Blue 3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'15'!$AX$4:$AX$26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B05E-456E-B56C-1F8052C4F5EA}"/>
            </c:ext>
          </c:extLst>
        </c:ser>
        <c:ser>
          <c:idx val="39"/>
          <c:order val="28"/>
          <c:tx>
            <c:strRef>
              <c:f>'15'!$AY$3</c:f>
              <c:strCache>
                <c:ptCount val="1"/>
                <c:pt idx="0">
                  <c:v>Blue 4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'15'!$AY$4:$AY$26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B05E-456E-B56C-1F8052C4F5EA}"/>
            </c:ext>
          </c:extLst>
        </c:ser>
        <c:ser>
          <c:idx val="40"/>
          <c:order val="29"/>
          <c:tx>
            <c:strRef>
              <c:f>'15'!$AZ$3</c:f>
              <c:strCache>
                <c:ptCount val="1"/>
                <c:pt idx="0">
                  <c:v>Blue 5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'15'!$AZ$4:$AZ$26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B05E-456E-B56C-1F8052C4F5EA}"/>
            </c:ext>
          </c:extLst>
        </c:ser>
        <c:ser>
          <c:idx val="41"/>
          <c:order val="30"/>
          <c:tx>
            <c:strRef>
              <c:f>'15'!$BA$3</c:f>
              <c:strCache>
                <c:ptCount val="1"/>
                <c:pt idx="0">
                  <c:v>Blue 6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'15'!$BA$4:$BA$26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B05E-456E-B56C-1F8052C4F5EA}"/>
            </c:ext>
          </c:extLst>
        </c:ser>
        <c:ser>
          <c:idx val="42"/>
          <c:order val="31"/>
          <c:tx>
            <c:strRef>
              <c:f>'15'!$BB$3</c:f>
              <c:strCache>
                <c:ptCount val="1"/>
                <c:pt idx="0">
                  <c:v>Blue 7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'15'!$BB$4:$BB$26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B05E-456E-B56C-1F8052C4F5EA}"/>
            </c:ext>
          </c:extLst>
        </c:ser>
        <c:ser>
          <c:idx val="43"/>
          <c:order val="32"/>
          <c:tx>
            <c:strRef>
              <c:f>'15'!$BC$3</c:f>
              <c:strCache>
                <c:ptCount val="1"/>
                <c:pt idx="0">
                  <c:v>Blue 8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'15'!$BC$4:$BC$26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B05E-456E-B56C-1F8052C4F5EA}"/>
            </c:ext>
          </c:extLst>
        </c:ser>
        <c:ser>
          <c:idx val="44"/>
          <c:order val="33"/>
          <c:tx>
            <c:strRef>
              <c:f>'15'!$BD$3</c:f>
              <c:strCache>
                <c:ptCount val="1"/>
                <c:pt idx="0">
                  <c:v>Blue 9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'15'!$BD$4:$BD$26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B05E-456E-B56C-1F8052C4F5EA}"/>
            </c:ext>
          </c:extLst>
        </c:ser>
        <c:ser>
          <c:idx val="45"/>
          <c:order val="34"/>
          <c:tx>
            <c:strRef>
              <c:f>'15'!$BE$3</c:f>
              <c:strCache>
                <c:ptCount val="1"/>
                <c:pt idx="0">
                  <c:v>Blue 10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'15'!$BE$4:$BE$26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B05E-456E-B56C-1F8052C4F5EA}"/>
            </c:ext>
          </c:extLst>
        </c:ser>
        <c:ser>
          <c:idx val="46"/>
          <c:order val="35"/>
          <c:tx>
            <c:strRef>
              <c:f>'15'!$BF$3</c:f>
              <c:strCache>
                <c:ptCount val="1"/>
                <c:pt idx="0">
                  <c:v>Blue 11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'15'!$BF$4:$BF$26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B05E-456E-B56C-1F8052C4F5EA}"/>
            </c:ext>
          </c:extLst>
        </c:ser>
        <c:ser>
          <c:idx val="47"/>
          <c:order val="36"/>
          <c:tx>
            <c:strRef>
              <c:f>'15'!$BG$3</c:f>
              <c:strCache>
                <c:ptCount val="1"/>
                <c:pt idx="0">
                  <c:v>Blue 12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'15'!$BG$4:$BG$26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B05E-456E-B56C-1F8052C4F5EA}"/>
            </c:ext>
          </c:extLst>
        </c:ser>
        <c:ser>
          <c:idx val="0"/>
          <c:order val="37"/>
          <c:tx>
            <c:strRef>
              <c:f>'15'!$AJ$3</c:f>
              <c:strCache>
                <c:ptCount val="1"/>
                <c:pt idx="0">
                  <c:v>Trend 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'15'!$AJ$4:$AJ$26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B05E-456E-B56C-1F8052C4F5EA}"/>
            </c:ext>
          </c:extLst>
        </c:ser>
        <c:ser>
          <c:idx val="2"/>
          <c:order val="38"/>
          <c:tx>
            <c:strRef>
              <c:f>'15'!$AK$3</c:f>
              <c:strCache>
                <c:ptCount val="1"/>
                <c:pt idx="0">
                  <c:v>Trend 2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'15'!$AK$4:$AK$26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B05E-456E-B56C-1F8052C4F5EA}"/>
            </c:ext>
          </c:extLst>
        </c:ser>
        <c:ser>
          <c:idx val="3"/>
          <c:order val="39"/>
          <c:tx>
            <c:strRef>
              <c:f>'15'!$AL$3</c:f>
              <c:strCache>
                <c:ptCount val="1"/>
                <c:pt idx="0">
                  <c:v>Trend 3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'15'!$AL$4:$AL$26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B05E-456E-B56C-1F8052C4F5EA}"/>
            </c:ext>
          </c:extLst>
        </c:ser>
        <c:ser>
          <c:idx val="4"/>
          <c:order val="40"/>
          <c:tx>
            <c:strRef>
              <c:f>'15'!$AM$3</c:f>
              <c:strCache>
                <c:ptCount val="1"/>
                <c:pt idx="0">
                  <c:v>Trend 4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'15'!$AM$4:$AM$26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B05E-456E-B56C-1F8052C4F5EA}"/>
            </c:ext>
          </c:extLst>
        </c:ser>
        <c:ser>
          <c:idx val="5"/>
          <c:order val="41"/>
          <c:tx>
            <c:strRef>
              <c:f>'15'!$AN$3</c:f>
              <c:strCache>
                <c:ptCount val="1"/>
                <c:pt idx="0">
                  <c:v>Trend 5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'15'!$AN$4:$AN$26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B05E-456E-B56C-1F8052C4F5EA}"/>
            </c:ext>
          </c:extLst>
        </c:ser>
        <c:ser>
          <c:idx val="6"/>
          <c:order val="42"/>
          <c:tx>
            <c:strRef>
              <c:f>'15'!$AO$3</c:f>
              <c:strCache>
                <c:ptCount val="1"/>
                <c:pt idx="0">
                  <c:v>Trend 6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'15'!$AO$4:$AO$26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B05E-456E-B56C-1F8052C4F5EA}"/>
            </c:ext>
          </c:extLst>
        </c:ser>
        <c:ser>
          <c:idx val="7"/>
          <c:order val="43"/>
          <c:tx>
            <c:strRef>
              <c:f>'15'!$AP$3</c:f>
              <c:strCache>
                <c:ptCount val="1"/>
                <c:pt idx="0">
                  <c:v>Trend 7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'15'!$AP$4:$AP$26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B05E-456E-B56C-1F8052C4F5EA}"/>
            </c:ext>
          </c:extLst>
        </c:ser>
        <c:ser>
          <c:idx val="8"/>
          <c:order val="44"/>
          <c:tx>
            <c:strRef>
              <c:f>'15'!$AQ$3</c:f>
              <c:strCache>
                <c:ptCount val="1"/>
                <c:pt idx="0">
                  <c:v>Trend 8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'15'!$AQ$4:$AQ$26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B05E-456E-B56C-1F8052C4F5EA}"/>
            </c:ext>
          </c:extLst>
        </c:ser>
        <c:ser>
          <c:idx val="9"/>
          <c:order val="45"/>
          <c:tx>
            <c:strRef>
              <c:f>'15'!$AR$3</c:f>
              <c:strCache>
                <c:ptCount val="1"/>
                <c:pt idx="0">
                  <c:v>Trend 9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'15'!$AR$4:$AR$26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B05E-456E-B56C-1F8052C4F5EA}"/>
            </c:ext>
          </c:extLst>
        </c:ser>
        <c:ser>
          <c:idx val="10"/>
          <c:order val="46"/>
          <c:tx>
            <c:strRef>
              <c:f>'15'!$AS$3</c:f>
              <c:strCache>
                <c:ptCount val="1"/>
                <c:pt idx="0">
                  <c:v>Trend 10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'15'!$AS$4:$AS$26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B05E-456E-B56C-1F8052C4F5EA}"/>
            </c:ext>
          </c:extLst>
        </c:ser>
        <c:ser>
          <c:idx val="11"/>
          <c:order val="47"/>
          <c:tx>
            <c:strRef>
              <c:f>'15'!$AT$3</c:f>
              <c:strCache>
                <c:ptCount val="1"/>
                <c:pt idx="0">
                  <c:v>Trend 11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'15'!$AT$4:$AT$26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B05E-456E-B56C-1F8052C4F5EA}"/>
            </c:ext>
          </c:extLst>
        </c:ser>
        <c:ser>
          <c:idx val="12"/>
          <c:order val="48"/>
          <c:tx>
            <c:strRef>
              <c:f>'15'!$AU$3</c:f>
              <c:strCache>
                <c:ptCount val="1"/>
                <c:pt idx="0">
                  <c:v>Trend 12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'15'!$E$4:$E$26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'15'!$AU$4:$AU$26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B05E-456E-B56C-1F8052C4F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8341584"/>
        <c:axId val="318341976"/>
        <c:extLst/>
      </c:scatterChart>
      <c:valAx>
        <c:axId val="318341584"/>
        <c:scaling>
          <c:orientation val="minMax"/>
          <c:max val="42898"/>
          <c:min val="425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Week</a:t>
                </a:r>
              </a:p>
            </c:rich>
          </c:tx>
          <c:layout>
            <c:manualLayout>
              <c:xMode val="edge"/>
              <c:yMode val="edge"/>
              <c:x val="0.47036290195963504"/>
              <c:y val="0.94184098158675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174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341976"/>
        <c:crosses val="autoZero"/>
        <c:crossBetween val="midCat"/>
        <c:majorUnit val="14"/>
        <c:minorUnit val="7"/>
      </c:valAx>
      <c:valAx>
        <c:axId val="318341976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% Content Mastered</a:t>
                </a:r>
              </a:p>
            </c:rich>
          </c:tx>
          <c:layout>
            <c:manualLayout>
              <c:xMode val="edge"/>
              <c:yMode val="edge"/>
              <c:x val="1.5531222066147364E-2"/>
              <c:y val="0.31327891173621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341584"/>
        <c:crosses val="autoZero"/>
        <c:crossBetween val="midCat"/>
        <c:majorUnit val="10"/>
        <c:min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legendEntry>
        <c:idx val="38"/>
        <c:delete val="1"/>
      </c:legendEntry>
      <c:legendEntry>
        <c:idx val="39"/>
        <c:delete val="1"/>
      </c:legendEntry>
      <c:legendEntry>
        <c:idx val="40"/>
        <c:delete val="1"/>
      </c:legendEntry>
      <c:legendEntry>
        <c:idx val="41"/>
        <c:delete val="1"/>
      </c:legendEntry>
      <c:legendEntry>
        <c:idx val="42"/>
        <c:delete val="1"/>
      </c:legendEntry>
      <c:legendEntry>
        <c:idx val="43"/>
        <c:delete val="1"/>
      </c:legendEntry>
      <c:legendEntry>
        <c:idx val="44"/>
        <c:delete val="1"/>
      </c:legendEntry>
      <c:legendEntry>
        <c:idx val="45"/>
        <c:delete val="1"/>
      </c:legendEntry>
      <c:legendEntry>
        <c:idx val="46"/>
        <c:delete val="1"/>
      </c:legendEntry>
      <c:legendEntry>
        <c:idx val="47"/>
        <c:delete val="1"/>
      </c:legendEntry>
      <c:legendEntry>
        <c:idx val="48"/>
        <c:delete val="1"/>
      </c:legendEntry>
      <c:layout>
        <c:manualLayout>
          <c:xMode val="edge"/>
          <c:yMode val="edge"/>
          <c:x val="0.79188193832414677"/>
          <c:y val="1.7475601070798662E-2"/>
          <c:w val="0.17698169423330146"/>
          <c:h val="7.82592909584610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0912786717772E-2"/>
          <c:y val="0.10448834160133251"/>
          <c:w val="0.87955092831977155"/>
          <c:h val="0.76225658485487147"/>
        </c:manualLayout>
      </c:layout>
      <c:scatterChart>
        <c:scatterStyle val="lineMarker"/>
        <c:varyColors val="0"/>
        <c:ser>
          <c:idx val="1"/>
          <c:order val="0"/>
          <c:tx>
            <c:v>Actual % Mastered</c:v>
          </c:tx>
          <c:spPr>
            <a:ln w="952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lt1"/>
              </a:solidFill>
              <a:ln w="19050">
                <a:solidFill>
                  <a:srgbClr val="C00000"/>
                </a:solidFill>
                <a:round/>
              </a:ln>
              <a:effectLst/>
            </c:spPr>
          </c:marker>
          <c:xVal>
            <c:numRef>
              <c:f>'16'!$E$4:$E$26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'16'!$S$4:$S$26</c:f>
              <c:numCache>
                <c:formatCode>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CA-4047-90E5-FFF75EF729EB}"/>
            </c:ext>
          </c:extLst>
        </c:ser>
        <c:ser>
          <c:idx val="48"/>
          <c:order val="1"/>
          <c:tx>
            <c:v>Trendlines</c:v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'16'!$AJ$4:$AJ$26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7CA-4047-90E5-FFF75EF729EB}"/>
            </c:ext>
          </c:extLst>
        </c:ser>
        <c:ser>
          <c:idx val="13"/>
          <c:order val="2"/>
          <c:tx>
            <c:v>Black 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('16'!$W$4,'16'!$W$4)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47CA-4047-90E5-FFF75EF729EB}"/>
            </c:ext>
          </c:extLst>
        </c:ser>
        <c:ser>
          <c:idx val="14"/>
          <c:order val="3"/>
          <c:tx>
            <c:v>Black 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('16'!$W$5,'16'!$W$5)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47CA-4047-90E5-FFF75EF729EB}"/>
            </c:ext>
          </c:extLst>
        </c:ser>
        <c:ser>
          <c:idx val="15"/>
          <c:order val="4"/>
          <c:tx>
            <c:v>Black 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('16'!$W$6,'16'!$W$6)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47CA-4047-90E5-FFF75EF729EB}"/>
            </c:ext>
          </c:extLst>
        </c:ser>
        <c:ser>
          <c:idx val="16"/>
          <c:order val="5"/>
          <c:tx>
            <c:v>Black 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('16'!$W$7,'16'!$W$7)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47CA-4047-90E5-FFF75EF729EB}"/>
            </c:ext>
          </c:extLst>
        </c:ser>
        <c:ser>
          <c:idx val="17"/>
          <c:order val="6"/>
          <c:tx>
            <c:v>Black 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('16'!$W$8,'16'!$W$8)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47CA-4047-90E5-FFF75EF729EB}"/>
            </c:ext>
          </c:extLst>
        </c:ser>
        <c:ser>
          <c:idx val="18"/>
          <c:order val="7"/>
          <c:tx>
            <c:v>Black 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('16'!$W$9,'16'!$W$9)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47CA-4047-90E5-FFF75EF729EB}"/>
            </c:ext>
          </c:extLst>
        </c:ser>
        <c:ser>
          <c:idx val="19"/>
          <c:order val="8"/>
          <c:tx>
            <c:v>Black 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('16'!$W$10,'16'!$W$10)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47CA-4047-90E5-FFF75EF729EB}"/>
            </c:ext>
          </c:extLst>
        </c:ser>
        <c:ser>
          <c:idx val="20"/>
          <c:order val="9"/>
          <c:tx>
            <c:v>Black 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('16'!$W$11,'16'!$W$11)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47CA-4047-90E5-FFF75EF729EB}"/>
            </c:ext>
          </c:extLst>
        </c:ser>
        <c:ser>
          <c:idx val="21"/>
          <c:order val="10"/>
          <c:tx>
            <c:v>Black 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('16'!$W$12,'16'!$W$12)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47CA-4047-90E5-FFF75EF729EB}"/>
            </c:ext>
          </c:extLst>
        </c:ser>
        <c:ser>
          <c:idx val="22"/>
          <c:order val="11"/>
          <c:tx>
            <c:v>Black 10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('16'!$W$13,'16'!$W$13)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47CA-4047-90E5-FFF75EF729EB}"/>
            </c:ext>
          </c:extLst>
        </c:ser>
        <c:ser>
          <c:idx val="23"/>
          <c:order val="12"/>
          <c:tx>
            <c:v>Black 11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('16'!$W$14,'16'!$W$14)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47CA-4047-90E5-FFF75EF729EB}"/>
            </c:ext>
          </c:extLst>
        </c:ser>
        <c:ser>
          <c:idx val="24"/>
          <c:order val="13"/>
          <c:tx>
            <c:v>Black 12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('16'!$W$15,'16'!$W$15)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47CA-4047-90E5-FFF75EF729EB}"/>
            </c:ext>
          </c:extLst>
        </c:ser>
        <c:ser>
          <c:idx val="25"/>
          <c:order val="14"/>
          <c:tx>
            <c:v>Black 13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('16'!$W$16,'16'!$W$16)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47CA-4047-90E5-FFF75EF729EB}"/>
            </c:ext>
          </c:extLst>
        </c:ser>
        <c:ser>
          <c:idx val="26"/>
          <c:order val="15"/>
          <c:tx>
            <c:v>Black 14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('16'!$W$17,'16'!$W$17)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47CA-4047-90E5-FFF75EF729EB}"/>
            </c:ext>
          </c:extLst>
        </c:ser>
        <c:ser>
          <c:idx val="27"/>
          <c:order val="16"/>
          <c:tx>
            <c:v>Black 15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('16'!$W$18,'16'!$W$18)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47CA-4047-90E5-FFF75EF729EB}"/>
            </c:ext>
          </c:extLst>
        </c:ser>
        <c:ser>
          <c:idx val="28"/>
          <c:order val="17"/>
          <c:tx>
            <c:v>Black 16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('16'!$W$19,'16'!$W$19)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47CA-4047-90E5-FFF75EF729EB}"/>
            </c:ext>
          </c:extLst>
        </c:ser>
        <c:ser>
          <c:idx val="29"/>
          <c:order val="18"/>
          <c:tx>
            <c:v>Black 17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('16'!$W$20,'16'!$W$20)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47CA-4047-90E5-FFF75EF729EB}"/>
            </c:ext>
          </c:extLst>
        </c:ser>
        <c:ser>
          <c:idx val="30"/>
          <c:order val="19"/>
          <c:tx>
            <c:v>Black 18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('16'!$W$21,'16'!$W$21)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47CA-4047-90E5-FFF75EF729EB}"/>
            </c:ext>
          </c:extLst>
        </c:ser>
        <c:ser>
          <c:idx val="31"/>
          <c:order val="20"/>
          <c:tx>
            <c:v>Black 19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('16'!$W$22,'16'!$W$22)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47CA-4047-90E5-FFF75EF729EB}"/>
            </c:ext>
          </c:extLst>
        </c:ser>
        <c:ser>
          <c:idx val="32"/>
          <c:order val="21"/>
          <c:tx>
            <c:v>Black 20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('16'!$W$23,'16'!$W$23)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47CA-4047-90E5-FFF75EF729EB}"/>
            </c:ext>
          </c:extLst>
        </c:ser>
        <c:ser>
          <c:idx val="33"/>
          <c:order val="22"/>
          <c:tx>
            <c:v>Black 21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('16'!$W$24,'16'!$W$24)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47CA-4047-90E5-FFF75EF729EB}"/>
            </c:ext>
          </c:extLst>
        </c:ser>
        <c:ser>
          <c:idx val="34"/>
          <c:order val="23"/>
          <c:tx>
            <c:v>Black 22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('16'!$W$25,'16'!$W$25)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47CA-4047-90E5-FFF75EF729EB}"/>
            </c:ext>
          </c:extLst>
        </c:ser>
        <c:ser>
          <c:idx val="35"/>
          <c:order val="24"/>
          <c:tx>
            <c:v>Black 23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('16'!$W$26,'16'!$W$26)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47CA-4047-90E5-FFF75EF729EB}"/>
            </c:ext>
          </c:extLst>
        </c:ser>
        <c:ser>
          <c:idx val="36"/>
          <c:order val="25"/>
          <c:tx>
            <c:strRef>
              <c:f>'16'!$AV$3</c:f>
              <c:strCache>
                <c:ptCount val="1"/>
                <c:pt idx="0">
                  <c:v>Target Lines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'16'!$AV$4:$AV$26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47CA-4047-90E5-FFF75EF729EB}"/>
            </c:ext>
          </c:extLst>
        </c:ser>
        <c:ser>
          <c:idx val="37"/>
          <c:order val="26"/>
          <c:tx>
            <c:strRef>
              <c:f>'16'!$AW$3</c:f>
              <c:strCache>
                <c:ptCount val="1"/>
                <c:pt idx="0">
                  <c:v>Blue 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'16'!$AW$4:$AW$26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47CA-4047-90E5-FFF75EF729EB}"/>
            </c:ext>
          </c:extLst>
        </c:ser>
        <c:ser>
          <c:idx val="38"/>
          <c:order val="27"/>
          <c:tx>
            <c:strRef>
              <c:f>'16'!$AX$3</c:f>
              <c:strCache>
                <c:ptCount val="1"/>
                <c:pt idx="0">
                  <c:v>Blue 3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'16'!$AX$4:$AX$26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47CA-4047-90E5-FFF75EF729EB}"/>
            </c:ext>
          </c:extLst>
        </c:ser>
        <c:ser>
          <c:idx val="39"/>
          <c:order val="28"/>
          <c:tx>
            <c:strRef>
              <c:f>'16'!$AY$3</c:f>
              <c:strCache>
                <c:ptCount val="1"/>
                <c:pt idx="0">
                  <c:v>Blue 4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'16'!$AY$4:$AY$26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47CA-4047-90E5-FFF75EF729EB}"/>
            </c:ext>
          </c:extLst>
        </c:ser>
        <c:ser>
          <c:idx val="40"/>
          <c:order val="29"/>
          <c:tx>
            <c:strRef>
              <c:f>'16'!$AZ$3</c:f>
              <c:strCache>
                <c:ptCount val="1"/>
                <c:pt idx="0">
                  <c:v>Blue 5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'16'!$AZ$4:$AZ$26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47CA-4047-90E5-FFF75EF729EB}"/>
            </c:ext>
          </c:extLst>
        </c:ser>
        <c:ser>
          <c:idx val="41"/>
          <c:order val="30"/>
          <c:tx>
            <c:strRef>
              <c:f>'16'!$BA$3</c:f>
              <c:strCache>
                <c:ptCount val="1"/>
                <c:pt idx="0">
                  <c:v>Blue 6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'16'!$BA$4:$BA$26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47CA-4047-90E5-FFF75EF729EB}"/>
            </c:ext>
          </c:extLst>
        </c:ser>
        <c:ser>
          <c:idx val="42"/>
          <c:order val="31"/>
          <c:tx>
            <c:strRef>
              <c:f>'16'!$BB$3</c:f>
              <c:strCache>
                <c:ptCount val="1"/>
                <c:pt idx="0">
                  <c:v>Blue 7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'16'!$BB$4:$BB$26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47CA-4047-90E5-FFF75EF729EB}"/>
            </c:ext>
          </c:extLst>
        </c:ser>
        <c:ser>
          <c:idx val="43"/>
          <c:order val="32"/>
          <c:tx>
            <c:strRef>
              <c:f>'16'!$BC$3</c:f>
              <c:strCache>
                <c:ptCount val="1"/>
                <c:pt idx="0">
                  <c:v>Blue 8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'16'!$BC$4:$BC$26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47CA-4047-90E5-FFF75EF729EB}"/>
            </c:ext>
          </c:extLst>
        </c:ser>
        <c:ser>
          <c:idx val="44"/>
          <c:order val="33"/>
          <c:tx>
            <c:strRef>
              <c:f>'16'!$BD$3</c:f>
              <c:strCache>
                <c:ptCount val="1"/>
                <c:pt idx="0">
                  <c:v>Blue 9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'16'!$BD$4:$BD$26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47CA-4047-90E5-FFF75EF729EB}"/>
            </c:ext>
          </c:extLst>
        </c:ser>
        <c:ser>
          <c:idx val="45"/>
          <c:order val="34"/>
          <c:tx>
            <c:strRef>
              <c:f>'16'!$BE$3</c:f>
              <c:strCache>
                <c:ptCount val="1"/>
                <c:pt idx="0">
                  <c:v>Blue 10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'16'!$BE$4:$BE$26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47CA-4047-90E5-FFF75EF729EB}"/>
            </c:ext>
          </c:extLst>
        </c:ser>
        <c:ser>
          <c:idx val="46"/>
          <c:order val="35"/>
          <c:tx>
            <c:strRef>
              <c:f>'16'!$BF$3</c:f>
              <c:strCache>
                <c:ptCount val="1"/>
                <c:pt idx="0">
                  <c:v>Blue 11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'16'!$BF$4:$BF$26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47CA-4047-90E5-FFF75EF729EB}"/>
            </c:ext>
          </c:extLst>
        </c:ser>
        <c:ser>
          <c:idx val="47"/>
          <c:order val="36"/>
          <c:tx>
            <c:strRef>
              <c:f>'16'!$BG$3</c:f>
              <c:strCache>
                <c:ptCount val="1"/>
                <c:pt idx="0">
                  <c:v>Blue 12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'16'!$BG$4:$BG$26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47CA-4047-90E5-FFF75EF729EB}"/>
            </c:ext>
          </c:extLst>
        </c:ser>
        <c:ser>
          <c:idx val="0"/>
          <c:order val="37"/>
          <c:tx>
            <c:strRef>
              <c:f>'16'!$AJ$3</c:f>
              <c:strCache>
                <c:ptCount val="1"/>
                <c:pt idx="0">
                  <c:v>Trend 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'16'!$AJ$4:$AJ$26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47CA-4047-90E5-FFF75EF729EB}"/>
            </c:ext>
          </c:extLst>
        </c:ser>
        <c:ser>
          <c:idx val="2"/>
          <c:order val="38"/>
          <c:tx>
            <c:strRef>
              <c:f>'16'!$AK$3</c:f>
              <c:strCache>
                <c:ptCount val="1"/>
                <c:pt idx="0">
                  <c:v>Trend 2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'16'!$AK$4:$AK$26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47CA-4047-90E5-FFF75EF729EB}"/>
            </c:ext>
          </c:extLst>
        </c:ser>
        <c:ser>
          <c:idx val="3"/>
          <c:order val="39"/>
          <c:tx>
            <c:strRef>
              <c:f>'16'!$AL$3</c:f>
              <c:strCache>
                <c:ptCount val="1"/>
                <c:pt idx="0">
                  <c:v>Trend 3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'16'!$AL$4:$AL$26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47CA-4047-90E5-FFF75EF729EB}"/>
            </c:ext>
          </c:extLst>
        </c:ser>
        <c:ser>
          <c:idx val="4"/>
          <c:order val="40"/>
          <c:tx>
            <c:strRef>
              <c:f>'16'!$AM$3</c:f>
              <c:strCache>
                <c:ptCount val="1"/>
                <c:pt idx="0">
                  <c:v>Trend 4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'16'!$AM$4:$AM$26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47CA-4047-90E5-FFF75EF729EB}"/>
            </c:ext>
          </c:extLst>
        </c:ser>
        <c:ser>
          <c:idx val="5"/>
          <c:order val="41"/>
          <c:tx>
            <c:strRef>
              <c:f>'16'!$AN$3</c:f>
              <c:strCache>
                <c:ptCount val="1"/>
                <c:pt idx="0">
                  <c:v>Trend 5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'16'!$AN$4:$AN$26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47CA-4047-90E5-FFF75EF729EB}"/>
            </c:ext>
          </c:extLst>
        </c:ser>
        <c:ser>
          <c:idx val="6"/>
          <c:order val="42"/>
          <c:tx>
            <c:strRef>
              <c:f>'16'!$AO$3</c:f>
              <c:strCache>
                <c:ptCount val="1"/>
                <c:pt idx="0">
                  <c:v>Trend 6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'16'!$AO$4:$AO$26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47CA-4047-90E5-FFF75EF729EB}"/>
            </c:ext>
          </c:extLst>
        </c:ser>
        <c:ser>
          <c:idx val="7"/>
          <c:order val="43"/>
          <c:tx>
            <c:strRef>
              <c:f>'16'!$AP$3</c:f>
              <c:strCache>
                <c:ptCount val="1"/>
                <c:pt idx="0">
                  <c:v>Trend 7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'16'!$AP$4:$AP$26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47CA-4047-90E5-FFF75EF729EB}"/>
            </c:ext>
          </c:extLst>
        </c:ser>
        <c:ser>
          <c:idx val="8"/>
          <c:order val="44"/>
          <c:tx>
            <c:strRef>
              <c:f>'16'!$AQ$3</c:f>
              <c:strCache>
                <c:ptCount val="1"/>
                <c:pt idx="0">
                  <c:v>Trend 8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'16'!$AQ$4:$AQ$26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47CA-4047-90E5-FFF75EF729EB}"/>
            </c:ext>
          </c:extLst>
        </c:ser>
        <c:ser>
          <c:idx val="9"/>
          <c:order val="45"/>
          <c:tx>
            <c:strRef>
              <c:f>'16'!$AR$3</c:f>
              <c:strCache>
                <c:ptCount val="1"/>
                <c:pt idx="0">
                  <c:v>Trend 9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'16'!$AR$4:$AR$26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47CA-4047-90E5-FFF75EF729EB}"/>
            </c:ext>
          </c:extLst>
        </c:ser>
        <c:ser>
          <c:idx val="10"/>
          <c:order val="46"/>
          <c:tx>
            <c:strRef>
              <c:f>'16'!$AS$3</c:f>
              <c:strCache>
                <c:ptCount val="1"/>
                <c:pt idx="0">
                  <c:v>Trend 10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'16'!$AS$4:$AS$26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47CA-4047-90E5-FFF75EF729EB}"/>
            </c:ext>
          </c:extLst>
        </c:ser>
        <c:ser>
          <c:idx val="11"/>
          <c:order val="47"/>
          <c:tx>
            <c:strRef>
              <c:f>'16'!$AT$3</c:f>
              <c:strCache>
                <c:ptCount val="1"/>
                <c:pt idx="0">
                  <c:v>Trend 11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'16'!$AT$4:$AT$26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47CA-4047-90E5-FFF75EF729EB}"/>
            </c:ext>
          </c:extLst>
        </c:ser>
        <c:ser>
          <c:idx val="12"/>
          <c:order val="48"/>
          <c:tx>
            <c:strRef>
              <c:f>'16'!$AU$3</c:f>
              <c:strCache>
                <c:ptCount val="1"/>
                <c:pt idx="0">
                  <c:v>Trend 12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'16'!$E$4:$E$26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'16'!$AU$4:$AU$26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47CA-4047-90E5-FFF75EF72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2379504"/>
        <c:axId val="272379896"/>
        <c:extLst/>
      </c:scatterChart>
      <c:valAx>
        <c:axId val="272379504"/>
        <c:scaling>
          <c:orientation val="minMax"/>
          <c:max val="42898"/>
          <c:min val="425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Week</a:t>
                </a:r>
              </a:p>
            </c:rich>
          </c:tx>
          <c:layout>
            <c:manualLayout>
              <c:xMode val="edge"/>
              <c:yMode val="edge"/>
              <c:x val="0.47036290195963504"/>
              <c:y val="0.94184098158675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174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379896"/>
        <c:crosses val="autoZero"/>
        <c:crossBetween val="midCat"/>
        <c:majorUnit val="14"/>
        <c:minorUnit val="7"/>
      </c:valAx>
      <c:valAx>
        <c:axId val="272379896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% Content Mastered</a:t>
                </a:r>
              </a:p>
            </c:rich>
          </c:tx>
          <c:layout>
            <c:manualLayout>
              <c:xMode val="edge"/>
              <c:yMode val="edge"/>
              <c:x val="1.5531222066147364E-2"/>
              <c:y val="0.31327891173621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2379504"/>
        <c:crosses val="autoZero"/>
        <c:crossBetween val="midCat"/>
        <c:majorUnit val="10"/>
        <c:min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legendEntry>
        <c:idx val="38"/>
        <c:delete val="1"/>
      </c:legendEntry>
      <c:legendEntry>
        <c:idx val="39"/>
        <c:delete val="1"/>
      </c:legendEntry>
      <c:legendEntry>
        <c:idx val="40"/>
        <c:delete val="1"/>
      </c:legendEntry>
      <c:legendEntry>
        <c:idx val="41"/>
        <c:delete val="1"/>
      </c:legendEntry>
      <c:legendEntry>
        <c:idx val="42"/>
        <c:delete val="1"/>
      </c:legendEntry>
      <c:legendEntry>
        <c:idx val="43"/>
        <c:delete val="1"/>
      </c:legendEntry>
      <c:legendEntry>
        <c:idx val="44"/>
        <c:delete val="1"/>
      </c:legendEntry>
      <c:legendEntry>
        <c:idx val="45"/>
        <c:delete val="1"/>
      </c:legendEntry>
      <c:legendEntry>
        <c:idx val="46"/>
        <c:delete val="1"/>
      </c:legendEntry>
      <c:legendEntry>
        <c:idx val="47"/>
        <c:delete val="1"/>
      </c:legendEntry>
      <c:legendEntry>
        <c:idx val="48"/>
        <c:delete val="1"/>
      </c:legendEntry>
      <c:layout>
        <c:manualLayout>
          <c:xMode val="edge"/>
          <c:yMode val="edge"/>
          <c:x val="0.79188193832414677"/>
          <c:y val="1.7475601070798662E-2"/>
          <c:w val="0.17698169423330146"/>
          <c:h val="7.82592909584610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0912786717772E-2"/>
          <c:y val="0.10448834160133251"/>
          <c:w val="0.87955092831977155"/>
          <c:h val="0.76225658485487147"/>
        </c:manualLayout>
      </c:layout>
      <c:scatterChart>
        <c:scatterStyle val="lineMarker"/>
        <c:varyColors val="0"/>
        <c:ser>
          <c:idx val="1"/>
          <c:order val="0"/>
          <c:tx>
            <c:v>Actual % Mastered</c:v>
          </c:tx>
          <c:spPr>
            <a:ln w="952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lt1"/>
              </a:solidFill>
              <a:ln w="19050">
                <a:solidFill>
                  <a:srgbClr val="C00000"/>
                </a:solidFill>
                <a:round/>
              </a:ln>
              <a:effectLst/>
            </c:spPr>
          </c:marker>
          <c:xVal>
            <c:numRef>
              <c:f>'17'!$E$4:$E$26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'17'!$S$4:$S$26</c:f>
              <c:numCache>
                <c:formatCode>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8F-4F48-98A3-EABFE8A78841}"/>
            </c:ext>
          </c:extLst>
        </c:ser>
        <c:ser>
          <c:idx val="48"/>
          <c:order val="1"/>
          <c:tx>
            <c:v>Trendlines</c:v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'17'!$AJ$4:$AJ$26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88F-4F48-98A3-EABFE8A78841}"/>
            </c:ext>
          </c:extLst>
        </c:ser>
        <c:ser>
          <c:idx val="13"/>
          <c:order val="2"/>
          <c:tx>
            <c:v>Black 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('17'!$W$4,'17'!$W$4)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988F-4F48-98A3-EABFE8A78841}"/>
            </c:ext>
          </c:extLst>
        </c:ser>
        <c:ser>
          <c:idx val="14"/>
          <c:order val="3"/>
          <c:tx>
            <c:v>Black 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('17'!$W$5,'17'!$W$5)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988F-4F48-98A3-EABFE8A78841}"/>
            </c:ext>
          </c:extLst>
        </c:ser>
        <c:ser>
          <c:idx val="15"/>
          <c:order val="4"/>
          <c:tx>
            <c:v>Black 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('17'!$W$6,'17'!$W$6)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988F-4F48-98A3-EABFE8A78841}"/>
            </c:ext>
          </c:extLst>
        </c:ser>
        <c:ser>
          <c:idx val="16"/>
          <c:order val="5"/>
          <c:tx>
            <c:v>Black 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('17'!$W$7,'17'!$W$7)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988F-4F48-98A3-EABFE8A78841}"/>
            </c:ext>
          </c:extLst>
        </c:ser>
        <c:ser>
          <c:idx val="17"/>
          <c:order val="6"/>
          <c:tx>
            <c:v>Black 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('17'!$W$8,'17'!$W$8)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988F-4F48-98A3-EABFE8A78841}"/>
            </c:ext>
          </c:extLst>
        </c:ser>
        <c:ser>
          <c:idx val="18"/>
          <c:order val="7"/>
          <c:tx>
            <c:v>Black 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('17'!$W$9,'17'!$W$9)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988F-4F48-98A3-EABFE8A78841}"/>
            </c:ext>
          </c:extLst>
        </c:ser>
        <c:ser>
          <c:idx val="19"/>
          <c:order val="8"/>
          <c:tx>
            <c:v>Black 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('17'!$W$10,'17'!$W$10)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988F-4F48-98A3-EABFE8A78841}"/>
            </c:ext>
          </c:extLst>
        </c:ser>
        <c:ser>
          <c:idx val="20"/>
          <c:order val="9"/>
          <c:tx>
            <c:v>Black 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('17'!$W$11,'17'!$W$11)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988F-4F48-98A3-EABFE8A78841}"/>
            </c:ext>
          </c:extLst>
        </c:ser>
        <c:ser>
          <c:idx val="21"/>
          <c:order val="10"/>
          <c:tx>
            <c:v>Black 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('17'!$W$12,'17'!$W$12)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988F-4F48-98A3-EABFE8A78841}"/>
            </c:ext>
          </c:extLst>
        </c:ser>
        <c:ser>
          <c:idx val="22"/>
          <c:order val="11"/>
          <c:tx>
            <c:v>Black 10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('17'!$W$13,'17'!$W$13)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988F-4F48-98A3-EABFE8A78841}"/>
            </c:ext>
          </c:extLst>
        </c:ser>
        <c:ser>
          <c:idx val="23"/>
          <c:order val="12"/>
          <c:tx>
            <c:v>Black 11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('17'!$W$14,'17'!$W$14)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988F-4F48-98A3-EABFE8A78841}"/>
            </c:ext>
          </c:extLst>
        </c:ser>
        <c:ser>
          <c:idx val="24"/>
          <c:order val="13"/>
          <c:tx>
            <c:v>Black 12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('17'!$W$15,'17'!$W$15)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988F-4F48-98A3-EABFE8A78841}"/>
            </c:ext>
          </c:extLst>
        </c:ser>
        <c:ser>
          <c:idx val="25"/>
          <c:order val="14"/>
          <c:tx>
            <c:v>Black 13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('17'!$W$16,'17'!$W$16)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988F-4F48-98A3-EABFE8A78841}"/>
            </c:ext>
          </c:extLst>
        </c:ser>
        <c:ser>
          <c:idx val="26"/>
          <c:order val="15"/>
          <c:tx>
            <c:v>Black 14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('17'!$W$17,'17'!$W$17)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988F-4F48-98A3-EABFE8A78841}"/>
            </c:ext>
          </c:extLst>
        </c:ser>
        <c:ser>
          <c:idx val="27"/>
          <c:order val="16"/>
          <c:tx>
            <c:v>Black 15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('17'!$W$18,'17'!$W$18)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988F-4F48-98A3-EABFE8A78841}"/>
            </c:ext>
          </c:extLst>
        </c:ser>
        <c:ser>
          <c:idx val="28"/>
          <c:order val="17"/>
          <c:tx>
            <c:v>Black 16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('17'!$W$19,'17'!$W$19)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988F-4F48-98A3-EABFE8A78841}"/>
            </c:ext>
          </c:extLst>
        </c:ser>
        <c:ser>
          <c:idx val="29"/>
          <c:order val="18"/>
          <c:tx>
            <c:v>Black 17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('17'!$W$20,'17'!$W$20)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988F-4F48-98A3-EABFE8A78841}"/>
            </c:ext>
          </c:extLst>
        </c:ser>
        <c:ser>
          <c:idx val="30"/>
          <c:order val="19"/>
          <c:tx>
            <c:v>Black 18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('17'!$W$21,'17'!$W$21)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988F-4F48-98A3-EABFE8A78841}"/>
            </c:ext>
          </c:extLst>
        </c:ser>
        <c:ser>
          <c:idx val="31"/>
          <c:order val="20"/>
          <c:tx>
            <c:v>Black 19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('17'!$W$22,'17'!$W$22)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988F-4F48-98A3-EABFE8A78841}"/>
            </c:ext>
          </c:extLst>
        </c:ser>
        <c:ser>
          <c:idx val="32"/>
          <c:order val="21"/>
          <c:tx>
            <c:v>Black 20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('17'!$W$23,'17'!$W$23)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988F-4F48-98A3-EABFE8A78841}"/>
            </c:ext>
          </c:extLst>
        </c:ser>
        <c:ser>
          <c:idx val="33"/>
          <c:order val="22"/>
          <c:tx>
            <c:v>Black 21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('17'!$W$24,'17'!$W$24)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988F-4F48-98A3-EABFE8A78841}"/>
            </c:ext>
          </c:extLst>
        </c:ser>
        <c:ser>
          <c:idx val="34"/>
          <c:order val="23"/>
          <c:tx>
            <c:v>Black 22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('17'!$W$25,'17'!$W$25)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988F-4F48-98A3-EABFE8A78841}"/>
            </c:ext>
          </c:extLst>
        </c:ser>
        <c:ser>
          <c:idx val="35"/>
          <c:order val="24"/>
          <c:tx>
            <c:v>Black 23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('17'!$W$26,'17'!$W$26)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988F-4F48-98A3-EABFE8A78841}"/>
            </c:ext>
          </c:extLst>
        </c:ser>
        <c:ser>
          <c:idx val="36"/>
          <c:order val="25"/>
          <c:tx>
            <c:strRef>
              <c:f>'17'!$AV$3</c:f>
              <c:strCache>
                <c:ptCount val="1"/>
                <c:pt idx="0">
                  <c:v>Target Lines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'17'!$AV$4:$AV$26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988F-4F48-98A3-EABFE8A78841}"/>
            </c:ext>
          </c:extLst>
        </c:ser>
        <c:ser>
          <c:idx val="37"/>
          <c:order val="26"/>
          <c:tx>
            <c:strRef>
              <c:f>'17'!$AW$3</c:f>
              <c:strCache>
                <c:ptCount val="1"/>
                <c:pt idx="0">
                  <c:v>Blue 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'17'!$AW$4:$AW$26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988F-4F48-98A3-EABFE8A78841}"/>
            </c:ext>
          </c:extLst>
        </c:ser>
        <c:ser>
          <c:idx val="38"/>
          <c:order val="27"/>
          <c:tx>
            <c:strRef>
              <c:f>'17'!$AX$3</c:f>
              <c:strCache>
                <c:ptCount val="1"/>
                <c:pt idx="0">
                  <c:v>Blue 3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'17'!$AX$4:$AX$26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988F-4F48-98A3-EABFE8A78841}"/>
            </c:ext>
          </c:extLst>
        </c:ser>
        <c:ser>
          <c:idx val="39"/>
          <c:order val="28"/>
          <c:tx>
            <c:strRef>
              <c:f>'17'!$AY$3</c:f>
              <c:strCache>
                <c:ptCount val="1"/>
                <c:pt idx="0">
                  <c:v>Blue 4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'17'!$AY$4:$AY$26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988F-4F48-98A3-EABFE8A78841}"/>
            </c:ext>
          </c:extLst>
        </c:ser>
        <c:ser>
          <c:idx val="40"/>
          <c:order val="29"/>
          <c:tx>
            <c:strRef>
              <c:f>'17'!$AZ$3</c:f>
              <c:strCache>
                <c:ptCount val="1"/>
                <c:pt idx="0">
                  <c:v>Blue 5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'17'!$AZ$4:$AZ$26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988F-4F48-98A3-EABFE8A78841}"/>
            </c:ext>
          </c:extLst>
        </c:ser>
        <c:ser>
          <c:idx val="41"/>
          <c:order val="30"/>
          <c:tx>
            <c:strRef>
              <c:f>'17'!$BA$3</c:f>
              <c:strCache>
                <c:ptCount val="1"/>
                <c:pt idx="0">
                  <c:v>Blue 6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'17'!$BA$4:$BA$26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988F-4F48-98A3-EABFE8A78841}"/>
            </c:ext>
          </c:extLst>
        </c:ser>
        <c:ser>
          <c:idx val="42"/>
          <c:order val="31"/>
          <c:tx>
            <c:strRef>
              <c:f>'17'!$BB$3</c:f>
              <c:strCache>
                <c:ptCount val="1"/>
                <c:pt idx="0">
                  <c:v>Blue 7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'17'!$BB$4:$BB$26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988F-4F48-98A3-EABFE8A78841}"/>
            </c:ext>
          </c:extLst>
        </c:ser>
        <c:ser>
          <c:idx val="43"/>
          <c:order val="32"/>
          <c:tx>
            <c:strRef>
              <c:f>'17'!$BC$3</c:f>
              <c:strCache>
                <c:ptCount val="1"/>
                <c:pt idx="0">
                  <c:v>Blue 8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'17'!$BC$4:$BC$26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988F-4F48-98A3-EABFE8A78841}"/>
            </c:ext>
          </c:extLst>
        </c:ser>
        <c:ser>
          <c:idx val="44"/>
          <c:order val="33"/>
          <c:tx>
            <c:strRef>
              <c:f>'17'!$BD$3</c:f>
              <c:strCache>
                <c:ptCount val="1"/>
                <c:pt idx="0">
                  <c:v>Blue 9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'17'!$BD$4:$BD$26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988F-4F48-98A3-EABFE8A78841}"/>
            </c:ext>
          </c:extLst>
        </c:ser>
        <c:ser>
          <c:idx val="45"/>
          <c:order val="34"/>
          <c:tx>
            <c:strRef>
              <c:f>'17'!$BE$3</c:f>
              <c:strCache>
                <c:ptCount val="1"/>
                <c:pt idx="0">
                  <c:v>Blue 10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'17'!$BE$4:$BE$26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988F-4F48-98A3-EABFE8A78841}"/>
            </c:ext>
          </c:extLst>
        </c:ser>
        <c:ser>
          <c:idx val="46"/>
          <c:order val="35"/>
          <c:tx>
            <c:strRef>
              <c:f>'17'!$BF$3</c:f>
              <c:strCache>
                <c:ptCount val="1"/>
                <c:pt idx="0">
                  <c:v>Blue 11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'17'!$BF$4:$BF$26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988F-4F48-98A3-EABFE8A78841}"/>
            </c:ext>
          </c:extLst>
        </c:ser>
        <c:ser>
          <c:idx val="47"/>
          <c:order val="36"/>
          <c:tx>
            <c:strRef>
              <c:f>'17'!$BG$3</c:f>
              <c:strCache>
                <c:ptCount val="1"/>
                <c:pt idx="0">
                  <c:v>Blue 12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'17'!$BG$4:$BG$26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988F-4F48-98A3-EABFE8A78841}"/>
            </c:ext>
          </c:extLst>
        </c:ser>
        <c:ser>
          <c:idx val="0"/>
          <c:order val="37"/>
          <c:tx>
            <c:strRef>
              <c:f>'17'!$AJ$3</c:f>
              <c:strCache>
                <c:ptCount val="1"/>
                <c:pt idx="0">
                  <c:v>Trend 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'17'!$AJ$4:$AJ$26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988F-4F48-98A3-EABFE8A78841}"/>
            </c:ext>
          </c:extLst>
        </c:ser>
        <c:ser>
          <c:idx val="2"/>
          <c:order val="38"/>
          <c:tx>
            <c:strRef>
              <c:f>'17'!$AK$3</c:f>
              <c:strCache>
                <c:ptCount val="1"/>
                <c:pt idx="0">
                  <c:v>Trend 2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'17'!$AK$4:$AK$26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988F-4F48-98A3-EABFE8A78841}"/>
            </c:ext>
          </c:extLst>
        </c:ser>
        <c:ser>
          <c:idx val="3"/>
          <c:order val="39"/>
          <c:tx>
            <c:strRef>
              <c:f>'17'!$AL$3</c:f>
              <c:strCache>
                <c:ptCount val="1"/>
                <c:pt idx="0">
                  <c:v>Trend 3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'17'!$AL$4:$AL$26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988F-4F48-98A3-EABFE8A78841}"/>
            </c:ext>
          </c:extLst>
        </c:ser>
        <c:ser>
          <c:idx val="4"/>
          <c:order val="40"/>
          <c:tx>
            <c:strRef>
              <c:f>'17'!$AM$3</c:f>
              <c:strCache>
                <c:ptCount val="1"/>
                <c:pt idx="0">
                  <c:v>Trend 4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'17'!$AM$4:$AM$26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988F-4F48-98A3-EABFE8A78841}"/>
            </c:ext>
          </c:extLst>
        </c:ser>
        <c:ser>
          <c:idx val="5"/>
          <c:order val="41"/>
          <c:tx>
            <c:strRef>
              <c:f>'17'!$AN$3</c:f>
              <c:strCache>
                <c:ptCount val="1"/>
                <c:pt idx="0">
                  <c:v>Trend 5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'17'!$AN$4:$AN$26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988F-4F48-98A3-EABFE8A78841}"/>
            </c:ext>
          </c:extLst>
        </c:ser>
        <c:ser>
          <c:idx val="6"/>
          <c:order val="42"/>
          <c:tx>
            <c:strRef>
              <c:f>'17'!$AO$3</c:f>
              <c:strCache>
                <c:ptCount val="1"/>
                <c:pt idx="0">
                  <c:v>Trend 6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'17'!$AO$4:$AO$26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988F-4F48-98A3-EABFE8A78841}"/>
            </c:ext>
          </c:extLst>
        </c:ser>
        <c:ser>
          <c:idx val="7"/>
          <c:order val="43"/>
          <c:tx>
            <c:strRef>
              <c:f>'17'!$AP$3</c:f>
              <c:strCache>
                <c:ptCount val="1"/>
                <c:pt idx="0">
                  <c:v>Trend 7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'17'!$AP$4:$AP$26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988F-4F48-98A3-EABFE8A78841}"/>
            </c:ext>
          </c:extLst>
        </c:ser>
        <c:ser>
          <c:idx val="8"/>
          <c:order val="44"/>
          <c:tx>
            <c:strRef>
              <c:f>'17'!$AQ$3</c:f>
              <c:strCache>
                <c:ptCount val="1"/>
                <c:pt idx="0">
                  <c:v>Trend 8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'17'!$AQ$4:$AQ$26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988F-4F48-98A3-EABFE8A78841}"/>
            </c:ext>
          </c:extLst>
        </c:ser>
        <c:ser>
          <c:idx val="9"/>
          <c:order val="45"/>
          <c:tx>
            <c:strRef>
              <c:f>'17'!$AR$3</c:f>
              <c:strCache>
                <c:ptCount val="1"/>
                <c:pt idx="0">
                  <c:v>Trend 9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'17'!$AR$4:$AR$26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988F-4F48-98A3-EABFE8A78841}"/>
            </c:ext>
          </c:extLst>
        </c:ser>
        <c:ser>
          <c:idx val="10"/>
          <c:order val="46"/>
          <c:tx>
            <c:strRef>
              <c:f>'17'!$AS$3</c:f>
              <c:strCache>
                <c:ptCount val="1"/>
                <c:pt idx="0">
                  <c:v>Trend 10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'17'!$AS$4:$AS$26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988F-4F48-98A3-EABFE8A78841}"/>
            </c:ext>
          </c:extLst>
        </c:ser>
        <c:ser>
          <c:idx val="11"/>
          <c:order val="47"/>
          <c:tx>
            <c:strRef>
              <c:f>'17'!$AT$3</c:f>
              <c:strCache>
                <c:ptCount val="1"/>
                <c:pt idx="0">
                  <c:v>Trend 11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'17'!$AT$4:$AT$26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988F-4F48-98A3-EABFE8A78841}"/>
            </c:ext>
          </c:extLst>
        </c:ser>
        <c:ser>
          <c:idx val="12"/>
          <c:order val="48"/>
          <c:tx>
            <c:strRef>
              <c:f>'17'!$AU$3</c:f>
              <c:strCache>
                <c:ptCount val="1"/>
                <c:pt idx="0">
                  <c:v>Trend 12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'17'!$E$4:$E$26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'17'!$AU$4:$AU$26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988F-4F48-98A3-EABFE8A78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8344328"/>
        <c:axId val="318343936"/>
        <c:extLst/>
      </c:scatterChart>
      <c:valAx>
        <c:axId val="318344328"/>
        <c:scaling>
          <c:orientation val="minMax"/>
          <c:max val="42898"/>
          <c:min val="425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Week</a:t>
                </a:r>
              </a:p>
            </c:rich>
          </c:tx>
          <c:layout>
            <c:manualLayout>
              <c:xMode val="edge"/>
              <c:yMode val="edge"/>
              <c:x val="0.47036290195963504"/>
              <c:y val="0.94184098158675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174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343936"/>
        <c:crosses val="autoZero"/>
        <c:crossBetween val="midCat"/>
        <c:majorUnit val="14"/>
        <c:minorUnit val="7"/>
      </c:valAx>
      <c:valAx>
        <c:axId val="318343936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% Content Mastered</a:t>
                </a:r>
              </a:p>
            </c:rich>
          </c:tx>
          <c:layout>
            <c:manualLayout>
              <c:xMode val="edge"/>
              <c:yMode val="edge"/>
              <c:x val="1.5531222066147364E-2"/>
              <c:y val="0.31327891173621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344328"/>
        <c:crosses val="autoZero"/>
        <c:crossBetween val="midCat"/>
        <c:majorUnit val="10"/>
        <c:min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legendEntry>
        <c:idx val="38"/>
        <c:delete val="1"/>
      </c:legendEntry>
      <c:legendEntry>
        <c:idx val="39"/>
        <c:delete val="1"/>
      </c:legendEntry>
      <c:legendEntry>
        <c:idx val="40"/>
        <c:delete val="1"/>
      </c:legendEntry>
      <c:legendEntry>
        <c:idx val="41"/>
        <c:delete val="1"/>
      </c:legendEntry>
      <c:legendEntry>
        <c:idx val="42"/>
        <c:delete val="1"/>
      </c:legendEntry>
      <c:legendEntry>
        <c:idx val="43"/>
        <c:delete val="1"/>
      </c:legendEntry>
      <c:legendEntry>
        <c:idx val="44"/>
        <c:delete val="1"/>
      </c:legendEntry>
      <c:legendEntry>
        <c:idx val="45"/>
        <c:delete val="1"/>
      </c:legendEntry>
      <c:legendEntry>
        <c:idx val="46"/>
        <c:delete val="1"/>
      </c:legendEntry>
      <c:legendEntry>
        <c:idx val="47"/>
        <c:delete val="1"/>
      </c:legendEntry>
      <c:legendEntry>
        <c:idx val="48"/>
        <c:delete val="1"/>
      </c:legendEntry>
      <c:layout>
        <c:manualLayout>
          <c:xMode val="edge"/>
          <c:yMode val="edge"/>
          <c:x val="0.79188193832414677"/>
          <c:y val="1.7475601070798662E-2"/>
          <c:w val="0.17698169423330146"/>
          <c:h val="7.82592909584610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0912786717772E-2"/>
          <c:y val="0.10448834160133251"/>
          <c:w val="0.87955092831977155"/>
          <c:h val="0.76225658485487147"/>
        </c:manualLayout>
      </c:layout>
      <c:scatterChart>
        <c:scatterStyle val="lineMarker"/>
        <c:varyColors val="0"/>
        <c:ser>
          <c:idx val="1"/>
          <c:order val="0"/>
          <c:tx>
            <c:v>Actual % Mastered</c:v>
          </c:tx>
          <c:spPr>
            <a:ln w="952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lt1"/>
              </a:solidFill>
              <a:ln w="19050">
                <a:solidFill>
                  <a:srgbClr val="C00000"/>
                </a:solidFill>
                <a:round/>
              </a:ln>
              <a:effectLst/>
            </c:spPr>
          </c:marker>
          <c:xVal>
            <c:numRef>
              <c:f>'18'!$E$4:$E$26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'18'!$S$4:$S$26</c:f>
              <c:numCache>
                <c:formatCode>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FF-471A-9664-60189E025249}"/>
            </c:ext>
          </c:extLst>
        </c:ser>
        <c:ser>
          <c:idx val="48"/>
          <c:order val="1"/>
          <c:tx>
            <c:v>Trendlines</c:v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'18'!$AJ$4:$AJ$26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FF-471A-9664-60189E025249}"/>
            </c:ext>
          </c:extLst>
        </c:ser>
        <c:ser>
          <c:idx val="13"/>
          <c:order val="2"/>
          <c:tx>
            <c:v>Black 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('18'!$W$4,'18'!$W$4)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53FF-471A-9664-60189E025249}"/>
            </c:ext>
          </c:extLst>
        </c:ser>
        <c:ser>
          <c:idx val="14"/>
          <c:order val="3"/>
          <c:tx>
            <c:v>Black 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('18'!$W$5,'18'!$W$5)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53FF-471A-9664-60189E025249}"/>
            </c:ext>
          </c:extLst>
        </c:ser>
        <c:ser>
          <c:idx val="15"/>
          <c:order val="4"/>
          <c:tx>
            <c:v>Black 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('18'!$W$6,'18'!$W$6)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53FF-471A-9664-60189E025249}"/>
            </c:ext>
          </c:extLst>
        </c:ser>
        <c:ser>
          <c:idx val="16"/>
          <c:order val="5"/>
          <c:tx>
            <c:v>Black 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('18'!$W$7,'18'!$W$7)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53FF-471A-9664-60189E025249}"/>
            </c:ext>
          </c:extLst>
        </c:ser>
        <c:ser>
          <c:idx val="17"/>
          <c:order val="6"/>
          <c:tx>
            <c:v>Black 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('18'!$W$8,'18'!$W$8)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53FF-471A-9664-60189E025249}"/>
            </c:ext>
          </c:extLst>
        </c:ser>
        <c:ser>
          <c:idx val="18"/>
          <c:order val="7"/>
          <c:tx>
            <c:v>Black 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('18'!$W$9,'18'!$W$9)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53FF-471A-9664-60189E025249}"/>
            </c:ext>
          </c:extLst>
        </c:ser>
        <c:ser>
          <c:idx val="19"/>
          <c:order val="8"/>
          <c:tx>
            <c:v>Black 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('18'!$W$10,'18'!$W$10)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53FF-471A-9664-60189E025249}"/>
            </c:ext>
          </c:extLst>
        </c:ser>
        <c:ser>
          <c:idx val="20"/>
          <c:order val="9"/>
          <c:tx>
            <c:v>Black 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('18'!$W$11,'18'!$W$11)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53FF-471A-9664-60189E025249}"/>
            </c:ext>
          </c:extLst>
        </c:ser>
        <c:ser>
          <c:idx val="21"/>
          <c:order val="10"/>
          <c:tx>
            <c:v>Black 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('18'!$W$12,'18'!$W$12)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53FF-471A-9664-60189E025249}"/>
            </c:ext>
          </c:extLst>
        </c:ser>
        <c:ser>
          <c:idx val="22"/>
          <c:order val="11"/>
          <c:tx>
            <c:v>Black 10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('18'!$W$13,'18'!$W$13)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53FF-471A-9664-60189E025249}"/>
            </c:ext>
          </c:extLst>
        </c:ser>
        <c:ser>
          <c:idx val="23"/>
          <c:order val="12"/>
          <c:tx>
            <c:v>Black 11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('18'!$W$14,'18'!$W$14)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53FF-471A-9664-60189E025249}"/>
            </c:ext>
          </c:extLst>
        </c:ser>
        <c:ser>
          <c:idx val="24"/>
          <c:order val="13"/>
          <c:tx>
            <c:v>Black 12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('18'!$W$15,'18'!$W$15)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53FF-471A-9664-60189E025249}"/>
            </c:ext>
          </c:extLst>
        </c:ser>
        <c:ser>
          <c:idx val="25"/>
          <c:order val="14"/>
          <c:tx>
            <c:v>Black 13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('18'!$W$16,'18'!$W$16)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53FF-471A-9664-60189E025249}"/>
            </c:ext>
          </c:extLst>
        </c:ser>
        <c:ser>
          <c:idx val="26"/>
          <c:order val="15"/>
          <c:tx>
            <c:v>Black 14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('18'!$W$17,'18'!$W$17)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53FF-471A-9664-60189E025249}"/>
            </c:ext>
          </c:extLst>
        </c:ser>
        <c:ser>
          <c:idx val="27"/>
          <c:order val="16"/>
          <c:tx>
            <c:v>Black 15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('18'!$W$18,'18'!$W$18)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53FF-471A-9664-60189E025249}"/>
            </c:ext>
          </c:extLst>
        </c:ser>
        <c:ser>
          <c:idx val="28"/>
          <c:order val="17"/>
          <c:tx>
            <c:v>Black 16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('18'!$W$19,'18'!$W$19)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53FF-471A-9664-60189E025249}"/>
            </c:ext>
          </c:extLst>
        </c:ser>
        <c:ser>
          <c:idx val="29"/>
          <c:order val="18"/>
          <c:tx>
            <c:v>Black 17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('18'!$W$20,'18'!$W$20)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53FF-471A-9664-60189E025249}"/>
            </c:ext>
          </c:extLst>
        </c:ser>
        <c:ser>
          <c:idx val="30"/>
          <c:order val="19"/>
          <c:tx>
            <c:v>Black 18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('18'!$W$21,'18'!$W$21)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53FF-471A-9664-60189E025249}"/>
            </c:ext>
          </c:extLst>
        </c:ser>
        <c:ser>
          <c:idx val="31"/>
          <c:order val="20"/>
          <c:tx>
            <c:v>Black 19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('18'!$W$22,'18'!$W$22)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53FF-471A-9664-60189E025249}"/>
            </c:ext>
          </c:extLst>
        </c:ser>
        <c:ser>
          <c:idx val="32"/>
          <c:order val="21"/>
          <c:tx>
            <c:v>Black 20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('18'!$W$23,'18'!$W$23)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53FF-471A-9664-60189E025249}"/>
            </c:ext>
          </c:extLst>
        </c:ser>
        <c:ser>
          <c:idx val="33"/>
          <c:order val="22"/>
          <c:tx>
            <c:v>Black 21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('18'!$W$24,'18'!$W$24)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53FF-471A-9664-60189E025249}"/>
            </c:ext>
          </c:extLst>
        </c:ser>
        <c:ser>
          <c:idx val="34"/>
          <c:order val="23"/>
          <c:tx>
            <c:v>Black 22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('18'!$W$25,'18'!$W$25)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53FF-471A-9664-60189E025249}"/>
            </c:ext>
          </c:extLst>
        </c:ser>
        <c:ser>
          <c:idx val="35"/>
          <c:order val="24"/>
          <c:tx>
            <c:v>Black 23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('18'!$W$26,'18'!$W$26)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53FF-471A-9664-60189E025249}"/>
            </c:ext>
          </c:extLst>
        </c:ser>
        <c:ser>
          <c:idx val="36"/>
          <c:order val="25"/>
          <c:tx>
            <c:strRef>
              <c:f>'18'!$AV$3</c:f>
              <c:strCache>
                <c:ptCount val="1"/>
                <c:pt idx="0">
                  <c:v>Target Lines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'18'!$AV$4:$AV$26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53FF-471A-9664-60189E025249}"/>
            </c:ext>
          </c:extLst>
        </c:ser>
        <c:ser>
          <c:idx val="37"/>
          <c:order val="26"/>
          <c:tx>
            <c:strRef>
              <c:f>'18'!$AW$3</c:f>
              <c:strCache>
                <c:ptCount val="1"/>
                <c:pt idx="0">
                  <c:v>Blue 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'18'!$AW$4:$AW$26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53FF-471A-9664-60189E025249}"/>
            </c:ext>
          </c:extLst>
        </c:ser>
        <c:ser>
          <c:idx val="38"/>
          <c:order val="27"/>
          <c:tx>
            <c:strRef>
              <c:f>'18'!$AX$3</c:f>
              <c:strCache>
                <c:ptCount val="1"/>
                <c:pt idx="0">
                  <c:v>Blue 3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'18'!$AX$4:$AX$26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53FF-471A-9664-60189E025249}"/>
            </c:ext>
          </c:extLst>
        </c:ser>
        <c:ser>
          <c:idx val="39"/>
          <c:order val="28"/>
          <c:tx>
            <c:strRef>
              <c:f>'18'!$AY$3</c:f>
              <c:strCache>
                <c:ptCount val="1"/>
                <c:pt idx="0">
                  <c:v>Blue 4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'18'!$AY$4:$AY$26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53FF-471A-9664-60189E025249}"/>
            </c:ext>
          </c:extLst>
        </c:ser>
        <c:ser>
          <c:idx val="40"/>
          <c:order val="29"/>
          <c:tx>
            <c:strRef>
              <c:f>'18'!$AZ$3</c:f>
              <c:strCache>
                <c:ptCount val="1"/>
                <c:pt idx="0">
                  <c:v>Blue 5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'18'!$AZ$4:$AZ$26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53FF-471A-9664-60189E025249}"/>
            </c:ext>
          </c:extLst>
        </c:ser>
        <c:ser>
          <c:idx val="41"/>
          <c:order val="30"/>
          <c:tx>
            <c:strRef>
              <c:f>'18'!$BA$3</c:f>
              <c:strCache>
                <c:ptCount val="1"/>
                <c:pt idx="0">
                  <c:v>Blue 6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'18'!$BA$4:$BA$26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53FF-471A-9664-60189E025249}"/>
            </c:ext>
          </c:extLst>
        </c:ser>
        <c:ser>
          <c:idx val="42"/>
          <c:order val="31"/>
          <c:tx>
            <c:strRef>
              <c:f>'18'!$BB$3</c:f>
              <c:strCache>
                <c:ptCount val="1"/>
                <c:pt idx="0">
                  <c:v>Blue 7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'18'!$BB$4:$BB$26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53FF-471A-9664-60189E025249}"/>
            </c:ext>
          </c:extLst>
        </c:ser>
        <c:ser>
          <c:idx val="43"/>
          <c:order val="32"/>
          <c:tx>
            <c:strRef>
              <c:f>'18'!$BC$3</c:f>
              <c:strCache>
                <c:ptCount val="1"/>
                <c:pt idx="0">
                  <c:v>Blue 8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'18'!$BC$4:$BC$26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53FF-471A-9664-60189E025249}"/>
            </c:ext>
          </c:extLst>
        </c:ser>
        <c:ser>
          <c:idx val="44"/>
          <c:order val="33"/>
          <c:tx>
            <c:strRef>
              <c:f>'18'!$BD$3</c:f>
              <c:strCache>
                <c:ptCount val="1"/>
                <c:pt idx="0">
                  <c:v>Blue 9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'18'!$BD$4:$BD$26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53FF-471A-9664-60189E025249}"/>
            </c:ext>
          </c:extLst>
        </c:ser>
        <c:ser>
          <c:idx val="45"/>
          <c:order val="34"/>
          <c:tx>
            <c:strRef>
              <c:f>'18'!$BE$3</c:f>
              <c:strCache>
                <c:ptCount val="1"/>
                <c:pt idx="0">
                  <c:v>Blue 10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'18'!$BE$4:$BE$26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53FF-471A-9664-60189E025249}"/>
            </c:ext>
          </c:extLst>
        </c:ser>
        <c:ser>
          <c:idx val="46"/>
          <c:order val="35"/>
          <c:tx>
            <c:strRef>
              <c:f>'18'!$BF$3</c:f>
              <c:strCache>
                <c:ptCount val="1"/>
                <c:pt idx="0">
                  <c:v>Blue 11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'18'!$BF$4:$BF$26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53FF-471A-9664-60189E025249}"/>
            </c:ext>
          </c:extLst>
        </c:ser>
        <c:ser>
          <c:idx val="47"/>
          <c:order val="36"/>
          <c:tx>
            <c:strRef>
              <c:f>'18'!$BG$3</c:f>
              <c:strCache>
                <c:ptCount val="1"/>
                <c:pt idx="0">
                  <c:v>Blue 12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'18'!$BG$4:$BG$26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53FF-471A-9664-60189E025249}"/>
            </c:ext>
          </c:extLst>
        </c:ser>
        <c:ser>
          <c:idx val="0"/>
          <c:order val="37"/>
          <c:tx>
            <c:strRef>
              <c:f>'18'!$AJ$3</c:f>
              <c:strCache>
                <c:ptCount val="1"/>
                <c:pt idx="0">
                  <c:v>Trend 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'18'!$AJ$4:$AJ$26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53FF-471A-9664-60189E025249}"/>
            </c:ext>
          </c:extLst>
        </c:ser>
        <c:ser>
          <c:idx val="2"/>
          <c:order val="38"/>
          <c:tx>
            <c:strRef>
              <c:f>'18'!$AK$3</c:f>
              <c:strCache>
                <c:ptCount val="1"/>
                <c:pt idx="0">
                  <c:v>Trend 2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'18'!$AK$4:$AK$26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53FF-471A-9664-60189E025249}"/>
            </c:ext>
          </c:extLst>
        </c:ser>
        <c:ser>
          <c:idx val="3"/>
          <c:order val="39"/>
          <c:tx>
            <c:strRef>
              <c:f>'18'!$AL$3</c:f>
              <c:strCache>
                <c:ptCount val="1"/>
                <c:pt idx="0">
                  <c:v>Trend 3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'18'!$AL$4:$AL$26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53FF-471A-9664-60189E025249}"/>
            </c:ext>
          </c:extLst>
        </c:ser>
        <c:ser>
          <c:idx val="4"/>
          <c:order val="40"/>
          <c:tx>
            <c:strRef>
              <c:f>'18'!$AM$3</c:f>
              <c:strCache>
                <c:ptCount val="1"/>
                <c:pt idx="0">
                  <c:v>Trend 4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'18'!$AM$4:$AM$26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53FF-471A-9664-60189E025249}"/>
            </c:ext>
          </c:extLst>
        </c:ser>
        <c:ser>
          <c:idx val="5"/>
          <c:order val="41"/>
          <c:tx>
            <c:strRef>
              <c:f>'18'!$AN$3</c:f>
              <c:strCache>
                <c:ptCount val="1"/>
                <c:pt idx="0">
                  <c:v>Trend 5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'18'!$AN$4:$AN$26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53FF-471A-9664-60189E025249}"/>
            </c:ext>
          </c:extLst>
        </c:ser>
        <c:ser>
          <c:idx val="6"/>
          <c:order val="42"/>
          <c:tx>
            <c:strRef>
              <c:f>'18'!$AO$3</c:f>
              <c:strCache>
                <c:ptCount val="1"/>
                <c:pt idx="0">
                  <c:v>Trend 6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'18'!$AO$4:$AO$26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53FF-471A-9664-60189E025249}"/>
            </c:ext>
          </c:extLst>
        </c:ser>
        <c:ser>
          <c:idx val="7"/>
          <c:order val="43"/>
          <c:tx>
            <c:strRef>
              <c:f>'18'!$AP$3</c:f>
              <c:strCache>
                <c:ptCount val="1"/>
                <c:pt idx="0">
                  <c:v>Trend 7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'18'!$AP$4:$AP$26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53FF-471A-9664-60189E025249}"/>
            </c:ext>
          </c:extLst>
        </c:ser>
        <c:ser>
          <c:idx val="8"/>
          <c:order val="44"/>
          <c:tx>
            <c:strRef>
              <c:f>'18'!$AQ$3</c:f>
              <c:strCache>
                <c:ptCount val="1"/>
                <c:pt idx="0">
                  <c:v>Trend 8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'18'!$AQ$4:$AQ$26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53FF-471A-9664-60189E025249}"/>
            </c:ext>
          </c:extLst>
        </c:ser>
        <c:ser>
          <c:idx val="9"/>
          <c:order val="45"/>
          <c:tx>
            <c:strRef>
              <c:f>'18'!$AR$3</c:f>
              <c:strCache>
                <c:ptCount val="1"/>
                <c:pt idx="0">
                  <c:v>Trend 9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'18'!$AR$4:$AR$26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53FF-471A-9664-60189E025249}"/>
            </c:ext>
          </c:extLst>
        </c:ser>
        <c:ser>
          <c:idx val="10"/>
          <c:order val="46"/>
          <c:tx>
            <c:strRef>
              <c:f>'18'!$AS$3</c:f>
              <c:strCache>
                <c:ptCount val="1"/>
                <c:pt idx="0">
                  <c:v>Trend 10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'18'!$AS$4:$AS$26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53FF-471A-9664-60189E025249}"/>
            </c:ext>
          </c:extLst>
        </c:ser>
        <c:ser>
          <c:idx val="11"/>
          <c:order val="47"/>
          <c:tx>
            <c:strRef>
              <c:f>'18'!$AT$3</c:f>
              <c:strCache>
                <c:ptCount val="1"/>
                <c:pt idx="0">
                  <c:v>Trend 11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'18'!$AT$4:$AT$26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53FF-471A-9664-60189E025249}"/>
            </c:ext>
          </c:extLst>
        </c:ser>
        <c:ser>
          <c:idx val="12"/>
          <c:order val="48"/>
          <c:tx>
            <c:strRef>
              <c:f>'18'!$AU$3</c:f>
              <c:strCache>
                <c:ptCount val="1"/>
                <c:pt idx="0">
                  <c:v>Trend 12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'18'!$E$4:$E$26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'18'!$AU$4:$AU$26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53FF-471A-9664-60189E025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580776"/>
        <c:axId val="428581168"/>
        <c:extLst/>
      </c:scatterChart>
      <c:valAx>
        <c:axId val="428580776"/>
        <c:scaling>
          <c:orientation val="minMax"/>
          <c:max val="42898"/>
          <c:min val="425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Week</a:t>
                </a:r>
              </a:p>
            </c:rich>
          </c:tx>
          <c:layout>
            <c:manualLayout>
              <c:xMode val="edge"/>
              <c:yMode val="edge"/>
              <c:x val="0.47036290195963504"/>
              <c:y val="0.94184098158675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174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8581168"/>
        <c:crosses val="autoZero"/>
        <c:crossBetween val="midCat"/>
        <c:majorUnit val="14"/>
        <c:minorUnit val="7"/>
      </c:valAx>
      <c:valAx>
        <c:axId val="428581168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% Content Mastered</a:t>
                </a:r>
              </a:p>
            </c:rich>
          </c:tx>
          <c:layout>
            <c:manualLayout>
              <c:xMode val="edge"/>
              <c:yMode val="edge"/>
              <c:x val="1.5531222066147364E-2"/>
              <c:y val="0.31327891173621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8580776"/>
        <c:crosses val="autoZero"/>
        <c:crossBetween val="midCat"/>
        <c:majorUnit val="10"/>
        <c:min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legendEntry>
        <c:idx val="38"/>
        <c:delete val="1"/>
      </c:legendEntry>
      <c:legendEntry>
        <c:idx val="39"/>
        <c:delete val="1"/>
      </c:legendEntry>
      <c:legendEntry>
        <c:idx val="40"/>
        <c:delete val="1"/>
      </c:legendEntry>
      <c:legendEntry>
        <c:idx val="41"/>
        <c:delete val="1"/>
      </c:legendEntry>
      <c:legendEntry>
        <c:idx val="42"/>
        <c:delete val="1"/>
      </c:legendEntry>
      <c:legendEntry>
        <c:idx val="43"/>
        <c:delete val="1"/>
      </c:legendEntry>
      <c:legendEntry>
        <c:idx val="44"/>
        <c:delete val="1"/>
      </c:legendEntry>
      <c:legendEntry>
        <c:idx val="45"/>
        <c:delete val="1"/>
      </c:legendEntry>
      <c:legendEntry>
        <c:idx val="46"/>
        <c:delete val="1"/>
      </c:legendEntry>
      <c:legendEntry>
        <c:idx val="47"/>
        <c:delete val="1"/>
      </c:legendEntry>
      <c:legendEntry>
        <c:idx val="48"/>
        <c:delete val="1"/>
      </c:legendEntry>
      <c:layout>
        <c:manualLayout>
          <c:xMode val="edge"/>
          <c:yMode val="edge"/>
          <c:x val="0.79188193832414677"/>
          <c:y val="1.7475601070798662E-2"/>
          <c:w val="0.17698169423330146"/>
          <c:h val="7.82592909584610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0912786717772E-2"/>
          <c:y val="0.10448834160133251"/>
          <c:w val="0.87955092831977155"/>
          <c:h val="0.76225658485487147"/>
        </c:manualLayout>
      </c:layout>
      <c:scatterChart>
        <c:scatterStyle val="lineMarker"/>
        <c:varyColors val="0"/>
        <c:ser>
          <c:idx val="1"/>
          <c:order val="0"/>
          <c:tx>
            <c:v>Actual % Mastered</c:v>
          </c:tx>
          <c:spPr>
            <a:ln w="952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lt1"/>
              </a:solidFill>
              <a:ln w="19050">
                <a:solidFill>
                  <a:srgbClr val="C00000"/>
                </a:solidFill>
                <a:round/>
              </a:ln>
              <a:effectLst/>
            </c:spPr>
          </c:marker>
          <c:xVal>
            <c:numRef>
              <c:f>'19'!$E$4:$E$26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'19'!$S$4:$S$26</c:f>
              <c:numCache>
                <c:formatCode>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2E-4B1C-A695-E03BEE828074}"/>
            </c:ext>
          </c:extLst>
        </c:ser>
        <c:ser>
          <c:idx val="48"/>
          <c:order val="1"/>
          <c:tx>
            <c:v>Trendlines</c:v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'19'!$AJ$4:$AJ$26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2E-4B1C-A695-E03BEE828074}"/>
            </c:ext>
          </c:extLst>
        </c:ser>
        <c:ser>
          <c:idx val="13"/>
          <c:order val="2"/>
          <c:tx>
            <c:v>Black 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('19'!$W$4,'19'!$W$4)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BD2E-4B1C-A695-E03BEE828074}"/>
            </c:ext>
          </c:extLst>
        </c:ser>
        <c:ser>
          <c:idx val="14"/>
          <c:order val="3"/>
          <c:tx>
            <c:v>Black 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('19'!$W$5,'19'!$W$5)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BD2E-4B1C-A695-E03BEE828074}"/>
            </c:ext>
          </c:extLst>
        </c:ser>
        <c:ser>
          <c:idx val="15"/>
          <c:order val="4"/>
          <c:tx>
            <c:v>Black 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('19'!$W$6,'19'!$W$6)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BD2E-4B1C-A695-E03BEE828074}"/>
            </c:ext>
          </c:extLst>
        </c:ser>
        <c:ser>
          <c:idx val="16"/>
          <c:order val="5"/>
          <c:tx>
            <c:v>Black 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('19'!$W$7,'19'!$W$7)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BD2E-4B1C-A695-E03BEE828074}"/>
            </c:ext>
          </c:extLst>
        </c:ser>
        <c:ser>
          <c:idx val="17"/>
          <c:order val="6"/>
          <c:tx>
            <c:v>Black 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('19'!$W$8,'19'!$W$8)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BD2E-4B1C-A695-E03BEE828074}"/>
            </c:ext>
          </c:extLst>
        </c:ser>
        <c:ser>
          <c:idx val="18"/>
          <c:order val="7"/>
          <c:tx>
            <c:v>Black 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('19'!$W$9,'19'!$W$9)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BD2E-4B1C-A695-E03BEE828074}"/>
            </c:ext>
          </c:extLst>
        </c:ser>
        <c:ser>
          <c:idx val="19"/>
          <c:order val="8"/>
          <c:tx>
            <c:v>Black 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('19'!$W$10,'19'!$W$10)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BD2E-4B1C-A695-E03BEE828074}"/>
            </c:ext>
          </c:extLst>
        </c:ser>
        <c:ser>
          <c:idx val="20"/>
          <c:order val="9"/>
          <c:tx>
            <c:v>Black 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('19'!$W$11,'19'!$W$11)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BD2E-4B1C-A695-E03BEE828074}"/>
            </c:ext>
          </c:extLst>
        </c:ser>
        <c:ser>
          <c:idx val="21"/>
          <c:order val="10"/>
          <c:tx>
            <c:v>Black 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('19'!$W$12,'19'!$W$12)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BD2E-4B1C-A695-E03BEE828074}"/>
            </c:ext>
          </c:extLst>
        </c:ser>
        <c:ser>
          <c:idx val="22"/>
          <c:order val="11"/>
          <c:tx>
            <c:v>Black 10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('19'!$W$13,'19'!$W$13)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BD2E-4B1C-A695-E03BEE828074}"/>
            </c:ext>
          </c:extLst>
        </c:ser>
        <c:ser>
          <c:idx val="23"/>
          <c:order val="12"/>
          <c:tx>
            <c:v>Black 11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('19'!$W$14,'19'!$W$14)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BD2E-4B1C-A695-E03BEE828074}"/>
            </c:ext>
          </c:extLst>
        </c:ser>
        <c:ser>
          <c:idx val="24"/>
          <c:order val="13"/>
          <c:tx>
            <c:v>Black 12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('19'!$W$15,'19'!$W$15)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BD2E-4B1C-A695-E03BEE828074}"/>
            </c:ext>
          </c:extLst>
        </c:ser>
        <c:ser>
          <c:idx val="25"/>
          <c:order val="14"/>
          <c:tx>
            <c:v>Black 13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('19'!$W$16,'19'!$W$16)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BD2E-4B1C-A695-E03BEE828074}"/>
            </c:ext>
          </c:extLst>
        </c:ser>
        <c:ser>
          <c:idx val="26"/>
          <c:order val="15"/>
          <c:tx>
            <c:v>Black 14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('19'!$W$17,'19'!$W$17)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BD2E-4B1C-A695-E03BEE828074}"/>
            </c:ext>
          </c:extLst>
        </c:ser>
        <c:ser>
          <c:idx val="27"/>
          <c:order val="16"/>
          <c:tx>
            <c:v>Black 15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('19'!$W$18,'19'!$W$18)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BD2E-4B1C-A695-E03BEE828074}"/>
            </c:ext>
          </c:extLst>
        </c:ser>
        <c:ser>
          <c:idx val="28"/>
          <c:order val="17"/>
          <c:tx>
            <c:v>Black 16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('19'!$W$19,'19'!$W$19)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BD2E-4B1C-A695-E03BEE828074}"/>
            </c:ext>
          </c:extLst>
        </c:ser>
        <c:ser>
          <c:idx val="29"/>
          <c:order val="18"/>
          <c:tx>
            <c:v>Black 17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('19'!$W$20,'19'!$W$20)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BD2E-4B1C-A695-E03BEE828074}"/>
            </c:ext>
          </c:extLst>
        </c:ser>
        <c:ser>
          <c:idx val="30"/>
          <c:order val="19"/>
          <c:tx>
            <c:v>Black 18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('19'!$W$21,'19'!$W$21)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BD2E-4B1C-A695-E03BEE828074}"/>
            </c:ext>
          </c:extLst>
        </c:ser>
        <c:ser>
          <c:idx val="31"/>
          <c:order val="20"/>
          <c:tx>
            <c:v>Black 19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('19'!$W$22,'19'!$W$22)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BD2E-4B1C-A695-E03BEE828074}"/>
            </c:ext>
          </c:extLst>
        </c:ser>
        <c:ser>
          <c:idx val="32"/>
          <c:order val="21"/>
          <c:tx>
            <c:v>Black 20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('19'!$W$23,'19'!$W$23)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BD2E-4B1C-A695-E03BEE828074}"/>
            </c:ext>
          </c:extLst>
        </c:ser>
        <c:ser>
          <c:idx val="33"/>
          <c:order val="22"/>
          <c:tx>
            <c:v>Black 21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('19'!$W$24,'19'!$W$24)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BD2E-4B1C-A695-E03BEE828074}"/>
            </c:ext>
          </c:extLst>
        </c:ser>
        <c:ser>
          <c:idx val="34"/>
          <c:order val="23"/>
          <c:tx>
            <c:v>Black 22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('19'!$W$25,'19'!$W$25)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BD2E-4B1C-A695-E03BEE828074}"/>
            </c:ext>
          </c:extLst>
        </c:ser>
        <c:ser>
          <c:idx val="35"/>
          <c:order val="24"/>
          <c:tx>
            <c:v>Black 23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('19'!$W$26,'19'!$W$26)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BD2E-4B1C-A695-E03BEE828074}"/>
            </c:ext>
          </c:extLst>
        </c:ser>
        <c:ser>
          <c:idx val="36"/>
          <c:order val="25"/>
          <c:tx>
            <c:strRef>
              <c:f>'19'!$AV$3</c:f>
              <c:strCache>
                <c:ptCount val="1"/>
                <c:pt idx="0">
                  <c:v>Target Lines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'19'!$AV$4:$AV$26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BD2E-4B1C-A695-E03BEE828074}"/>
            </c:ext>
          </c:extLst>
        </c:ser>
        <c:ser>
          <c:idx val="37"/>
          <c:order val="26"/>
          <c:tx>
            <c:strRef>
              <c:f>'19'!$AW$3</c:f>
              <c:strCache>
                <c:ptCount val="1"/>
                <c:pt idx="0">
                  <c:v>Blue 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'19'!$AW$4:$AW$26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BD2E-4B1C-A695-E03BEE828074}"/>
            </c:ext>
          </c:extLst>
        </c:ser>
        <c:ser>
          <c:idx val="38"/>
          <c:order val="27"/>
          <c:tx>
            <c:strRef>
              <c:f>'19'!$AX$3</c:f>
              <c:strCache>
                <c:ptCount val="1"/>
                <c:pt idx="0">
                  <c:v>Blue 3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'19'!$AX$4:$AX$26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BD2E-4B1C-A695-E03BEE828074}"/>
            </c:ext>
          </c:extLst>
        </c:ser>
        <c:ser>
          <c:idx val="39"/>
          <c:order val="28"/>
          <c:tx>
            <c:strRef>
              <c:f>'19'!$AY$3</c:f>
              <c:strCache>
                <c:ptCount val="1"/>
                <c:pt idx="0">
                  <c:v>Blue 4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'19'!$AY$4:$AY$26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BD2E-4B1C-A695-E03BEE828074}"/>
            </c:ext>
          </c:extLst>
        </c:ser>
        <c:ser>
          <c:idx val="40"/>
          <c:order val="29"/>
          <c:tx>
            <c:strRef>
              <c:f>'19'!$AZ$3</c:f>
              <c:strCache>
                <c:ptCount val="1"/>
                <c:pt idx="0">
                  <c:v>Blue 5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'19'!$AZ$4:$AZ$26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BD2E-4B1C-A695-E03BEE828074}"/>
            </c:ext>
          </c:extLst>
        </c:ser>
        <c:ser>
          <c:idx val="41"/>
          <c:order val="30"/>
          <c:tx>
            <c:strRef>
              <c:f>'19'!$BA$3</c:f>
              <c:strCache>
                <c:ptCount val="1"/>
                <c:pt idx="0">
                  <c:v>Blue 6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'19'!$BA$4:$BA$26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BD2E-4B1C-A695-E03BEE828074}"/>
            </c:ext>
          </c:extLst>
        </c:ser>
        <c:ser>
          <c:idx val="42"/>
          <c:order val="31"/>
          <c:tx>
            <c:strRef>
              <c:f>'19'!$BB$3</c:f>
              <c:strCache>
                <c:ptCount val="1"/>
                <c:pt idx="0">
                  <c:v>Blue 7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'19'!$BB$4:$BB$26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BD2E-4B1C-A695-E03BEE828074}"/>
            </c:ext>
          </c:extLst>
        </c:ser>
        <c:ser>
          <c:idx val="43"/>
          <c:order val="32"/>
          <c:tx>
            <c:strRef>
              <c:f>'19'!$BC$3</c:f>
              <c:strCache>
                <c:ptCount val="1"/>
                <c:pt idx="0">
                  <c:v>Blue 8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'19'!$BC$4:$BC$26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BD2E-4B1C-A695-E03BEE828074}"/>
            </c:ext>
          </c:extLst>
        </c:ser>
        <c:ser>
          <c:idx val="44"/>
          <c:order val="33"/>
          <c:tx>
            <c:strRef>
              <c:f>'19'!$BD$3</c:f>
              <c:strCache>
                <c:ptCount val="1"/>
                <c:pt idx="0">
                  <c:v>Blue 9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'19'!$BD$4:$BD$26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BD2E-4B1C-A695-E03BEE828074}"/>
            </c:ext>
          </c:extLst>
        </c:ser>
        <c:ser>
          <c:idx val="45"/>
          <c:order val="34"/>
          <c:tx>
            <c:strRef>
              <c:f>'19'!$BE$3</c:f>
              <c:strCache>
                <c:ptCount val="1"/>
                <c:pt idx="0">
                  <c:v>Blue 10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'19'!$BE$4:$BE$26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BD2E-4B1C-A695-E03BEE828074}"/>
            </c:ext>
          </c:extLst>
        </c:ser>
        <c:ser>
          <c:idx val="46"/>
          <c:order val="35"/>
          <c:tx>
            <c:strRef>
              <c:f>'19'!$BF$3</c:f>
              <c:strCache>
                <c:ptCount val="1"/>
                <c:pt idx="0">
                  <c:v>Blue 11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'19'!$BF$4:$BF$26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BD2E-4B1C-A695-E03BEE828074}"/>
            </c:ext>
          </c:extLst>
        </c:ser>
        <c:ser>
          <c:idx val="47"/>
          <c:order val="36"/>
          <c:tx>
            <c:strRef>
              <c:f>'19'!$BG$3</c:f>
              <c:strCache>
                <c:ptCount val="1"/>
                <c:pt idx="0">
                  <c:v>Blue 12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'19'!$E$4:$E$26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'19'!$BG$4:$BG$26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BD2E-4B1C-A695-E03BEE828074}"/>
            </c:ext>
          </c:extLst>
        </c:ser>
        <c:ser>
          <c:idx val="0"/>
          <c:order val="37"/>
          <c:tx>
            <c:strRef>
              <c:f>'19'!$AJ$3</c:f>
              <c:strCache>
                <c:ptCount val="1"/>
                <c:pt idx="0">
                  <c:v>Trend 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'19'!$AJ$4:$AJ$26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BD2E-4B1C-A695-E03BEE828074}"/>
            </c:ext>
          </c:extLst>
        </c:ser>
        <c:ser>
          <c:idx val="2"/>
          <c:order val="38"/>
          <c:tx>
            <c:strRef>
              <c:f>'19'!$AK$3</c:f>
              <c:strCache>
                <c:ptCount val="1"/>
                <c:pt idx="0">
                  <c:v>Trend 2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'19'!$AK$4:$AK$26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BD2E-4B1C-A695-E03BEE828074}"/>
            </c:ext>
          </c:extLst>
        </c:ser>
        <c:ser>
          <c:idx val="3"/>
          <c:order val="39"/>
          <c:tx>
            <c:strRef>
              <c:f>'19'!$AL$3</c:f>
              <c:strCache>
                <c:ptCount val="1"/>
                <c:pt idx="0">
                  <c:v>Trend 3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'19'!$AL$4:$AL$26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BD2E-4B1C-A695-E03BEE828074}"/>
            </c:ext>
          </c:extLst>
        </c:ser>
        <c:ser>
          <c:idx val="4"/>
          <c:order val="40"/>
          <c:tx>
            <c:strRef>
              <c:f>'19'!$AM$3</c:f>
              <c:strCache>
                <c:ptCount val="1"/>
                <c:pt idx="0">
                  <c:v>Trend 4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'19'!$AM$4:$AM$26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BD2E-4B1C-A695-E03BEE828074}"/>
            </c:ext>
          </c:extLst>
        </c:ser>
        <c:ser>
          <c:idx val="5"/>
          <c:order val="41"/>
          <c:tx>
            <c:strRef>
              <c:f>'19'!$AN$3</c:f>
              <c:strCache>
                <c:ptCount val="1"/>
                <c:pt idx="0">
                  <c:v>Trend 5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'19'!$AN$4:$AN$26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BD2E-4B1C-A695-E03BEE828074}"/>
            </c:ext>
          </c:extLst>
        </c:ser>
        <c:ser>
          <c:idx val="6"/>
          <c:order val="42"/>
          <c:tx>
            <c:strRef>
              <c:f>'19'!$AO$3</c:f>
              <c:strCache>
                <c:ptCount val="1"/>
                <c:pt idx="0">
                  <c:v>Trend 6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'19'!$AO$4:$AO$26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BD2E-4B1C-A695-E03BEE828074}"/>
            </c:ext>
          </c:extLst>
        </c:ser>
        <c:ser>
          <c:idx val="7"/>
          <c:order val="43"/>
          <c:tx>
            <c:strRef>
              <c:f>'19'!$AP$3</c:f>
              <c:strCache>
                <c:ptCount val="1"/>
                <c:pt idx="0">
                  <c:v>Trend 7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'19'!$AP$4:$AP$26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BD2E-4B1C-A695-E03BEE828074}"/>
            </c:ext>
          </c:extLst>
        </c:ser>
        <c:ser>
          <c:idx val="8"/>
          <c:order val="44"/>
          <c:tx>
            <c:strRef>
              <c:f>'19'!$AQ$3</c:f>
              <c:strCache>
                <c:ptCount val="1"/>
                <c:pt idx="0">
                  <c:v>Trend 8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'19'!$AQ$4:$AQ$26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BD2E-4B1C-A695-E03BEE828074}"/>
            </c:ext>
          </c:extLst>
        </c:ser>
        <c:ser>
          <c:idx val="9"/>
          <c:order val="45"/>
          <c:tx>
            <c:strRef>
              <c:f>'19'!$AR$3</c:f>
              <c:strCache>
                <c:ptCount val="1"/>
                <c:pt idx="0">
                  <c:v>Trend 9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'19'!$AR$4:$AR$26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BD2E-4B1C-A695-E03BEE828074}"/>
            </c:ext>
          </c:extLst>
        </c:ser>
        <c:ser>
          <c:idx val="10"/>
          <c:order val="46"/>
          <c:tx>
            <c:strRef>
              <c:f>'19'!$AS$3</c:f>
              <c:strCache>
                <c:ptCount val="1"/>
                <c:pt idx="0">
                  <c:v>Trend 10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'19'!$AS$4:$AS$26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BD2E-4B1C-A695-E03BEE828074}"/>
            </c:ext>
          </c:extLst>
        </c:ser>
        <c:ser>
          <c:idx val="11"/>
          <c:order val="47"/>
          <c:tx>
            <c:strRef>
              <c:f>'19'!$AT$3</c:f>
              <c:strCache>
                <c:ptCount val="1"/>
                <c:pt idx="0">
                  <c:v>Trend 11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'19'!$E$4:$E$26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'19'!$AT$4:$AT$26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BD2E-4B1C-A695-E03BEE828074}"/>
            </c:ext>
          </c:extLst>
        </c:ser>
        <c:ser>
          <c:idx val="12"/>
          <c:order val="48"/>
          <c:tx>
            <c:strRef>
              <c:f>'19'!$AU$3</c:f>
              <c:strCache>
                <c:ptCount val="1"/>
                <c:pt idx="0">
                  <c:v>Trend 12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'19'!$E$4:$E$26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'19'!$AU$4:$AU$26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BD2E-4B1C-A695-E03BEE828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584304"/>
        <c:axId val="428584696"/>
        <c:extLst/>
      </c:scatterChart>
      <c:valAx>
        <c:axId val="428584304"/>
        <c:scaling>
          <c:orientation val="minMax"/>
          <c:max val="42898"/>
          <c:min val="425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Week</a:t>
                </a:r>
              </a:p>
            </c:rich>
          </c:tx>
          <c:layout>
            <c:manualLayout>
              <c:xMode val="edge"/>
              <c:yMode val="edge"/>
              <c:x val="0.47036290195963504"/>
              <c:y val="0.94184098158675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174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8584696"/>
        <c:crosses val="autoZero"/>
        <c:crossBetween val="midCat"/>
        <c:majorUnit val="14"/>
        <c:minorUnit val="7"/>
      </c:valAx>
      <c:valAx>
        <c:axId val="428584696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% Content Mastered</a:t>
                </a:r>
              </a:p>
            </c:rich>
          </c:tx>
          <c:layout>
            <c:manualLayout>
              <c:xMode val="edge"/>
              <c:yMode val="edge"/>
              <c:x val="1.5531222066147364E-2"/>
              <c:y val="0.31327891173621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8584304"/>
        <c:crosses val="autoZero"/>
        <c:crossBetween val="midCat"/>
        <c:majorUnit val="10"/>
        <c:min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legendEntry>
        <c:idx val="38"/>
        <c:delete val="1"/>
      </c:legendEntry>
      <c:legendEntry>
        <c:idx val="39"/>
        <c:delete val="1"/>
      </c:legendEntry>
      <c:legendEntry>
        <c:idx val="40"/>
        <c:delete val="1"/>
      </c:legendEntry>
      <c:legendEntry>
        <c:idx val="41"/>
        <c:delete val="1"/>
      </c:legendEntry>
      <c:legendEntry>
        <c:idx val="42"/>
        <c:delete val="1"/>
      </c:legendEntry>
      <c:legendEntry>
        <c:idx val="43"/>
        <c:delete val="1"/>
      </c:legendEntry>
      <c:legendEntry>
        <c:idx val="44"/>
        <c:delete val="1"/>
      </c:legendEntry>
      <c:legendEntry>
        <c:idx val="45"/>
        <c:delete val="1"/>
      </c:legendEntry>
      <c:legendEntry>
        <c:idx val="46"/>
        <c:delete val="1"/>
      </c:legendEntry>
      <c:legendEntry>
        <c:idx val="47"/>
        <c:delete val="1"/>
      </c:legendEntry>
      <c:legendEntry>
        <c:idx val="48"/>
        <c:delete val="1"/>
      </c:legendEntry>
      <c:layout>
        <c:manualLayout>
          <c:xMode val="edge"/>
          <c:yMode val="edge"/>
          <c:x val="0.79188193832414677"/>
          <c:y val="1.7475601070798662E-2"/>
          <c:w val="0.17698169423330146"/>
          <c:h val="7.82592909584610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0912786717772E-2"/>
          <c:y val="0.10448834160133251"/>
          <c:w val="0.87955092831977155"/>
          <c:h val="0.76225658485487147"/>
        </c:manualLayout>
      </c:layout>
      <c:scatterChart>
        <c:scatterStyle val="lineMarker"/>
        <c:varyColors val="0"/>
        <c:ser>
          <c:idx val="1"/>
          <c:order val="0"/>
          <c:tx>
            <c:v>Actual % Mastered</c:v>
          </c:tx>
          <c:spPr>
            <a:ln w="952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lt1"/>
              </a:solidFill>
              <a:ln w="19050">
                <a:solidFill>
                  <a:srgbClr val="C00000"/>
                </a:solidFill>
                <a:round/>
              </a:ln>
              <a:effectLst/>
            </c:spPr>
          </c:marker>
          <c:xVal>
            <c:numRef>
              <c:f>'2'!$E$4:$E$26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'2'!$S$4:$S$26</c:f>
              <c:numCache>
                <c:formatCode>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E8-4A91-8386-D01B9B90E8E1}"/>
            </c:ext>
          </c:extLst>
        </c:ser>
        <c:ser>
          <c:idx val="48"/>
          <c:order val="1"/>
          <c:tx>
            <c:v>Trendlines</c:v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E8-4A91-8386-D01B9B90E8E1}"/>
            </c:ext>
          </c:extLst>
        </c:ser>
        <c:ser>
          <c:idx val="13"/>
          <c:order val="2"/>
          <c:tx>
            <c:v>Black 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('2'!$W$4,'2'!$W$4)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9AE8-4A91-8386-D01B9B90E8E1}"/>
            </c:ext>
          </c:extLst>
        </c:ser>
        <c:ser>
          <c:idx val="14"/>
          <c:order val="3"/>
          <c:tx>
            <c:v>Black 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('2'!$W$5,'2'!$W$5)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9AE8-4A91-8386-D01B9B90E8E1}"/>
            </c:ext>
          </c:extLst>
        </c:ser>
        <c:ser>
          <c:idx val="15"/>
          <c:order val="4"/>
          <c:tx>
            <c:v>Black 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('2'!$W$6,'2'!$W$6)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9AE8-4A91-8386-D01B9B90E8E1}"/>
            </c:ext>
          </c:extLst>
        </c:ser>
        <c:ser>
          <c:idx val="16"/>
          <c:order val="5"/>
          <c:tx>
            <c:v>Black 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('2'!$W$7,'2'!$W$7)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9AE8-4A91-8386-D01B9B90E8E1}"/>
            </c:ext>
          </c:extLst>
        </c:ser>
        <c:ser>
          <c:idx val="17"/>
          <c:order val="6"/>
          <c:tx>
            <c:v>Black 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('2'!$W$8,'2'!$W$8)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9AE8-4A91-8386-D01B9B90E8E1}"/>
            </c:ext>
          </c:extLst>
        </c:ser>
        <c:ser>
          <c:idx val="18"/>
          <c:order val="7"/>
          <c:tx>
            <c:v>Black 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('2'!$W$9,'2'!$W$9)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9AE8-4A91-8386-D01B9B90E8E1}"/>
            </c:ext>
          </c:extLst>
        </c:ser>
        <c:ser>
          <c:idx val="19"/>
          <c:order val="8"/>
          <c:tx>
            <c:v>Black 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('2'!$W$10,'2'!$W$10)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9AE8-4A91-8386-D01B9B90E8E1}"/>
            </c:ext>
          </c:extLst>
        </c:ser>
        <c:ser>
          <c:idx val="20"/>
          <c:order val="9"/>
          <c:tx>
            <c:v>Black 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('2'!$W$11,'2'!$W$11)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9AE8-4A91-8386-D01B9B90E8E1}"/>
            </c:ext>
          </c:extLst>
        </c:ser>
        <c:ser>
          <c:idx val="21"/>
          <c:order val="10"/>
          <c:tx>
            <c:v>Black 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('2'!$W$12,'2'!$W$12)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9AE8-4A91-8386-D01B9B90E8E1}"/>
            </c:ext>
          </c:extLst>
        </c:ser>
        <c:ser>
          <c:idx val="22"/>
          <c:order val="11"/>
          <c:tx>
            <c:v>Black 10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('2'!$W$13,'2'!$W$13)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9AE8-4A91-8386-D01B9B90E8E1}"/>
            </c:ext>
          </c:extLst>
        </c:ser>
        <c:ser>
          <c:idx val="23"/>
          <c:order val="12"/>
          <c:tx>
            <c:v>Black 11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('2'!$W$14,'2'!$W$14)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9AE8-4A91-8386-D01B9B90E8E1}"/>
            </c:ext>
          </c:extLst>
        </c:ser>
        <c:ser>
          <c:idx val="24"/>
          <c:order val="13"/>
          <c:tx>
            <c:v>Black 12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('2'!$W$15,'2'!$W$15)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9AE8-4A91-8386-D01B9B90E8E1}"/>
            </c:ext>
          </c:extLst>
        </c:ser>
        <c:ser>
          <c:idx val="25"/>
          <c:order val="14"/>
          <c:tx>
            <c:v>Black 13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('2'!$W$16,'2'!$W$16)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9AE8-4A91-8386-D01B9B90E8E1}"/>
            </c:ext>
          </c:extLst>
        </c:ser>
        <c:ser>
          <c:idx val="26"/>
          <c:order val="15"/>
          <c:tx>
            <c:v>Black 14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('2'!$W$17,'2'!$W$17)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9AE8-4A91-8386-D01B9B90E8E1}"/>
            </c:ext>
          </c:extLst>
        </c:ser>
        <c:ser>
          <c:idx val="27"/>
          <c:order val="16"/>
          <c:tx>
            <c:v>Black 15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('2'!$W$18,'2'!$W$18)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9AE8-4A91-8386-D01B9B90E8E1}"/>
            </c:ext>
          </c:extLst>
        </c:ser>
        <c:ser>
          <c:idx val="28"/>
          <c:order val="17"/>
          <c:tx>
            <c:v>Black 16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('2'!$W$19,'2'!$W$19)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9AE8-4A91-8386-D01B9B90E8E1}"/>
            </c:ext>
          </c:extLst>
        </c:ser>
        <c:ser>
          <c:idx val="29"/>
          <c:order val="18"/>
          <c:tx>
            <c:v>Black 17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('2'!$W$20,'2'!$W$20)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9AE8-4A91-8386-D01B9B90E8E1}"/>
            </c:ext>
          </c:extLst>
        </c:ser>
        <c:ser>
          <c:idx val="30"/>
          <c:order val="19"/>
          <c:tx>
            <c:v>Black 18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('2'!$W$21,'2'!$W$21)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9AE8-4A91-8386-D01B9B90E8E1}"/>
            </c:ext>
          </c:extLst>
        </c:ser>
        <c:ser>
          <c:idx val="31"/>
          <c:order val="20"/>
          <c:tx>
            <c:v>Black 19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('2'!$W$22,'2'!$W$22)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9AE8-4A91-8386-D01B9B90E8E1}"/>
            </c:ext>
          </c:extLst>
        </c:ser>
        <c:ser>
          <c:idx val="32"/>
          <c:order val="21"/>
          <c:tx>
            <c:v>Black 20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('2'!$W$23,'2'!$W$23)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9AE8-4A91-8386-D01B9B90E8E1}"/>
            </c:ext>
          </c:extLst>
        </c:ser>
        <c:ser>
          <c:idx val="33"/>
          <c:order val="22"/>
          <c:tx>
            <c:v>Black 21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('2'!$W$24,'2'!$W$24)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9AE8-4A91-8386-D01B9B90E8E1}"/>
            </c:ext>
          </c:extLst>
        </c:ser>
        <c:ser>
          <c:idx val="34"/>
          <c:order val="23"/>
          <c:tx>
            <c:v>Black 22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('2'!$W$25,'2'!$W$25)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9AE8-4A91-8386-D01B9B90E8E1}"/>
            </c:ext>
          </c:extLst>
        </c:ser>
        <c:ser>
          <c:idx val="35"/>
          <c:order val="24"/>
          <c:tx>
            <c:v>Black 23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('2'!$W$26,'2'!$W$26)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9AE8-4A91-8386-D01B9B90E8E1}"/>
            </c:ext>
          </c:extLst>
        </c:ser>
        <c:ser>
          <c:idx val="36"/>
          <c:order val="25"/>
          <c:tx>
            <c:strRef>
              <c:f>'2'!$AV$3</c:f>
              <c:strCache>
                <c:ptCount val="1"/>
                <c:pt idx="0">
                  <c:v>Target Lines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'2'!$AV$4:$AV$26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9AE8-4A91-8386-D01B9B90E8E1}"/>
            </c:ext>
          </c:extLst>
        </c:ser>
        <c:ser>
          <c:idx val="37"/>
          <c:order val="26"/>
          <c:tx>
            <c:strRef>
              <c:f>'2'!$AW$3</c:f>
              <c:strCache>
                <c:ptCount val="1"/>
                <c:pt idx="0">
                  <c:v>Blue 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'2'!$AW$4:$AW$26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9AE8-4A91-8386-D01B9B90E8E1}"/>
            </c:ext>
          </c:extLst>
        </c:ser>
        <c:ser>
          <c:idx val="38"/>
          <c:order val="27"/>
          <c:tx>
            <c:strRef>
              <c:f>'2'!$AX$3</c:f>
              <c:strCache>
                <c:ptCount val="1"/>
                <c:pt idx="0">
                  <c:v>Blue 3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'2'!$AX$4:$AX$26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9AE8-4A91-8386-D01B9B90E8E1}"/>
            </c:ext>
          </c:extLst>
        </c:ser>
        <c:ser>
          <c:idx val="39"/>
          <c:order val="28"/>
          <c:tx>
            <c:strRef>
              <c:f>'2'!$AY$3</c:f>
              <c:strCache>
                <c:ptCount val="1"/>
                <c:pt idx="0">
                  <c:v>Blue 4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'2'!$AY$4:$AY$26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9AE8-4A91-8386-D01B9B90E8E1}"/>
            </c:ext>
          </c:extLst>
        </c:ser>
        <c:ser>
          <c:idx val="40"/>
          <c:order val="29"/>
          <c:tx>
            <c:strRef>
              <c:f>'2'!$AZ$3</c:f>
              <c:strCache>
                <c:ptCount val="1"/>
                <c:pt idx="0">
                  <c:v>Blue 5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'2'!$AZ$4:$AZ$26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9AE8-4A91-8386-D01B9B90E8E1}"/>
            </c:ext>
          </c:extLst>
        </c:ser>
        <c:ser>
          <c:idx val="41"/>
          <c:order val="30"/>
          <c:tx>
            <c:strRef>
              <c:f>'2'!$BA$3</c:f>
              <c:strCache>
                <c:ptCount val="1"/>
                <c:pt idx="0">
                  <c:v>Blue 6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'2'!$BA$4:$BA$26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9AE8-4A91-8386-D01B9B90E8E1}"/>
            </c:ext>
          </c:extLst>
        </c:ser>
        <c:ser>
          <c:idx val="42"/>
          <c:order val="31"/>
          <c:tx>
            <c:strRef>
              <c:f>'2'!$BB$3</c:f>
              <c:strCache>
                <c:ptCount val="1"/>
                <c:pt idx="0">
                  <c:v>Blue 7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'2'!$BB$4:$BB$26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9AE8-4A91-8386-D01B9B90E8E1}"/>
            </c:ext>
          </c:extLst>
        </c:ser>
        <c:ser>
          <c:idx val="43"/>
          <c:order val="32"/>
          <c:tx>
            <c:strRef>
              <c:f>'2'!$BC$3</c:f>
              <c:strCache>
                <c:ptCount val="1"/>
                <c:pt idx="0">
                  <c:v>Blue 8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'2'!$BC$4:$BC$26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9AE8-4A91-8386-D01B9B90E8E1}"/>
            </c:ext>
          </c:extLst>
        </c:ser>
        <c:ser>
          <c:idx val="44"/>
          <c:order val="33"/>
          <c:tx>
            <c:strRef>
              <c:f>'2'!$BD$3</c:f>
              <c:strCache>
                <c:ptCount val="1"/>
                <c:pt idx="0">
                  <c:v>Blue 9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'2'!$BD$4:$BD$26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9AE8-4A91-8386-D01B9B90E8E1}"/>
            </c:ext>
          </c:extLst>
        </c:ser>
        <c:ser>
          <c:idx val="45"/>
          <c:order val="34"/>
          <c:tx>
            <c:strRef>
              <c:f>'2'!$BE$3</c:f>
              <c:strCache>
                <c:ptCount val="1"/>
                <c:pt idx="0">
                  <c:v>Blue 10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'2'!$BE$4:$BE$26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9AE8-4A91-8386-D01B9B90E8E1}"/>
            </c:ext>
          </c:extLst>
        </c:ser>
        <c:ser>
          <c:idx val="46"/>
          <c:order val="35"/>
          <c:tx>
            <c:strRef>
              <c:f>'2'!$BF$3</c:f>
              <c:strCache>
                <c:ptCount val="1"/>
                <c:pt idx="0">
                  <c:v>Blue 11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'2'!$BF$4:$BF$26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9AE8-4A91-8386-D01B9B90E8E1}"/>
            </c:ext>
          </c:extLst>
        </c:ser>
        <c:ser>
          <c:idx val="47"/>
          <c:order val="36"/>
          <c:tx>
            <c:strRef>
              <c:f>'2'!$BG$3</c:f>
              <c:strCache>
                <c:ptCount val="1"/>
                <c:pt idx="0">
                  <c:v>Blue 12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'2'!$BG$4:$BG$26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9AE8-4A91-8386-D01B9B90E8E1}"/>
            </c:ext>
          </c:extLst>
        </c:ser>
        <c:ser>
          <c:idx val="0"/>
          <c:order val="37"/>
          <c:tx>
            <c:strRef>
              <c:f>'2'!$AJ$3</c:f>
              <c:strCache>
                <c:ptCount val="1"/>
                <c:pt idx="0">
                  <c:v>Trend 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9AE8-4A91-8386-D01B9B90E8E1}"/>
            </c:ext>
          </c:extLst>
        </c:ser>
        <c:ser>
          <c:idx val="2"/>
          <c:order val="38"/>
          <c:tx>
            <c:strRef>
              <c:f>'2'!$AK$3</c:f>
              <c:strCache>
                <c:ptCount val="1"/>
                <c:pt idx="0">
                  <c:v>Trend 2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'2'!$AK$4:$AK$26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9AE8-4A91-8386-D01B9B90E8E1}"/>
            </c:ext>
          </c:extLst>
        </c:ser>
        <c:ser>
          <c:idx val="3"/>
          <c:order val="39"/>
          <c:tx>
            <c:strRef>
              <c:f>'2'!$AL$3</c:f>
              <c:strCache>
                <c:ptCount val="1"/>
                <c:pt idx="0">
                  <c:v>Trend 3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'2'!$AL$4:$AL$26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9AE8-4A91-8386-D01B9B90E8E1}"/>
            </c:ext>
          </c:extLst>
        </c:ser>
        <c:ser>
          <c:idx val="4"/>
          <c:order val="40"/>
          <c:tx>
            <c:strRef>
              <c:f>'2'!$AM$3</c:f>
              <c:strCache>
                <c:ptCount val="1"/>
                <c:pt idx="0">
                  <c:v>Trend 4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'2'!$AM$4:$AM$26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9AE8-4A91-8386-D01B9B90E8E1}"/>
            </c:ext>
          </c:extLst>
        </c:ser>
        <c:ser>
          <c:idx val="5"/>
          <c:order val="41"/>
          <c:tx>
            <c:strRef>
              <c:f>'2'!$AN$3</c:f>
              <c:strCache>
                <c:ptCount val="1"/>
                <c:pt idx="0">
                  <c:v>Trend 5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'2'!$AN$4:$AN$26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9AE8-4A91-8386-D01B9B90E8E1}"/>
            </c:ext>
          </c:extLst>
        </c:ser>
        <c:ser>
          <c:idx val="6"/>
          <c:order val="42"/>
          <c:tx>
            <c:strRef>
              <c:f>'2'!$AO$3</c:f>
              <c:strCache>
                <c:ptCount val="1"/>
                <c:pt idx="0">
                  <c:v>Trend 6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'2'!$AO$4:$AO$26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9AE8-4A91-8386-D01B9B90E8E1}"/>
            </c:ext>
          </c:extLst>
        </c:ser>
        <c:ser>
          <c:idx val="7"/>
          <c:order val="43"/>
          <c:tx>
            <c:strRef>
              <c:f>'2'!$AP$3</c:f>
              <c:strCache>
                <c:ptCount val="1"/>
                <c:pt idx="0">
                  <c:v>Trend 7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'2'!$AP$4:$AP$26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9AE8-4A91-8386-D01B9B90E8E1}"/>
            </c:ext>
          </c:extLst>
        </c:ser>
        <c:ser>
          <c:idx val="8"/>
          <c:order val="44"/>
          <c:tx>
            <c:strRef>
              <c:f>'2'!$AQ$3</c:f>
              <c:strCache>
                <c:ptCount val="1"/>
                <c:pt idx="0">
                  <c:v>Trend 8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'2'!$AQ$4:$AQ$26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9AE8-4A91-8386-D01B9B90E8E1}"/>
            </c:ext>
          </c:extLst>
        </c:ser>
        <c:ser>
          <c:idx val="9"/>
          <c:order val="45"/>
          <c:tx>
            <c:strRef>
              <c:f>'2'!$AR$3</c:f>
              <c:strCache>
                <c:ptCount val="1"/>
                <c:pt idx="0">
                  <c:v>Trend 9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'2'!$AR$4:$AR$26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9AE8-4A91-8386-D01B9B90E8E1}"/>
            </c:ext>
          </c:extLst>
        </c:ser>
        <c:ser>
          <c:idx val="10"/>
          <c:order val="46"/>
          <c:tx>
            <c:strRef>
              <c:f>'2'!$AS$3</c:f>
              <c:strCache>
                <c:ptCount val="1"/>
                <c:pt idx="0">
                  <c:v>Trend 10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'2'!$AS$4:$AS$26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9AE8-4A91-8386-D01B9B90E8E1}"/>
            </c:ext>
          </c:extLst>
        </c:ser>
        <c:ser>
          <c:idx val="11"/>
          <c:order val="47"/>
          <c:tx>
            <c:strRef>
              <c:f>'2'!$AT$3</c:f>
              <c:strCache>
                <c:ptCount val="1"/>
                <c:pt idx="0">
                  <c:v>Trend 11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'2'!$AT$4:$AT$26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9AE8-4A91-8386-D01B9B90E8E1}"/>
            </c:ext>
          </c:extLst>
        </c:ser>
        <c:ser>
          <c:idx val="12"/>
          <c:order val="48"/>
          <c:tx>
            <c:strRef>
              <c:f>'2'!$AU$3</c:f>
              <c:strCache>
                <c:ptCount val="1"/>
                <c:pt idx="0">
                  <c:v>Trend 12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'2'!$AU$4:$AU$26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9AE8-4A91-8386-D01B9B90E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243936"/>
        <c:axId val="440244328"/>
        <c:extLst/>
      </c:scatterChart>
      <c:valAx>
        <c:axId val="440243936"/>
        <c:scaling>
          <c:orientation val="minMax"/>
          <c:max val="42898"/>
          <c:min val="425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Week</a:t>
                </a:r>
              </a:p>
            </c:rich>
          </c:tx>
          <c:layout>
            <c:manualLayout>
              <c:xMode val="edge"/>
              <c:yMode val="edge"/>
              <c:x val="0.47036290195963504"/>
              <c:y val="0.94184098158675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174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0244328"/>
        <c:crosses val="autoZero"/>
        <c:crossBetween val="midCat"/>
        <c:majorUnit val="14"/>
        <c:minorUnit val="7"/>
      </c:valAx>
      <c:valAx>
        <c:axId val="440244328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% Content Mastered</a:t>
                </a:r>
              </a:p>
            </c:rich>
          </c:tx>
          <c:layout>
            <c:manualLayout>
              <c:xMode val="edge"/>
              <c:yMode val="edge"/>
              <c:x val="1.5531222066147364E-2"/>
              <c:y val="0.31327891173621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0243936"/>
        <c:crosses val="autoZero"/>
        <c:crossBetween val="midCat"/>
        <c:majorUnit val="10"/>
        <c:min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legendEntry>
        <c:idx val="38"/>
        <c:delete val="1"/>
      </c:legendEntry>
      <c:legendEntry>
        <c:idx val="39"/>
        <c:delete val="1"/>
      </c:legendEntry>
      <c:legendEntry>
        <c:idx val="40"/>
        <c:delete val="1"/>
      </c:legendEntry>
      <c:legendEntry>
        <c:idx val="41"/>
        <c:delete val="1"/>
      </c:legendEntry>
      <c:legendEntry>
        <c:idx val="42"/>
        <c:delete val="1"/>
      </c:legendEntry>
      <c:legendEntry>
        <c:idx val="43"/>
        <c:delete val="1"/>
      </c:legendEntry>
      <c:legendEntry>
        <c:idx val="44"/>
        <c:delete val="1"/>
      </c:legendEntry>
      <c:legendEntry>
        <c:idx val="45"/>
        <c:delete val="1"/>
      </c:legendEntry>
      <c:legendEntry>
        <c:idx val="46"/>
        <c:delete val="1"/>
      </c:legendEntry>
      <c:legendEntry>
        <c:idx val="47"/>
        <c:delete val="1"/>
      </c:legendEntry>
      <c:legendEntry>
        <c:idx val="48"/>
        <c:delete val="1"/>
      </c:legendEntry>
      <c:layout>
        <c:manualLayout>
          <c:xMode val="edge"/>
          <c:yMode val="edge"/>
          <c:x val="0.79188193832414677"/>
          <c:y val="1.7475601070798662E-2"/>
          <c:w val="0.17698169423330146"/>
          <c:h val="7.82592909584610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0912786717772E-2"/>
          <c:y val="0.10448834160133251"/>
          <c:w val="0.87955092831977155"/>
          <c:h val="0.76225658485487147"/>
        </c:manualLayout>
      </c:layout>
      <c:scatterChart>
        <c:scatterStyle val="lineMarker"/>
        <c:varyColors val="0"/>
        <c:ser>
          <c:idx val="1"/>
          <c:order val="0"/>
          <c:tx>
            <c:v>Actual % Mastered</c:v>
          </c:tx>
          <c:spPr>
            <a:ln w="952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lt1"/>
              </a:solidFill>
              <a:ln w="19050">
                <a:solidFill>
                  <a:srgbClr val="C00000"/>
                </a:solidFill>
                <a:round/>
              </a:ln>
              <a:effectLst/>
            </c:spPr>
          </c:marker>
          <c:xVal>
            <c:numRef>
              <c:f>'20'!$E$4:$E$26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'20'!$S$4:$S$26</c:f>
              <c:numCache>
                <c:formatCode>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9B-4631-B5AA-EB6A4FF959D4}"/>
            </c:ext>
          </c:extLst>
        </c:ser>
        <c:ser>
          <c:idx val="48"/>
          <c:order val="1"/>
          <c:tx>
            <c:v>Trendlines</c:v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'20'!$AJ$4:$AJ$26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9B-4631-B5AA-EB6A4FF959D4}"/>
            </c:ext>
          </c:extLst>
        </c:ser>
        <c:ser>
          <c:idx val="13"/>
          <c:order val="2"/>
          <c:tx>
            <c:v>Black 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('20'!$W$4,'20'!$W$4)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8B9B-4631-B5AA-EB6A4FF959D4}"/>
            </c:ext>
          </c:extLst>
        </c:ser>
        <c:ser>
          <c:idx val="14"/>
          <c:order val="3"/>
          <c:tx>
            <c:v>Black 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('20'!$W$5,'20'!$W$5)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8B9B-4631-B5AA-EB6A4FF959D4}"/>
            </c:ext>
          </c:extLst>
        </c:ser>
        <c:ser>
          <c:idx val="15"/>
          <c:order val="4"/>
          <c:tx>
            <c:v>Black 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('20'!$W$6,'20'!$W$6)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8B9B-4631-B5AA-EB6A4FF959D4}"/>
            </c:ext>
          </c:extLst>
        </c:ser>
        <c:ser>
          <c:idx val="16"/>
          <c:order val="5"/>
          <c:tx>
            <c:v>Black 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('20'!$W$7,'20'!$W$7)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8B9B-4631-B5AA-EB6A4FF959D4}"/>
            </c:ext>
          </c:extLst>
        </c:ser>
        <c:ser>
          <c:idx val="17"/>
          <c:order val="6"/>
          <c:tx>
            <c:v>Black 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('20'!$W$8,'20'!$W$8)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8B9B-4631-B5AA-EB6A4FF959D4}"/>
            </c:ext>
          </c:extLst>
        </c:ser>
        <c:ser>
          <c:idx val="18"/>
          <c:order val="7"/>
          <c:tx>
            <c:v>Black 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('20'!$W$9,'20'!$W$9)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8B9B-4631-B5AA-EB6A4FF959D4}"/>
            </c:ext>
          </c:extLst>
        </c:ser>
        <c:ser>
          <c:idx val="19"/>
          <c:order val="8"/>
          <c:tx>
            <c:v>Black 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('20'!$W$10,'20'!$W$10)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8B9B-4631-B5AA-EB6A4FF959D4}"/>
            </c:ext>
          </c:extLst>
        </c:ser>
        <c:ser>
          <c:idx val="20"/>
          <c:order val="9"/>
          <c:tx>
            <c:v>Black 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('20'!$W$11,'20'!$W$11)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8B9B-4631-B5AA-EB6A4FF959D4}"/>
            </c:ext>
          </c:extLst>
        </c:ser>
        <c:ser>
          <c:idx val="21"/>
          <c:order val="10"/>
          <c:tx>
            <c:v>Black 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('20'!$W$12,'20'!$W$12)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8B9B-4631-B5AA-EB6A4FF959D4}"/>
            </c:ext>
          </c:extLst>
        </c:ser>
        <c:ser>
          <c:idx val="22"/>
          <c:order val="11"/>
          <c:tx>
            <c:v>Black 10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('20'!$W$13,'20'!$W$13)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8B9B-4631-B5AA-EB6A4FF959D4}"/>
            </c:ext>
          </c:extLst>
        </c:ser>
        <c:ser>
          <c:idx val="23"/>
          <c:order val="12"/>
          <c:tx>
            <c:v>Black 11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('20'!$W$14,'20'!$W$14)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8B9B-4631-B5AA-EB6A4FF959D4}"/>
            </c:ext>
          </c:extLst>
        </c:ser>
        <c:ser>
          <c:idx val="24"/>
          <c:order val="13"/>
          <c:tx>
            <c:v>Black 12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('20'!$W$15,'20'!$W$15)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8B9B-4631-B5AA-EB6A4FF959D4}"/>
            </c:ext>
          </c:extLst>
        </c:ser>
        <c:ser>
          <c:idx val="25"/>
          <c:order val="14"/>
          <c:tx>
            <c:v>Black 13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('20'!$W$16,'20'!$W$16)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8B9B-4631-B5AA-EB6A4FF959D4}"/>
            </c:ext>
          </c:extLst>
        </c:ser>
        <c:ser>
          <c:idx val="26"/>
          <c:order val="15"/>
          <c:tx>
            <c:v>Black 14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('20'!$W$17,'20'!$W$17)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8B9B-4631-B5AA-EB6A4FF959D4}"/>
            </c:ext>
          </c:extLst>
        </c:ser>
        <c:ser>
          <c:idx val="27"/>
          <c:order val="16"/>
          <c:tx>
            <c:v>Black 15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('20'!$W$18,'20'!$W$18)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8B9B-4631-B5AA-EB6A4FF959D4}"/>
            </c:ext>
          </c:extLst>
        </c:ser>
        <c:ser>
          <c:idx val="28"/>
          <c:order val="17"/>
          <c:tx>
            <c:v>Black 16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('20'!$W$19,'20'!$W$19)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8B9B-4631-B5AA-EB6A4FF959D4}"/>
            </c:ext>
          </c:extLst>
        </c:ser>
        <c:ser>
          <c:idx val="29"/>
          <c:order val="18"/>
          <c:tx>
            <c:v>Black 17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('20'!$W$20,'20'!$W$20)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8B9B-4631-B5AA-EB6A4FF959D4}"/>
            </c:ext>
          </c:extLst>
        </c:ser>
        <c:ser>
          <c:idx val="30"/>
          <c:order val="19"/>
          <c:tx>
            <c:v>Black 18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('20'!$W$21,'20'!$W$21)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8B9B-4631-B5AA-EB6A4FF959D4}"/>
            </c:ext>
          </c:extLst>
        </c:ser>
        <c:ser>
          <c:idx val="31"/>
          <c:order val="20"/>
          <c:tx>
            <c:v>Black 19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('20'!$W$22,'20'!$W$22)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8B9B-4631-B5AA-EB6A4FF959D4}"/>
            </c:ext>
          </c:extLst>
        </c:ser>
        <c:ser>
          <c:idx val="32"/>
          <c:order val="21"/>
          <c:tx>
            <c:v>Black 20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('20'!$W$23,'20'!$W$23)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8B9B-4631-B5AA-EB6A4FF959D4}"/>
            </c:ext>
          </c:extLst>
        </c:ser>
        <c:ser>
          <c:idx val="33"/>
          <c:order val="22"/>
          <c:tx>
            <c:v>Black 21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('20'!$W$24,'20'!$W$24)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8B9B-4631-B5AA-EB6A4FF959D4}"/>
            </c:ext>
          </c:extLst>
        </c:ser>
        <c:ser>
          <c:idx val="34"/>
          <c:order val="23"/>
          <c:tx>
            <c:v>Black 22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('20'!$W$25,'20'!$W$25)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8B9B-4631-B5AA-EB6A4FF959D4}"/>
            </c:ext>
          </c:extLst>
        </c:ser>
        <c:ser>
          <c:idx val="35"/>
          <c:order val="24"/>
          <c:tx>
            <c:v>Black 23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('20'!$W$26,'20'!$W$26)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8B9B-4631-B5AA-EB6A4FF959D4}"/>
            </c:ext>
          </c:extLst>
        </c:ser>
        <c:ser>
          <c:idx val="36"/>
          <c:order val="25"/>
          <c:tx>
            <c:strRef>
              <c:f>'20'!$AV$3</c:f>
              <c:strCache>
                <c:ptCount val="1"/>
                <c:pt idx="0">
                  <c:v>Target Lines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'20'!$AV$4:$AV$26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8B9B-4631-B5AA-EB6A4FF959D4}"/>
            </c:ext>
          </c:extLst>
        </c:ser>
        <c:ser>
          <c:idx val="37"/>
          <c:order val="26"/>
          <c:tx>
            <c:strRef>
              <c:f>'20'!$AW$3</c:f>
              <c:strCache>
                <c:ptCount val="1"/>
                <c:pt idx="0">
                  <c:v>Blue 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'20'!$AW$4:$AW$26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8B9B-4631-B5AA-EB6A4FF959D4}"/>
            </c:ext>
          </c:extLst>
        </c:ser>
        <c:ser>
          <c:idx val="38"/>
          <c:order val="27"/>
          <c:tx>
            <c:strRef>
              <c:f>'20'!$AX$3</c:f>
              <c:strCache>
                <c:ptCount val="1"/>
                <c:pt idx="0">
                  <c:v>Blue 3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'20'!$AX$4:$AX$26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8B9B-4631-B5AA-EB6A4FF959D4}"/>
            </c:ext>
          </c:extLst>
        </c:ser>
        <c:ser>
          <c:idx val="39"/>
          <c:order val="28"/>
          <c:tx>
            <c:strRef>
              <c:f>'20'!$AY$3</c:f>
              <c:strCache>
                <c:ptCount val="1"/>
                <c:pt idx="0">
                  <c:v>Blue 4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'20'!$AY$4:$AY$26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8B9B-4631-B5AA-EB6A4FF959D4}"/>
            </c:ext>
          </c:extLst>
        </c:ser>
        <c:ser>
          <c:idx val="40"/>
          <c:order val="29"/>
          <c:tx>
            <c:strRef>
              <c:f>'20'!$AZ$3</c:f>
              <c:strCache>
                <c:ptCount val="1"/>
                <c:pt idx="0">
                  <c:v>Blue 5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'20'!$AZ$4:$AZ$26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8B9B-4631-B5AA-EB6A4FF959D4}"/>
            </c:ext>
          </c:extLst>
        </c:ser>
        <c:ser>
          <c:idx val="41"/>
          <c:order val="30"/>
          <c:tx>
            <c:strRef>
              <c:f>'20'!$BA$3</c:f>
              <c:strCache>
                <c:ptCount val="1"/>
                <c:pt idx="0">
                  <c:v>Blue 6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'20'!$BA$4:$BA$26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8B9B-4631-B5AA-EB6A4FF959D4}"/>
            </c:ext>
          </c:extLst>
        </c:ser>
        <c:ser>
          <c:idx val="42"/>
          <c:order val="31"/>
          <c:tx>
            <c:strRef>
              <c:f>'20'!$BB$3</c:f>
              <c:strCache>
                <c:ptCount val="1"/>
                <c:pt idx="0">
                  <c:v>Blue 7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'20'!$BB$4:$BB$26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8B9B-4631-B5AA-EB6A4FF959D4}"/>
            </c:ext>
          </c:extLst>
        </c:ser>
        <c:ser>
          <c:idx val="43"/>
          <c:order val="32"/>
          <c:tx>
            <c:strRef>
              <c:f>'20'!$BC$3</c:f>
              <c:strCache>
                <c:ptCount val="1"/>
                <c:pt idx="0">
                  <c:v>Blue 8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'20'!$BC$4:$BC$26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8B9B-4631-B5AA-EB6A4FF959D4}"/>
            </c:ext>
          </c:extLst>
        </c:ser>
        <c:ser>
          <c:idx val="44"/>
          <c:order val="33"/>
          <c:tx>
            <c:strRef>
              <c:f>'20'!$BD$3</c:f>
              <c:strCache>
                <c:ptCount val="1"/>
                <c:pt idx="0">
                  <c:v>Blue 9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'20'!$BD$4:$BD$26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8B9B-4631-B5AA-EB6A4FF959D4}"/>
            </c:ext>
          </c:extLst>
        </c:ser>
        <c:ser>
          <c:idx val="45"/>
          <c:order val="34"/>
          <c:tx>
            <c:strRef>
              <c:f>'20'!$BE$3</c:f>
              <c:strCache>
                <c:ptCount val="1"/>
                <c:pt idx="0">
                  <c:v>Blue 10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'20'!$BE$4:$BE$26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8B9B-4631-B5AA-EB6A4FF959D4}"/>
            </c:ext>
          </c:extLst>
        </c:ser>
        <c:ser>
          <c:idx val="46"/>
          <c:order val="35"/>
          <c:tx>
            <c:strRef>
              <c:f>'20'!$BF$3</c:f>
              <c:strCache>
                <c:ptCount val="1"/>
                <c:pt idx="0">
                  <c:v>Blue 11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'20'!$BF$4:$BF$26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8B9B-4631-B5AA-EB6A4FF959D4}"/>
            </c:ext>
          </c:extLst>
        </c:ser>
        <c:ser>
          <c:idx val="47"/>
          <c:order val="36"/>
          <c:tx>
            <c:strRef>
              <c:f>'20'!$BG$3</c:f>
              <c:strCache>
                <c:ptCount val="1"/>
                <c:pt idx="0">
                  <c:v>Blue 12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'20'!$BG$4:$BG$26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8B9B-4631-B5AA-EB6A4FF959D4}"/>
            </c:ext>
          </c:extLst>
        </c:ser>
        <c:ser>
          <c:idx val="0"/>
          <c:order val="37"/>
          <c:tx>
            <c:strRef>
              <c:f>'20'!$AJ$3</c:f>
              <c:strCache>
                <c:ptCount val="1"/>
                <c:pt idx="0">
                  <c:v>Trend 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'20'!$AJ$4:$AJ$26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8B9B-4631-B5AA-EB6A4FF959D4}"/>
            </c:ext>
          </c:extLst>
        </c:ser>
        <c:ser>
          <c:idx val="2"/>
          <c:order val="38"/>
          <c:tx>
            <c:strRef>
              <c:f>'20'!$AK$3</c:f>
              <c:strCache>
                <c:ptCount val="1"/>
                <c:pt idx="0">
                  <c:v>Trend 2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'20'!$AK$4:$AK$26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8B9B-4631-B5AA-EB6A4FF959D4}"/>
            </c:ext>
          </c:extLst>
        </c:ser>
        <c:ser>
          <c:idx val="3"/>
          <c:order val="39"/>
          <c:tx>
            <c:strRef>
              <c:f>'20'!$AL$3</c:f>
              <c:strCache>
                <c:ptCount val="1"/>
                <c:pt idx="0">
                  <c:v>Trend 3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'20'!$AL$4:$AL$26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8B9B-4631-B5AA-EB6A4FF959D4}"/>
            </c:ext>
          </c:extLst>
        </c:ser>
        <c:ser>
          <c:idx val="4"/>
          <c:order val="40"/>
          <c:tx>
            <c:strRef>
              <c:f>'20'!$AM$3</c:f>
              <c:strCache>
                <c:ptCount val="1"/>
                <c:pt idx="0">
                  <c:v>Trend 4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'20'!$AM$4:$AM$26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8B9B-4631-B5AA-EB6A4FF959D4}"/>
            </c:ext>
          </c:extLst>
        </c:ser>
        <c:ser>
          <c:idx val="5"/>
          <c:order val="41"/>
          <c:tx>
            <c:strRef>
              <c:f>'20'!$AN$3</c:f>
              <c:strCache>
                <c:ptCount val="1"/>
                <c:pt idx="0">
                  <c:v>Trend 5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'20'!$AN$4:$AN$26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8B9B-4631-B5AA-EB6A4FF959D4}"/>
            </c:ext>
          </c:extLst>
        </c:ser>
        <c:ser>
          <c:idx val="6"/>
          <c:order val="42"/>
          <c:tx>
            <c:strRef>
              <c:f>'20'!$AO$3</c:f>
              <c:strCache>
                <c:ptCount val="1"/>
                <c:pt idx="0">
                  <c:v>Trend 6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'20'!$AO$4:$AO$26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8B9B-4631-B5AA-EB6A4FF959D4}"/>
            </c:ext>
          </c:extLst>
        </c:ser>
        <c:ser>
          <c:idx val="7"/>
          <c:order val="43"/>
          <c:tx>
            <c:strRef>
              <c:f>'20'!$AP$3</c:f>
              <c:strCache>
                <c:ptCount val="1"/>
                <c:pt idx="0">
                  <c:v>Trend 7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'20'!$AP$4:$AP$26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8B9B-4631-B5AA-EB6A4FF959D4}"/>
            </c:ext>
          </c:extLst>
        </c:ser>
        <c:ser>
          <c:idx val="8"/>
          <c:order val="44"/>
          <c:tx>
            <c:strRef>
              <c:f>'20'!$AQ$3</c:f>
              <c:strCache>
                <c:ptCount val="1"/>
                <c:pt idx="0">
                  <c:v>Trend 8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'20'!$AQ$4:$AQ$26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8B9B-4631-B5AA-EB6A4FF959D4}"/>
            </c:ext>
          </c:extLst>
        </c:ser>
        <c:ser>
          <c:idx val="9"/>
          <c:order val="45"/>
          <c:tx>
            <c:strRef>
              <c:f>'20'!$AR$3</c:f>
              <c:strCache>
                <c:ptCount val="1"/>
                <c:pt idx="0">
                  <c:v>Trend 9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'20'!$AR$4:$AR$26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8B9B-4631-B5AA-EB6A4FF959D4}"/>
            </c:ext>
          </c:extLst>
        </c:ser>
        <c:ser>
          <c:idx val="10"/>
          <c:order val="46"/>
          <c:tx>
            <c:strRef>
              <c:f>'20'!$AS$3</c:f>
              <c:strCache>
                <c:ptCount val="1"/>
                <c:pt idx="0">
                  <c:v>Trend 10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'20'!$AS$4:$AS$26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8B9B-4631-B5AA-EB6A4FF959D4}"/>
            </c:ext>
          </c:extLst>
        </c:ser>
        <c:ser>
          <c:idx val="11"/>
          <c:order val="47"/>
          <c:tx>
            <c:strRef>
              <c:f>'20'!$AT$3</c:f>
              <c:strCache>
                <c:ptCount val="1"/>
                <c:pt idx="0">
                  <c:v>Trend 11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'20'!$AT$4:$AT$26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8B9B-4631-B5AA-EB6A4FF959D4}"/>
            </c:ext>
          </c:extLst>
        </c:ser>
        <c:ser>
          <c:idx val="12"/>
          <c:order val="48"/>
          <c:tx>
            <c:strRef>
              <c:f>'20'!$AU$3</c:f>
              <c:strCache>
                <c:ptCount val="1"/>
                <c:pt idx="0">
                  <c:v>Trend 12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'20'!$E$4:$E$26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'20'!$AU$4:$AU$26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8B9B-4631-B5AA-EB6A4FF95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586656"/>
        <c:axId val="428587048"/>
        <c:extLst/>
      </c:scatterChart>
      <c:valAx>
        <c:axId val="428586656"/>
        <c:scaling>
          <c:orientation val="minMax"/>
          <c:max val="42898"/>
          <c:min val="425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Week</a:t>
                </a:r>
              </a:p>
            </c:rich>
          </c:tx>
          <c:layout>
            <c:manualLayout>
              <c:xMode val="edge"/>
              <c:yMode val="edge"/>
              <c:x val="0.47036290195963504"/>
              <c:y val="0.94184098158675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174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8587048"/>
        <c:crosses val="autoZero"/>
        <c:crossBetween val="midCat"/>
        <c:majorUnit val="14"/>
        <c:minorUnit val="7"/>
      </c:valAx>
      <c:valAx>
        <c:axId val="428587048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% Content Mastered</a:t>
                </a:r>
              </a:p>
            </c:rich>
          </c:tx>
          <c:layout>
            <c:manualLayout>
              <c:xMode val="edge"/>
              <c:yMode val="edge"/>
              <c:x val="1.5531222066147364E-2"/>
              <c:y val="0.31327891173621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8586656"/>
        <c:crosses val="autoZero"/>
        <c:crossBetween val="midCat"/>
        <c:majorUnit val="10"/>
        <c:min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legendEntry>
        <c:idx val="38"/>
        <c:delete val="1"/>
      </c:legendEntry>
      <c:legendEntry>
        <c:idx val="39"/>
        <c:delete val="1"/>
      </c:legendEntry>
      <c:legendEntry>
        <c:idx val="40"/>
        <c:delete val="1"/>
      </c:legendEntry>
      <c:legendEntry>
        <c:idx val="41"/>
        <c:delete val="1"/>
      </c:legendEntry>
      <c:legendEntry>
        <c:idx val="42"/>
        <c:delete val="1"/>
      </c:legendEntry>
      <c:legendEntry>
        <c:idx val="43"/>
        <c:delete val="1"/>
      </c:legendEntry>
      <c:legendEntry>
        <c:idx val="44"/>
        <c:delete val="1"/>
      </c:legendEntry>
      <c:legendEntry>
        <c:idx val="45"/>
        <c:delete val="1"/>
      </c:legendEntry>
      <c:legendEntry>
        <c:idx val="46"/>
        <c:delete val="1"/>
      </c:legendEntry>
      <c:legendEntry>
        <c:idx val="47"/>
        <c:delete val="1"/>
      </c:legendEntry>
      <c:legendEntry>
        <c:idx val="48"/>
        <c:delete val="1"/>
      </c:legendEntry>
      <c:layout>
        <c:manualLayout>
          <c:xMode val="edge"/>
          <c:yMode val="edge"/>
          <c:x val="0.79188193832414677"/>
          <c:y val="1.7475601070798662E-2"/>
          <c:w val="0.17698169423330146"/>
          <c:h val="7.82592909584610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0912786717772E-2"/>
          <c:y val="0.10448834160133251"/>
          <c:w val="0.87955092831977155"/>
          <c:h val="0.76225658485487147"/>
        </c:manualLayout>
      </c:layout>
      <c:scatterChart>
        <c:scatterStyle val="lineMarker"/>
        <c:varyColors val="0"/>
        <c:ser>
          <c:idx val="1"/>
          <c:order val="0"/>
          <c:tx>
            <c:v>Actual % Mastered</c:v>
          </c:tx>
          <c:spPr>
            <a:ln w="952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lt1"/>
              </a:solidFill>
              <a:ln w="19050">
                <a:solidFill>
                  <a:srgbClr val="C00000"/>
                </a:solidFill>
                <a:round/>
              </a:ln>
              <a:effectLst/>
            </c:spPr>
          </c:marker>
          <c:xVal>
            <c:numRef>
              <c:f>'21'!$E$4:$E$26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'21'!$S$4:$S$26</c:f>
              <c:numCache>
                <c:formatCode>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CD-497B-BB9C-3AEEB43E1784}"/>
            </c:ext>
          </c:extLst>
        </c:ser>
        <c:ser>
          <c:idx val="48"/>
          <c:order val="1"/>
          <c:tx>
            <c:v>Trendlines</c:v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'21'!$AJ$4:$AJ$26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CD-497B-BB9C-3AEEB43E1784}"/>
            </c:ext>
          </c:extLst>
        </c:ser>
        <c:ser>
          <c:idx val="13"/>
          <c:order val="2"/>
          <c:tx>
            <c:v>Black 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('21'!$W$4,'21'!$W$4)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93CD-497B-BB9C-3AEEB43E1784}"/>
            </c:ext>
          </c:extLst>
        </c:ser>
        <c:ser>
          <c:idx val="14"/>
          <c:order val="3"/>
          <c:tx>
            <c:v>Black 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('21'!$W$5,'21'!$W$5)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93CD-497B-BB9C-3AEEB43E1784}"/>
            </c:ext>
          </c:extLst>
        </c:ser>
        <c:ser>
          <c:idx val="15"/>
          <c:order val="4"/>
          <c:tx>
            <c:v>Black 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('21'!$W$6,'21'!$W$6)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93CD-497B-BB9C-3AEEB43E1784}"/>
            </c:ext>
          </c:extLst>
        </c:ser>
        <c:ser>
          <c:idx val="16"/>
          <c:order val="5"/>
          <c:tx>
            <c:v>Black 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('21'!$W$7,'21'!$W$7)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93CD-497B-BB9C-3AEEB43E1784}"/>
            </c:ext>
          </c:extLst>
        </c:ser>
        <c:ser>
          <c:idx val="17"/>
          <c:order val="6"/>
          <c:tx>
            <c:v>Black 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('21'!$W$8,'21'!$W$8)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93CD-497B-BB9C-3AEEB43E1784}"/>
            </c:ext>
          </c:extLst>
        </c:ser>
        <c:ser>
          <c:idx val="18"/>
          <c:order val="7"/>
          <c:tx>
            <c:v>Black 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('21'!$W$9,'21'!$W$9)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93CD-497B-BB9C-3AEEB43E1784}"/>
            </c:ext>
          </c:extLst>
        </c:ser>
        <c:ser>
          <c:idx val="19"/>
          <c:order val="8"/>
          <c:tx>
            <c:v>Black 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('21'!$W$10,'21'!$W$10)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93CD-497B-BB9C-3AEEB43E1784}"/>
            </c:ext>
          </c:extLst>
        </c:ser>
        <c:ser>
          <c:idx val="20"/>
          <c:order val="9"/>
          <c:tx>
            <c:v>Black 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('21'!$W$11,'21'!$W$11)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93CD-497B-BB9C-3AEEB43E1784}"/>
            </c:ext>
          </c:extLst>
        </c:ser>
        <c:ser>
          <c:idx val="21"/>
          <c:order val="10"/>
          <c:tx>
            <c:v>Black 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('21'!$W$12,'21'!$W$12)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93CD-497B-BB9C-3AEEB43E1784}"/>
            </c:ext>
          </c:extLst>
        </c:ser>
        <c:ser>
          <c:idx val="22"/>
          <c:order val="11"/>
          <c:tx>
            <c:v>Black 10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('21'!$W$13,'21'!$W$13)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93CD-497B-BB9C-3AEEB43E1784}"/>
            </c:ext>
          </c:extLst>
        </c:ser>
        <c:ser>
          <c:idx val="23"/>
          <c:order val="12"/>
          <c:tx>
            <c:v>Black 11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('21'!$W$14,'21'!$W$14)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93CD-497B-BB9C-3AEEB43E1784}"/>
            </c:ext>
          </c:extLst>
        </c:ser>
        <c:ser>
          <c:idx val="24"/>
          <c:order val="13"/>
          <c:tx>
            <c:v>Black 12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('21'!$W$15,'21'!$W$15)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93CD-497B-BB9C-3AEEB43E1784}"/>
            </c:ext>
          </c:extLst>
        </c:ser>
        <c:ser>
          <c:idx val="25"/>
          <c:order val="14"/>
          <c:tx>
            <c:v>Black 13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('21'!$W$16,'21'!$W$16)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93CD-497B-BB9C-3AEEB43E1784}"/>
            </c:ext>
          </c:extLst>
        </c:ser>
        <c:ser>
          <c:idx val="26"/>
          <c:order val="15"/>
          <c:tx>
            <c:v>Black 14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('21'!$W$17,'21'!$W$17)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93CD-497B-BB9C-3AEEB43E1784}"/>
            </c:ext>
          </c:extLst>
        </c:ser>
        <c:ser>
          <c:idx val="27"/>
          <c:order val="16"/>
          <c:tx>
            <c:v>Black 15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('21'!$W$18,'21'!$W$18)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93CD-497B-BB9C-3AEEB43E1784}"/>
            </c:ext>
          </c:extLst>
        </c:ser>
        <c:ser>
          <c:idx val="28"/>
          <c:order val="17"/>
          <c:tx>
            <c:v>Black 16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('21'!$W$19,'21'!$W$19)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93CD-497B-BB9C-3AEEB43E1784}"/>
            </c:ext>
          </c:extLst>
        </c:ser>
        <c:ser>
          <c:idx val="29"/>
          <c:order val="18"/>
          <c:tx>
            <c:v>Black 17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('21'!$W$20,'21'!$W$20)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93CD-497B-BB9C-3AEEB43E1784}"/>
            </c:ext>
          </c:extLst>
        </c:ser>
        <c:ser>
          <c:idx val="30"/>
          <c:order val="19"/>
          <c:tx>
            <c:v>Black 18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('21'!$W$21,'21'!$W$21)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93CD-497B-BB9C-3AEEB43E1784}"/>
            </c:ext>
          </c:extLst>
        </c:ser>
        <c:ser>
          <c:idx val="31"/>
          <c:order val="20"/>
          <c:tx>
            <c:v>Black 19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('21'!$W$22,'21'!$W$22)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93CD-497B-BB9C-3AEEB43E1784}"/>
            </c:ext>
          </c:extLst>
        </c:ser>
        <c:ser>
          <c:idx val="32"/>
          <c:order val="21"/>
          <c:tx>
            <c:v>Black 20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('21'!$W$23,'21'!$W$23)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93CD-497B-BB9C-3AEEB43E1784}"/>
            </c:ext>
          </c:extLst>
        </c:ser>
        <c:ser>
          <c:idx val="33"/>
          <c:order val="22"/>
          <c:tx>
            <c:v>Black 21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('21'!$W$24,'21'!$W$24)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93CD-497B-BB9C-3AEEB43E1784}"/>
            </c:ext>
          </c:extLst>
        </c:ser>
        <c:ser>
          <c:idx val="34"/>
          <c:order val="23"/>
          <c:tx>
            <c:v>Black 22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('21'!$W$25,'21'!$W$25)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93CD-497B-BB9C-3AEEB43E1784}"/>
            </c:ext>
          </c:extLst>
        </c:ser>
        <c:ser>
          <c:idx val="35"/>
          <c:order val="24"/>
          <c:tx>
            <c:v>Black 23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('21'!$W$26,'21'!$W$26)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93CD-497B-BB9C-3AEEB43E1784}"/>
            </c:ext>
          </c:extLst>
        </c:ser>
        <c:ser>
          <c:idx val="36"/>
          <c:order val="25"/>
          <c:tx>
            <c:strRef>
              <c:f>'21'!$AV$3</c:f>
              <c:strCache>
                <c:ptCount val="1"/>
                <c:pt idx="0">
                  <c:v>Target Lines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'21'!$AV$4:$AV$26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93CD-497B-BB9C-3AEEB43E1784}"/>
            </c:ext>
          </c:extLst>
        </c:ser>
        <c:ser>
          <c:idx val="37"/>
          <c:order val="26"/>
          <c:tx>
            <c:strRef>
              <c:f>'21'!$AW$3</c:f>
              <c:strCache>
                <c:ptCount val="1"/>
                <c:pt idx="0">
                  <c:v>Blue 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'21'!$AW$4:$AW$26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93CD-497B-BB9C-3AEEB43E1784}"/>
            </c:ext>
          </c:extLst>
        </c:ser>
        <c:ser>
          <c:idx val="38"/>
          <c:order val="27"/>
          <c:tx>
            <c:strRef>
              <c:f>'21'!$AX$3</c:f>
              <c:strCache>
                <c:ptCount val="1"/>
                <c:pt idx="0">
                  <c:v>Blue 3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'21'!$AX$4:$AX$26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93CD-497B-BB9C-3AEEB43E1784}"/>
            </c:ext>
          </c:extLst>
        </c:ser>
        <c:ser>
          <c:idx val="39"/>
          <c:order val="28"/>
          <c:tx>
            <c:strRef>
              <c:f>'21'!$AY$3</c:f>
              <c:strCache>
                <c:ptCount val="1"/>
                <c:pt idx="0">
                  <c:v>Blue 4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'21'!$AY$4:$AY$26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93CD-497B-BB9C-3AEEB43E1784}"/>
            </c:ext>
          </c:extLst>
        </c:ser>
        <c:ser>
          <c:idx val="40"/>
          <c:order val="29"/>
          <c:tx>
            <c:strRef>
              <c:f>'21'!$AZ$3</c:f>
              <c:strCache>
                <c:ptCount val="1"/>
                <c:pt idx="0">
                  <c:v>Blue 5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'21'!$AZ$4:$AZ$26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93CD-497B-BB9C-3AEEB43E1784}"/>
            </c:ext>
          </c:extLst>
        </c:ser>
        <c:ser>
          <c:idx val="41"/>
          <c:order val="30"/>
          <c:tx>
            <c:strRef>
              <c:f>'21'!$BA$3</c:f>
              <c:strCache>
                <c:ptCount val="1"/>
                <c:pt idx="0">
                  <c:v>Blue 6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'21'!$BA$4:$BA$26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93CD-497B-BB9C-3AEEB43E1784}"/>
            </c:ext>
          </c:extLst>
        </c:ser>
        <c:ser>
          <c:idx val="42"/>
          <c:order val="31"/>
          <c:tx>
            <c:strRef>
              <c:f>'21'!$BB$3</c:f>
              <c:strCache>
                <c:ptCount val="1"/>
                <c:pt idx="0">
                  <c:v>Blue 7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'21'!$BB$4:$BB$26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93CD-497B-BB9C-3AEEB43E1784}"/>
            </c:ext>
          </c:extLst>
        </c:ser>
        <c:ser>
          <c:idx val="43"/>
          <c:order val="32"/>
          <c:tx>
            <c:strRef>
              <c:f>'21'!$BC$3</c:f>
              <c:strCache>
                <c:ptCount val="1"/>
                <c:pt idx="0">
                  <c:v>Blue 8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'21'!$BC$4:$BC$26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93CD-497B-BB9C-3AEEB43E1784}"/>
            </c:ext>
          </c:extLst>
        </c:ser>
        <c:ser>
          <c:idx val="44"/>
          <c:order val="33"/>
          <c:tx>
            <c:strRef>
              <c:f>'21'!$BD$3</c:f>
              <c:strCache>
                <c:ptCount val="1"/>
                <c:pt idx="0">
                  <c:v>Blue 9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'21'!$BD$4:$BD$26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93CD-497B-BB9C-3AEEB43E1784}"/>
            </c:ext>
          </c:extLst>
        </c:ser>
        <c:ser>
          <c:idx val="45"/>
          <c:order val="34"/>
          <c:tx>
            <c:strRef>
              <c:f>'21'!$BE$3</c:f>
              <c:strCache>
                <c:ptCount val="1"/>
                <c:pt idx="0">
                  <c:v>Blue 10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'21'!$BE$4:$BE$26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93CD-497B-BB9C-3AEEB43E1784}"/>
            </c:ext>
          </c:extLst>
        </c:ser>
        <c:ser>
          <c:idx val="46"/>
          <c:order val="35"/>
          <c:tx>
            <c:strRef>
              <c:f>'21'!$BF$3</c:f>
              <c:strCache>
                <c:ptCount val="1"/>
                <c:pt idx="0">
                  <c:v>Blue 11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'21'!$BF$4:$BF$26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93CD-497B-BB9C-3AEEB43E1784}"/>
            </c:ext>
          </c:extLst>
        </c:ser>
        <c:ser>
          <c:idx val="47"/>
          <c:order val="36"/>
          <c:tx>
            <c:strRef>
              <c:f>'21'!$BG$3</c:f>
              <c:strCache>
                <c:ptCount val="1"/>
                <c:pt idx="0">
                  <c:v>Blue 12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'21'!$BG$4:$BG$26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93CD-497B-BB9C-3AEEB43E1784}"/>
            </c:ext>
          </c:extLst>
        </c:ser>
        <c:ser>
          <c:idx val="0"/>
          <c:order val="37"/>
          <c:tx>
            <c:strRef>
              <c:f>'21'!$AJ$3</c:f>
              <c:strCache>
                <c:ptCount val="1"/>
                <c:pt idx="0">
                  <c:v>Trend 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'21'!$AJ$4:$AJ$26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93CD-497B-BB9C-3AEEB43E1784}"/>
            </c:ext>
          </c:extLst>
        </c:ser>
        <c:ser>
          <c:idx val="2"/>
          <c:order val="38"/>
          <c:tx>
            <c:strRef>
              <c:f>'21'!$AK$3</c:f>
              <c:strCache>
                <c:ptCount val="1"/>
                <c:pt idx="0">
                  <c:v>Trend 2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'21'!$AK$4:$AK$26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93CD-497B-BB9C-3AEEB43E1784}"/>
            </c:ext>
          </c:extLst>
        </c:ser>
        <c:ser>
          <c:idx val="3"/>
          <c:order val="39"/>
          <c:tx>
            <c:strRef>
              <c:f>'21'!$AL$3</c:f>
              <c:strCache>
                <c:ptCount val="1"/>
                <c:pt idx="0">
                  <c:v>Trend 3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'21'!$AL$4:$AL$26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93CD-497B-BB9C-3AEEB43E1784}"/>
            </c:ext>
          </c:extLst>
        </c:ser>
        <c:ser>
          <c:idx val="4"/>
          <c:order val="40"/>
          <c:tx>
            <c:strRef>
              <c:f>'21'!$AM$3</c:f>
              <c:strCache>
                <c:ptCount val="1"/>
                <c:pt idx="0">
                  <c:v>Trend 4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'21'!$AM$4:$AM$26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93CD-497B-BB9C-3AEEB43E1784}"/>
            </c:ext>
          </c:extLst>
        </c:ser>
        <c:ser>
          <c:idx val="5"/>
          <c:order val="41"/>
          <c:tx>
            <c:strRef>
              <c:f>'21'!$AN$3</c:f>
              <c:strCache>
                <c:ptCount val="1"/>
                <c:pt idx="0">
                  <c:v>Trend 5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'21'!$AN$4:$AN$26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93CD-497B-BB9C-3AEEB43E1784}"/>
            </c:ext>
          </c:extLst>
        </c:ser>
        <c:ser>
          <c:idx val="6"/>
          <c:order val="42"/>
          <c:tx>
            <c:strRef>
              <c:f>'21'!$AO$3</c:f>
              <c:strCache>
                <c:ptCount val="1"/>
                <c:pt idx="0">
                  <c:v>Trend 6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'21'!$AO$4:$AO$26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93CD-497B-BB9C-3AEEB43E1784}"/>
            </c:ext>
          </c:extLst>
        </c:ser>
        <c:ser>
          <c:idx val="7"/>
          <c:order val="43"/>
          <c:tx>
            <c:strRef>
              <c:f>'21'!$AP$3</c:f>
              <c:strCache>
                <c:ptCount val="1"/>
                <c:pt idx="0">
                  <c:v>Trend 7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'21'!$AP$4:$AP$26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93CD-497B-BB9C-3AEEB43E1784}"/>
            </c:ext>
          </c:extLst>
        </c:ser>
        <c:ser>
          <c:idx val="8"/>
          <c:order val="44"/>
          <c:tx>
            <c:strRef>
              <c:f>'21'!$AQ$3</c:f>
              <c:strCache>
                <c:ptCount val="1"/>
                <c:pt idx="0">
                  <c:v>Trend 8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'21'!$AQ$4:$AQ$26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93CD-497B-BB9C-3AEEB43E1784}"/>
            </c:ext>
          </c:extLst>
        </c:ser>
        <c:ser>
          <c:idx val="9"/>
          <c:order val="45"/>
          <c:tx>
            <c:strRef>
              <c:f>'21'!$AR$3</c:f>
              <c:strCache>
                <c:ptCount val="1"/>
                <c:pt idx="0">
                  <c:v>Trend 9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'21'!$AR$4:$AR$26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93CD-497B-BB9C-3AEEB43E1784}"/>
            </c:ext>
          </c:extLst>
        </c:ser>
        <c:ser>
          <c:idx val="10"/>
          <c:order val="46"/>
          <c:tx>
            <c:strRef>
              <c:f>'21'!$AS$3</c:f>
              <c:strCache>
                <c:ptCount val="1"/>
                <c:pt idx="0">
                  <c:v>Trend 10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'21'!$AS$4:$AS$26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93CD-497B-BB9C-3AEEB43E1784}"/>
            </c:ext>
          </c:extLst>
        </c:ser>
        <c:ser>
          <c:idx val="11"/>
          <c:order val="47"/>
          <c:tx>
            <c:strRef>
              <c:f>'21'!$AT$3</c:f>
              <c:strCache>
                <c:ptCount val="1"/>
                <c:pt idx="0">
                  <c:v>Trend 11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'21'!$AT$4:$AT$26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93CD-497B-BB9C-3AEEB43E1784}"/>
            </c:ext>
          </c:extLst>
        </c:ser>
        <c:ser>
          <c:idx val="12"/>
          <c:order val="48"/>
          <c:tx>
            <c:strRef>
              <c:f>'21'!$AU$3</c:f>
              <c:strCache>
                <c:ptCount val="1"/>
                <c:pt idx="0">
                  <c:v>Trend 12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'21'!$E$4:$E$26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'21'!$AU$4:$AU$26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93CD-497B-BB9C-3AEEB43E1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102136"/>
        <c:axId val="300102528"/>
        <c:extLst/>
      </c:scatterChart>
      <c:valAx>
        <c:axId val="300102136"/>
        <c:scaling>
          <c:orientation val="minMax"/>
          <c:max val="42898"/>
          <c:min val="425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Week</a:t>
                </a:r>
              </a:p>
            </c:rich>
          </c:tx>
          <c:layout>
            <c:manualLayout>
              <c:xMode val="edge"/>
              <c:yMode val="edge"/>
              <c:x val="0.47036290195963504"/>
              <c:y val="0.94184098158675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174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102528"/>
        <c:crosses val="autoZero"/>
        <c:crossBetween val="midCat"/>
        <c:majorUnit val="14"/>
        <c:minorUnit val="7"/>
      </c:valAx>
      <c:valAx>
        <c:axId val="300102528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% Content Mastered</a:t>
                </a:r>
              </a:p>
            </c:rich>
          </c:tx>
          <c:layout>
            <c:manualLayout>
              <c:xMode val="edge"/>
              <c:yMode val="edge"/>
              <c:x val="1.5531222066147364E-2"/>
              <c:y val="0.31327891173621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102136"/>
        <c:crosses val="autoZero"/>
        <c:crossBetween val="midCat"/>
        <c:majorUnit val="10"/>
        <c:min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legendEntry>
        <c:idx val="38"/>
        <c:delete val="1"/>
      </c:legendEntry>
      <c:legendEntry>
        <c:idx val="39"/>
        <c:delete val="1"/>
      </c:legendEntry>
      <c:legendEntry>
        <c:idx val="40"/>
        <c:delete val="1"/>
      </c:legendEntry>
      <c:legendEntry>
        <c:idx val="41"/>
        <c:delete val="1"/>
      </c:legendEntry>
      <c:legendEntry>
        <c:idx val="42"/>
        <c:delete val="1"/>
      </c:legendEntry>
      <c:legendEntry>
        <c:idx val="43"/>
        <c:delete val="1"/>
      </c:legendEntry>
      <c:legendEntry>
        <c:idx val="44"/>
        <c:delete val="1"/>
      </c:legendEntry>
      <c:legendEntry>
        <c:idx val="45"/>
        <c:delete val="1"/>
      </c:legendEntry>
      <c:legendEntry>
        <c:idx val="46"/>
        <c:delete val="1"/>
      </c:legendEntry>
      <c:legendEntry>
        <c:idx val="47"/>
        <c:delete val="1"/>
      </c:legendEntry>
      <c:legendEntry>
        <c:idx val="48"/>
        <c:delete val="1"/>
      </c:legendEntry>
      <c:layout>
        <c:manualLayout>
          <c:xMode val="edge"/>
          <c:yMode val="edge"/>
          <c:x val="0.79188193832414677"/>
          <c:y val="1.7475601070798662E-2"/>
          <c:w val="0.17698169423330146"/>
          <c:h val="7.82592909584610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0912786717772E-2"/>
          <c:y val="0.10448834160133251"/>
          <c:w val="0.87955092831977155"/>
          <c:h val="0.76225658485487147"/>
        </c:manualLayout>
      </c:layout>
      <c:scatterChart>
        <c:scatterStyle val="lineMarker"/>
        <c:varyColors val="0"/>
        <c:ser>
          <c:idx val="1"/>
          <c:order val="0"/>
          <c:tx>
            <c:v>Actual % Mastered</c:v>
          </c:tx>
          <c:spPr>
            <a:ln w="952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lt1"/>
              </a:solidFill>
              <a:ln w="19050">
                <a:solidFill>
                  <a:srgbClr val="C00000"/>
                </a:solidFill>
                <a:round/>
              </a:ln>
              <a:effectLst/>
            </c:spPr>
          </c:marker>
          <c:xVal>
            <c:numRef>
              <c:f>'22'!$E$4:$E$26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'22'!$S$4:$S$26</c:f>
              <c:numCache>
                <c:formatCode>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EE-4D14-8446-63A979251054}"/>
            </c:ext>
          </c:extLst>
        </c:ser>
        <c:ser>
          <c:idx val="48"/>
          <c:order val="1"/>
          <c:tx>
            <c:v>Trendlines</c:v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'22'!$AJ$4:$AJ$26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EE-4D14-8446-63A979251054}"/>
            </c:ext>
          </c:extLst>
        </c:ser>
        <c:ser>
          <c:idx val="13"/>
          <c:order val="2"/>
          <c:tx>
            <c:v>Black 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('22'!$W$4,'22'!$W$4)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AFEE-4D14-8446-63A979251054}"/>
            </c:ext>
          </c:extLst>
        </c:ser>
        <c:ser>
          <c:idx val="14"/>
          <c:order val="3"/>
          <c:tx>
            <c:v>Black 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('22'!$W$5,'22'!$W$5)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AFEE-4D14-8446-63A979251054}"/>
            </c:ext>
          </c:extLst>
        </c:ser>
        <c:ser>
          <c:idx val="15"/>
          <c:order val="4"/>
          <c:tx>
            <c:v>Black 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('22'!$W$6,'22'!$W$6)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AFEE-4D14-8446-63A979251054}"/>
            </c:ext>
          </c:extLst>
        </c:ser>
        <c:ser>
          <c:idx val="16"/>
          <c:order val="5"/>
          <c:tx>
            <c:v>Black 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('22'!$W$7,'22'!$W$7)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AFEE-4D14-8446-63A979251054}"/>
            </c:ext>
          </c:extLst>
        </c:ser>
        <c:ser>
          <c:idx val="17"/>
          <c:order val="6"/>
          <c:tx>
            <c:v>Black 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('22'!$W$8,'22'!$W$8)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AFEE-4D14-8446-63A979251054}"/>
            </c:ext>
          </c:extLst>
        </c:ser>
        <c:ser>
          <c:idx val="18"/>
          <c:order val="7"/>
          <c:tx>
            <c:v>Black 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('22'!$W$9,'22'!$W$9)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AFEE-4D14-8446-63A979251054}"/>
            </c:ext>
          </c:extLst>
        </c:ser>
        <c:ser>
          <c:idx val="19"/>
          <c:order val="8"/>
          <c:tx>
            <c:v>Black 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('22'!$W$10,'22'!$W$10)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AFEE-4D14-8446-63A979251054}"/>
            </c:ext>
          </c:extLst>
        </c:ser>
        <c:ser>
          <c:idx val="20"/>
          <c:order val="9"/>
          <c:tx>
            <c:v>Black 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('22'!$W$11,'22'!$W$11)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AFEE-4D14-8446-63A979251054}"/>
            </c:ext>
          </c:extLst>
        </c:ser>
        <c:ser>
          <c:idx val="21"/>
          <c:order val="10"/>
          <c:tx>
            <c:v>Black 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('22'!$W$12,'22'!$W$12)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AFEE-4D14-8446-63A979251054}"/>
            </c:ext>
          </c:extLst>
        </c:ser>
        <c:ser>
          <c:idx val="22"/>
          <c:order val="11"/>
          <c:tx>
            <c:v>Black 10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('22'!$W$13,'22'!$W$13)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AFEE-4D14-8446-63A979251054}"/>
            </c:ext>
          </c:extLst>
        </c:ser>
        <c:ser>
          <c:idx val="23"/>
          <c:order val="12"/>
          <c:tx>
            <c:v>Black 11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('22'!$W$14,'22'!$W$14)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AFEE-4D14-8446-63A979251054}"/>
            </c:ext>
          </c:extLst>
        </c:ser>
        <c:ser>
          <c:idx val="24"/>
          <c:order val="13"/>
          <c:tx>
            <c:v>Black 12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('22'!$W$15,'22'!$W$15)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AFEE-4D14-8446-63A979251054}"/>
            </c:ext>
          </c:extLst>
        </c:ser>
        <c:ser>
          <c:idx val="25"/>
          <c:order val="14"/>
          <c:tx>
            <c:v>Black 13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('22'!$W$16,'22'!$W$16)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AFEE-4D14-8446-63A979251054}"/>
            </c:ext>
          </c:extLst>
        </c:ser>
        <c:ser>
          <c:idx val="26"/>
          <c:order val="15"/>
          <c:tx>
            <c:v>Black 14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('22'!$W$17,'22'!$W$17)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AFEE-4D14-8446-63A979251054}"/>
            </c:ext>
          </c:extLst>
        </c:ser>
        <c:ser>
          <c:idx val="27"/>
          <c:order val="16"/>
          <c:tx>
            <c:v>Black 15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('22'!$W$18,'22'!$W$18)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AFEE-4D14-8446-63A979251054}"/>
            </c:ext>
          </c:extLst>
        </c:ser>
        <c:ser>
          <c:idx val="28"/>
          <c:order val="17"/>
          <c:tx>
            <c:v>Black 16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('22'!$W$19,'22'!$W$19)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AFEE-4D14-8446-63A979251054}"/>
            </c:ext>
          </c:extLst>
        </c:ser>
        <c:ser>
          <c:idx val="29"/>
          <c:order val="18"/>
          <c:tx>
            <c:v>Black 17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('22'!$W$20,'22'!$W$20)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AFEE-4D14-8446-63A979251054}"/>
            </c:ext>
          </c:extLst>
        </c:ser>
        <c:ser>
          <c:idx val="30"/>
          <c:order val="19"/>
          <c:tx>
            <c:v>Black 18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('22'!$W$21,'22'!$W$21)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AFEE-4D14-8446-63A979251054}"/>
            </c:ext>
          </c:extLst>
        </c:ser>
        <c:ser>
          <c:idx val="31"/>
          <c:order val="20"/>
          <c:tx>
            <c:v>Black 19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('22'!$W$22,'22'!$W$22)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AFEE-4D14-8446-63A979251054}"/>
            </c:ext>
          </c:extLst>
        </c:ser>
        <c:ser>
          <c:idx val="32"/>
          <c:order val="21"/>
          <c:tx>
            <c:v>Black 20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('22'!$W$23,'22'!$W$23)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AFEE-4D14-8446-63A979251054}"/>
            </c:ext>
          </c:extLst>
        </c:ser>
        <c:ser>
          <c:idx val="33"/>
          <c:order val="22"/>
          <c:tx>
            <c:v>Black 21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('22'!$W$24,'22'!$W$24)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AFEE-4D14-8446-63A979251054}"/>
            </c:ext>
          </c:extLst>
        </c:ser>
        <c:ser>
          <c:idx val="34"/>
          <c:order val="23"/>
          <c:tx>
            <c:v>Black 22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('22'!$W$25,'22'!$W$25)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AFEE-4D14-8446-63A979251054}"/>
            </c:ext>
          </c:extLst>
        </c:ser>
        <c:ser>
          <c:idx val="35"/>
          <c:order val="24"/>
          <c:tx>
            <c:v>Black 23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('22'!$W$26,'22'!$W$26)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AFEE-4D14-8446-63A979251054}"/>
            </c:ext>
          </c:extLst>
        </c:ser>
        <c:ser>
          <c:idx val="36"/>
          <c:order val="25"/>
          <c:tx>
            <c:strRef>
              <c:f>'22'!$AV$3</c:f>
              <c:strCache>
                <c:ptCount val="1"/>
                <c:pt idx="0">
                  <c:v>Target Lines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'22'!$AV$4:$AV$26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AFEE-4D14-8446-63A979251054}"/>
            </c:ext>
          </c:extLst>
        </c:ser>
        <c:ser>
          <c:idx val="37"/>
          <c:order val="26"/>
          <c:tx>
            <c:strRef>
              <c:f>'22'!$AW$3</c:f>
              <c:strCache>
                <c:ptCount val="1"/>
                <c:pt idx="0">
                  <c:v>Blue 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'22'!$AW$4:$AW$26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AFEE-4D14-8446-63A979251054}"/>
            </c:ext>
          </c:extLst>
        </c:ser>
        <c:ser>
          <c:idx val="38"/>
          <c:order val="27"/>
          <c:tx>
            <c:strRef>
              <c:f>'22'!$AX$3</c:f>
              <c:strCache>
                <c:ptCount val="1"/>
                <c:pt idx="0">
                  <c:v>Blue 3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'22'!$AX$4:$AX$26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AFEE-4D14-8446-63A979251054}"/>
            </c:ext>
          </c:extLst>
        </c:ser>
        <c:ser>
          <c:idx val="39"/>
          <c:order val="28"/>
          <c:tx>
            <c:strRef>
              <c:f>'22'!$AY$3</c:f>
              <c:strCache>
                <c:ptCount val="1"/>
                <c:pt idx="0">
                  <c:v>Blue 4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'22'!$AY$4:$AY$26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AFEE-4D14-8446-63A979251054}"/>
            </c:ext>
          </c:extLst>
        </c:ser>
        <c:ser>
          <c:idx val="40"/>
          <c:order val="29"/>
          <c:tx>
            <c:strRef>
              <c:f>'22'!$AZ$3</c:f>
              <c:strCache>
                <c:ptCount val="1"/>
                <c:pt idx="0">
                  <c:v>Blue 5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'22'!$AZ$4:$AZ$26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AFEE-4D14-8446-63A979251054}"/>
            </c:ext>
          </c:extLst>
        </c:ser>
        <c:ser>
          <c:idx val="41"/>
          <c:order val="30"/>
          <c:tx>
            <c:strRef>
              <c:f>'22'!$BA$3</c:f>
              <c:strCache>
                <c:ptCount val="1"/>
                <c:pt idx="0">
                  <c:v>Blue 6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'22'!$BA$4:$BA$26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AFEE-4D14-8446-63A979251054}"/>
            </c:ext>
          </c:extLst>
        </c:ser>
        <c:ser>
          <c:idx val="42"/>
          <c:order val="31"/>
          <c:tx>
            <c:strRef>
              <c:f>'22'!$BB$3</c:f>
              <c:strCache>
                <c:ptCount val="1"/>
                <c:pt idx="0">
                  <c:v>Blue 7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'22'!$BB$4:$BB$26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AFEE-4D14-8446-63A979251054}"/>
            </c:ext>
          </c:extLst>
        </c:ser>
        <c:ser>
          <c:idx val="43"/>
          <c:order val="32"/>
          <c:tx>
            <c:strRef>
              <c:f>'22'!$BC$3</c:f>
              <c:strCache>
                <c:ptCount val="1"/>
                <c:pt idx="0">
                  <c:v>Blue 8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'22'!$BC$4:$BC$26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AFEE-4D14-8446-63A979251054}"/>
            </c:ext>
          </c:extLst>
        </c:ser>
        <c:ser>
          <c:idx val="44"/>
          <c:order val="33"/>
          <c:tx>
            <c:strRef>
              <c:f>'22'!$BD$3</c:f>
              <c:strCache>
                <c:ptCount val="1"/>
                <c:pt idx="0">
                  <c:v>Blue 9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'22'!$BD$4:$BD$26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AFEE-4D14-8446-63A979251054}"/>
            </c:ext>
          </c:extLst>
        </c:ser>
        <c:ser>
          <c:idx val="45"/>
          <c:order val="34"/>
          <c:tx>
            <c:strRef>
              <c:f>'22'!$BE$3</c:f>
              <c:strCache>
                <c:ptCount val="1"/>
                <c:pt idx="0">
                  <c:v>Blue 10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'22'!$BE$4:$BE$26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AFEE-4D14-8446-63A979251054}"/>
            </c:ext>
          </c:extLst>
        </c:ser>
        <c:ser>
          <c:idx val="46"/>
          <c:order val="35"/>
          <c:tx>
            <c:strRef>
              <c:f>'22'!$BF$3</c:f>
              <c:strCache>
                <c:ptCount val="1"/>
                <c:pt idx="0">
                  <c:v>Blue 11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'22'!$BF$4:$BF$26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AFEE-4D14-8446-63A979251054}"/>
            </c:ext>
          </c:extLst>
        </c:ser>
        <c:ser>
          <c:idx val="47"/>
          <c:order val="36"/>
          <c:tx>
            <c:strRef>
              <c:f>'22'!$BG$3</c:f>
              <c:strCache>
                <c:ptCount val="1"/>
                <c:pt idx="0">
                  <c:v>Blue 12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'22'!$BG$4:$BG$26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AFEE-4D14-8446-63A979251054}"/>
            </c:ext>
          </c:extLst>
        </c:ser>
        <c:ser>
          <c:idx val="0"/>
          <c:order val="37"/>
          <c:tx>
            <c:strRef>
              <c:f>'22'!$AJ$3</c:f>
              <c:strCache>
                <c:ptCount val="1"/>
                <c:pt idx="0">
                  <c:v>Trend 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'22'!$AJ$4:$AJ$26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AFEE-4D14-8446-63A979251054}"/>
            </c:ext>
          </c:extLst>
        </c:ser>
        <c:ser>
          <c:idx val="2"/>
          <c:order val="38"/>
          <c:tx>
            <c:strRef>
              <c:f>'22'!$AK$3</c:f>
              <c:strCache>
                <c:ptCount val="1"/>
                <c:pt idx="0">
                  <c:v>Trend 2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'22'!$AK$4:$AK$26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AFEE-4D14-8446-63A979251054}"/>
            </c:ext>
          </c:extLst>
        </c:ser>
        <c:ser>
          <c:idx val="3"/>
          <c:order val="39"/>
          <c:tx>
            <c:strRef>
              <c:f>'22'!$AL$3</c:f>
              <c:strCache>
                <c:ptCount val="1"/>
                <c:pt idx="0">
                  <c:v>Trend 3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'22'!$AL$4:$AL$26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AFEE-4D14-8446-63A979251054}"/>
            </c:ext>
          </c:extLst>
        </c:ser>
        <c:ser>
          <c:idx val="4"/>
          <c:order val="40"/>
          <c:tx>
            <c:strRef>
              <c:f>'22'!$AM$3</c:f>
              <c:strCache>
                <c:ptCount val="1"/>
                <c:pt idx="0">
                  <c:v>Trend 4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'22'!$AM$4:$AM$26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AFEE-4D14-8446-63A979251054}"/>
            </c:ext>
          </c:extLst>
        </c:ser>
        <c:ser>
          <c:idx val="5"/>
          <c:order val="41"/>
          <c:tx>
            <c:strRef>
              <c:f>'22'!$AN$3</c:f>
              <c:strCache>
                <c:ptCount val="1"/>
                <c:pt idx="0">
                  <c:v>Trend 5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'22'!$AN$4:$AN$26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AFEE-4D14-8446-63A979251054}"/>
            </c:ext>
          </c:extLst>
        </c:ser>
        <c:ser>
          <c:idx val="6"/>
          <c:order val="42"/>
          <c:tx>
            <c:strRef>
              <c:f>'22'!$AO$3</c:f>
              <c:strCache>
                <c:ptCount val="1"/>
                <c:pt idx="0">
                  <c:v>Trend 6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'22'!$AO$4:$AO$26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AFEE-4D14-8446-63A979251054}"/>
            </c:ext>
          </c:extLst>
        </c:ser>
        <c:ser>
          <c:idx val="7"/>
          <c:order val="43"/>
          <c:tx>
            <c:strRef>
              <c:f>'22'!$AP$3</c:f>
              <c:strCache>
                <c:ptCount val="1"/>
                <c:pt idx="0">
                  <c:v>Trend 7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'22'!$AP$4:$AP$26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AFEE-4D14-8446-63A979251054}"/>
            </c:ext>
          </c:extLst>
        </c:ser>
        <c:ser>
          <c:idx val="8"/>
          <c:order val="44"/>
          <c:tx>
            <c:strRef>
              <c:f>'22'!$AQ$3</c:f>
              <c:strCache>
                <c:ptCount val="1"/>
                <c:pt idx="0">
                  <c:v>Trend 8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'22'!$AQ$4:$AQ$26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AFEE-4D14-8446-63A979251054}"/>
            </c:ext>
          </c:extLst>
        </c:ser>
        <c:ser>
          <c:idx val="9"/>
          <c:order val="45"/>
          <c:tx>
            <c:strRef>
              <c:f>'22'!$AR$3</c:f>
              <c:strCache>
                <c:ptCount val="1"/>
                <c:pt idx="0">
                  <c:v>Trend 9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'22'!$AR$4:$AR$26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AFEE-4D14-8446-63A979251054}"/>
            </c:ext>
          </c:extLst>
        </c:ser>
        <c:ser>
          <c:idx val="10"/>
          <c:order val="46"/>
          <c:tx>
            <c:strRef>
              <c:f>'22'!$AS$3</c:f>
              <c:strCache>
                <c:ptCount val="1"/>
                <c:pt idx="0">
                  <c:v>Trend 10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'22'!$AS$4:$AS$26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AFEE-4D14-8446-63A979251054}"/>
            </c:ext>
          </c:extLst>
        </c:ser>
        <c:ser>
          <c:idx val="11"/>
          <c:order val="47"/>
          <c:tx>
            <c:strRef>
              <c:f>'22'!$AT$3</c:f>
              <c:strCache>
                <c:ptCount val="1"/>
                <c:pt idx="0">
                  <c:v>Trend 11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'22'!$AT$4:$AT$26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AFEE-4D14-8446-63A979251054}"/>
            </c:ext>
          </c:extLst>
        </c:ser>
        <c:ser>
          <c:idx val="12"/>
          <c:order val="48"/>
          <c:tx>
            <c:strRef>
              <c:f>'22'!$AU$3</c:f>
              <c:strCache>
                <c:ptCount val="1"/>
                <c:pt idx="0">
                  <c:v>Trend 12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'22'!$E$4:$E$26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'22'!$AU$4:$AU$26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AFEE-4D14-8446-63A979251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618584"/>
        <c:axId val="448618976"/>
        <c:extLst/>
      </c:scatterChart>
      <c:valAx>
        <c:axId val="448618584"/>
        <c:scaling>
          <c:orientation val="minMax"/>
          <c:max val="42898"/>
          <c:min val="425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Week</a:t>
                </a:r>
              </a:p>
            </c:rich>
          </c:tx>
          <c:layout>
            <c:manualLayout>
              <c:xMode val="edge"/>
              <c:yMode val="edge"/>
              <c:x val="0.47036290195963504"/>
              <c:y val="0.94184098158675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174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618976"/>
        <c:crosses val="autoZero"/>
        <c:crossBetween val="midCat"/>
        <c:majorUnit val="14"/>
        <c:minorUnit val="7"/>
      </c:valAx>
      <c:valAx>
        <c:axId val="448618976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% Content Mastered</a:t>
                </a:r>
              </a:p>
            </c:rich>
          </c:tx>
          <c:layout>
            <c:manualLayout>
              <c:xMode val="edge"/>
              <c:yMode val="edge"/>
              <c:x val="1.5531222066147364E-2"/>
              <c:y val="0.31327891173621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618584"/>
        <c:crosses val="autoZero"/>
        <c:crossBetween val="midCat"/>
        <c:majorUnit val="10"/>
        <c:min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legendEntry>
        <c:idx val="38"/>
        <c:delete val="1"/>
      </c:legendEntry>
      <c:legendEntry>
        <c:idx val="39"/>
        <c:delete val="1"/>
      </c:legendEntry>
      <c:legendEntry>
        <c:idx val="40"/>
        <c:delete val="1"/>
      </c:legendEntry>
      <c:legendEntry>
        <c:idx val="41"/>
        <c:delete val="1"/>
      </c:legendEntry>
      <c:legendEntry>
        <c:idx val="42"/>
        <c:delete val="1"/>
      </c:legendEntry>
      <c:legendEntry>
        <c:idx val="43"/>
        <c:delete val="1"/>
      </c:legendEntry>
      <c:legendEntry>
        <c:idx val="44"/>
        <c:delete val="1"/>
      </c:legendEntry>
      <c:legendEntry>
        <c:idx val="45"/>
        <c:delete val="1"/>
      </c:legendEntry>
      <c:legendEntry>
        <c:idx val="46"/>
        <c:delete val="1"/>
      </c:legendEntry>
      <c:legendEntry>
        <c:idx val="47"/>
        <c:delete val="1"/>
      </c:legendEntry>
      <c:legendEntry>
        <c:idx val="48"/>
        <c:delete val="1"/>
      </c:legendEntry>
      <c:layout>
        <c:manualLayout>
          <c:xMode val="edge"/>
          <c:yMode val="edge"/>
          <c:x val="0.79188193832414677"/>
          <c:y val="1.7475601070798662E-2"/>
          <c:w val="0.17698169423330146"/>
          <c:h val="7.82592909584610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0912786717772E-2"/>
          <c:y val="0.10448834160133251"/>
          <c:w val="0.87955092831977155"/>
          <c:h val="0.76225658485487147"/>
        </c:manualLayout>
      </c:layout>
      <c:scatterChart>
        <c:scatterStyle val="lineMarker"/>
        <c:varyColors val="0"/>
        <c:ser>
          <c:idx val="1"/>
          <c:order val="0"/>
          <c:tx>
            <c:v>Actual % Mastered</c:v>
          </c:tx>
          <c:spPr>
            <a:ln w="952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lt1"/>
              </a:solidFill>
              <a:ln w="19050">
                <a:solidFill>
                  <a:srgbClr val="C00000"/>
                </a:solidFill>
                <a:round/>
              </a:ln>
              <a:effectLst/>
            </c:spPr>
          </c:marker>
          <c:xVal>
            <c:numRef>
              <c:f>'23'!$E$4:$E$26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'23'!$S$4:$S$26</c:f>
              <c:numCache>
                <c:formatCode>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94-4F2A-B1C3-ED85207000EF}"/>
            </c:ext>
          </c:extLst>
        </c:ser>
        <c:ser>
          <c:idx val="48"/>
          <c:order val="1"/>
          <c:tx>
            <c:v>Trendlines</c:v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'23'!$AJ$4:$AJ$26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C94-4F2A-B1C3-ED85207000EF}"/>
            </c:ext>
          </c:extLst>
        </c:ser>
        <c:ser>
          <c:idx val="13"/>
          <c:order val="2"/>
          <c:tx>
            <c:v>Black 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('23'!$W$4,'23'!$W$4)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BC94-4F2A-B1C3-ED85207000EF}"/>
            </c:ext>
          </c:extLst>
        </c:ser>
        <c:ser>
          <c:idx val="14"/>
          <c:order val="3"/>
          <c:tx>
            <c:v>Black 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('23'!$W$5,'23'!$W$5)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BC94-4F2A-B1C3-ED85207000EF}"/>
            </c:ext>
          </c:extLst>
        </c:ser>
        <c:ser>
          <c:idx val="15"/>
          <c:order val="4"/>
          <c:tx>
            <c:v>Black 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('23'!$W$6,'23'!$W$6)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BC94-4F2A-B1C3-ED85207000EF}"/>
            </c:ext>
          </c:extLst>
        </c:ser>
        <c:ser>
          <c:idx val="16"/>
          <c:order val="5"/>
          <c:tx>
            <c:v>Black 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('23'!$W$7,'23'!$W$7)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BC94-4F2A-B1C3-ED85207000EF}"/>
            </c:ext>
          </c:extLst>
        </c:ser>
        <c:ser>
          <c:idx val="17"/>
          <c:order val="6"/>
          <c:tx>
            <c:v>Black 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('23'!$W$8,'23'!$W$8)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BC94-4F2A-B1C3-ED85207000EF}"/>
            </c:ext>
          </c:extLst>
        </c:ser>
        <c:ser>
          <c:idx val="18"/>
          <c:order val="7"/>
          <c:tx>
            <c:v>Black 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('23'!$W$9,'23'!$W$9)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BC94-4F2A-B1C3-ED85207000EF}"/>
            </c:ext>
          </c:extLst>
        </c:ser>
        <c:ser>
          <c:idx val="19"/>
          <c:order val="8"/>
          <c:tx>
            <c:v>Black 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('23'!$W$10,'23'!$W$10)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BC94-4F2A-B1C3-ED85207000EF}"/>
            </c:ext>
          </c:extLst>
        </c:ser>
        <c:ser>
          <c:idx val="20"/>
          <c:order val="9"/>
          <c:tx>
            <c:v>Black 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('23'!$W$11,'23'!$W$11)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BC94-4F2A-B1C3-ED85207000EF}"/>
            </c:ext>
          </c:extLst>
        </c:ser>
        <c:ser>
          <c:idx val="21"/>
          <c:order val="10"/>
          <c:tx>
            <c:v>Black 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('23'!$W$12,'23'!$W$12)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BC94-4F2A-B1C3-ED85207000EF}"/>
            </c:ext>
          </c:extLst>
        </c:ser>
        <c:ser>
          <c:idx val="22"/>
          <c:order val="11"/>
          <c:tx>
            <c:v>Black 10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('23'!$W$13,'23'!$W$13)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BC94-4F2A-B1C3-ED85207000EF}"/>
            </c:ext>
          </c:extLst>
        </c:ser>
        <c:ser>
          <c:idx val="23"/>
          <c:order val="12"/>
          <c:tx>
            <c:v>Black 11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('23'!$W$14,'23'!$W$14)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BC94-4F2A-B1C3-ED85207000EF}"/>
            </c:ext>
          </c:extLst>
        </c:ser>
        <c:ser>
          <c:idx val="24"/>
          <c:order val="13"/>
          <c:tx>
            <c:v>Black 12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('23'!$W$15,'23'!$W$15)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BC94-4F2A-B1C3-ED85207000EF}"/>
            </c:ext>
          </c:extLst>
        </c:ser>
        <c:ser>
          <c:idx val="25"/>
          <c:order val="14"/>
          <c:tx>
            <c:v>Black 13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('23'!$W$16,'23'!$W$16)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BC94-4F2A-B1C3-ED85207000EF}"/>
            </c:ext>
          </c:extLst>
        </c:ser>
        <c:ser>
          <c:idx val="26"/>
          <c:order val="15"/>
          <c:tx>
            <c:v>Black 14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('23'!$W$17,'23'!$W$17)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BC94-4F2A-B1C3-ED85207000EF}"/>
            </c:ext>
          </c:extLst>
        </c:ser>
        <c:ser>
          <c:idx val="27"/>
          <c:order val="16"/>
          <c:tx>
            <c:v>Black 15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('23'!$W$18,'23'!$W$18)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BC94-4F2A-B1C3-ED85207000EF}"/>
            </c:ext>
          </c:extLst>
        </c:ser>
        <c:ser>
          <c:idx val="28"/>
          <c:order val="17"/>
          <c:tx>
            <c:v>Black 16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('23'!$W$19,'23'!$W$19)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BC94-4F2A-B1C3-ED85207000EF}"/>
            </c:ext>
          </c:extLst>
        </c:ser>
        <c:ser>
          <c:idx val="29"/>
          <c:order val="18"/>
          <c:tx>
            <c:v>Black 17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('23'!$W$20,'23'!$W$20)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BC94-4F2A-B1C3-ED85207000EF}"/>
            </c:ext>
          </c:extLst>
        </c:ser>
        <c:ser>
          <c:idx val="30"/>
          <c:order val="19"/>
          <c:tx>
            <c:v>Black 18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('23'!$W$21,'23'!$W$21)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BC94-4F2A-B1C3-ED85207000EF}"/>
            </c:ext>
          </c:extLst>
        </c:ser>
        <c:ser>
          <c:idx val="31"/>
          <c:order val="20"/>
          <c:tx>
            <c:v>Black 19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('23'!$W$22,'23'!$W$22)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BC94-4F2A-B1C3-ED85207000EF}"/>
            </c:ext>
          </c:extLst>
        </c:ser>
        <c:ser>
          <c:idx val="32"/>
          <c:order val="21"/>
          <c:tx>
            <c:v>Black 20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('23'!$W$23,'23'!$W$23)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BC94-4F2A-B1C3-ED85207000EF}"/>
            </c:ext>
          </c:extLst>
        </c:ser>
        <c:ser>
          <c:idx val="33"/>
          <c:order val="22"/>
          <c:tx>
            <c:v>Black 21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('23'!$W$24,'23'!$W$24)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BC94-4F2A-B1C3-ED85207000EF}"/>
            </c:ext>
          </c:extLst>
        </c:ser>
        <c:ser>
          <c:idx val="34"/>
          <c:order val="23"/>
          <c:tx>
            <c:v>Black 22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('23'!$W$25,'23'!$W$25)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BC94-4F2A-B1C3-ED85207000EF}"/>
            </c:ext>
          </c:extLst>
        </c:ser>
        <c:ser>
          <c:idx val="35"/>
          <c:order val="24"/>
          <c:tx>
            <c:v>Black 23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('23'!$W$26,'23'!$W$26)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BC94-4F2A-B1C3-ED85207000EF}"/>
            </c:ext>
          </c:extLst>
        </c:ser>
        <c:ser>
          <c:idx val="36"/>
          <c:order val="25"/>
          <c:tx>
            <c:strRef>
              <c:f>'23'!$AV$3</c:f>
              <c:strCache>
                <c:ptCount val="1"/>
                <c:pt idx="0">
                  <c:v>Target Lines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'23'!$AV$4:$AV$26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BC94-4F2A-B1C3-ED85207000EF}"/>
            </c:ext>
          </c:extLst>
        </c:ser>
        <c:ser>
          <c:idx val="37"/>
          <c:order val="26"/>
          <c:tx>
            <c:strRef>
              <c:f>'23'!$AW$3</c:f>
              <c:strCache>
                <c:ptCount val="1"/>
                <c:pt idx="0">
                  <c:v>Blue 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'23'!$AW$4:$AW$26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BC94-4F2A-B1C3-ED85207000EF}"/>
            </c:ext>
          </c:extLst>
        </c:ser>
        <c:ser>
          <c:idx val="38"/>
          <c:order val="27"/>
          <c:tx>
            <c:strRef>
              <c:f>'23'!$AX$3</c:f>
              <c:strCache>
                <c:ptCount val="1"/>
                <c:pt idx="0">
                  <c:v>Blue 3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'23'!$AX$4:$AX$26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BC94-4F2A-B1C3-ED85207000EF}"/>
            </c:ext>
          </c:extLst>
        </c:ser>
        <c:ser>
          <c:idx val="39"/>
          <c:order val="28"/>
          <c:tx>
            <c:strRef>
              <c:f>'23'!$AY$3</c:f>
              <c:strCache>
                <c:ptCount val="1"/>
                <c:pt idx="0">
                  <c:v>Blue 4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'23'!$AY$4:$AY$26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BC94-4F2A-B1C3-ED85207000EF}"/>
            </c:ext>
          </c:extLst>
        </c:ser>
        <c:ser>
          <c:idx val="40"/>
          <c:order val="29"/>
          <c:tx>
            <c:strRef>
              <c:f>'23'!$AZ$3</c:f>
              <c:strCache>
                <c:ptCount val="1"/>
                <c:pt idx="0">
                  <c:v>Blue 5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'23'!$AZ$4:$AZ$26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BC94-4F2A-B1C3-ED85207000EF}"/>
            </c:ext>
          </c:extLst>
        </c:ser>
        <c:ser>
          <c:idx val="41"/>
          <c:order val="30"/>
          <c:tx>
            <c:strRef>
              <c:f>'23'!$BA$3</c:f>
              <c:strCache>
                <c:ptCount val="1"/>
                <c:pt idx="0">
                  <c:v>Blue 6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'23'!$BA$4:$BA$26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BC94-4F2A-B1C3-ED85207000EF}"/>
            </c:ext>
          </c:extLst>
        </c:ser>
        <c:ser>
          <c:idx val="42"/>
          <c:order val="31"/>
          <c:tx>
            <c:strRef>
              <c:f>'23'!$BB$3</c:f>
              <c:strCache>
                <c:ptCount val="1"/>
                <c:pt idx="0">
                  <c:v>Blue 7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'23'!$BB$4:$BB$26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BC94-4F2A-B1C3-ED85207000EF}"/>
            </c:ext>
          </c:extLst>
        </c:ser>
        <c:ser>
          <c:idx val="43"/>
          <c:order val="32"/>
          <c:tx>
            <c:strRef>
              <c:f>'23'!$BC$3</c:f>
              <c:strCache>
                <c:ptCount val="1"/>
                <c:pt idx="0">
                  <c:v>Blue 8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'23'!$BC$4:$BC$26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BC94-4F2A-B1C3-ED85207000EF}"/>
            </c:ext>
          </c:extLst>
        </c:ser>
        <c:ser>
          <c:idx val="44"/>
          <c:order val="33"/>
          <c:tx>
            <c:strRef>
              <c:f>'23'!$BD$3</c:f>
              <c:strCache>
                <c:ptCount val="1"/>
                <c:pt idx="0">
                  <c:v>Blue 9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'23'!$BD$4:$BD$26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BC94-4F2A-B1C3-ED85207000EF}"/>
            </c:ext>
          </c:extLst>
        </c:ser>
        <c:ser>
          <c:idx val="45"/>
          <c:order val="34"/>
          <c:tx>
            <c:strRef>
              <c:f>'23'!$BE$3</c:f>
              <c:strCache>
                <c:ptCount val="1"/>
                <c:pt idx="0">
                  <c:v>Blue 10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'23'!$BE$4:$BE$26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BC94-4F2A-B1C3-ED85207000EF}"/>
            </c:ext>
          </c:extLst>
        </c:ser>
        <c:ser>
          <c:idx val="46"/>
          <c:order val="35"/>
          <c:tx>
            <c:strRef>
              <c:f>'23'!$BF$3</c:f>
              <c:strCache>
                <c:ptCount val="1"/>
                <c:pt idx="0">
                  <c:v>Blue 11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'23'!$BF$4:$BF$26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BC94-4F2A-B1C3-ED85207000EF}"/>
            </c:ext>
          </c:extLst>
        </c:ser>
        <c:ser>
          <c:idx val="47"/>
          <c:order val="36"/>
          <c:tx>
            <c:strRef>
              <c:f>'23'!$BG$3</c:f>
              <c:strCache>
                <c:ptCount val="1"/>
                <c:pt idx="0">
                  <c:v>Blue 12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'23'!$BG$4:$BG$26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BC94-4F2A-B1C3-ED85207000EF}"/>
            </c:ext>
          </c:extLst>
        </c:ser>
        <c:ser>
          <c:idx val="0"/>
          <c:order val="37"/>
          <c:tx>
            <c:strRef>
              <c:f>'23'!$AJ$3</c:f>
              <c:strCache>
                <c:ptCount val="1"/>
                <c:pt idx="0">
                  <c:v>Trend 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'23'!$AJ$4:$AJ$26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BC94-4F2A-B1C3-ED85207000EF}"/>
            </c:ext>
          </c:extLst>
        </c:ser>
        <c:ser>
          <c:idx val="2"/>
          <c:order val="38"/>
          <c:tx>
            <c:strRef>
              <c:f>'23'!$AK$3</c:f>
              <c:strCache>
                <c:ptCount val="1"/>
                <c:pt idx="0">
                  <c:v>Trend 2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'23'!$AK$4:$AK$26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BC94-4F2A-B1C3-ED85207000EF}"/>
            </c:ext>
          </c:extLst>
        </c:ser>
        <c:ser>
          <c:idx val="3"/>
          <c:order val="39"/>
          <c:tx>
            <c:strRef>
              <c:f>'23'!$AL$3</c:f>
              <c:strCache>
                <c:ptCount val="1"/>
                <c:pt idx="0">
                  <c:v>Trend 3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'23'!$AL$4:$AL$26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BC94-4F2A-B1C3-ED85207000EF}"/>
            </c:ext>
          </c:extLst>
        </c:ser>
        <c:ser>
          <c:idx val="4"/>
          <c:order val="40"/>
          <c:tx>
            <c:strRef>
              <c:f>'23'!$AM$3</c:f>
              <c:strCache>
                <c:ptCount val="1"/>
                <c:pt idx="0">
                  <c:v>Trend 4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'23'!$AM$4:$AM$26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BC94-4F2A-B1C3-ED85207000EF}"/>
            </c:ext>
          </c:extLst>
        </c:ser>
        <c:ser>
          <c:idx val="5"/>
          <c:order val="41"/>
          <c:tx>
            <c:strRef>
              <c:f>'23'!$AN$3</c:f>
              <c:strCache>
                <c:ptCount val="1"/>
                <c:pt idx="0">
                  <c:v>Trend 5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'23'!$AN$4:$AN$26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BC94-4F2A-B1C3-ED85207000EF}"/>
            </c:ext>
          </c:extLst>
        </c:ser>
        <c:ser>
          <c:idx val="6"/>
          <c:order val="42"/>
          <c:tx>
            <c:strRef>
              <c:f>'23'!$AO$3</c:f>
              <c:strCache>
                <c:ptCount val="1"/>
                <c:pt idx="0">
                  <c:v>Trend 6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'23'!$AO$4:$AO$26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BC94-4F2A-B1C3-ED85207000EF}"/>
            </c:ext>
          </c:extLst>
        </c:ser>
        <c:ser>
          <c:idx val="7"/>
          <c:order val="43"/>
          <c:tx>
            <c:strRef>
              <c:f>'23'!$AP$3</c:f>
              <c:strCache>
                <c:ptCount val="1"/>
                <c:pt idx="0">
                  <c:v>Trend 7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'23'!$AP$4:$AP$26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BC94-4F2A-B1C3-ED85207000EF}"/>
            </c:ext>
          </c:extLst>
        </c:ser>
        <c:ser>
          <c:idx val="8"/>
          <c:order val="44"/>
          <c:tx>
            <c:strRef>
              <c:f>'23'!$AQ$3</c:f>
              <c:strCache>
                <c:ptCount val="1"/>
                <c:pt idx="0">
                  <c:v>Trend 8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'23'!$AQ$4:$AQ$26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BC94-4F2A-B1C3-ED85207000EF}"/>
            </c:ext>
          </c:extLst>
        </c:ser>
        <c:ser>
          <c:idx val="9"/>
          <c:order val="45"/>
          <c:tx>
            <c:strRef>
              <c:f>'23'!$AR$3</c:f>
              <c:strCache>
                <c:ptCount val="1"/>
                <c:pt idx="0">
                  <c:v>Trend 9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'23'!$AR$4:$AR$26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BC94-4F2A-B1C3-ED85207000EF}"/>
            </c:ext>
          </c:extLst>
        </c:ser>
        <c:ser>
          <c:idx val="10"/>
          <c:order val="46"/>
          <c:tx>
            <c:strRef>
              <c:f>'23'!$AS$3</c:f>
              <c:strCache>
                <c:ptCount val="1"/>
                <c:pt idx="0">
                  <c:v>Trend 10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'23'!$AS$4:$AS$26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BC94-4F2A-B1C3-ED85207000EF}"/>
            </c:ext>
          </c:extLst>
        </c:ser>
        <c:ser>
          <c:idx val="11"/>
          <c:order val="47"/>
          <c:tx>
            <c:strRef>
              <c:f>'23'!$AT$3</c:f>
              <c:strCache>
                <c:ptCount val="1"/>
                <c:pt idx="0">
                  <c:v>Trend 11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'23'!$AT$4:$AT$26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BC94-4F2A-B1C3-ED85207000EF}"/>
            </c:ext>
          </c:extLst>
        </c:ser>
        <c:ser>
          <c:idx val="12"/>
          <c:order val="48"/>
          <c:tx>
            <c:strRef>
              <c:f>'23'!$AU$3</c:f>
              <c:strCache>
                <c:ptCount val="1"/>
                <c:pt idx="0">
                  <c:v>Trend 12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'23'!$E$4:$E$26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'23'!$AU$4:$AU$26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BC94-4F2A-B1C3-ED8520700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620936"/>
        <c:axId val="448621328"/>
        <c:extLst/>
      </c:scatterChart>
      <c:valAx>
        <c:axId val="448620936"/>
        <c:scaling>
          <c:orientation val="minMax"/>
          <c:max val="42898"/>
          <c:min val="425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Week</a:t>
                </a:r>
              </a:p>
            </c:rich>
          </c:tx>
          <c:layout>
            <c:manualLayout>
              <c:xMode val="edge"/>
              <c:yMode val="edge"/>
              <c:x val="0.47036290195963504"/>
              <c:y val="0.94184098158675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174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621328"/>
        <c:crosses val="autoZero"/>
        <c:crossBetween val="midCat"/>
        <c:majorUnit val="14"/>
        <c:minorUnit val="7"/>
      </c:valAx>
      <c:valAx>
        <c:axId val="448621328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% Content Mastered</a:t>
                </a:r>
              </a:p>
            </c:rich>
          </c:tx>
          <c:layout>
            <c:manualLayout>
              <c:xMode val="edge"/>
              <c:yMode val="edge"/>
              <c:x val="1.5531222066147364E-2"/>
              <c:y val="0.31327891173621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620936"/>
        <c:crosses val="autoZero"/>
        <c:crossBetween val="midCat"/>
        <c:majorUnit val="10"/>
        <c:min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legendEntry>
        <c:idx val="38"/>
        <c:delete val="1"/>
      </c:legendEntry>
      <c:legendEntry>
        <c:idx val="39"/>
        <c:delete val="1"/>
      </c:legendEntry>
      <c:legendEntry>
        <c:idx val="40"/>
        <c:delete val="1"/>
      </c:legendEntry>
      <c:legendEntry>
        <c:idx val="41"/>
        <c:delete val="1"/>
      </c:legendEntry>
      <c:legendEntry>
        <c:idx val="42"/>
        <c:delete val="1"/>
      </c:legendEntry>
      <c:legendEntry>
        <c:idx val="43"/>
        <c:delete val="1"/>
      </c:legendEntry>
      <c:legendEntry>
        <c:idx val="44"/>
        <c:delete val="1"/>
      </c:legendEntry>
      <c:legendEntry>
        <c:idx val="45"/>
        <c:delete val="1"/>
      </c:legendEntry>
      <c:legendEntry>
        <c:idx val="46"/>
        <c:delete val="1"/>
      </c:legendEntry>
      <c:legendEntry>
        <c:idx val="47"/>
        <c:delete val="1"/>
      </c:legendEntry>
      <c:legendEntry>
        <c:idx val="48"/>
        <c:delete val="1"/>
      </c:legendEntry>
      <c:layout>
        <c:manualLayout>
          <c:xMode val="edge"/>
          <c:yMode val="edge"/>
          <c:x val="0.79188193832414677"/>
          <c:y val="1.7475601070798662E-2"/>
          <c:w val="0.17698169423330146"/>
          <c:h val="7.82592909584610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0912786717772E-2"/>
          <c:y val="0.10448834160133251"/>
          <c:w val="0.87955092831977155"/>
          <c:h val="0.76225658485487147"/>
        </c:manualLayout>
      </c:layout>
      <c:scatterChart>
        <c:scatterStyle val="lineMarker"/>
        <c:varyColors val="0"/>
        <c:ser>
          <c:idx val="1"/>
          <c:order val="0"/>
          <c:tx>
            <c:v>Actual % Mastered</c:v>
          </c:tx>
          <c:spPr>
            <a:ln w="952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lt1"/>
              </a:solidFill>
              <a:ln w="19050">
                <a:solidFill>
                  <a:srgbClr val="C00000"/>
                </a:solidFill>
                <a:round/>
              </a:ln>
              <a:effectLst/>
            </c:spPr>
          </c:marker>
          <c:xVal>
            <c:numRef>
              <c:f>'24'!$E$4:$E$26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'24'!$S$4:$S$26</c:f>
              <c:numCache>
                <c:formatCode>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A42-4696-B98C-9C3587C54CC7}"/>
            </c:ext>
          </c:extLst>
        </c:ser>
        <c:ser>
          <c:idx val="48"/>
          <c:order val="1"/>
          <c:tx>
            <c:v>Trendlines</c:v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'24'!$AJ$4:$AJ$26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42-4696-B98C-9C3587C54CC7}"/>
            </c:ext>
          </c:extLst>
        </c:ser>
        <c:ser>
          <c:idx val="13"/>
          <c:order val="2"/>
          <c:tx>
            <c:v>Black 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('24'!$W$4,'24'!$W$4)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1A42-4696-B98C-9C3587C54CC7}"/>
            </c:ext>
          </c:extLst>
        </c:ser>
        <c:ser>
          <c:idx val="14"/>
          <c:order val="3"/>
          <c:tx>
            <c:v>Black 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('24'!$W$5,'24'!$W$5)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1A42-4696-B98C-9C3587C54CC7}"/>
            </c:ext>
          </c:extLst>
        </c:ser>
        <c:ser>
          <c:idx val="15"/>
          <c:order val="4"/>
          <c:tx>
            <c:v>Black 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('24'!$W$6,'24'!$W$6)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1A42-4696-B98C-9C3587C54CC7}"/>
            </c:ext>
          </c:extLst>
        </c:ser>
        <c:ser>
          <c:idx val="16"/>
          <c:order val="5"/>
          <c:tx>
            <c:v>Black 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('24'!$W$7,'24'!$W$7)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1A42-4696-B98C-9C3587C54CC7}"/>
            </c:ext>
          </c:extLst>
        </c:ser>
        <c:ser>
          <c:idx val="17"/>
          <c:order val="6"/>
          <c:tx>
            <c:v>Black 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('24'!$W$8,'24'!$W$8)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1A42-4696-B98C-9C3587C54CC7}"/>
            </c:ext>
          </c:extLst>
        </c:ser>
        <c:ser>
          <c:idx val="18"/>
          <c:order val="7"/>
          <c:tx>
            <c:v>Black 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('24'!$W$9,'24'!$W$9)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1A42-4696-B98C-9C3587C54CC7}"/>
            </c:ext>
          </c:extLst>
        </c:ser>
        <c:ser>
          <c:idx val="19"/>
          <c:order val="8"/>
          <c:tx>
            <c:v>Black 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('24'!$W$10,'24'!$W$10)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1A42-4696-B98C-9C3587C54CC7}"/>
            </c:ext>
          </c:extLst>
        </c:ser>
        <c:ser>
          <c:idx val="20"/>
          <c:order val="9"/>
          <c:tx>
            <c:v>Black 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('24'!$W$11,'24'!$W$11)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1A42-4696-B98C-9C3587C54CC7}"/>
            </c:ext>
          </c:extLst>
        </c:ser>
        <c:ser>
          <c:idx val="21"/>
          <c:order val="10"/>
          <c:tx>
            <c:v>Black 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('24'!$W$12,'24'!$W$12)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1A42-4696-B98C-9C3587C54CC7}"/>
            </c:ext>
          </c:extLst>
        </c:ser>
        <c:ser>
          <c:idx val="22"/>
          <c:order val="11"/>
          <c:tx>
            <c:v>Black 10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('24'!$W$13,'24'!$W$13)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1A42-4696-B98C-9C3587C54CC7}"/>
            </c:ext>
          </c:extLst>
        </c:ser>
        <c:ser>
          <c:idx val="23"/>
          <c:order val="12"/>
          <c:tx>
            <c:v>Black 11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('24'!$W$14,'24'!$W$14)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1A42-4696-B98C-9C3587C54CC7}"/>
            </c:ext>
          </c:extLst>
        </c:ser>
        <c:ser>
          <c:idx val="24"/>
          <c:order val="13"/>
          <c:tx>
            <c:v>Black 12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('24'!$W$15,'24'!$W$15)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1A42-4696-B98C-9C3587C54CC7}"/>
            </c:ext>
          </c:extLst>
        </c:ser>
        <c:ser>
          <c:idx val="25"/>
          <c:order val="14"/>
          <c:tx>
            <c:v>Black 13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('24'!$W$16,'24'!$W$16)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1A42-4696-B98C-9C3587C54CC7}"/>
            </c:ext>
          </c:extLst>
        </c:ser>
        <c:ser>
          <c:idx val="26"/>
          <c:order val="15"/>
          <c:tx>
            <c:v>Black 14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('24'!$W$17,'24'!$W$17)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1A42-4696-B98C-9C3587C54CC7}"/>
            </c:ext>
          </c:extLst>
        </c:ser>
        <c:ser>
          <c:idx val="27"/>
          <c:order val="16"/>
          <c:tx>
            <c:v>Black 15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('24'!$W$18,'24'!$W$18)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1A42-4696-B98C-9C3587C54CC7}"/>
            </c:ext>
          </c:extLst>
        </c:ser>
        <c:ser>
          <c:idx val="28"/>
          <c:order val="17"/>
          <c:tx>
            <c:v>Black 16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('24'!$W$19,'24'!$W$19)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1A42-4696-B98C-9C3587C54CC7}"/>
            </c:ext>
          </c:extLst>
        </c:ser>
        <c:ser>
          <c:idx val="29"/>
          <c:order val="18"/>
          <c:tx>
            <c:v>Black 17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('24'!$W$20,'24'!$W$20)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1A42-4696-B98C-9C3587C54CC7}"/>
            </c:ext>
          </c:extLst>
        </c:ser>
        <c:ser>
          <c:idx val="30"/>
          <c:order val="19"/>
          <c:tx>
            <c:v>Black 18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('24'!$W$21,'24'!$W$21)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1A42-4696-B98C-9C3587C54CC7}"/>
            </c:ext>
          </c:extLst>
        </c:ser>
        <c:ser>
          <c:idx val="31"/>
          <c:order val="20"/>
          <c:tx>
            <c:v>Black 19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('24'!$W$22,'24'!$W$22)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1A42-4696-B98C-9C3587C54CC7}"/>
            </c:ext>
          </c:extLst>
        </c:ser>
        <c:ser>
          <c:idx val="32"/>
          <c:order val="21"/>
          <c:tx>
            <c:v>Black 20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('24'!$W$23,'24'!$W$23)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1A42-4696-B98C-9C3587C54CC7}"/>
            </c:ext>
          </c:extLst>
        </c:ser>
        <c:ser>
          <c:idx val="33"/>
          <c:order val="22"/>
          <c:tx>
            <c:v>Black 21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('24'!$W$24,'24'!$W$24)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1A42-4696-B98C-9C3587C54CC7}"/>
            </c:ext>
          </c:extLst>
        </c:ser>
        <c:ser>
          <c:idx val="34"/>
          <c:order val="23"/>
          <c:tx>
            <c:v>Black 22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('24'!$W$25,'24'!$W$25)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1A42-4696-B98C-9C3587C54CC7}"/>
            </c:ext>
          </c:extLst>
        </c:ser>
        <c:ser>
          <c:idx val="35"/>
          <c:order val="24"/>
          <c:tx>
            <c:v>Black 23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('24'!$W$26,'24'!$W$26)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1A42-4696-B98C-9C3587C54CC7}"/>
            </c:ext>
          </c:extLst>
        </c:ser>
        <c:ser>
          <c:idx val="36"/>
          <c:order val="25"/>
          <c:tx>
            <c:strRef>
              <c:f>'24'!$AV$3</c:f>
              <c:strCache>
                <c:ptCount val="1"/>
                <c:pt idx="0">
                  <c:v>Target Lines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'24'!$AV$4:$AV$26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1A42-4696-B98C-9C3587C54CC7}"/>
            </c:ext>
          </c:extLst>
        </c:ser>
        <c:ser>
          <c:idx val="37"/>
          <c:order val="26"/>
          <c:tx>
            <c:strRef>
              <c:f>'24'!$AW$3</c:f>
              <c:strCache>
                <c:ptCount val="1"/>
                <c:pt idx="0">
                  <c:v>Blue 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'24'!$AW$4:$AW$26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1A42-4696-B98C-9C3587C54CC7}"/>
            </c:ext>
          </c:extLst>
        </c:ser>
        <c:ser>
          <c:idx val="38"/>
          <c:order val="27"/>
          <c:tx>
            <c:strRef>
              <c:f>'24'!$AX$3</c:f>
              <c:strCache>
                <c:ptCount val="1"/>
                <c:pt idx="0">
                  <c:v>Blue 3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'24'!$AX$4:$AX$26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1A42-4696-B98C-9C3587C54CC7}"/>
            </c:ext>
          </c:extLst>
        </c:ser>
        <c:ser>
          <c:idx val="39"/>
          <c:order val="28"/>
          <c:tx>
            <c:strRef>
              <c:f>'24'!$AY$3</c:f>
              <c:strCache>
                <c:ptCount val="1"/>
                <c:pt idx="0">
                  <c:v>Blue 4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'24'!$AY$4:$AY$26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1A42-4696-B98C-9C3587C54CC7}"/>
            </c:ext>
          </c:extLst>
        </c:ser>
        <c:ser>
          <c:idx val="40"/>
          <c:order val="29"/>
          <c:tx>
            <c:strRef>
              <c:f>'24'!$AZ$3</c:f>
              <c:strCache>
                <c:ptCount val="1"/>
                <c:pt idx="0">
                  <c:v>Blue 5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'24'!$AZ$4:$AZ$26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1A42-4696-B98C-9C3587C54CC7}"/>
            </c:ext>
          </c:extLst>
        </c:ser>
        <c:ser>
          <c:idx val="41"/>
          <c:order val="30"/>
          <c:tx>
            <c:strRef>
              <c:f>'24'!$BA$3</c:f>
              <c:strCache>
                <c:ptCount val="1"/>
                <c:pt idx="0">
                  <c:v>Blue 6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'24'!$BA$4:$BA$26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1A42-4696-B98C-9C3587C54CC7}"/>
            </c:ext>
          </c:extLst>
        </c:ser>
        <c:ser>
          <c:idx val="42"/>
          <c:order val="31"/>
          <c:tx>
            <c:strRef>
              <c:f>'24'!$BB$3</c:f>
              <c:strCache>
                <c:ptCount val="1"/>
                <c:pt idx="0">
                  <c:v>Blue 7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'24'!$BB$4:$BB$26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1A42-4696-B98C-9C3587C54CC7}"/>
            </c:ext>
          </c:extLst>
        </c:ser>
        <c:ser>
          <c:idx val="43"/>
          <c:order val="32"/>
          <c:tx>
            <c:strRef>
              <c:f>'24'!$BC$3</c:f>
              <c:strCache>
                <c:ptCount val="1"/>
                <c:pt idx="0">
                  <c:v>Blue 8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'24'!$BC$4:$BC$26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1A42-4696-B98C-9C3587C54CC7}"/>
            </c:ext>
          </c:extLst>
        </c:ser>
        <c:ser>
          <c:idx val="44"/>
          <c:order val="33"/>
          <c:tx>
            <c:strRef>
              <c:f>'24'!$BD$3</c:f>
              <c:strCache>
                <c:ptCount val="1"/>
                <c:pt idx="0">
                  <c:v>Blue 9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'24'!$BD$4:$BD$26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1A42-4696-B98C-9C3587C54CC7}"/>
            </c:ext>
          </c:extLst>
        </c:ser>
        <c:ser>
          <c:idx val="45"/>
          <c:order val="34"/>
          <c:tx>
            <c:strRef>
              <c:f>'24'!$BE$3</c:f>
              <c:strCache>
                <c:ptCount val="1"/>
                <c:pt idx="0">
                  <c:v>Blue 10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'24'!$BE$4:$BE$26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1A42-4696-B98C-9C3587C54CC7}"/>
            </c:ext>
          </c:extLst>
        </c:ser>
        <c:ser>
          <c:idx val="46"/>
          <c:order val="35"/>
          <c:tx>
            <c:strRef>
              <c:f>'24'!$BF$3</c:f>
              <c:strCache>
                <c:ptCount val="1"/>
                <c:pt idx="0">
                  <c:v>Blue 11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'24'!$BF$4:$BF$26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1A42-4696-B98C-9C3587C54CC7}"/>
            </c:ext>
          </c:extLst>
        </c:ser>
        <c:ser>
          <c:idx val="47"/>
          <c:order val="36"/>
          <c:tx>
            <c:strRef>
              <c:f>'24'!$BG$3</c:f>
              <c:strCache>
                <c:ptCount val="1"/>
                <c:pt idx="0">
                  <c:v>Blue 12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'24'!$BG$4:$BG$26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1A42-4696-B98C-9C3587C54CC7}"/>
            </c:ext>
          </c:extLst>
        </c:ser>
        <c:ser>
          <c:idx val="0"/>
          <c:order val="37"/>
          <c:tx>
            <c:strRef>
              <c:f>'24'!$AJ$3</c:f>
              <c:strCache>
                <c:ptCount val="1"/>
                <c:pt idx="0">
                  <c:v>Trend 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'24'!$AJ$4:$AJ$26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1A42-4696-B98C-9C3587C54CC7}"/>
            </c:ext>
          </c:extLst>
        </c:ser>
        <c:ser>
          <c:idx val="2"/>
          <c:order val="38"/>
          <c:tx>
            <c:strRef>
              <c:f>'24'!$AK$3</c:f>
              <c:strCache>
                <c:ptCount val="1"/>
                <c:pt idx="0">
                  <c:v>Trend 2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'24'!$AK$4:$AK$26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1A42-4696-B98C-9C3587C54CC7}"/>
            </c:ext>
          </c:extLst>
        </c:ser>
        <c:ser>
          <c:idx val="3"/>
          <c:order val="39"/>
          <c:tx>
            <c:strRef>
              <c:f>'24'!$AL$3</c:f>
              <c:strCache>
                <c:ptCount val="1"/>
                <c:pt idx="0">
                  <c:v>Trend 3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'24'!$AL$4:$AL$26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1A42-4696-B98C-9C3587C54CC7}"/>
            </c:ext>
          </c:extLst>
        </c:ser>
        <c:ser>
          <c:idx val="4"/>
          <c:order val="40"/>
          <c:tx>
            <c:strRef>
              <c:f>'24'!$AM$3</c:f>
              <c:strCache>
                <c:ptCount val="1"/>
                <c:pt idx="0">
                  <c:v>Trend 4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'24'!$AM$4:$AM$26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1A42-4696-B98C-9C3587C54CC7}"/>
            </c:ext>
          </c:extLst>
        </c:ser>
        <c:ser>
          <c:idx val="5"/>
          <c:order val="41"/>
          <c:tx>
            <c:strRef>
              <c:f>'24'!$AN$3</c:f>
              <c:strCache>
                <c:ptCount val="1"/>
                <c:pt idx="0">
                  <c:v>Trend 5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'24'!$AN$4:$AN$26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1A42-4696-B98C-9C3587C54CC7}"/>
            </c:ext>
          </c:extLst>
        </c:ser>
        <c:ser>
          <c:idx val="6"/>
          <c:order val="42"/>
          <c:tx>
            <c:strRef>
              <c:f>'24'!$AO$3</c:f>
              <c:strCache>
                <c:ptCount val="1"/>
                <c:pt idx="0">
                  <c:v>Trend 6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'24'!$AO$4:$AO$26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1A42-4696-B98C-9C3587C54CC7}"/>
            </c:ext>
          </c:extLst>
        </c:ser>
        <c:ser>
          <c:idx val="7"/>
          <c:order val="43"/>
          <c:tx>
            <c:strRef>
              <c:f>'24'!$AP$3</c:f>
              <c:strCache>
                <c:ptCount val="1"/>
                <c:pt idx="0">
                  <c:v>Trend 7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'24'!$AP$4:$AP$26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1A42-4696-B98C-9C3587C54CC7}"/>
            </c:ext>
          </c:extLst>
        </c:ser>
        <c:ser>
          <c:idx val="8"/>
          <c:order val="44"/>
          <c:tx>
            <c:strRef>
              <c:f>'24'!$AQ$3</c:f>
              <c:strCache>
                <c:ptCount val="1"/>
                <c:pt idx="0">
                  <c:v>Trend 8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'24'!$AQ$4:$AQ$26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1A42-4696-B98C-9C3587C54CC7}"/>
            </c:ext>
          </c:extLst>
        </c:ser>
        <c:ser>
          <c:idx val="9"/>
          <c:order val="45"/>
          <c:tx>
            <c:strRef>
              <c:f>'24'!$AR$3</c:f>
              <c:strCache>
                <c:ptCount val="1"/>
                <c:pt idx="0">
                  <c:v>Trend 9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'24'!$AR$4:$AR$26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1A42-4696-B98C-9C3587C54CC7}"/>
            </c:ext>
          </c:extLst>
        </c:ser>
        <c:ser>
          <c:idx val="10"/>
          <c:order val="46"/>
          <c:tx>
            <c:strRef>
              <c:f>'24'!$AS$3</c:f>
              <c:strCache>
                <c:ptCount val="1"/>
                <c:pt idx="0">
                  <c:v>Trend 10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'24'!$AS$4:$AS$26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1A42-4696-B98C-9C3587C54CC7}"/>
            </c:ext>
          </c:extLst>
        </c:ser>
        <c:ser>
          <c:idx val="11"/>
          <c:order val="47"/>
          <c:tx>
            <c:strRef>
              <c:f>'24'!$AT$3</c:f>
              <c:strCache>
                <c:ptCount val="1"/>
                <c:pt idx="0">
                  <c:v>Trend 11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'24'!$AT$4:$AT$26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1A42-4696-B98C-9C3587C54CC7}"/>
            </c:ext>
          </c:extLst>
        </c:ser>
        <c:ser>
          <c:idx val="12"/>
          <c:order val="48"/>
          <c:tx>
            <c:strRef>
              <c:f>'24'!$AU$3</c:f>
              <c:strCache>
                <c:ptCount val="1"/>
                <c:pt idx="0">
                  <c:v>Trend 12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'24'!$E$4:$E$26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'24'!$AU$4:$AU$26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1A42-4696-B98C-9C3587C54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623288"/>
        <c:axId val="428583520"/>
        <c:extLst/>
      </c:scatterChart>
      <c:valAx>
        <c:axId val="448623288"/>
        <c:scaling>
          <c:orientation val="minMax"/>
          <c:max val="42898"/>
          <c:min val="425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Week</a:t>
                </a:r>
              </a:p>
            </c:rich>
          </c:tx>
          <c:layout>
            <c:manualLayout>
              <c:xMode val="edge"/>
              <c:yMode val="edge"/>
              <c:x val="0.47036290195963504"/>
              <c:y val="0.94184098158675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174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8583520"/>
        <c:crosses val="autoZero"/>
        <c:crossBetween val="midCat"/>
        <c:majorUnit val="14"/>
        <c:minorUnit val="7"/>
      </c:valAx>
      <c:valAx>
        <c:axId val="428583520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% Content Mastered</a:t>
                </a:r>
              </a:p>
            </c:rich>
          </c:tx>
          <c:layout>
            <c:manualLayout>
              <c:xMode val="edge"/>
              <c:yMode val="edge"/>
              <c:x val="1.5531222066147364E-2"/>
              <c:y val="0.31327891173621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8623288"/>
        <c:crosses val="autoZero"/>
        <c:crossBetween val="midCat"/>
        <c:majorUnit val="10"/>
        <c:min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legendEntry>
        <c:idx val="38"/>
        <c:delete val="1"/>
      </c:legendEntry>
      <c:legendEntry>
        <c:idx val="39"/>
        <c:delete val="1"/>
      </c:legendEntry>
      <c:legendEntry>
        <c:idx val="40"/>
        <c:delete val="1"/>
      </c:legendEntry>
      <c:legendEntry>
        <c:idx val="41"/>
        <c:delete val="1"/>
      </c:legendEntry>
      <c:legendEntry>
        <c:idx val="42"/>
        <c:delete val="1"/>
      </c:legendEntry>
      <c:legendEntry>
        <c:idx val="43"/>
        <c:delete val="1"/>
      </c:legendEntry>
      <c:legendEntry>
        <c:idx val="44"/>
        <c:delete val="1"/>
      </c:legendEntry>
      <c:legendEntry>
        <c:idx val="45"/>
        <c:delete val="1"/>
      </c:legendEntry>
      <c:legendEntry>
        <c:idx val="46"/>
        <c:delete val="1"/>
      </c:legendEntry>
      <c:legendEntry>
        <c:idx val="47"/>
        <c:delete val="1"/>
      </c:legendEntry>
      <c:legendEntry>
        <c:idx val="48"/>
        <c:delete val="1"/>
      </c:legendEntry>
      <c:layout>
        <c:manualLayout>
          <c:xMode val="edge"/>
          <c:yMode val="edge"/>
          <c:x val="0.79188193832414677"/>
          <c:y val="1.7475601070798662E-2"/>
          <c:w val="0.17698169423330146"/>
          <c:h val="7.82592909584610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0912786717772E-2"/>
          <c:y val="0.10448834160133251"/>
          <c:w val="0.87955092831977155"/>
          <c:h val="0.76225658485487147"/>
        </c:manualLayout>
      </c:layout>
      <c:scatterChart>
        <c:scatterStyle val="lineMarker"/>
        <c:varyColors val="0"/>
        <c:ser>
          <c:idx val="1"/>
          <c:order val="0"/>
          <c:tx>
            <c:v>Actual % Mastered</c:v>
          </c:tx>
          <c:spPr>
            <a:ln w="952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lt1"/>
              </a:solidFill>
              <a:ln w="19050">
                <a:solidFill>
                  <a:srgbClr val="C00000"/>
                </a:solidFill>
                <a:round/>
              </a:ln>
              <a:effectLst/>
            </c:spPr>
          </c:marker>
          <c:xVal>
            <c:numRef>
              <c:f>'25'!$E$4:$E$26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'25'!$S$4:$S$26</c:f>
              <c:numCache>
                <c:formatCode>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D3-407C-8531-6E5E3255A1FC}"/>
            </c:ext>
          </c:extLst>
        </c:ser>
        <c:ser>
          <c:idx val="48"/>
          <c:order val="1"/>
          <c:tx>
            <c:v>Trendlines</c:v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'25'!$AJ$4:$AJ$26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9D3-407C-8531-6E5E3255A1FC}"/>
            </c:ext>
          </c:extLst>
        </c:ser>
        <c:ser>
          <c:idx val="13"/>
          <c:order val="2"/>
          <c:tx>
            <c:v>Black 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('25'!$W$4,'25'!$W$4)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B9D3-407C-8531-6E5E3255A1FC}"/>
            </c:ext>
          </c:extLst>
        </c:ser>
        <c:ser>
          <c:idx val="14"/>
          <c:order val="3"/>
          <c:tx>
            <c:v>Black 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('25'!$W$5,'25'!$W$5)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B9D3-407C-8531-6E5E3255A1FC}"/>
            </c:ext>
          </c:extLst>
        </c:ser>
        <c:ser>
          <c:idx val="15"/>
          <c:order val="4"/>
          <c:tx>
            <c:v>Black 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('25'!$W$6,'25'!$W$6)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B9D3-407C-8531-6E5E3255A1FC}"/>
            </c:ext>
          </c:extLst>
        </c:ser>
        <c:ser>
          <c:idx val="16"/>
          <c:order val="5"/>
          <c:tx>
            <c:v>Black 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('25'!$W$7,'25'!$W$7)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B9D3-407C-8531-6E5E3255A1FC}"/>
            </c:ext>
          </c:extLst>
        </c:ser>
        <c:ser>
          <c:idx val="17"/>
          <c:order val="6"/>
          <c:tx>
            <c:v>Black 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('25'!$W$8,'25'!$W$8)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B9D3-407C-8531-6E5E3255A1FC}"/>
            </c:ext>
          </c:extLst>
        </c:ser>
        <c:ser>
          <c:idx val="18"/>
          <c:order val="7"/>
          <c:tx>
            <c:v>Black 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('25'!$W$9,'25'!$W$9)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B9D3-407C-8531-6E5E3255A1FC}"/>
            </c:ext>
          </c:extLst>
        </c:ser>
        <c:ser>
          <c:idx val="19"/>
          <c:order val="8"/>
          <c:tx>
            <c:v>Black 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('25'!$W$10,'25'!$W$10)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B9D3-407C-8531-6E5E3255A1FC}"/>
            </c:ext>
          </c:extLst>
        </c:ser>
        <c:ser>
          <c:idx val="20"/>
          <c:order val="9"/>
          <c:tx>
            <c:v>Black 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('25'!$W$11,'25'!$W$11)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B9D3-407C-8531-6E5E3255A1FC}"/>
            </c:ext>
          </c:extLst>
        </c:ser>
        <c:ser>
          <c:idx val="21"/>
          <c:order val="10"/>
          <c:tx>
            <c:v>Black 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('25'!$W$12,'25'!$W$12)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B9D3-407C-8531-6E5E3255A1FC}"/>
            </c:ext>
          </c:extLst>
        </c:ser>
        <c:ser>
          <c:idx val="22"/>
          <c:order val="11"/>
          <c:tx>
            <c:v>Black 10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('25'!$W$13,'25'!$W$13)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B9D3-407C-8531-6E5E3255A1FC}"/>
            </c:ext>
          </c:extLst>
        </c:ser>
        <c:ser>
          <c:idx val="23"/>
          <c:order val="12"/>
          <c:tx>
            <c:v>Black 11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('25'!$W$14,'25'!$W$14)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B9D3-407C-8531-6E5E3255A1FC}"/>
            </c:ext>
          </c:extLst>
        </c:ser>
        <c:ser>
          <c:idx val="24"/>
          <c:order val="13"/>
          <c:tx>
            <c:v>Black 12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('25'!$W$15,'25'!$W$15)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B9D3-407C-8531-6E5E3255A1FC}"/>
            </c:ext>
          </c:extLst>
        </c:ser>
        <c:ser>
          <c:idx val="25"/>
          <c:order val="14"/>
          <c:tx>
            <c:v>Black 13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('25'!$W$16,'25'!$W$16)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B9D3-407C-8531-6E5E3255A1FC}"/>
            </c:ext>
          </c:extLst>
        </c:ser>
        <c:ser>
          <c:idx val="26"/>
          <c:order val="15"/>
          <c:tx>
            <c:v>Black 14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('25'!$W$17,'25'!$W$17)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B9D3-407C-8531-6E5E3255A1FC}"/>
            </c:ext>
          </c:extLst>
        </c:ser>
        <c:ser>
          <c:idx val="27"/>
          <c:order val="16"/>
          <c:tx>
            <c:v>Black 15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('25'!$W$18,'25'!$W$18)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B9D3-407C-8531-6E5E3255A1FC}"/>
            </c:ext>
          </c:extLst>
        </c:ser>
        <c:ser>
          <c:idx val="28"/>
          <c:order val="17"/>
          <c:tx>
            <c:v>Black 16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('25'!$W$19,'25'!$W$19)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B9D3-407C-8531-6E5E3255A1FC}"/>
            </c:ext>
          </c:extLst>
        </c:ser>
        <c:ser>
          <c:idx val="29"/>
          <c:order val="18"/>
          <c:tx>
            <c:v>Black 17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('25'!$W$20,'25'!$W$20)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B9D3-407C-8531-6E5E3255A1FC}"/>
            </c:ext>
          </c:extLst>
        </c:ser>
        <c:ser>
          <c:idx val="30"/>
          <c:order val="19"/>
          <c:tx>
            <c:v>Black 18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('25'!$W$21,'25'!$W$21)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B9D3-407C-8531-6E5E3255A1FC}"/>
            </c:ext>
          </c:extLst>
        </c:ser>
        <c:ser>
          <c:idx val="31"/>
          <c:order val="20"/>
          <c:tx>
            <c:v>Black 19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('25'!$W$22,'25'!$W$22)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B9D3-407C-8531-6E5E3255A1FC}"/>
            </c:ext>
          </c:extLst>
        </c:ser>
        <c:ser>
          <c:idx val="32"/>
          <c:order val="21"/>
          <c:tx>
            <c:v>Black 20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('25'!$W$23,'25'!$W$23)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B9D3-407C-8531-6E5E3255A1FC}"/>
            </c:ext>
          </c:extLst>
        </c:ser>
        <c:ser>
          <c:idx val="33"/>
          <c:order val="22"/>
          <c:tx>
            <c:v>Black 21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('25'!$W$24,'25'!$W$24)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B9D3-407C-8531-6E5E3255A1FC}"/>
            </c:ext>
          </c:extLst>
        </c:ser>
        <c:ser>
          <c:idx val="34"/>
          <c:order val="23"/>
          <c:tx>
            <c:v>Black 22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('25'!$W$25,'25'!$W$25)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B9D3-407C-8531-6E5E3255A1FC}"/>
            </c:ext>
          </c:extLst>
        </c:ser>
        <c:ser>
          <c:idx val="35"/>
          <c:order val="24"/>
          <c:tx>
            <c:v>Black 23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('25'!$W$26,'25'!$W$26)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B9D3-407C-8531-6E5E3255A1FC}"/>
            </c:ext>
          </c:extLst>
        </c:ser>
        <c:ser>
          <c:idx val="36"/>
          <c:order val="25"/>
          <c:tx>
            <c:strRef>
              <c:f>'25'!$AV$3</c:f>
              <c:strCache>
                <c:ptCount val="1"/>
                <c:pt idx="0">
                  <c:v>Target Lines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'25'!$AV$4:$AV$26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B9D3-407C-8531-6E5E3255A1FC}"/>
            </c:ext>
          </c:extLst>
        </c:ser>
        <c:ser>
          <c:idx val="37"/>
          <c:order val="26"/>
          <c:tx>
            <c:strRef>
              <c:f>'25'!$AW$3</c:f>
              <c:strCache>
                <c:ptCount val="1"/>
                <c:pt idx="0">
                  <c:v>Blue 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'25'!$AW$4:$AW$26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B9D3-407C-8531-6E5E3255A1FC}"/>
            </c:ext>
          </c:extLst>
        </c:ser>
        <c:ser>
          <c:idx val="38"/>
          <c:order val="27"/>
          <c:tx>
            <c:strRef>
              <c:f>'25'!$AX$3</c:f>
              <c:strCache>
                <c:ptCount val="1"/>
                <c:pt idx="0">
                  <c:v>Blue 3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'25'!$AX$4:$AX$26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B9D3-407C-8531-6E5E3255A1FC}"/>
            </c:ext>
          </c:extLst>
        </c:ser>
        <c:ser>
          <c:idx val="39"/>
          <c:order val="28"/>
          <c:tx>
            <c:strRef>
              <c:f>'25'!$AY$3</c:f>
              <c:strCache>
                <c:ptCount val="1"/>
                <c:pt idx="0">
                  <c:v>Blue 4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'25'!$AY$4:$AY$26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B9D3-407C-8531-6E5E3255A1FC}"/>
            </c:ext>
          </c:extLst>
        </c:ser>
        <c:ser>
          <c:idx val="40"/>
          <c:order val="29"/>
          <c:tx>
            <c:strRef>
              <c:f>'25'!$AZ$3</c:f>
              <c:strCache>
                <c:ptCount val="1"/>
                <c:pt idx="0">
                  <c:v>Blue 5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'25'!$AZ$4:$AZ$26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B9D3-407C-8531-6E5E3255A1FC}"/>
            </c:ext>
          </c:extLst>
        </c:ser>
        <c:ser>
          <c:idx val="41"/>
          <c:order val="30"/>
          <c:tx>
            <c:strRef>
              <c:f>'25'!$BA$3</c:f>
              <c:strCache>
                <c:ptCount val="1"/>
                <c:pt idx="0">
                  <c:v>Blue 6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'25'!$BA$4:$BA$26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B9D3-407C-8531-6E5E3255A1FC}"/>
            </c:ext>
          </c:extLst>
        </c:ser>
        <c:ser>
          <c:idx val="42"/>
          <c:order val="31"/>
          <c:tx>
            <c:strRef>
              <c:f>'25'!$BB$3</c:f>
              <c:strCache>
                <c:ptCount val="1"/>
                <c:pt idx="0">
                  <c:v>Blue 7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'25'!$BB$4:$BB$26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B9D3-407C-8531-6E5E3255A1FC}"/>
            </c:ext>
          </c:extLst>
        </c:ser>
        <c:ser>
          <c:idx val="43"/>
          <c:order val="32"/>
          <c:tx>
            <c:strRef>
              <c:f>'25'!$BC$3</c:f>
              <c:strCache>
                <c:ptCount val="1"/>
                <c:pt idx="0">
                  <c:v>Blue 8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'25'!$BC$4:$BC$26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B9D3-407C-8531-6E5E3255A1FC}"/>
            </c:ext>
          </c:extLst>
        </c:ser>
        <c:ser>
          <c:idx val="44"/>
          <c:order val="33"/>
          <c:tx>
            <c:strRef>
              <c:f>'25'!$BD$3</c:f>
              <c:strCache>
                <c:ptCount val="1"/>
                <c:pt idx="0">
                  <c:v>Blue 9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'25'!$BD$4:$BD$26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B9D3-407C-8531-6E5E3255A1FC}"/>
            </c:ext>
          </c:extLst>
        </c:ser>
        <c:ser>
          <c:idx val="45"/>
          <c:order val="34"/>
          <c:tx>
            <c:strRef>
              <c:f>'25'!$BE$3</c:f>
              <c:strCache>
                <c:ptCount val="1"/>
                <c:pt idx="0">
                  <c:v>Blue 10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'25'!$BE$4:$BE$26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B9D3-407C-8531-6E5E3255A1FC}"/>
            </c:ext>
          </c:extLst>
        </c:ser>
        <c:ser>
          <c:idx val="46"/>
          <c:order val="35"/>
          <c:tx>
            <c:strRef>
              <c:f>'25'!$BF$3</c:f>
              <c:strCache>
                <c:ptCount val="1"/>
                <c:pt idx="0">
                  <c:v>Blue 11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'25'!$BF$4:$BF$26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B9D3-407C-8531-6E5E3255A1FC}"/>
            </c:ext>
          </c:extLst>
        </c:ser>
        <c:ser>
          <c:idx val="47"/>
          <c:order val="36"/>
          <c:tx>
            <c:strRef>
              <c:f>'25'!$BG$3</c:f>
              <c:strCache>
                <c:ptCount val="1"/>
                <c:pt idx="0">
                  <c:v>Blue 12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'25'!$BG$4:$BG$26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B9D3-407C-8531-6E5E3255A1FC}"/>
            </c:ext>
          </c:extLst>
        </c:ser>
        <c:ser>
          <c:idx val="0"/>
          <c:order val="37"/>
          <c:tx>
            <c:strRef>
              <c:f>'25'!$AJ$3</c:f>
              <c:strCache>
                <c:ptCount val="1"/>
                <c:pt idx="0">
                  <c:v>Trend 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'25'!$AJ$4:$AJ$26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B9D3-407C-8531-6E5E3255A1FC}"/>
            </c:ext>
          </c:extLst>
        </c:ser>
        <c:ser>
          <c:idx val="2"/>
          <c:order val="38"/>
          <c:tx>
            <c:strRef>
              <c:f>'25'!$AK$3</c:f>
              <c:strCache>
                <c:ptCount val="1"/>
                <c:pt idx="0">
                  <c:v>Trend 2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'25'!$AK$4:$AK$26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B9D3-407C-8531-6E5E3255A1FC}"/>
            </c:ext>
          </c:extLst>
        </c:ser>
        <c:ser>
          <c:idx val="3"/>
          <c:order val="39"/>
          <c:tx>
            <c:strRef>
              <c:f>'25'!$AL$3</c:f>
              <c:strCache>
                <c:ptCount val="1"/>
                <c:pt idx="0">
                  <c:v>Trend 3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'25'!$AL$4:$AL$26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B9D3-407C-8531-6E5E3255A1FC}"/>
            </c:ext>
          </c:extLst>
        </c:ser>
        <c:ser>
          <c:idx val="4"/>
          <c:order val="40"/>
          <c:tx>
            <c:strRef>
              <c:f>'25'!$AM$3</c:f>
              <c:strCache>
                <c:ptCount val="1"/>
                <c:pt idx="0">
                  <c:v>Trend 4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'25'!$AM$4:$AM$26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B9D3-407C-8531-6E5E3255A1FC}"/>
            </c:ext>
          </c:extLst>
        </c:ser>
        <c:ser>
          <c:idx val="5"/>
          <c:order val="41"/>
          <c:tx>
            <c:strRef>
              <c:f>'25'!$AN$3</c:f>
              <c:strCache>
                <c:ptCount val="1"/>
                <c:pt idx="0">
                  <c:v>Trend 5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'25'!$AN$4:$AN$26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B9D3-407C-8531-6E5E3255A1FC}"/>
            </c:ext>
          </c:extLst>
        </c:ser>
        <c:ser>
          <c:idx val="6"/>
          <c:order val="42"/>
          <c:tx>
            <c:strRef>
              <c:f>'25'!$AO$3</c:f>
              <c:strCache>
                <c:ptCount val="1"/>
                <c:pt idx="0">
                  <c:v>Trend 6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'25'!$AO$4:$AO$26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B9D3-407C-8531-6E5E3255A1FC}"/>
            </c:ext>
          </c:extLst>
        </c:ser>
        <c:ser>
          <c:idx val="7"/>
          <c:order val="43"/>
          <c:tx>
            <c:strRef>
              <c:f>'25'!$AP$3</c:f>
              <c:strCache>
                <c:ptCount val="1"/>
                <c:pt idx="0">
                  <c:v>Trend 7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'25'!$AP$4:$AP$26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B9D3-407C-8531-6E5E3255A1FC}"/>
            </c:ext>
          </c:extLst>
        </c:ser>
        <c:ser>
          <c:idx val="8"/>
          <c:order val="44"/>
          <c:tx>
            <c:strRef>
              <c:f>'25'!$AQ$3</c:f>
              <c:strCache>
                <c:ptCount val="1"/>
                <c:pt idx="0">
                  <c:v>Trend 8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'25'!$AQ$4:$AQ$26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B9D3-407C-8531-6E5E3255A1FC}"/>
            </c:ext>
          </c:extLst>
        </c:ser>
        <c:ser>
          <c:idx val="9"/>
          <c:order val="45"/>
          <c:tx>
            <c:strRef>
              <c:f>'25'!$AR$3</c:f>
              <c:strCache>
                <c:ptCount val="1"/>
                <c:pt idx="0">
                  <c:v>Trend 9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'25'!$AR$4:$AR$26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B9D3-407C-8531-6E5E3255A1FC}"/>
            </c:ext>
          </c:extLst>
        </c:ser>
        <c:ser>
          <c:idx val="10"/>
          <c:order val="46"/>
          <c:tx>
            <c:strRef>
              <c:f>'25'!$AS$3</c:f>
              <c:strCache>
                <c:ptCount val="1"/>
                <c:pt idx="0">
                  <c:v>Trend 10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'25'!$AS$4:$AS$26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B9D3-407C-8531-6E5E3255A1FC}"/>
            </c:ext>
          </c:extLst>
        </c:ser>
        <c:ser>
          <c:idx val="11"/>
          <c:order val="47"/>
          <c:tx>
            <c:strRef>
              <c:f>'25'!$AT$3</c:f>
              <c:strCache>
                <c:ptCount val="1"/>
                <c:pt idx="0">
                  <c:v>Trend 11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'25'!$AT$4:$AT$26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B9D3-407C-8531-6E5E3255A1FC}"/>
            </c:ext>
          </c:extLst>
        </c:ser>
        <c:ser>
          <c:idx val="12"/>
          <c:order val="48"/>
          <c:tx>
            <c:strRef>
              <c:f>'25'!$AU$3</c:f>
              <c:strCache>
                <c:ptCount val="1"/>
                <c:pt idx="0">
                  <c:v>Trend 12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'25'!$E$4:$E$26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'25'!$AU$4:$AU$26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B9D3-407C-8531-6E5E3255A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506920"/>
        <c:axId val="467507312"/>
        <c:extLst/>
      </c:scatterChart>
      <c:valAx>
        <c:axId val="467506920"/>
        <c:scaling>
          <c:orientation val="minMax"/>
          <c:max val="42898"/>
          <c:min val="425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Week</a:t>
                </a:r>
              </a:p>
            </c:rich>
          </c:tx>
          <c:layout>
            <c:manualLayout>
              <c:xMode val="edge"/>
              <c:yMode val="edge"/>
              <c:x val="0.47036290195963504"/>
              <c:y val="0.94184098158675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174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507312"/>
        <c:crosses val="autoZero"/>
        <c:crossBetween val="midCat"/>
        <c:majorUnit val="14"/>
        <c:minorUnit val="7"/>
      </c:valAx>
      <c:valAx>
        <c:axId val="46750731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% Content Mastered</a:t>
                </a:r>
              </a:p>
            </c:rich>
          </c:tx>
          <c:layout>
            <c:manualLayout>
              <c:xMode val="edge"/>
              <c:yMode val="edge"/>
              <c:x val="1.5531222066147364E-2"/>
              <c:y val="0.31327891173621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506920"/>
        <c:crosses val="autoZero"/>
        <c:crossBetween val="midCat"/>
        <c:majorUnit val="10"/>
        <c:min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legendEntry>
        <c:idx val="38"/>
        <c:delete val="1"/>
      </c:legendEntry>
      <c:legendEntry>
        <c:idx val="39"/>
        <c:delete val="1"/>
      </c:legendEntry>
      <c:legendEntry>
        <c:idx val="40"/>
        <c:delete val="1"/>
      </c:legendEntry>
      <c:legendEntry>
        <c:idx val="41"/>
        <c:delete val="1"/>
      </c:legendEntry>
      <c:legendEntry>
        <c:idx val="42"/>
        <c:delete val="1"/>
      </c:legendEntry>
      <c:legendEntry>
        <c:idx val="43"/>
        <c:delete val="1"/>
      </c:legendEntry>
      <c:legendEntry>
        <c:idx val="44"/>
        <c:delete val="1"/>
      </c:legendEntry>
      <c:legendEntry>
        <c:idx val="45"/>
        <c:delete val="1"/>
      </c:legendEntry>
      <c:legendEntry>
        <c:idx val="46"/>
        <c:delete val="1"/>
      </c:legendEntry>
      <c:legendEntry>
        <c:idx val="47"/>
        <c:delete val="1"/>
      </c:legendEntry>
      <c:legendEntry>
        <c:idx val="48"/>
        <c:delete val="1"/>
      </c:legendEntry>
      <c:layout>
        <c:manualLayout>
          <c:xMode val="edge"/>
          <c:yMode val="edge"/>
          <c:x val="0.79188193832414677"/>
          <c:y val="1.7475601070798662E-2"/>
          <c:w val="0.17698169423330146"/>
          <c:h val="7.82592909584610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0912786717772E-2"/>
          <c:y val="0.10448834160133251"/>
          <c:w val="0.87955092831977155"/>
          <c:h val="0.76225658485487147"/>
        </c:manualLayout>
      </c:layout>
      <c:scatterChart>
        <c:scatterStyle val="lineMarker"/>
        <c:varyColors val="0"/>
        <c:ser>
          <c:idx val="1"/>
          <c:order val="0"/>
          <c:tx>
            <c:v>Actual % Mastered</c:v>
          </c:tx>
          <c:spPr>
            <a:ln w="952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lt1"/>
              </a:solidFill>
              <a:ln w="19050">
                <a:solidFill>
                  <a:srgbClr val="C00000"/>
                </a:solidFill>
                <a:round/>
              </a:ln>
              <a:effectLst/>
            </c:spPr>
          </c:marker>
          <c:xVal>
            <c:numRef>
              <c:f>'26'!$E$4:$E$26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'26'!$S$4:$S$26</c:f>
              <c:numCache>
                <c:formatCode>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EF-4CB8-B20E-7F72418624A1}"/>
            </c:ext>
          </c:extLst>
        </c:ser>
        <c:ser>
          <c:idx val="48"/>
          <c:order val="1"/>
          <c:tx>
            <c:v>Trendlines</c:v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'26'!$AJ$4:$AJ$26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3EF-4CB8-B20E-7F72418624A1}"/>
            </c:ext>
          </c:extLst>
        </c:ser>
        <c:ser>
          <c:idx val="13"/>
          <c:order val="2"/>
          <c:tx>
            <c:v>Black 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('26'!$W$4,'26'!$W$4)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B3EF-4CB8-B20E-7F72418624A1}"/>
            </c:ext>
          </c:extLst>
        </c:ser>
        <c:ser>
          <c:idx val="14"/>
          <c:order val="3"/>
          <c:tx>
            <c:v>Black 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('26'!$W$5,'26'!$W$5)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B3EF-4CB8-B20E-7F72418624A1}"/>
            </c:ext>
          </c:extLst>
        </c:ser>
        <c:ser>
          <c:idx val="15"/>
          <c:order val="4"/>
          <c:tx>
            <c:v>Black 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('26'!$W$6,'26'!$W$6)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B3EF-4CB8-B20E-7F72418624A1}"/>
            </c:ext>
          </c:extLst>
        </c:ser>
        <c:ser>
          <c:idx val="16"/>
          <c:order val="5"/>
          <c:tx>
            <c:v>Black 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('26'!$W$7,'26'!$W$7)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B3EF-4CB8-B20E-7F72418624A1}"/>
            </c:ext>
          </c:extLst>
        </c:ser>
        <c:ser>
          <c:idx val="17"/>
          <c:order val="6"/>
          <c:tx>
            <c:v>Black 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('26'!$W$8,'26'!$W$8)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B3EF-4CB8-B20E-7F72418624A1}"/>
            </c:ext>
          </c:extLst>
        </c:ser>
        <c:ser>
          <c:idx val="18"/>
          <c:order val="7"/>
          <c:tx>
            <c:v>Black 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('26'!$W$9,'26'!$W$9)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B3EF-4CB8-B20E-7F72418624A1}"/>
            </c:ext>
          </c:extLst>
        </c:ser>
        <c:ser>
          <c:idx val="19"/>
          <c:order val="8"/>
          <c:tx>
            <c:v>Black 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('26'!$W$10,'26'!$W$10)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B3EF-4CB8-B20E-7F72418624A1}"/>
            </c:ext>
          </c:extLst>
        </c:ser>
        <c:ser>
          <c:idx val="20"/>
          <c:order val="9"/>
          <c:tx>
            <c:v>Black 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('26'!$W$11,'26'!$W$11)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B3EF-4CB8-B20E-7F72418624A1}"/>
            </c:ext>
          </c:extLst>
        </c:ser>
        <c:ser>
          <c:idx val="21"/>
          <c:order val="10"/>
          <c:tx>
            <c:v>Black 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('26'!$W$12,'26'!$W$12)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B3EF-4CB8-B20E-7F72418624A1}"/>
            </c:ext>
          </c:extLst>
        </c:ser>
        <c:ser>
          <c:idx val="22"/>
          <c:order val="11"/>
          <c:tx>
            <c:v>Black 10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('26'!$W$13,'26'!$W$13)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B3EF-4CB8-B20E-7F72418624A1}"/>
            </c:ext>
          </c:extLst>
        </c:ser>
        <c:ser>
          <c:idx val="23"/>
          <c:order val="12"/>
          <c:tx>
            <c:v>Black 11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('26'!$W$14,'26'!$W$14)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B3EF-4CB8-B20E-7F72418624A1}"/>
            </c:ext>
          </c:extLst>
        </c:ser>
        <c:ser>
          <c:idx val="24"/>
          <c:order val="13"/>
          <c:tx>
            <c:v>Black 12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('26'!$W$15,'26'!$W$15)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B3EF-4CB8-B20E-7F72418624A1}"/>
            </c:ext>
          </c:extLst>
        </c:ser>
        <c:ser>
          <c:idx val="25"/>
          <c:order val="14"/>
          <c:tx>
            <c:v>Black 13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('26'!$W$16,'26'!$W$16)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B3EF-4CB8-B20E-7F72418624A1}"/>
            </c:ext>
          </c:extLst>
        </c:ser>
        <c:ser>
          <c:idx val="26"/>
          <c:order val="15"/>
          <c:tx>
            <c:v>Black 14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('26'!$W$17,'26'!$W$17)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B3EF-4CB8-B20E-7F72418624A1}"/>
            </c:ext>
          </c:extLst>
        </c:ser>
        <c:ser>
          <c:idx val="27"/>
          <c:order val="16"/>
          <c:tx>
            <c:v>Black 15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('26'!$W$18,'26'!$W$18)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B3EF-4CB8-B20E-7F72418624A1}"/>
            </c:ext>
          </c:extLst>
        </c:ser>
        <c:ser>
          <c:idx val="28"/>
          <c:order val="17"/>
          <c:tx>
            <c:v>Black 16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('26'!$W$19,'26'!$W$19)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B3EF-4CB8-B20E-7F72418624A1}"/>
            </c:ext>
          </c:extLst>
        </c:ser>
        <c:ser>
          <c:idx val="29"/>
          <c:order val="18"/>
          <c:tx>
            <c:v>Black 17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('26'!$W$20,'26'!$W$20)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B3EF-4CB8-B20E-7F72418624A1}"/>
            </c:ext>
          </c:extLst>
        </c:ser>
        <c:ser>
          <c:idx val="30"/>
          <c:order val="19"/>
          <c:tx>
            <c:v>Black 18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('26'!$W$21,'26'!$W$21)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B3EF-4CB8-B20E-7F72418624A1}"/>
            </c:ext>
          </c:extLst>
        </c:ser>
        <c:ser>
          <c:idx val="31"/>
          <c:order val="20"/>
          <c:tx>
            <c:v>Black 19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('26'!$W$22,'26'!$W$22)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B3EF-4CB8-B20E-7F72418624A1}"/>
            </c:ext>
          </c:extLst>
        </c:ser>
        <c:ser>
          <c:idx val="32"/>
          <c:order val="21"/>
          <c:tx>
            <c:v>Black 20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('26'!$W$23,'26'!$W$23)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B3EF-4CB8-B20E-7F72418624A1}"/>
            </c:ext>
          </c:extLst>
        </c:ser>
        <c:ser>
          <c:idx val="33"/>
          <c:order val="22"/>
          <c:tx>
            <c:v>Black 21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('26'!$W$24,'26'!$W$24)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B3EF-4CB8-B20E-7F72418624A1}"/>
            </c:ext>
          </c:extLst>
        </c:ser>
        <c:ser>
          <c:idx val="34"/>
          <c:order val="23"/>
          <c:tx>
            <c:v>Black 22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('26'!$W$25,'26'!$W$25)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B3EF-4CB8-B20E-7F72418624A1}"/>
            </c:ext>
          </c:extLst>
        </c:ser>
        <c:ser>
          <c:idx val="35"/>
          <c:order val="24"/>
          <c:tx>
            <c:v>Black 23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('26'!$W$26,'26'!$W$26)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B3EF-4CB8-B20E-7F72418624A1}"/>
            </c:ext>
          </c:extLst>
        </c:ser>
        <c:ser>
          <c:idx val="36"/>
          <c:order val="25"/>
          <c:tx>
            <c:strRef>
              <c:f>'26'!$AV$3</c:f>
              <c:strCache>
                <c:ptCount val="1"/>
                <c:pt idx="0">
                  <c:v>Target Lines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'26'!$AV$4:$AV$26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B3EF-4CB8-B20E-7F72418624A1}"/>
            </c:ext>
          </c:extLst>
        </c:ser>
        <c:ser>
          <c:idx val="37"/>
          <c:order val="26"/>
          <c:tx>
            <c:strRef>
              <c:f>'26'!$AW$3</c:f>
              <c:strCache>
                <c:ptCount val="1"/>
                <c:pt idx="0">
                  <c:v>Blue 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'26'!$AW$4:$AW$26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B3EF-4CB8-B20E-7F72418624A1}"/>
            </c:ext>
          </c:extLst>
        </c:ser>
        <c:ser>
          <c:idx val="38"/>
          <c:order val="27"/>
          <c:tx>
            <c:strRef>
              <c:f>'26'!$AX$3</c:f>
              <c:strCache>
                <c:ptCount val="1"/>
                <c:pt idx="0">
                  <c:v>Blue 3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'26'!$AX$4:$AX$26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B3EF-4CB8-B20E-7F72418624A1}"/>
            </c:ext>
          </c:extLst>
        </c:ser>
        <c:ser>
          <c:idx val="39"/>
          <c:order val="28"/>
          <c:tx>
            <c:strRef>
              <c:f>'26'!$AY$3</c:f>
              <c:strCache>
                <c:ptCount val="1"/>
                <c:pt idx="0">
                  <c:v>Blue 4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'26'!$AY$4:$AY$26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B3EF-4CB8-B20E-7F72418624A1}"/>
            </c:ext>
          </c:extLst>
        </c:ser>
        <c:ser>
          <c:idx val="40"/>
          <c:order val="29"/>
          <c:tx>
            <c:strRef>
              <c:f>'26'!$AZ$3</c:f>
              <c:strCache>
                <c:ptCount val="1"/>
                <c:pt idx="0">
                  <c:v>Blue 5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'26'!$AZ$4:$AZ$26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B3EF-4CB8-B20E-7F72418624A1}"/>
            </c:ext>
          </c:extLst>
        </c:ser>
        <c:ser>
          <c:idx val="41"/>
          <c:order val="30"/>
          <c:tx>
            <c:strRef>
              <c:f>'26'!$BA$3</c:f>
              <c:strCache>
                <c:ptCount val="1"/>
                <c:pt idx="0">
                  <c:v>Blue 6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'26'!$BA$4:$BA$26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B3EF-4CB8-B20E-7F72418624A1}"/>
            </c:ext>
          </c:extLst>
        </c:ser>
        <c:ser>
          <c:idx val="42"/>
          <c:order val="31"/>
          <c:tx>
            <c:strRef>
              <c:f>'26'!$BB$3</c:f>
              <c:strCache>
                <c:ptCount val="1"/>
                <c:pt idx="0">
                  <c:v>Blue 7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'26'!$BB$4:$BB$26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B3EF-4CB8-B20E-7F72418624A1}"/>
            </c:ext>
          </c:extLst>
        </c:ser>
        <c:ser>
          <c:idx val="43"/>
          <c:order val="32"/>
          <c:tx>
            <c:strRef>
              <c:f>'26'!$BC$3</c:f>
              <c:strCache>
                <c:ptCount val="1"/>
                <c:pt idx="0">
                  <c:v>Blue 8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'26'!$BC$4:$BC$26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B3EF-4CB8-B20E-7F72418624A1}"/>
            </c:ext>
          </c:extLst>
        </c:ser>
        <c:ser>
          <c:idx val="44"/>
          <c:order val="33"/>
          <c:tx>
            <c:strRef>
              <c:f>'26'!$BD$3</c:f>
              <c:strCache>
                <c:ptCount val="1"/>
                <c:pt idx="0">
                  <c:v>Blue 9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'26'!$BD$4:$BD$26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B3EF-4CB8-B20E-7F72418624A1}"/>
            </c:ext>
          </c:extLst>
        </c:ser>
        <c:ser>
          <c:idx val="45"/>
          <c:order val="34"/>
          <c:tx>
            <c:strRef>
              <c:f>'26'!$BE$3</c:f>
              <c:strCache>
                <c:ptCount val="1"/>
                <c:pt idx="0">
                  <c:v>Blue 10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'26'!$BE$4:$BE$26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B3EF-4CB8-B20E-7F72418624A1}"/>
            </c:ext>
          </c:extLst>
        </c:ser>
        <c:ser>
          <c:idx val="46"/>
          <c:order val="35"/>
          <c:tx>
            <c:strRef>
              <c:f>'26'!$BF$3</c:f>
              <c:strCache>
                <c:ptCount val="1"/>
                <c:pt idx="0">
                  <c:v>Blue 11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'26'!$BF$4:$BF$26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B3EF-4CB8-B20E-7F72418624A1}"/>
            </c:ext>
          </c:extLst>
        </c:ser>
        <c:ser>
          <c:idx val="47"/>
          <c:order val="36"/>
          <c:tx>
            <c:strRef>
              <c:f>'26'!$BG$3</c:f>
              <c:strCache>
                <c:ptCount val="1"/>
                <c:pt idx="0">
                  <c:v>Blue 12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'26'!$BG$4:$BG$26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B3EF-4CB8-B20E-7F72418624A1}"/>
            </c:ext>
          </c:extLst>
        </c:ser>
        <c:ser>
          <c:idx val="0"/>
          <c:order val="37"/>
          <c:tx>
            <c:strRef>
              <c:f>'26'!$AJ$3</c:f>
              <c:strCache>
                <c:ptCount val="1"/>
                <c:pt idx="0">
                  <c:v>Trend 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'26'!$AJ$4:$AJ$26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B3EF-4CB8-B20E-7F72418624A1}"/>
            </c:ext>
          </c:extLst>
        </c:ser>
        <c:ser>
          <c:idx val="2"/>
          <c:order val="38"/>
          <c:tx>
            <c:strRef>
              <c:f>'26'!$AK$3</c:f>
              <c:strCache>
                <c:ptCount val="1"/>
                <c:pt idx="0">
                  <c:v>Trend 2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'26'!$AK$4:$AK$26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B3EF-4CB8-B20E-7F72418624A1}"/>
            </c:ext>
          </c:extLst>
        </c:ser>
        <c:ser>
          <c:idx val="3"/>
          <c:order val="39"/>
          <c:tx>
            <c:strRef>
              <c:f>'26'!$AL$3</c:f>
              <c:strCache>
                <c:ptCount val="1"/>
                <c:pt idx="0">
                  <c:v>Trend 3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'26'!$AL$4:$AL$26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B3EF-4CB8-B20E-7F72418624A1}"/>
            </c:ext>
          </c:extLst>
        </c:ser>
        <c:ser>
          <c:idx val="4"/>
          <c:order val="40"/>
          <c:tx>
            <c:strRef>
              <c:f>'26'!$AM$3</c:f>
              <c:strCache>
                <c:ptCount val="1"/>
                <c:pt idx="0">
                  <c:v>Trend 4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'26'!$AM$4:$AM$26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B3EF-4CB8-B20E-7F72418624A1}"/>
            </c:ext>
          </c:extLst>
        </c:ser>
        <c:ser>
          <c:idx val="5"/>
          <c:order val="41"/>
          <c:tx>
            <c:strRef>
              <c:f>'26'!$AN$3</c:f>
              <c:strCache>
                <c:ptCount val="1"/>
                <c:pt idx="0">
                  <c:v>Trend 5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'26'!$AN$4:$AN$26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B3EF-4CB8-B20E-7F72418624A1}"/>
            </c:ext>
          </c:extLst>
        </c:ser>
        <c:ser>
          <c:idx val="6"/>
          <c:order val="42"/>
          <c:tx>
            <c:strRef>
              <c:f>'26'!$AO$3</c:f>
              <c:strCache>
                <c:ptCount val="1"/>
                <c:pt idx="0">
                  <c:v>Trend 6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'26'!$AO$4:$AO$26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B3EF-4CB8-B20E-7F72418624A1}"/>
            </c:ext>
          </c:extLst>
        </c:ser>
        <c:ser>
          <c:idx val="7"/>
          <c:order val="43"/>
          <c:tx>
            <c:strRef>
              <c:f>'26'!$AP$3</c:f>
              <c:strCache>
                <c:ptCount val="1"/>
                <c:pt idx="0">
                  <c:v>Trend 7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'26'!$AP$4:$AP$26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B3EF-4CB8-B20E-7F72418624A1}"/>
            </c:ext>
          </c:extLst>
        </c:ser>
        <c:ser>
          <c:idx val="8"/>
          <c:order val="44"/>
          <c:tx>
            <c:strRef>
              <c:f>'26'!$AQ$3</c:f>
              <c:strCache>
                <c:ptCount val="1"/>
                <c:pt idx="0">
                  <c:v>Trend 8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'26'!$AQ$4:$AQ$26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B3EF-4CB8-B20E-7F72418624A1}"/>
            </c:ext>
          </c:extLst>
        </c:ser>
        <c:ser>
          <c:idx val="9"/>
          <c:order val="45"/>
          <c:tx>
            <c:strRef>
              <c:f>'26'!$AR$3</c:f>
              <c:strCache>
                <c:ptCount val="1"/>
                <c:pt idx="0">
                  <c:v>Trend 9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'26'!$AR$4:$AR$26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B3EF-4CB8-B20E-7F72418624A1}"/>
            </c:ext>
          </c:extLst>
        </c:ser>
        <c:ser>
          <c:idx val="10"/>
          <c:order val="46"/>
          <c:tx>
            <c:strRef>
              <c:f>'26'!$AS$3</c:f>
              <c:strCache>
                <c:ptCount val="1"/>
                <c:pt idx="0">
                  <c:v>Trend 10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'26'!$AS$4:$AS$26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B3EF-4CB8-B20E-7F72418624A1}"/>
            </c:ext>
          </c:extLst>
        </c:ser>
        <c:ser>
          <c:idx val="11"/>
          <c:order val="47"/>
          <c:tx>
            <c:strRef>
              <c:f>'26'!$AT$3</c:f>
              <c:strCache>
                <c:ptCount val="1"/>
                <c:pt idx="0">
                  <c:v>Trend 11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'26'!$AT$4:$AT$26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B3EF-4CB8-B20E-7F72418624A1}"/>
            </c:ext>
          </c:extLst>
        </c:ser>
        <c:ser>
          <c:idx val="12"/>
          <c:order val="48"/>
          <c:tx>
            <c:strRef>
              <c:f>'26'!$AU$3</c:f>
              <c:strCache>
                <c:ptCount val="1"/>
                <c:pt idx="0">
                  <c:v>Trend 12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'26'!$E$4:$E$26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'26'!$AU$4:$AU$26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B3EF-4CB8-B20E-7F7241862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509272"/>
        <c:axId val="467509664"/>
        <c:extLst/>
      </c:scatterChart>
      <c:valAx>
        <c:axId val="467509272"/>
        <c:scaling>
          <c:orientation val="minMax"/>
          <c:max val="42898"/>
          <c:min val="425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Week</a:t>
                </a:r>
              </a:p>
            </c:rich>
          </c:tx>
          <c:layout>
            <c:manualLayout>
              <c:xMode val="edge"/>
              <c:yMode val="edge"/>
              <c:x val="0.47036290195963504"/>
              <c:y val="0.94184098158675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174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509664"/>
        <c:crosses val="autoZero"/>
        <c:crossBetween val="midCat"/>
        <c:majorUnit val="14"/>
        <c:minorUnit val="7"/>
      </c:valAx>
      <c:valAx>
        <c:axId val="467509664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% Content Mastered</a:t>
                </a:r>
              </a:p>
            </c:rich>
          </c:tx>
          <c:layout>
            <c:manualLayout>
              <c:xMode val="edge"/>
              <c:yMode val="edge"/>
              <c:x val="1.5531222066147364E-2"/>
              <c:y val="0.31327891173621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509272"/>
        <c:crosses val="autoZero"/>
        <c:crossBetween val="midCat"/>
        <c:majorUnit val="10"/>
        <c:min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legendEntry>
        <c:idx val="38"/>
        <c:delete val="1"/>
      </c:legendEntry>
      <c:legendEntry>
        <c:idx val="39"/>
        <c:delete val="1"/>
      </c:legendEntry>
      <c:legendEntry>
        <c:idx val="40"/>
        <c:delete val="1"/>
      </c:legendEntry>
      <c:legendEntry>
        <c:idx val="41"/>
        <c:delete val="1"/>
      </c:legendEntry>
      <c:legendEntry>
        <c:idx val="42"/>
        <c:delete val="1"/>
      </c:legendEntry>
      <c:legendEntry>
        <c:idx val="43"/>
        <c:delete val="1"/>
      </c:legendEntry>
      <c:legendEntry>
        <c:idx val="44"/>
        <c:delete val="1"/>
      </c:legendEntry>
      <c:legendEntry>
        <c:idx val="45"/>
        <c:delete val="1"/>
      </c:legendEntry>
      <c:legendEntry>
        <c:idx val="46"/>
        <c:delete val="1"/>
      </c:legendEntry>
      <c:legendEntry>
        <c:idx val="47"/>
        <c:delete val="1"/>
      </c:legendEntry>
      <c:legendEntry>
        <c:idx val="48"/>
        <c:delete val="1"/>
      </c:legendEntry>
      <c:layout>
        <c:manualLayout>
          <c:xMode val="edge"/>
          <c:yMode val="edge"/>
          <c:x val="0.79188193832414677"/>
          <c:y val="1.7475601070798662E-2"/>
          <c:w val="0.17698169423330146"/>
          <c:h val="7.82592909584610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0912786717772E-2"/>
          <c:y val="0.10448834160133251"/>
          <c:w val="0.87955092831977155"/>
          <c:h val="0.76225658485487147"/>
        </c:manualLayout>
      </c:layout>
      <c:scatterChart>
        <c:scatterStyle val="lineMarker"/>
        <c:varyColors val="0"/>
        <c:ser>
          <c:idx val="1"/>
          <c:order val="0"/>
          <c:tx>
            <c:v>Actual % Mastered</c:v>
          </c:tx>
          <c:spPr>
            <a:ln w="952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lt1"/>
              </a:solidFill>
              <a:ln w="19050">
                <a:solidFill>
                  <a:srgbClr val="C00000"/>
                </a:solidFill>
                <a:round/>
              </a:ln>
              <a:effectLst/>
            </c:spPr>
          </c:marker>
          <c:xVal>
            <c:numRef>
              <c:f>'27'!$E$4:$E$26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'27'!$S$4:$S$26</c:f>
              <c:numCache>
                <c:formatCode>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0E-4377-B077-0E2C55F994A6}"/>
            </c:ext>
          </c:extLst>
        </c:ser>
        <c:ser>
          <c:idx val="48"/>
          <c:order val="1"/>
          <c:tx>
            <c:v>Trendlines</c:v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'27'!$AJ$4:$AJ$26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0E-4377-B077-0E2C55F994A6}"/>
            </c:ext>
          </c:extLst>
        </c:ser>
        <c:ser>
          <c:idx val="13"/>
          <c:order val="2"/>
          <c:tx>
            <c:v>Black 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('27'!$W$4,'27'!$W$4)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4B0E-4377-B077-0E2C55F994A6}"/>
            </c:ext>
          </c:extLst>
        </c:ser>
        <c:ser>
          <c:idx val="14"/>
          <c:order val="3"/>
          <c:tx>
            <c:v>Black 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('27'!$W$5,'27'!$W$5)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4B0E-4377-B077-0E2C55F994A6}"/>
            </c:ext>
          </c:extLst>
        </c:ser>
        <c:ser>
          <c:idx val="15"/>
          <c:order val="4"/>
          <c:tx>
            <c:v>Black 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('27'!$W$6,'27'!$W$6)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4B0E-4377-B077-0E2C55F994A6}"/>
            </c:ext>
          </c:extLst>
        </c:ser>
        <c:ser>
          <c:idx val="16"/>
          <c:order val="5"/>
          <c:tx>
            <c:v>Black 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('27'!$W$7,'27'!$W$7)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4B0E-4377-B077-0E2C55F994A6}"/>
            </c:ext>
          </c:extLst>
        </c:ser>
        <c:ser>
          <c:idx val="17"/>
          <c:order val="6"/>
          <c:tx>
            <c:v>Black 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('27'!$W$8,'27'!$W$8)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4B0E-4377-B077-0E2C55F994A6}"/>
            </c:ext>
          </c:extLst>
        </c:ser>
        <c:ser>
          <c:idx val="18"/>
          <c:order val="7"/>
          <c:tx>
            <c:v>Black 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('27'!$W$9,'27'!$W$9)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4B0E-4377-B077-0E2C55F994A6}"/>
            </c:ext>
          </c:extLst>
        </c:ser>
        <c:ser>
          <c:idx val="19"/>
          <c:order val="8"/>
          <c:tx>
            <c:v>Black 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('27'!$W$10,'27'!$W$10)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4B0E-4377-B077-0E2C55F994A6}"/>
            </c:ext>
          </c:extLst>
        </c:ser>
        <c:ser>
          <c:idx val="20"/>
          <c:order val="9"/>
          <c:tx>
            <c:v>Black 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('27'!$W$11,'27'!$W$11)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4B0E-4377-B077-0E2C55F994A6}"/>
            </c:ext>
          </c:extLst>
        </c:ser>
        <c:ser>
          <c:idx val="21"/>
          <c:order val="10"/>
          <c:tx>
            <c:v>Black 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('27'!$W$12,'27'!$W$12)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4B0E-4377-B077-0E2C55F994A6}"/>
            </c:ext>
          </c:extLst>
        </c:ser>
        <c:ser>
          <c:idx val="22"/>
          <c:order val="11"/>
          <c:tx>
            <c:v>Black 10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('27'!$W$13,'27'!$W$13)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4B0E-4377-B077-0E2C55F994A6}"/>
            </c:ext>
          </c:extLst>
        </c:ser>
        <c:ser>
          <c:idx val="23"/>
          <c:order val="12"/>
          <c:tx>
            <c:v>Black 11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('27'!$W$14,'27'!$W$14)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4B0E-4377-B077-0E2C55F994A6}"/>
            </c:ext>
          </c:extLst>
        </c:ser>
        <c:ser>
          <c:idx val="24"/>
          <c:order val="13"/>
          <c:tx>
            <c:v>Black 12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('27'!$W$15,'27'!$W$15)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4B0E-4377-B077-0E2C55F994A6}"/>
            </c:ext>
          </c:extLst>
        </c:ser>
        <c:ser>
          <c:idx val="25"/>
          <c:order val="14"/>
          <c:tx>
            <c:v>Black 13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('27'!$W$16,'27'!$W$16)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4B0E-4377-B077-0E2C55F994A6}"/>
            </c:ext>
          </c:extLst>
        </c:ser>
        <c:ser>
          <c:idx val="26"/>
          <c:order val="15"/>
          <c:tx>
            <c:v>Black 14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('27'!$W$17,'27'!$W$17)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4B0E-4377-B077-0E2C55F994A6}"/>
            </c:ext>
          </c:extLst>
        </c:ser>
        <c:ser>
          <c:idx val="27"/>
          <c:order val="16"/>
          <c:tx>
            <c:v>Black 15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('27'!$W$18,'27'!$W$18)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4B0E-4377-B077-0E2C55F994A6}"/>
            </c:ext>
          </c:extLst>
        </c:ser>
        <c:ser>
          <c:idx val="28"/>
          <c:order val="17"/>
          <c:tx>
            <c:v>Black 16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('27'!$W$19,'27'!$W$19)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4B0E-4377-B077-0E2C55F994A6}"/>
            </c:ext>
          </c:extLst>
        </c:ser>
        <c:ser>
          <c:idx val="29"/>
          <c:order val="18"/>
          <c:tx>
            <c:v>Black 17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('27'!$W$20,'27'!$W$20)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4B0E-4377-B077-0E2C55F994A6}"/>
            </c:ext>
          </c:extLst>
        </c:ser>
        <c:ser>
          <c:idx val="30"/>
          <c:order val="19"/>
          <c:tx>
            <c:v>Black 18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('27'!$W$21,'27'!$W$21)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4B0E-4377-B077-0E2C55F994A6}"/>
            </c:ext>
          </c:extLst>
        </c:ser>
        <c:ser>
          <c:idx val="31"/>
          <c:order val="20"/>
          <c:tx>
            <c:v>Black 19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('27'!$W$22,'27'!$W$22)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4B0E-4377-B077-0E2C55F994A6}"/>
            </c:ext>
          </c:extLst>
        </c:ser>
        <c:ser>
          <c:idx val="32"/>
          <c:order val="21"/>
          <c:tx>
            <c:v>Black 20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('27'!$W$23,'27'!$W$23)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4B0E-4377-B077-0E2C55F994A6}"/>
            </c:ext>
          </c:extLst>
        </c:ser>
        <c:ser>
          <c:idx val="33"/>
          <c:order val="22"/>
          <c:tx>
            <c:v>Black 21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('27'!$W$24,'27'!$W$24)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4B0E-4377-B077-0E2C55F994A6}"/>
            </c:ext>
          </c:extLst>
        </c:ser>
        <c:ser>
          <c:idx val="34"/>
          <c:order val="23"/>
          <c:tx>
            <c:v>Black 22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('27'!$W$25,'27'!$W$25)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4B0E-4377-B077-0E2C55F994A6}"/>
            </c:ext>
          </c:extLst>
        </c:ser>
        <c:ser>
          <c:idx val="35"/>
          <c:order val="24"/>
          <c:tx>
            <c:v>Black 23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('27'!$W$26,'27'!$W$26)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4B0E-4377-B077-0E2C55F994A6}"/>
            </c:ext>
          </c:extLst>
        </c:ser>
        <c:ser>
          <c:idx val="36"/>
          <c:order val="25"/>
          <c:tx>
            <c:strRef>
              <c:f>'27'!$AV$3</c:f>
              <c:strCache>
                <c:ptCount val="1"/>
                <c:pt idx="0">
                  <c:v>Target Lines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'27'!$AV$4:$AV$26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4B0E-4377-B077-0E2C55F994A6}"/>
            </c:ext>
          </c:extLst>
        </c:ser>
        <c:ser>
          <c:idx val="37"/>
          <c:order val="26"/>
          <c:tx>
            <c:strRef>
              <c:f>'27'!$AW$3</c:f>
              <c:strCache>
                <c:ptCount val="1"/>
                <c:pt idx="0">
                  <c:v>Blue 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'27'!$AW$4:$AW$26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4B0E-4377-B077-0E2C55F994A6}"/>
            </c:ext>
          </c:extLst>
        </c:ser>
        <c:ser>
          <c:idx val="38"/>
          <c:order val="27"/>
          <c:tx>
            <c:strRef>
              <c:f>'27'!$AX$3</c:f>
              <c:strCache>
                <c:ptCount val="1"/>
                <c:pt idx="0">
                  <c:v>Blue 3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'27'!$AX$4:$AX$26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4B0E-4377-B077-0E2C55F994A6}"/>
            </c:ext>
          </c:extLst>
        </c:ser>
        <c:ser>
          <c:idx val="39"/>
          <c:order val="28"/>
          <c:tx>
            <c:strRef>
              <c:f>'27'!$AY$3</c:f>
              <c:strCache>
                <c:ptCount val="1"/>
                <c:pt idx="0">
                  <c:v>Blue 4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'27'!$AY$4:$AY$26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4B0E-4377-B077-0E2C55F994A6}"/>
            </c:ext>
          </c:extLst>
        </c:ser>
        <c:ser>
          <c:idx val="40"/>
          <c:order val="29"/>
          <c:tx>
            <c:strRef>
              <c:f>'27'!$AZ$3</c:f>
              <c:strCache>
                <c:ptCount val="1"/>
                <c:pt idx="0">
                  <c:v>Blue 5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'27'!$AZ$4:$AZ$26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4B0E-4377-B077-0E2C55F994A6}"/>
            </c:ext>
          </c:extLst>
        </c:ser>
        <c:ser>
          <c:idx val="41"/>
          <c:order val="30"/>
          <c:tx>
            <c:strRef>
              <c:f>'27'!$BA$3</c:f>
              <c:strCache>
                <c:ptCount val="1"/>
                <c:pt idx="0">
                  <c:v>Blue 6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'27'!$BA$4:$BA$26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4B0E-4377-B077-0E2C55F994A6}"/>
            </c:ext>
          </c:extLst>
        </c:ser>
        <c:ser>
          <c:idx val="42"/>
          <c:order val="31"/>
          <c:tx>
            <c:strRef>
              <c:f>'27'!$BB$3</c:f>
              <c:strCache>
                <c:ptCount val="1"/>
                <c:pt idx="0">
                  <c:v>Blue 7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'27'!$BB$4:$BB$26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4B0E-4377-B077-0E2C55F994A6}"/>
            </c:ext>
          </c:extLst>
        </c:ser>
        <c:ser>
          <c:idx val="43"/>
          <c:order val="32"/>
          <c:tx>
            <c:strRef>
              <c:f>'27'!$BC$3</c:f>
              <c:strCache>
                <c:ptCount val="1"/>
                <c:pt idx="0">
                  <c:v>Blue 8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'27'!$BC$4:$BC$26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4B0E-4377-B077-0E2C55F994A6}"/>
            </c:ext>
          </c:extLst>
        </c:ser>
        <c:ser>
          <c:idx val="44"/>
          <c:order val="33"/>
          <c:tx>
            <c:strRef>
              <c:f>'27'!$BD$3</c:f>
              <c:strCache>
                <c:ptCount val="1"/>
                <c:pt idx="0">
                  <c:v>Blue 9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'27'!$BD$4:$BD$26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4B0E-4377-B077-0E2C55F994A6}"/>
            </c:ext>
          </c:extLst>
        </c:ser>
        <c:ser>
          <c:idx val="45"/>
          <c:order val="34"/>
          <c:tx>
            <c:strRef>
              <c:f>'27'!$BE$3</c:f>
              <c:strCache>
                <c:ptCount val="1"/>
                <c:pt idx="0">
                  <c:v>Blue 10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'27'!$BE$4:$BE$26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4B0E-4377-B077-0E2C55F994A6}"/>
            </c:ext>
          </c:extLst>
        </c:ser>
        <c:ser>
          <c:idx val="46"/>
          <c:order val="35"/>
          <c:tx>
            <c:strRef>
              <c:f>'27'!$BF$3</c:f>
              <c:strCache>
                <c:ptCount val="1"/>
                <c:pt idx="0">
                  <c:v>Blue 11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'27'!$BF$4:$BF$26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4B0E-4377-B077-0E2C55F994A6}"/>
            </c:ext>
          </c:extLst>
        </c:ser>
        <c:ser>
          <c:idx val="47"/>
          <c:order val="36"/>
          <c:tx>
            <c:strRef>
              <c:f>'27'!$BG$3</c:f>
              <c:strCache>
                <c:ptCount val="1"/>
                <c:pt idx="0">
                  <c:v>Blue 12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'27'!$BG$4:$BG$26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4B0E-4377-B077-0E2C55F994A6}"/>
            </c:ext>
          </c:extLst>
        </c:ser>
        <c:ser>
          <c:idx val="0"/>
          <c:order val="37"/>
          <c:tx>
            <c:strRef>
              <c:f>'27'!$AJ$3</c:f>
              <c:strCache>
                <c:ptCount val="1"/>
                <c:pt idx="0">
                  <c:v>Trend 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'27'!$AJ$4:$AJ$26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4B0E-4377-B077-0E2C55F994A6}"/>
            </c:ext>
          </c:extLst>
        </c:ser>
        <c:ser>
          <c:idx val="2"/>
          <c:order val="38"/>
          <c:tx>
            <c:strRef>
              <c:f>'27'!$AK$3</c:f>
              <c:strCache>
                <c:ptCount val="1"/>
                <c:pt idx="0">
                  <c:v>Trend 2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'27'!$AK$4:$AK$26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4B0E-4377-B077-0E2C55F994A6}"/>
            </c:ext>
          </c:extLst>
        </c:ser>
        <c:ser>
          <c:idx val="3"/>
          <c:order val="39"/>
          <c:tx>
            <c:strRef>
              <c:f>'27'!$AL$3</c:f>
              <c:strCache>
                <c:ptCount val="1"/>
                <c:pt idx="0">
                  <c:v>Trend 3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'27'!$AL$4:$AL$26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4B0E-4377-B077-0E2C55F994A6}"/>
            </c:ext>
          </c:extLst>
        </c:ser>
        <c:ser>
          <c:idx val="4"/>
          <c:order val="40"/>
          <c:tx>
            <c:strRef>
              <c:f>'27'!$AM$3</c:f>
              <c:strCache>
                <c:ptCount val="1"/>
                <c:pt idx="0">
                  <c:v>Trend 4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'27'!$AM$4:$AM$26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4B0E-4377-B077-0E2C55F994A6}"/>
            </c:ext>
          </c:extLst>
        </c:ser>
        <c:ser>
          <c:idx val="5"/>
          <c:order val="41"/>
          <c:tx>
            <c:strRef>
              <c:f>'27'!$AN$3</c:f>
              <c:strCache>
                <c:ptCount val="1"/>
                <c:pt idx="0">
                  <c:v>Trend 5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'27'!$AN$4:$AN$26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4B0E-4377-B077-0E2C55F994A6}"/>
            </c:ext>
          </c:extLst>
        </c:ser>
        <c:ser>
          <c:idx val="6"/>
          <c:order val="42"/>
          <c:tx>
            <c:strRef>
              <c:f>'27'!$AO$3</c:f>
              <c:strCache>
                <c:ptCount val="1"/>
                <c:pt idx="0">
                  <c:v>Trend 6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'27'!$AO$4:$AO$26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4B0E-4377-B077-0E2C55F994A6}"/>
            </c:ext>
          </c:extLst>
        </c:ser>
        <c:ser>
          <c:idx val="7"/>
          <c:order val="43"/>
          <c:tx>
            <c:strRef>
              <c:f>'27'!$AP$3</c:f>
              <c:strCache>
                <c:ptCount val="1"/>
                <c:pt idx="0">
                  <c:v>Trend 7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'27'!$AP$4:$AP$26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4B0E-4377-B077-0E2C55F994A6}"/>
            </c:ext>
          </c:extLst>
        </c:ser>
        <c:ser>
          <c:idx val="8"/>
          <c:order val="44"/>
          <c:tx>
            <c:strRef>
              <c:f>'27'!$AQ$3</c:f>
              <c:strCache>
                <c:ptCount val="1"/>
                <c:pt idx="0">
                  <c:v>Trend 8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'27'!$AQ$4:$AQ$26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4B0E-4377-B077-0E2C55F994A6}"/>
            </c:ext>
          </c:extLst>
        </c:ser>
        <c:ser>
          <c:idx val="9"/>
          <c:order val="45"/>
          <c:tx>
            <c:strRef>
              <c:f>'27'!$AR$3</c:f>
              <c:strCache>
                <c:ptCount val="1"/>
                <c:pt idx="0">
                  <c:v>Trend 9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'27'!$AR$4:$AR$26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4B0E-4377-B077-0E2C55F994A6}"/>
            </c:ext>
          </c:extLst>
        </c:ser>
        <c:ser>
          <c:idx val="10"/>
          <c:order val="46"/>
          <c:tx>
            <c:strRef>
              <c:f>'27'!$AS$3</c:f>
              <c:strCache>
                <c:ptCount val="1"/>
                <c:pt idx="0">
                  <c:v>Trend 10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'27'!$AS$4:$AS$26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4B0E-4377-B077-0E2C55F994A6}"/>
            </c:ext>
          </c:extLst>
        </c:ser>
        <c:ser>
          <c:idx val="11"/>
          <c:order val="47"/>
          <c:tx>
            <c:strRef>
              <c:f>'27'!$AT$3</c:f>
              <c:strCache>
                <c:ptCount val="1"/>
                <c:pt idx="0">
                  <c:v>Trend 11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'27'!$AT$4:$AT$26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4B0E-4377-B077-0E2C55F994A6}"/>
            </c:ext>
          </c:extLst>
        </c:ser>
        <c:ser>
          <c:idx val="12"/>
          <c:order val="48"/>
          <c:tx>
            <c:strRef>
              <c:f>'27'!$AU$3</c:f>
              <c:strCache>
                <c:ptCount val="1"/>
                <c:pt idx="0">
                  <c:v>Trend 12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'27'!$E$4:$E$26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'27'!$AU$4:$AU$26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4B0E-4377-B077-0E2C55F99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511624"/>
        <c:axId val="467512016"/>
        <c:extLst/>
      </c:scatterChart>
      <c:valAx>
        <c:axId val="467511624"/>
        <c:scaling>
          <c:orientation val="minMax"/>
          <c:max val="42898"/>
          <c:min val="425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Week</a:t>
                </a:r>
              </a:p>
            </c:rich>
          </c:tx>
          <c:layout>
            <c:manualLayout>
              <c:xMode val="edge"/>
              <c:yMode val="edge"/>
              <c:x val="0.47036290195963504"/>
              <c:y val="0.94184098158675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174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512016"/>
        <c:crosses val="autoZero"/>
        <c:crossBetween val="midCat"/>
        <c:majorUnit val="14"/>
        <c:minorUnit val="7"/>
      </c:valAx>
      <c:valAx>
        <c:axId val="467512016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% Content Mastered</a:t>
                </a:r>
              </a:p>
            </c:rich>
          </c:tx>
          <c:layout>
            <c:manualLayout>
              <c:xMode val="edge"/>
              <c:yMode val="edge"/>
              <c:x val="1.5531222066147364E-2"/>
              <c:y val="0.31327891173621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511624"/>
        <c:crosses val="autoZero"/>
        <c:crossBetween val="midCat"/>
        <c:majorUnit val="10"/>
        <c:min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legendEntry>
        <c:idx val="38"/>
        <c:delete val="1"/>
      </c:legendEntry>
      <c:legendEntry>
        <c:idx val="39"/>
        <c:delete val="1"/>
      </c:legendEntry>
      <c:legendEntry>
        <c:idx val="40"/>
        <c:delete val="1"/>
      </c:legendEntry>
      <c:legendEntry>
        <c:idx val="41"/>
        <c:delete val="1"/>
      </c:legendEntry>
      <c:legendEntry>
        <c:idx val="42"/>
        <c:delete val="1"/>
      </c:legendEntry>
      <c:legendEntry>
        <c:idx val="43"/>
        <c:delete val="1"/>
      </c:legendEntry>
      <c:legendEntry>
        <c:idx val="44"/>
        <c:delete val="1"/>
      </c:legendEntry>
      <c:legendEntry>
        <c:idx val="45"/>
        <c:delete val="1"/>
      </c:legendEntry>
      <c:legendEntry>
        <c:idx val="46"/>
        <c:delete val="1"/>
      </c:legendEntry>
      <c:legendEntry>
        <c:idx val="47"/>
        <c:delete val="1"/>
      </c:legendEntry>
      <c:legendEntry>
        <c:idx val="48"/>
        <c:delete val="1"/>
      </c:legendEntry>
      <c:layout>
        <c:manualLayout>
          <c:xMode val="edge"/>
          <c:yMode val="edge"/>
          <c:x val="0.79188193832414677"/>
          <c:y val="1.7475601070798662E-2"/>
          <c:w val="0.17698169423330146"/>
          <c:h val="7.82592909584610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0912786717772E-2"/>
          <c:y val="0.10448834160133251"/>
          <c:w val="0.87955092831977155"/>
          <c:h val="0.76225658485487147"/>
        </c:manualLayout>
      </c:layout>
      <c:scatterChart>
        <c:scatterStyle val="lineMarker"/>
        <c:varyColors val="0"/>
        <c:ser>
          <c:idx val="1"/>
          <c:order val="0"/>
          <c:tx>
            <c:v>Actual % Mastered</c:v>
          </c:tx>
          <c:spPr>
            <a:ln w="952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lt1"/>
              </a:solidFill>
              <a:ln w="19050">
                <a:solidFill>
                  <a:srgbClr val="C00000"/>
                </a:solidFill>
                <a:round/>
              </a:ln>
              <a:effectLst/>
            </c:spPr>
          </c:marker>
          <c:xVal>
            <c:numRef>
              <c:f>'28'!$E$4:$E$26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'28'!$S$4:$S$26</c:f>
              <c:numCache>
                <c:formatCode>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21-48F6-8E9B-CF45089F8F01}"/>
            </c:ext>
          </c:extLst>
        </c:ser>
        <c:ser>
          <c:idx val="48"/>
          <c:order val="1"/>
          <c:tx>
            <c:v>Trendlines</c:v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'28'!$AJ$4:$AJ$26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21-48F6-8E9B-CF45089F8F01}"/>
            </c:ext>
          </c:extLst>
        </c:ser>
        <c:ser>
          <c:idx val="13"/>
          <c:order val="2"/>
          <c:tx>
            <c:v>Black 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('28'!$W$4,'28'!$W$4)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7421-48F6-8E9B-CF45089F8F01}"/>
            </c:ext>
          </c:extLst>
        </c:ser>
        <c:ser>
          <c:idx val="14"/>
          <c:order val="3"/>
          <c:tx>
            <c:v>Black 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('28'!$W$5,'28'!$W$5)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7421-48F6-8E9B-CF45089F8F01}"/>
            </c:ext>
          </c:extLst>
        </c:ser>
        <c:ser>
          <c:idx val="15"/>
          <c:order val="4"/>
          <c:tx>
            <c:v>Black 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('28'!$W$6,'28'!$W$6)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7421-48F6-8E9B-CF45089F8F01}"/>
            </c:ext>
          </c:extLst>
        </c:ser>
        <c:ser>
          <c:idx val="16"/>
          <c:order val="5"/>
          <c:tx>
            <c:v>Black 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('28'!$W$7,'28'!$W$7)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7421-48F6-8E9B-CF45089F8F01}"/>
            </c:ext>
          </c:extLst>
        </c:ser>
        <c:ser>
          <c:idx val="17"/>
          <c:order val="6"/>
          <c:tx>
            <c:v>Black 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('28'!$W$8,'28'!$W$8)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7421-48F6-8E9B-CF45089F8F01}"/>
            </c:ext>
          </c:extLst>
        </c:ser>
        <c:ser>
          <c:idx val="18"/>
          <c:order val="7"/>
          <c:tx>
            <c:v>Black 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('28'!$W$9,'28'!$W$9)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7421-48F6-8E9B-CF45089F8F01}"/>
            </c:ext>
          </c:extLst>
        </c:ser>
        <c:ser>
          <c:idx val="19"/>
          <c:order val="8"/>
          <c:tx>
            <c:v>Black 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('28'!$W$10,'28'!$W$10)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7421-48F6-8E9B-CF45089F8F01}"/>
            </c:ext>
          </c:extLst>
        </c:ser>
        <c:ser>
          <c:idx val="20"/>
          <c:order val="9"/>
          <c:tx>
            <c:v>Black 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('28'!$W$11,'28'!$W$11)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7421-48F6-8E9B-CF45089F8F01}"/>
            </c:ext>
          </c:extLst>
        </c:ser>
        <c:ser>
          <c:idx val="21"/>
          <c:order val="10"/>
          <c:tx>
            <c:v>Black 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('28'!$W$12,'28'!$W$12)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7421-48F6-8E9B-CF45089F8F01}"/>
            </c:ext>
          </c:extLst>
        </c:ser>
        <c:ser>
          <c:idx val="22"/>
          <c:order val="11"/>
          <c:tx>
            <c:v>Black 10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('28'!$W$13,'28'!$W$13)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7421-48F6-8E9B-CF45089F8F01}"/>
            </c:ext>
          </c:extLst>
        </c:ser>
        <c:ser>
          <c:idx val="23"/>
          <c:order val="12"/>
          <c:tx>
            <c:v>Black 11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('28'!$W$14,'28'!$W$14)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7421-48F6-8E9B-CF45089F8F01}"/>
            </c:ext>
          </c:extLst>
        </c:ser>
        <c:ser>
          <c:idx val="24"/>
          <c:order val="13"/>
          <c:tx>
            <c:v>Black 12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('28'!$W$15,'28'!$W$15)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7421-48F6-8E9B-CF45089F8F01}"/>
            </c:ext>
          </c:extLst>
        </c:ser>
        <c:ser>
          <c:idx val="25"/>
          <c:order val="14"/>
          <c:tx>
            <c:v>Black 13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('28'!$W$16,'28'!$W$16)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7421-48F6-8E9B-CF45089F8F01}"/>
            </c:ext>
          </c:extLst>
        </c:ser>
        <c:ser>
          <c:idx val="26"/>
          <c:order val="15"/>
          <c:tx>
            <c:v>Black 14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('28'!$W$17,'28'!$W$17)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7421-48F6-8E9B-CF45089F8F01}"/>
            </c:ext>
          </c:extLst>
        </c:ser>
        <c:ser>
          <c:idx val="27"/>
          <c:order val="16"/>
          <c:tx>
            <c:v>Black 15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('28'!$W$18,'28'!$W$18)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7421-48F6-8E9B-CF45089F8F01}"/>
            </c:ext>
          </c:extLst>
        </c:ser>
        <c:ser>
          <c:idx val="28"/>
          <c:order val="17"/>
          <c:tx>
            <c:v>Black 16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('28'!$W$19,'28'!$W$19)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7421-48F6-8E9B-CF45089F8F01}"/>
            </c:ext>
          </c:extLst>
        </c:ser>
        <c:ser>
          <c:idx val="29"/>
          <c:order val="18"/>
          <c:tx>
            <c:v>Black 17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('28'!$W$20,'28'!$W$20)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7421-48F6-8E9B-CF45089F8F01}"/>
            </c:ext>
          </c:extLst>
        </c:ser>
        <c:ser>
          <c:idx val="30"/>
          <c:order val="19"/>
          <c:tx>
            <c:v>Black 18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('28'!$W$21,'28'!$W$21)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7421-48F6-8E9B-CF45089F8F01}"/>
            </c:ext>
          </c:extLst>
        </c:ser>
        <c:ser>
          <c:idx val="31"/>
          <c:order val="20"/>
          <c:tx>
            <c:v>Black 19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('28'!$W$22,'28'!$W$22)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7421-48F6-8E9B-CF45089F8F01}"/>
            </c:ext>
          </c:extLst>
        </c:ser>
        <c:ser>
          <c:idx val="32"/>
          <c:order val="21"/>
          <c:tx>
            <c:v>Black 20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('28'!$W$23,'28'!$W$23)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7421-48F6-8E9B-CF45089F8F01}"/>
            </c:ext>
          </c:extLst>
        </c:ser>
        <c:ser>
          <c:idx val="33"/>
          <c:order val="22"/>
          <c:tx>
            <c:v>Black 21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('28'!$W$24,'28'!$W$24)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7421-48F6-8E9B-CF45089F8F01}"/>
            </c:ext>
          </c:extLst>
        </c:ser>
        <c:ser>
          <c:idx val="34"/>
          <c:order val="23"/>
          <c:tx>
            <c:v>Black 22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('28'!$W$25,'28'!$W$25)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7421-48F6-8E9B-CF45089F8F01}"/>
            </c:ext>
          </c:extLst>
        </c:ser>
        <c:ser>
          <c:idx val="35"/>
          <c:order val="24"/>
          <c:tx>
            <c:v>Black 23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('28'!$W$26,'28'!$W$26)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7421-48F6-8E9B-CF45089F8F01}"/>
            </c:ext>
          </c:extLst>
        </c:ser>
        <c:ser>
          <c:idx val="36"/>
          <c:order val="25"/>
          <c:tx>
            <c:strRef>
              <c:f>'28'!$AV$3</c:f>
              <c:strCache>
                <c:ptCount val="1"/>
                <c:pt idx="0">
                  <c:v>Target Lines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'28'!$AV$4:$AV$26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7421-48F6-8E9B-CF45089F8F01}"/>
            </c:ext>
          </c:extLst>
        </c:ser>
        <c:ser>
          <c:idx val="37"/>
          <c:order val="26"/>
          <c:tx>
            <c:strRef>
              <c:f>'28'!$AW$3</c:f>
              <c:strCache>
                <c:ptCount val="1"/>
                <c:pt idx="0">
                  <c:v>Blue 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'28'!$AW$4:$AW$26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7421-48F6-8E9B-CF45089F8F01}"/>
            </c:ext>
          </c:extLst>
        </c:ser>
        <c:ser>
          <c:idx val="38"/>
          <c:order val="27"/>
          <c:tx>
            <c:strRef>
              <c:f>'28'!$AX$3</c:f>
              <c:strCache>
                <c:ptCount val="1"/>
                <c:pt idx="0">
                  <c:v>Blue 3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'28'!$AX$4:$AX$26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7421-48F6-8E9B-CF45089F8F01}"/>
            </c:ext>
          </c:extLst>
        </c:ser>
        <c:ser>
          <c:idx val="39"/>
          <c:order val="28"/>
          <c:tx>
            <c:strRef>
              <c:f>'28'!$AY$3</c:f>
              <c:strCache>
                <c:ptCount val="1"/>
                <c:pt idx="0">
                  <c:v>Blue 4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'28'!$AY$4:$AY$26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7421-48F6-8E9B-CF45089F8F01}"/>
            </c:ext>
          </c:extLst>
        </c:ser>
        <c:ser>
          <c:idx val="40"/>
          <c:order val="29"/>
          <c:tx>
            <c:strRef>
              <c:f>'28'!$AZ$3</c:f>
              <c:strCache>
                <c:ptCount val="1"/>
                <c:pt idx="0">
                  <c:v>Blue 5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'28'!$AZ$4:$AZ$26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7421-48F6-8E9B-CF45089F8F01}"/>
            </c:ext>
          </c:extLst>
        </c:ser>
        <c:ser>
          <c:idx val="41"/>
          <c:order val="30"/>
          <c:tx>
            <c:strRef>
              <c:f>'28'!$BA$3</c:f>
              <c:strCache>
                <c:ptCount val="1"/>
                <c:pt idx="0">
                  <c:v>Blue 6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'28'!$BA$4:$BA$26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7421-48F6-8E9B-CF45089F8F01}"/>
            </c:ext>
          </c:extLst>
        </c:ser>
        <c:ser>
          <c:idx val="42"/>
          <c:order val="31"/>
          <c:tx>
            <c:strRef>
              <c:f>'28'!$BB$3</c:f>
              <c:strCache>
                <c:ptCount val="1"/>
                <c:pt idx="0">
                  <c:v>Blue 7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'28'!$BB$4:$BB$26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7421-48F6-8E9B-CF45089F8F01}"/>
            </c:ext>
          </c:extLst>
        </c:ser>
        <c:ser>
          <c:idx val="43"/>
          <c:order val="32"/>
          <c:tx>
            <c:strRef>
              <c:f>'28'!$BC$3</c:f>
              <c:strCache>
                <c:ptCount val="1"/>
                <c:pt idx="0">
                  <c:v>Blue 8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'28'!$BC$4:$BC$26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7421-48F6-8E9B-CF45089F8F01}"/>
            </c:ext>
          </c:extLst>
        </c:ser>
        <c:ser>
          <c:idx val="44"/>
          <c:order val="33"/>
          <c:tx>
            <c:strRef>
              <c:f>'28'!$BD$3</c:f>
              <c:strCache>
                <c:ptCount val="1"/>
                <c:pt idx="0">
                  <c:v>Blue 9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'28'!$BD$4:$BD$26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7421-48F6-8E9B-CF45089F8F01}"/>
            </c:ext>
          </c:extLst>
        </c:ser>
        <c:ser>
          <c:idx val="45"/>
          <c:order val="34"/>
          <c:tx>
            <c:strRef>
              <c:f>'28'!$BE$3</c:f>
              <c:strCache>
                <c:ptCount val="1"/>
                <c:pt idx="0">
                  <c:v>Blue 10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'28'!$BE$4:$BE$26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7421-48F6-8E9B-CF45089F8F01}"/>
            </c:ext>
          </c:extLst>
        </c:ser>
        <c:ser>
          <c:idx val="46"/>
          <c:order val="35"/>
          <c:tx>
            <c:strRef>
              <c:f>'28'!$BF$3</c:f>
              <c:strCache>
                <c:ptCount val="1"/>
                <c:pt idx="0">
                  <c:v>Blue 11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'28'!$BF$4:$BF$26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7421-48F6-8E9B-CF45089F8F01}"/>
            </c:ext>
          </c:extLst>
        </c:ser>
        <c:ser>
          <c:idx val="47"/>
          <c:order val="36"/>
          <c:tx>
            <c:strRef>
              <c:f>'28'!$BG$3</c:f>
              <c:strCache>
                <c:ptCount val="1"/>
                <c:pt idx="0">
                  <c:v>Blue 12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'28'!$BG$4:$BG$26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7421-48F6-8E9B-CF45089F8F01}"/>
            </c:ext>
          </c:extLst>
        </c:ser>
        <c:ser>
          <c:idx val="0"/>
          <c:order val="37"/>
          <c:tx>
            <c:strRef>
              <c:f>'28'!$AJ$3</c:f>
              <c:strCache>
                <c:ptCount val="1"/>
                <c:pt idx="0">
                  <c:v>Trend 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'28'!$AJ$4:$AJ$26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7421-48F6-8E9B-CF45089F8F01}"/>
            </c:ext>
          </c:extLst>
        </c:ser>
        <c:ser>
          <c:idx val="2"/>
          <c:order val="38"/>
          <c:tx>
            <c:strRef>
              <c:f>'28'!$AK$3</c:f>
              <c:strCache>
                <c:ptCount val="1"/>
                <c:pt idx="0">
                  <c:v>Trend 2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'28'!$AK$4:$AK$26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7421-48F6-8E9B-CF45089F8F01}"/>
            </c:ext>
          </c:extLst>
        </c:ser>
        <c:ser>
          <c:idx val="3"/>
          <c:order val="39"/>
          <c:tx>
            <c:strRef>
              <c:f>'28'!$AL$3</c:f>
              <c:strCache>
                <c:ptCount val="1"/>
                <c:pt idx="0">
                  <c:v>Trend 3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'28'!$AL$4:$AL$26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7421-48F6-8E9B-CF45089F8F01}"/>
            </c:ext>
          </c:extLst>
        </c:ser>
        <c:ser>
          <c:idx val="4"/>
          <c:order val="40"/>
          <c:tx>
            <c:strRef>
              <c:f>'28'!$AM$3</c:f>
              <c:strCache>
                <c:ptCount val="1"/>
                <c:pt idx="0">
                  <c:v>Trend 4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'28'!$AM$4:$AM$26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7421-48F6-8E9B-CF45089F8F01}"/>
            </c:ext>
          </c:extLst>
        </c:ser>
        <c:ser>
          <c:idx val="5"/>
          <c:order val="41"/>
          <c:tx>
            <c:strRef>
              <c:f>'28'!$AN$3</c:f>
              <c:strCache>
                <c:ptCount val="1"/>
                <c:pt idx="0">
                  <c:v>Trend 5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'28'!$AN$4:$AN$26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7421-48F6-8E9B-CF45089F8F01}"/>
            </c:ext>
          </c:extLst>
        </c:ser>
        <c:ser>
          <c:idx val="6"/>
          <c:order val="42"/>
          <c:tx>
            <c:strRef>
              <c:f>'28'!$AO$3</c:f>
              <c:strCache>
                <c:ptCount val="1"/>
                <c:pt idx="0">
                  <c:v>Trend 6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'28'!$AO$4:$AO$26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7421-48F6-8E9B-CF45089F8F01}"/>
            </c:ext>
          </c:extLst>
        </c:ser>
        <c:ser>
          <c:idx val="7"/>
          <c:order val="43"/>
          <c:tx>
            <c:strRef>
              <c:f>'28'!$AP$3</c:f>
              <c:strCache>
                <c:ptCount val="1"/>
                <c:pt idx="0">
                  <c:v>Trend 7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'28'!$AP$4:$AP$26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7421-48F6-8E9B-CF45089F8F01}"/>
            </c:ext>
          </c:extLst>
        </c:ser>
        <c:ser>
          <c:idx val="8"/>
          <c:order val="44"/>
          <c:tx>
            <c:strRef>
              <c:f>'28'!$AQ$3</c:f>
              <c:strCache>
                <c:ptCount val="1"/>
                <c:pt idx="0">
                  <c:v>Trend 8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'28'!$AQ$4:$AQ$26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7421-48F6-8E9B-CF45089F8F01}"/>
            </c:ext>
          </c:extLst>
        </c:ser>
        <c:ser>
          <c:idx val="9"/>
          <c:order val="45"/>
          <c:tx>
            <c:strRef>
              <c:f>'28'!$AR$3</c:f>
              <c:strCache>
                <c:ptCount val="1"/>
                <c:pt idx="0">
                  <c:v>Trend 9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'28'!$AR$4:$AR$26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7421-48F6-8E9B-CF45089F8F01}"/>
            </c:ext>
          </c:extLst>
        </c:ser>
        <c:ser>
          <c:idx val="10"/>
          <c:order val="46"/>
          <c:tx>
            <c:strRef>
              <c:f>'28'!$AS$3</c:f>
              <c:strCache>
                <c:ptCount val="1"/>
                <c:pt idx="0">
                  <c:v>Trend 10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'28'!$AS$4:$AS$26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7421-48F6-8E9B-CF45089F8F01}"/>
            </c:ext>
          </c:extLst>
        </c:ser>
        <c:ser>
          <c:idx val="11"/>
          <c:order val="47"/>
          <c:tx>
            <c:strRef>
              <c:f>'28'!$AT$3</c:f>
              <c:strCache>
                <c:ptCount val="1"/>
                <c:pt idx="0">
                  <c:v>Trend 11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'28'!$AT$4:$AT$26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7421-48F6-8E9B-CF45089F8F01}"/>
            </c:ext>
          </c:extLst>
        </c:ser>
        <c:ser>
          <c:idx val="12"/>
          <c:order val="48"/>
          <c:tx>
            <c:strRef>
              <c:f>'28'!$AU$3</c:f>
              <c:strCache>
                <c:ptCount val="1"/>
                <c:pt idx="0">
                  <c:v>Trend 12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'28'!$E$4:$E$26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'28'!$AU$4:$AU$26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7421-48F6-8E9B-CF45089F8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390128"/>
        <c:axId val="379390520"/>
        <c:extLst/>
      </c:scatterChart>
      <c:valAx>
        <c:axId val="379390128"/>
        <c:scaling>
          <c:orientation val="minMax"/>
          <c:max val="42898"/>
          <c:min val="425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Week</a:t>
                </a:r>
              </a:p>
            </c:rich>
          </c:tx>
          <c:layout>
            <c:manualLayout>
              <c:xMode val="edge"/>
              <c:yMode val="edge"/>
              <c:x val="0.47036290195963504"/>
              <c:y val="0.94184098158675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174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90520"/>
        <c:crosses val="autoZero"/>
        <c:crossBetween val="midCat"/>
        <c:majorUnit val="14"/>
        <c:minorUnit val="7"/>
      </c:valAx>
      <c:valAx>
        <c:axId val="379390520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% Content Mastered</a:t>
                </a:r>
              </a:p>
            </c:rich>
          </c:tx>
          <c:layout>
            <c:manualLayout>
              <c:xMode val="edge"/>
              <c:yMode val="edge"/>
              <c:x val="1.5531222066147364E-2"/>
              <c:y val="0.31327891173621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90128"/>
        <c:crosses val="autoZero"/>
        <c:crossBetween val="midCat"/>
        <c:majorUnit val="10"/>
        <c:min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legendEntry>
        <c:idx val="38"/>
        <c:delete val="1"/>
      </c:legendEntry>
      <c:legendEntry>
        <c:idx val="39"/>
        <c:delete val="1"/>
      </c:legendEntry>
      <c:legendEntry>
        <c:idx val="40"/>
        <c:delete val="1"/>
      </c:legendEntry>
      <c:legendEntry>
        <c:idx val="41"/>
        <c:delete val="1"/>
      </c:legendEntry>
      <c:legendEntry>
        <c:idx val="42"/>
        <c:delete val="1"/>
      </c:legendEntry>
      <c:legendEntry>
        <c:idx val="43"/>
        <c:delete val="1"/>
      </c:legendEntry>
      <c:legendEntry>
        <c:idx val="44"/>
        <c:delete val="1"/>
      </c:legendEntry>
      <c:legendEntry>
        <c:idx val="45"/>
        <c:delete val="1"/>
      </c:legendEntry>
      <c:legendEntry>
        <c:idx val="46"/>
        <c:delete val="1"/>
      </c:legendEntry>
      <c:legendEntry>
        <c:idx val="47"/>
        <c:delete val="1"/>
      </c:legendEntry>
      <c:legendEntry>
        <c:idx val="48"/>
        <c:delete val="1"/>
      </c:legendEntry>
      <c:layout>
        <c:manualLayout>
          <c:xMode val="edge"/>
          <c:yMode val="edge"/>
          <c:x val="0.79188193832414677"/>
          <c:y val="1.7475601070798662E-2"/>
          <c:w val="0.17698169423330146"/>
          <c:h val="7.82592909584610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0912786717772E-2"/>
          <c:y val="0.10448834160133251"/>
          <c:w val="0.87955092831977155"/>
          <c:h val="0.76225658485487147"/>
        </c:manualLayout>
      </c:layout>
      <c:scatterChart>
        <c:scatterStyle val="lineMarker"/>
        <c:varyColors val="0"/>
        <c:ser>
          <c:idx val="1"/>
          <c:order val="0"/>
          <c:tx>
            <c:v>Actual % Mastered</c:v>
          </c:tx>
          <c:spPr>
            <a:ln w="952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lt1"/>
              </a:solidFill>
              <a:ln w="19050">
                <a:solidFill>
                  <a:srgbClr val="C00000"/>
                </a:solidFill>
                <a:round/>
              </a:ln>
              <a:effectLst/>
            </c:spPr>
          </c:marker>
          <c:xVal>
            <c:numRef>
              <c:f>'29'!$E$4:$E$26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'29'!$S$4:$S$26</c:f>
              <c:numCache>
                <c:formatCode>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C0-431C-BC73-792E5887E840}"/>
            </c:ext>
          </c:extLst>
        </c:ser>
        <c:ser>
          <c:idx val="48"/>
          <c:order val="1"/>
          <c:tx>
            <c:v>Trendlines</c:v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'29'!$AJ$4:$AJ$26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C0-431C-BC73-792E5887E840}"/>
            </c:ext>
          </c:extLst>
        </c:ser>
        <c:ser>
          <c:idx val="13"/>
          <c:order val="2"/>
          <c:tx>
            <c:v>Black 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('29'!$W$4,'29'!$W$4)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E3C0-431C-BC73-792E5887E840}"/>
            </c:ext>
          </c:extLst>
        </c:ser>
        <c:ser>
          <c:idx val="14"/>
          <c:order val="3"/>
          <c:tx>
            <c:v>Black 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('29'!$W$5,'29'!$W$5)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E3C0-431C-BC73-792E5887E840}"/>
            </c:ext>
          </c:extLst>
        </c:ser>
        <c:ser>
          <c:idx val="15"/>
          <c:order val="4"/>
          <c:tx>
            <c:v>Black 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('29'!$W$6,'29'!$W$6)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E3C0-431C-BC73-792E5887E840}"/>
            </c:ext>
          </c:extLst>
        </c:ser>
        <c:ser>
          <c:idx val="16"/>
          <c:order val="5"/>
          <c:tx>
            <c:v>Black 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('29'!$W$7,'29'!$W$7)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E3C0-431C-BC73-792E5887E840}"/>
            </c:ext>
          </c:extLst>
        </c:ser>
        <c:ser>
          <c:idx val="17"/>
          <c:order val="6"/>
          <c:tx>
            <c:v>Black 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('29'!$W$8,'29'!$W$8)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E3C0-431C-BC73-792E5887E840}"/>
            </c:ext>
          </c:extLst>
        </c:ser>
        <c:ser>
          <c:idx val="18"/>
          <c:order val="7"/>
          <c:tx>
            <c:v>Black 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('29'!$W$9,'29'!$W$9)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E3C0-431C-BC73-792E5887E840}"/>
            </c:ext>
          </c:extLst>
        </c:ser>
        <c:ser>
          <c:idx val="19"/>
          <c:order val="8"/>
          <c:tx>
            <c:v>Black 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('29'!$W$10,'29'!$W$10)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E3C0-431C-BC73-792E5887E840}"/>
            </c:ext>
          </c:extLst>
        </c:ser>
        <c:ser>
          <c:idx val="20"/>
          <c:order val="9"/>
          <c:tx>
            <c:v>Black 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('29'!$W$11,'29'!$W$11)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E3C0-431C-BC73-792E5887E840}"/>
            </c:ext>
          </c:extLst>
        </c:ser>
        <c:ser>
          <c:idx val="21"/>
          <c:order val="10"/>
          <c:tx>
            <c:v>Black 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('29'!$W$12,'29'!$W$12)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E3C0-431C-BC73-792E5887E840}"/>
            </c:ext>
          </c:extLst>
        </c:ser>
        <c:ser>
          <c:idx val="22"/>
          <c:order val="11"/>
          <c:tx>
            <c:v>Black 10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('29'!$W$13,'29'!$W$13)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E3C0-431C-BC73-792E5887E840}"/>
            </c:ext>
          </c:extLst>
        </c:ser>
        <c:ser>
          <c:idx val="23"/>
          <c:order val="12"/>
          <c:tx>
            <c:v>Black 11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('29'!$W$14,'29'!$W$14)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E3C0-431C-BC73-792E5887E840}"/>
            </c:ext>
          </c:extLst>
        </c:ser>
        <c:ser>
          <c:idx val="24"/>
          <c:order val="13"/>
          <c:tx>
            <c:v>Black 12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('29'!$W$15,'29'!$W$15)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E3C0-431C-BC73-792E5887E840}"/>
            </c:ext>
          </c:extLst>
        </c:ser>
        <c:ser>
          <c:idx val="25"/>
          <c:order val="14"/>
          <c:tx>
            <c:v>Black 13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('29'!$W$16,'29'!$W$16)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E3C0-431C-BC73-792E5887E840}"/>
            </c:ext>
          </c:extLst>
        </c:ser>
        <c:ser>
          <c:idx val="26"/>
          <c:order val="15"/>
          <c:tx>
            <c:v>Black 14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('29'!$W$17,'29'!$W$17)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E3C0-431C-BC73-792E5887E840}"/>
            </c:ext>
          </c:extLst>
        </c:ser>
        <c:ser>
          <c:idx val="27"/>
          <c:order val="16"/>
          <c:tx>
            <c:v>Black 15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('29'!$W$18,'29'!$W$18)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E3C0-431C-BC73-792E5887E840}"/>
            </c:ext>
          </c:extLst>
        </c:ser>
        <c:ser>
          <c:idx val="28"/>
          <c:order val="17"/>
          <c:tx>
            <c:v>Black 16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('29'!$W$19,'29'!$W$19)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E3C0-431C-BC73-792E5887E840}"/>
            </c:ext>
          </c:extLst>
        </c:ser>
        <c:ser>
          <c:idx val="29"/>
          <c:order val="18"/>
          <c:tx>
            <c:v>Black 17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('29'!$W$20,'29'!$W$20)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E3C0-431C-BC73-792E5887E840}"/>
            </c:ext>
          </c:extLst>
        </c:ser>
        <c:ser>
          <c:idx val="30"/>
          <c:order val="19"/>
          <c:tx>
            <c:v>Black 18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('29'!$W$21,'29'!$W$21)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E3C0-431C-BC73-792E5887E840}"/>
            </c:ext>
          </c:extLst>
        </c:ser>
        <c:ser>
          <c:idx val="31"/>
          <c:order val="20"/>
          <c:tx>
            <c:v>Black 19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('29'!$W$22,'29'!$W$22)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E3C0-431C-BC73-792E5887E840}"/>
            </c:ext>
          </c:extLst>
        </c:ser>
        <c:ser>
          <c:idx val="32"/>
          <c:order val="21"/>
          <c:tx>
            <c:v>Black 20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('29'!$W$23,'29'!$W$23)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E3C0-431C-BC73-792E5887E840}"/>
            </c:ext>
          </c:extLst>
        </c:ser>
        <c:ser>
          <c:idx val="33"/>
          <c:order val="22"/>
          <c:tx>
            <c:v>Black 21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('29'!$W$24,'29'!$W$24)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E3C0-431C-BC73-792E5887E840}"/>
            </c:ext>
          </c:extLst>
        </c:ser>
        <c:ser>
          <c:idx val="34"/>
          <c:order val="23"/>
          <c:tx>
            <c:v>Black 22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('29'!$W$25,'29'!$W$25)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E3C0-431C-BC73-792E5887E840}"/>
            </c:ext>
          </c:extLst>
        </c:ser>
        <c:ser>
          <c:idx val="35"/>
          <c:order val="24"/>
          <c:tx>
            <c:v>Black 23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('29'!$W$26,'29'!$W$26)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E3C0-431C-BC73-792E5887E840}"/>
            </c:ext>
          </c:extLst>
        </c:ser>
        <c:ser>
          <c:idx val="36"/>
          <c:order val="25"/>
          <c:tx>
            <c:strRef>
              <c:f>'29'!$AV$3</c:f>
              <c:strCache>
                <c:ptCount val="1"/>
                <c:pt idx="0">
                  <c:v>Target Lines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'29'!$AV$4:$AV$26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E3C0-431C-BC73-792E5887E840}"/>
            </c:ext>
          </c:extLst>
        </c:ser>
        <c:ser>
          <c:idx val="37"/>
          <c:order val="26"/>
          <c:tx>
            <c:strRef>
              <c:f>'29'!$AW$3</c:f>
              <c:strCache>
                <c:ptCount val="1"/>
                <c:pt idx="0">
                  <c:v>Blue 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'29'!$AW$4:$AW$26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E3C0-431C-BC73-792E5887E840}"/>
            </c:ext>
          </c:extLst>
        </c:ser>
        <c:ser>
          <c:idx val="38"/>
          <c:order val="27"/>
          <c:tx>
            <c:strRef>
              <c:f>'29'!$AX$3</c:f>
              <c:strCache>
                <c:ptCount val="1"/>
                <c:pt idx="0">
                  <c:v>Blue 3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'29'!$AX$4:$AX$26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E3C0-431C-BC73-792E5887E840}"/>
            </c:ext>
          </c:extLst>
        </c:ser>
        <c:ser>
          <c:idx val="39"/>
          <c:order val="28"/>
          <c:tx>
            <c:strRef>
              <c:f>'29'!$AY$3</c:f>
              <c:strCache>
                <c:ptCount val="1"/>
                <c:pt idx="0">
                  <c:v>Blue 4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'29'!$AY$4:$AY$26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E3C0-431C-BC73-792E5887E840}"/>
            </c:ext>
          </c:extLst>
        </c:ser>
        <c:ser>
          <c:idx val="40"/>
          <c:order val="29"/>
          <c:tx>
            <c:strRef>
              <c:f>'29'!$AZ$3</c:f>
              <c:strCache>
                <c:ptCount val="1"/>
                <c:pt idx="0">
                  <c:v>Blue 5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'29'!$AZ$4:$AZ$26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E3C0-431C-BC73-792E5887E840}"/>
            </c:ext>
          </c:extLst>
        </c:ser>
        <c:ser>
          <c:idx val="41"/>
          <c:order val="30"/>
          <c:tx>
            <c:strRef>
              <c:f>'29'!$BA$3</c:f>
              <c:strCache>
                <c:ptCount val="1"/>
                <c:pt idx="0">
                  <c:v>Blue 6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'29'!$BA$4:$BA$26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E3C0-431C-BC73-792E5887E840}"/>
            </c:ext>
          </c:extLst>
        </c:ser>
        <c:ser>
          <c:idx val="42"/>
          <c:order val="31"/>
          <c:tx>
            <c:strRef>
              <c:f>'29'!$BB$3</c:f>
              <c:strCache>
                <c:ptCount val="1"/>
                <c:pt idx="0">
                  <c:v>Blue 7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'29'!$BB$4:$BB$26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E3C0-431C-BC73-792E5887E840}"/>
            </c:ext>
          </c:extLst>
        </c:ser>
        <c:ser>
          <c:idx val="43"/>
          <c:order val="32"/>
          <c:tx>
            <c:strRef>
              <c:f>'29'!$BC$3</c:f>
              <c:strCache>
                <c:ptCount val="1"/>
                <c:pt idx="0">
                  <c:v>Blue 8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'29'!$BC$4:$BC$26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E3C0-431C-BC73-792E5887E840}"/>
            </c:ext>
          </c:extLst>
        </c:ser>
        <c:ser>
          <c:idx val="44"/>
          <c:order val="33"/>
          <c:tx>
            <c:strRef>
              <c:f>'29'!$BD$3</c:f>
              <c:strCache>
                <c:ptCount val="1"/>
                <c:pt idx="0">
                  <c:v>Blue 9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'29'!$BD$4:$BD$26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E3C0-431C-BC73-792E5887E840}"/>
            </c:ext>
          </c:extLst>
        </c:ser>
        <c:ser>
          <c:idx val="45"/>
          <c:order val="34"/>
          <c:tx>
            <c:strRef>
              <c:f>'29'!$BE$3</c:f>
              <c:strCache>
                <c:ptCount val="1"/>
                <c:pt idx="0">
                  <c:v>Blue 10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'29'!$BE$4:$BE$26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E3C0-431C-BC73-792E5887E840}"/>
            </c:ext>
          </c:extLst>
        </c:ser>
        <c:ser>
          <c:idx val="46"/>
          <c:order val="35"/>
          <c:tx>
            <c:strRef>
              <c:f>'29'!$BF$3</c:f>
              <c:strCache>
                <c:ptCount val="1"/>
                <c:pt idx="0">
                  <c:v>Blue 11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'29'!$BF$4:$BF$26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E3C0-431C-BC73-792E5887E840}"/>
            </c:ext>
          </c:extLst>
        </c:ser>
        <c:ser>
          <c:idx val="47"/>
          <c:order val="36"/>
          <c:tx>
            <c:strRef>
              <c:f>'29'!$BG$3</c:f>
              <c:strCache>
                <c:ptCount val="1"/>
                <c:pt idx="0">
                  <c:v>Blue 12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'29'!$BG$4:$BG$26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E3C0-431C-BC73-792E5887E840}"/>
            </c:ext>
          </c:extLst>
        </c:ser>
        <c:ser>
          <c:idx val="0"/>
          <c:order val="37"/>
          <c:tx>
            <c:strRef>
              <c:f>'29'!$AJ$3</c:f>
              <c:strCache>
                <c:ptCount val="1"/>
                <c:pt idx="0">
                  <c:v>Trend 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'29'!$AJ$4:$AJ$26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E3C0-431C-BC73-792E5887E840}"/>
            </c:ext>
          </c:extLst>
        </c:ser>
        <c:ser>
          <c:idx val="2"/>
          <c:order val="38"/>
          <c:tx>
            <c:strRef>
              <c:f>'29'!$AK$3</c:f>
              <c:strCache>
                <c:ptCount val="1"/>
                <c:pt idx="0">
                  <c:v>Trend 2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'29'!$AK$4:$AK$26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E3C0-431C-BC73-792E5887E840}"/>
            </c:ext>
          </c:extLst>
        </c:ser>
        <c:ser>
          <c:idx val="3"/>
          <c:order val="39"/>
          <c:tx>
            <c:strRef>
              <c:f>'29'!$AL$3</c:f>
              <c:strCache>
                <c:ptCount val="1"/>
                <c:pt idx="0">
                  <c:v>Trend 3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'29'!$AL$4:$AL$26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E3C0-431C-BC73-792E5887E840}"/>
            </c:ext>
          </c:extLst>
        </c:ser>
        <c:ser>
          <c:idx val="4"/>
          <c:order val="40"/>
          <c:tx>
            <c:strRef>
              <c:f>'29'!$AM$3</c:f>
              <c:strCache>
                <c:ptCount val="1"/>
                <c:pt idx="0">
                  <c:v>Trend 4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'29'!$AM$4:$AM$26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E3C0-431C-BC73-792E5887E840}"/>
            </c:ext>
          </c:extLst>
        </c:ser>
        <c:ser>
          <c:idx val="5"/>
          <c:order val="41"/>
          <c:tx>
            <c:strRef>
              <c:f>'29'!$AN$3</c:f>
              <c:strCache>
                <c:ptCount val="1"/>
                <c:pt idx="0">
                  <c:v>Trend 5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'29'!$AN$4:$AN$26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E3C0-431C-BC73-792E5887E840}"/>
            </c:ext>
          </c:extLst>
        </c:ser>
        <c:ser>
          <c:idx val="6"/>
          <c:order val="42"/>
          <c:tx>
            <c:strRef>
              <c:f>'29'!$AO$3</c:f>
              <c:strCache>
                <c:ptCount val="1"/>
                <c:pt idx="0">
                  <c:v>Trend 6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'29'!$AO$4:$AO$26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E3C0-431C-BC73-792E5887E840}"/>
            </c:ext>
          </c:extLst>
        </c:ser>
        <c:ser>
          <c:idx val="7"/>
          <c:order val="43"/>
          <c:tx>
            <c:strRef>
              <c:f>'29'!$AP$3</c:f>
              <c:strCache>
                <c:ptCount val="1"/>
                <c:pt idx="0">
                  <c:v>Trend 7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'29'!$AP$4:$AP$26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E3C0-431C-BC73-792E5887E840}"/>
            </c:ext>
          </c:extLst>
        </c:ser>
        <c:ser>
          <c:idx val="8"/>
          <c:order val="44"/>
          <c:tx>
            <c:strRef>
              <c:f>'29'!$AQ$3</c:f>
              <c:strCache>
                <c:ptCount val="1"/>
                <c:pt idx="0">
                  <c:v>Trend 8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'29'!$AQ$4:$AQ$26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E3C0-431C-BC73-792E5887E840}"/>
            </c:ext>
          </c:extLst>
        </c:ser>
        <c:ser>
          <c:idx val="9"/>
          <c:order val="45"/>
          <c:tx>
            <c:strRef>
              <c:f>'29'!$AR$3</c:f>
              <c:strCache>
                <c:ptCount val="1"/>
                <c:pt idx="0">
                  <c:v>Trend 9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'29'!$AR$4:$AR$26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E3C0-431C-BC73-792E5887E840}"/>
            </c:ext>
          </c:extLst>
        </c:ser>
        <c:ser>
          <c:idx val="10"/>
          <c:order val="46"/>
          <c:tx>
            <c:strRef>
              <c:f>'29'!$AS$3</c:f>
              <c:strCache>
                <c:ptCount val="1"/>
                <c:pt idx="0">
                  <c:v>Trend 10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'29'!$AS$4:$AS$26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E3C0-431C-BC73-792E5887E840}"/>
            </c:ext>
          </c:extLst>
        </c:ser>
        <c:ser>
          <c:idx val="11"/>
          <c:order val="47"/>
          <c:tx>
            <c:strRef>
              <c:f>'29'!$AT$3</c:f>
              <c:strCache>
                <c:ptCount val="1"/>
                <c:pt idx="0">
                  <c:v>Trend 11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'29'!$AT$4:$AT$26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E3C0-431C-BC73-792E5887E840}"/>
            </c:ext>
          </c:extLst>
        </c:ser>
        <c:ser>
          <c:idx val="12"/>
          <c:order val="48"/>
          <c:tx>
            <c:strRef>
              <c:f>'29'!$AU$3</c:f>
              <c:strCache>
                <c:ptCount val="1"/>
                <c:pt idx="0">
                  <c:v>Trend 12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'29'!$E$4:$E$26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'29'!$AU$4:$AU$26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E3C0-431C-BC73-792E5887E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393656"/>
        <c:axId val="379394048"/>
        <c:extLst/>
      </c:scatterChart>
      <c:valAx>
        <c:axId val="379393656"/>
        <c:scaling>
          <c:orientation val="minMax"/>
          <c:max val="42898"/>
          <c:min val="425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Week</a:t>
                </a:r>
              </a:p>
            </c:rich>
          </c:tx>
          <c:layout>
            <c:manualLayout>
              <c:xMode val="edge"/>
              <c:yMode val="edge"/>
              <c:x val="0.47036290195963504"/>
              <c:y val="0.94184098158675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174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94048"/>
        <c:crosses val="autoZero"/>
        <c:crossBetween val="midCat"/>
        <c:majorUnit val="14"/>
        <c:minorUnit val="7"/>
      </c:valAx>
      <c:valAx>
        <c:axId val="379394048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% Content Mastered</a:t>
                </a:r>
              </a:p>
            </c:rich>
          </c:tx>
          <c:layout>
            <c:manualLayout>
              <c:xMode val="edge"/>
              <c:yMode val="edge"/>
              <c:x val="1.5531222066147364E-2"/>
              <c:y val="0.31327891173621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93656"/>
        <c:crosses val="autoZero"/>
        <c:crossBetween val="midCat"/>
        <c:majorUnit val="10"/>
        <c:min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legendEntry>
        <c:idx val="38"/>
        <c:delete val="1"/>
      </c:legendEntry>
      <c:legendEntry>
        <c:idx val="39"/>
        <c:delete val="1"/>
      </c:legendEntry>
      <c:legendEntry>
        <c:idx val="40"/>
        <c:delete val="1"/>
      </c:legendEntry>
      <c:legendEntry>
        <c:idx val="41"/>
        <c:delete val="1"/>
      </c:legendEntry>
      <c:legendEntry>
        <c:idx val="42"/>
        <c:delete val="1"/>
      </c:legendEntry>
      <c:legendEntry>
        <c:idx val="43"/>
        <c:delete val="1"/>
      </c:legendEntry>
      <c:legendEntry>
        <c:idx val="44"/>
        <c:delete val="1"/>
      </c:legendEntry>
      <c:legendEntry>
        <c:idx val="45"/>
        <c:delete val="1"/>
      </c:legendEntry>
      <c:legendEntry>
        <c:idx val="46"/>
        <c:delete val="1"/>
      </c:legendEntry>
      <c:legendEntry>
        <c:idx val="47"/>
        <c:delete val="1"/>
      </c:legendEntry>
      <c:legendEntry>
        <c:idx val="48"/>
        <c:delete val="1"/>
      </c:legendEntry>
      <c:layout>
        <c:manualLayout>
          <c:xMode val="edge"/>
          <c:yMode val="edge"/>
          <c:x val="0.79188193832414677"/>
          <c:y val="1.7475601070798662E-2"/>
          <c:w val="0.17698169423330146"/>
          <c:h val="7.82592909584610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0912786717772E-2"/>
          <c:y val="0.10448834160133251"/>
          <c:w val="0.87955092831977155"/>
          <c:h val="0.76225658485487147"/>
        </c:manualLayout>
      </c:layout>
      <c:scatterChart>
        <c:scatterStyle val="lineMarker"/>
        <c:varyColors val="0"/>
        <c:ser>
          <c:idx val="1"/>
          <c:order val="0"/>
          <c:tx>
            <c:v>Actual % Mastered</c:v>
          </c:tx>
          <c:spPr>
            <a:ln w="952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lt1"/>
              </a:solidFill>
              <a:ln w="19050">
                <a:solidFill>
                  <a:srgbClr val="C00000"/>
                </a:solidFill>
                <a:round/>
              </a:ln>
              <a:effectLst/>
            </c:spPr>
          </c:marker>
          <c:xVal>
            <c:numRef>
              <c:f>'3'!$E$4:$E$26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'3'!$S$4:$S$26</c:f>
              <c:numCache>
                <c:formatCode>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21-4C10-B5E7-92795FAC25DA}"/>
            </c:ext>
          </c:extLst>
        </c:ser>
        <c:ser>
          <c:idx val="48"/>
          <c:order val="1"/>
          <c:tx>
            <c:v>Trendlines</c:v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321-4C10-B5E7-92795FAC25DA}"/>
            </c:ext>
          </c:extLst>
        </c:ser>
        <c:ser>
          <c:idx val="13"/>
          <c:order val="2"/>
          <c:tx>
            <c:v>Black 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('3'!$W$4,'3'!$W$4)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4321-4C10-B5E7-92795FAC25DA}"/>
            </c:ext>
          </c:extLst>
        </c:ser>
        <c:ser>
          <c:idx val="14"/>
          <c:order val="3"/>
          <c:tx>
            <c:v>Black 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('3'!$W$5,'3'!$W$5)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4321-4C10-B5E7-92795FAC25DA}"/>
            </c:ext>
          </c:extLst>
        </c:ser>
        <c:ser>
          <c:idx val="15"/>
          <c:order val="4"/>
          <c:tx>
            <c:v>Black 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('3'!$W$6,'3'!$W$6)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4321-4C10-B5E7-92795FAC25DA}"/>
            </c:ext>
          </c:extLst>
        </c:ser>
        <c:ser>
          <c:idx val="16"/>
          <c:order val="5"/>
          <c:tx>
            <c:v>Black 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('3'!$W$7,'3'!$W$7)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4321-4C10-B5E7-92795FAC25DA}"/>
            </c:ext>
          </c:extLst>
        </c:ser>
        <c:ser>
          <c:idx val="17"/>
          <c:order val="6"/>
          <c:tx>
            <c:v>Black 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('3'!$W$8,'3'!$W$8)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4321-4C10-B5E7-92795FAC25DA}"/>
            </c:ext>
          </c:extLst>
        </c:ser>
        <c:ser>
          <c:idx val="18"/>
          <c:order val="7"/>
          <c:tx>
            <c:v>Black 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('3'!$W$9,'3'!$W$9)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4321-4C10-B5E7-92795FAC25DA}"/>
            </c:ext>
          </c:extLst>
        </c:ser>
        <c:ser>
          <c:idx val="19"/>
          <c:order val="8"/>
          <c:tx>
            <c:v>Black 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('3'!$W$10,'3'!$W$10)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4321-4C10-B5E7-92795FAC25DA}"/>
            </c:ext>
          </c:extLst>
        </c:ser>
        <c:ser>
          <c:idx val="20"/>
          <c:order val="9"/>
          <c:tx>
            <c:v>Black 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('3'!$W$11,'3'!$W$11)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4321-4C10-B5E7-92795FAC25DA}"/>
            </c:ext>
          </c:extLst>
        </c:ser>
        <c:ser>
          <c:idx val="21"/>
          <c:order val="10"/>
          <c:tx>
            <c:v>Black 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('3'!$W$12,'3'!$W$12)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4321-4C10-B5E7-92795FAC25DA}"/>
            </c:ext>
          </c:extLst>
        </c:ser>
        <c:ser>
          <c:idx val="22"/>
          <c:order val="11"/>
          <c:tx>
            <c:v>Black 10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('3'!$W$13,'3'!$W$13)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4321-4C10-B5E7-92795FAC25DA}"/>
            </c:ext>
          </c:extLst>
        </c:ser>
        <c:ser>
          <c:idx val="23"/>
          <c:order val="12"/>
          <c:tx>
            <c:v>Black 11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('3'!$W$14,'3'!$W$14)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4321-4C10-B5E7-92795FAC25DA}"/>
            </c:ext>
          </c:extLst>
        </c:ser>
        <c:ser>
          <c:idx val="24"/>
          <c:order val="13"/>
          <c:tx>
            <c:v>Black 12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('3'!$W$15,'3'!$W$15)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4321-4C10-B5E7-92795FAC25DA}"/>
            </c:ext>
          </c:extLst>
        </c:ser>
        <c:ser>
          <c:idx val="25"/>
          <c:order val="14"/>
          <c:tx>
            <c:v>Black 13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('3'!$W$16,'3'!$W$16)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4321-4C10-B5E7-92795FAC25DA}"/>
            </c:ext>
          </c:extLst>
        </c:ser>
        <c:ser>
          <c:idx val="26"/>
          <c:order val="15"/>
          <c:tx>
            <c:v>Black 14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('3'!$W$17,'3'!$W$17)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4321-4C10-B5E7-92795FAC25DA}"/>
            </c:ext>
          </c:extLst>
        </c:ser>
        <c:ser>
          <c:idx val="27"/>
          <c:order val="16"/>
          <c:tx>
            <c:v>Black 15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('3'!$W$18,'3'!$W$18)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4321-4C10-B5E7-92795FAC25DA}"/>
            </c:ext>
          </c:extLst>
        </c:ser>
        <c:ser>
          <c:idx val="28"/>
          <c:order val="17"/>
          <c:tx>
            <c:v>Black 16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('3'!$W$19,'3'!$W$19)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4321-4C10-B5E7-92795FAC25DA}"/>
            </c:ext>
          </c:extLst>
        </c:ser>
        <c:ser>
          <c:idx val="29"/>
          <c:order val="18"/>
          <c:tx>
            <c:v>Black 17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('3'!$W$20,'3'!$W$20)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4321-4C10-B5E7-92795FAC25DA}"/>
            </c:ext>
          </c:extLst>
        </c:ser>
        <c:ser>
          <c:idx val="30"/>
          <c:order val="19"/>
          <c:tx>
            <c:v>Black 18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('3'!$W$21,'3'!$W$21)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4321-4C10-B5E7-92795FAC25DA}"/>
            </c:ext>
          </c:extLst>
        </c:ser>
        <c:ser>
          <c:idx val="31"/>
          <c:order val="20"/>
          <c:tx>
            <c:v>Black 19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('3'!$W$22,'3'!$W$22)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4321-4C10-B5E7-92795FAC25DA}"/>
            </c:ext>
          </c:extLst>
        </c:ser>
        <c:ser>
          <c:idx val="32"/>
          <c:order val="21"/>
          <c:tx>
            <c:v>Black 20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('3'!$W$23,'3'!$W$23)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4321-4C10-B5E7-92795FAC25DA}"/>
            </c:ext>
          </c:extLst>
        </c:ser>
        <c:ser>
          <c:idx val="33"/>
          <c:order val="22"/>
          <c:tx>
            <c:v>Black 21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('3'!$W$24,'3'!$W$24)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4321-4C10-B5E7-92795FAC25DA}"/>
            </c:ext>
          </c:extLst>
        </c:ser>
        <c:ser>
          <c:idx val="34"/>
          <c:order val="23"/>
          <c:tx>
            <c:v>Black 22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('3'!$W$25,'3'!$W$25)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4321-4C10-B5E7-92795FAC25DA}"/>
            </c:ext>
          </c:extLst>
        </c:ser>
        <c:ser>
          <c:idx val="35"/>
          <c:order val="24"/>
          <c:tx>
            <c:v>Black 23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('3'!$W$26,'3'!$W$26)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4321-4C10-B5E7-92795FAC25DA}"/>
            </c:ext>
          </c:extLst>
        </c:ser>
        <c:ser>
          <c:idx val="36"/>
          <c:order val="25"/>
          <c:tx>
            <c:strRef>
              <c:f>'3'!$AV$3</c:f>
              <c:strCache>
                <c:ptCount val="1"/>
                <c:pt idx="0">
                  <c:v>Target Lines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'3'!$AV$4:$AV$26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4321-4C10-B5E7-92795FAC25DA}"/>
            </c:ext>
          </c:extLst>
        </c:ser>
        <c:ser>
          <c:idx val="37"/>
          <c:order val="26"/>
          <c:tx>
            <c:strRef>
              <c:f>'3'!$AW$3</c:f>
              <c:strCache>
                <c:ptCount val="1"/>
                <c:pt idx="0">
                  <c:v>Blue 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'3'!$AW$4:$AW$26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4321-4C10-B5E7-92795FAC25DA}"/>
            </c:ext>
          </c:extLst>
        </c:ser>
        <c:ser>
          <c:idx val="38"/>
          <c:order val="27"/>
          <c:tx>
            <c:strRef>
              <c:f>'3'!$AX$3</c:f>
              <c:strCache>
                <c:ptCount val="1"/>
                <c:pt idx="0">
                  <c:v>Blue 3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'3'!$AX$4:$AX$26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4321-4C10-B5E7-92795FAC25DA}"/>
            </c:ext>
          </c:extLst>
        </c:ser>
        <c:ser>
          <c:idx val="39"/>
          <c:order val="28"/>
          <c:tx>
            <c:strRef>
              <c:f>'3'!$AY$3</c:f>
              <c:strCache>
                <c:ptCount val="1"/>
                <c:pt idx="0">
                  <c:v>Blue 4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'3'!$AY$4:$AY$26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4321-4C10-B5E7-92795FAC25DA}"/>
            </c:ext>
          </c:extLst>
        </c:ser>
        <c:ser>
          <c:idx val="40"/>
          <c:order val="29"/>
          <c:tx>
            <c:strRef>
              <c:f>'3'!$AZ$3</c:f>
              <c:strCache>
                <c:ptCount val="1"/>
                <c:pt idx="0">
                  <c:v>Blue 5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'3'!$AZ$4:$AZ$26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4321-4C10-B5E7-92795FAC25DA}"/>
            </c:ext>
          </c:extLst>
        </c:ser>
        <c:ser>
          <c:idx val="41"/>
          <c:order val="30"/>
          <c:tx>
            <c:strRef>
              <c:f>'3'!$BA$3</c:f>
              <c:strCache>
                <c:ptCount val="1"/>
                <c:pt idx="0">
                  <c:v>Blue 6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'3'!$BA$4:$BA$26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4321-4C10-B5E7-92795FAC25DA}"/>
            </c:ext>
          </c:extLst>
        </c:ser>
        <c:ser>
          <c:idx val="42"/>
          <c:order val="31"/>
          <c:tx>
            <c:strRef>
              <c:f>'3'!$BB$3</c:f>
              <c:strCache>
                <c:ptCount val="1"/>
                <c:pt idx="0">
                  <c:v>Blue 7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'3'!$BB$4:$BB$26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4321-4C10-B5E7-92795FAC25DA}"/>
            </c:ext>
          </c:extLst>
        </c:ser>
        <c:ser>
          <c:idx val="43"/>
          <c:order val="32"/>
          <c:tx>
            <c:strRef>
              <c:f>'3'!$BC$3</c:f>
              <c:strCache>
                <c:ptCount val="1"/>
                <c:pt idx="0">
                  <c:v>Blue 8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'3'!$BC$4:$BC$26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4321-4C10-B5E7-92795FAC25DA}"/>
            </c:ext>
          </c:extLst>
        </c:ser>
        <c:ser>
          <c:idx val="44"/>
          <c:order val="33"/>
          <c:tx>
            <c:strRef>
              <c:f>'3'!$BD$3</c:f>
              <c:strCache>
                <c:ptCount val="1"/>
                <c:pt idx="0">
                  <c:v>Blue 9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'3'!$BD$4:$BD$26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4321-4C10-B5E7-92795FAC25DA}"/>
            </c:ext>
          </c:extLst>
        </c:ser>
        <c:ser>
          <c:idx val="45"/>
          <c:order val="34"/>
          <c:tx>
            <c:strRef>
              <c:f>'3'!$BE$3</c:f>
              <c:strCache>
                <c:ptCount val="1"/>
                <c:pt idx="0">
                  <c:v>Blue 10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'3'!$BE$4:$BE$26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4321-4C10-B5E7-92795FAC25DA}"/>
            </c:ext>
          </c:extLst>
        </c:ser>
        <c:ser>
          <c:idx val="46"/>
          <c:order val="35"/>
          <c:tx>
            <c:strRef>
              <c:f>'3'!$BF$3</c:f>
              <c:strCache>
                <c:ptCount val="1"/>
                <c:pt idx="0">
                  <c:v>Blue 11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'3'!$BF$4:$BF$26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4321-4C10-B5E7-92795FAC25DA}"/>
            </c:ext>
          </c:extLst>
        </c:ser>
        <c:ser>
          <c:idx val="47"/>
          <c:order val="36"/>
          <c:tx>
            <c:strRef>
              <c:f>'3'!$BG$3</c:f>
              <c:strCache>
                <c:ptCount val="1"/>
                <c:pt idx="0">
                  <c:v>Blue 12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'3'!$BG$4:$BG$26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4321-4C10-B5E7-92795FAC25DA}"/>
            </c:ext>
          </c:extLst>
        </c:ser>
        <c:ser>
          <c:idx val="0"/>
          <c:order val="37"/>
          <c:tx>
            <c:strRef>
              <c:f>'3'!$AJ$3</c:f>
              <c:strCache>
                <c:ptCount val="1"/>
                <c:pt idx="0">
                  <c:v>Trend 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4321-4C10-B5E7-92795FAC25DA}"/>
            </c:ext>
          </c:extLst>
        </c:ser>
        <c:ser>
          <c:idx val="2"/>
          <c:order val="38"/>
          <c:tx>
            <c:strRef>
              <c:f>'3'!$AK$3</c:f>
              <c:strCache>
                <c:ptCount val="1"/>
                <c:pt idx="0">
                  <c:v>Trend 2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'3'!$AK$4:$AK$26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4321-4C10-B5E7-92795FAC25DA}"/>
            </c:ext>
          </c:extLst>
        </c:ser>
        <c:ser>
          <c:idx val="3"/>
          <c:order val="39"/>
          <c:tx>
            <c:strRef>
              <c:f>'3'!$AL$3</c:f>
              <c:strCache>
                <c:ptCount val="1"/>
                <c:pt idx="0">
                  <c:v>Trend 3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'3'!$AL$4:$AL$26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4321-4C10-B5E7-92795FAC25DA}"/>
            </c:ext>
          </c:extLst>
        </c:ser>
        <c:ser>
          <c:idx val="4"/>
          <c:order val="40"/>
          <c:tx>
            <c:strRef>
              <c:f>'3'!$AM$3</c:f>
              <c:strCache>
                <c:ptCount val="1"/>
                <c:pt idx="0">
                  <c:v>Trend 4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'3'!$AM$4:$AM$26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4321-4C10-B5E7-92795FAC25DA}"/>
            </c:ext>
          </c:extLst>
        </c:ser>
        <c:ser>
          <c:idx val="5"/>
          <c:order val="41"/>
          <c:tx>
            <c:strRef>
              <c:f>'3'!$AN$3</c:f>
              <c:strCache>
                <c:ptCount val="1"/>
                <c:pt idx="0">
                  <c:v>Trend 5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'3'!$AN$4:$AN$26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4321-4C10-B5E7-92795FAC25DA}"/>
            </c:ext>
          </c:extLst>
        </c:ser>
        <c:ser>
          <c:idx val="6"/>
          <c:order val="42"/>
          <c:tx>
            <c:strRef>
              <c:f>'3'!$AO$3</c:f>
              <c:strCache>
                <c:ptCount val="1"/>
                <c:pt idx="0">
                  <c:v>Trend 6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'3'!$AO$4:$AO$26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4321-4C10-B5E7-92795FAC25DA}"/>
            </c:ext>
          </c:extLst>
        </c:ser>
        <c:ser>
          <c:idx val="7"/>
          <c:order val="43"/>
          <c:tx>
            <c:strRef>
              <c:f>'3'!$AP$3</c:f>
              <c:strCache>
                <c:ptCount val="1"/>
                <c:pt idx="0">
                  <c:v>Trend 7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'3'!$AP$4:$AP$26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4321-4C10-B5E7-92795FAC25DA}"/>
            </c:ext>
          </c:extLst>
        </c:ser>
        <c:ser>
          <c:idx val="8"/>
          <c:order val="44"/>
          <c:tx>
            <c:strRef>
              <c:f>'3'!$AQ$3</c:f>
              <c:strCache>
                <c:ptCount val="1"/>
                <c:pt idx="0">
                  <c:v>Trend 8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'3'!$AQ$4:$AQ$26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4321-4C10-B5E7-92795FAC25DA}"/>
            </c:ext>
          </c:extLst>
        </c:ser>
        <c:ser>
          <c:idx val="9"/>
          <c:order val="45"/>
          <c:tx>
            <c:strRef>
              <c:f>'3'!$AR$3</c:f>
              <c:strCache>
                <c:ptCount val="1"/>
                <c:pt idx="0">
                  <c:v>Trend 9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'3'!$AR$4:$AR$26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4321-4C10-B5E7-92795FAC25DA}"/>
            </c:ext>
          </c:extLst>
        </c:ser>
        <c:ser>
          <c:idx val="10"/>
          <c:order val="46"/>
          <c:tx>
            <c:strRef>
              <c:f>'3'!$AS$3</c:f>
              <c:strCache>
                <c:ptCount val="1"/>
                <c:pt idx="0">
                  <c:v>Trend 10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'3'!$AS$4:$AS$26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4321-4C10-B5E7-92795FAC25DA}"/>
            </c:ext>
          </c:extLst>
        </c:ser>
        <c:ser>
          <c:idx val="11"/>
          <c:order val="47"/>
          <c:tx>
            <c:strRef>
              <c:f>'3'!$AT$3</c:f>
              <c:strCache>
                <c:ptCount val="1"/>
                <c:pt idx="0">
                  <c:v>Trend 11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'3'!$AT$4:$AT$26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4321-4C10-B5E7-92795FAC25DA}"/>
            </c:ext>
          </c:extLst>
        </c:ser>
        <c:ser>
          <c:idx val="12"/>
          <c:order val="48"/>
          <c:tx>
            <c:strRef>
              <c:f>'3'!$AU$3</c:f>
              <c:strCache>
                <c:ptCount val="1"/>
                <c:pt idx="0">
                  <c:v>Trend 12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'3'!$E$4:$E$26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'3'!$AU$4:$AU$26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4321-4C10-B5E7-92795FAC2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3607880"/>
        <c:axId val="303607488"/>
        <c:extLst/>
      </c:scatterChart>
      <c:valAx>
        <c:axId val="303607880"/>
        <c:scaling>
          <c:orientation val="minMax"/>
          <c:max val="42898"/>
          <c:min val="425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Week</a:t>
                </a:r>
              </a:p>
            </c:rich>
          </c:tx>
          <c:layout>
            <c:manualLayout>
              <c:xMode val="edge"/>
              <c:yMode val="edge"/>
              <c:x val="0.47036290195963504"/>
              <c:y val="0.94184098158675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174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3607488"/>
        <c:crosses val="autoZero"/>
        <c:crossBetween val="midCat"/>
        <c:majorUnit val="14"/>
        <c:minorUnit val="7"/>
      </c:valAx>
      <c:valAx>
        <c:axId val="303607488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% Content Mastered</a:t>
                </a:r>
              </a:p>
            </c:rich>
          </c:tx>
          <c:layout>
            <c:manualLayout>
              <c:xMode val="edge"/>
              <c:yMode val="edge"/>
              <c:x val="1.5531222066147364E-2"/>
              <c:y val="0.31327891173621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3607880"/>
        <c:crosses val="autoZero"/>
        <c:crossBetween val="midCat"/>
        <c:majorUnit val="10"/>
        <c:min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legendEntry>
        <c:idx val="38"/>
        <c:delete val="1"/>
      </c:legendEntry>
      <c:legendEntry>
        <c:idx val="39"/>
        <c:delete val="1"/>
      </c:legendEntry>
      <c:legendEntry>
        <c:idx val="40"/>
        <c:delete val="1"/>
      </c:legendEntry>
      <c:legendEntry>
        <c:idx val="41"/>
        <c:delete val="1"/>
      </c:legendEntry>
      <c:legendEntry>
        <c:idx val="42"/>
        <c:delete val="1"/>
      </c:legendEntry>
      <c:legendEntry>
        <c:idx val="43"/>
        <c:delete val="1"/>
      </c:legendEntry>
      <c:legendEntry>
        <c:idx val="44"/>
        <c:delete val="1"/>
      </c:legendEntry>
      <c:legendEntry>
        <c:idx val="45"/>
        <c:delete val="1"/>
      </c:legendEntry>
      <c:legendEntry>
        <c:idx val="46"/>
        <c:delete val="1"/>
      </c:legendEntry>
      <c:legendEntry>
        <c:idx val="47"/>
        <c:delete val="1"/>
      </c:legendEntry>
      <c:legendEntry>
        <c:idx val="48"/>
        <c:delete val="1"/>
      </c:legendEntry>
      <c:layout>
        <c:manualLayout>
          <c:xMode val="edge"/>
          <c:yMode val="edge"/>
          <c:x val="0.79188193832414677"/>
          <c:y val="1.7475601070798662E-2"/>
          <c:w val="0.17698169423330146"/>
          <c:h val="7.82592909584610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0912786717772E-2"/>
          <c:y val="0.10448834160133251"/>
          <c:w val="0.87955092831977155"/>
          <c:h val="0.76225658485487147"/>
        </c:manualLayout>
      </c:layout>
      <c:scatterChart>
        <c:scatterStyle val="lineMarker"/>
        <c:varyColors val="0"/>
        <c:ser>
          <c:idx val="1"/>
          <c:order val="0"/>
          <c:tx>
            <c:v>Actual % Mastered</c:v>
          </c:tx>
          <c:spPr>
            <a:ln w="952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lt1"/>
              </a:solidFill>
              <a:ln w="19050">
                <a:solidFill>
                  <a:srgbClr val="C00000"/>
                </a:solidFill>
                <a:round/>
              </a:ln>
              <a:effectLst/>
            </c:spPr>
          </c:marker>
          <c:xVal>
            <c:numRef>
              <c:f>'30'!$E$4:$E$26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'30'!$S$4:$S$26</c:f>
              <c:numCache>
                <c:formatCode>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FE-4351-A0F9-CDD1823461E8}"/>
            </c:ext>
          </c:extLst>
        </c:ser>
        <c:ser>
          <c:idx val="48"/>
          <c:order val="1"/>
          <c:tx>
            <c:v>Trendlines</c:v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'30'!$E$4:$E$26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'30'!$AJ$4:$AJ$26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FE-4351-A0F9-CDD1823461E8}"/>
            </c:ext>
          </c:extLst>
        </c:ser>
        <c:ser>
          <c:idx val="13"/>
          <c:order val="2"/>
          <c:tx>
            <c:v>Black 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('30'!$W$4,'30'!$W$4)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28FE-4351-A0F9-CDD1823461E8}"/>
            </c:ext>
          </c:extLst>
        </c:ser>
        <c:ser>
          <c:idx val="14"/>
          <c:order val="3"/>
          <c:tx>
            <c:v>Black 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('30'!$W$5,'30'!$W$5)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28FE-4351-A0F9-CDD1823461E8}"/>
            </c:ext>
          </c:extLst>
        </c:ser>
        <c:ser>
          <c:idx val="15"/>
          <c:order val="4"/>
          <c:tx>
            <c:v>Black 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('30'!$W$6,'30'!$W$6)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28FE-4351-A0F9-CDD1823461E8}"/>
            </c:ext>
          </c:extLst>
        </c:ser>
        <c:ser>
          <c:idx val="16"/>
          <c:order val="5"/>
          <c:tx>
            <c:v>Black 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('30'!$W$7,'30'!$W$7)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28FE-4351-A0F9-CDD1823461E8}"/>
            </c:ext>
          </c:extLst>
        </c:ser>
        <c:ser>
          <c:idx val="17"/>
          <c:order val="6"/>
          <c:tx>
            <c:v>Black 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('30'!$W$8,'30'!$W$8)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28FE-4351-A0F9-CDD1823461E8}"/>
            </c:ext>
          </c:extLst>
        </c:ser>
        <c:ser>
          <c:idx val="18"/>
          <c:order val="7"/>
          <c:tx>
            <c:v>Black 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('30'!$W$9,'30'!$W$9)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28FE-4351-A0F9-CDD1823461E8}"/>
            </c:ext>
          </c:extLst>
        </c:ser>
        <c:ser>
          <c:idx val="19"/>
          <c:order val="8"/>
          <c:tx>
            <c:v>Black 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('30'!$W$10,'30'!$W$10)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28FE-4351-A0F9-CDD1823461E8}"/>
            </c:ext>
          </c:extLst>
        </c:ser>
        <c:ser>
          <c:idx val="20"/>
          <c:order val="9"/>
          <c:tx>
            <c:v>Black 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('30'!$W$11,'30'!$W$11)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28FE-4351-A0F9-CDD1823461E8}"/>
            </c:ext>
          </c:extLst>
        </c:ser>
        <c:ser>
          <c:idx val="21"/>
          <c:order val="10"/>
          <c:tx>
            <c:v>Black 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('30'!$W$12,'30'!$W$12)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28FE-4351-A0F9-CDD1823461E8}"/>
            </c:ext>
          </c:extLst>
        </c:ser>
        <c:ser>
          <c:idx val="22"/>
          <c:order val="11"/>
          <c:tx>
            <c:v>Black 10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('30'!$W$13,'30'!$W$13)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28FE-4351-A0F9-CDD1823461E8}"/>
            </c:ext>
          </c:extLst>
        </c:ser>
        <c:ser>
          <c:idx val="23"/>
          <c:order val="12"/>
          <c:tx>
            <c:v>Black 11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('30'!$W$14,'30'!$W$14)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28FE-4351-A0F9-CDD1823461E8}"/>
            </c:ext>
          </c:extLst>
        </c:ser>
        <c:ser>
          <c:idx val="24"/>
          <c:order val="13"/>
          <c:tx>
            <c:v>Black 12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('30'!$W$15,'30'!$W$15)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28FE-4351-A0F9-CDD1823461E8}"/>
            </c:ext>
          </c:extLst>
        </c:ser>
        <c:ser>
          <c:idx val="25"/>
          <c:order val="14"/>
          <c:tx>
            <c:v>Black 13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('30'!$W$16,'30'!$W$16)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28FE-4351-A0F9-CDD1823461E8}"/>
            </c:ext>
          </c:extLst>
        </c:ser>
        <c:ser>
          <c:idx val="26"/>
          <c:order val="15"/>
          <c:tx>
            <c:v>Black 14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('30'!$W$17,'30'!$W$17)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28FE-4351-A0F9-CDD1823461E8}"/>
            </c:ext>
          </c:extLst>
        </c:ser>
        <c:ser>
          <c:idx val="27"/>
          <c:order val="16"/>
          <c:tx>
            <c:v>Black 15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('30'!$W$18,'30'!$W$18)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28FE-4351-A0F9-CDD1823461E8}"/>
            </c:ext>
          </c:extLst>
        </c:ser>
        <c:ser>
          <c:idx val="28"/>
          <c:order val="17"/>
          <c:tx>
            <c:v>Black 16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('30'!$W$19,'30'!$W$19)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28FE-4351-A0F9-CDD1823461E8}"/>
            </c:ext>
          </c:extLst>
        </c:ser>
        <c:ser>
          <c:idx val="29"/>
          <c:order val="18"/>
          <c:tx>
            <c:v>Black 17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('30'!$W$20,'30'!$W$20)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28FE-4351-A0F9-CDD1823461E8}"/>
            </c:ext>
          </c:extLst>
        </c:ser>
        <c:ser>
          <c:idx val="30"/>
          <c:order val="19"/>
          <c:tx>
            <c:v>Black 18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('30'!$W$21,'30'!$W$21)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28FE-4351-A0F9-CDD1823461E8}"/>
            </c:ext>
          </c:extLst>
        </c:ser>
        <c:ser>
          <c:idx val="31"/>
          <c:order val="20"/>
          <c:tx>
            <c:v>Black 19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('30'!$W$22,'30'!$W$22)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28FE-4351-A0F9-CDD1823461E8}"/>
            </c:ext>
          </c:extLst>
        </c:ser>
        <c:ser>
          <c:idx val="32"/>
          <c:order val="21"/>
          <c:tx>
            <c:v>Black 20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('30'!$W$23,'30'!$W$23)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28FE-4351-A0F9-CDD1823461E8}"/>
            </c:ext>
          </c:extLst>
        </c:ser>
        <c:ser>
          <c:idx val="33"/>
          <c:order val="22"/>
          <c:tx>
            <c:v>Black 21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('30'!$W$24,'30'!$W$24)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28FE-4351-A0F9-CDD1823461E8}"/>
            </c:ext>
          </c:extLst>
        </c:ser>
        <c:ser>
          <c:idx val="34"/>
          <c:order val="23"/>
          <c:tx>
            <c:v>Black 22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('30'!$W$25,'30'!$W$25)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28FE-4351-A0F9-CDD1823461E8}"/>
            </c:ext>
          </c:extLst>
        </c:ser>
        <c:ser>
          <c:idx val="35"/>
          <c:order val="24"/>
          <c:tx>
            <c:v>Black 23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('30'!$W$26,'30'!$W$26)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28FE-4351-A0F9-CDD1823461E8}"/>
            </c:ext>
          </c:extLst>
        </c:ser>
        <c:ser>
          <c:idx val="36"/>
          <c:order val="25"/>
          <c:tx>
            <c:strRef>
              <c:f>'30'!$AV$3</c:f>
              <c:strCache>
                <c:ptCount val="1"/>
                <c:pt idx="0">
                  <c:v>Target Lines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'30'!$E$4:$E$26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'30'!$AV$4:$AV$26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28FE-4351-A0F9-CDD1823461E8}"/>
            </c:ext>
          </c:extLst>
        </c:ser>
        <c:ser>
          <c:idx val="37"/>
          <c:order val="26"/>
          <c:tx>
            <c:strRef>
              <c:f>'30'!$AW$3</c:f>
              <c:strCache>
                <c:ptCount val="1"/>
                <c:pt idx="0">
                  <c:v>Blue 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'30'!$E$4:$E$26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'30'!$AW$4:$AW$26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28FE-4351-A0F9-CDD1823461E8}"/>
            </c:ext>
          </c:extLst>
        </c:ser>
        <c:ser>
          <c:idx val="38"/>
          <c:order val="27"/>
          <c:tx>
            <c:strRef>
              <c:f>'30'!$AX$3</c:f>
              <c:strCache>
                <c:ptCount val="1"/>
                <c:pt idx="0">
                  <c:v>Blue 3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'30'!$E$4:$E$26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'30'!$AX$4:$AX$26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28FE-4351-A0F9-CDD1823461E8}"/>
            </c:ext>
          </c:extLst>
        </c:ser>
        <c:ser>
          <c:idx val="39"/>
          <c:order val="28"/>
          <c:tx>
            <c:strRef>
              <c:f>'30'!$AY$3</c:f>
              <c:strCache>
                <c:ptCount val="1"/>
                <c:pt idx="0">
                  <c:v>Blue 4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'30'!$E$4:$E$26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'30'!$AY$4:$AY$26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28FE-4351-A0F9-CDD1823461E8}"/>
            </c:ext>
          </c:extLst>
        </c:ser>
        <c:ser>
          <c:idx val="40"/>
          <c:order val="29"/>
          <c:tx>
            <c:strRef>
              <c:f>'30'!$AZ$3</c:f>
              <c:strCache>
                <c:ptCount val="1"/>
                <c:pt idx="0">
                  <c:v>Blue 5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'30'!$E$4:$E$26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'30'!$AZ$4:$AZ$26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28FE-4351-A0F9-CDD1823461E8}"/>
            </c:ext>
          </c:extLst>
        </c:ser>
        <c:ser>
          <c:idx val="41"/>
          <c:order val="30"/>
          <c:tx>
            <c:strRef>
              <c:f>'30'!$BA$3</c:f>
              <c:strCache>
                <c:ptCount val="1"/>
                <c:pt idx="0">
                  <c:v>Blue 6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'30'!$E$4:$E$26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'30'!$BA$4:$BA$26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28FE-4351-A0F9-CDD1823461E8}"/>
            </c:ext>
          </c:extLst>
        </c:ser>
        <c:ser>
          <c:idx val="42"/>
          <c:order val="31"/>
          <c:tx>
            <c:strRef>
              <c:f>'30'!$BB$3</c:f>
              <c:strCache>
                <c:ptCount val="1"/>
                <c:pt idx="0">
                  <c:v>Blue 7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'30'!$E$4:$E$26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'30'!$BB$4:$BB$26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28FE-4351-A0F9-CDD1823461E8}"/>
            </c:ext>
          </c:extLst>
        </c:ser>
        <c:ser>
          <c:idx val="43"/>
          <c:order val="32"/>
          <c:tx>
            <c:strRef>
              <c:f>'30'!$BC$3</c:f>
              <c:strCache>
                <c:ptCount val="1"/>
                <c:pt idx="0">
                  <c:v>Blue 8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'30'!$E$4:$E$26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'30'!$BC$4:$BC$26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28FE-4351-A0F9-CDD1823461E8}"/>
            </c:ext>
          </c:extLst>
        </c:ser>
        <c:ser>
          <c:idx val="44"/>
          <c:order val="33"/>
          <c:tx>
            <c:strRef>
              <c:f>'30'!$BD$3</c:f>
              <c:strCache>
                <c:ptCount val="1"/>
                <c:pt idx="0">
                  <c:v>Blue 9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'30'!$E$4:$E$26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'30'!$BD$4:$BD$26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28FE-4351-A0F9-CDD1823461E8}"/>
            </c:ext>
          </c:extLst>
        </c:ser>
        <c:ser>
          <c:idx val="45"/>
          <c:order val="34"/>
          <c:tx>
            <c:strRef>
              <c:f>'30'!$BE$3</c:f>
              <c:strCache>
                <c:ptCount val="1"/>
                <c:pt idx="0">
                  <c:v>Blue 10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'30'!$E$4:$E$26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'30'!$BE$4:$BE$26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28FE-4351-A0F9-CDD1823461E8}"/>
            </c:ext>
          </c:extLst>
        </c:ser>
        <c:ser>
          <c:idx val="46"/>
          <c:order val="35"/>
          <c:tx>
            <c:strRef>
              <c:f>'30'!$BF$3</c:f>
              <c:strCache>
                <c:ptCount val="1"/>
                <c:pt idx="0">
                  <c:v>Blue 11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'30'!$E$4:$E$26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'30'!$BF$4:$BF$26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28FE-4351-A0F9-CDD1823461E8}"/>
            </c:ext>
          </c:extLst>
        </c:ser>
        <c:ser>
          <c:idx val="47"/>
          <c:order val="36"/>
          <c:tx>
            <c:strRef>
              <c:f>'30'!$BG$3</c:f>
              <c:strCache>
                <c:ptCount val="1"/>
                <c:pt idx="0">
                  <c:v>Blue 12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'30'!$E$4:$E$26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'30'!$BG$4:$BG$26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28FE-4351-A0F9-CDD1823461E8}"/>
            </c:ext>
          </c:extLst>
        </c:ser>
        <c:ser>
          <c:idx val="0"/>
          <c:order val="37"/>
          <c:tx>
            <c:strRef>
              <c:f>'30'!$AJ$3</c:f>
              <c:strCache>
                <c:ptCount val="1"/>
                <c:pt idx="0">
                  <c:v>Trend 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'30'!$E$4:$E$26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'30'!$AJ$4:$AJ$26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28FE-4351-A0F9-CDD1823461E8}"/>
            </c:ext>
          </c:extLst>
        </c:ser>
        <c:ser>
          <c:idx val="2"/>
          <c:order val="38"/>
          <c:tx>
            <c:strRef>
              <c:f>'30'!$AK$3</c:f>
              <c:strCache>
                <c:ptCount val="1"/>
                <c:pt idx="0">
                  <c:v>Trend 2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'30'!$E$4:$E$26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'30'!$AK$4:$AK$26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28FE-4351-A0F9-CDD1823461E8}"/>
            </c:ext>
          </c:extLst>
        </c:ser>
        <c:ser>
          <c:idx val="3"/>
          <c:order val="39"/>
          <c:tx>
            <c:strRef>
              <c:f>'30'!$AL$3</c:f>
              <c:strCache>
                <c:ptCount val="1"/>
                <c:pt idx="0">
                  <c:v>Trend 3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'30'!$E$4:$E$26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'30'!$AL$4:$AL$26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28FE-4351-A0F9-CDD1823461E8}"/>
            </c:ext>
          </c:extLst>
        </c:ser>
        <c:ser>
          <c:idx val="4"/>
          <c:order val="40"/>
          <c:tx>
            <c:strRef>
              <c:f>'30'!$AM$3</c:f>
              <c:strCache>
                <c:ptCount val="1"/>
                <c:pt idx="0">
                  <c:v>Trend 4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'30'!$E$4:$E$26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'30'!$AM$4:$AM$26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28FE-4351-A0F9-CDD1823461E8}"/>
            </c:ext>
          </c:extLst>
        </c:ser>
        <c:ser>
          <c:idx val="5"/>
          <c:order val="41"/>
          <c:tx>
            <c:strRef>
              <c:f>'30'!$AN$3</c:f>
              <c:strCache>
                <c:ptCount val="1"/>
                <c:pt idx="0">
                  <c:v>Trend 5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'30'!$E$4:$E$26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'30'!$AN$4:$AN$26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28FE-4351-A0F9-CDD1823461E8}"/>
            </c:ext>
          </c:extLst>
        </c:ser>
        <c:ser>
          <c:idx val="6"/>
          <c:order val="42"/>
          <c:tx>
            <c:strRef>
              <c:f>'30'!$AO$3</c:f>
              <c:strCache>
                <c:ptCount val="1"/>
                <c:pt idx="0">
                  <c:v>Trend 6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'30'!$E$4:$E$26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'30'!$AO$4:$AO$26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28FE-4351-A0F9-CDD1823461E8}"/>
            </c:ext>
          </c:extLst>
        </c:ser>
        <c:ser>
          <c:idx val="7"/>
          <c:order val="43"/>
          <c:tx>
            <c:strRef>
              <c:f>'30'!$AP$3</c:f>
              <c:strCache>
                <c:ptCount val="1"/>
                <c:pt idx="0">
                  <c:v>Trend 7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'30'!$E$4:$E$26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'30'!$AP$4:$AP$26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28FE-4351-A0F9-CDD1823461E8}"/>
            </c:ext>
          </c:extLst>
        </c:ser>
        <c:ser>
          <c:idx val="8"/>
          <c:order val="44"/>
          <c:tx>
            <c:strRef>
              <c:f>'30'!$AQ$3</c:f>
              <c:strCache>
                <c:ptCount val="1"/>
                <c:pt idx="0">
                  <c:v>Trend 8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'30'!$E$4:$E$26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'30'!$AQ$4:$AQ$26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28FE-4351-A0F9-CDD1823461E8}"/>
            </c:ext>
          </c:extLst>
        </c:ser>
        <c:ser>
          <c:idx val="9"/>
          <c:order val="45"/>
          <c:tx>
            <c:strRef>
              <c:f>'30'!$AR$3</c:f>
              <c:strCache>
                <c:ptCount val="1"/>
                <c:pt idx="0">
                  <c:v>Trend 9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'30'!$E$4:$E$26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'30'!$AR$4:$AR$26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28FE-4351-A0F9-CDD1823461E8}"/>
            </c:ext>
          </c:extLst>
        </c:ser>
        <c:ser>
          <c:idx val="10"/>
          <c:order val="46"/>
          <c:tx>
            <c:strRef>
              <c:f>'30'!$AS$3</c:f>
              <c:strCache>
                <c:ptCount val="1"/>
                <c:pt idx="0">
                  <c:v>Trend 10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'30'!$E$4:$E$26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'30'!$AS$4:$AS$26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28FE-4351-A0F9-CDD1823461E8}"/>
            </c:ext>
          </c:extLst>
        </c:ser>
        <c:ser>
          <c:idx val="11"/>
          <c:order val="47"/>
          <c:tx>
            <c:strRef>
              <c:f>'30'!$AT$3</c:f>
              <c:strCache>
                <c:ptCount val="1"/>
                <c:pt idx="0">
                  <c:v>Trend 11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'30'!$E$4:$E$26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'30'!$AT$4:$AT$26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28FE-4351-A0F9-CDD1823461E8}"/>
            </c:ext>
          </c:extLst>
        </c:ser>
        <c:ser>
          <c:idx val="12"/>
          <c:order val="48"/>
          <c:tx>
            <c:strRef>
              <c:f>'30'!$AU$3</c:f>
              <c:strCache>
                <c:ptCount val="1"/>
                <c:pt idx="0">
                  <c:v>Trend 12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'30'!$E$4:$E$26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'30'!$AU$4:$AU$26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28FE-4351-A0F9-CDD182346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396008"/>
        <c:axId val="379396400"/>
        <c:extLst/>
      </c:scatterChart>
      <c:valAx>
        <c:axId val="379396008"/>
        <c:scaling>
          <c:orientation val="minMax"/>
          <c:max val="42898"/>
          <c:min val="425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Week</a:t>
                </a:r>
              </a:p>
            </c:rich>
          </c:tx>
          <c:layout>
            <c:manualLayout>
              <c:xMode val="edge"/>
              <c:yMode val="edge"/>
              <c:x val="0.47036290195963504"/>
              <c:y val="0.94184098158675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174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96400"/>
        <c:crosses val="autoZero"/>
        <c:crossBetween val="midCat"/>
        <c:majorUnit val="14"/>
        <c:minorUnit val="7"/>
      </c:valAx>
      <c:valAx>
        <c:axId val="379396400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% Content Mastered</a:t>
                </a:r>
              </a:p>
            </c:rich>
          </c:tx>
          <c:layout>
            <c:manualLayout>
              <c:xMode val="edge"/>
              <c:yMode val="edge"/>
              <c:x val="1.5531222066147364E-2"/>
              <c:y val="0.31327891173621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96008"/>
        <c:crosses val="autoZero"/>
        <c:crossBetween val="midCat"/>
        <c:majorUnit val="10"/>
        <c:min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legendEntry>
        <c:idx val="38"/>
        <c:delete val="1"/>
      </c:legendEntry>
      <c:legendEntry>
        <c:idx val="39"/>
        <c:delete val="1"/>
      </c:legendEntry>
      <c:legendEntry>
        <c:idx val="40"/>
        <c:delete val="1"/>
      </c:legendEntry>
      <c:legendEntry>
        <c:idx val="41"/>
        <c:delete val="1"/>
      </c:legendEntry>
      <c:legendEntry>
        <c:idx val="42"/>
        <c:delete val="1"/>
      </c:legendEntry>
      <c:legendEntry>
        <c:idx val="43"/>
        <c:delete val="1"/>
      </c:legendEntry>
      <c:legendEntry>
        <c:idx val="44"/>
        <c:delete val="1"/>
      </c:legendEntry>
      <c:legendEntry>
        <c:idx val="45"/>
        <c:delete val="1"/>
      </c:legendEntry>
      <c:legendEntry>
        <c:idx val="46"/>
        <c:delete val="1"/>
      </c:legendEntry>
      <c:legendEntry>
        <c:idx val="47"/>
        <c:delete val="1"/>
      </c:legendEntry>
      <c:legendEntry>
        <c:idx val="48"/>
        <c:delete val="1"/>
      </c:legendEntry>
      <c:layout>
        <c:manualLayout>
          <c:xMode val="edge"/>
          <c:yMode val="edge"/>
          <c:x val="0.79188193832414677"/>
          <c:y val="1.7475601070798662E-2"/>
          <c:w val="0.17698169423330146"/>
          <c:h val="7.82592909584610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0912786717772E-2"/>
          <c:y val="0.10448834160133251"/>
          <c:w val="0.87955092831977155"/>
          <c:h val="0.76225658485487147"/>
        </c:manualLayout>
      </c:layout>
      <c:scatterChart>
        <c:scatterStyle val="lineMarker"/>
        <c:varyColors val="0"/>
        <c:ser>
          <c:idx val="1"/>
          <c:order val="0"/>
          <c:tx>
            <c:v>Actual % Mastered</c:v>
          </c:tx>
          <c:spPr>
            <a:ln w="952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lt1"/>
              </a:solidFill>
              <a:ln w="19050">
                <a:solidFill>
                  <a:srgbClr val="C00000"/>
                </a:solidFill>
                <a:round/>
              </a:ln>
              <a:effectLst/>
            </c:spPr>
          </c:marker>
          <c:xVal>
            <c:numRef>
              <c:f>'4'!$E$4:$E$26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'4'!$S$4:$S$26</c:f>
              <c:numCache>
                <c:formatCode>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DC-4C3E-9EEC-F29B02761ECA}"/>
            </c:ext>
          </c:extLst>
        </c:ser>
        <c:ser>
          <c:idx val="48"/>
          <c:order val="1"/>
          <c:tx>
            <c:v>Trendlines</c:v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'4'!$AJ$4:$AJ$26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DC-4C3E-9EEC-F29B02761ECA}"/>
            </c:ext>
          </c:extLst>
        </c:ser>
        <c:ser>
          <c:idx val="13"/>
          <c:order val="2"/>
          <c:tx>
            <c:v>Black 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('4'!$W$4,'4'!$W$4)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04DC-4C3E-9EEC-F29B02761ECA}"/>
            </c:ext>
          </c:extLst>
        </c:ser>
        <c:ser>
          <c:idx val="14"/>
          <c:order val="3"/>
          <c:tx>
            <c:v>Black 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('4'!$W$5,'4'!$W$5)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04DC-4C3E-9EEC-F29B02761ECA}"/>
            </c:ext>
          </c:extLst>
        </c:ser>
        <c:ser>
          <c:idx val="15"/>
          <c:order val="4"/>
          <c:tx>
            <c:v>Black 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('4'!$W$6,'4'!$W$6)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04DC-4C3E-9EEC-F29B02761ECA}"/>
            </c:ext>
          </c:extLst>
        </c:ser>
        <c:ser>
          <c:idx val="16"/>
          <c:order val="5"/>
          <c:tx>
            <c:v>Black 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('4'!$W$7,'4'!$W$7)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04DC-4C3E-9EEC-F29B02761ECA}"/>
            </c:ext>
          </c:extLst>
        </c:ser>
        <c:ser>
          <c:idx val="17"/>
          <c:order val="6"/>
          <c:tx>
            <c:v>Black 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('4'!$W$8,'4'!$W$8)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04DC-4C3E-9EEC-F29B02761ECA}"/>
            </c:ext>
          </c:extLst>
        </c:ser>
        <c:ser>
          <c:idx val="18"/>
          <c:order val="7"/>
          <c:tx>
            <c:v>Black 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('4'!$W$9,'4'!$W$9)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04DC-4C3E-9EEC-F29B02761ECA}"/>
            </c:ext>
          </c:extLst>
        </c:ser>
        <c:ser>
          <c:idx val="19"/>
          <c:order val="8"/>
          <c:tx>
            <c:v>Black 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('4'!$W$10,'4'!$W$10)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04DC-4C3E-9EEC-F29B02761ECA}"/>
            </c:ext>
          </c:extLst>
        </c:ser>
        <c:ser>
          <c:idx val="20"/>
          <c:order val="9"/>
          <c:tx>
            <c:v>Black 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('4'!$W$11,'4'!$W$11)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04DC-4C3E-9EEC-F29B02761ECA}"/>
            </c:ext>
          </c:extLst>
        </c:ser>
        <c:ser>
          <c:idx val="21"/>
          <c:order val="10"/>
          <c:tx>
            <c:v>Black 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('4'!$W$12,'4'!$W$12)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04DC-4C3E-9EEC-F29B02761ECA}"/>
            </c:ext>
          </c:extLst>
        </c:ser>
        <c:ser>
          <c:idx val="22"/>
          <c:order val="11"/>
          <c:tx>
            <c:v>Black 10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('4'!$W$13,'4'!$W$13)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04DC-4C3E-9EEC-F29B02761ECA}"/>
            </c:ext>
          </c:extLst>
        </c:ser>
        <c:ser>
          <c:idx val="23"/>
          <c:order val="12"/>
          <c:tx>
            <c:v>Black 11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('4'!$W$14,'4'!$W$14)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04DC-4C3E-9EEC-F29B02761ECA}"/>
            </c:ext>
          </c:extLst>
        </c:ser>
        <c:ser>
          <c:idx val="24"/>
          <c:order val="13"/>
          <c:tx>
            <c:v>Black 12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('4'!$W$15,'4'!$W$15)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04DC-4C3E-9EEC-F29B02761ECA}"/>
            </c:ext>
          </c:extLst>
        </c:ser>
        <c:ser>
          <c:idx val="25"/>
          <c:order val="14"/>
          <c:tx>
            <c:v>Black 13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('4'!$W$16,'4'!$W$16)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04DC-4C3E-9EEC-F29B02761ECA}"/>
            </c:ext>
          </c:extLst>
        </c:ser>
        <c:ser>
          <c:idx val="26"/>
          <c:order val="15"/>
          <c:tx>
            <c:v>Black 14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('4'!$W$17,'4'!$W$17)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04DC-4C3E-9EEC-F29B02761ECA}"/>
            </c:ext>
          </c:extLst>
        </c:ser>
        <c:ser>
          <c:idx val="27"/>
          <c:order val="16"/>
          <c:tx>
            <c:v>Black 15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('4'!$W$18,'4'!$W$18)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04DC-4C3E-9EEC-F29B02761ECA}"/>
            </c:ext>
          </c:extLst>
        </c:ser>
        <c:ser>
          <c:idx val="28"/>
          <c:order val="17"/>
          <c:tx>
            <c:v>Black 16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('4'!$W$19,'4'!$W$19)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04DC-4C3E-9EEC-F29B02761ECA}"/>
            </c:ext>
          </c:extLst>
        </c:ser>
        <c:ser>
          <c:idx val="29"/>
          <c:order val="18"/>
          <c:tx>
            <c:v>Black 17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('4'!$W$20,'4'!$W$20)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04DC-4C3E-9EEC-F29B02761ECA}"/>
            </c:ext>
          </c:extLst>
        </c:ser>
        <c:ser>
          <c:idx val="30"/>
          <c:order val="19"/>
          <c:tx>
            <c:v>Black 18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('4'!$W$21,'4'!$W$21)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04DC-4C3E-9EEC-F29B02761ECA}"/>
            </c:ext>
          </c:extLst>
        </c:ser>
        <c:ser>
          <c:idx val="31"/>
          <c:order val="20"/>
          <c:tx>
            <c:v>Black 19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('4'!$W$22,'4'!$W$22)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04DC-4C3E-9EEC-F29B02761ECA}"/>
            </c:ext>
          </c:extLst>
        </c:ser>
        <c:ser>
          <c:idx val="32"/>
          <c:order val="21"/>
          <c:tx>
            <c:v>Black 20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('4'!$W$23,'4'!$W$23)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04DC-4C3E-9EEC-F29B02761ECA}"/>
            </c:ext>
          </c:extLst>
        </c:ser>
        <c:ser>
          <c:idx val="33"/>
          <c:order val="22"/>
          <c:tx>
            <c:v>Black 21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('4'!$W$24,'4'!$W$24)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04DC-4C3E-9EEC-F29B02761ECA}"/>
            </c:ext>
          </c:extLst>
        </c:ser>
        <c:ser>
          <c:idx val="34"/>
          <c:order val="23"/>
          <c:tx>
            <c:v>Black 22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('4'!$W$25,'4'!$W$25)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04DC-4C3E-9EEC-F29B02761ECA}"/>
            </c:ext>
          </c:extLst>
        </c:ser>
        <c:ser>
          <c:idx val="35"/>
          <c:order val="24"/>
          <c:tx>
            <c:v>Black 23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('4'!$W$26,'4'!$W$26)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04DC-4C3E-9EEC-F29B02761ECA}"/>
            </c:ext>
          </c:extLst>
        </c:ser>
        <c:ser>
          <c:idx val="36"/>
          <c:order val="25"/>
          <c:tx>
            <c:strRef>
              <c:f>'4'!$AV$3</c:f>
              <c:strCache>
                <c:ptCount val="1"/>
                <c:pt idx="0">
                  <c:v>Target Lines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'4'!$AV$4:$AV$26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04DC-4C3E-9EEC-F29B02761ECA}"/>
            </c:ext>
          </c:extLst>
        </c:ser>
        <c:ser>
          <c:idx val="37"/>
          <c:order val="26"/>
          <c:tx>
            <c:strRef>
              <c:f>'4'!$AW$3</c:f>
              <c:strCache>
                <c:ptCount val="1"/>
                <c:pt idx="0">
                  <c:v>Blue 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'4'!$AW$4:$AW$26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04DC-4C3E-9EEC-F29B02761ECA}"/>
            </c:ext>
          </c:extLst>
        </c:ser>
        <c:ser>
          <c:idx val="38"/>
          <c:order val="27"/>
          <c:tx>
            <c:strRef>
              <c:f>'4'!$AX$3</c:f>
              <c:strCache>
                <c:ptCount val="1"/>
                <c:pt idx="0">
                  <c:v>Blue 3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'4'!$AX$4:$AX$26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04DC-4C3E-9EEC-F29B02761ECA}"/>
            </c:ext>
          </c:extLst>
        </c:ser>
        <c:ser>
          <c:idx val="39"/>
          <c:order val="28"/>
          <c:tx>
            <c:strRef>
              <c:f>'4'!$AY$3</c:f>
              <c:strCache>
                <c:ptCount val="1"/>
                <c:pt idx="0">
                  <c:v>Blue 4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'4'!$AY$4:$AY$26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04DC-4C3E-9EEC-F29B02761ECA}"/>
            </c:ext>
          </c:extLst>
        </c:ser>
        <c:ser>
          <c:idx val="40"/>
          <c:order val="29"/>
          <c:tx>
            <c:strRef>
              <c:f>'4'!$AZ$3</c:f>
              <c:strCache>
                <c:ptCount val="1"/>
                <c:pt idx="0">
                  <c:v>Blue 5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'4'!$AZ$4:$AZ$26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04DC-4C3E-9EEC-F29B02761ECA}"/>
            </c:ext>
          </c:extLst>
        </c:ser>
        <c:ser>
          <c:idx val="41"/>
          <c:order val="30"/>
          <c:tx>
            <c:strRef>
              <c:f>'4'!$BA$3</c:f>
              <c:strCache>
                <c:ptCount val="1"/>
                <c:pt idx="0">
                  <c:v>Blue 6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'4'!$BA$4:$BA$26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04DC-4C3E-9EEC-F29B02761ECA}"/>
            </c:ext>
          </c:extLst>
        </c:ser>
        <c:ser>
          <c:idx val="42"/>
          <c:order val="31"/>
          <c:tx>
            <c:strRef>
              <c:f>'4'!$BB$3</c:f>
              <c:strCache>
                <c:ptCount val="1"/>
                <c:pt idx="0">
                  <c:v>Blue 7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'4'!$BB$4:$BB$26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04DC-4C3E-9EEC-F29B02761ECA}"/>
            </c:ext>
          </c:extLst>
        </c:ser>
        <c:ser>
          <c:idx val="43"/>
          <c:order val="32"/>
          <c:tx>
            <c:strRef>
              <c:f>'4'!$BC$3</c:f>
              <c:strCache>
                <c:ptCount val="1"/>
                <c:pt idx="0">
                  <c:v>Blue 8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'4'!$BC$4:$BC$26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04DC-4C3E-9EEC-F29B02761ECA}"/>
            </c:ext>
          </c:extLst>
        </c:ser>
        <c:ser>
          <c:idx val="44"/>
          <c:order val="33"/>
          <c:tx>
            <c:strRef>
              <c:f>'4'!$BD$3</c:f>
              <c:strCache>
                <c:ptCount val="1"/>
                <c:pt idx="0">
                  <c:v>Blue 9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'4'!$BD$4:$BD$26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04DC-4C3E-9EEC-F29B02761ECA}"/>
            </c:ext>
          </c:extLst>
        </c:ser>
        <c:ser>
          <c:idx val="45"/>
          <c:order val="34"/>
          <c:tx>
            <c:strRef>
              <c:f>'4'!$BE$3</c:f>
              <c:strCache>
                <c:ptCount val="1"/>
                <c:pt idx="0">
                  <c:v>Blue 10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'4'!$BE$4:$BE$26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04DC-4C3E-9EEC-F29B02761ECA}"/>
            </c:ext>
          </c:extLst>
        </c:ser>
        <c:ser>
          <c:idx val="46"/>
          <c:order val="35"/>
          <c:tx>
            <c:strRef>
              <c:f>'4'!$BF$3</c:f>
              <c:strCache>
                <c:ptCount val="1"/>
                <c:pt idx="0">
                  <c:v>Blue 11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'4'!$BF$4:$BF$26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04DC-4C3E-9EEC-F29B02761ECA}"/>
            </c:ext>
          </c:extLst>
        </c:ser>
        <c:ser>
          <c:idx val="47"/>
          <c:order val="36"/>
          <c:tx>
            <c:strRef>
              <c:f>'4'!$BG$3</c:f>
              <c:strCache>
                <c:ptCount val="1"/>
                <c:pt idx="0">
                  <c:v>Blue 12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'4'!$BG$4:$BG$26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04DC-4C3E-9EEC-F29B02761ECA}"/>
            </c:ext>
          </c:extLst>
        </c:ser>
        <c:ser>
          <c:idx val="0"/>
          <c:order val="37"/>
          <c:tx>
            <c:strRef>
              <c:f>'4'!$AJ$3</c:f>
              <c:strCache>
                <c:ptCount val="1"/>
                <c:pt idx="0">
                  <c:v>Trend 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'4'!$AJ$4:$AJ$26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04DC-4C3E-9EEC-F29B02761ECA}"/>
            </c:ext>
          </c:extLst>
        </c:ser>
        <c:ser>
          <c:idx val="2"/>
          <c:order val="38"/>
          <c:tx>
            <c:strRef>
              <c:f>'4'!$AK$3</c:f>
              <c:strCache>
                <c:ptCount val="1"/>
                <c:pt idx="0">
                  <c:v>Trend 2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'4'!$AK$4:$AK$26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04DC-4C3E-9EEC-F29B02761ECA}"/>
            </c:ext>
          </c:extLst>
        </c:ser>
        <c:ser>
          <c:idx val="3"/>
          <c:order val="39"/>
          <c:tx>
            <c:strRef>
              <c:f>'4'!$AL$3</c:f>
              <c:strCache>
                <c:ptCount val="1"/>
                <c:pt idx="0">
                  <c:v>Trend 3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'4'!$AL$4:$AL$26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04DC-4C3E-9EEC-F29B02761ECA}"/>
            </c:ext>
          </c:extLst>
        </c:ser>
        <c:ser>
          <c:idx val="4"/>
          <c:order val="40"/>
          <c:tx>
            <c:strRef>
              <c:f>'4'!$AM$3</c:f>
              <c:strCache>
                <c:ptCount val="1"/>
                <c:pt idx="0">
                  <c:v>Trend 4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'4'!$AM$4:$AM$26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04DC-4C3E-9EEC-F29B02761ECA}"/>
            </c:ext>
          </c:extLst>
        </c:ser>
        <c:ser>
          <c:idx val="5"/>
          <c:order val="41"/>
          <c:tx>
            <c:strRef>
              <c:f>'4'!$AN$3</c:f>
              <c:strCache>
                <c:ptCount val="1"/>
                <c:pt idx="0">
                  <c:v>Trend 5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'4'!$AN$4:$AN$26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04DC-4C3E-9EEC-F29B02761ECA}"/>
            </c:ext>
          </c:extLst>
        </c:ser>
        <c:ser>
          <c:idx val="6"/>
          <c:order val="42"/>
          <c:tx>
            <c:strRef>
              <c:f>'4'!$AO$3</c:f>
              <c:strCache>
                <c:ptCount val="1"/>
                <c:pt idx="0">
                  <c:v>Trend 6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'4'!$AO$4:$AO$26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04DC-4C3E-9EEC-F29B02761ECA}"/>
            </c:ext>
          </c:extLst>
        </c:ser>
        <c:ser>
          <c:idx val="7"/>
          <c:order val="43"/>
          <c:tx>
            <c:strRef>
              <c:f>'4'!$AP$3</c:f>
              <c:strCache>
                <c:ptCount val="1"/>
                <c:pt idx="0">
                  <c:v>Trend 7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'4'!$AP$4:$AP$26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04DC-4C3E-9EEC-F29B02761ECA}"/>
            </c:ext>
          </c:extLst>
        </c:ser>
        <c:ser>
          <c:idx val="8"/>
          <c:order val="44"/>
          <c:tx>
            <c:strRef>
              <c:f>'4'!$AQ$3</c:f>
              <c:strCache>
                <c:ptCount val="1"/>
                <c:pt idx="0">
                  <c:v>Trend 8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'4'!$AQ$4:$AQ$26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04DC-4C3E-9EEC-F29B02761ECA}"/>
            </c:ext>
          </c:extLst>
        </c:ser>
        <c:ser>
          <c:idx val="9"/>
          <c:order val="45"/>
          <c:tx>
            <c:strRef>
              <c:f>'4'!$AR$3</c:f>
              <c:strCache>
                <c:ptCount val="1"/>
                <c:pt idx="0">
                  <c:v>Trend 9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'4'!$AR$4:$AR$26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04DC-4C3E-9EEC-F29B02761ECA}"/>
            </c:ext>
          </c:extLst>
        </c:ser>
        <c:ser>
          <c:idx val="10"/>
          <c:order val="46"/>
          <c:tx>
            <c:strRef>
              <c:f>'4'!$AS$3</c:f>
              <c:strCache>
                <c:ptCount val="1"/>
                <c:pt idx="0">
                  <c:v>Trend 10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'4'!$AS$4:$AS$26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04DC-4C3E-9EEC-F29B02761ECA}"/>
            </c:ext>
          </c:extLst>
        </c:ser>
        <c:ser>
          <c:idx val="11"/>
          <c:order val="47"/>
          <c:tx>
            <c:strRef>
              <c:f>'4'!$AT$3</c:f>
              <c:strCache>
                <c:ptCount val="1"/>
                <c:pt idx="0">
                  <c:v>Trend 11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'4'!$AT$4:$AT$26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04DC-4C3E-9EEC-F29B02761ECA}"/>
            </c:ext>
          </c:extLst>
        </c:ser>
        <c:ser>
          <c:idx val="12"/>
          <c:order val="48"/>
          <c:tx>
            <c:strRef>
              <c:f>'4'!$AU$3</c:f>
              <c:strCache>
                <c:ptCount val="1"/>
                <c:pt idx="0">
                  <c:v>Trend 12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'4'!$E$4:$E$26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'4'!$AU$4:$AU$26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04DC-4C3E-9EEC-F29B02761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241584"/>
        <c:axId val="440241976"/>
        <c:extLst/>
      </c:scatterChart>
      <c:valAx>
        <c:axId val="440241584"/>
        <c:scaling>
          <c:orientation val="minMax"/>
          <c:max val="42898"/>
          <c:min val="425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Week</a:t>
                </a:r>
              </a:p>
            </c:rich>
          </c:tx>
          <c:layout>
            <c:manualLayout>
              <c:xMode val="edge"/>
              <c:yMode val="edge"/>
              <c:x val="0.47036290195963504"/>
              <c:y val="0.94184098158675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174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0241976"/>
        <c:crosses val="autoZero"/>
        <c:crossBetween val="midCat"/>
        <c:majorUnit val="14"/>
        <c:minorUnit val="7"/>
      </c:valAx>
      <c:valAx>
        <c:axId val="440241976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% Content Mastered</a:t>
                </a:r>
              </a:p>
            </c:rich>
          </c:tx>
          <c:layout>
            <c:manualLayout>
              <c:xMode val="edge"/>
              <c:yMode val="edge"/>
              <c:x val="1.5531222066147364E-2"/>
              <c:y val="0.31327891173621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0241584"/>
        <c:crosses val="autoZero"/>
        <c:crossBetween val="midCat"/>
        <c:majorUnit val="10"/>
        <c:min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legendEntry>
        <c:idx val="38"/>
        <c:delete val="1"/>
      </c:legendEntry>
      <c:legendEntry>
        <c:idx val="39"/>
        <c:delete val="1"/>
      </c:legendEntry>
      <c:legendEntry>
        <c:idx val="40"/>
        <c:delete val="1"/>
      </c:legendEntry>
      <c:legendEntry>
        <c:idx val="41"/>
        <c:delete val="1"/>
      </c:legendEntry>
      <c:legendEntry>
        <c:idx val="42"/>
        <c:delete val="1"/>
      </c:legendEntry>
      <c:legendEntry>
        <c:idx val="43"/>
        <c:delete val="1"/>
      </c:legendEntry>
      <c:legendEntry>
        <c:idx val="44"/>
        <c:delete val="1"/>
      </c:legendEntry>
      <c:legendEntry>
        <c:idx val="45"/>
        <c:delete val="1"/>
      </c:legendEntry>
      <c:legendEntry>
        <c:idx val="46"/>
        <c:delete val="1"/>
      </c:legendEntry>
      <c:legendEntry>
        <c:idx val="47"/>
        <c:delete val="1"/>
      </c:legendEntry>
      <c:legendEntry>
        <c:idx val="48"/>
        <c:delete val="1"/>
      </c:legendEntry>
      <c:layout>
        <c:manualLayout>
          <c:xMode val="edge"/>
          <c:yMode val="edge"/>
          <c:x val="0.79188193832414677"/>
          <c:y val="1.7475601070798662E-2"/>
          <c:w val="0.17698169423330146"/>
          <c:h val="7.82592909584610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0912786717772E-2"/>
          <c:y val="0.10448834160133251"/>
          <c:w val="0.87955092831977155"/>
          <c:h val="0.76225658485487147"/>
        </c:manualLayout>
      </c:layout>
      <c:scatterChart>
        <c:scatterStyle val="lineMarker"/>
        <c:varyColors val="0"/>
        <c:ser>
          <c:idx val="1"/>
          <c:order val="0"/>
          <c:tx>
            <c:v>Actual % Mastered</c:v>
          </c:tx>
          <c:spPr>
            <a:ln w="952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lt1"/>
              </a:solidFill>
              <a:ln w="19050">
                <a:solidFill>
                  <a:srgbClr val="C00000"/>
                </a:solidFill>
                <a:round/>
              </a:ln>
              <a:effectLst/>
            </c:spPr>
          </c:marker>
          <c:xVal>
            <c:numRef>
              <c:f>'5'!$E$4:$E$26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'5'!$S$4:$S$26</c:f>
              <c:numCache>
                <c:formatCode>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AAE-4C57-98B0-CC8BA2722089}"/>
            </c:ext>
          </c:extLst>
        </c:ser>
        <c:ser>
          <c:idx val="48"/>
          <c:order val="1"/>
          <c:tx>
            <c:v>Trendlines</c:v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'5'!$AJ$4:$AJ$26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AE-4C57-98B0-CC8BA2722089}"/>
            </c:ext>
          </c:extLst>
        </c:ser>
        <c:ser>
          <c:idx val="13"/>
          <c:order val="2"/>
          <c:tx>
            <c:v>Black 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('5'!$W$4,'5'!$W$4)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1AAE-4C57-98B0-CC8BA2722089}"/>
            </c:ext>
          </c:extLst>
        </c:ser>
        <c:ser>
          <c:idx val="14"/>
          <c:order val="3"/>
          <c:tx>
            <c:v>Black 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('5'!$W$5,'5'!$W$5)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1AAE-4C57-98B0-CC8BA2722089}"/>
            </c:ext>
          </c:extLst>
        </c:ser>
        <c:ser>
          <c:idx val="15"/>
          <c:order val="4"/>
          <c:tx>
            <c:v>Black 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('5'!$W$6,'5'!$W$6)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1AAE-4C57-98B0-CC8BA2722089}"/>
            </c:ext>
          </c:extLst>
        </c:ser>
        <c:ser>
          <c:idx val="16"/>
          <c:order val="5"/>
          <c:tx>
            <c:v>Black 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('5'!$W$7,'5'!$W$7)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1AAE-4C57-98B0-CC8BA2722089}"/>
            </c:ext>
          </c:extLst>
        </c:ser>
        <c:ser>
          <c:idx val="17"/>
          <c:order val="6"/>
          <c:tx>
            <c:v>Black 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('5'!$W$8,'5'!$W$8)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1AAE-4C57-98B0-CC8BA2722089}"/>
            </c:ext>
          </c:extLst>
        </c:ser>
        <c:ser>
          <c:idx val="18"/>
          <c:order val="7"/>
          <c:tx>
            <c:v>Black 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('5'!$W$9,'5'!$W$9)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1AAE-4C57-98B0-CC8BA2722089}"/>
            </c:ext>
          </c:extLst>
        </c:ser>
        <c:ser>
          <c:idx val="19"/>
          <c:order val="8"/>
          <c:tx>
            <c:v>Black 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('5'!$W$10,'5'!$W$10)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1AAE-4C57-98B0-CC8BA2722089}"/>
            </c:ext>
          </c:extLst>
        </c:ser>
        <c:ser>
          <c:idx val="20"/>
          <c:order val="9"/>
          <c:tx>
            <c:v>Black 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('5'!$W$11,'5'!$W$11)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1AAE-4C57-98B0-CC8BA2722089}"/>
            </c:ext>
          </c:extLst>
        </c:ser>
        <c:ser>
          <c:idx val="21"/>
          <c:order val="10"/>
          <c:tx>
            <c:v>Black 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('5'!$W$12,'5'!$W$12)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1AAE-4C57-98B0-CC8BA2722089}"/>
            </c:ext>
          </c:extLst>
        </c:ser>
        <c:ser>
          <c:idx val="22"/>
          <c:order val="11"/>
          <c:tx>
            <c:v>Black 10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('5'!$W$13,'5'!$W$13)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1AAE-4C57-98B0-CC8BA2722089}"/>
            </c:ext>
          </c:extLst>
        </c:ser>
        <c:ser>
          <c:idx val="23"/>
          <c:order val="12"/>
          <c:tx>
            <c:v>Black 11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('5'!$W$14,'5'!$W$14)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1AAE-4C57-98B0-CC8BA2722089}"/>
            </c:ext>
          </c:extLst>
        </c:ser>
        <c:ser>
          <c:idx val="24"/>
          <c:order val="13"/>
          <c:tx>
            <c:v>Black 12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('5'!$W$15,'5'!$W$15)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1AAE-4C57-98B0-CC8BA2722089}"/>
            </c:ext>
          </c:extLst>
        </c:ser>
        <c:ser>
          <c:idx val="25"/>
          <c:order val="14"/>
          <c:tx>
            <c:v>Black 13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('5'!$W$16,'5'!$W$16)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1AAE-4C57-98B0-CC8BA2722089}"/>
            </c:ext>
          </c:extLst>
        </c:ser>
        <c:ser>
          <c:idx val="26"/>
          <c:order val="15"/>
          <c:tx>
            <c:v>Black 14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('5'!$W$17,'5'!$W$17)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1AAE-4C57-98B0-CC8BA2722089}"/>
            </c:ext>
          </c:extLst>
        </c:ser>
        <c:ser>
          <c:idx val="27"/>
          <c:order val="16"/>
          <c:tx>
            <c:v>Black 15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('5'!$W$18,'5'!$W$18)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1AAE-4C57-98B0-CC8BA2722089}"/>
            </c:ext>
          </c:extLst>
        </c:ser>
        <c:ser>
          <c:idx val="28"/>
          <c:order val="17"/>
          <c:tx>
            <c:v>Black 16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('5'!$W$19,'5'!$W$19)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1AAE-4C57-98B0-CC8BA2722089}"/>
            </c:ext>
          </c:extLst>
        </c:ser>
        <c:ser>
          <c:idx val="29"/>
          <c:order val="18"/>
          <c:tx>
            <c:v>Black 17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('5'!$W$20,'5'!$W$20)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1AAE-4C57-98B0-CC8BA2722089}"/>
            </c:ext>
          </c:extLst>
        </c:ser>
        <c:ser>
          <c:idx val="30"/>
          <c:order val="19"/>
          <c:tx>
            <c:v>Black 18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('5'!$W$21,'5'!$W$21)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1AAE-4C57-98B0-CC8BA2722089}"/>
            </c:ext>
          </c:extLst>
        </c:ser>
        <c:ser>
          <c:idx val="31"/>
          <c:order val="20"/>
          <c:tx>
            <c:v>Black 19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('5'!$W$22,'5'!$W$22)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1AAE-4C57-98B0-CC8BA2722089}"/>
            </c:ext>
          </c:extLst>
        </c:ser>
        <c:ser>
          <c:idx val="32"/>
          <c:order val="21"/>
          <c:tx>
            <c:v>Black 20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('5'!$W$23,'5'!$W$23)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1AAE-4C57-98B0-CC8BA2722089}"/>
            </c:ext>
          </c:extLst>
        </c:ser>
        <c:ser>
          <c:idx val="33"/>
          <c:order val="22"/>
          <c:tx>
            <c:v>Black 21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('5'!$W$24,'5'!$W$24)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1AAE-4C57-98B0-CC8BA2722089}"/>
            </c:ext>
          </c:extLst>
        </c:ser>
        <c:ser>
          <c:idx val="34"/>
          <c:order val="23"/>
          <c:tx>
            <c:v>Black 22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('5'!$W$25,'5'!$W$25)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1AAE-4C57-98B0-CC8BA2722089}"/>
            </c:ext>
          </c:extLst>
        </c:ser>
        <c:ser>
          <c:idx val="35"/>
          <c:order val="24"/>
          <c:tx>
            <c:v>Black 23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('5'!$W$26,'5'!$W$26)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1AAE-4C57-98B0-CC8BA2722089}"/>
            </c:ext>
          </c:extLst>
        </c:ser>
        <c:ser>
          <c:idx val="36"/>
          <c:order val="25"/>
          <c:tx>
            <c:strRef>
              <c:f>'5'!$AV$3</c:f>
              <c:strCache>
                <c:ptCount val="1"/>
                <c:pt idx="0">
                  <c:v>Target Lines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'5'!$AV$4:$AV$26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1AAE-4C57-98B0-CC8BA2722089}"/>
            </c:ext>
          </c:extLst>
        </c:ser>
        <c:ser>
          <c:idx val="37"/>
          <c:order val="26"/>
          <c:tx>
            <c:strRef>
              <c:f>'5'!$AW$3</c:f>
              <c:strCache>
                <c:ptCount val="1"/>
                <c:pt idx="0">
                  <c:v>Blue 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'5'!$AW$4:$AW$26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1AAE-4C57-98B0-CC8BA2722089}"/>
            </c:ext>
          </c:extLst>
        </c:ser>
        <c:ser>
          <c:idx val="38"/>
          <c:order val="27"/>
          <c:tx>
            <c:strRef>
              <c:f>'5'!$AX$3</c:f>
              <c:strCache>
                <c:ptCount val="1"/>
                <c:pt idx="0">
                  <c:v>Blue 3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'5'!$AX$4:$AX$26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1AAE-4C57-98B0-CC8BA2722089}"/>
            </c:ext>
          </c:extLst>
        </c:ser>
        <c:ser>
          <c:idx val="39"/>
          <c:order val="28"/>
          <c:tx>
            <c:strRef>
              <c:f>'5'!$AY$3</c:f>
              <c:strCache>
                <c:ptCount val="1"/>
                <c:pt idx="0">
                  <c:v>Blue 4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'5'!$AY$4:$AY$26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1AAE-4C57-98B0-CC8BA2722089}"/>
            </c:ext>
          </c:extLst>
        </c:ser>
        <c:ser>
          <c:idx val="40"/>
          <c:order val="29"/>
          <c:tx>
            <c:strRef>
              <c:f>'5'!$AZ$3</c:f>
              <c:strCache>
                <c:ptCount val="1"/>
                <c:pt idx="0">
                  <c:v>Blue 5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'5'!$AZ$4:$AZ$26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1AAE-4C57-98B0-CC8BA2722089}"/>
            </c:ext>
          </c:extLst>
        </c:ser>
        <c:ser>
          <c:idx val="41"/>
          <c:order val="30"/>
          <c:tx>
            <c:strRef>
              <c:f>'5'!$BA$3</c:f>
              <c:strCache>
                <c:ptCount val="1"/>
                <c:pt idx="0">
                  <c:v>Blue 6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'5'!$BA$4:$BA$26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1AAE-4C57-98B0-CC8BA2722089}"/>
            </c:ext>
          </c:extLst>
        </c:ser>
        <c:ser>
          <c:idx val="42"/>
          <c:order val="31"/>
          <c:tx>
            <c:strRef>
              <c:f>'5'!$BB$3</c:f>
              <c:strCache>
                <c:ptCount val="1"/>
                <c:pt idx="0">
                  <c:v>Blue 7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'5'!$BB$4:$BB$26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1AAE-4C57-98B0-CC8BA2722089}"/>
            </c:ext>
          </c:extLst>
        </c:ser>
        <c:ser>
          <c:idx val="43"/>
          <c:order val="32"/>
          <c:tx>
            <c:strRef>
              <c:f>'5'!$BC$3</c:f>
              <c:strCache>
                <c:ptCount val="1"/>
                <c:pt idx="0">
                  <c:v>Blue 8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'5'!$BC$4:$BC$26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1AAE-4C57-98B0-CC8BA2722089}"/>
            </c:ext>
          </c:extLst>
        </c:ser>
        <c:ser>
          <c:idx val="44"/>
          <c:order val="33"/>
          <c:tx>
            <c:strRef>
              <c:f>'5'!$BD$3</c:f>
              <c:strCache>
                <c:ptCount val="1"/>
                <c:pt idx="0">
                  <c:v>Blue 9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'5'!$BD$4:$BD$26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1AAE-4C57-98B0-CC8BA2722089}"/>
            </c:ext>
          </c:extLst>
        </c:ser>
        <c:ser>
          <c:idx val="45"/>
          <c:order val="34"/>
          <c:tx>
            <c:strRef>
              <c:f>'5'!$BE$3</c:f>
              <c:strCache>
                <c:ptCount val="1"/>
                <c:pt idx="0">
                  <c:v>Blue 10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'5'!$BE$4:$BE$26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1AAE-4C57-98B0-CC8BA2722089}"/>
            </c:ext>
          </c:extLst>
        </c:ser>
        <c:ser>
          <c:idx val="46"/>
          <c:order val="35"/>
          <c:tx>
            <c:strRef>
              <c:f>'5'!$BF$3</c:f>
              <c:strCache>
                <c:ptCount val="1"/>
                <c:pt idx="0">
                  <c:v>Blue 11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'5'!$BF$4:$BF$26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1AAE-4C57-98B0-CC8BA2722089}"/>
            </c:ext>
          </c:extLst>
        </c:ser>
        <c:ser>
          <c:idx val="47"/>
          <c:order val="36"/>
          <c:tx>
            <c:strRef>
              <c:f>'5'!$BG$3</c:f>
              <c:strCache>
                <c:ptCount val="1"/>
                <c:pt idx="0">
                  <c:v>Blue 12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'5'!$BG$4:$BG$26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1AAE-4C57-98B0-CC8BA2722089}"/>
            </c:ext>
          </c:extLst>
        </c:ser>
        <c:ser>
          <c:idx val="0"/>
          <c:order val="37"/>
          <c:tx>
            <c:strRef>
              <c:f>'5'!$AJ$3</c:f>
              <c:strCache>
                <c:ptCount val="1"/>
                <c:pt idx="0">
                  <c:v>Trend 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'5'!$AJ$4:$AJ$26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1AAE-4C57-98B0-CC8BA2722089}"/>
            </c:ext>
          </c:extLst>
        </c:ser>
        <c:ser>
          <c:idx val="2"/>
          <c:order val="38"/>
          <c:tx>
            <c:strRef>
              <c:f>'5'!$AK$3</c:f>
              <c:strCache>
                <c:ptCount val="1"/>
                <c:pt idx="0">
                  <c:v>Trend 2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'5'!$AK$4:$AK$26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1AAE-4C57-98B0-CC8BA2722089}"/>
            </c:ext>
          </c:extLst>
        </c:ser>
        <c:ser>
          <c:idx val="3"/>
          <c:order val="39"/>
          <c:tx>
            <c:strRef>
              <c:f>'5'!$AL$3</c:f>
              <c:strCache>
                <c:ptCount val="1"/>
                <c:pt idx="0">
                  <c:v>Trend 3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'5'!$AL$4:$AL$26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1AAE-4C57-98B0-CC8BA2722089}"/>
            </c:ext>
          </c:extLst>
        </c:ser>
        <c:ser>
          <c:idx val="4"/>
          <c:order val="40"/>
          <c:tx>
            <c:strRef>
              <c:f>'5'!$AM$3</c:f>
              <c:strCache>
                <c:ptCount val="1"/>
                <c:pt idx="0">
                  <c:v>Trend 4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'5'!$AM$4:$AM$26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1AAE-4C57-98B0-CC8BA2722089}"/>
            </c:ext>
          </c:extLst>
        </c:ser>
        <c:ser>
          <c:idx val="5"/>
          <c:order val="41"/>
          <c:tx>
            <c:strRef>
              <c:f>'5'!$AN$3</c:f>
              <c:strCache>
                <c:ptCount val="1"/>
                <c:pt idx="0">
                  <c:v>Trend 5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'5'!$AN$4:$AN$26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1AAE-4C57-98B0-CC8BA2722089}"/>
            </c:ext>
          </c:extLst>
        </c:ser>
        <c:ser>
          <c:idx val="6"/>
          <c:order val="42"/>
          <c:tx>
            <c:strRef>
              <c:f>'5'!$AO$3</c:f>
              <c:strCache>
                <c:ptCount val="1"/>
                <c:pt idx="0">
                  <c:v>Trend 6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'5'!$AO$4:$AO$26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1AAE-4C57-98B0-CC8BA2722089}"/>
            </c:ext>
          </c:extLst>
        </c:ser>
        <c:ser>
          <c:idx val="7"/>
          <c:order val="43"/>
          <c:tx>
            <c:strRef>
              <c:f>'5'!$AP$3</c:f>
              <c:strCache>
                <c:ptCount val="1"/>
                <c:pt idx="0">
                  <c:v>Trend 7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'5'!$AP$4:$AP$26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1AAE-4C57-98B0-CC8BA2722089}"/>
            </c:ext>
          </c:extLst>
        </c:ser>
        <c:ser>
          <c:idx val="8"/>
          <c:order val="44"/>
          <c:tx>
            <c:strRef>
              <c:f>'5'!$AQ$3</c:f>
              <c:strCache>
                <c:ptCount val="1"/>
                <c:pt idx="0">
                  <c:v>Trend 8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'5'!$AQ$4:$AQ$26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1AAE-4C57-98B0-CC8BA2722089}"/>
            </c:ext>
          </c:extLst>
        </c:ser>
        <c:ser>
          <c:idx val="9"/>
          <c:order val="45"/>
          <c:tx>
            <c:strRef>
              <c:f>'5'!$AR$3</c:f>
              <c:strCache>
                <c:ptCount val="1"/>
                <c:pt idx="0">
                  <c:v>Trend 9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'5'!$AR$4:$AR$26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1AAE-4C57-98B0-CC8BA2722089}"/>
            </c:ext>
          </c:extLst>
        </c:ser>
        <c:ser>
          <c:idx val="10"/>
          <c:order val="46"/>
          <c:tx>
            <c:strRef>
              <c:f>'5'!$AS$3</c:f>
              <c:strCache>
                <c:ptCount val="1"/>
                <c:pt idx="0">
                  <c:v>Trend 10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'5'!$AS$4:$AS$26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1AAE-4C57-98B0-CC8BA2722089}"/>
            </c:ext>
          </c:extLst>
        </c:ser>
        <c:ser>
          <c:idx val="11"/>
          <c:order val="47"/>
          <c:tx>
            <c:strRef>
              <c:f>'5'!$AT$3</c:f>
              <c:strCache>
                <c:ptCount val="1"/>
                <c:pt idx="0">
                  <c:v>Trend 11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'5'!$AT$4:$AT$26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1AAE-4C57-98B0-CC8BA2722089}"/>
            </c:ext>
          </c:extLst>
        </c:ser>
        <c:ser>
          <c:idx val="12"/>
          <c:order val="48"/>
          <c:tx>
            <c:strRef>
              <c:f>'5'!$AU$3</c:f>
              <c:strCache>
                <c:ptCount val="1"/>
                <c:pt idx="0">
                  <c:v>Trend 12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'5'!$E$4:$E$26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'5'!$AU$4:$AU$26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1AAE-4C57-98B0-CC8BA2722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0594368"/>
        <c:axId val="310754112"/>
        <c:extLst/>
      </c:scatterChart>
      <c:valAx>
        <c:axId val="310594368"/>
        <c:scaling>
          <c:orientation val="minMax"/>
          <c:max val="42898"/>
          <c:min val="425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Week</a:t>
                </a:r>
              </a:p>
            </c:rich>
          </c:tx>
          <c:layout>
            <c:manualLayout>
              <c:xMode val="edge"/>
              <c:yMode val="edge"/>
              <c:x val="0.47036290195963504"/>
              <c:y val="0.94184098158675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174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754112"/>
        <c:crosses val="autoZero"/>
        <c:crossBetween val="midCat"/>
        <c:majorUnit val="14"/>
        <c:minorUnit val="7"/>
      </c:valAx>
      <c:valAx>
        <c:axId val="31075411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% Content Mastered</a:t>
                </a:r>
              </a:p>
            </c:rich>
          </c:tx>
          <c:layout>
            <c:manualLayout>
              <c:xMode val="edge"/>
              <c:yMode val="edge"/>
              <c:x val="1.5531222066147364E-2"/>
              <c:y val="0.31327891173621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594368"/>
        <c:crosses val="autoZero"/>
        <c:crossBetween val="midCat"/>
        <c:majorUnit val="10"/>
        <c:min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legendEntry>
        <c:idx val="38"/>
        <c:delete val="1"/>
      </c:legendEntry>
      <c:legendEntry>
        <c:idx val="39"/>
        <c:delete val="1"/>
      </c:legendEntry>
      <c:legendEntry>
        <c:idx val="40"/>
        <c:delete val="1"/>
      </c:legendEntry>
      <c:legendEntry>
        <c:idx val="41"/>
        <c:delete val="1"/>
      </c:legendEntry>
      <c:legendEntry>
        <c:idx val="42"/>
        <c:delete val="1"/>
      </c:legendEntry>
      <c:legendEntry>
        <c:idx val="43"/>
        <c:delete val="1"/>
      </c:legendEntry>
      <c:legendEntry>
        <c:idx val="44"/>
        <c:delete val="1"/>
      </c:legendEntry>
      <c:legendEntry>
        <c:idx val="45"/>
        <c:delete val="1"/>
      </c:legendEntry>
      <c:legendEntry>
        <c:idx val="46"/>
        <c:delete val="1"/>
      </c:legendEntry>
      <c:legendEntry>
        <c:idx val="47"/>
        <c:delete val="1"/>
      </c:legendEntry>
      <c:legendEntry>
        <c:idx val="48"/>
        <c:delete val="1"/>
      </c:legendEntry>
      <c:layout>
        <c:manualLayout>
          <c:xMode val="edge"/>
          <c:yMode val="edge"/>
          <c:x val="0.79188193832414677"/>
          <c:y val="1.7475601070798662E-2"/>
          <c:w val="0.17698169423330146"/>
          <c:h val="7.82592909584610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0912786717772E-2"/>
          <c:y val="0.10448834160133251"/>
          <c:w val="0.87955092831977155"/>
          <c:h val="0.76225658485487147"/>
        </c:manualLayout>
      </c:layout>
      <c:scatterChart>
        <c:scatterStyle val="lineMarker"/>
        <c:varyColors val="0"/>
        <c:ser>
          <c:idx val="1"/>
          <c:order val="0"/>
          <c:tx>
            <c:v>Actual % Mastered</c:v>
          </c:tx>
          <c:spPr>
            <a:ln w="952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lt1"/>
              </a:solidFill>
              <a:ln w="19050">
                <a:solidFill>
                  <a:srgbClr val="C00000"/>
                </a:solidFill>
                <a:round/>
              </a:ln>
              <a:effectLst/>
            </c:spPr>
          </c:marker>
          <c:xVal>
            <c:numRef>
              <c:f>'6'!$E$4:$E$26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'6'!$S$4:$S$26</c:f>
              <c:numCache>
                <c:formatCode>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99-45AC-9C46-099CA1D20908}"/>
            </c:ext>
          </c:extLst>
        </c:ser>
        <c:ser>
          <c:idx val="48"/>
          <c:order val="1"/>
          <c:tx>
            <c:v>Trendlines</c:v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'6'!$AJ$4:$AJ$26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199-45AC-9C46-099CA1D20908}"/>
            </c:ext>
          </c:extLst>
        </c:ser>
        <c:ser>
          <c:idx val="13"/>
          <c:order val="2"/>
          <c:tx>
            <c:v>Black 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('6'!$W$4,'6'!$W$4)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8199-45AC-9C46-099CA1D20908}"/>
            </c:ext>
          </c:extLst>
        </c:ser>
        <c:ser>
          <c:idx val="14"/>
          <c:order val="3"/>
          <c:tx>
            <c:v>Black 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('6'!$W$5,'6'!$W$5)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8199-45AC-9C46-099CA1D20908}"/>
            </c:ext>
          </c:extLst>
        </c:ser>
        <c:ser>
          <c:idx val="15"/>
          <c:order val="4"/>
          <c:tx>
            <c:v>Black 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('6'!$W$6,'6'!$W$6)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8199-45AC-9C46-099CA1D20908}"/>
            </c:ext>
          </c:extLst>
        </c:ser>
        <c:ser>
          <c:idx val="16"/>
          <c:order val="5"/>
          <c:tx>
            <c:v>Black 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('6'!$W$7,'6'!$W$7)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8199-45AC-9C46-099CA1D20908}"/>
            </c:ext>
          </c:extLst>
        </c:ser>
        <c:ser>
          <c:idx val="17"/>
          <c:order val="6"/>
          <c:tx>
            <c:v>Black 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('6'!$W$8,'6'!$W$8)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8199-45AC-9C46-099CA1D20908}"/>
            </c:ext>
          </c:extLst>
        </c:ser>
        <c:ser>
          <c:idx val="18"/>
          <c:order val="7"/>
          <c:tx>
            <c:v>Black 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('6'!$W$9,'6'!$W$9)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8199-45AC-9C46-099CA1D20908}"/>
            </c:ext>
          </c:extLst>
        </c:ser>
        <c:ser>
          <c:idx val="19"/>
          <c:order val="8"/>
          <c:tx>
            <c:v>Black 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('6'!$W$10,'6'!$W$10)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8199-45AC-9C46-099CA1D20908}"/>
            </c:ext>
          </c:extLst>
        </c:ser>
        <c:ser>
          <c:idx val="20"/>
          <c:order val="9"/>
          <c:tx>
            <c:v>Black 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('6'!$W$11,'6'!$W$11)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8199-45AC-9C46-099CA1D20908}"/>
            </c:ext>
          </c:extLst>
        </c:ser>
        <c:ser>
          <c:idx val="21"/>
          <c:order val="10"/>
          <c:tx>
            <c:v>Black 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('6'!$W$12,'6'!$W$12)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8199-45AC-9C46-099CA1D20908}"/>
            </c:ext>
          </c:extLst>
        </c:ser>
        <c:ser>
          <c:idx val="22"/>
          <c:order val="11"/>
          <c:tx>
            <c:v>Black 10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('6'!$W$13,'6'!$W$13)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8199-45AC-9C46-099CA1D20908}"/>
            </c:ext>
          </c:extLst>
        </c:ser>
        <c:ser>
          <c:idx val="23"/>
          <c:order val="12"/>
          <c:tx>
            <c:v>Black 11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('6'!$W$14,'6'!$W$14)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8199-45AC-9C46-099CA1D20908}"/>
            </c:ext>
          </c:extLst>
        </c:ser>
        <c:ser>
          <c:idx val="24"/>
          <c:order val="13"/>
          <c:tx>
            <c:v>Black 12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('6'!$W$15,'6'!$W$15)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8199-45AC-9C46-099CA1D20908}"/>
            </c:ext>
          </c:extLst>
        </c:ser>
        <c:ser>
          <c:idx val="25"/>
          <c:order val="14"/>
          <c:tx>
            <c:v>Black 13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('6'!$W$16,'6'!$W$16)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8199-45AC-9C46-099CA1D20908}"/>
            </c:ext>
          </c:extLst>
        </c:ser>
        <c:ser>
          <c:idx val="26"/>
          <c:order val="15"/>
          <c:tx>
            <c:v>Black 14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('6'!$W$17,'6'!$W$17)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8199-45AC-9C46-099CA1D20908}"/>
            </c:ext>
          </c:extLst>
        </c:ser>
        <c:ser>
          <c:idx val="27"/>
          <c:order val="16"/>
          <c:tx>
            <c:v>Black 15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('6'!$W$18,'6'!$W$18)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8199-45AC-9C46-099CA1D20908}"/>
            </c:ext>
          </c:extLst>
        </c:ser>
        <c:ser>
          <c:idx val="28"/>
          <c:order val="17"/>
          <c:tx>
            <c:v>Black 16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('6'!$W$19,'6'!$W$19)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8199-45AC-9C46-099CA1D20908}"/>
            </c:ext>
          </c:extLst>
        </c:ser>
        <c:ser>
          <c:idx val="29"/>
          <c:order val="18"/>
          <c:tx>
            <c:v>Black 17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('6'!$W$20,'6'!$W$20)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8199-45AC-9C46-099CA1D20908}"/>
            </c:ext>
          </c:extLst>
        </c:ser>
        <c:ser>
          <c:idx val="30"/>
          <c:order val="19"/>
          <c:tx>
            <c:v>Black 18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('6'!$W$21,'6'!$W$21)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8199-45AC-9C46-099CA1D20908}"/>
            </c:ext>
          </c:extLst>
        </c:ser>
        <c:ser>
          <c:idx val="31"/>
          <c:order val="20"/>
          <c:tx>
            <c:v>Black 19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('6'!$W$22,'6'!$W$22)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8199-45AC-9C46-099CA1D20908}"/>
            </c:ext>
          </c:extLst>
        </c:ser>
        <c:ser>
          <c:idx val="32"/>
          <c:order val="21"/>
          <c:tx>
            <c:v>Black 20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('6'!$W$23,'6'!$W$23)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8199-45AC-9C46-099CA1D20908}"/>
            </c:ext>
          </c:extLst>
        </c:ser>
        <c:ser>
          <c:idx val="33"/>
          <c:order val="22"/>
          <c:tx>
            <c:v>Black 21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('6'!$W$24,'6'!$W$24)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8199-45AC-9C46-099CA1D20908}"/>
            </c:ext>
          </c:extLst>
        </c:ser>
        <c:ser>
          <c:idx val="34"/>
          <c:order val="23"/>
          <c:tx>
            <c:v>Black 22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('6'!$W$25,'6'!$W$25)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8199-45AC-9C46-099CA1D20908}"/>
            </c:ext>
          </c:extLst>
        </c:ser>
        <c:ser>
          <c:idx val="35"/>
          <c:order val="24"/>
          <c:tx>
            <c:v>Black 23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('6'!$W$26,'6'!$W$26)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8199-45AC-9C46-099CA1D20908}"/>
            </c:ext>
          </c:extLst>
        </c:ser>
        <c:ser>
          <c:idx val="36"/>
          <c:order val="25"/>
          <c:tx>
            <c:strRef>
              <c:f>'6'!$AV$3</c:f>
              <c:strCache>
                <c:ptCount val="1"/>
                <c:pt idx="0">
                  <c:v>Target Lines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'6'!$AV$4:$AV$26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8199-45AC-9C46-099CA1D20908}"/>
            </c:ext>
          </c:extLst>
        </c:ser>
        <c:ser>
          <c:idx val="37"/>
          <c:order val="26"/>
          <c:tx>
            <c:strRef>
              <c:f>'6'!$AW$3</c:f>
              <c:strCache>
                <c:ptCount val="1"/>
                <c:pt idx="0">
                  <c:v>Blue 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'6'!$AW$4:$AW$26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8199-45AC-9C46-099CA1D20908}"/>
            </c:ext>
          </c:extLst>
        </c:ser>
        <c:ser>
          <c:idx val="38"/>
          <c:order val="27"/>
          <c:tx>
            <c:strRef>
              <c:f>'6'!$AX$3</c:f>
              <c:strCache>
                <c:ptCount val="1"/>
                <c:pt idx="0">
                  <c:v>Blue 3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'6'!$AX$4:$AX$26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8199-45AC-9C46-099CA1D20908}"/>
            </c:ext>
          </c:extLst>
        </c:ser>
        <c:ser>
          <c:idx val="39"/>
          <c:order val="28"/>
          <c:tx>
            <c:strRef>
              <c:f>'6'!$AY$3</c:f>
              <c:strCache>
                <c:ptCount val="1"/>
                <c:pt idx="0">
                  <c:v>Blue 4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'6'!$AY$4:$AY$26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8199-45AC-9C46-099CA1D20908}"/>
            </c:ext>
          </c:extLst>
        </c:ser>
        <c:ser>
          <c:idx val="40"/>
          <c:order val="29"/>
          <c:tx>
            <c:strRef>
              <c:f>'6'!$AZ$3</c:f>
              <c:strCache>
                <c:ptCount val="1"/>
                <c:pt idx="0">
                  <c:v>Blue 5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'6'!$AZ$4:$AZ$26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8199-45AC-9C46-099CA1D20908}"/>
            </c:ext>
          </c:extLst>
        </c:ser>
        <c:ser>
          <c:idx val="41"/>
          <c:order val="30"/>
          <c:tx>
            <c:strRef>
              <c:f>'6'!$BA$3</c:f>
              <c:strCache>
                <c:ptCount val="1"/>
                <c:pt idx="0">
                  <c:v>Blue 6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'6'!$BA$4:$BA$26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8199-45AC-9C46-099CA1D20908}"/>
            </c:ext>
          </c:extLst>
        </c:ser>
        <c:ser>
          <c:idx val="42"/>
          <c:order val="31"/>
          <c:tx>
            <c:strRef>
              <c:f>'6'!$BB$3</c:f>
              <c:strCache>
                <c:ptCount val="1"/>
                <c:pt idx="0">
                  <c:v>Blue 7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'6'!$BB$4:$BB$26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8199-45AC-9C46-099CA1D20908}"/>
            </c:ext>
          </c:extLst>
        </c:ser>
        <c:ser>
          <c:idx val="43"/>
          <c:order val="32"/>
          <c:tx>
            <c:strRef>
              <c:f>'6'!$BC$3</c:f>
              <c:strCache>
                <c:ptCount val="1"/>
                <c:pt idx="0">
                  <c:v>Blue 8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'6'!$BC$4:$BC$26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8199-45AC-9C46-099CA1D20908}"/>
            </c:ext>
          </c:extLst>
        </c:ser>
        <c:ser>
          <c:idx val="44"/>
          <c:order val="33"/>
          <c:tx>
            <c:strRef>
              <c:f>'6'!$BD$3</c:f>
              <c:strCache>
                <c:ptCount val="1"/>
                <c:pt idx="0">
                  <c:v>Blue 9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'6'!$BD$4:$BD$26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8199-45AC-9C46-099CA1D20908}"/>
            </c:ext>
          </c:extLst>
        </c:ser>
        <c:ser>
          <c:idx val="45"/>
          <c:order val="34"/>
          <c:tx>
            <c:strRef>
              <c:f>'6'!$BE$3</c:f>
              <c:strCache>
                <c:ptCount val="1"/>
                <c:pt idx="0">
                  <c:v>Blue 10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'6'!$BE$4:$BE$26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8199-45AC-9C46-099CA1D20908}"/>
            </c:ext>
          </c:extLst>
        </c:ser>
        <c:ser>
          <c:idx val="46"/>
          <c:order val="35"/>
          <c:tx>
            <c:strRef>
              <c:f>'6'!$BF$3</c:f>
              <c:strCache>
                <c:ptCount val="1"/>
                <c:pt idx="0">
                  <c:v>Blue 11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'6'!$BF$4:$BF$26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8199-45AC-9C46-099CA1D20908}"/>
            </c:ext>
          </c:extLst>
        </c:ser>
        <c:ser>
          <c:idx val="47"/>
          <c:order val="36"/>
          <c:tx>
            <c:strRef>
              <c:f>'6'!$BG$3</c:f>
              <c:strCache>
                <c:ptCount val="1"/>
                <c:pt idx="0">
                  <c:v>Blue 12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'6'!$BG$4:$BG$26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8199-45AC-9C46-099CA1D20908}"/>
            </c:ext>
          </c:extLst>
        </c:ser>
        <c:ser>
          <c:idx val="0"/>
          <c:order val="37"/>
          <c:tx>
            <c:strRef>
              <c:f>'6'!$AJ$3</c:f>
              <c:strCache>
                <c:ptCount val="1"/>
                <c:pt idx="0">
                  <c:v>Trend 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'6'!$AJ$4:$AJ$26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8199-45AC-9C46-099CA1D20908}"/>
            </c:ext>
          </c:extLst>
        </c:ser>
        <c:ser>
          <c:idx val="2"/>
          <c:order val="38"/>
          <c:tx>
            <c:strRef>
              <c:f>'6'!$AK$3</c:f>
              <c:strCache>
                <c:ptCount val="1"/>
                <c:pt idx="0">
                  <c:v>Trend 2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'6'!$AK$4:$AK$26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8199-45AC-9C46-099CA1D20908}"/>
            </c:ext>
          </c:extLst>
        </c:ser>
        <c:ser>
          <c:idx val="3"/>
          <c:order val="39"/>
          <c:tx>
            <c:strRef>
              <c:f>'6'!$AL$3</c:f>
              <c:strCache>
                <c:ptCount val="1"/>
                <c:pt idx="0">
                  <c:v>Trend 3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'6'!$AL$4:$AL$26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8199-45AC-9C46-099CA1D20908}"/>
            </c:ext>
          </c:extLst>
        </c:ser>
        <c:ser>
          <c:idx val="4"/>
          <c:order val="40"/>
          <c:tx>
            <c:strRef>
              <c:f>'6'!$AM$3</c:f>
              <c:strCache>
                <c:ptCount val="1"/>
                <c:pt idx="0">
                  <c:v>Trend 4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'6'!$AM$4:$AM$26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8199-45AC-9C46-099CA1D20908}"/>
            </c:ext>
          </c:extLst>
        </c:ser>
        <c:ser>
          <c:idx val="5"/>
          <c:order val="41"/>
          <c:tx>
            <c:strRef>
              <c:f>'6'!$AN$3</c:f>
              <c:strCache>
                <c:ptCount val="1"/>
                <c:pt idx="0">
                  <c:v>Trend 5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'6'!$AN$4:$AN$26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8199-45AC-9C46-099CA1D20908}"/>
            </c:ext>
          </c:extLst>
        </c:ser>
        <c:ser>
          <c:idx val="6"/>
          <c:order val="42"/>
          <c:tx>
            <c:strRef>
              <c:f>'6'!$AO$3</c:f>
              <c:strCache>
                <c:ptCount val="1"/>
                <c:pt idx="0">
                  <c:v>Trend 6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'6'!$AO$4:$AO$26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8199-45AC-9C46-099CA1D20908}"/>
            </c:ext>
          </c:extLst>
        </c:ser>
        <c:ser>
          <c:idx val="7"/>
          <c:order val="43"/>
          <c:tx>
            <c:strRef>
              <c:f>'6'!$AP$3</c:f>
              <c:strCache>
                <c:ptCount val="1"/>
                <c:pt idx="0">
                  <c:v>Trend 7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'6'!$AP$4:$AP$26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8199-45AC-9C46-099CA1D20908}"/>
            </c:ext>
          </c:extLst>
        </c:ser>
        <c:ser>
          <c:idx val="8"/>
          <c:order val="44"/>
          <c:tx>
            <c:strRef>
              <c:f>'6'!$AQ$3</c:f>
              <c:strCache>
                <c:ptCount val="1"/>
                <c:pt idx="0">
                  <c:v>Trend 8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'6'!$AQ$4:$AQ$26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8199-45AC-9C46-099CA1D20908}"/>
            </c:ext>
          </c:extLst>
        </c:ser>
        <c:ser>
          <c:idx val="9"/>
          <c:order val="45"/>
          <c:tx>
            <c:strRef>
              <c:f>'6'!$AR$3</c:f>
              <c:strCache>
                <c:ptCount val="1"/>
                <c:pt idx="0">
                  <c:v>Trend 9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'6'!$AR$4:$AR$26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8199-45AC-9C46-099CA1D20908}"/>
            </c:ext>
          </c:extLst>
        </c:ser>
        <c:ser>
          <c:idx val="10"/>
          <c:order val="46"/>
          <c:tx>
            <c:strRef>
              <c:f>'6'!$AS$3</c:f>
              <c:strCache>
                <c:ptCount val="1"/>
                <c:pt idx="0">
                  <c:v>Trend 10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'6'!$AS$4:$AS$26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8199-45AC-9C46-099CA1D20908}"/>
            </c:ext>
          </c:extLst>
        </c:ser>
        <c:ser>
          <c:idx val="11"/>
          <c:order val="47"/>
          <c:tx>
            <c:strRef>
              <c:f>'6'!$AT$3</c:f>
              <c:strCache>
                <c:ptCount val="1"/>
                <c:pt idx="0">
                  <c:v>Trend 11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'6'!$AT$4:$AT$26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8199-45AC-9C46-099CA1D20908}"/>
            </c:ext>
          </c:extLst>
        </c:ser>
        <c:ser>
          <c:idx val="12"/>
          <c:order val="48"/>
          <c:tx>
            <c:strRef>
              <c:f>'6'!$AU$3</c:f>
              <c:strCache>
                <c:ptCount val="1"/>
                <c:pt idx="0">
                  <c:v>Trend 12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'6'!$E$4:$E$26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'6'!$AU$4:$AU$26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8199-45AC-9C46-099CA1D20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1472432"/>
        <c:axId val="311471256"/>
        <c:extLst/>
      </c:scatterChart>
      <c:valAx>
        <c:axId val="311472432"/>
        <c:scaling>
          <c:orientation val="minMax"/>
          <c:max val="42898"/>
          <c:min val="425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Week</a:t>
                </a:r>
              </a:p>
            </c:rich>
          </c:tx>
          <c:layout>
            <c:manualLayout>
              <c:xMode val="edge"/>
              <c:yMode val="edge"/>
              <c:x val="0.47036290195963504"/>
              <c:y val="0.94184098158675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174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1471256"/>
        <c:crosses val="autoZero"/>
        <c:crossBetween val="midCat"/>
        <c:majorUnit val="14"/>
        <c:minorUnit val="7"/>
      </c:valAx>
      <c:valAx>
        <c:axId val="311471256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% Content Mastered</a:t>
                </a:r>
              </a:p>
            </c:rich>
          </c:tx>
          <c:layout>
            <c:manualLayout>
              <c:xMode val="edge"/>
              <c:yMode val="edge"/>
              <c:x val="1.5531222066147364E-2"/>
              <c:y val="0.31327891173621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1472432"/>
        <c:crosses val="autoZero"/>
        <c:crossBetween val="midCat"/>
        <c:majorUnit val="10"/>
        <c:min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legendEntry>
        <c:idx val="38"/>
        <c:delete val="1"/>
      </c:legendEntry>
      <c:legendEntry>
        <c:idx val="39"/>
        <c:delete val="1"/>
      </c:legendEntry>
      <c:legendEntry>
        <c:idx val="40"/>
        <c:delete val="1"/>
      </c:legendEntry>
      <c:legendEntry>
        <c:idx val="41"/>
        <c:delete val="1"/>
      </c:legendEntry>
      <c:legendEntry>
        <c:idx val="42"/>
        <c:delete val="1"/>
      </c:legendEntry>
      <c:legendEntry>
        <c:idx val="43"/>
        <c:delete val="1"/>
      </c:legendEntry>
      <c:legendEntry>
        <c:idx val="44"/>
        <c:delete val="1"/>
      </c:legendEntry>
      <c:legendEntry>
        <c:idx val="45"/>
        <c:delete val="1"/>
      </c:legendEntry>
      <c:legendEntry>
        <c:idx val="46"/>
        <c:delete val="1"/>
      </c:legendEntry>
      <c:legendEntry>
        <c:idx val="47"/>
        <c:delete val="1"/>
      </c:legendEntry>
      <c:legendEntry>
        <c:idx val="48"/>
        <c:delete val="1"/>
      </c:legendEntry>
      <c:layout>
        <c:manualLayout>
          <c:xMode val="edge"/>
          <c:yMode val="edge"/>
          <c:x val="0.79188193832414677"/>
          <c:y val="1.7475601070798662E-2"/>
          <c:w val="0.17698169423330146"/>
          <c:h val="7.82592909584610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0912786717772E-2"/>
          <c:y val="0.10448834160133251"/>
          <c:w val="0.87955092831977155"/>
          <c:h val="0.76225658485487147"/>
        </c:manualLayout>
      </c:layout>
      <c:scatterChart>
        <c:scatterStyle val="lineMarker"/>
        <c:varyColors val="0"/>
        <c:ser>
          <c:idx val="1"/>
          <c:order val="0"/>
          <c:tx>
            <c:v>Actual % Mastered</c:v>
          </c:tx>
          <c:spPr>
            <a:ln w="952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lt1"/>
              </a:solidFill>
              <a:ln w="19050">
                <a:solidFill>
                  <a:srgbClr val="C00000"/>
                </a:solidFill>
                <a:round/>
              </a:ln>
              <a:effectLst/>
            </c:spPr>
          </c:marker>
          <c:xVal>
            <c:numRef>
              <c:f>'7'!$E$4:$E$26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'7'!$S$4:$S$26</c:f>
              <c:numCache>
                <c:formatCode>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81-4C30-A1C7-6A4FE5F07E9D}"/>
            </c:ext>
          </c:extLst>
        </c:ser>
        <c:ser>
          <c:idx val="48"/>
          <c:order val="1"/>
          <c:tx>
            <c:v>Trendlines</c:v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'7'!$AJ$4:$AJ$26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581-4C30-A1C7-6A4FE5F07E9D}"/>
            </c:ext>
          </c:extLst>
        </c:ser>
        <c:ser>
          <c:idx val="13"/>
          <c:order val="2"/>
          <c:tx>
            <c:v>Black 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('7'!$W$4,'7'!$W$4)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5581-4C30-A1C7-6A4FE5F07E9D}"/>
            </c:ext>
          </c:extLst>
        </c:ser>
        <c:ser>
          <c:idx val="14"/>
          <c:order val="3"/>
          <c:tx>
            <c:v>Black 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('7'!$W$5,'7'!$W$5)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5581-4C30-A1C7-6A4FE5F07E9D}"/>
            </c:ext>
          </c:extLst>
        </c:ser>
        <c:ser>
          <c:idx val="15"/>
          <c:order val="4"/>
          <c:tx>
            <c:v>Black 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('7'!$W$6,'7'!$W$6)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5581-4C30-A1C7-6A4FE5F07E9D}"/>
            </c:ext>
          </c:extLst>
        </c:ser>
        <c:ser>
          <c:idx val="16"/>
          <c:order val="5"/>
          <c:tx>
            <c:v>Black 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('7'!$W$7,'7'!$W$7)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5581-4C30-A1C7-6A4FE5F07E9D}"/>
            </c:ext>
          </c:extLst>
        </c:ser>
        <c:ser>
          <c:idx val="17"/>
          <c:order val="6"/>
          <c:tx>
            <c:v>Black 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('7'!$W$8,'7'!$W$8)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5581-4C30-A1C7-6A4FE5F07E9D}"/>
            </c:ext>
          </c:extLst>
        </c:ser>
        <c:ser>
          <c:idx val="18"/>
          <c:order val="7"/>
          <c:tx>
            <c:v>Black 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('7'!$W$9,'7'!$W$9)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5581-4C30-A1C7-6A4FE5F07E9D}"/>
            </c:ext>
          </c:extLst>
        </c:ser>
        <c:ser>
          <c:idx val="19"/>
          <c:order val="8"/>
          <c:tx>
            <c:v>Black 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('7'!$W$10,'7'!$W$10)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5581-4C30-A1C7-6A4FE5F07E9D}"/>
            </c:ext>
          </c:extLst>
        </c:ser>
        <c:ser>
          <c:idx val="20"/>
          <c:order val="9"/>
          <c:tx>
            <c:v>Black 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('7'!$W$11,'7'!$W$11)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5581-4C30-A1C7-6A4FE5F07E9D}"/>
            </c:ext>
          </c:extLst>
        </c:ser>
        <c:ser>
          <c:idx val="21"/>
          <c:order val="10"/>
          <c:tx>
            <c:v>Black 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('7'!$W$12,'7'!$W$12)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5581-4C30-A1C7-6A4FE5F07E9D}"/>
            </c:ext>
          </c:extLst>
        </c:ser>
        <c:ser>
          <c:idx val="22"/>
          <c:order val="11"/>
          <c:tx>
            <c:v>Black 10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('7'!$W$13,'7'!$W$13)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5581-4C30-A1C7-6A4FE5F07E9D}"/>
            </c:ext>
          </c:extLst>
        </c:ser>
        <c:ser>
          <c:idx val="23"/>
          <c:order val="12"/>
          <c:tx>
            <c:v>Black 11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('7'!$W$14,'7'!$W$14)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5581-4C30-A1C7-6A4FE5F07E9D}"/>
            </c:ext>
          </c:extLst>
        </c:ser>
        <c:ser>
          <c:idx val="24"/>
          <c:order val="13"/>
          <c:tx>
            <c:v>Black 12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('7'!$W$15,'7'!$W$15)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5581-4C30-A1C7-6A4FE5F07E9D}"/>
            </c:ext>
          </c:extLst>
        </c:ser>
        <c:ser>
          <c:idx val="25"/>
          <c:order val="14"/>
          <c:tx>
            <c:v>Black 13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('7'!$W$16,'7'!$W$16)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5581-4C30-A1C7-6A4FE5F07E9D}"/>
            </c:ext>
          </c:extLst>
        </c:ser>
        <c:ser>
          <c:idx val="26"/>
          <c:order val="15"/>
          <c:tx>
            <c:v>Black 14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('7'!$W$17,'7'!$W$17)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5581-4C30-A1C7-6A4FE5F07E9D}"/>
            </c:ext>
          </c:extLst>
        </c:ser>
        <c:ser>
          <c:idx val="27"/>
          <c:order val="16"/>
          <c:tx>
            <c:v>Black 15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('7'!$W$18,'7'!$W$18)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5581-4C30-A1C7-6A4FE5F07E9D}"/>
            </c:ext>
          </c:extLst>
        </c:ser>
        <c:ser>
          <c:idx val="28"/>
          <c:order val="17"/>
          <c:tx>
            <c:v>Black 16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('7'!$W$19,'7'!$W$19)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5581-4C30-A1C7-6A4FE5F07E9D}"/>
            </c:ext>
          </c:extLst>
        </c:ser>
        <c:ser>
          <c:idx val="29"/>
          <c:order val="18"/>
          <c:tx>
            <c:v>Black 17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('7'!$W$20,'7'!$W$20)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5581-4C30-A1C7-6A4FE5F07E9D}"/>
            </c:ext>
          </c:extLst>
        </c:ser>
        <c:ser>
          <c:idx val="30"/>
          <c:order val="19"/>
          <c:tx>
            <c:v>Black 18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('7'!$W$21,'7'!$W$21)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5581-4C30-A1C7-6A4FE5F07E9D}"/>
            </c:ext>
          </c:extLst>
        </c:ser>
        <c:ser>
          <c:idx val="31"/>
          <c:order val="20"/>
          <c:tx>
            <c:v>Black 19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('7'!$W$22,'7'!$W$22)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5581-4C30-A1C7-6A4FE5F07E9D}"/>
            </c:ext>
          </c:extLst>
        </c:ser>
        <c:ser>
          <c:idx val="32"/>
          <c:order val="21"/>
          <c:tx>
            <c:v>Black 20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('7'!$W$23,'7'!$W$23)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5581-4C30-A1C7-6A4FE5F07E9D}"/>
            </c:ext>
          </c:extLst>
        </c:ser>
        <c:ser>
          <c:idx val="33"/>
          <c:order val="22"/>
          <c:tx>
            <c:v>Black 21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('7'!$W$24,'7'!$W$24)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5581-4C30-A1C7-6A4FE5F07E9D}"/>
            </c:ext>
          </c:extLst>
        </c:ser>
        <c:ser>
          <c:idx val="34"/>
          <c:order val="23"/>
          <c:tx>
            <c:v>Black 22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('7'!$W$25,'7'!$W$25)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5581-4C30-A1C7-6A4FE5F07E9D}"/>
            </c:ext>
          </c:extLst>
        </c:ser>
        <c:ser>
          <c:idx val="35"/>
          <c:order val="24"/>
          <c:tx>
            <c:v>Black 23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('7'!$W$26,'7'!$W$26)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5581-4C30-A1C7-6A4FE5F07E9D}"/>
            </c:ext>
          </c:extLst>
        </c:ser>
        <c:ser>
          <c:idx val="36"/>
          <c:order val="25"/>
          <c:tx>
            <c:strRef>
              <c:f>'7'!$AV$3</c:f>
              <c:strCache>
                <c:ptCount val="1"/>
                <c:pt idx="0">
                  <c:v>Target Lines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'7'!$AV$4:$AV$26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5581-4C30-A1C7-6A4FE5F07E9D}"/>
            </c:ext>
          </c:extLst>
        </c:ser>
        <c:ser>
          <c:idx val="37"/>
          <c:order val="26"/>
          <c:tx>
            <c:strRef>
              <c:f>'7'!$AW$3</c:f>
              <c:strCache>
                <c:ptCount val="1"/>
                <c:pt idx="0">
                  <c:v>Blue 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'7'!$AW$4:$AW$26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5581-4C30-A1C7-6A4FE5F07E9D}"/>
            </c:ext>
          </c:extLst>
        </c:ser>
        <c:ser>
          <c:idx val="38"/>
          <c:order val="27"/>
          <c:tx>
            <c:strRef>
              <c:f>'7'!$AX$3</c:f>
              <c:strCache>
                <c:ptCount val="1"/>
                <c:pt idx="0">
                  <c:v>Blue 3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'7'!$AX$4:$AX$26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5581-4C30-A1C7-6A4FE5F07E9D}"/>
            </c:ext>
          </c:extLst>
        </c:ser>
        <c:ser>
          <c:idx val="39"/>
          <c:order val="28"/>
          <c:tx>
            <c:strRef>
              <c:f>'7'!$AY$3</c:f>
              <c:strCache>
                <c:ptCount val="1"/>
                <c:pt idx="0">
                  <c:v>Blue 4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'7'!$AY$4:$AY$26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5581-4C30-A1C7-6A4FE5F07E9D}"/>
            </c:ext>
          </c:extLst>
        </c:ser>
        <c:ser>
          <c:idx val="40"/>
          <c:order val="29"/>
          <c:tx>
            <c:strRef>
              <c:f>'7'!$AZ$3</c:f>
              <c:strCache>
                <c:ptCount val="1"/>
                <c:pt idx="0">
                  <c:v>Blue 5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'7'!$AZ$4:$AZ$26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5581-4C30-A1C7-6A4FE5F07E9D}"/>
            </c:ext>
          </c:extLst>
        </c:ser>
        <c:ser>
          <c:idx val="41"/>
          <c:order val="30"/>
          <c:tx>
            <c:strRef>
              <c:f>'7'!$BA$3</c:f>
              <c:strCache>
                <c:ptCount val="1"/>
                <c:pt idx="0">
                  <c:v>Blue 6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'7'!$BA$4:$BA$26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5581-4C30-A1C7-6A4FE5F07E9D}"/>
            </c:ext>
          </c:extLst>
        </c:ser>
        <c:ser>
          <c:idx val="42"/>
          <c:order val="31"/>
          <c:tx>
            <c:strRef>
              <c:f>'7'!$BB$3</c:f>
              <c:strCache>
                <c:ptCount val="1"/>
                <c:pt idx="0">
                  <c:v>Blue 7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'7'!$BB$4:$BB$26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5581-4C30-A1C7-6A4FE5F07E9D}"/>
            </c:ext>
          </c:extLst>
        </c:ser>
        <c:ser>
          <c:idx val="43"/>
          <c:order val="32"/>
          <c:tx>
            <c:strRef>
              <c:f>'7'!$BC$3</c:f>
              <c:strCache>
                <c:ptCount val="1"/>
                <c:pt idx="0">
                  <c:v>Blue 8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'7'!$BC$4:$BC$26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5581-4C30-A1C7-6A4FE5F07E9D}"/>
            </c:ext>
          </c:extLst>
        </c:ser>
        <c:ser>
          <c:idx val="44"/>
          <c:order val="33"/>
          <c:tx>
            <c:strRef>
              <c:f>'7'!$BD$3</c:f>
              <c:strCache>
                <c:ptCount val="1"/>
                <c:pt idx="0">
                  <c:v>Blue 9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'7'!$BD$4:$BD$26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5581-4C30-A1C7-6A4FE5F07E9D}"/>
            </c:ext>
          </c:extLst>
        </c:ser>
        <c:ser>
          <c:idx val="45"/>
          <c:order val="34"/>
          <c:tx>
            <c:strRef>
              <c:f>'7'!$BE$3</c:f>
              <c:strCache>
                <c:ptCount val="1"/>
                <c:pt idx="0">
                  <c:v>Blue 10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'7'!$BE$4:$BE$26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5581-4C30-A1C7-6A4FE5F07E9D}"/>
            </c:ext>
          </c:extLst>
        </c:ser>
        <c:ser>
          <c:idx val="46"/>
          <c:order val="35"/>
          <c:tx>
            <c:strRef>
              <c:f>'7'!$BF$3</c:f>
              <c:strCache>
                <c:ptCount val="1"/>
                <c:pt idx="0">
                  <c:v>Blue 11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'7'!$BF$4:$BF$26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5581-4C30-A1C7-6A4FE5F07E9D}"/>
            </c:ext>
          </c:extLst>
        </c:ser>
        <c:ser>
          <c:idx val="47"/>
          <c:order val="36"/>
          <c:tx>
            <c:strRef>
              <c:f>'7'!$BG$3</c:f>
              <c:strCache>
                <c:ptCount val="1"/>
                <c:pt idx="0">
                  <c:v>Blue 12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'7'!$BG$4:$BG$26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5581-4C30-A1C7-6A4FE5F07E9D}"/>
            </c:ext>
          </c:extLst>
        </c:ser>
        <c:ser>
          <c:idx val="0"/>
          <c:order val="37"/>
          <c:tx>
            <c:strRef>
              <c:f>'7'!$AJ$3</c:f>
              <c:strCache>
                <c:ptCount val="1"/>
                <c:pt idx="0">
                  <c:v>Trend 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'7'!$AJ$4:$AJ$26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5581-4C30-A1C7-6A4FE5F07E9D}"/>
            </c:ext>
          </c:extLst>
        </c:ser>
        <c:ser>
          <c:idx val="2"/>
          <c:order val="38"/>
          <c:tx>
            <c:strRef>
              <c:f>'7'!$AK$3</c:f>
              <c:strCache>
                <c:ptCount val="1"/>
                <c:pt idx="0">
                  <c:v>Trend 2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'7'!$AK$4:$AK$26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5581-4C30-A1C7-6A4FE5F07E9D}"/>
            </c:ext>
          </c:extLst>
        </c:ser>
        <c:ser>
          <c:idx val="3"/>
          <c:order val="39"/>
          <c:tx>
            <c:strRef>
              <c:f>'7'!$AL$3</c:f>
              <c:strCache>
                <c:ptCount val="1"/>
                <c:pt idx="0">
                  <c:v>Trend 3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'7'!$AL$4:$AL$26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5581-4C30-A1C7-6A4FE5F07E9D}"/>
            </c:ext>
          </c:extLst>
        </c:ser>
        <c:ser>
          <c:idx val="4"/>
          <c:order val="40"/>
          <c:tx>
            <c:strRef>
              <c:f>'7'!$AM$3</c:f>
              <c:strCache>
                <c:ptCount val="1"/>
                <c:pt idx="0">
                  <c:v>Trend 4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'7'!$AM$4:$AM$26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5581-4C30-A1C7-6A4FE5F07E9D}"/>
            </c:ext>
          </c:extLst>
        </c:ser>
        <c:ser>
          <c:idx val="5"/>
          <c:order val="41"/>
          <c:tx>
            <c:strRef>
              <c:f>'7'!$AN$3</c:f>
              <c:strCache>
                <c:ptCount val="1"/>
                <c:pt idx="0">
                  <c:v>Trend 5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'7'!$AN$4:$AN$26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5581-4C30-A1C7-6A4FE5F07E9D}"/>
            </c:ext>
          </c:extLst>
        </c:ser>
        <c:ser>
          <c:idx val="6"/>
          <c:order val="42"/>
          <c:tx>
            <c:strRef>
              <c:f>'7'!$AO$3</c:f>
              <c:strCache>
                <c:ptCount val="1"/>
                <c:pt idx="0">
                  <c:v>Trend 6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'7'!$AO$4:$AO$26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5581-4C30-A1C7-6A4FE5F07E9D}"/>
            </c:ext>
          </c:extLst>
        </c:ser>
        <c:ser>
          <c:idx val="7"/>
          <c:order val="43"/>
          <c:tx>
            <c:strRef>
              <c:f>'7'!$AP$3</c:f>
              <c:strCache>
                <c:ptCount val="1"/>
                <c:pt idx="0">
                  <c:v>Trend 7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'7'!$AP$4:$AP$26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5581-4C30-A1C7-6A4FE5F07E9D}"/>
            </c:ext>
          </c:extLst>
        </c:ser>
        <c:ser>
          <c:idx val="8"/>
          <c:order val="44"/>
          <c:tx>
            <c:strRef>
              <c:f>'7'!$AQ$3</c:f>
              <c:strCache>
                <c:ptCount val="1"/>
                <c:pt idx="0">
                  <c:v>Trend 8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'7'!$AQ$4:$AQ$26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5581-4C30-A1C7-6A4FE5F07E9D}"/>
            </c:ext>
          </c:extLst>
        </c:ser>
        <c:ser>
          <c:idx val="9"/>
          <c:order val="45"/>
          <c:tx>
            <c:strRef>
              <c:f>'7'!$AR$3</c:f>
              <c:strCache>
                <c:ptCount val="1"/>
                <c:pt idx="0">
                  <c:v>Trend 9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'7'!$AR$4:$AR$26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5581-4C30-A1C7-6A4FE5F07E9D}"/>
            </c:ext>
          </c:extLst>
        </c:ser>
        <c:ser>
          <c:idx val="10"/>
          <c:order val="46"/>
          <c:tx>
            <c:strRef>
              <c:f>'7'!$AS$3</c:f>
              <c:strCache>
                <c:ptCount val="1"/>
                <c:pt idx="0">
                  <c:v>Trend 10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'7'!$AS$4:$AS$26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5581-4C30-A1C7-6A4FE5F07E9D}"/>
            </c:ext>
          </c:extLst>
        </c:ser>
        <c:ser>
          <c:idx val="11"/>
          <c:order val="47"/>
          <c:tx>
            <c:strRef>
              <c:f>'7'!$AT$3</c:f>
              <c:strCache>
                <c:ptCount val="1"/>
                <c:pt idx="0">
                  <c:v>Trend 11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'7'!$AT$4:$AT$26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5581-4C30-A1C7-6A4FE5F07E9D}"/>
            </c:ext>
          </c:extLst>
        </c:ser>
        <c:ser>
          <c:idx val="12"/>
          <c:order val="48"/>
          <c:tx>
            <c:strRef>
              <c:f>'7'!$AU$3</c:f>
              <c:strCache>
                <c:ptCount val="1"/>
                <c:pt idx="0">
                  <c:v>Trend 12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'7'!$E$4:$E$26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'7'!$AU$4:$AU$26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5581-4C30-A1C7-6A4FE5F07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0635896"/>
        <c:axId val="310639032"/>
        <c:extLst/>
      </c:scatterChart>
      <c:valAx>
        <c:axId val="310635896"/>
        <c:scaling>
          <c:orientation val="minMax"/>
          <c:max val="42898"/>
          <c:min val="425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Week</a:t>
                </a:r>
              </a:p>
            </c:rich>
          </c:tx>
          <c:layout>
            <c:manualLayout>
              <c:xMode val="edge"/>
              <c:yMode val="edge"/>
              <c:x val="0.47036290195963504"/>
              <c:y val="0.94184098158675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174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639032"/>
        <c:crosses val="autoZero"/>
        <c:crossBetween val="midCat"/>
        <c:majorUnit val="14"/>
        <c:minorUnit val="7"/>
      </c:valAx>
      <c:valAx>
        <c:axId val="31063903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% Content Mastered</a:t>
                </a:r>
              </a:p>
            </c:rich>
          </c:tx>
          <c:layout>
            <c:manualLayout>
              <c:xMode val="edge"/>
              <c:yMode val="edge"/>
              <c:x val="1.5531222066147364E-2"/>
              <c:y val="0.31327891173621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635896"/>
        <c:crosses val="autoZero"/>
        <c:crossBetween val="midCat"/>
        <c:majorUnit val="10"/>
        <c:min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legendEntry>
        <c:idx val="38"/>
        <c:delete val="1"/>
      </c:legendEntry>
      <c:legendEntry>
        <c:idx val="39"/>
        <c:delete val="1"/>
      </c:legendEntry>
      <c:legendEntry>
        <c:idx val="40"/>
        <c:delete val="1"/>
      </c:legendEntry>
      <c:legendEntry>
        <c:idx val="41"/>
        <c:delete val="1"/>
      </c:legendEntry>
      <c:legendEntry>
        <c:idx val="42"/>
        <c:delete val="1"/>
      </c:legendEntry>
      <c:legendEntry>
        <c:idx val="43"/>
        <c:delete val="1"/>
      </c:legendEntry>
      <c:legendEntry>
        <c:idx val="44"/>
        <c:delete val="1"/>
      </c:legendEntry>
      <c:legendEntry>
        <c:idx val="45"/>
        <c:delete val="1"/>
      </c:legendEntry>
      <c:legendEntry>
        <c:idx val="46"/>
        <c:delete val="1"/>
      </c:legendEntry>
      <c:legendEntry>
        <c:idx val="47"/>
        <c:delete val="1"/>
      </c:legendEntry>
      <c:legendEntry>
        <c:idx val="48"/>
        <c:delete val="1"/>
      </c:legendEntry>
      <c:layout>
        <c:manualLayout>
          <c:xMode val="edge"/>
          <c:yMode val="edge"/>
          <c:x val="0.79188193832414677"/>
          <c:y val="1.7475601070798662E-2"/>
          <c:w val="0.17698169423330146"/>
          <c:h val="7.82592909584610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0912786717772E-2"/>
          <c:y val="0.10448834160133251"/>
          <c:w val="0.87955092831977155"/>
          <c:h val="0.76225658485487147"/>
        </c:manualLayout>
      </c:layout>
      <c:scatterChart>
        <c:scatterStyle val="lineMarker"/>
        <c:varyColors val="0"/>
        <c:ser>
          <c:idx val="1"/>
          <c:order val="0"/>
          <c:tx>
            <c:v>Actual % Mastered</c:v>
          </c:tx>
          <c:spPr>
            <a:ln w="952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lt1"/>
              </a:solidFill>
              <a:ln w="19050">
                <a:solidFill>
                  <a:srgbClr val="C00000"/>
                </a:solidFill>
                <a:round/>
              </a:ln>
              <a:effectLst/>
            </c:spPr>
          </c:marker>
          <c:xVal>
            <c:numRef>
              <c:f>'8'!$E$4:$E$26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'8'!$S$4:$S$26</c:f>
              <c:numCache>
                <c:formatCode>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CA-4E64-86FE-341BCABB405D}"/>
            </c:ext>
          </c:extLst>
        </c:ser>
        <c:ser>
          <c:idx val="48"/>
          <c:order val="1"/>
          <c:tx>
            <c:v>Trendlines</c:v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'8'!$AJ$4:$AJ$26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2CA-4E64-86FE-341BCABB405D}"/>
            </c:ext>
          </c:extLst>
        </c:ser>
        <c:ser>
          <c:idx val="13"/>
          <c:order val="2"/>
          <c:tx>
            <c:v>Black 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('8'!$W$4,'8'!$W$4)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82CA-4E64-86FE-341BCABB405D}"/>
            </c:ext>
          </c:extLst>
        </c:ser>
        <c:ser>
          <c:idx val="14"/>
          <c:order val="3"/>
          <c:tx>
            <c:v>Black 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('8'!$W$5,'8'!$W$5)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82CA-4E64-86FE-341BCABB405D}"/>
            </c:ext>
          </c:extLst>
        </c:ser>
        <c:ser>
          <c:idx val="15"/>
          <c:order val="4"/>
          <c:tx>
            <c:v>Black 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('8'!$W$6,'8'!$W$6)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82CA-4E64-86FE-341BCABB405D}"/>
            </c:ext>
          </c:extLst>
        </c:ser>
        <c:ser>
          <c:idx val="16"/>
          <c:order val="5"/>
          <c:tx>
            <c:v>Black 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('8'!$W$7,'8'!$W$7)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82CA-4E64-86FE-341BCABB405D}"/>
            </c:ext>
          </c:extLst>
        </c:ser>
        <c:ser>
          <c:idx val="17"/>
          <c:order val="6"/>
          <c:tx>
            <c:v>Black 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('8'!$W$8,'8'!$W$8)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82CA-4E64-86FE-341BCABB405D}"/>
            </c:ext>
          </c:extLst>
        </c:ser>
        <c:ser>
          <c:idx val="18"/>
          <c:order val="7"/>
          <c:tx>
            <c:v>Black 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('8'!$W$9,'8'!$W$9)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82CA-4E64-86FE-341BCABB405D}"/>
            </c:ext>
          </c:extLst>
        </c:ser>
        <c:ser>
          <c:idx val="19"/>
          <c:order val="8"/>
          <c:tx>
            <c:v>Black 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('8'!$W$10,'8'!$W$10)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82CA-4E64-86FE-341BCABB405D}"/>
            </c:ext>
          </c:extLst>
        </c:ser>
        <c:ser>
          <c:idx val="20"/>
          <c:order val="9"/>
          <c:tx>
            <c:v>Black 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('8'!$W$11,'8'!$W$11)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82CA-4E64-86FE-341BCABB405D}"/>
            </c:ext>
          </c:extLst>
        </c:ser>
        <c:ser>
          <c:idx val="21"/>
          <c:order val="10"/>
          <c:tx>
            <c:v>Black 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('8'!$W$12,'8'!$W$12)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82CA-4E64-86FE-341BCABB405D}"/>
            </c:ext>
          </c:extLst>
        </c:ser>
        <c:ser>
          <c:idx val="22"/>
          <c:order val="11"/>
          <c:tx>
            <c:v>Black 10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('8'!$W$13,'8'!$W$13)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82CA-4E64-86FE-341BCABB405D}"/>
            </c:ext>
          </c:extLst>
        </c:ser>
        <c:ser>
          <c:idx val="23"/>
          <c:order val="12"/>
          <c:tx>
            <c:v>Black 11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('8'!$W$14,'8'!$W$14)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82CA-4E64-86FE-341BCABB405D}"/>
            </c:ext>
          </c:extLst>
        </c:ser>
        <c:ser>
          <c:idx val="24"/>
          <c:order val="13"/>
          <c:tx>
            <c:v>Black 12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('8'!$W$15,'8'!$W$15)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82CA-4E64-86FE-341BCABB405D}"/>
            </c:ext>
          </c:extLst>
        </c:ser>
        <c:ser>
          <c:idx val="25"/>
          <c:order val="14"/>
          <c:tx>
            <c:v>Black 13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('8'!$W$16,'8'!$W$16)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82CA-4E64-86FE-341BCABB405D}"/>
            </c:ext>
          </c:extLst>
        </c:ser>
        <c:ser>
          <c:idx val="26"/>
          <c:order val="15"/>
          <c:tx>
            <c:v>Black 14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('8'!$W$17,'8'!$W$17)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82CA-4E64-86FE-341BCABB405D}"/>
            </c:ext>
          </c:extLst>
        </c:ser>
        <c:ser>
          <c:idx val="27"/>
          <c:order val="16"/>
          <c:tx>
            <c:v>Black 15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('8'!$W$18,'8'!$W$18)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82CA-4E64-86FE-341BCABB405D}"/>
            </c:ext>
          </c:extLst>
        </c:ser>
        <c:ser>
          <c:idx val="28"/>
          <c:order val="17"/>
          <c:tx>
            <c:v>Black 16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('8'!$W$19,'8'!$W$19)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82CA-4E64-86FE-341BCABB405D}"/>
            </c:ext>
          </c:extLst>
        </c:ser>
        <c:ser>
          <c:idx val="29"/>
          <c:order val="18"/>
          <c:tx>
            <c:v>Black 17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('8'!$W$20,'8'!$W$20)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82CA-4E64-86FE-341BCABB405D}"/>
            </c:ext>
          </c:extLst>
        </c:ser>
        <c:ser>
          <c:idx val="30"/>
          <c:order val="19"/>
          <c:tx>
            <c:v>Black 18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('8'!$W$21,'8'!$W$21)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82CA-4E64-86FE-341BCABB405D}"/>
            </c:ext>
          </c:extLst>
        </c:ser>
        <c:ser>
          <c:idx val="31"/>
          <c:order val="20"/>
          <c:tx>
            <c:v>Black 19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('8'!$W$22,'8'!$W$22)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82CA-4E64-86FE-341BCABB405D}"/>
            </c:ext>
          </c:extLst>
        </c:ser>
        <c:ser>
          <c:idx val="32"/>
          <c:order val="21"/>
          <c:tx>
            <c:v>Black 20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('8'!$W$23,'8'!$W$23)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82CA-4E64-86FE-341BCABB405D}"/>
            </c:ext>
          </c:extLst>
        </c:ser>
        <c:ser>
          <c:idx val="33"/>
          <c:order val="22"/>
          <c:tx>
            <c:v>Black 21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('8'!$W$24,'8'!$W$24)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82CA-4E64-86FE-341BCABB405D}"/>
            </c:ext>
          </c:extLst>
        </c:ser>
        <c:ser>
          <c:idx val="34"/>
          <c:order val="23"/>
          <c:tx>
            <c:v>Black 22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('8'!$W$25,'8'!$W$25)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82CA-4E64-86FE-341BCABB405D}"/>
            </c:ext>
          </c:extLst>
        </c:ser>
        <c:ser>
          <c:idx val="35"/>
          <c:order val="24"/>
          <c:tx>
            <c:v>Black 23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('8'!$W$26,'8'!$W$26)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82CA-4E64-86FE-341BCABB405D}"/>
            </c:ext>
          </c:extLst>
        </c:ser>
        <c:ser>
          <c:idx val="36"/>
          <c:order val="25"/>
          <c:tx>
            <c:strRef>
              <c:f>'8'!$AV$3</c:f>
              <c:strCache>
                <c:ptCount val="1"/>
                <c:pt idx="0">
                  <c:v>Target Lines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'8'!$AV$4:$AV$26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82CA-4E64-86FE-341BCABB405D}"/>
            </c:ext>
          </c:extLst>
        </c:ser>
        <c:ser>
          <c:idx val="37"/>
          <c:order val="26"/>
          <c:tx>
            <c:strRef>
              <c:f>'8'!$AW$3</c:f>
              <c:strCache>
                <c:ptCount val="1"/>
                <c:pt idx="0">
                  <c:v>Blue 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'8'!$AW$4:$AW$26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82CA-4E64-86FE-341BCABB405D}"/>
            </c:ext>
          </c:extLst>
        </c:ser>
        <c:ser>
          <c:idx val="38"/>
          <c:order val="27"/>
          <c:tx>
            <c:strRef>
              <c:f>'8'!$AX$3</c:f>
              <c:strCache>
                <c:ptCount val="1"/>
                <c:pt idx="0">
                  <c:v>Blue 3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'8'!$AX$4:$AX$26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82CA-4E64-86FE-341BCABB405D}"/>
            </c:ext>
          </c:extLst>
        </c:ser>
        <c:ser>
          <c:idx val="39"/>
          <c:order val="28"/>
          <c:tx>
            <c:strRef>
              <c:f>'8'!$AY$3</c:f>
              <c:strCache>
                <c:ptCount val="1"/>
                <c:pt idx="0">
                  <c:v>Blue 4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'8'!$AY$4:$AY$26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82CA-4E64-86FE-341BCABB405D}"/>
            </c:ext>
          </c:extLst>
        </c:ser>
        <c:ser>
          <c:idx val="40"/>
          <c:order val="29"/>
          <c:tx>
            <c:strRef>
              <c:f>'8'!$AZ$3</c:f>
              <c:strCache>
                <c:ptCount val="1"/>
                <c:pt idx="0">
                  <c:v>Blue 5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'8'!$AZ$4:$AZ$26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82CA-4E64-86FE-341BCABB405D}"/>
            </c:ext>
          </c:extLst>
        </c:ser>
        <c:ser>
          <c:idx val="41"/>
          <c:order val="30"/>
          <c:tx>
            <c:strRef>
              <c:f>'8'!$BA$3</c:f>
              <c:strCache>
                <c:ptCount val="1"/>
                <c:pt idx="0">
                  <c:v>Blue 6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'8'!$BA$4:$BA$26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82CA-4E64-86FE-341BCABB405D}"/>
            </c:ext>
          </c:extLst>
        </c:ser>
        <c:ser>
          <c:idx val="42"/>
          <c:order val="31"/>
          <c:tx>
            <c:strRef>
              <c:f>'8'!$BB$3</c:f>
              <c:strCache>
                <c:ptCount val="1"/>
                <c:pt idx="0">
                  <c:v>Blue 7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'8'!$BB$4:$BB$26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82CA-4E64-86FE-341BCABB405D}"/>
            </c:ext>
          </c:extLst>
        </c:ser>
        <c:ser>
          <c:idx val="43"/>
          <c:order val="32"/>
          <c:tx>
            <c:strRef>
              <c:f>'8'!$BC$3</c:f>
              <c:strCache>
                <c:ptCount val="1"/>
                <c:pt idx="0">
                  <c:v>Blue 8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'8'!$BC$4:$BC$26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82CA-4E64-86FE-341BCABB405D}"/>
            </c:ext>
          </c:extLst>
        </c:ser>
        <c:ser>
          <c:idx val="44"/>
          <c:order val="33"/>
          <c:tx>
            <c:strRef>
              <c:f>'8'!$BD$3</c:f>
              <c:strCache>
                <c:ptCount val="1"/>
                <c:pt idx="0">
                  <c:v>Blue 9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'8'!$BD$4:$BD$26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82CA-4E64-86FE-341BCABB405D}"/>
            </c:ext>
          </c:extLst>
        </c:ser>
        <c:ser>
          <c:idx val="45"/>
          <c:order val="34"/>
          <c:tx>
            <c:strRef>
              <c:f>'8'!$BE$3</c:f>
              <c:strCache>
                <c:ptCount val="1"/>
                <c:pt idx="0">
                  <c:v>Blue 10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'8'!$BE$4:$BE$26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82CA-4E64-86FE-341BCABB405D}"/>
            </c:ext>
          </c:extLst>
        </c:ser>
        <c:ser>
          <c:idx val="46"/>
          <c:order val="35"/>
          <c:tx>
            <c:strRef>
              <c:f>'8'!$BF$3</c:f>
              <c:strCache>
                <c:ptCount val="1"/>
                <c:pt idx="0">
                  <c:v>Blue 11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'8'!$BF$4:$BF$26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82CA-4E64-86FE-341BCABB405D}"/>
            </c:ext>
          </c:extLst>
        </c:ser>
        <c:ser>
          <c:idx val="47"/>
          <c:order val="36"/>
          <c:tx>
            <c:strRef>
              <c:f>'8'!$BG$3</c:f>
              <c:strCache>
                <c:ptCount val="1"/>
                <c:pt idx="0">
                  <c:v>Blue 12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'8'!$BG$4:$BG$26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82CA-4E64-86FE-341BCABB405D}"/>
            </c:ext>
          </c:extLst>
        </c:ser>
        <c:ser>
          <c:idx val="0"/>
          <c:order val="37"/>
          <c:tx>
            <c:strRef>
              <c:f>'8'!$AJ$3</c:f>
              <c:strCache>
                <c:ptCount val="1"/>
                <c:pt idx="0">
                  <c:v>Trend 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'8'!$AJ$4:$AJ$26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82CA-4E64-86FE-341BCABB405D}"/>
            </c:ext>
          </c:extLst>
        </c:ser>
        <c:ser>
          <c:idx val="2"/>
          <c:order val="38"/>
          <c:tx>
            <c:strRef>
              <c:f>'8'!$AK$3</c:f>
              <c:strCache>
                <c:ptCount val="1"/>
                <c:pt idx="0">
                  <c:v>Trend 2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'8'!$AK$4:$AK$26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82CA-4E64-86FE-341BCABB405D}"/>
            </c:ext>
          </c:extLst>
        </c:ser>
        <c:ser>
          <c:idx val="3"/>
          <c:order val="39"/>
          <c:tx>
            <c:strRef>
              <c:f>'8'!$AL$3</c:f>
              <c:strCache>
                <c:ptCount val="1"/>
                <c:pt idx="0">
                  <c:v>Trend 3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'8'!$AL$4:$AL$26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82CA-4E64-86FE-341BCABB405D}"/>
            </c:ext>
          </c:extLst>
        </c:ser>
        <c:ser>
          <c:idx val="4"/>
          <c:order val="40"/>
          <c:tx>
            <c:strRef>
              <c:f>'8'!$AM$3</c:f>
              <c:strCache>
                <c:ptCount val="1"/>
                <c:pt idx="0">
                  <c:v>Trend 4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'8'!$AM$4:$AM$26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82CA-4E64-86FE-341BCABB405D}"/>
            </c:ext>
          </c:extLst>
        </c:ser>
        <c:ser>
          <c:idx val="5"/>
          <c:order val="41"/>
          <c:tx>
            <c:strRef>
              <c:f>'8'!$AN$3</c:f>
              <c:strCache>
                <c:ptCount val="1"/>
                <c:pt idx="0">
                  <c:v>Trend 5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'8'!$AN$4:$AN$26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82CA-4E64-86FE-341BCABB405D}"/>
            </c:ext>
          </c:extLst>
        </c:ser>
        <c:ser>
          <c:idx val="6"/>
          <c:order val="42"/>
          <c:tx>
            <c:strRef>
              <c:f>'8'!$AO$3</c:f>
              <c:strCache>
                <c:ptCount val="1"/>
                <c:pt idx="0">
                  <c:v>Trend 6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'8'!$AO$4:$AO$26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82CA-4E64-86FE-341BCABB405D}"/>
            </c:ext>
          </c:extLst>
        </c:ser>
        <c:ser>
          <c:idx val="7"/>
          <c:order val="43"/>
          <c:tx>
            <c:strRef>
              <c:f>'8'!$AP$3</c:f>
              <c:strCache>
                <c:ptCount val="1"/>
                <c:pt idx="0">
                  <c:v>Trend 7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'8'!$AP$4:$AP$26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82CA-4E64-86FE-341BCABB405D}"/>
            </c:ext>
          </c:extLst>
        </c:ser>
        <c:ser>
          <c:idx val="8"/>
          <c:order val="44"/>
          <c:tx>
            <c:strRef>
              <c:f>'8'!$AQ$3</c:f>
              <c:strCache>
                <c:ptCount val="1"/>
                <c:pt idx="0">
                  <c:v>Trend 8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'8'!$AQ$4:$AQ$26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82CA-4E64-86FE-341BCABB405D}"/>
            </c:ext>
          </c:extLst>
        </c:ser>
        <c:ser>
          <c:idx val="9"/>
          <c:order val="45"/>
          <c:tx>
            <c:strRef>
              <c:f>'8'!$AR$3</c:f>
              <c:strCache>
                <c:ptCount val="1"/>
                <c:pt idx="0">
                  <c:v>Trend 9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'8'!$AR$4:$AR$26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82CA-4E64-86FE-341BCABB405D}"/>
            </c:ext>
          </c:extLst>
        </c:ser>
        <c:ser>
          <c:idx val="10"/>
          <c:order val="46"/>
          <c:tx>
            <c:strRef>
              <c:f>'8'!$AS$3</c:f>
              <c:strCache>
                <c:ptCount val="1"/>
                <c:pt idx="0">
                  <c:v>Trend 10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'8'!$AS$4:$AS$26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82CA-4E64-86FE-341BCABB405D}"/>
            </c:ext>
          </c:extLst>
        </c:ser>
        <c:ser>
          <c:idx val="11"/>
          <c:order val="47"/>
          <c:tx>
            <c:strRef>
              <c:f>'8'!$AT$3</c:f>
              <c:strCache>
                <c:ptCount val="1"/>
                <c:pt idx="0">
                  <c:v>Trend 11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'8'!$AT$4:$AT$26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82CA-4E64-86FE-341BCABB405D}"/>
            </c:ext>
          </c:extLst>
        </c:ser>
        <c:ser>
          <c:idx val="12"/>
          <c:order val="48"/>
          <c:tx>
            <c:strRef>
              <c:f>'8'!$AU$3</c:f>
              <c:strCache>
                <c:ptCount val="1"/>
                <c:pt idx="0">
                  <c:v>Trend 12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'8'!$E$4:$E$26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'8'!$AU$4:$AU$26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82CA-4E64-86FE-341BCABB4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240016"/>
        <c:axId val="440239232"/>
        <c:extLst/>
      </c:scatterChart>
      <c:valAx>
        <c:axId val="440240016"/>
        <c:scaling>
          <c:orientation val="minMax"/>
          <c:max val="42898"/>
          <c:min val="425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Week</a:t>
                </a:r>
              </a:p>
            </c:rich>
          </c:tx>
          <c:layout>
            <c:manualLayout>
              <c:xMode val="edge"/>
              <c:yMode val="edge"/>
              <c:x val="0.47036290195963504"/>
              <c:y val="0.94184098158675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174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0239232"/>
        <c:crosses val="autoZero"/>
        <c:crossBetween val="midCat"/>
        <c:majorUnit val="14"/>
        <c:minorUnit val="7"/>
      </c:valAx>
      <c:valAx>
        <c:axId val="44023923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% Content Mastered</a:t>
                </a:r>
              </a:p>
            </c:rich>
          </c:tx>
          <c:layout>
            <c:manualLayout>
              <c:xMode val="edge"/>
              <c:yMode val="edge"/>
              <c:x val="1.5531222066147364E-2"/>
              <c:y val="0.31327891173621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0240016"/>
        <c:crosses val="autoZero"/>
        <c:crossBetween val="midCat"/>
        <c:majorUnit val="10"/>
        <c:min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legendEntry>
        <c:idx val="38"/>
        <c:delete val="1"/>
      </c:legendEntry>
      <c:legendEntry>
        <c:idx val="39"/>
        <c:delete val="1"/>
      </c:legendEntry>
      <c:legendEntry>
        <c:idx val="40"/>
        <c:delete val="1"/>
      </c:legendEntry>
      <c:legendEntry>
        <c:idx val="41"/>
        <c:delete val="1"/>
      </c:legendEntry>
      <c:legendEntry>
        <c:idx val="42"/>
        <c:delete val="1"/>
      </c:legendEntry>
      <c:legendEntry>
        <c:idx val="43"/>
        <c:delete val="1"/>
      </c:legendEntry>
      <c:legendEntry>
        <c:idx val="44"/>
        <c:delete val="1"/>
      </c:legendEntry>
      <c:legendEntry>
        <c:idx val="45"/>
        <c:delete val="1"/>
      </c:legendEntry>
      <c:legendEntry>
        <c:idx val="46"/>
        <c:delete val="1"/>
      </c:legendEntry>
      <c:legendEntry>
        <c:idx val="47"/>
        <c:delete val="1"/>
      </c:legendEntry>
      <c:legendEntry>
        <c:idx val="48"/>
        <c:delete val="1"/>
      </c:legendEntry>
      <c:layout>
        <c:manualLayout>
          <c:xMode val="edge"/>
          <c:yMode val="edge"/>
          <c:x val="0.79188193832414677"/>
          <c:y val="1.7475601070798662E-2"/>
          <c:w val="0.17698169423330146"/>
          <c:h val="7.82592909584610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0912786717772E-2"/>
          <c:y val="0.10448834160133251"/>
          <c:w val="0.87955092831977155"/>
          <c:h val="0.76225658485487147"/>
        </c:manualLayout>
      </c:layout>
      <c:scatterChart>
        <c:scatterStyle val="lineMarker"/>
        <c:varyColors val="0"/>
        <c:ser>
          <c:idx val="1"/>
          <c:order val="0"/>
          <c:tx>
            <c:v>Actual % Mastered</c:v>
          </c:tx>
          <c:spPr>
            <a:ln w="952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lt1"/>
              </a:solidFill>
              <a:ln w="19050">
                <a:solidFill>
                  <a:srgbClr val="C00000"/>
                </a:solidFill>
                <a:round/>
              </a:ln>
              <a:effectLst/>
            </c:spPr>
          </c:marker>
          <c:xVal>
            <c:numRef>
              <c:f>'9'!$E$4:$E$26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'9'!$S$4:$S$26</c:f>
              <c:numCache>
                <c:formatCode>0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D1-42C6-AF17-B154B1E7C1E3}"/>
            </c:ext>
          </c:extLst>
        </c:ser>
        <c:ser>
          <c:idx val="48"/>
          <c:order val="1"/>
          <c:tx>
            <c:v>Trendlines</c:v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'9'!$AJ$4:$AJ$26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CD1-42C6-AF17-B154B1E7C1E3}"/>
            </c:ext>
          </c:extLst>
        </c:ser>
        <c:ser>
          <c:idx val="13"/>
          <c:order val="2"/>
          <c:tx>
            <c:v>Black 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('9'!$W$4,'9'!$W$4)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6CD1-42C6-AF17-B154B1E7C1E3}"/>
            </c:ext>
          </c:extLst>
        </c:ser>
        <c:ser>
          <c:idx val="14"/>
          <c:order val="3"/>
          <c:tx>
            <c:v>Black 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('9'!$W$5,'9'!$W$5)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6CD1-42C6-AF17-B154B1E7C1E3}"/>
            </c:ext>
          </c:extLst>
        </c:ser>
        <c:ser>
          <c:idx val="15"/>
          <c:order val="4"/>
          <c:tx>
            <c:v>Black 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('9'!$W$6,'9'!$W$6)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6CD1-42C6-AF17-B154B1E7C1E3}"/>
            </c:ext>
          </c:extLst>
        </c:ser>
        <c:ser>
          <c:idx val="16"/>
          <c:order val="5"/>
          <c:tx>
            <c:v>Black 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('9'!$W$7,'9'!$W$7)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6CD1-42C6-AF17-B154B1E7C1E3}"/>
            </c:ext>
          </c:extLst>
        </c:ser>
        <c:ser>
          <c:idx val="17"/>
          <c:order val="6"/>
          <c:tx>
            <c:v>Black 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('9'!$W$8,'9'!$W$8)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6CD1-42C6-AF17-B154B1E7C1E3}"/>
            </c:ext>
          </c:extLst>
        </c:ser>
        <c:ser>
          <c:idx val="18"/>
          <c:order val="7"/>
          <c:tx>
            <c:v>Black 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('9'!$W$9,'9'!$W$9)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6CD1-42C6-AF17-B154B1E7C1E3}"/>
            </c:ext>
          </c:extLst>
        </c:ser>
        <c:ser>
          <c:idx val="19"/>
          <c:order val="8"/>
          <c:tx>
            <c:v>Black 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('9'!$W$10,'9'!$W$10)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6CD1-42C6-AF17-B154B1E7C1E3}"/>
            </c:ext>
          </c:extLst>
        </c:ser>
        <c:ser>
          <c:idx val="20"/>
          <c:order val="9"/>
          <c:tx>
            <c:v>Black 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('9'!$W$11,'9'!$W$11)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6CD1-42C6-AF17-B154B1E7C1E3}"/>
            </c:ext>
          </c:extLst>
        </c:ser>
        <c:ser>
          <c:idx val="21"/>
          <c:order val="10"/>
          <c:tx>
            <c:v>Black 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('9'!$W$12,'9'!$W$12)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A-6CD1-42C6-AF17-B154B1E7C1E3}"/>
            </c:ext>
          </c:extLst>
        </c:ser>
        <c:ser>
          <c:idx val="22"/>
          <c:order val="11"/>
          <c:tx>
            <c:v>Black 10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('9'!$W$13,'9'!$W$13)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6CD1-42C6-AF17-B154B1E7C1E3}"/>
            </c:ext>
          </c:extLst>
        </c:ser>
        <c:ser>
          <c:idx val="23"/>
          <c:order val="12"/>
          <c:tx>
            <c:v>Black 11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('9'!$W$14,'9'!$W$14)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C-6CD1-42C6-AF17-B154B1E7C1E3}"/>
            </c:ext>
          </c:extLst>
        </c:ser>
        <c:ser>
          <c:idx val="24"/>
          <c:order val="13"/>
          <c:tx>
            <c:v>Black 12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('9'!$W$15,'9'!$W$15)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D-6CD1-42C6-AF17-B154B1E7C1E3}"/>
            </c:ext>
          </c:extLst>
        </c:ser>
        <c:ser>
          <c:idx val="25"/>
          <c:order val="14"/>
          <c:tx>
            <c:v>Black 13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('9'!$W$16,'9'!$W$16)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E-6CD1-42C6-AF17-B154B1E7C1E3}"/>
            </c:ext>
          </c:extLst>
        </c:ser>
        <c:ser>
          <c:idx val="26"/>
          <c:order val="15"/>
          <c:tx>
            <c:v>Black 14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('9'!$W$17,'9'!$W$17)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6CD1-42C6-AF17-B154B1E7C1E3}"/>
            </c:ext>
          </c:extLst>
        </c:ser>
        <c:ser>
          <c:idx val="27"/>
          <c:order val="16"/>
          <c:tx>
            <c:v>Black 15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('9'!$W$18,'9'!$W$18)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6CD1-42C6-AF17-B154B1E7C1E3}"/>
            </c:ext>
          </c:extLst>
        </c:ser>
        <c:ser>
          <c:idx val="28"/>
          <c:order val="17"/>
          <c:tx>
            <c:v>Black 16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('9'!$W$19,'9'!$W$19)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1-6CD1-42C6-AF17-B154B1E7C1E3}"/>
            </c:ext>
          </c:extLst>
        </c:ser>
        <c:ser>
          <c:idx val="29"/>
          <c:order val="18"/>
          <c:tx>
            <c:v>Black 17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('9'!$W$20,'9'!$W$20)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2-6CD1-42C6-AF17-B154B1E7C1E3}"/>
            </c:ext>
          </c:extLst>
        </c:ser>
        <c:ser>
          <c:idx val="30"/>
          <c:order val="19"/>
          <c:tx>
            <c:v>Black 18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('9'!$W$21,'9'!$W$21)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3-6CD1-42C6-AF17-B154B1E7C1E3}"/>
            </c:ext>
          </c:extLst>
        </c:ser>
        <c:ser>
          <c:idx val="31"/>
          <c:order val="20"/>
          <c:tx>
            <c:v>Black 19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('9'!$W$22,'9'!$W$22)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4-6CD1-42C6-AF17-B154B1E7C1E3}"/>
            </c:ext>
          </c:extLst>
        </c:ser>
        <c:ser>
          <c:idx val="32"/>
          <c:order val="21"/>
          <c:tx>
            <c:v>Black 20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('9'!$W$23,'9'!$W$23)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5-6CD1-42C6-AF17-B154B1E7C1E3}"/>
            </c:ext>
          </c:extLst>
        </c:ser>
        <c:ser>
          <c:idx val="33"/>
          <c:order val="22"/>
          <c:tx>
            <c:v>Black 21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('9'!$W$24,'9'!$W$24)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6-6CD1-42C6-AF17-B154B1E7C1E3}"/>
            </c:ext>
          </c:extLst>
        </c:ser>
        <c:ser>
          <c:idx val="34"/>
          <c:order val="23"/>
          <c:tx>
            <c:v>Black 22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('9'!$W$25,'9'!$W$25)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7-6CD1-42C6-AF17-B154B1E7C1E3}"/>
            </c:ext>
          </c:extLst>
        </c:ser>
        <c:ser>
          <c:idx val="35"/>
          <c:order val="24"/>
          <c:tx>
            <c:v>Black 23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('9'!$W$26,'9'!$W$26)</c:f>
              <c:numCache>
                <c:formatCode>General</c:formatCode>
                <c:ptCount val="2"/>
                <c:pt idx="0">
                  <c:v>#N/A</c:v>
                </c:pt>
                <c:pt idx="1">
                  <c:v>#N/A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8-6CD1-42C6-AF17-B154B1E7C1E3}"/>
            </c:ext>
          </c:extLst>
        </c:ser>
        <c:ser>
          <c:idx val="36"/>
          <c:order val="25"/>
          <c:tx>
            <c:strRef>
              <c:f>'9'!$AV$3</c:f>
              <c:strCache>
                <c:ptCount val="1"/>
                <c:pt idx="0">
                  <c:v>Target Lines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'9'!$AV$4:$AV$26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6CD1-42C6-AF17-B154B1E7C1E3}"/>
            </c:ext>
          </c:extLst>
        </c:ser>
        <c:ser>
          <c:idx val="37"/>
          <c:order val="26"/>
          <c:tx>
            <c:strRef>
              <c:f>'9'!$AW$3</c:f>
              <c:strCache>
                <c:ptCount val="1"/>
                <c:pt idx="0">
                  <c:v>Blue 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'9'!$AW$4:$AW$26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6CD1-42C6-AF17-B154B1E7C1E3}"/>
            </c:ext>
          </c:extLst>
        </c:ser>
        <c:ser>
          <c:idx val="38"/>
          <c:order val="27"/>
          <c:tx>
            <c:strRef>
              <c:f>'9'!$AX$3</c:f>
              <c:strCache>
                <c:ptCount val="1"/>
                <c:pt idx="0">
                  <c:v>Blue 3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'9'!$AX$4:$AX$26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6CD1-42C6-AF17-B154B1E7C1E3}"/>
            </c:ext>
          </c:extLst>
        </c:ser>
        <c:ser>
          <c:idx val="39"/>
          <c:order val="28"/>
          <c:tx>
            <c:strRef>
              <c:f>'9'!$AY$3</c:f>
              <c:strCache>
                <c:ptCount val="1"/>
                <c:pt idx="0">
                  <c:v>Blue 4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'9'!$AY$4:$AY$26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6CD1-42C6-AF17-B154B1E7C1E3}"/>
            </c:ext>
          </c:extLst>
        </c:ser>
        <c:ser>
          <c:idx val="40"/>
          <c:order val="29"/>
          <c:tx>
            <c:strRef>
              <c:f>'9'!$AZ$3</c:f>
              <c:strCache>
                <c:ptCount val="1"/>
                <c:pt idx="0">
                  <c:v>Blue 5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'9'!$AZ$4:$AZ$26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6CD1-42C6-AF17-B154B1E7C1E3}"/>
            </c:ext>
          </c:extLst>
        </c:ser>
        <c:ser>
          <c:idx val="41"/>
          <c:order val="30"/>
          <c:tx>
            <c:strRef>
              <c:f>'9'!$BA$3</c:f>
              <c:strCache>
                <c:ptCount val="1"/>
                <c:pt idx="0">
                  <c:v>Blue 6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'9'!$BA$4:$BA$26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6CD1-42C6-AF17-B154B1E7C1E3}"/>
            </c:ext>
          </c:extLst>
        </c:ser>
        <c:ser>
          <c:idx val="42"/>
          <c:order val="31"/>
          <c:tx>
            <c:strRef>
              <c:f>'9'!$BB$3</c:f>
              <c:strCache>
                <c:ptCount val="1"/>
                <c:pt idx="0">
                  <c:v>Blue 7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'9'!$BB$4:$BB$26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6CD1-42C6-AF17-B154B1E7C1E3}"/>
            </c:ext>
          </c:extLst>
        </c:ser>
        <c:ser>
          <c:idx val="43"/>
          <c:order val="32"/>
          <c:tx>
            <c:strRef>
              <c:f>'9'!$BC$3</c:f>
              <c:strCache>
                <c:ptCount val="1"/>
                <c:pt idx="0">
                  <c:v>Blue 8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'9'!$BC$4:$BC$26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6CD1-42C6-AF17-B154B1E7C1E3}"/>
            </c:ext>
          </c:extLst>
        </c:ser>
        <c:ser>
          <c:idx val="44"/>
          <c:order val="33"/>
          <c:tx>
            <c:strRef>
              <c:f>'9'!$BD$3</c:f>
              <c:strCache>
                <c:ptCount val="1"/>
                <c:pt idx="0">
                  <c:v>Blue 9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'9'!$BD$4:$BD$26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6CD1-42C6-AF17-B154B1E7C1E3}"/>
            </c:ext>
          </c:extLst>
        </c:ser>
        <c:ser>
          <c:idx val="45"/>
          <c:order val="34"/>
          <c:tx>
            <c:strRef>
              <c:f>'9'!$BE$3</c:f>
              <c:strCache>
                <c:ptCount val="1"/>
                <c:pt idx="0">
                  <c:v>Blue 10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'9'!$BE$4:$BE$26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6CD1-42C6-AF17-B154B1E7C1E3}"/>
            </c:ext>
          </c:extLst>
        </c:ser>
        <c:ser>
          <c:idx val="46"/>
          <c:order val="35"/>
          <c:tx>
            <c:strRef>
              <c:f>'9'!$BF$3</c:f>
              <c:strCache>
                <c:ptCount val="1"/>
                <c:pt idx="0">
                  <c:v>Blue 11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'9'!$BF$4:$BF$26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6CD1-42C6-AF17-B154B1E7C1E3}"/>
            </c:ext>
          </c:extLst>
        </c:ser>
        <c:ser>
          <c:idx val="47"/>
          <c:order val="36"/>
          <c:tx>
            <c:strRef>
              <c:f>'9'!$BG$3</c:f>
              <c:strCache>
                <c:ptCount val="1"/>
                <c:pt idx="0">
                  <c:v>Blue 12</c:v>
                </c:pt>
              </c:strCache>
            </c:strRef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'9'!$BG$4:$BG$26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6CD1-42C6-AF17-B154B1E7C1E3}"/>
            </c:ext>
          </c:extLst>
        </c:ser>
        <c:ser>
          <c:idx val="0"/>
          <c:order val="37"/>
          <c:tx>
            <c:strRef>
              <c:f>'9'!$AJ$3</c:f>
              <c:strCache>
                <c:ptCount val="1"/>
                <c:pt idx="0">
                  <c:v>Trend 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'9'!$AJ$4:$AJ$26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6CD1-42C6-AF17-B154B1E7C1E3}"/>
            </c:ext>
          </c:extLst>
        </c:ser>
        <c:ser>
          <c:idx val="2"/>
          <c:order val="38"/>
          <c:tx>
            <c:strRef>
              <c:f>'9'!$AK$3</c:f>
              <c:strCache>
                <c:ptCount val="1"/>
                <c:pt idx="0">
                  <c:v>Trend 2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'9'!$AK$4:$AK$26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6CD1-42C6-AF17-B154B1E7C1E3}"/>
            </c:ext>
          </c:extLst>
        </c:ser>
        <c:ser>
          <c:idx val="3"/>
          <c:order val="39"/>
          <c:tx>
            <c:strRef>
              <c:f>'9'!$AL$3</c:f>
              <c:strCache>
                <c:ptCount val="1"/>
                <c:pt idx="0">
                  <c:v>Trend 3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'9'!$AL$4:$AL$26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6CD1-42C6-AF17-B154B1E7C1E3}"/>
            </c:ext>
          </c:extLst>
        </c:ser>
        <c:ser>
          <c:idx val="4"/>
          <c:order val="40"/>
          <c:tx>
            <c:strRef>
              <c:f>'9'!$AM$3</c:f>
              <c:strCache>
                <c:ptCount val="1"/>
                <c:pt idx="0">
                  <c:v>Trend 4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'9'!$AM$4:$AM$26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6CD1-42C6-AF17-B154B1E7C1E3}"/>
            </c:ext>
          </c:extLst>
        </c:ser>
        <c:ser>
          <c:idx val="5"/>
          <c:order val="41"/>
          <c:tx>
            <c:strRef>
              <c:f>'9'!$AN$3</c:f>
              <c:strCache>
                <c:ptCount val="1"/>
                <c:pt idx="0">
                  <c:v>Trend 5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'9'!$AN$4:$AN$26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6CD1-42C6-AF17-B154B1E7C1E3}"/>
            </c:ext>
          </c:extLst>
        </c:ser>
        <c:ser>
          <c:idx val="6"/>
          <c:order val="42"/>
          <c:tx>
            <c:strRef>
              <c:f>'9'!$AO$3</c:f>
              <c:strCache>
                <c:ptCount val="1"/>
                <c:pt idx="0">
                  <c:v>Trend 6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'9'!$AO$4:$AO$26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6CD1-42C6-AF17-B154B1E7C1E3}"/>
            </c:ext>
          </c:extLst>
        </c:ser>
        <c:ser>
          <c:idx val="7"/>
          <c:order val="43"/>
          <c:tx>
            <c:strRef>
              <c:f>'9'!$AP$3</c:f>
              <c:strCache>
                <c:ptCount val="1"/>
                <c:pt idx="0">
                  <c:v>Trend 7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'9'!$AP$4:$AP$26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6CD1-42C6-AF17-B154B1E7C1E3}"/>
            </c:ext>
          </c:extLst>
        </c:ser>
        <c:ser>
          <c:idx val="8"/>
          <c:order val="44"/>
          <c:tx>
            <c:strRef>
              <c:f>'9'!$AQ$3</c:f>
              <c:strCache>
                <c:ptCount val="1"/>
                <c:pt idx="0">
                  <c:v>Trend 8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'9'!$AQ$4:$AQ$26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6CD1-42C6-AF17-B154B1E7C1E3}"/>
            </c:ext>
          </c:extLst>
        </c:ser>
        <c:ser>
          <c:idx val="9"/>
          <c:order val="45"/>
          <c:tx>
            <c:strRef>
              <c:f>'9'!$AR$3</c:f>
              <c:strCache>
                <c:ptCount val="1"/>
                <c:pt idx="0">
                  <c:v>Trend 9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'9'!$AR$4:$AR$26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6CD1-42C6-AF17-B154B1E7C1E3}"/>
            </c:ext>
          </c:extLst>
        </c:ser>
        <c:ser>
          <c:idx val="10"/>
          <c:order val="46"/>
          <c:tx>
            <c:strRef>
              <c:f>'9'!$AS$3</c:f>
              <c:strCache>
                <c:ptCount val="1"/>
                <c:pt idx="0">
                  <c:v>Trend 10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'9'!$AS$4:$AS$26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6CD1-42C6-AF17-B154B1E7C1E3}"/>
            </c:ext>
          </c:extLst>
        </c:ser>
        <c:ser>
          <c:idx val="11"/>
          <c:order val="47"/>
          <c:tx>
            <c:strRef>
              <c:f>'9'!$AT$3</c:f>
              <c:strCache>
                <c:ptCount val="1"/>
                <c:pt idx="0">
                  <c:v>Trend 11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'9'!$AT$4:$AT$26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6CD1-42C6-AF17-B154B1E7C1E3}"/>
            </c:ext>
          </c:extLst>
        </c:ser>
        <c:ser>
          <c:idx val="12"/>
          <c:order val="48"/>
          <c:tx>
            <c:strRef>
              <c:f>'9'!$AU$3</c:f>
              <c:strCache>
                <c:ptCount val="1"/>
                <c:pt idx="0">
                  <c:v>Trend 12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'9'!$E$4:$E$26</c:f>
              <c:numCache>
                <c:formatCode>mm/dd/yy;@</c:formatCode>
                <c:ptCount val="23"/>
                <c:pt idx="0">
                  <c:v>42590</c:v>
                </c:pt>
                <c:pt idx="1">
                  <c:v>42604</c:v>
                </c:pt>
                <c:pt idx="2">
                  <c:v>42618</c:v>
                </c:pt>
                <c:pt idx="3">
                  <c:v>42632</c:v>
                </c:pt>
                <c:pt idx="4">
                  <c:v>42646</c:v>
                </c:pt>
                <c:pt idx="5">
                  <c:v>42660</c:v>
                </c:pt>
                <c:pt idx="6">
                  <c:v>42674</c:v>
                </c:pt>
                <c:pt idx="7">
                  <c:v>42688</c:v>
                </c:pt>
                <c:pt idx="8">
                  <c:v>42702</c:v>
                </c:pt>
                <c:pt idx="9">
                  <c:v>42716</c:v>
                </c:pt>
                <c:pt idx="10">
                  <c:v>42730</c:v>
                </c:pt>
                <c:pt idx="11">
                  <c:v>42744</c:v>
                </c:pt>
                <c:pt idx="12">
                  <c:v>42758</c:v>
                </c:pt>
                <c:pt idx="13">
                  <c:v>42772</c:v>
                </c:pt>
                <c:pt idx="14">
                  <c:v>42786</c:v>
                </c:pt>
                <c:pt idx="15">
                  <c:v>42800</c:v>
                </c:pt>
                <c:pt idx="16">
                  <c:v>42814</c:v>
                </c:pt>
                <c:pt idx="17">
                  <c:v>42828</c:v>
                </c:pt>
                <c:pt idx="18">
                  <c:v>42842</c:v>
                </c:pt>
                <c:pt idx="19">
                  <c:v>42856</c:v>
                </c:pt>
                <c:pt idx="20">
                  <c:v>42870</c:v>
                </c:pt>
                <c:pt idx="21">
                  <c:v>42884</c:v>
                </c:pt>
                <c:pt idx="22">
                  <c:v>42898</c:v>
                </c:pt>
              </c:numCache>
            </c:numRef>
          </c:xVal>
          <c:yVal>
            <c:numRef>
              <c:f>'9'!$AU$4:$AU$26</c:f>
              <c:numCache>
                <c:formatCode>General</c:formatCode>
                <c:ptCount val="2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6CD1-42C6-AF17-B154B1E7C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0637072"/>
        <c:axId val="310528832"/>
        <c:extLst/>
      </c:scatterChart>
      <c:valAx>
        <c:axId val="310637072"/>
        <c:scaling>
          <c:orientation val="minMax"/>
          <c:max val="42898"/>
          <c:min val="425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>
                    <a:solidFill>
                      <a:schemeClr val="tx1"/>
                    </a:solidFill>
                  </a:rPr>
                  <a:t>Week</a:t>
                </a:r>
              </a:p>
            </c:rich>
          </c:tx>
          <c:layout>
            <c:manualLayout>
              <c:xMode val="edge"/>
              <c:yMode val="edge"/>
              <c:x val="0.47036290195963504"/>
              <c:y val="0.94184098158675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174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528832"/>
        <c:crosses val="autoZero"/>
        <c:crossBetween val="midCat"/>
        <c:majorUnit val="14"/>
        <c:minorUnit val="7"/>
      </c:valAx>
      <c:valAx>
        <c:axId val="31052883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% Content Mastered</a:t>
                </a:r>
              </a:p>
            </c:rich>
          </c:tx>
          <c:layout>
            <c:manualLayout>
              <c:xMode val="edge"/>
              <c:yMode val="edge"/>
              <c:x val="1.5531222066147364E-2"/>
              <c:y val="0.31327891173621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0637072"/>
        <c:crosses val="autoZero"/>
        <c:crossBetween val="midCat"/>
        <c:majorUnit val="10"/>
        <c:min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egendEntry>
        <c:idx val="32"/>
        <c:delete val="1"/>
      </c:legendEntry>
      <c:legendEntry>
        <c:idx val="33"/>
        <c:delete val="1"/>
      </c:legendEntry>
      <c:legendEntry>
        <c:idx val="34"/>
        <c:delete val="1"/>
      </c:legendEntry>
      <c:legendEntry>
        <c:idx val="35"/>
        <c:delete val="1"/>
      </c:legendEntry>
      <c:legendEntry>
        <c:idx val="36"/>
        <c:delete val="1"/>
      </c:legendEntry>
      <c:legendEntry>
        <c:idx val="37"/>
        <c:delete val="1"/>
      </c:legendEntry>
      <c:legendEntry>
        <c:idx val="38"/>
        <c:delete val="1"/>
      </c:legendEntry>
      <c:legendEntry>
        <c:idx val="39"/>
        <c:delete val="1"/>
      </c:legendEntry>
      <c:legendEntry>
        <c:idx val="40"/>
        <c:delete val="1"/>
      </c:legendEntry>
      <c:legendEntry>
        <c:idx val="41"/>
        <c:delete val="1"/>
      </c:legendEntry>
      <c:legendEntry>
        <c:idx val="42"/>
        <c:delete val="1"/>
      </c:legendEntry>
      <c:legendEntry>
        <c:idx val="43"/>
        <c:delete val="1"/>
      </c:legendEntry>
      <c:legendEntry>
        <c:idx val="44"/>
        <c:delete val="1"/>
      </c:legendEntry>
      <c:legendEntry>
        <c:idx val="45"/>
        <c:delete val="1"/>
      </c:legendEntry>
      <c:legendEntry>
        <c:idx val="46"/>
        <c:delete val="1"/>
      </c:legendEntry>
      <c:legendEntry>
        <c:idx val="47"/>
        <c:delete val="1"/>
      </c:legendEntry>
      <c:legendEntry>
        <c:idx val="48"/>
        <c:delete val="1"/>
      </c:legendEntry>
      <c:layout>
        <c:manualLayout>
          <c:xMode val="edge"/>
          <c:yMode val="edge"/>
          <c:x val="0.79188193832414677"/>
          <c:y val="1.7475601070798662E-2"/>
          <c:w val="0.17698169423330146"/>
          <c:h val="7.82592909584610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117663</xdr:colOff>
      <xdr:row>0</xdr:row>
      <xdr:rowOff>123824</xdr:rowOff>
    </xdr:from>
    <xdr:to>
      <xdr:col>2</xdr:col>
      <xdr:colOff>7369</xdr:colOff>
      <xdr:row>25</xdr:row>
      <xdr:rowOff>219075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117663</xdr:colOff>
      <xdr:row>0</xdr:row>
      <xdr:rowOff>123824</xdr:rowOff>
    </xdr:from>
    <xdr:to>
      <xdr:col>2</xdr:col>
      <xdr:colOff>7369</xdr:colOff>
      <xdr:row>25</xdr:row>
      <xdr:rowOff>219075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117663</xdr:colOff>
      <xdr:row>0</xdr:row>
      <xdr:rowOff>123824</xdr:rowOff>
    </xdr:from>
    <xdr:to>
      <xdr:col>2</xdr:col>
      <xdr:colOff>7369</xdr:colOff>
      <xdr:row>25</xdr:row>
      <xdr:rowOff>219075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117663</xdr:colOff>
      <xdr:row>0</xdr:row>
      <xdr:rowOff>123824</xdr:rowOff>
    </xdr:from>
    <xdr:to>
      <xdr:col>2</xdr:col>
      <xdr:colOff>7369</xdr:colOff>
      <xdr:row>25</xdr:row>
      <xdr:rowOff>219075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117663</xdr:colOff>
      <xdr:row>0</xdr:row>
      <xdr:rowOff>123824</xdr:rowOff>
    </xdr:from>
    <xdr:to>
      <xdr:col>2</xdr:col>
      <xdr:colOff>7369</xdr:colOff>
      <xdr:row>25</xdr:row>
      <xdr:rowOff>219075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117663</xdr:colOff>
      <xdr:row>0</xdr:row>
      <xdr:rowOff>123824</xdr:rowOff>
    </xdr:from>
    <xdr:to>
      <xdr:col>2</xdr:col>
      <xdr:colOff>7369</xdr:colOff>
      <xdr:row>25</xdr:row>
      <xdr:rowOff>219075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117663</xdr:colOff>
      <xdr:row>0</xdr:row>
      <xdr:rowOff>123824</xdr:rowOff>
    </xdr:from>
    <xdr:to>
      <xdr:col>2</xdr:col>
      <xdr:colOff>7369</xdr:colOff>
      <xdr:row>25</xdr:row>
      <xdr:rowOff>219075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117663</xdr:colOff>
      <xdr:row>0</xdr:row>
      <xdr:rowOff>123824</xdr:rowOff>
    </xdr:from>
    <xdr:to>
      <xdr:col>2</xdr:col>
      <xdr:colOff>7369</xdr:colOff>
      <xdr:row>25</xdr:row>
      <xdr:rowOff>219075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117663</xdr:colOff>
      <xdr:row>0</xdr:row>
      <xdr:rowOff>123824</xdr:rowOff>
    </xdr:from>
    <xdr:to>
      <xdr:col>2</xdr:col>
      <xdr:colOff>7369</xdr:colOff>
      <xdr:row>25</xdr:row>
      <xdr:rowOff>219075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117663</xdr:colOff>
      <xdr:row>0</xdr:row>
      <xdr:rowOff>123824</xdr:rowOff>
    </xdr:from>
    <xdr:to>
      <xdr:col>2</xdr:col>
      <xdr:colOff>7369</xdr:colOff>
      <xdr:row>25</xdr:row>
      <xdr:rowOff>219075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117663</xdr:colOff>
      <xdr:row>0</xdr:row>
      <xdr:rowOff>123824</xdr:rowOff>
    </xdr:from>
    <xdr:to>
      <xdr:col>2</xdr:col>
      <xdr:colOff>7369</xdr:colOff>
      <xdr:row>25</xdr:row>
      <xdr:rowOff>219075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117663</xdr:colOff>
      <xdr:row>0</xdr:row>
      <xdr:rowOff>123824</xdr:rowOff>
    </xdr:from>
    <xdr:to>
      <xdr:col>2</xdr:col>
      <xdr:colOff>7369</xdr:colOff>
      <xdr:row>25</xdr:row>
      <xdr:rowOff>219075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117663</xdr:colOff>
      <xdr:row>0</xdr:row>
      <xdr:rowOff>123824</xdr:rowOff>
    </xdr:from>
    <xdr:to>
      <xdr:col>2</xdr:col>
      <xdr:colOff>7369</xdr:colOff>
      <xdr:row>25</xdr:row>
      <xdr:rowOff>219075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117663</xdr:colOff>
      <xdr:row>0</xdr:row>
      <xdr:rowOff>123824</xdr:rowOff>
    </xdr:from>
    <xdr:to>
      <xdr:col>2</xdr:col>
      <xdr:colOff>7369</xdr:colOff>
      <xdr:row>25</xdr:row>
      <xdr:rowOff>219075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117663</xdr:colOff>
      <xdr:row>0</xdr:row>
      <xdr:rowOff>123824</xdr:rowOff>
    </xdr:from>
    <xdr:to>
      <xdr:col>2</xdr:col>
      <xdr:colOff>7369</xdr:colOff>
      <xdr:row>25</xdr:row>
      <xdr:rowOff>219075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117663</xdr:colOff>
      <xdr:row>0</xdr:row>
      <xdr:rowOff>123824</xdr:rowOff>
    </xdr:from>
    <xdr:to>
      <xdr:col>2</xdr:col>
      <xdr:colOff>7369</xdr:colOff>
      <xdr:row>25</xdr:row>
      <xdr:rowOff>219075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117663</xdr:colOff>
      <xdr:row>0</xdr:row>
      <xdr:rowOff>123824</xdr:rowOff>
    </xdr:from>
    <xdr:to>
      <xdr:col>2</xdr:col>
      <xdr:colOff>7369</xdr:colOff>
      <xdr:row>25</xdr:row>
      <xdr:rowOff>219075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117663</xdr:colOff>
      <xdr:row>0</xdr:row>
      <xdr:rowOff>123824</xdr:rowOff>
    </xdr:from>
    <xdr:to>
      <xdr:col>2</xdr:col>
      <xdr:colOff>7369</xdr:colOff>
      <xdr:row>25</xdr:row>
      <xdr:rowOff>219075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117663</xdr:colOff>
      <xdr:row>0</xdr:row>
      <xdr:rowOff>123824</xdr:rowOff>
    </xdr:from>
    <xdr:to>
      <xdr:col>2</xdr:col>
      <xdr:colOff>7369</xdr:colOff>
      <xdr:row>25</xdr:row>
      <xdr:rowOff>219075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117663</xdr:colOff>
      <xdr:row>0</xdr:row>
      <xdr:rowOff>123824</xdr:rowOff>
    </xdr:from>
    <xdr:to>
      <xdr:col>2</xdr:col>
      <xdr:colOff>7369</xdr:colOff>
      <xdr:row>25</xdr:row>
      <xdr:rowOff>219075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117663</xdr:colOff>
      <xdr:row>0</xdr:row>
      <xdr:rowOff>123824</xdr:rowOff>
    </xdr:from>
    <xdr:to>
      <xdr:col>2</xdr:col>
      <xdr:colOff>7369</xdr:colOff>
      <xdr:row>25</xdr:row>
      <xdr:rowOff>219075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117663</xdr:colOff>
      <xdr:row>0</xdr:row>
      <xdr:rowOff>123824</xdr:rowOff>
    </xdr:from>
    <xdr:to>
      <xdr:col>2</xdr:col>
      <xdr:colOff>7369</xdr:colOff>
      <xdr:row>25</xdr:row>
      <xdr:rowOff>219075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117663</xdr:colOff>
      <xdr:row>0</xdr:row>
      <xdr:rowOff>123824</xdr:rowOff>
    </xdr:from>
    <xdr:to>
      <xdr:col>2</xdr:col>
      <xdr:colOff>7369</xdr:colOff>
      <xdr:row>25</xdr:row>
      <xdr:rowOff>219075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117663</xdr:colOff>
      <xdr:row>0</xdr:row>
      <xdr:rowOff>123824</xdr:rowOff>
    </xdr:from>
    <xdr:to>
      <xdr:col>2</xdr:col>
      <xdr:colOff>7369</xdr:colOff>
      <xdr:row>25</xdr:row>
      <xdr:rowOff>219075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117663</xdr:colOff>
      <xdr:row>0</xdr:row>
      <xdr:rowOff>123824</xdr:rowOff>
    </xdr:from>
    <xdr:to>
      <xdr:col>2</xdr:col>
      <xdr:colOff>7369</xdr:colOff>
      <xdr:row>25</xdr:row>
      <xdr:rowOff>219075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117663</xdr:colOff>
      <xdr:row>0</xdr:row>
      <xdr:rowOff>123824</xdr:rowOff>
    </xdr:from>
    <xdr:to>
      <xdr:col>2</xdr:col>
      <xdr:colOff>7369</xdr:colOff>
      <xdr:row>25</xdr:row>
      <xdr:rowOff>219075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117663</xdr:colOff>
      <xdr:row>0</xdr:row>
      <xdr:rowOff>123824</xdr:rowOff>
    </xdr:from>
    <xdr:to>
      <xdr:col>2</xdr:col>
      <xdr:colOff>7369</xdr:colOff>
      <xdr:row>25</xdr:row>
      <xdr:rowOff>219075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117663</xdr:colOff>
      <xdr:row>0</xdr:row>
      <xdr:rowOff>123824</xdr:rowOff>
    </xdr:from>
    <xdr:to>
      <xdr:col>2</xdr:col>
      <xdr:colOff>7369</xdr:colOff>
      <xdr:row>25</xdr:row>
      <xdr:rowOff>219075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117663</xdr:colOff>
      <xdr:row>0</xdr:row>
      <xdr:rowOff>123824</xdr:rowOff>
    </xdr:from>
    <xdr:to>
      <xdr:col>2</xdr:col>
      <xdr:colOff>7369</xdr:colOff>
      <xdr:row>25</xdr:row>
      <xdr:rowOff>219075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117663</xdr:colOff>
      <xdr:row>0</xdr:row>
      <xdr:rowOff>123824</xdr:rowOff>
    </xdr:from>
    <xdr:to>
      <xdr:col>2</xdr:col>
      <xdr:colOff>7369</xdr:colOff>
      <xdr:row>25</xdr:row>
      <xdr:rowOff>219075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youtu.be/myxUd_RfmoI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youtu.be/myxUd_RfmoI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youtu.be/myxUd_RfmoI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youtu.be/myxUd_RfmoI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youtu.be/myxUd_RfmoI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youtu.be/myxUd_RfmoI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youtu.be/myxUd_RfmoI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youtu.be/myxUd_RfmoI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youtu.be/myxUd_RfmoI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youtu.be/myxUd_RfmoI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youtu.be/myxUd_RfmoI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youtu.be/myxUd_RfmoI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youtu.be/myxUd_RfmoI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youtu.be/myxUd_RfmoI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youtu.be/myxUd_RfmoI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youtu.be/myxUd_RfmoI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youtu.be/myxUd_RfmoI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youtu.be/myxUd_RfmoI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youtu.be/myxUd_RfmoI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s://youtu.be/myxUd_RfmoI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s://youtu.be/myxUd_RfmoI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s://youtu.be/myxUd_RfmoI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youtu.be/myxUd_RfmoI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https://youtu.be/myxUd_RfmoI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youtu.be/myxUd_RfmoI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youtu.be/myxUd_RfmoI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youtu.be/myxUd_RfmoI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youtu.be/myxUd_RfmoI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youtu.be/myxUd_RfmoI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youtu.be/myxUd_RfmoI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77"/>
  <sheetViews>
    <sheetView showGridLines="0" tabSelected="1" zoomScaleNormal="100" workbookViewId="0"/>
  </sheetViews>
  <sheetFormatPr defaultColWidth="9.140625" defaultRowHeight="14.1" customHeight="1" x14ac:dyDescent="0.25"/>
  <cols>
    <col min="1" max="1" width="2.7109375" style="12" customWidth="1"/>
    <col min="2" max="2" width="113.5703125" style="12" customWidth="1"/>
    <col min="3" max="3" width="2.7109375" style="104" customWidth="1"/>
    <col min="4" max="4" width="6.42578125" style="106" customWidth="1"/>
    <col min="5" max="5" width="10.42578125" style="109" customWidth="1"/>
    <col min="6" max="6" width="7" style="109" customWidth="1"/>
    <col min="7" max="7" width="7" style="110" customWidth="1"/>
    <col min="8" max="8" width="8.42578125" style="110" customWidth="1"/>
    <col min="9" max="9" width="41.85546875" style="111" customWidth="1"/>
    <col min="10" max="10" width="2.7109375" style="112" customWidth="1"/>
    <col min="11" max="11" width="2.7109375" style="104" customWidth="1"/>
    <col min="12" max="12" width="14.42578125" style="104" customWidth="1"/>
    <col min="13" max="13" width="2" style="104" bestFit="1" customWidth="1"/>
    <col min="14" max="15" width="10.5703125" style="104" customWidth="1"/>
    <col min="16" max="16" width="2.5703125" style="106" customWidth="1"/>
    <col min="17" max="17" width="14" style="2" customWidth="1"/>
    <col min="18" max="18" width="8.140625" style="2" bestFit="1" customWidth="1"/>
    <col min="19" max="20" width="9.140625" style="2" customWidth="1"/>
    <col min="21" max="22" width="10.7109375" style="2" customWidth="1"/>
    <col min="23" max="35" width="9.140625" style="2" customWidth="1"/>
    <col min="36" max="48" width="9.140625" style="2"/>
    <col min="49" max="56" width="9.140625" style="2" customWidth="1"/>
    <col min="57" max="59" width="9.140625" style="2"/>
    <col min="60" max="16384" width="9.140625" style="12"/>
  </cols>
  <sheetData>
    <row r="1" spans="1:73" s="81" customFormat="1" ht="10.5" customHeight="1" x14ac:dyDescent="0.3">
      <c r="A1" s="1"/>
      <c r="B1" s="82"/>
      <c r="D1" s="83"/>
      <c r="E1" s="84"/>
      <c r="F1" s="84"/>
      <c r="G1" s="82"/>
      <c r="H1" s="82"/>
      <c r="I1" s="85"/>
      <c r="J1" s="86"/>
      <c r="M1" s="129"/>
      <c r="N1" s="83"/>
      <c r="O1" s="83"/>
      <c r="P1" s="83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U1" s="87"/>
    </row>
    <row r="2" spans="1:73" s="81" customFormat="1" ht="18.75" customHeight="1" x14ac:dyDescent="0.35">
      <c r="B2" s="79" t="s">
        <v>78</v>
      </c>
      <c r="D2" s="142" t="str">
        <f>IF($N$4="","",$N$4)</f>
        <v/>
      </c>
      <c r="E2" s="142"/>
      <c r="F2" s="142"/>
      <c r="G2" s="142"/>
      <c r="H2" s="142"/>
      <c r="I2" s="120" t="str">
        <f>IF($N$8="","",$N$8)</f>
        <v/>
      </c>
      <c r="J2" s="120"/>
      <c r="K2" s="121"/>
      <c r="L2" s="122"/>
      <c r="M2" s="122"/>
      <c r="N2" s="122"/>
      <c r="O2" s="28"/>
      <c r="P2" s="29"/>
      <c r="Q2" s="87"/>
      <c r="R2" s="11" t="s">
        <v>23</v>
      </c>
      <c r="S2" s="4"/>
      <c r="T2" s="4"/>
      <c r="U2" s="4"/>
      <c r="V2" s="4"/>
      <c r="W2" s="6"/>
      <c r="X2" s="68">
        <v>1</v>
      </c>
      <c r="Y2" s="68">
        <v>2</v>
      </c>
      <c r="Z2" s="68">
        <v>3</v>
      </c>
      <c r="AA2" s="68">
        <v>4</v>
      </c>
      <c r="AB2" s="69">
        <v>5</v>
      </c>
      <c r="AC2" s="70">
        <v>6</v>
      </c>
      <c r="AD2" s="70">
        <v>7</v>
      </c>
      <c r="AE2" s="70">
        <v>8</v>
      </c>
      <c r="AF2" s="70">
        <v>9</v>
      </c>
      <c r="AG2" s="70">
        <v>10</v>
      </c>
      <c r="AH2" s="70">
        <v>11</v>
      </c>
      <c r="AI2" s="70">
        <v>12</v>
      </c>
      <c r="AJ2" s="65">
        <v>1</v>
      </c>
      <c r="AK2" s="66">
        <v>2</v>
      </c>
      <c r="AL2" s="66">
        <v>3</v>
      </c>
      <c r="AM2" s="66">
        <v>4</v>
      </c>
      <c r="AN2" s="67">
        <v>5</v>
      </c>
      <c r="AO2" s="67">
        <v>6</v>
      </c>
      <c r="AP2" s="67">
        <v>7</v>
      </c>
      <c r="AQ2" s="67">
        <v>8</v>
      </c>
      <c r="AR2" s="67">
        <v>9</v>
      </c>
      <c r="AS2" s="67">
        <v>10</v>
      </c>
      <c r="AT2" s="67">
        <v>11</v>
      </c>
      <c r="AU2" s="67">
        <v>12</v>
      </c>
      <c r="AV2" s="62">
        <v>1</v>
      </c>
      <c r="AW2" s="63">
        <v>2</v>
      </c>
      <c r="AX2" s="63">
        <v>3</v>
      </c>
      <c r="AY2" s="63">
        <v>4</v>
      </c>
      <c r="AZ2" s="64">
        <v>5</v>
      </c>
      <c r="BA2" s="62">
        <v>6</v>
      </c>
      <c r="BB2" s="62">
        <v>7</v>
      </c>
      <c r="BC2" s="62">
        <v>8</v>
      </c>
      <c r="BD2" s="62">
        <v>9</v>
      </c>
      <c r="BE2" s="62">
        <v>10</v>
      </c>
      <c r="BF2" s="62">
        <v>11</v>
      </c>
      <c r="BG2" s="62">
        <v>12</v>
      </c>
      <c r="BH2" s="58">
        <v>1</v>
      </c>
      <c r="BI2" s="59">
        <v>2</v>
      </c>
      <c r="BJ2" s="59">
        <v>3</v>
      </c>
      <c r="BK2" s="59">
        <v>4</v>
      </c>
      <c r="BL2" s="60">
        <v>5</v>
      </c>
      <c r="BM2" s="58">
        <v>6</v>
      </c>
      <c r="BN2" s="58">
        <v>7</v>
      </c>
      <c r="BO2" s="58">
        <v>8</v>
      </c>
      <c r="BP2" s="58">
        <v>9</v>
      </c>
      <c r="BQ2" s="58">
        <v>10</v>
      </c>
      <c r="BR2" s="58">
        <v>11</v>
      </c>
      <c r="BS2" s="58">
        <v>12</v>
      </c>
    </row>
    <row r="3" spans="1:73" s="2" customFormat="1" ht="18.75" customHeight="1" thickBot="1" x14ac:dyDescent="0.35">
      <c r="B3" s="156" t="str">
        <f>IF($N$4="","",IF($N$8="",$N$4,$N$4&amp;"  ("&amp;N8&amp;")"))</f>
        <v/>
      </c>
      <c r="C3" s="88"/>
      <c r="D3" s="89" t="s">
        <v>22</v>
      </c>
      <c r="E3" s="89" t="s">
        <v>20</v>
      </c>
      <c r="F3" s="89" t="s">
        <v>19</v>
      </c>
      <c r="G3" s="89" t="s">
        <v>21</v>
      </c>
      <c r="H3" s="90" t="s">
        <v>72</v>
      </c>
      <c r="I3" s="91" t="s">
        <v>18</v>
      </c>
      <c r="J3" s="92"/>
      <c r="K3" s="30"/>
      <c r="L3" s="157" t="s">
        <v>62</v>
      </c>
      <c r="M3" s="157"/>
      <c r="N3" s="157"/>
      <c r="O3" s="157"/>
      <c r="P3" s="31"/>
      <c r="Q3" s="18"/>
      <c r="R3" s="43">
        <v>0</v>
      </c>
      <c r="S3" s="44" t="s">
        <v>71</v>
      </c>
      <c r="T3" s="44" t="s">
        <v>65</v>
      </c>
      <c r="U3" s="44" t="s">
        <v>69</v>
      </c>
      <c r="V3" s="44" t="s">
        <v>70</v>
      </c>
      <c r="W3" s="45" t="s">
        <v>11</v>
      </c>
      <c r="X3" s="71" t="s">
        <v>5</v>
      </c>
      <c r="Y3" s="71" t="s">
        <v>6</v>
      </c>
      <c r="Z3" s="71" t="s">
        <v>7</v>
      </c>
      <c r="AA3" s="71" t="s">
        <v>8</v>
      </c>
      <c r="AB3" s="71" t="s">
        <v>9</v>
      </c>
      <c r="AC3" s="71" t="s">
        <v>10</v>
      </c>
      <c r="AD3" s="71" t="s">
        <v>36</v>
      </c>
      <c r="AE3" s="71" t="s">
        <v>26</v>
      </c>
      <c r="AF3" s="71" t="s">
        <v>28</v>
      </c>
      <c r="AG3" s="71" t="s">
        <v>30</v>
      </c>
      <c r="AH3" s="71" t="s">
        <v>32</v>
      </c>
      <c r="AI3" s="71" t="s">
        <v>34</v>
      </c>
      <c r="AJ3" s="50" t="s">
        <v>75</v>
      </c>
      <c r="AK3" s="50" t="s">
        <v>0</v>
      </c>
      <c r="AL3" s="50" t="s">
        <v>1</v>
      </c>
      <c r="AM3" s="50" t="s">
        <v>2</v>
      </c>
      <c r="AN3" s="50" t="s">
        <v>3</v>
      </c>
      <c r="AO3" s="50" t="s">
        <v>4</v>
      </c>
      <c r="AP3" s="50" t="s">
        <v>25</v>
      </c>
      <c r="AQ3" s="50" t="s">
        <v>27</v>
      </c>
      <c r="AR3" s="50" t="s">
        <v>29</v>
      </c>
      <c r="AS3" s="50" t="s">
        <v>31</v>
      </c>
      <c r="AT3" s="50" t="s">
        <v>33</v>
      </c>
      <c r="AU3" s="50" t="s">
        <v>35</v>
      </c>
      <c r="AV3" s="56" t="s">
        <v>77</v>
      </c>
      <c r="AW3" s="56" t="s">
        <v>13</v>
      </c>
      <c r="AX3" s="56" t="s">
        <v>14</v>
      </c>
      <c r="AY3" s="56" t="s">
        <v>15</v>
      </c>
      <c r="AZ3" s="56" t="s">
        <v>16</v>
      </c>
      <c r="BA3" s="56" t="s">
        <v>17</v>
      </c>
      <c r="BB3" s="56" t="s">
        <v>37</v>
      </c>
      <c r="BC3" s="56" t="s">
        <v>38</v>
      </c>
      <c r="BD3" s="56" t="s">
        <v>39</v>
      </c>
      <c r="BE3" s="56" t="s">
        <v>40</v>
      </c>
      <c r="BF3" s="56" t="s">
        <v>41</v>
      </c>
      <c r="BG3" s="56" t="s">
        <v>42</v>
      </c>
      <c r="BH3" s="54" t="s">
        <v>43</v>
      </c>
      <c r="BI3" s="54" t="s">
        <v>44</v>
      </c>
      <c r="BJ3" s="54" t="s">
        <v>45</v>
      </c>
      <c r="BK3" s="54" t="s">
        <v>46</v>
      </c>
      <c r="BL3" s="54" t="s">
        <v>47</v>
      </c>
      <c r="BM3" s="54" t="s">
        <v>48</v>
      </c>
      <c r="BN3" s="54" t="s">
        <v>49</v>
      </c>
      <c r="BO3" s="54" t="s">
        <v>50</v>
      </c>
      <c r="BP3" s="54" t="s">
        <v>51</v>
      </c>
      <c r="BQ3" s="54" t="s">
        <v>52</v>
      </c>
      <c r="BR3" s="54" t="s">
        <v>53</v>
      </c>
      <c r="BS3" s="54" t="s">
        <v>54</v>
      </c>
    </row>
    <row r="4" spans="1:73" s="2" customFormat="1" ht="18.75" customHeight="1" thickTop="1" thickBot="1" x14ac:dyDescent="0.3">
      <c r="B4" s="156"/>
      <c r="C4" s="88"/>
      <c r="D4" s="7">
        <v>0</v>
      </c>
      <c r="E4" s="8">
        <v>42590</v>
      </c>
      <c r="F4" s="5" t="str">
        <f>IFERROR(IF(COUNT(G$4:G4)=0,"",IF(H4="Hold",F3,IF(ISNUMBER(U4),G4,F3+V4))),"")</f>
        <v/>
      </c>
      <c r="G4" s="13"/>
      <c r="H4" s="26"/>
      <c r="I4" s="17"/>
      <c r="J4" s="93"/>
      <c r="K4" s="30"/>
      <c r="L4" s="145" t="s">
        <v>24</v>
      </c>
      <c r="M4" s="145"/>
      <c r="N4" s="147"/>
      <c r="O4" s="147"/>
      <c r="P4" s="32"/>
      <c r="Q4" s="18"/>
      <c r="R4" s="46">
        <v>1</v>
      </c>
      <c r="S4" s="47" t="e">
        <f t="shared" ref="S4:S26" si="0">IF(OR(ISTEXT($G4),ISBLANK($G4)),NA(),$G4)</f>
        <v>#N/A</v>
      </c>
      <c r="T4" s="52" t="s">
        <v>64</v>
      </c>
      <c r="U4" s="52" t="str">
        <f>IF(H4="30 Mins",$N$19,IF(H4="45 Mins",$N$20,IF(H4="60 Mins",$N$21,IF(H4="Alt 1",$N$22,IF(H4="Alt 2",$N$23,IF(H4="Alt 3",$N$24,IF(H4="Alt 4",$N$25,IF(H4="Alt 5",#REF!,IF(H4="Change",V3,"")))))))))</f>
        <v/>
      </c>
      <c r="V4" s="53" t="e">
        <f>IF(COUNT(U$4:U4)=0,NA(),IF(ISNUMBER(U4),U4,V3))</f>
        <v>#N/A</v>
      </c>
      <c r="W4" s="48" t="e">
        <f t="shared" ref="W4:W26" si="1">IF(ISNUMBER(U4),E4-3,NA())</f>
        <v>#N/A</v>
      </c>
      <c r="X4" s="72" t="str">
        <f>IF(AND(ISNUMBER($S4),COUNT($U$4:$U4)=X$2),$S4,"")</f>
        <v/>
      </c>
      <c r="Y4" s="72" t="str">
        <f>IF(AND(ISNUMBER($S4),COUNT($U$4:$U4)=Y$2),$S4,"")</f>
        <v/>
      </c>
      <c r="Z4" s="72" t="str">
        <f>IF(AND(ISNUMBER($S4),COUNT($U$4:$U4)=Z$2),$S4,"")</f>
        <v/>
      </c>
      <c r="AA4" s="72" t="str">
        <f>IF(AND(ISNUMBER($S4),COUNT($U$4:$U4)=AA$2),$S4,"")</f>
        <v/>
      </c>
      <c r="AB4" s="72" t="str">
        <f>IF(AND(ISNUMBER($S4),COUNT($U$4:$U4)=AB$2),$S4,"")</f>
        <v/>
      </c>
      <c r="AC4" s="72" t="str">
        <f>IF(AND(ISNUMBER($S4),COUNT($U$4:$U4)=AC$2),$S4,"")</f>
        <v/>
      </c>
      <c r="AD4" s="72" t="str">
        <f>IF(AND(ISNUMBER($S4),COUNT($U$4:$U4)=AD$2),$S4,"")</f>
        <v/>
      </c>
      <c r="AE4" s="72" t="str">
        <f>IF(AND(ISNUMBER($S4),COUNT($U$4:$U4)=AE$2),$S4,"")</f>
        <v/>
      </c>
      <c r="AF4" s="72" t="str">
        <f>IF(AND(ISNUMBER($S4),COUNT($U$4:$U4)=AF$2),$S4,"")</f>
        <v/>
      </c>
      <c r="AG4" s="72" t="str">
        <f>IF(AND(ISNUMBER($S4),COUNT($U$4:$U4)=AG$2),$S4,"")</f>
        <v/>
      </c>
      <c r="AH4" s="72" t="str">
        <f>IF(AND(ISNUMBER($S4),COUNT($U$4:$U4)=AH$2),$S4,"")</f>
        <v/>
      </c>
      <c r="AI4" s="72" t="str">
        <f>IF(AND(ISNUMBER($S4),COUNT($U$4:$U4)=AI$2),$S4,"")</f>
        <v/>
      </c>
      <c r="AJ4" s="51" t="e">
        <f>IFERROR(IF(COUNT($U$4:$U4)&lt;&gt;AJ$2,NA(),SLOPE(X$4:X$26,$R$4:$R$26)*($R4-COUNTIF(BH$4:BH4,"Hold"))+INTERCEPT(X$4:X$26,$R$4:$R$26)),NA())</f>
        <v>#N/A</v>
      </c>
      <c r="AK4" s="51" t="e">
        <f>IFERROR(IF(COUNT($U$4:$U4)&lt;&gt;AK$2,NA(),SLOPE(Y$4:Y$26,$R$4:$R$26)*($R4-COUNTIF(BI$4:BI4,"Hold"))+INTERCEPT(Y$4:Y$26,$R$4:$R$26)),NA())</f>
        <v>#N/A</v>
      </c>
      <c r="AL4" s="51" t="e">
        <f>IFERROR(IF(COUNT($U$4:$U4)&lt;&gt;AL$2,NA(),SLOPE(Z$4:Z$26,$R$4:$R$26)*($R4-COUNTIF(BJ$4:BJ4,"Hold"))+INTERCEPT(Z$4:Z$26,$R$4:$R$26)),NA())</f>
        <v>#N/A</v>
      </c>
      <c r="AM4" s="51" t="e">
        <f>IFERROR(IF(COUNT($U$4:$U4)&lt;&gt;AM$2,NA(),SLOPE(AA$4:AA$26,$R$4:$R$26)*($R4-COUNTIF(BK$4:BK4,"Hold"))+INTERCEPT(AA$4:AA$26,$R$4:$R$26)),NA())</f>
        <v>#N/A</v>
      </c>
      <c r="AN4" s="51" t="e">
        <f>IFERROR(IF(COUNT($U$4:$U4)&lt;&gt;AN$2,NA(),SLOPE(AB$4:AB$26,$R$4:$R$26)*($R4-COUNTIF(BL$4:BL4,"Hold"))+INTERCEPT(AB$4:AB$26,$R$4:$R$26)),NA())</f>
        <v>#N/A</v>
      </c>
      <c r="AO4" s="51" t="e">
        <f>IFERROR(IF(COUNT($U$4:$U4)&lt;&gt;AO$2,NA(),SLOPE(AC$4:AC$26,$R$4:$R$26)*($R4-COUNTIF(BM$4:BM4,"Hold"))+INTERCEPT(AC$4:AC$26,$R$4:$R$26)),NA())</f>
        <v>#N/A</v>
      </c>
      <c r="AP4" s="51" t="e">
        <f>IFERROR(IF(COUNT($U$4:$U4)&lt;&gt;AP$2,NA(),SLOPE(AD$4:AD$26,$R$4:$R$26)*($R4-COUNTIF(BN$4:BN4,"Hold"))+INTERCEPT(AD$4:AD$26,$R$4:$R$26)),NA())</f>
        <v>#N/A</v>
      </c>
      <c r="AQ4" s="51" t="e">
        <f>IFERROR(IF(COUNT($U$4:$U4)&lt;&gt;AQ$2,NA(),SLOPE(AE$4:AE$26,$R$4:$R$26)*($R4-COUNTIF(BO$4:BO4,"Hold"))+INTERCEPT(AE$4:AE$26,$R$4:$R$26)),NA())</f>
        <v>#N/A</v>
      </c>
      <c r="AR4" s="51" t="e">
        <f>IFERROR(IF(COUNT($U$4:$U4)&lt;&gt;AR$2,NA(),SLOPE(AF$4:AF$26,$R$4:$R$26)*($R4-COUNTIF(BP$4:BP4,"Hold"))+INTERCEPT(AF$4:AF$26,$R$4:$R$26)),NA())</f>
        <v>#N/A</v>
      </c>
      <c r="AS4" s="51" t="e">
        <f>IFERROR(IF(COUNT($U$4:$U4)&lt;&gt;AS$2,NA(),SLOPE(AG$4:AG$26,$R$4:$R$26)*($R4-COUNTIF(BQ$4:BQ4,"Hold"))+INTERCEPT(AG$4:AG$26,$R$4:$R$26)),NA())</f>
        <v>#N/A</v>
      </c>
      <c r="AT4" s="51" t="e">
        <f>IFERROR(IF(COUNT($U$4:$U4)&lt;&gt;AT$2,NA(),SLOPE(AH$4:AH$26,$R$4:$R$26)*($R4-COUNTIF(BR$4:BR4,"Hold"))+INTERCEPT(AH$4:AH$26,$R$4:$R$26)),NA())</f>
        <v>#N/A</v>
      </c>
      <c r="AU4" s="51" t="e">
        <f>IFERROR(IF(COUNT($U$4:$U4)&lt;&gt;AU$2,NA(),SLOPE(AI$4:AI$26,$R$4:$R$26)*($R4-COUNTIF(BS$4:BS4,"Hold"))+INTERCEPT(AI$4:AI$26,$R$4:$R$26)),NA())</f>
        <v>#N/A</v>
      </c>
      <c r="AV4" s="57" t="e">
        <f>IF(AND(ISNUMBER($U4),COUNT($U$4:$U4)=AV$2),$G4,IF($H4="Hold",AV3,IF(COUNT($U$4:$U4)=AV$2,$V4+AV3,NA())))</f>
        <v>#N/A</v>
      </c>
      <c r="AW4" s="57" t="e">
        <f>IF(AND(ISNUMBER($U4),COUNT($U$4:$U4)=AW$2),$G4,IF($H4="Hold",AW3,IF(COUNT($U$4:$U4)=AW$2,$V4+AW3,NA())))</f>
        <v>#N/A</v>
      </c>
      <c r="AX4" s="57" t="e">
        <f>IF(AND(ISNUMBER($U4),COUNT($U$4:$U4)=AX$2),$G4,IF($H4="Hold",AX3,IF(COUNT($U$4:$U4)=AX$2,$V4+AX3,NA())))</f>
        <v>#N/A</v>
      </c>
      <c r="AY4" s="57" t="e">
        <f>IF(AND(ISNUMBER($U4),COUNT($U$4:$U4)=AY$2),$G4,IF($H4="Hold",AY3,IF(COUNT($U$4:$U4)=AY$2,$V4+AY3,NA())))</f>
        <v>#N/A</v>
      </c>
      <c r="AZ4" s="57" t="e">
        <f>IF(AND(ISNUMBER($U4),COUNT($U$4:$U4)=AZ$2),$G4,IF($H4="Hold",AZ3,IF(COUNT($U$4:$U4)=AZ$2,$V4+AZ3,NA())))</f>
        <v>#N/A</v>
      </c>
      <c r="BA4" s="57" t="e">
        <f>IF(AND(ISNUMBER($U4),COUNT($U$4:$U4)=BA$2),$G4,IF($H4="Hold",BA3,IF(COUNT($U$4:$U4)=BA$2,$V4+BA3,NA())))</f>
        <v>#N/A</v>
      </c>
      <c r="BB4" s="57" t="e">
        <f>IF(AND(ISNUMBER($U4),COUNT($U$4:$U4)=BB$2),$G4,IF($H4="Hold",BB3,IF(COUNT($U$4:$U4)=BB$2,$V4+BB3,NA())))</f>
        <v>#N/A</v>
      </c>
      <c r="BC4" s="57" t="e">
        <f>IF(AND(ISNUMBER($U4),COUNT($U$4:$U4)=BC$2),$G4,IF($H4="Hold",BC3,IF(COUNT($U$4:$U4)=BC$2,$V4+BC3,NA())))</f>
        <v>#N/A</v>
      </c>
      <c r="BD4" s="57" t="e">
        <f>IF(AND(ISNUMBER($U4),COUNT($U$4:$U4)=BD$2),$G4,IF($H4="Hold",BD3,IF(COUNT($U$4:$U4)=BD$2,$V4+BD3,NA())))</f>
        <v>#N/A</v>
      </c>
      <c r="BE4" s="57" t="e">
        <f>IF(AND(ISNUMBER($U4),COUNT($U$4:$U4)=BE$2),$G4,IF($H4="Hold",BE3,IF(COUNT($U$4:$U4)=BE$2,$V4+BE3,NA())))</f>
        <v>#N/A</v>
      </c>
      <c r="BF4" s="57" t="e">
        <f>IF(AND(ISNUMBER($U4),COUNT($U$4:$U4)=BF$2),$G4,IF($H4="Hold",BF3,IF(COUNT($U$4:$U4)=BF$2,$V4+BF3,NA())))</f>
        <v>#N/A</v>
      </c>
      <c r="BG4" s="57" t="e">
        <f>IF(AND(ISNUMBER($U4),COUNT($U$4:$U4)=BG$2),$G4,IF($H4="Hold",BG3,IF(COUNT($U$4:$U4)=BG$2,$V4+BG3,NA())))</f>
        <v>#N/A</v>
      </c>
      <c r="BH4" s="55" t="e">
        <f>IF(AND(COUNT($U$4:$U4)=BH$2,$H4="Hold"),"Hold",NA())</f>
        <v>#N/A</v>
      </c>
      <c r="BI4" s="55" t="e">
        <f>IF(AND(COUNT($U$4:$U4)=BI$2,$H4="Hold"),"Hold",NA())</f>
        <v>#N/A</v>
      </c>
      <c r="BJ4" s="55" t="e">
        <f>IF(AND(COUNT($U$4:$U4)=BJ$2,$H4="Hold"),"Hold",NA())</f>
        <v>#N/A</v>
      </c>
      <c r="BK4" s="55" t="e">
        <f>IF(AND(COUNT($U$4:$U4)=BK$2,$H4="Hold"),"Hold",NA())</f>
        <v>#N/A</v>
      </c>
      <c r="BL4" s="55" t="e">
        <f>IF(AND(COUNT($U$4:$U4)=BL$2,$H4="Hold"),"Hold",NA())</f>
        <v>#N/A</v>
      </c>
      <c r="BM4" s="55" t="e">
        <f>IF(AND(COUNT($U$4:$U4)=BM$2,$H4="Hold"),"Hold",NA())</f>
        <v>#N/A</v>
      </c>
      <c r="BN4" s="55" t="e">
        <f>IF(AND(COUNT($U$4:$U4)=BN$2,$H4="Hold"),"Hold",NA())</f>
        <v>#N/A</v>
      </c>
      <c r="BO4" s="55" t="e">
        <f>IF(AND(COUNT($U$4:$U4)=BO$2,$H4="Hold"),"Hold",NA())</f>
        <v>#N/A</v>
      </c>
      <c r="BP4" s="55" t="e">
        <f>IF(AND(COUNT($U$4:$U4)=BP$2,$H4="Hold"),"Hold",NA())</f>
        <v>#N/A</v>
      </c>
      <c r="BQ4" s="55" t="e">
        <f>IF(AND(COUNT($U$4:$U4)=BQ$2,$H4="Hold"),"Hold",NA())</f>
        <v>#N/A</v>
      </c>
      <c r="BR4" s="55" t="e">
        <f>IF(AND(COUNT($U$4:$U4)=BR$2,$H4="Hold"),"Hold",NA())</f>
        <v>#N/A</v>
      </c>
      <c r="BS4" s="55" t="e">
        <f>IF(AND(COUNT($U$4:$U4)=BS$2,$H4="Hold"),"Hold",NA())</f>
        <v>#N/A</v>
      </c>
    </row>
    <row r="5" spans="1:73" s="2" customFormat="1" ht="18.75" customHeight="1" thickTop="1" thickBot="1" x14ac:dyDescent="0.3">
      <c r="B5" s="21"/>
      <c r="C5" s="88"/>
      <c r="D5" s="9">
        <f>D4+2</f>
        <v>2</v>
      </c>
      <c r="E5" s="10">
        <f>E4+14</f>
        <v>42604</v>
      </c>
      <c r="F5" s="5" t="str">
        <f>IFERROR(IF(COUNT(G$4:G5)=0,"",IF(H5="Hold",F4,IF(ISNUMBER(U5),G5,F4+V5))),"")</f>
        <v/>
      </c>
      <c r="G5" s="13"/>
      <c r="H5" s="27"/>
      <c r="I5" s="17"/>
      <c r="J5" s="93"/>
      <c r="K5" s="30"/>
      <c r="L5" s="144" t="s">
        <v>12</v>
      </c>
      <c r="M5" s="144"/>
      <c r="N5" s="159"/>
      <c r="O5" s="159"/>
      <c r="P5" s="33"/>
      <c r="R5" s="46">
        <v>2</v>
      </c>
      <c r="S5" s="47" t="e">
        <f t="shared" si="0"/>
        <v>#N/A</v>
      </c>
      <c r="T5" s="47" t="s">
        <v>55</v>
      </c>
      <c r="U5" s="52" t="str">
        <f>IF(H5="30 Mins",$N$19,IF(H5="45 Mins",$N$20,IF(H5="60 Mins",$N$21,IF(H5="Alt 1",$N$22,IF(H5="Alt 2",$N$23,IF(H5="Alt 3",$N$24,IF(H5="Alt 4",$N$25,IF(H5="Alt 5",#REF!,IF(H5="Change",V4,"")))))))))</f>
        <v/>
      </c>
      <c r="V5" s="53" t="e">
        <f>IF(COUNT(U$4:U5)=0,NA(),IF(ISNUMBER(U5),U5,V4))</f>
        <v>#N/A</v>
      </c>
      <c r="W5" s="48" t="e">
        <f t="shared" si="1"/>
        <v>#N/A</v>
      </c>
      <c r="X5" s="72" t="str">
        <f>IF(AND(ISNUMBER($S5),COUNT($U$4:$U5)=X$2),$S5,"")</f>
        <v/>
      </c>
      <c r="Y5" s="72" t="str">
        <f>IF(AND(ISNUMBER($S5),COUNT($U$4:$U5)=Y$2),$S5,"")</f>
        <v/>
      </c>
      <c r="Z5" s="72" t="str">
        <f>IF(AND(ISNUMBER($S5),COUNT($U$4:$U5)=Z$2),$S5,"")</f>
        <v/>
      </c>
      <c r="AA5" s="72" t="str">
        <f>IF(AND(ISNUMBER($S5),COUNT($U$4:$U5)=AA$2),$S5,"")</f>
        <v/>
      </c>
      <c r="AB5" s="72" t="str">
        <f>IF(AND(ISNUMBER($S5),COUNT($U$4:$U5)=AB$2),$S5,"")</f>
        <v/>
      </c>
      <c r="AC5" s="72" t="str">
        <f>IF(AND(ISNUMBER($S5),COUNT($U$4:$U5)=AC$2),$S5,"")</f>
        <v/>
      </c>
      <c r="AD5" s="72" t="str">
        <f>IF(AND(ISNUMBER($S5),COUNT($U$4:$U5)=AD$2),$S5,"")</f>
        <v/>
      </c>
      <c r="AE5" s="72" t="str">
        <f>IF(AND(ISNUMBER($S5),COUNT($U$4:$U5)=AE$2),$S5,"")</f>
        <v/>
      </c>
      <c r="AF5" s="72" t="str">
        <f>IF(AND(ISNUMBER($S5),COUNT($U$4:$U5)=AF$2),$S5,"")</f>
        <v/>
      </c>
      <c r="AG5" s="72" t="str">
        <f>IF(AND(ISNUMBER($S5),COUNT($U$4:$U5)=AG$2),$S5,"")</f>
        <v/>
      </c>
      <c r="AH5" s="72" t="str">
        <f>IF(AND(ISNUMBER($S5),COUNT($U$4:$U5)=AH$2),$S5,"")</f>
        <v/>
      </c>
      <c r="AI5" s="72" t="str">
        <f>IF(AND(ISNUMBER($S5),COUNT($U$4:$U5)=AI$2),$S5,"")</f>
        <v/>
      </c>
      <c r="AJ5" s="51" t="e">
        <f>IFERROR(IF(COUNT($U$4:$U5)&lt;&gt;AJ$2,NA(),SLOPE(X$4:X$26,$R$4:$R$26)*($R5-COUNTIF(BH$4:BH5,"Hold"))+INTERCEPT(X$4:X$26,$R$4:$R$26)),NA())</f>
        <v>#N/A</v>
      </c>
      <c r="AK5" s="51" t="e">
        <f>IFERROR(IF(COUNT($U$4:$U5)&lt;&gt;AK$2,NA(),SLOPE(Y$4:Y$26,$R$4:$R$26)*($R5-COUNTIF(BI$4:BI5,"Hold"))+INTERCEPT(Y$4:Y$26,$R$4:$R$26)),NA())</f>
        <v>#N/A</v>
      </c>
      <c r="AL5" s="51" t="e">
        <f>IFERROR(IF(COUNT($U$4:$U5)&lt;&gt;AL$2,NA(),SLOPE(Z$4:Z$26,$R$4:$R$26)*($R5-COUNTIF(BJ$4:BJ5,"Hold"))+INTERCEPT(Z$4:Z$26,$R$4:$R$26)),NA())</f>
        <v>#N/A</v>
      </c>
      <c r="AM5" s="51" t="e">
        <f>IFERROR(IF(COUNT($U$4:$U5)&lt;&gt;AM$2,NA(),SLOPE(AA$4:AA$26,$R$4:$R$26)*($R5-COUNTIF(BK$4:BK5,"Hold"))+INTERCEPT(AA$4:AA$26,$R$4:$R$26)),NA())</f>
        <v>#N/A</v>
      </c>
      <c r="AN5" s="51" t="e">
        <f>IFERROR(IF(COUNT($U$4:$U5)&lt;&gt;AN$2,NA(),SLOPE(AB$4:AB$26,$R$4:$R$26)*($R5-COUNTIF(BL$4:BL5,"Hold"))+INTERCEPT(AB$4:AB$26,$R$4:$R$26)),NA())</f>
        <v>#N/A</v>
      </c>
      <c r="AO5" s="51" t="e">
        <f>IFERROR(IF(COUNT($U$4:$U5)&lt;&gt;AO$2,NA(),SLOPE(AC$4:AC$26,$R$4:$R$26)*($R5-COUNTIF(BM$4:BM5,"Hold"))+INTERCEPT(AC$4:AC$26,$R$4:$R$26)),NA())</f>
        <v>#N/A</v>
      </c>
      <c r="AP5" s="51" t="e">
        <f>IFERROR(IF(COUNT($U$4:$U5)&lt;&gt;AP$2,NA(),SLOPE(AD$4:AD$26,$R$4:$R$26)*($R5-COUNTIF(BN$4:BN5,"Hold"))+INTERCEPT(AD$4:AD$26,$R$4:$R$26)),NA())</f>
        <v>#N/A</v>
      </c>
      <c r="AQ5" s="51" t="e">
        <f>IFERROR(IF(COUNT($U$4:$U5)&lt;&gt;AQ$2,NA(),SLOPE(AE$4:AE$26,$R$4:$R$26)*($R5-COUNTIF(BO$4:BO5,"Hold"))+INTERCEPT(AE$4:AE$26,$R$4:$R$26)),NA())</f>
        <v>#N/A</v>
      </c>
      <c r="AR5" s="51" t="e">
        <f>IFERROR(IF(COUNT($U$4:$U5)&lt;&gt;AR$2,NA(),SLOPE(AF$4:AF$26,$R$4:$R$26)*($R5-COUNTIF(BP$4:BP5,"Hold"))+INTERCEPT(AF$4:AF$26,$R$4:$R$26)),NA())</f>
        <v>#N/A</v>
      </c>
      <c r="AS5" s="51" t="e">
        <f>IFERROR(IF(COUNT($U$4:$U5)&lt;&gt;AS$2,NA(),SLOPE(AG$4:AG$26,$R$4:$R$26)*($R5-COUNTIF(BQ$4:BQ5,"Hold"))+INTERCEPT(AG$4:AG$26,$R$4:$R$26)),NA())</f>
        <v>#N/A</v>
      </c>
      <c r="AT5" s="51" t="e">
        <f>IFERROR(IF(COUNT($U$4:$U5)&lt;&gt;AT$2,NA(),SLOPE(AH$4:AH$26,$R$4:$R$26)*($R5-COUNTIF(BR$4:BR5,"Hold"))+INTERCEPT(AH$4:AH$26,$R$4:$R$26)),NA())</f>
        <v>#N/A</v>
      </c>
      <c r="AU5" s="51" t="e">
        <f>IFERROR(IF(COUNT($U$4:$U5)&lt;&gt;AU$2,NA(),SLOPE(AI$4:AI$26,$R$4:$R$26)*($R5-COUNTIF(BS$4:BS5,"Hold"))+INTERCEPT(AI$4:AI$26,$R$4:$R$26)),NA())</f>
        <v>#N/A</v>
      </c>
      <c r="AV5" s="57" t="e">
        <f>IF(AND(ISNUMBER($U5),COUNT($U$4:$U5)=AV$2),$G5,IF($H5="Hold",AV4,IF(COUNT($U$4:$U5)=AV$2,$V5+AV4,NA())))</f>
        <v>#N/A</v>
      </c>
      <c r="AW5" s="57" t="e">
        <f>IF(AND(ISNUMBER($U5),COUNT($U$4:$U5)=AW$2),$G5,IF($H5="Hold",AW4,IF(COUNT($U$4:$U5)=AW$2,$V5+AW4,NA())))</f>
        <v>#N/A</v>
      </c>
      <c r="AX5" s="57" t="e">
        <f>IF(AND(ISNUMBER($U5),COUNT($U$4:$U5)=AX$2),$G5,IF($H5="Hold",AX4,IF(COUNT($U$4:$U5)=AX$2,$V5+AX4,NA())))</f>
        <v>#N/A</v>
      </c>
      <c r="AY5" s="57" t="e">
        <f>IF(AND(ISNUMBER($U5),COUNT($U$4:$U5)=AY$2),$G5,IF($H5="Hold",AY4,IF(COUNT($U$4:$U5)=AY$2,$V5+AY4,NA())))</f>
        <v>#N/A</v>
      </c>
      <c r="AZ5" s="57" t="e">
        <f>IF(AND(ISNUMBER($U5),COUNT($U$4:$U5)=AZ$2),$G5,IF($H5="Hold",AZ4,IF(COUNT($U$4:$U5)=AZ$2,$V5+AZ4,NA())))</f>
        <v>#N/A</v>
      </c>
      <c r="BA5" s="57" t="e">
        <f>IF(AND(ISNUMBER($U5),COUNT($U$4:$U5)=BA$2),$G5,IF($H5="Hold",BA4,IF(COUNT($U$4:$U5)=BA$2,$V5+BA4,NA())))</f>
        <v>#N/A</v>
      </c>
      <c r="BB5" s="57" t="e">
        <f>IF(AND(ISNUMBER($U5),COUNT($U$4:$U5)=BB$2),$G5,IF($H5="Hold",BB4,IF(COUNT($U$4:$U5)=BB$2,$V5+BB4,NA())))</f>
        <v>#N/A</v>
      </c>
      <c r="BC5" s="57" t="e">
        <f>IF(AND(ISNUMBER($U5),COUNT($U$4:$U5)=BC$2),$G5,IF($H5="Hold",BC4,IF(COUNT($U$4:$U5)=BC$2,$V5+BC4,NA())))</f>
        <v>#N/A</v>
      </c>
      <c r="BD5" s="57" t="e">
        <f>IF(AND(ISNUMBER($U5),COUNT($U$4:$U5)=BD$2),$G5,IF($H5="Hold",BD4,IF(COUNT($U$4:$U5)=BD$2,$V5+BD4,NA())))</f>
        <v>#N/A</v>
      </c>
      <c r="BE5" s="57" t="e">
        <f>IF(AND(ISNUMBER($U5),COUNT($U$4:$U5)=BE$2),$G5,IF($H5="Hold",BE4,IF(COUNT($U$4:$U5)=BE$2,$V5+BE4,NA())))</f>
        <v>#N/A</v>
      </c>
      <c r="BF5" s="57" t="e">
        <f>IF(AND(ISNUMBER($U5),COUNT($U$4:$U5)=BF$2),$G5,IF($H5="Hold",BF4,IF(COUNT($U$4:$U5)=BF$2,$V5+BF4,NA())))</f>
        <v>#N/A</v>
      </c>
      <c r="BG5" s="57" t="e">
        <f>IF(AND(ISNUMBER($U5),COUNT($U$4:$U5)=BG$2),$G5,IF($H5="Hold",BG4,IF(COUNT($U$4:$U5)=BG$2,$V5+BG4,NA())))</f>
        <v>#N/A</v>
      </c>
      <c r="BH5" s="55" t="e">
        <f>IF(AND(COUNT($U$4:$U5)=BH$2,$H5="Hold"),"Hold",NA())</f>
        <v>#N/A</v>
      </c>
      <c r="BI5" s="55" t="e">
        <f>IF(AND(COUNT($U$4:$U5)=BI$2,$H5="Hold"),"Hold",NA())</f>
        <v>#N/A</v>
      </c>
      <c r="BJ5" s="55" t="e">
        <f>IF(AND(COUNT($U$4:$U5)=BJ$2,$H5="Hold"),"Hold",NA())</f>
        <v>#N/A</v>
      </c>
      <c r="BK5" s="55" t="e">
        <f>IF(AND(COUNT($U$4:$U5)=BK$2,$H5="Hold"),"Hold",NA())</f>
        <v>#N/A</v>
      </c>
      <c r="BL5" s="55" t="e">
        <f>IF(AND(COUNT($U$4:$U5)=BL$2,$H5="Hold"),"Hold",NA())</f>
        <v>#N/A</v>
      </c>
      <c r="BM5" s="55" t="e">
        <f>IF(AND(COUNT($U$4:$U5)=BM$2,$H5="Hold"),"Hold",NA())</f>
        <v>#N/A</v>
      </c>
      <c r="BN5" s="55" t="e">
        <f>IF(AND(COUNT($U$4:$U5)=BN$2,$H5="Hold"),"Hold",NA())</f>
        <v>#N/A</v>
      </c>
      <c r="BO5" s="55" t="e">
        <f>IF(AND(COUNT($U$4:$U5)=BO$2,$H5="Hold"),"Hold",NA())</f>
        <v>#N/A</v>
      </c>
      <c r="BP5" s="55" t="e">
        <f>IF(AND(COUNT($U$4:$U5)=BP$2,$H5="Hold"),"Hold",NA())</f>
        <v>#N/A</v>
      </c>
      <c r="BQ5" s="55" t="e">
        <f>IF(AND(COUNT($U$4:$U5)=BQ$2,$H5="Hold"),"Hold",NA())</f>
        <v>#N/A</v>
      </c>
      <c r="BR5" s="55" t="e">
        <f>IF(AND(COUNT($U$4:$U5)=BR$2,$H5="Hold"),"Hold",NA())</f>
        <v>#N/A</v>
      </c>
      <c r="BS5" s="55" t="e">
        <f>IF(AND(COUNT($U$4:$U5)=BS$2,$H5="Hold"),"Hold",NA())</f>
        <v>#N/A</v>
      </c>
    </row>
    <row r="6" spans="1:73" s="94" customFormat="1" ht="18.75" customHeight="1" thickTop="1" x14ac:dyDescent="0.25">
      <c r="B6" s="22"/>
      <c r="C6" s="95"/>
      <c r="D6" s="9">
        <f t="shared" ref="D6:D26" si="2">D5+2</f>
        <v>4</v>
      </c>
      <c r="E6" s="10">
        <f t="shared" ref="E6:E26" si="3">E5+14</f>
        <v>42618</v>
      </c>
      <c r="F6" s="5" t="str">
        <f>IFERROR(IF(COUNT(G$4:G6)=0,"",IF(H6="Hold",F5,IF(ISNUMBER(U6),G6,F5+V6))),"")</f>
        <v/>
      </c>
      <c r="G6" s="13"/>
      <c r="H6" s="27"/>
      <c r="I6" s="17"/>
      <c r="J6" s="93"/>
      <c r="K6" s="34"/>
      <c r="L6" s="74"/>
      <c r="M6" s="74"/>
      <c r="N6" s="75"/>
      <c r="O6" s="75"/>
      <c r="P6" s="35"/>
      <c r="R6" s="46">
        <v>3</v>
      </c>
      <c r="S6" s="47" t="e">
        <f t="shared" si="0"/>
        <v>#N/A</v>
      </c>
      <c r="T6" s="47" t="s">
        <v>66</v>
      </c>
      <c r="U6" s="52" t="str">
        <f>IF(H6="30 Mins",$N$19,IF(H6="45 Mins",$N$20,IF(H6="60 Mins",$N$21,IF(H6="Alt 1",$N$22,IF(H6="Alt 2",$N$23,IF(H6="Alt 3",$N$24,IF(H6="Alt 4",$N$25,IF(H6="Alt 5",#REF!,IF(H6="Change",V5,"")))))))))</f>
        <v/>
      </c>
      <c r="V6" s="53" t="e">
        <f>IF(COUNT(U$4:U6)=0,NA(),IF(ISNUMBER(U6),U6,V5))</f>
        <v>#N/A</v>
      </c>
      <c r="W6" s="48" t="e">
        <f t="shared" si="1"/>
        <v>#N/A</v>
      </c>
      <c r="X6" s="72" t="str">
        <f>IF(AND(ISNUMBER($S6),COUNT($U$4:$U6)=X$2),$S6,"")</f>
        <v/>
      </c>
      <c r="Y6" s="72" t="str">
        <f>IF(AND(ISNUMBER($S6),COUNT($U$4:$U6)=Y$2),$S6,"")</f>
        <v/>
      </c>
      <c r="Z6" s="72" t="str">
        <f>IF(AND(ISNUMBER($S6),COUNT($U$4:$U6)=Z$2),$S6,"")</f>
        <v/>
      </c>
      <c r="AA6" s="72" t="str">
        <f>IF(AND(ISNUMBER($S6),COUNT($U$4:$U6)=AA$2),$S6,"")</f>
        <v/>
      </c>
      <c r="AB6" s="72" t="str">
        <f>IF(AND(ISNUMBER($S6),COUNT($U$4:$U6)=AB$2),$S6,"")</f>
        <v/>
      </c>
      <c r="AC6" s="72" t="str">
        <f>IF(AND(ISNUMBER($S6),COUNT($U$4:$U6)=AC$2),$S6,"")</f>
        <v/>
      </c>
      <c r="AD6" s="72" t="str">
        <f>IF(AND(ISNUMBER($S6),COUNT($U$4:$U6)=AD$2),$S6,"")</f>
        <v/>
      </c>
      <c r="AE6" s="72" t="str">
        <f>IF(AND(ISNUMBER($S6),COUNT($U$4:$U6)=AE$2),$S6,"")</f>
        <v/>
      </c>
      <c r="AF6" s="72" t="str">
        <f>IF(AND(ISNUMBER($S6),COUNT($U$4:$U6)=AF$2),$S6,"")</f>
        <v/>
      </c>
      <c r="AG6" s="72" t="str">
        <f>IF(AND(ISNUMBER($S6),COUNT($U$4:$U6)=AG$2),$S6,"")</f>
        <v/>
      </c>
      <c r="AH6" s="72" t="str">
        <f>IF(AND(ISNUMBER($S6),COUNT($U$4:$U6)=AH$2),$S6,"")</f>
        <v/>
      </c>
      <c r="AI6" s="72" t="str">
        <f>IF(AND(ISNUMBER($S6),COUNT($U$4:$U6)=AI$2),$S6,"")</f>
        <v/>
      </c>
      <c r="AJ6" s="51" t="e">
        <f>IFERROR(IF(COUNT($U$4:$U6)&lt;&gt;AJ$2,NA(),SLOPE(X$4:X$26,$R$4:$R$26)*($R6-COUNTIF(BH$4:BH6,"Hold"))+INTERCEPT(X$4:X$26,$R$4:$R$26)),NA())</f>
        <v>#N/A</v>
      </c>
      <c r="AK6" s="51" t="e">
        <f>IFERROR(IF(COUNT($U$4:$U6)&lt;&gt;AK$2,NA(),SLOPE(Y$4:Y$26,$R$4:$R$26)*($R6-COUNTIF(BI$4:BI6,"Hold"))+INTERCEPT(Y$4:Y$26,$R$4:$R$26)),NA())</f>
        <v>#N/A</v>
      </c>
      <c r="AL6" s="51" t="e">
        <f>IFERROR(IF(COUNT($U$4:$U6)&lt;&gt;AL$2,NA(),SLOPE(Z$4:Z$26,$R$4:$R$26)*($R6-COUNTIF(BJ$4:BJ6,"Hold"))+INTERCEPT(Z$4:Z$26,$R$4:$R$26)),NA())</f>
        <v>#N/A</v>
      </c>
      <c r="AM6" s="51" t="e">
        <f>IFERROR(IF(COUNT($U$4:$U6)&lt;&gt;AM$2,NA(),SLOPE(AA$4:AA$26,$R$4:$R$26)*($R6-COUNTIF(BK$4:BK6,"Hold"))+INTERCEPT(AA$4:AA$26,$R$4:$R$26)),NA())</f>
        <v>#N/A</v>
      </c>
      <c r="AN6" s="51" t="e">
        <f>IFERROR(IF(COUNT($U$4:$U6)&lt;&gt;AN$2,NA(),SLOPE(AB$4:AB$26,$R$4:$R$26)*($R6-COUNTIF(BL$4:BL6,"Hold"))+INTERCEPT(AB$4:AB$26,$R$4:$R$26)),NA())</f>
        <v>#N/A</v>
      </c>
      <c r="AO6" s="51" t="e">
        <f>IFERROR(IF(COUNT($U$4:$U6)&lt;&gt;AO$2,NA(),SLOPE(AC$4:AC$26,$R$4:$R$26)*($R6-COUNTIF(BM$4:BM6,"Hold"))+INTERCEPT(AC$4:AC$26,$R$4:$R$26)),NA())</f>
        <v>#N/A</v>
      </c>
      <c r="AP6" s="51" t="e">
        <f>IFERROR(IF(COUNT($U$4:$U6)&lt;&gt;AP$2,NA(),SLOPE(AD$4:AD$26,$R$4:$R$26)*($R6-COUNTIF(BN$4:BN6,"Hold"))+INTERCEPT(AD$4:AD$26,$R$4:$R$26)),NA())</f>
        <v>#N/A</v>
      </c>
      <c r="AQ6" s="51" t="e">
        <f>IFERROR(IF(COUNT($U$4:$U6)&lt;&gt;AQ$2,NA(),SLOPE(AE$4:AE$26,$R$4:$R$26)*($R6-COUNTIF(BO$4:BO6,"Hold"))+INTERCEPT(AE$4:AE$26,$R$4:$R$26)),NA())</f>
        <v>#N/A</v>
      </c>
      <c r="AR6" s="51" t="e">
        <f>IFERROR(IF(COUNT($U$4:$U6)&lt;&gt;AR$2,NA(),SLOPE(AF$4:AF$26,$R$4:$R$26)*($R6-COUNTIF(BP$4:BP6,"Hold"))+INTERCEPT(AF$4:AF$26,$R$4:$R$26)),NA())</f>
        <v>#N/A</v>
      </c>
      <c r="AS6" s="51" t="e">
        <f>IFERROR(IF(COUNT($U$4:$U6)&lt;&gt;AS$2,NA(),SLOPE(AG$4:AG$26,$R$4:$R$26)*($R6-COUNTIF(BQ$4:BQ6,"Hold"))+INTERCEPT(AG$4:AG$26,$R$4:$R$26)),NA())</f>
        <v>#N/A</v>
      </c>
      <c r="AT6" s="51" t="e">
        <f>IFERROR(IF(COUNT($U$4:$U6)&lt;&gt;AT$2,NA(),SLOPE(AH$4:AH$26,$R$4:$R$26)*($R6-COUNTIF(BR$4:BR6,"Hold"))+INTERCEPT(AH$4:AH$26,$R$4:$R$26)),NA())</f>
        <v>#N/A</v>
      </c>
      <c r="AU6" s="51" t="e">
        <f>IFERROR(IF(COUNT($U$4:$U6)&lt;&gt;AU$2,NA(),SLOPE(AI$4:AI$26,$R$4:$R$26)*($R6-COUNTIF(BS$4:BS6,"Hold"))+INTERCEPT(AI$4:AI$26,$R$4:$R$26)),NA())</f>
        <v>#N/A</v>
      </c>
      <c r="AV6" s="57" t="e">
        <f>IF(AND(ISNUMBER($U6),COUNT($U$4:$U6)=AV$2),$G6,IF($H6="Hold",AV5,IF(COUNT($U$4:$U6)=AV$2,$V6+AV5,NA())))</f>
        <v>#N/A</v>
      </c>
      <c r="AW6" s="57" t="e">
        <f>IF(AND(ISNUMBER($U6),COUNT($U$4:$U6)=AW$2),$G6,IF($H6="Hold",AW5,IF(COUNT($U$4:$U6)=AW$2,$V6+AW5,NA())))</f>
        <v>#N/A</v>
      </c>
      <c r="AX6" s="57" t="e">
        <f>IF(AND(ISNUMBER($U6),COUNT($U$4:$U6)=AX$2),$G6,IF($H6="Hold",AX5,IF(COUNT($U$4:$U6)=AX$2,$V6+AX5,NA())))</f>
        <v>#N/A</v>
      </c>
      <c r="AY6" s="57" t="e">
        <f>IF(AND(ISNUMBER($U6),COUNT($U$4:$U6)=AY$2),$G6,IF($H6="Hold",AY5,IF(COUNT($U$4:$U6)=AY$2,$V6+AY5,NA())))</f>
        <v>#N/A</v>
      </c>
      <c r="AZ6" s="57" t="e">
        <f>IF(AND(ISNUMBER($U6),COUNT($U$4:$U6)=AZ$2),$G6,IF($H6="Hold",AZ5,IF(COUNT($U$4:$U6)=AZ$2,$V6+AZ5,NA())))</f>
        <v>#N/A</v>
      </c>
      <c r="BA6" s="57" t="e">
        <f>IF(AND(ISNUMBER($U6),COUNT($U$4:$U6)=BA$2),$G6,IF($H6="Hold",BA5,IF(COUNT($U$4:$U6)=BA$2,$V6+BA5,NA())))</f>
        <v>#N/A</v>
      </c>
      <c r="BB6" s="57" t="e">
        <f>IF(AND(ISNUMBER($U6),COUNT($U$4:$U6)=BB$2),$G6,IF($H6="Hold",BB5,IF(COUNT($U$4:$U6)=BB$2,$V6+BB5,NA())))</f>
        <v>#N/A</v>
      </c>
      <c r="BC6" s="57" t="e">
        <f>IF(AND(ISNUMBER($U6),COUNT($U$4:$U6)=BC$2),$G6,IF($H6="Hold",BC5,IF(COUNT($U$4:$U6)=BC$2,$V6+BC5,NA())))</f>
        <v>#N/A</v>
      </c>
      <c r="BD6" s="57" t="e">
        <f>IF(AND(ISNUMBER($U6),COUNT($U$4:$U6)=BD$2),$G6,IF($H6="Hold",BD5,IF(COUNT($U$4:$U6)=BD$2,$V6+BD5,NA())))</f>
        <v>#N/A</v>
      </c>
      <c r="BE6" s="57" t="e">
        <f>IF(AND(ISNUMBER($U6),COUNT($U$4:$U6)=BE$2),$G6,IF($H6="Hold",BE5,IF(COUNT($U$4:$U6)=BE$2,$V6+BE5,NA())))</f>
        <v>#N/A</v>
      </c>
      <c r="BF6" s="57" t="e">
        <f>IF(AND(ISNUMBER($U6),COUNT($U$4:$U6)=BF$2),$G6,IF($H6="Hold",BF5,IF(COUNT($U$4:$U6)=BF$2,$V6+BF5,NA())))</f>
        <v>#N/A</v>
      </c>
      <c r="BG6" s="57" t="e">
        <f>IF(AND(ISNUMBER($U6),COUNT($U$4:$U6)=BG$2),$G6,IF($H6="Hold",BG5,IF(COUNT($U$4:$U6)=BG$2,$V6+BG5,NA())))</f>
        <v>#N/A</v>
      </c>
      <c r="BH6" s="55" t="e">
        <f>IF(AND(COUNT($U$4:$U6)=BH$2,$H6="Hold"),"Hold",NA())</f>
        <v>#N/A</v>
      </c>
      <c r="BI6" s="55" t="e">
        <f>IF(AND(COUNT($U$4:$U6)=BI$2,$H6="Hold"),"Hold",NA())</f>
        <v>#N/A</v>
      </c>
      <c r="BJ6" s="55" t="e">
        <f>IF(AND(COUNT($U$4:$U6)=BJ$2,$H6="Hold"),"Hold",NA())</f>
        <v>#N/A</v>
      </c>
      <c r="BK6" s="55" t="e">
        <f>IF(AND(COUNT($U$4:$U6)=BK$2,$H6="Hold"),"Hold",NA())</f>
        <v>#N/A</v>
      </c>
      <c r="BL6" s="55" t="e">
        <f>IF(AND(COUNT($U$4:$U6)=BL$2,$H6="Hold"),"Hold",NA())</f>
        <v>#N/A</v>
      </c>
      <c r="BM6" s="55" t="e">
        <f>IF(AND(COUNT($U$4:$U6)=BM$2,$H6="Hold"),"Hold",NA())</f>
        <v>#N/A</v>
      </c>
      <c r="BN6" s="55" t="e">
        <f>IF(AND(COUNT($U$4:$U6)=BN$2,$H6="Hold"),"Hold",NA())</f>
        <v>#N/A</v>
      </c>
      <c r="BO6" s="55" t="e">
        <f>IF(AND(COUNT($U$4:$U6)=BO$2,$H6="Hold"),"Hold",NA())</f>
        <v>#N/A</v>
      </c>
      <c r="BP6" s="55" t="e">
        <f>IF(AND(COUNT($U$4:$U6)=BP$2,$H6="Hold"),"Hold",NA())</f>
        <v>#N/A</v>
      </c>
      <c r="BQ6" s="55" t="e">
        <f>IF(AND(COUNT($U$4:$U6)=BQ$2,$H6="Hold"),"Hold",NA())</f>
        <v>#N/A</v>
      </c>
      <c r="BR6" s="55" t="e">
        <f>IF(AND(COUNT($U$4:$U6)=BR$2,$H6="Hold"),"Hold",NA())</f>
        <v>#N/A</v>
      </c>
      <c r="BS6" s="55" t="e">
        <f>IF(AND(COUNT($U$4:$U6)=BS$2,$H6="Hold"),"Hold",NA())</f>
        <v>#N/A</v>
      </c>
    </row>
    <row r="7" spans="1:73" s="94" customFormat="1" ht="18.75" customHeight="1" x14ac:dyDescent="0.25">
      <c r="B7" s="22"/>
      <c r="C7" s="95"/>
      <c r="D7" s="9">
        <f t="shared" si="2"/>
        <v>6</v>
      </c>
      <c r="E7" s="10">
        <f t="shared" si="3"/>
        <v>42632</v>
      </c>
      <c r="F7" s="5" t="str">
        <f>IFERROR(IF(COUNT(G$4:G7)=0,"",IF(H7="Hold",F6,IF(ISNUMBER(U7),G7,F6+V7))),"")</f>
        <v/>
      </c>
      <c r="G7" s="13"/>
      <c r="H7" s="27"/>
      <c r="I7" s="17"/>
      <c r="J7" s="93"/>
      <c r="K7" s="34"/>
      <c r="L7" s="158" t="s">
        <v>61</v>
      </c>
      <c r="M7" s="158"/>
      <c r="N7" s="158"/>
      <c r="O7" s="158"/>
      <c r="P7" s="36"/>
      <c r="R7" s="46">
        <v>4</v>
      </c>
      <c r="S7" s="47" t="e">
        <f t="shared" si="0"/>
        <v>#N/A</v>
      </c>
      <c r="T7" s="47" t="s">
        <v>67</v>
      </c>
      <c r="U7" s="52" t="str">
        <f>IF(H7="30 Mins",$N$19,IF(H7="45 Mins",$N$20,IF(H7="60 Mins",$N$21,IF(H7="Alt 1",$N$22,IF(H7="Alt 2",$N$23,IF(H7="Alt 3",$N$24,IF(H7="Alt 4",$N$25,IF(H7="Alt 5",#REF!,IF(H7="Change",V6,"")))))))))</f>
        <v/>
      </c>
      <c r="V7" s="53" t="e">
        <f>IF(COUNT(U$4:U7)=0,NA(),IF(ISNUMBER(U7),U7,V6))</f>
        <v>#N/A</v>
      </c>
      <c r="W7" s="48" t="e">
        <f t="shared" si="1"/>
        <v>#N/A</v>
      </c>
      <c r="X7" s="72" t="str">
        <f>IF(AND(ISNUMBER($S7),COUNT($U$4:$U7)=X$2),$S7,"")</f>
        <v/>
      </c>
      <c r="Y7" s="72" t="str">
        <f>IF(AND(ISNUMBER($S7),COUNT($U$4:$U7)=Y$2),$S7,"")</f>
        <v/>
      </c>
      <c r="Z7" s="72" t="str">
        <f>IF(AND(ISNUMBER($S7),COUNT($U$4:$U7)=Z$2),$S7,"")</f>
        <v/>
      </c>
      <c r="AA7" s="72" t="str">
        <f>IF(AND(ISNUMBER($S7),COUNT($U$4:$U7)=AA$2),$S7,"")</f>
        <v/>
      </c>
      <c r="AB7" s="72" t="str">
        <f>IF(AND(ISNUMBER($S7),COUNT($U$4:$U7)=AB$2),$S7,"")</f>
        <v/>
      </c>
      <c r="AC7" s="72" t="str">
        <f>IF(AND(ISNUMBER($S7),COUNT($U$4:$U7)=AC$2),$S7,"")</f>
        <v/>
      </c>
      <c r="AD7" s="72" t="str">
        <f>IF(AND(ISNUMBER($S7),COUNT($U$4:$U7)=AD$2),$S7,"")</f>
        <v/>
      </c>
      <c r="AE7" s="72" t="str">
        <f>IF(AND(ISNUMBER($S7),COUNT($U$4:$U7)=AE$2),$S7,"")</f>
        <v/>
      </c>
      <c r="AF7" s="72" t="str">
        <f>IF(AND(ISNUMBER($S7),COUNT($U$4:$U7)=AF$2),$S7,"")</f>
        <v/>
      </c>
      <c r="AG7" s="72" t="str">
        <f>IF(AND(ISNUMBER($S7),COUNT($U$4:$U7)=AG$2),$S7,"")</f>
        <v/>
      </c>
      <c r="AH7" s="72" t="str">
        <f>IF(AND(ISNUMBER($S7),COUNT($U$4:$U7)=AH$2),$S7,"")</f>
        <v/>
      </c>
      <c r="AI7" s="72" t="str">
        <f>IF(AND(ISNUMBER($S7),COUNT($U$4:$U7)=AI$2),$S7,"")</f>
        <v/>
      </c>
      <c r="AJ7" s="51" t="e">
        <f>IFERROR(IF(COUNT($U$4:$U7)&lt;&gt;AJ$2,NA(),SLOPE(X$4:X$26,$R$4:$R$26)*($R7-COUNTIF(BH$4:BH7,"Hold"))+INTERCEPT(X$4:X$26,$R$4:$R$26)),NA())</f>
        <v>#N/A</v>
      </c>
      <c r="AK7" s="51" t="e">
        <f>IFERROR(IF(COUNT($U$4:$U7)&lt;&gt;AK$2,NA(),SLOPE(Y$4:Y$26,$R$4:$R$26)*($R7-COUNTIF(BI$4:BI7,"Hold"))+INTERCEPT(Y$4:Y$26,$R$4:$R$26)),NA())</f>
        <v>#N/A</v>
      </c>
      <c r="AL7" s="51" t="e">
        <f>IFERROR(IF(COUNT($U$4:$U7)&lt;&gt;AL$2,NA(),SLOPE(Z$4:Z$26,$R$4:$R$26)*($R7-COUNTIF(BJ$4:BJ7,"Hold"))+INTERCEPT(Z$4:Z$26,$R$4:$R$26)),NA())</f>
        <v>#N/A</v>
      </c>
      <c r="AM7" s="51" t="e">
        <f>IFERROR(IF(COUNT($U$4:$U7)&lt;&gt;AM$2,NA(),SLOPE(AA$4:AA$26,$R$4:$R$26)*($R7-COUNTIF(BK$4:BK7,"Hold"))+INTERCEPT(AA$4:AA$26,$R$4:$R$26)),NA())</f>
        <v>#N/A</v>
      </c>
      <c r="AN7" s="51" t="e">
        <f>IFERROR(IF(COUNT($U$4:$U7)&lt;&gt;AN$2,NA(),SLOPE(AB$4:AB$26,$R$4:$R$26)*($R7-COUNTIF(BL$4:BL7,"Hold"))+INTERCEPT(AB$4:AB$26,$R$4:$R$26)),NA())</f>
        <v>#N/A</v>
      </c>
      <c r="AO7" s="51" t="e">
        <f>IFERROR(IF(COUNT($U$4:$U7)&lt;&gt;AO$2,NA(),SLOPE(AC$4:AC$26,$R$4:$R$26)*($R7-COUNTIF(BM$4:BM7,"Hold"))+INTERCEPT(AC$4:AC$26,$R$4:$R$26)),NA())</f>
        <v>#N/A</v>
      </c>
      <c r="AP7" s="51" t="e">
        <f>IFERROR(IF(COUNT($U$4:$U7)&lt;&gt;AP$2,NA(),SLOPE(AD$4:AD$26,$R$4:$R$26)*($R7-COUNTIF(BN$4:BN7,"Hold"))+INTERCEPT(AD$4:AD$26,$R$4:$R$26)),NA())</f>
        <v>#N/A</v>
      </c>
      <c r="AQ7" s="51" t="e">
        <f>IFERROR(IF(COUNT($U$4:$U7)&lt;&gt;AQ$2,NA(),SLOPE(AE$4:AE$26,$R$4:$R$26)*($R7-COUNTIF(BO$4:BO7,"Hold"))+INTERCEPT(AE$4:AE$26,$R$4:$R$26)),NA())</f>
        <v>#N/A</v>
      </c>
      <c r="AR7" s="51" t="e">
        <f>IFERROR(IF(COUNT($U$4:$U7)&lt;&gt;AR$2,NA(),SLOPE(AF$4:AF$26,$R$4:$R$26)*($R7-COUNTIF(BP$4:BP7,"Hold"))+INTERCEPT(AF$4:AF$26,$R$4:$R$26)),NA())</f>
        <v>#N/A</v>
      </c>
      <c r="AS7" s="51" t="e">
        <f>IFERROR(IF(COUNT($U$4:$U7)&lt;&gt;AS$2,NA(),SLOPE(AG$4:AG$26,$R$4:$R$26)*($R7-COUNTIF(BQ$4:BQ7,"Hold"))+INTERCEPT(AG$4:AG$26,$R$4:$R$26)),NA())</f>
        <v>#N/A</v>
      </c>
      <c r="AT7" s="51" t="e">
        <f>IFERROR(IF(COUNT($U$4:$U7)&lt;&gt;AT$2,NA(),SLOPE(AH$4:AH$26,$R$4:$R$26)*($R7-COUNTIF(BR$4:BR7,"Hold"))+INTERCEPT(AH$4:AH$26,$R$4:$R$26)),NA())</f>
        <v>#N/A</v>
      </c>
      <c r="AU7" s="51" t="e">
        <f>IFERROR(IF(COUNT($U$4:$U7)&lt;&gt;AU$2,NA(),SLOPE(AI$4:AI$26,$R$4:$R$26)*($R7-COUNTIF(BS$4:BS7,"Hold"))+INTERCEPT(AI$4:AI$26,$R$4:$R$26)),NA())</f>
        <v>#N/A</v>
      </c>
      <c r="AV7" s="57" t="e">
        <f>IF(AND(ISNUMBER($U7),COUNT($U$4:$U7)=AV$2),$G7,IF($H7="Hold",AV6,IF(COUNT($U$4:$U7)=AV$2,$V7+AV6,NA())))</f>
        <v>#N/A</v>
      </c>
      <c r="AW7" s="57" t="e">
        <f>IF(AND(ISNUMBER($U7),COUNT($U$4:$U7)=AW$2),$G7,IF($H7="Hold",AW6,IF(COUNT($U$4:$U7)=AW$2,$V7+AW6,NA())))</f>
        <v>#N/A</v>
      </c>
      <c r="AX7" s="57" t="e">
        <f>IF(AND(ISNUMBER($U7),COUNT($U$4:$U7)=AX$2),$G7,IF($H7="Hold",AX6,IF(COUNT($U$4:$U7)=AX$2,$V7+AX6,NA())))</f>
        <v>#N/A</v>
      </c>
      <c r="AY7" s="57" t="e">
        <f>IF(AND(ISNUMBER($U7),COUNT($U$4:$U7)=AY$2),$G7,IF($H7="Hold",AY6,IF(COUNT($U$4:$U7)=AY$2,$V7+AY6,NA())))</f>
        <v>#N/A</v>
      </c>
      <c r="AZ7" s="57" t="e">
        <f>IF(AND(ISNUMBER($U7),COUNT($U$4:$U7)=AZ$2),$G7,IF($H7="Hold",AZ6,IF(COUNT($U$4:$U7)=AZ$2,$V7+AZ6,NA())))</f>
        <v>#N/A</v>
      </c>
      <c r="BA7" s="57" t="e">
        <f>IF(AND(ISNUMBER($U7),COUNT($U$4:$U7)=BA$2),$G7,IF($H7="Hold",BA6,IF(COUNT($U$4:$U7)=BA$2,$V7+BA6,NA())))</f>
        <v>#N/A</v>
      </c>
      <c r="BB7" s="57" t="e">
        <f>IF(AND(ISNUMBER($U7),COUNT($U$4:$U7)=BB$2),$G7,IF($H7="Hold",BB6,IF(COUNT($U$4:$U7)=BB$2,$V7+BB6,NA())))</f>
        <v>#N/A</v>
      </c>
      <c r="BC7" s="57" t="e">
        <f>IF(AND(ISNUMBER($U7),COUNT($U$4:$U7)=BC$2),$G7,IF($H7="Hold",BC6,IF(COUNT($U$4:$U7)=BC$2,$V7+BC6,NA())))</f>
        <v>#N/A</v>
      </c>
      <c r="BD7" s="57" t="e">
        <f>IF(AND(ISNUMBER($U7),COUNT($U$4:$U7)=BD$2),$G7,IF($H7="Hold",BD6,IF(COUNT($U$4:$U7)=BD$2,$V7+BD6,NA())))</f>
        <v>#N/A</v>
      </c>
      <c r="BE7" s="57" t="e">
        <f>IF(AND(ISNUMBER($U7),COUNT($U$4:$U7)=BE$2),$G7,IF($H7="Hold",BE6,IF(COUNT($U$4:$U7)=BE$2,$V7+BE6,NA())))</f>
        <v>#N/A</v>
      </c>
      <c r="BF7" s="57" t="e">
        <f>IF(AND(ISNUMBER($U7),COUNT($U$4:$U7)=BF$2),$G7,IF($H7="Hold",BF6,IF(COUNT($U$4:$U7)=BF$2,$V7+BF6,NA())))</f>
        <v>#N/A</v>
      </c>
      <c r="BG7" s="57" t="e">
        <f>IF(AND(ISNUMBER($U7),COUNT($U$4:$U7)=BG$2),$G7,IF($H7="Hold",BG6,IF(COUNT($U$4:$U7)=BG$2,$V7+BG6,NA())))</f>
        <v>#N/A</v>
      </c>
      <c r="BH7" s="55" t="e">
        <f>IF(AND(COUNT($U$4:$U7)=BH$2,$H7="Hold"),"Hold",NA())</f>
        <v>#N/A</v>
      </c>
      <c r="BI7" s="55" t="e">
        <f>IF(AND(COUNT($U$4:$U7)=BI$2,$H7="Hold"),"Hold",NA())</f>
        <v>#N/A</v>
      </c>
      <c r="BJ7" s="55" t="e">
        <f>IF(AND(COUNT($U$4:$U7)=BJ$2,$H7="Hold"),"Hold",NA())</f>
        <v>#N/A</v>
      </c>
      <c r="BK7" s="55" t="e">
        <f>IF(AND(COUNT($U$4:$U7)=BK$2,$H7="Hold"),"Hold",NA())</f>
        <v>#N/A</v>
      </c>
      <c r="BL7" s="55" t="e">
        <f>IF(AND(COUNT($U$4:$U7)=BL$2,$H7="Hold"),"Hold",NA())</f>
        <v>#N/A</v>
      </c>
      <c r="BM7" s="55" t="e">
        <f>IF(AND(COUNT($U$4:$U7)=BM$2,$H7="Hold"),"Hold",NA())</f>
        <v>#N/A</v>
      </c>
      <c r="BN7" s="55" t="e">
        <f>IF(AND(COUNT($U$4:$U7)=BN$2,$H7="Hold"),"Hold",NA())</f>
        <v>#N/A</v>
      </c>
      <c r="BO7" s="55" t="e">
        <f>IF(AND(COUNT($U$4:$U7)=BO$2,$H7="Hold"),"Hold",NA())</f>
        <v>#N/A</v>
      </c>
      <c r="BP7" s="55" t="e">
        <f>IF(AND(COUNT($U$4:$U7)=BP$2,$H7="Hold"),"Hold",NA())</f>
        <v>#N/A</v>
      </c>
      <c r="BQ7" s="55" t="e">
        <f>IF(AND(COUNT($U$4:$U7)=BQ$2,$H7="Hold"),"Hold",NA())</f>
        <v>#N/A</v>
      </c>
      <c r="BR7" s="55" t="e">
        <f>IF(AND(COUNT($U$4:$U7)=BR$2,$H7="Hold"),"Hold",NA())</f>
        <v>#N/A</v>
      </c>
      <c r="BS7" s="55" t="e">
        <f>IF(AND(COUNT($U$4:$U7)=BS$2,$H7="Hold"),"Hold",NA())</f>
        <v>#N/A</v>
      </c>
    </row>
    <row r="8" spans="1:73" s="96" customFormat="1" ht="18.75" customHeight="1" thickBot="1" x14ac:dyDescent="0.3">
      <c r="B8" s="23"/>
      <c r="C8" s="95"/>
      <c r="D8" s="9">
        <f t="shared" si="2"/>
        <v>8</v>
      </c>
      <c r="E8" s="10">
        <f t="shared" si="3"/>
        <v>42646</v>
      </c>
      <c r="F8" s="5" t="str">
        <f>IFERROR(IF(COUNT(G$4:G8)=0,"",IF(H8="Hold",F7,IF(ISNUMBER(U8),G8,F7+V8))),"")</f>
        <v/>
      </c>
      <c r="G8" s="13"/>
      <c r="H8" s="27"/>
      <c r="I8" s="17"/>
      <c r="J8" s="93"/>
      <c r="K8" s="34"/>
      <c r="L8" s="143" t="s">
        <v>56</v>
      </c>
      <c r="M8" s="143"/>
      <c r="N8" s="147"/>
      <c r="O8" s="147"/>
      <c r="P8" s="37"/>
      <c r="R8" s="46">
        <v>5</v>
      </c>
      <c r="S8" s="47" t="e">
        <f t="shared" si="0"/>
        <v>#N/A</v>
      </c>
      <c r="T8" s="47" t="str">
        <f>IFERROR(IF(L22="Alternate 1","Alt 1",L22),"Alt 1")</f>
        <v>Alt 1</v>
      </c>
      <c r="U8" s="52" t="str">
        <f>IF(H8="30 Mins",$N$19,IF(H8="45 Mins",$N$20,IF(H8="60 Mins",$N$21,IF(H8="Alt 1",$N$22,IF(H8="Alt 2",$N$23,IF(H8="Alt 3",$N$24,IF(H8="Alt 4",$N$25,IF(H8="Alt 5",#REF!,IF(H8="Change",V7,"")))))))))</f>
        <v/>
      </c>
      <c r="V8" s="53" t="e">
        <f>IF(COUNT(U$4:U8)=0,NA(),IF(ISNUMBER(U8),U8,V7))</f>
        <v>#N/A</v>
      </c>
      <c r="W8" s="48" t="e">
        <f t="shared" si="1"/>
        <v>#N/A</v>
      </c>
      <c r="X8" s="72" t="str">
        <f>IF(AND(ISNUMBER($S8),COUNT($U$4:$U8)=X$2),$S8,"")</f>
        <v/>
      </c>
      <c r="Y8" s="72" t="str">
        <f>IF(AND(ISNUMBER($S8),COUNT($U$4:$U8)=Y$2),$S8,"")</f>
        <v/>
      </c>
      <c r="Z8" s="72" t="str">
        <f>IF(AND(ISNUMBER($S8),COUNT($U$4:$U8)=Z$2),$S8,"")</f>
        <v/>
      </c>
      <c r="AA8" s="72" t="str">
        <f>IF(AND(ISNUMBER($S8),COUNT($U$4:$U8)=AA$2),$S8,"")</f>
        <v/>
      </c>
      <c r="AB8" s="72" t="str">
        <f>IF(AND(ISNUMBER($S8),COUNT($U$4:$U8)=AB$2),$S8,"")</f>
        <v/>
      </c>
      <c r="AC8" s="72" t="str">
        <f>IF(AND(ISNUMBER($S8),COUNT($U$4:$U8)=AC$2),$S8,"")</f>
        <v/>
      </c>
      <c r="AD8" s="72" t="str">
        <f>IF(AND(ISNUMBER($S8),COUNT($U$4:$U8)=AD$2),$S8,"")</f>
        <v/>
      </c>
      <c r="AE8" s="72" t="str">
        <f>IF(AND(ISNUMBER($S8),COUNT($U$4:$U8)=AE$2),$S8,"")</f>
        <v/>
      </c>
      <c r="AF8" s="72" t="str">
        <f>IF(AND(ISNUMBER($S8),COUNT($U$4:$U8)=AF$2),$S8,"")</f>
        <v/>
      </c>
      <c r="AG8" s="72" t="str">
        <f>IF(AND(ISNUMBER($S8),COUNT($U$4:$U8)=AG$2),$S8,"")</f>
        <v/>
      </c>
      <c r="AH8" s="72" t="str">
        <f>IF(AND(ISNUMBER($S8),COUNT($U$4:$U8)=AH$2),$S8,"")</f>
        <v/>
      </c>
      <c r="AI8" s="72" t="str">
        <f>IF(AND(ISNUMBER($S8),COUNT($U$4:$U8)=AI$2),$S8,"")</f>
        <v/>
      </c>
      <c r="AJ8" s="51" t="e">
        <f>IFERROR(IF(COUNT($U$4:$U8)&lt;&gt;AJ$2,NA(),SLOPE(X$4:X$26,$R$4:$R$26)*($R8-COUNTIF(BH$4:BH8,"Hold"))+INTERCEPT(X$4:X$26,$R$4:$R$26)),NA())</f>
        <v>#N/A</v>
      </c>
      <c r="AK8" s="51" t="e">
        <f>IFERROR(IF(COUNT($U$4:$U8)&lt;&gt;AK$2,NA(),SLOPE(Y$4:Y$26,$R$4:$R$26)*($R8-COUNTIF(BI$4:BI8,"Hold"))+INTERCEPT(Y$4:Y$26,$R$4:$R$26)),NA())</f>
        <v>#N/A</v>
      </c>
      <c r="AL8" s="51" t="e">
        <f>IFERROR(IF(COUNT($U$4:$U8)&lt;&gt;AL$2,NA(),SLOPE(Z$4:Z$26,$R$4:$R$26)*($R8-COUNTIF(BJ$4:BJ8,"Hold"))+INTERCEPT(Z$4:Z$26,$R$4:$R$26)),NA())</f>
        <v>#N/A</v>
      </c>
      <c r="AM8" s="51" t="e">
        <f>IFERROR(IF(COUNT($U$4:$U8)&lt;&gt;AM$2,NA(),SLOPE(AA$4:AA$26,$R$4:$R$26)*($R8-COUNTIF(BK$4:BK8,"Hold"))+INTERCEPT(AA$4:AA$26,$R$4:$R$26)),NA())</f>
        <v>#N/A</v>
      </c>
      <c r="AN8" s="51" t="e">
        <f>IFERROR(IF(COUNT($U$4:$U8)&lt;&gt;AN$2,NA(),SLOPE(AB$4:AB$26,$R$4:$R$26)*($R8-COUNTIF(BL$4:BL8,"Hold"))+INTERCEPT(AB$4:AB$26,$R$4:$R$26)),NA())</f>
        <v>#N/A</v>
      </c>
      <c r="AO8" s="51" t="e">
        <f>IFERROR(IF(COUNT($U$4:$U8)&lt;&gt;AO$2,NA(),SLOPE(AC$4:AC$26,$R$4:$R$26)*($R8-COUNTIF(BM$4:BM8,"Hold"))+INTERCEPT(AC$4:AC$26,$R$4:$R$26)),NA())</f>
        <v>#N/A</v>
      </c>
      <c r="AP8" s="51" t="e">
        <f>IFERROR(IF(COUNT($U$4:$U8)&lt;&gt;AP$2,NA(),SLOPE(AD$4:AD$26,$R$4:$R$26)*($R8-COUNTIF(BN$4:BN8,"Hold"))+INTERCEPT(AD$4:AD$26,$R$4:$R$26)),NA())</f>
        <v>#N/A</v>
      </c>
      <c r="AQ8" s="51" t="e">
        <f>IFERROR(IF(COUNT($U$4:$U8)&lt;&gt;AQ$2,NA(),SLOPE(AE$4:AE$26,$R$4:$R$26)*($R8-COUNTIF(BO$4:BO8,"Hold"))+INTERCEPT(AE$4:AE$26,$R$4:$R$26)),NA())</f>
        <v>#N/A</v>
      </c>
      <c r="AR8" s="51" t="e">
        <f>IFERROR(IF(COUNT($U$4:$U8)&lt;&gt;AR$2,NA(),SLOPE(AF$4:AF$26,$R$4:$R$26)*($R8-COUNTIF(BP$4:BP8,"Hold"))+INTERCEPT(AF$4:AF$26,$R$4:$R$26)),NA())</f>
        <v>#N/A</v>
      </c>
      <c r="AS8" s="51" t="e">
        <f>IFERROR(IF(COUNT($U$4:$U8)&lt;&gt;AS$2,NA(),SLOPE(AG$4:AG$26,$R$4:$R$26)*($R8-COUNTIF(BQ$4:BQ8,"Hold"))+INTERCEPT(AG$4:AG$26,$R$4:$R$26)),NA())</f>
        <v>#N/A</v>
      </c>
      <c r="AT8" s="51" t="e">
        <f>IFERROR(IF(COUNT($U$4:$U8)&lt;&gt;AT$2,NA(),SLOPE(AH$4:AH$26,$R$4:$R$26)*($R8-COUNTIF(BR$4:BR8,"Hold"))+INTERCEPT(AH$4:AH$26,$R$4:$R$26)),NA())</f>
        <v>#N/A</v>
      </c>
      <c r="AU8" s="51" t="e">
        <f>IFERROR(IF(COUNT($U$4:$U8)&lt;&gt;AU$2,NA(),SLOPE(AI$4:AI$26,$R$4:$R$26)*($R8-COUNTIF(BS$4:BS8,"Hold"))+INTERCEPT(AI$4:AI$26,$R$4:$R$26)),NA())</f>
        <v>#N/A</v>
      </c>
      <c r="AV8" s="57" t="e">
        <f>IF(AND(ISNUMBER($U8),COUNT($U$4:$U8)=AV$2),$G8,IF($H8="Hold",AV7,IF(COUNT($U$4:$U8)=AV$2,$V8+AV7,NA())))</f>
        <v>#N/A</v>
      </c>
      <c r="AW8" s="57" t="e">
        <f>IF(AND(ISNUMBER($U8),COUNT($U$4:$U8)=AW$2),$G8,IF($H8="Hold",AW7,IF(COUNT($U$4:$U8)=AW$2,$V8+AW7,NA())))</f>
        <v>#N/A</v>
      </c>
      <c r="AX8" s="57" t="e">
        <f>IF(AND(ISNUMBER($U8),COUNT($U$4:$U8)=AX$2),$G8,IF($H8="Hold",AX7,IF(COUNT($U$4:$U8)=AX$2,$V8+AX7,NA())))</f>
        <v>#N/A</v>
      </c>
      <c r="AY8" s="57" t="e">
        <f>IF(AND(ISNUMBER($U8),COUNT($U$4:$U8)=AY$2),$G8,IF($H8="Hold",AY7,IF(COUNT($U$4:$U8)=AY$2,$V8+AY7,NA())))</f>
        <v>#N/A</v>
      </c>
      <c r="AZ8" s="57" t="e">
        <f>IF(AND(ISNUMBER($U8),COUNT($U$4:$U8)=AZ$2),$G8,IF($H8="Hold",AZ7,IF(COUNT($U$4:$U8)=AZ$2,$V8+AZ7,NA())))</f>
        <v>#N/A</v>
      </c>
      <c r="BA8" s="57" t="e">
        <f>IF(AND(ISNUMBER($U8),COUNT($U$4:$U8)=BA$2),$G8,IF($H8="Hold",BA7,IF(COUNT($U$4:$U8)=BA$2,$V8+BA7,NA())))</f>
        <v>#N/A</v>
      </c>
      <c r="BB8" s="57" t="e">
        <f>IF(AND(ISNUMBER($U8),COUNT($U$4:$U8)=BB$2),$G8,IF($H8="Hold",BB7,IF(COUNT($U$4:$U8)=BB$2,$V8+BB7,NA())))</f>
        <v>#N/A</v>
      </c>
      <c r="BC8" s="57" t="e">
        <f>IF(AND(ISNUMBER($U8),COUNT($U$4:$U8)=BC$2),$G8,IF($H8="Hold",BC7,IF(COUNT($U$4:$U8)=BC$2,$V8+BC7,NA())))</f>
        <v>#N/A</v>
      </c>
      <c r="BD8" s="57" t="e">
        <f>IF(AND(ISNUMBER($U8),COUNT($U$4:$U8)=BD$2),$G8,IF($H8="Hold",BD7,IF(COUNT($U$4:$U8)=BD$2,$V8+BD7,NA())))</f>
        <v>#N/A</v>
      </c>
      <c r="BE8" s="57" t="e">
        <f>IF(AND(ISNUMBER($U8),COUNT($U$4:$U8)=BE$2),$G8,IF($H8="Hold",BE7,IF(COUNT($U$4:$U8)=BE$2,$V8+BE7,NA())))</f>
        <v>#N/A</v>
      </c>
      <c r="BF8" s="57" t="e">
        <f>IF(AND(ISNUMBER($U8),COUNT($U$4:$U8)=BF$2),$G8,IF($H8="Hold",BF7,IF(COUNT($U$4:$U8)=BF$2,$V8+BF7,NA())))</f>
        <v>#N/A</v>
      </c>
      <c r="BG8" s="57" t="e">
        <f>IF(AND(ISNUMBER($U8),COUNT($U$4:$U8)=BG$2),$G8,IF($H8="Hold",BG7,IF(COUNT($U$4:$U8)=BG$2,$V8+BG7,NA())))</f>
        <v>#N/A</v>
      </c>
      <c r="BH8" s="55" t="e">
        <f>IF(AND(COUNT($U$4:$U8)=BH$2,$H8="Hold"),"Hold",NA())</f>
        <v>#N/A</v>
      </c>
      <c r="BI8" s="55" t="e">
        <f>IF(AND(COUNT($U$4:$U8)=BI$2,$H8="Hold"),"Hold",NA())</f>
        <v>#N/A</v>
      </c>
      <c r="BJ8" s="55" t="e">
        <f>IF(AND(COUNT($U$4:$U8)=BJ$2,$H8="Hold"),"Hold",NA())</f>
        <v>#N/A</v>
      </c>
      <c r="BK8" s="55" t="e">
        <f>IF(AND(COUNT($U$4:$U8)=BK$2,$H8="Hold"),"Hold",NA())</f>
        <v>#N/A</v>
      </c>
      <c r="BL8" s="55" t="e">
        <f>IF(AND(COUNT($U$4:$U8)=BL$2,$H8="Hold"),"Hold",NA())</f>
        <v>#N/A</v>
      </c>
      <c r="BM8" s="55" t="e">
        <f>IF(AND(COUNT($U$4:$U8)=BM$2,$H8="Hold"),"Hold",NA())</f>
        <v>#N/A</v>
      </c>
      <c r="BN8" s="55" t="e">
        <f>IF(AND(COUNT($U$4:$U8)=BN$2,$H8="Hold"),"Hold",NA())</f>
        <v>#N/A</v>
      </c>
      <c r="BO8" s="55" t="e">
        <f>IF(AND(COUNT($U$4:$U8)=BO$2,$H8="Hold"),"Hold",NA())</f>
        <v>#N/A</v>
      </c>
      <c r="BP8" s="55" t="e">
        <f>IF(AND(COUNT($U$4:$U8)=BP$2,$H8="Hold"),"Hold",NA())</f>
        <v>#N/A</v>
      </c>
      <c r="BQ8" s="55" t="e">
        <f>IF(AND(COUNT($U$4:$U8)=BQ$2,$H8="Hold"),"Hold",NA())</f>
        <v>#N/A</v>
      </c>
      <c r="BR8" s="55" t="e">
        <f>IF(AND(COUNT($U$4:$U8)=BR$2,$H8="Hold"),"Hold",NA())</f>
        <v>#N/A</v>
      </c>
      <c r="BS8" s="55" t="e">
        <f>IF(AND(COUNT($U$4:$U8)=BS$2,$H8="Hold"),"Hold",NA())</f>
        <v>#N/A</v>
      </c>
    </row>
    <row r="9" spans="1:73" s="96" customFormat="1" ht="18.75" customHeight="1" thickTop="1" x14ac:dyDescent="0.25">
      <c r="B9" s="23"/>
      <c r="C9" s="95"/>
      <c r="D9" s="9">
        <f t="shared" si="2"/>
        <v>10</v>
      </c>
      <c r="E9" s="10">
        <f t="shared" si="3"/>
        <v>42660</v>
      </c>
      <c r="F9" s="5" t="str">
        <f>IFERROR(IF(COUNT(G$4:G9)=0,"",IF(H9="Hold",F8,IF(ISNUMBER(U9),G9,F8+V9))),"")</f>
        <v/>
      </c>
      <c r="G9" s="13"/>
      <c r="H9" s="27"/>
      <c r="I9" s="17"/>
      <c r="J9" s="93"/>
      <c r="K9" s="34"/>
      <c r="L9" s="148" t="s">
        <v>63</v>
      </c>
      <c r="M9" s="148"/>
      <c r="N9" s="24"/>
      <c r="O9" s="76"/>
      <c r="P9" s="37"/>
      <c r="R9" s="46">
        <v>6</v>
      </c>
      <c r="S9" s="47" t="e">
        <f t="shared" si="0"/>
        <v>#N/A</v>
      </c>
      <c r="T9" s="47" t="str">
        <f>IFERROR(IF(L23="Alternate 2","Alt 2",L23),"Alt 2")</f>
        <v>Alt 2</v>
      </c>
      <c r="U9" s="52" t="str">
        <f>IF(H9="30 Mins",$N$19,IF(H9="45 Mins",$N$20,IF(H9="60 Mins",$N$21,IF(H9="Alt 1",$N$22,IF(H9="Alt 2",$N$23,IF(H9="Alt 3",$N$24,IF(H9="Alt 4",$N$25,IF(H9="Alt 5",#REF!,IF(H9="Change",V8,"")))))))))</f>
        <v/>
      </c>
      <c r="V9" s="53" t="e">
        <f>IF(COUNT(U$4:U9)=0,NA(),IF(ISNUMBER(U9),U9,V8))</f>
        <v>#N/A</v>
      </c>
      <c r="W9" s="48" t="e">
        <f t="shared" si="1"/>
        <v>#N/A</v>
      </c>
      <c r="X9" s="72" t="str">
        <f>IF(AND(ISNUMBER($S9),COUNT($U$4:$U9)=X$2),$S9,"")</f>
        <v/>
      </c>
      <c r="Y9" s="72" t="str">
        <f>IF(AND(ISNUMBER($S9),COUNT($U$4:$U9)=Y$2),$S9,"")</f>
        <v/>
      </c>
      <c r="Z9" s="72" t="str">
        <f>IF(AND(ISNUMBER($S9),COUNT($U$4:$U9)=Z$2),$S9,"")</f>
        <v/>
      </c>
      <c r="AA9" s="72" t="str">
        <f>IF(AND(ISNUMBER($S9),COUNT($U$4:$U9)=AA$2),$S9,"")</f>
        <v/>
      </c>
      <c r="AB9" s="72" t="str">
        <f>IF(AND(ISNUMBER($S9),COUNT($U$4:$U9)=AB$2),$S9,"")</f>
        <v/>
      </c>
      <c r="AC9" s="72" t="str">
        <f>IF(AND(ISNUMBER($S9),COUNT($U$4:$U9)=AC$2),$S9,"")</f>
        <v/>
      </c>
      <c r="AD9" s="72" t="str">
        <f>IF(AND(ISNUMBER($S9),COUNT($U$4:$U9)=AD$2),$S9,"")</f>
        <v/>
      </c>
      <c r="AE9" s="72" t="str">
        <f>IF(AND(ISNUMBER($S9),COUNT($U$4:$U9)=AE$2),$S9,"")</f>
        <v/>
      </c>
      <c r="AF9" s="72" t="str">
        <f>IF(AND(ISNUMBER($S9),COUNT($U$4:$U9)=AF$2),$S9,"")</f>
        <v/>
      </c>
      <c r="AG9" s="72" t="str">
        <f>IF(AND(ISNUMBER($S9),COUNT($U$4:$U9)=AG$2),$S9,"")</f>
        <v/>
      </c>
      <c r="AH9" s="72" t="str">
        <f>IF(AND(ISNUMBER($S9),COUNT($U$4:$U9)=AH$2),$S9,"")</f>
        <v/>
      </c>
      <c r="AI9" s="72" t="str">
        <f>IF(AND(ISNUMBER($S9),COUNT($U$4:$U9)=AI$2),$S9,"")</f>
        <v/>
      </c>
      <c r="AJ9" s="51" t="e">
        <f>IFERROR(IF(COUNT($U$4:$U9)&lt;&gt;AJ$2,NA(),SLOPE(X$4:X$26,$R$4:$R$26)*($R9-COUNTIF(BH$4:BH9,"Hold"))+INTERCEPT(X$4:X$26,$R$4:$R$26)),NA())</f>
        <v>#N/A</v>
      </c>
      <c r="AK9" s="51" t="e">
        <f>IFERROR(IF(COUNT($U$4:$U9)&lt;&gt;AK$2,NA(),SLOPE(Y$4:Y$26,$R$4:$R$26)*($R9-COUNTIF(BI$4:BI9,"Hold"))+INTERCEPT(Y$4:Y$26,$R$4:$R$26)),NA())</f>
        <v>#N/A</v>
      </c>
      <c r="AL9" s="51" t="e">
        <f>IFERROR(IF(COUNT($U$4:$U9)&lt;&gt;AL$2,NA(),SLOPE(Z$4:Z$26,$R$4:$R$26)*($R9-COUNTIF(BJ$4:BJ9,"Hold"))+INTERCEPT(Z$4:Z$26,$R$4:$R$26)),NA())</f>
        <v>#N/A</v>
      </c>
      <c r="AM9" s="51" t="e">
        <f>IFERROR(IF(COUNT($U$4:$U9)&lt;&gt;AM$2,NA(),SLOPE(AA$4:AA$26,$R$4:$R$26)*($R9-COUNTIF(BK$4:BK9,"Hold"))+INTERCEPT(AA$4:AA$26,$R$4:$R$26)),NA())</f>
        <v>#N/A</v>
      </c>
      <c r="AN9" s="51" t="e">
        <f>IFERROR(IF(COUNT($U$4:$U9)&lt;&gt;AN$2,NA(),SLOPE(AB$4:AB$26,$R$4:$R$26)*($R9-COUNTIF(BL$4:BL9,"Hold"))+INTERCEPT(AB$4:AB$26,$R$4:$R$26)),NA())</f>
        <v>#N/A</v>
      </c>
      <c r="AO9" s="51" t="e">
        <f>IFERROR(IF(COUNT($U$4:$U9)&lt;&gt;AO$2,NA(),SLOPE(AC$4:AC$26,$R$4:$R$26)*($R9-COUNTIF(BM$4:BM9,"Hold"))+INTERCEPT(AC$4:AC$26,$R$4:$R$26)),NA())</f>
        <v>#N/A</v>
      </c>
      <c r="AP9" s="51" t="e">
        <f>IFERROR(IF(COUNT($U$4:$U9)&lt;&gt;AP$2,NA(),SLOPE(AD$4:AD$26,$R$4:$R$26)*($R9-COUNTIF(BN$4:BN9,"Hold"))+INTERCEPT(AD$4:AD$26,$R$4:$R$26)),NA())</f>
        <v>#N/A</v>
      </c>
      <c r="AQ9" s="51" t="e">
        <f>IFERROR(IF(COUNT($U$4:$U9)&lt;&gt;AQ$2,NA(),SLOPE(AE$4:AE$26,$R$4:$R$26)*($R9-COUNTIF(BO$4:BO9,"Hold"))+INTERCEPT(AE$4:AE$26,$R$4:$R$26)),NA())</f>
        <v>#N/A</v>
      </c>
      <c r="AR9" s="51" t="e">
        <f>IFERROR(IF(COUNT($U$4:$U9)&lt;&gt;AR$2,NA(),SLOPE(AF$4:AF$26,$R$4:$R$26)*($R9-COUNTIF(BP$4:BP9,"Hold"))+INTERCEPT(AF$4:AF$26,$R$4:$R$26)),NA())</f>
        <v>#N/A</v>
      </c>
      <c r="AS9" s="51" t="e">
        <f>IFERROR(IF(COUNT($U$4:$U9)&lt;&gt;AS$2,NA(),SLOPE(AG$4:AG$26,$R$4:$R$26)*($R9-COUNTIF(BQ$4:BQ9,"Hold"))+INTERCEPT(AG$4:AG$26,$R$4:$R$26)),NA())</f>
        <v>#N/A</v>
      </c>
      <c r="AT9" s="51" t="e">
        <f>IFERROR(IF(COUNT($U$4:$U9)&lt;&gt;AT$2,NA(),SLOPE(AH$4:AH$26,$R$4:$R$26)*($R9-COUNTIF(BR$4:BR9,"Hold"))+INTERCEPT(AH$4:AH$26,$R$4:$R$26)),NA())</f>
        <v>#N/A</v>
      </c>
      <c r="AU9" s="51" t="e">
        <f>IFERROR(IF(COUNT($U$4:$U9)&lt;&gt;AU$2,NA(),SLOPE(AI$4:AI$26,$R$4:$R$26)*($R9-COUNTIF(BS$4:BS9,"Hold"))+INTERCEPT(AI$4:AI$26,$R$4:$R$26)),NA())</f>
        <v>#N/A</v>
      </c>
      <c r="AV9" s="57" t="e">
        <f>IF(AND(ISNUMBER($U9),COUNT($U$4:$U9)=AV$2),$G9,IF($H9="Hold",AV8,IF(COUNT($U$4:$U9)=AV$2,$V9+AV8,NA())))</f>
        <v>#N/A</v>
      </c>
      <c r="AW9" s="57" t="e">
        <f>IF(AND(ISNUMBER($U9),COUNT($U$4:$U9)=AW$2),$G9,IF($H9="Hold",AW8,IF(COUNT($U$4:$U9)=AW$2,$V9+AW8,NA())))</f>
        <v>#N/A</v>
      </c>
      <c r="AX9" s="57" t="e">
        <f>IF(AND(ISNUMBER($U9),COUNT($U$4:$U9)=AX$2),$G9,IF($H9="Hold",AX8,IF(COUNT($U$4:$U9)=AX$2,$V9+AX8,NA())))</f>
        <v>#N/A</v>
      </c>
      <c r="AY9" s="57" t="e">
        <f>IF(AND(ISNUMBER($U9),COUNT($U$4:$U9)=AY$2),$G9,IF($H9="Hold",AY8,IF(COUNT($U$4:$U9)=AY$2,$V9+AY8,NA())))</f>
        <v>#N/A</v>
      </c>
      <c r="AZ9" s="57" t="e">
        <f>IF(AND(ISNUMBER($U9),COUNT($U$4:$U9)=AZ$2),$G9,IF($H9="Hold",AZ8,IF(COUNT($U$4:$U9)=AZ$2,$V9+AZ8,NA())))</f>
        <v>#N/A</v>
      </c>
      <c r="BA9" s="57" t="e">
        <f>IF(AND(ISNUMBER($U9),COUNT($U$4:$U9)=BA$2),$G9,IF($H9="Hold",BA8,IF(COUNT($U$4:$U9)=BA$2,$V9+BA8,NA())))</f>
        <v>#N/A</v>
      </c>
      <c r="BB9" s="57" t="e">
        <f>IF(AND(ISNUMBER($U9),COUNT($U$4:$U9)=BB$2),$G9,IF($H9="Hold",BB8,IF(COUNT($U$4:$U9)=BB$2,$V9+BB8,NA())))</f>
        <v>#N/A</v>
      </c>
      <c r="BC9" s="57" t="e">
        <f>IF(AND(ISNUMBER($U9),COUNT($U$4:$U9)=BC$2),$G9,IF($H9="Hold",BC8,IF(COUNT($U$4:$U9)=BC$2,$V9+BC8,NA())))</f>
        <v>#N/A</v>
      </c>
      <c r="BD9" s="57" t="e">
        <f>IF(AND(ISNUMBER($U9),COUNT($U$4:$U9)=BD$2),$G9,IF($H9="Hold",BD8,IF(COUNT($U$4:$U9)=BD$2,$V9+BD8,NA())))</f>
        <v>#N/A</v>
      </c>
      <c r="BE9" s="57" t="e">
        <f>IF(AND(ISNUMBER($U9),COUNT($U$4:$U9)=BE$2),$G9,IF($H9="Hold",BE8,IF(COUNT($U$4:$U9)=BE$2,$V9+BE8,NA())))</f>
        <v>#N/A</v>
      </c>
      <c r="BF9" s="57" t="e">
        <f>IF(AND(ISNUMBER($U9),COUNT($U$4:$U9)=BF$2),$G9,IF($H9="Hold",BF8,IF(COUNT($U$4:$U9)=BF$2,$V9+BF8,NA())))</f>
        <v>#N/A</v>
      </c>
      <c r="BG9" s="57" t="e">
        <f>IF(AND(ISNUMBER($U9),COUNT($U$4:$U9)=BG$2),$G9,IF($H9="Hold",BG8,IF(COUNT($U$4:$U9)=BG$2,$V9+BG8,NA())))</f>
        <v>#N/A</v>
      </c>
      <c r="BH9" s="55" t="e">
        <f>IF(AND(COUNT($U$4:$U9)=BH$2,$H9="Hold"),"Hold",NA())</f>
        <v>#N/A</v>
      </c>
      <c r="BI9" s="55" t="e">
        <f>IF(AND(COUNT($U$4:$U9)=BI$2,$H9="Hold"),"Hold",NA())</f>
        <v>#N/A</v>
      </c>
      <c r="BJ9" s="55" t="e">
        <f>IF(AND(COUNT($U$4:$U9)=BJ$2,$H9="Hold"),"Hold",NA())</f>
        <v>#N/A</v>
      </c>
      <c r="BK9" s="55" t="e">
        <f>IF(AND(COUNT($U$4:$U9)=BK$2,$H9="Hold"),"Hold",NA())</f>
        <v>#N/A</v>
      </c>
      <c r="BL9" s="55" t="e">
        <f>IF(AND(COUNT($U$4:$U9)=BL$2,$H9="Hold"),"Hold",NA())</f>
        <v>#N/A</v>
      </c>
      <c r="BM9" s="55" t="e">
        <f>IF(AND(COUNT($U$4:$U9)=BM$2,$H9="Hold"),"Hold",NA())</f>
        <v>#N/A</v>
      </c>
      <c r="BN9" s="55" t="e">
        <f>IF(AND(COUNT($U$4:$U9)=BN$2,$H9="Hold"),"Hold",NA())</f>
        <v>#N/A</v>
      </c>
      <c r="BO9" s="55" t="e">
        <f>IF(AND(COUNT($U$4:$U9)=BO$2,$H9="Hold"),"Hold",NA())</f>
        <v>#N/A</v>
      </c>
      <c r="BP9" s="55" t="e">
        <f>IF(AND(COUNT($U$4:$U9)=BP$2,$H9="Hold"),"Hold",NA())</f>
        <v>#N/A</v>
      </c>
      <c r="BQ9" s="55" t="e">
        <f>IF(AND(COUNT($U$4:$U9)=BQ$2,$H9="Hold"),"Hold",NA())</f>
        <v>#N/A</v>
      </c>
      <c r="BR9" s="55" t="e">
        <f>IF(AND(COUNT($U$4:$U9)=BR$2,$H9="Hold"),"Hold",NA())</f>
        <v>#N/A</v>
      </c>
      <c r="BS9" s="55" t="e">
        <f>IF(AND(COUNT($U$4:$U9)=BS$2,$H9="Hold"),"Hold",NA())</f>
        <v>#N/A</v>
      </c>
    </row>
    <row r="10" spans="1:73" s="96" customFormat="1" ht="18.75" customHeight="1" x14ac:dyDescent="0.25">
      <c r="B10" s="23"/>
      <c r="C10" s="95"/>
      <c r="D10" s="9">
        <f t="shared" si="2"/>
        <v>12</v>
      </c>
      <c r="E10" s="10">
        <f t="shared" si="3"/>
        <v>42674</v>
      </c>
      <c r="F10" s="5" t="str">
        <f>IFERROR(IF(COUNT(G$4:G10)=0,"",IF(H10="Hold",F9,IF(ISNUMBER(U10),G10,F9+V10))),"")</f>
        <v/>
      </c>
      <c r="G10" s="13"/>
      <c r="H10" s="27"/>
      <c r="I10" s="17"/>
      <c r="J10" s="93"/>
      <c r="K10" s="34"/>
      <c r="L10" s="38"/>
      <c r="M10" s="38"/>
      <c r="N10" s="38"/>
      <c r="O10" s="38"/>
      <c r="P10" s="37"/>
      <c r="R10" s="46">
        <v>7</v>
      </c>
      <c r="S10" s="47" t="e">
        <f t="shared" si="0"/>
        <v>#N/A</v>
      </c>
      <c r="T10" s="47" t="s">
        <v>68</v>
      </c>
      <c r="U10" s="52" t="str">
        <f>IF(H10="30 Mins",$N$19,IF(H10="45 Mins",$N$20,IF(H10="60 Mins",$N$21,IF(H10="Alt 1",$N$22,IF(H10="Alt 2",$N$23,IF(H10="Alt 3",$N$24,IF(H10="Alt 4",$N$25,IF(H10="Alt 5",#REF!,IF(H10="Change",V9,"")))))))))</f>
        <v/>
      </c>
      <c r="V10" s="53" t="e">
        <f>IF(COUNT(U$4:U10)=0,NA(),IF(ISNUMBER(U10),U10,V9))</f>
        <v>#N/A</v>
      </c>
      <c r="W10" s="48" t="e">
        <f t="shared" si="1"/>
        <v>#N/A</v>
      </c>
      <c r="X10" s="72" t="str">
        <f>IF(AND(ISNUMBER($S10),COUNT($U$4:$U10)=X$2),$S10,"")</f>
        <v/>
      </c>
      <c r="Y10" s="72" t="str">
        <f>IF(AND(ISNUMBER($S10),COUNT($U$4:$U10)=Y$2),$S10,"")</f>
        <v/>
      </c>
      <c r="Z10" s="72" t="str">
        <f>IF(AND(ISNUMBER($S10),COUNT($U$4:$U10)=Z$2),$S10,"")</f>
        <v/>
      </c>
      <c r="AA10" s="72" t="str">
        <f>IF(AND(ISNUMBER($S10),COUNT($U$4:$U10)=AA$2),$S10,"")</f>
        <v/>
      </c>
      <c r="AB10" s="72" t="str">
        <f>IF(AND(ISNUMBER($S10),COUNT($U$4:$U10)=AB$2),$S10,"")</f>
        <v/>
      </c>
      <c r="AC10" s="72" t="str">
        <f>IF(AND(ISNUMBER($S10),COUNT($U$4:$U10)=AC$2),$S10,"")</f>
        <v/>
      </c>
      <c r="AD10" s="72" t="str">
        <f>IF(AND(ISNUMBER($S10),COUNT($U$4:$U10)=AD$2),$S10,"")</f>
        <v/>
      </c>
      <c r="AE10" s="72" t="str">
        <f>IF(AND(ISNUMBER($S10),COUNT($U$4:$U10)=AE$2),$S10,"")</f>
        <v/>
      </c>
      <c r="AF10" s="72" t="str">
        <f>IF(AND(ISNUMBER($S10),COUNT($U$4:$U10)=AF$2),$S10,"")</f>
        <v/>
      </c>
      <c r="AG10" s="72" t="str">
        <f>IF(AND(ISNUMBER($S10),COUNT($U$4:$U10)=AG$2),$S10,"")</f>
        <v/>
      </c>
      <c r="AH10" s="72" t="str">
        <f>IF(AND(ISNUMBER($S10),COUNT($U$4:$U10)=AH$2),$S10,"")</f>
        <v/>
      </c>
      <c r="AI10" s="72" t="str">
        <f>IF(AND(ISNUMBER($S10),COUNT($U$4:$U10)=AI$2),$S10,"")</f>
        <v/>
      </c>
      <c r="AJ10" s="51" t="e">
        <f>IFERROR(IF(COUNT($U$4:$U10)&lt;&gt;AJ$2,NA(),SLOPE(X$4:X$26,$R$4:$R$26)*($R10-COUNTIF(BH$4:BH10,"Hold"))+INTERCEPT(X$4:X$26,$R$4:$R$26)),NA())</f>
        <v>#N/A</v>
      </c>
      <c r="AK10" s="51" t="e">
        <f>IFERROR(IF(COUNT($U$4:$U10)&lt;&gt;AK$2,NA(),SLOPE(Y$4:Y$26,$R$4:$R$26)*($R10-COUNTIF(BI$4:BI10,"Hold"))+INTERCEPT(Y$4:Y$26,$R$4:$R$26)),NA())</f>
        <v>#N/A</v>
      </c>
      <c r="AL10" s="51" t="e">
        <f>IFERROR(IF(COUNT($U$4:$U10)&lt;&gt;AL$2,NA(),SLOPE(Z$4:Z$26,$R$4:$R$26)*($R10-COUNTIF(BJ$4:BJ10,"Hold"))+INTERCEPT(Z$4:Z$26,$R$4:$R$26)),NA())</f>
        <v>#N/A</v>
      </c>
      <c r="AM10" s="51" t="e">
        <f>IFERROR(IF(COUNT($U$4:$U10)&lt;&gt;AM$2,NA(),SLOPE(AA$4:AA$26,$R$4:$R$26)*($R10-COUNTIF(BK$4:BK10,"Hold"))+INTERCEPT(AA$4:AA$26,$R$4:$R$26)),NA())</f>
        <v>#N/A</v>
      </c>
      <c r="AN10" s="51" t="e">
        <f>IFERROR(IF(COUNT($U$4:$U10)&lt;&gt;AN$2,NA(),SLOPE(AB$4:AB$26,$R$4:$R$26)*($R10-COUNTIF(BL$4:BL10,"Hold"))+INTERCEPT(AB$4:AB$26,$R$4:$R$26)),NA())</f>
        <v>#N/A</v>
      </c>
      <c r="AO10" s="51" t="e">
        <f>IFERROR(IF(COUNT($U$4:$U10)&lt;&gt;AO$2,NA(),SLOPE(AC$4:AC$26,$R$4:$R$26)*($R10-COUNTIF(BM$4:BM10,"Hold"))+INTERCEPT(AC$4:AC$26,$R$4:$R$26)),NA())</f>
        <v>#N/A</v>
      </c>
      <c r="AP10" s="51" t="e">
        <f>IFERROR(IF(COUNT($U$4:$U10)&lt;&gt;AP$2,NA(),SLOPE(AD$4:AD$26,$R$4:$R$26)*($R10-COUNTIF(BN$4:BN10,"Hold"))+INTERCEPT(AD$4:AD$26,$R$4:$R$26)),NA())</f>
        <v>#N/A</v>
      </c>
      <c r="AQ10" s="51" t="e">
        <f>IFERROR(IF(COUNT($U$4:$U10)&lt;&gt;AQ$2,NA(),SLOPE(AE$4:AE$26,$R$4:$R$26)*($R10-COUNTIF(BO$4:BO10,"Hold"))+INTERCEPT(AE$4:AE$26,$R$4:$R$26)),NA())</f>
        <v>#N/A</v>
      </c>
      <c r="AR10" s="51" t="e">
        <f>IFERROR(IF(COUNT($U$4:$U10)&lt;&gt;AR$2,NA(),SLOPE(AF$4:AF$26,$R$4:$R$26)*($R10-COUNTIF(BP$4:BP10,"Hold"))+INTERCEPT(AF$4:AF$26,$R$4:$R$26)),NA())</f>
        <v>#N/A</v>
      </c>
      <c r="AS10" s="51" t="e">
        <f>IFERROR(IF(COUNT($U$4:$U10)&lt;&gt;AS$2,NA(),SLOPE(AG$4:AG$26,$R$4:$R$26)*($R10-COUNTIF(BQ$4:BQ10,"Hold"))+INTERCEPT(AG$4:AG$26,$R$4:$R$26)),NA())</f>
        <v>#N/A</v>
      </c>
      <c r="AT10" s="51" t="e">
        <f>IFERROR(IF(COUNT($U$4:$U10)&lt;&gt;AT$2,NA(),SLOPE(AH$4:AH$26,$R$4:$R$26)*($R10-COUNTIF(BR$4:BR10,"Hold"))+INTERCEPT(AH$4:AH$26,$R$4:$R$26)),NA())</f>
        <v>#N/A</v>
      </c>
      <c r="AU10" s="51" t="e">
        <f>IFERROR(IF(COUNT($U$4:$U10)&lt;&gt;AU$2,NA(),SLOPE(AI$4:AI$26,$R$4:$R$26)*($R10-COUNTIF(BS$4:BS10,"Hold"))+INTERCEPT(AI$4:AI$26,$R$4:$R$26)),NA())</f>
        <v>#N/A</v>
      </c>
      <c r="AV10" s="57" t="e">
        <f>IF(AND(ISNUMBER($U10),COUNT($U$4:$U10)=AV$2),$G10,IF($H10="Hold",AV9,IF(COUNT($U$4:$U10)=AV$2,$V10+AV9,NA())))</f>
        <v>#N/A</v>
      </c>
      <c r="AW10" s="57" t="e">
        <f>IF(AND(ISNUMBER($U10),COUNT($U$4:$U10)=AW$2),$G10,IF($H10="Hold",AW9,IF(COUNT($U$4:$U10)=AW$2,$V10+AW9,NA())))</f>
        <v>#N/A</v>
      </c>
      <c r="AX10" s="57" t="e">
        <f>IF(AND(ISNUMBER($U10),COUNT($U$4:$U10)=AX$2),$G10,IF($H10="Hold",AX9,IF(COUNT($U$4:$U10)=AX$2,$V10+AX9,NA())))</f>
        <v>#N/A</v>
      </c>
      <c r="AY10" s="57" t="e">
        <f>IF(AND(ISNUMBER($U10),COUNT($U$4:$U10)=AY$2),$G10,IF($H10="Hold",AY9,IF(COUNT($U$4:$U10)=AY$2,$V10+AY9,NA())))</f>
        <v>#N/A</v>
      </c>
      <c r="AZ10" s="57" t="e">
        <f>IF(AND(ISNUMBER($U10),COUNT($U$4:$U10)=AZ$2),$G10,IF($H10="Hold",AZ9,IF(COUNT($U$4:$U10)=AZ$2,$V10+AZ9,NA())))</f>
        <v>#N/A</v>
      </c>
      <c r="BA10" s="57" t="e">
        <f>IF(AND(ISNUMBER($U10),COUNT($U$4:$U10)=BA$2),$G10,IF($H10="Hold",BA9,IF(COUNT($U$4:$U10)=BA$2,$V10+BA9,NA())))</f>
        <v>#N/A</v>
      </c>
      <c r="BB10" s="57" t="e">
        <f>IF(AND(ISNUMBER($U10),COUNT($U$4:$U10)=BB$2),$G10,IF($H10="Hold",BB9,IF(COUNT($U$4:$U10)=BB$2,$V10+BB9,NA())))</f>
        <v>#N/A</v>
      </c>
      <c r="BC10" s="57" t="e">
        <f>IF(AND(ISNUMBER($U10),COUNT($U$4:$U10)=BC$2),$G10,IF($H10="Hold",BC9,IF(COUNT($U$4:$U10)=BC$2,$V10+BC9,NA())))</f>
        <v>#N/A</v>
      </c>
      <c r="BD10" s="57" t="e">
        <f>IF(AND(ISNUMBER($U10),COUNT($U$4:$U10)=BD$2),$G10,IF($H10="Hold",BD9,IF(COUNT($U$4:$U10)=BD$2,$V10+BD9,NA())))</f>
        <v>#N/A</v>
      </c>
      <c r="BE10" s="57" t="e">
        <f>IF(AND(ISNUMBER($U10),COUNT($U$4:$U10)=BE$2),$G10,IF($H10="Hold",BE9,IF(COUNT($U$4:$U10)=BE$2,$V10+BE9,NA())))</f>
        <v>#N/A</v>
      </c>
      <c r="BF10" s="57" t="e">
        <f>IF(AND(ISNUMBER($U10),COUNT($U$4:$U10)=BF$2),$G10,IF($H10="Hold",BF9,IF(COUNT($U$4:$U10)=BF$2,$V10+BF9,NA())))</f>
        <v>#N/A</v>
      </c>
      <c r="BG10" s="57" t="e">
        <f>IF(AND(ISNUMBER($U10),COUNT($U$4:$U10)=BG$2),$G10,IF($H10="Hold",BG9,IF(COUNT($U$4:$U10)=BG$2,$V10+BG9,NA())))</f>
        <v>#N/A</v>
      </c>
      <c r="BH10" s="55" t="e">
        <f>IF(AND(COUNT($U$4:$U10)=BH$2,$H10="Hold"),"Hold",NA())</f>
        <v>#N/A</v>
      </c>
      <c r="BI10" s="55" t="e">
        <f>IF(AND(COUNT($U$4:$U10)=BI$2,$H10="Hold"),"Hold",NA())</f>
        <v>#N/A</v>
      </c>
      <c r="BJ10" s="55" t="e">
        <f>IF(AND(COUNT($U$4:$U10)=BJ$2,$H10="Hold"),"Hold",NA())</f>
        <v>#N/A</v>
      </c>
      <c r="BK10" s="55" t="e">
        <f>IF(AND(COUNT($U$4:$U10)=BK$2,$H10="Hold"),"Hold",NA())</f>
        <v>#N/A</v>
      </c>
      <c r="BL10" s="55" t="e">
        <f>IF(AND(COUNT($U$4:$U10)=BL$2,$H10="Hold"),"Hold",NA())</f>
        <v>#N/A</v>
      </c>
      <c r="BM10" s="55" t="e">
        <f>IF(AND(COUNT($U$4:$U10)=BM$2,$H10="Hold"),"Hold",NA())</f>
        <v>#N/A</v>
      </c>
      <c r="BN10" s="55" t="e">
        <f>IF(AND(COUNT($U$4:$U10)=BN$2,$H10="Hold"),"Hold",NA())</f>
        <v>#N/A</v>
      </c>
      <c r="BO10" s="55" t="e">
        <f>IF(AND(COUNT($U$4:$U10)=BO$2,$H10="Hold"),"Hold",NA())</f>
        <v>#N/A</v>
      </c>
      <c r="BP10" s="55" t="e">
        <f>IF(AND(COUNT($U$4:$U10)=BP$2,$H10="Hold"),"Hold",NA())</f>
        <v>#N/A</v>
      </c>
      <c r="BQ10" s="55" t="e">
        <f>IF(AND(COUNT($U$4:$U10)=BQ$2,$H10="Hold"),"Hold",NA())</f>
        <v>#N/A</v>
      </c>
      <c r="BR10" s="55" t="e">
        <f>IF(AND(COUNT($U$4:$U10)=BR$2,$H10="Hold"),"Hold",NA())</f>
        <v>#N/A</v>
      </c>
      <c r="BS10" s="55" t="e">
        <f>IF(AND(COUNT($U$4:$U10)=BS$2,$H10="Hold"),"Hold",NA())</f>
        <v>#N/A</v>
      </c>
    </row>
    <row r="11" spans="1:73" s="96" customFormat="1" ht="18.75" customHeight="1" x14ac:dyDescent="0.25">
      <c r="B11" s="23"/>
      <c r="C11" s="95"/>
      <c r="D11" s="9">
        <f t="shared" si="2"/>
        <v>14</v>
      </c>
      <c r="E11" s="10">
        <f t="shared" si="3"/>
        <v>42688</v>
      </c>
      <c r="F11" s="5" t="str">
        <f>IFERROR(IF(COUNT(G$4:G11)=0,"",IF(H11="Hold",F10,IF(ISNUMBER(U11),G11,F10+V11))),"")</f>
        <v/>
      </c>
      <c r="G11" s="13"/>
      <c r="H11" s="27"/>
      <c r="I11" s="17"/>
      <c r="J11" s="93"/>
      <c r="K11" s="34"/>
      <c r="L11" s="146" t="s">
        <v>82</v>
      </c>
      <c r="M11" s="146"/>
      <c r="N11" s="146"/>
      <c r="O11" s="146"/>
      <c r="P11" s="37"/>
      <c r="R11" s="46">
        <v>8</v>
      </c>
      <c r="S11" s="47" t="e">
        <f t="shared" si="0"/>
        <v>#N/A</v>
      </c>
      <c r="T11" s="47"/>
      <c r="U11" s="52" t="str">
        <f>IF(H11="30 Mins",$N$19,IF(H11="45 Mins",$N$20,IF(H11="60 Mins",$N$21,IF(H11="Alt 1",$N$22,IF(H11="Alt 2",$N$23,IF(H11="Alt 3",$N$24,IF(H11="Alt 4",$N$25,IF(H11="Alt 5",#REF!,IF(H11="Change",V10,"")))))))))</f>
        <v/>
      </c>
      <c r="V11" s="53" t="e">
        <f>IF(COUNT(U$4:U11)=0,NA(),IF(ISNUMBER(U11),U11,V10))</f>
        <v>#N/A</v>
      </c>
      <c r="W11" s="48" t="e">
        <f t="shared" si="1"/>
        <v>#N/A</v>
      </c>
      <c r="X11" s="72" t="str">
        <f>IF(AND(ISNUMBER($S11),COUNT($U$4:$U11)=X$2),$S11,"")</f>
        <v/>
      </c>
      <c r="Y11" s="72" t="str">
        <f>IF(AND(ISNUMBER($S11),COUNT($U$4:$U11)=Y$2),$S11,"")</f>
        <v/>
      </c>
      <c r="Z11" s="72" t="str">
        <f>IF(AND(ISNUMBER($S11),COUNT($U$4:$U11)=Z$2),$S11,"")</f>
        <v/>
      </c>
      <c r="AA11" s="72" t="str">
        <f>IF(AND(ISNUMBER($S11),COUNT($U$4:$U11)=AA$2),$S11,"")</f>
        <v/>
      </c>
      <c r="AB11" s="72" t="str">
        <f>IF(AND(ISNUMBER($S11),COUNT($U$4:$U11)=AB$2),$S11,"")</f>
        <v/>
      </c>
      <c r="AC11" s="72" t="str">
        <f>IF(AND(ISNUMBER($S11),COUNT($U$4:$U11)=AC$2),$S11,"")</f>
        <v/>
      </c>
      <c r="AD11" s="72" t="str">
        <f>IF(AND(ISNUMBER($S11),COUNT($U$4:$U11)=AD$2),$S11,"")</f>
        <v/>
      </c>
      <c r="AE11" s="72" t="str">
        <f>IF(AND(ISNUMBER($S11),COUNT($U$4:$U11)=AE$2),$S11,"")</f>
        <v/>
      </c>
      <c r="AF11" s="72" t="str">
        <f>IF(AND(ISNUMBER($S11),COUNT($U$4:$U11)=AF$2),$S11,"")</f>
        <v/>
      </c>
      <c r="AG11" s="72" t="str">
        <f>IF(AND(ISNUMBER($S11),COUNT($U$4:$U11)=AG$2),$S11,"")</f>
        <v/>
      </c>
      <c r="AH11" s="72" t="str">
        <f>IF(AND(ISNUMBER($S11),COUNT($U$4:$U11)=AH$2),$S11,"")</f>
        <v/>
      </c>
      <c r="AI11" s="72" t="str">
        <f>IF(AND(ISNUMBER($S11),COUNT($U$4:$U11)=AI$2),$S11,"")</f>
        <v/>
      </c>
      <c r="AJ11" s="51" t="e">
        <f>IFERROR(IF(COUNT($U$4:$U11)&lt;&gt;AJ$2,NA(),SLOPE(X$4:X$26,$R$4:$R$26)*($R11-COUNTIF(BH$4:BH11,"Hold"))+INTERCEPT(X$4:X$26,$R$4:$R$26)),NA())</f>
        <v>#N/A</v>
      </c>
      <c r="AK11" s="51" t="e">
        <f>IFERROR(IF(COUNT($U$4:$U11)&lt;&gt;AK$2,NA(),SLOPE(Y$4:Y$26,$R$4:$R$26)*($R11-COUNTIF(BI$4:BI11,"Hold"))+INTERCEPT(Y$4:Y$26,$R$4:$R$26)),NA())</f>
        <v>#N/A</v>
      </c>
      <c r="AL11" s="51" t="e">
        <f>IFERROR(IF(COUNT($U$4:$U11)&lt;&gt;AL$2,NA(),SLOPE(Z$4:Z$26,$R$4:$R$26)*($R11-COUNTIF(BJ$4:BJ11,"Hold"))+INTERCEPT(Z$4:Z$26,$R$4:$R$26)),NA())</f>
        <v>#N/A</v>
      </c>
      <c r="AM11" s="51" t="e">
        <f>IFERROR(IF(COUNT($U$4:$U11)&lt;&gt;AM$2,NA(),SLOPE(AA$4:AA$26,$R$4:$R$26)*($R11-COUNTIF(BK$4:BK11,"Hold"))+INTERCEPT(AA$4:AA$26,$R$4:$R$26)),NA())</f>
        <v>#N/A</v>
      </c>
      <c r="AN11" s="51" t="e">
        <f>IFERROR(IF(COUNT($U$4:$U11)&lt;&gt;AN$2,NA(),SLOPE(AB$4:AB$26,$R$4:$R$26)*($R11-COUNTIF(BL$4:BL11,"Hold"))+INTERCEPT(AB$4:AB$26,$R$4:$R$26)),NA())</f>
        <v>#N/A</v>
      </c>
      <c r="AO11" s="51" t="e">
        <f>IFERROR(IF(COUNT($U$4:$U11)&lt;&gt;AO$2,NA(),SLOPE(AC$4:AC$26,$R$4:$R$26)*($R11-COUNTIF(BM$4:BM11,"Hold"))+INTERCEPT(AC$4:AC$26,$R$4:$R$26)),NA())</f>
        <v>#N/A</v>
      </c>
      <c r="AP11" s="51" t="e">
        <f>IFERROR(IF(COUNT($U$4:$U11)&lt;&gt;AP$2,NA(),SLOPE(AD$4:AD$26,$R$4:$R$26)*($R11-COUNTIF(BN$4:BN11,"Hold"))+INTERCEPT(AD$4:AD$26,$R$4:$R$26)),NA())</f>
        <v>#N/A</v>
      </c>
      <c r="AQ11" s="51" t="e">
        <f>IFERROR(IF(COUNT($U$4:$U11)&lt;&gt;AQ$2,NA(),SLOPE(AE$4:AE$26,$R$4:$R$26)*($R11-COUNTIF(BO$4:BO11,"Hold"))+INTERCEPT(AE$4:AE$26,$R$4:$R$26)),NA())</f>
        <v>#N/A</v>
      </c>
      <c r="AR11" s="51" t="e">
        <f>IFERROR(IF(COUNT($U$4:$U11)&lt;&gt;AR$2,NA(),SLOPE(AF$4:AF$26,$R$4:$R$26)*($R11-COUNTIF(BP$4:BP11,"Hold"))+INTERCEPT(AF$4:AF$26,$R$4:$R$26)),NA())</f>
        <v>#N/A</v>
      </c>
      <c r="AS11" s="51" t="e">
        <f>IFERROR(IF(COUNT($U$4:$U11)&lt;&gt;AS$2,NA(),SLOPE(AG$4:AG$26,$R$4:$R$26)*($R11-COUNTIF(BQ$4:BQ11,"Hold"))+INTERCEPT(AG$4:AG$26,$R$4:$R$26)),NA())</f>
        <v>#N/A</v>
      </c>
      <c r="AT11" s="51" t="e">
        <f>IFERROR(IF(COUNT($U$4:$U11)&lt;&gt;AT$2,NA(),SLOPE(AH$4:AH$26,$R$4:$R$26)*($R11-COUNTIF(BR$4:BR11,"Hold"))+INTERCEPT(AH$4:AH$26,$R$4:$R$26)),NA())</f>
        <v>#N/A</v>
      </c>
      <c r="AU11" s="51" t="e">
        <f>IFERROR(IF(COUNT($U$4:$U11)&lt;&gt;AU$2,NA(),SLOPE(AI$4:AI$26,$R$4:$R$26)*($R11-COUNTIF(BS$4:BS11,"Hold"))+INTERCEPT(AI$4:AI$26,$R$4:$R$26)),NA())</f>
        <v>#N/A</v>
      </c>
      <c r="AV11" s="57" t="e">
        <f>IF(AND(ISNUMBER($U11),COUNT($U$4:$U11)=AV$2),$G11,IF($H11="Hold",AV10,IF(COUNT($U$4:$U11)=AV$2,$V11+AV10,NA())))</f>
        <v>#N/A</v>
      </c>
      <c r="AW11" s="57" t="e">
        <f>IF(AND(ISNUMBER($U11),COUNT($U$4:$U11)=AW$2),$G11,IF($H11="Hold",AW10,IF(COUNT($U$4:$U11)=AW$2,$V11+AW10,NA())))</f>
        <v>#N/A</v>
      </c>
      <c r="AX11" s="57" t="e">
        <f>IF(AND(ISNUMBER($U11),COUNT($U$4:$U11)=AX$2),$G11,IF($H11="Hold",AX10,IF(COUNT($U$4:$U11)=AX$2,$V11+AX10,NA())))</f>
        <v>#N/A</v>
      </c>
      <c r="AY11" s="57" t="e">
        <f>IF(AND(ISNUMBER($U11),COUNT($U$4:$U11)=AY$2),$G11,IF($H11="Hold",AY10,IF(COUNT($U$4:$U11)=AY$2,$V11+AY10,NA())))</f>
        <v>#N/A</v>
      </c>
      <c r="AZ11" s="57" t="e">
        <f>IF(AND(ISNUMBER($U11),COUNT($U$4:$U11)=AZ$2),$G11,IF($H11="Hold",AZ10,IF(COUNT($U$4:$U11)=AZ$2,$V11+AZ10,NA())))</f>
        <v>#N/A</v>
      </c>
      <c r="BA11" s="57" t="e">
        <f>IF(AND(ISNUMBER($U11),COUNT($U$4:$U11)=BA$2),$G11,IF($H11="Hold",BA10,IF(COUNT($U$4:$U11)=BA$2,$V11+BA10,NA())))</f>
        <v>#N/A</v>
      </c>
      <c r="BB11" s="57" t="e">
        <f>IF(AND(ISNUMBER($U11),COUNT($U$4:$U11)=BB$2),$G11,IF($H11="Hold",BB10,IF(COUNT($U$4:$U11)=BB$2,$V11+BB10,NA())))</f>
        <v>#N/A</v>
      </c>
      <c r="BC11" s="57" t="e">
        <f>IF(AND(ISNUMBER($U11),COUNT($U$4:$U11)=BC$2),$G11,IF($H11="Hold",BC10,IF(COUNT($U$4:$U11)=BC$2,$V11+BC10,NA())))</f>
        <v>#N/A</v>
      </c>
      <c r="BD11" s="57" t="e">
        <f>IF(AND(ISNUMBER($U11),COUNT($U$4:$U11)=BD$2),$G11,IF($H11="Hold",BD10,IF(COUNT($U$4:$U11)=BD$2,$V11+BD10,NA())))</f>
        <v>#N/A</v>
      </c>
      <c r="BE11" s="57" t="e">
        <f>IF(AND(ISNUMBER($U11),COUNT($U$4:$U11)=BE$2),$G11,IF($H11="Hold",BE10,IF(COUNT($U$4:$U11)=BE$2,$V11+BE10,NA())))</f>
        <v>#N/A</v>
      </c>
      <c r="BF11" s="57" t="e">
        <f>IF(AND(ISNUMBER($U11),COUNT($U$4:$U11)=BF$2),$G11,IF($H11="Hold",BF10,IF(COUNT($U$4:$U11)=BF$2,$V11+BF10,NA())))</f>
        <v>#N/A</v>
      </c>
      <c r="BG11" s="57" t="e">
        <f>IF(AND(ISNUMBER($U11),COUNT($U$4:$U11)=BG$2),$G11,IF($H11="Hold",BG10,IF(COUNT($U$4:$U11)=BG$2,$V11+BG10,NA())))</f>
        <v>#N/A</v>
      </c>
      <c r="BH11" s="55" t="e">
        <f>IF(AND(COUNT($U$4:$U11)=BH$2,$H11="Hold"),"Hold",NA())</f>
        <v>#N/A</v>
      </c>
      <c r="BI11" s="55" t="e">
        <f>IF(AND(COUNT($U$4:$U11)=BI$2,$H11="Hold"),"Hold",NA())</f>
        <v>#N/A</v>
      </c>
      <c r="BJ11" s="55" t="e">
        <f>IF(AND(COUNT($U$4:$U11)=BJ$2,$H11="Hold"),"Hold",NA())</f>
        <v>#N/A</v>
      </c>
      <c r="BK11" s="55" t="e">
        <f>IF(AND(COUNT($U$4:$U11)=BK$2,$H11="Hold"),"Hold",NA())</f>
        <v>#N/A</v>
      </c>
      <c r="BL11" s="55" t="e">
        <f>IF(AND(COUNT($U$4:$U11)=BL$2,$H11="Hold"),"Hold",NA())</f>
        <v>#N/A</v>
      </c>
      <c r="BM11" s="55" t="e">
        <f>IF(AND(COUNT($U$4:$U11)=BM$2,$H11="Hold"),"Hold",NA())</f>
        <v>#N/A</v>
      </c>
      <c r="BN11" s="55" t="e">
        <f>IF(AND(COUNT($U$4:$U11)=BN$2,$H11="Hold"),"Hold",NA())</f>
        <v>#N/A</v>
      </c>
      <c r="BO11" s="55" t="e">
        <f>IF(AND(COUNT($U$4:$U11)=BO$2,$H11="Hold"),"Hold",NA())</f>
        <v>#N/A</v>
      </c>
      <c r="BP11" s="55" t="e">
        <f>IF(AND(COUNT($U$4:$U11)=BP$2,$H11="Hold"),"Hold",NA())</f>
        <v>#N/A</v>
      </c>
      <c r="BQ11" s="55" t="e">
        <f>IF(AND(COUNT($U$4:$U11)=BQ$2,$H11="Hold"),"Hold",NA())</f>
        <v>#N/A</v>
      </c>
      <c r="BR11" s="55" t="e">
        <f>IF(AND(COUNT($U$4:$U11)=BR$2,$H11="Hold"),"Hold",NA())</f>
        <v>#N/A</v>
      </c>
      <c r="BS11" s="55" t="e">
        <f>IF(AND(COUNT($U$4:$U11)=BS$2,$H11="Hold"),"Hold",NA())</f>
        <v>#N/A</v>
      </c>
    </row>
    <row r="12" spans="1:73" s="96" customFormat="1" ht="18.75" customHeight="1" x14ac:dyDescent="0.25">
      <c r="B12" s="23"/>
      <c r="C12" s="95"/>
      <c r="D12" s="9">
        <f t="shared" si="2"/>
        <v>16</v>
      </c>
      <c r="E12" s="10">
        <f t="shared" si="3"/>
        <v>42702</v>
      </c>
      <c r="F12" s="5" t="str">
        <f>IFERROR(IF(COUNT(G$4:G12)=0,"",IF(H12="Hold",F11,IF(ISNUMBER(U12),G12,F11+V12))),"")</f>
        <v/>
      </c>
      <c r="G12" s="13"/>
      <c r="H12" s="27"/>
      <c r="I12" s="17"/>
      <c r="J12" s="93"/>
      <c r="K12" s="34"/>
      <c r="L12" s="124"/>
      <c r="M12" s="124"/>
      <c r="N12" s="132" t="s">
        <v>83</v>
      </c>
      <c r="O12" s="132" t="s">
        <v>84</v>
      </c>
      <c r="P12" s="37"/>
      <c r="R12" s="46">
        <v>9</v>
      </c>
      <c r="S12" s="47" t="e">
        <f t="shared" si="0"/>
        <v>#N/A</v>
      </c>
      <c r="T12" s="47" t="str">
        <f>IF(ISNUMBER(N25),"Alt 4","")</f>
        <v/>
      </c>
      <c r="U12" s="52" t="str">
        <f>IF(H12="30 Mins",$N$19,IF(H12="45 Mins",$N$20,IF(H12="60 Mins",$N$21,IF(H12="Alt 1",$N$22,IF(H12="Alt 2",$N$23,IF(H12="Alt 3",$N$24,IF(H12="Alt 4",$N$25,IF(H12="Alt 5",#REF!,IF(H12="Change",V11,"")))))))))</f>
        <v/>
      </c>
      <c r="V12" s="53" t="e">
        <f>IF(COUNT(U$4:U12)=0,NA(),IF(ISNUMBER(U12),U12,V11))</f>
        <v>#N/A</v>
      </c>
      <c r="W12" s="48" t="e">
        <f t="shared" si="1"/>
        <v>#N/A</v>
      </c>
      <c r="X12" s="72" t="str">
        <f>IF(AND(ISNUMBER($S12),COUNT($U$4:$U12)=X$2),$S12,"")</f>
        <v/>
      </c>
      <c r="Y12" s="72" t="str">
        <f>IF(AND(ISNUMBER($S12),COUNT($U$4:$U12)=Y$2),$S12,"")</f>
        <v/>
      </c>
      <c r="Z12" s="72" t="str">
        <f>IF(AND(ISNUMBER($S12),COUNT($U$4:$U12)=Z$2),$S12,"")</f>
        <v/>
      </c>
      <c r="AA12" s="72" t="str">
        <f>IF(AND(ISNUMBER($S12),COUNT($U$4:$U12)=AA$2),$S12,"")</f>
        <v/>
      </c>
      <c r="AB12" s="72" t="str">
        <f>IF(AND(ISNUMBER($S12),COUNT($U$4:$U12)=AB$2),$S12,"")</f>
        <v/>
      </c>
      <c r="AC12" s="72" t="str">
        <f>IF(AND(ISNUMBER($S12),COUNT($U$4:$U12)=AC$2),$S12,"")</f>
        <v/>
      </c>
      <c r="AD12" s="72" t="str">
        <f>IF(AND(ISNUMBER($S12),COUNT($U$4:$U12)=AD$2),$S12,"")</f>
        <v/>
      </c>
      <c r="AE12" s="72" t="str">
        <f>IF(AND(ISNUMBER($S12),COUNT($U$4:$U12)=AE$2),$S12,"")</f>
        <v/>
      </c>
      <c r="AF12" s="72" t="str">
        <f>IF(AND(ISNUMBER($S12),COUNT($U$4:$U12)=AF$2),$S12,"")</f>
        <v/>
      </c>
      <c r="AG12" s="72" t="str">
        <f>IF(AND(ISNUMBER($S12),COUNT($U$4:$U12)=AG$2),$S12,"")</f>
        <v/>
      </c>
      <c r="AH12" s="72" t="str">
        <f>IF(AND(ISNUMBER($S12),COUNT($U$4:$U12)=AH$2),$S12,"")</f>
        <v/>
      </c>
      <c r="AI12" s="72" t="str">
        <f>IF(AND(ISNUMBER($S12),COUNT($U$4:$U12)=AI$2),$S12,"")</f>
        <v/>
      </c>
      <c r="AJ12" s="51" t="e">
        <f>IFERROR(IF(COUNT($U$4:$U12)&lt;&gt;AJ$2,NA(),SLOPE(X$4:X$26,$R$4:$R$26)*($R12-COUNTIF(BH$4:BH12,"Hold"))+INTERCEPT(X$4:X$26,$R$4:$R$26)),NA())</f>
        <v>#N/A</v>
      </c>
      <c r="AK12" s="51" t="e">
        <f>IFERROR(IF(COUNT($U$4:$U12)&lt;&gt;AK$2,NA(),SLOPE(Y$4:Y$26,$R$4:$R$26)*($R12-COUNTIF(BI$4:BI12,"Hold"))+INTERCEPT(Y$4:Y$26,$R$4:$R$26)),NA())</f>
        <v>#N/A</v>
      </c>
      <c r="AL12" s="51" t="e">
        <f>IFERROR(IF(COUNT($U$4:$U12)&lt;&gt;AL$2,NA(),SLOPE(Z$4:Z$26,$R$4:$R$26)*($R12-COUNTIF(BJ$4:BJ12,"Hold"))+INTERCEPT(Z$4:Z$26,$R$4:$R$26)),NA())</f>
        <v>#N/A</v>
      </c>
      <c r="AM12" s="51" t="e">
        <f>IFERROR(IF(COUNT($U$4:$U12)&lt;&gt;AM$2,NA(),SLOPE(AA$4:AA$26,$R$4:$R$26)*($R12-COUNTIF(BK$4:BK12,"Hold"))+INTERCEPT(AA$4:AA$26,$R$4:$R$26)),NA())</f>
        <v>#N/A</v>
      </c>
      <c r="AN12" s="51" t="e">
        <f>IFERROR(IF(COUNT($U$4:$U12)&lt;&gt;AN$2,NA(),SLOPE(AB$4:AB$26,$R$4:$R$26)*($R12-COUNTIF(BL$4:BL12,"Hold"))+INTERCEPT(AB$4:AB$26,$R$4:$R$26)),NA())</f>
        <v>#N/A</v>
      </c>
      <c r="AO12" s="51" t="e">
        <f>IFERROR(IF(COUNT($U$4:$U12)&lt;&gt;AO$2,NA(),SLOPE(AC$4:AC$26,$R$4:$R$26)*($R12-COUNTIF(BM$4:BM12,"Hold"))+INTERCEPT(AC$4:AC$26,$R$4:$R$26)),NA())</f>
        <v>#N/A</v>
      </c>
      <c r="AP12" s="51" t="e">
        <f>IFERROR(IF(COUNT($U$4:$U12)&lt;&gt;AP$2,NA(),SLOPE(AD$4:AD$26,$R$4:$R$26)*($R12-COUNTIF(BN$4:BN12,"Hold"))+INTERCEPT(AD$4:AD$26,$R$4:$R$26)),NA())</f>
        <v>#N/A</v>
      </c>
      <c r="AQ12" s="51" t="e">
        <f>IFERROR(IF(COUNT($U$4:$U12)&lt;&gt;AQ$2,NA(),SLOPE(AE$4:AE$26,$R$4:$R$26)*($R12-COUNTIF(BO$4:BO12,"Hold"))+INTERCEPT(AE$4:AE$26,$R$4:$R$26)),NA())</f>
        <v>#N/A</v>
      </c>
      <c r="AR12" s="51" t="e">
        <f>IFERROR(IF(COUNT($U$4:$U12)&lt;&gt;AR$2,NA(),SLOPE(AF$4:AF$26,$R$4:$R$26)*($R12-COUNTIF(BP$4:BP12,"Hold"))+INTERCEPT(AF$4:AF$26,$R$4:$R$26)),NA())</f>
        <v>#N/A</v>
      </c>
      <c r="AS12" s="51" t="e">
        <f>IFERROR(IF(COUNT($U$4:$U12)&lt;&gt;AS$2,NA(),SLOPE(AG$4:AG$26,$R$4:$R$26)*($R12-COUNTIF(BQ$4:BQ12,"Hold"))+INTERCEPT(AG$4:AG$26,$R$4:$R$26)),NA())</f>
        <v>#N/A</v>
      </c>
      <c r="AT12" s="51" t="e">
        <f>IFERROR(IF(COUNT($U$4:$U12)&lt;&gt;AT$2,NA(),SLOPE(AH$4:AH$26,$R$4:$R$26)*($R12-COUNTIF(BR$4:BR12,"Hold"))+INTERCEPT(AH$4:AH$26,$R$4:$R$26)),NA())</f>
        <v>#N/A</v>
      </c>
      <c r="AU12" s="51" t="e">
        <f>IFERROR(IF(COUNT($U$4:$U12)&lt;&gt;AU$2,NA(),SLOPE(AI$4:AI$26,$R$4:$R$26)*($R12-COUNTIF(BS$4:BS12,"Hold"))+INTERCEPT(AI$4:AI$26,$R$4:$R$26)),NA())</f>
        <v>#N/A</v>
      </c>
      <c r="AV12" s="57" t="e">
        <f>IF(AND(ISNUMBER($U12),COUNT($U$4:$U12)=AV$2),$G12,IF($H12="Hold",AV11,IF(COUNT($U$4:$U12)=AV$2,$V12+AV11,NA())))</f>
        <v>#N/A</v>
      </c>
      <c r="AW12" s="57" t="e">
        <f>IF(AND(ISNUMBER($U12),COUNT($U$4:$U12)=AW$2),$G12,IF($H12="Hold",AW11,IF(COUNT($U$4:$U12)=AW$2,$V12+AW11,NA())))</f>
        <v>#N/A</v>
      </c>
      <c r="AX12" s="57" t="e">
        <f>IF(AND(ISNUMBER($U12),COUNT($U$4:$U12)=AX$2),$G12,IF($H12="Hold",AX11,IF(COUNT($U$4:$U12)=AX$2,$V12+AX11,NA())))</f>
        <v>#N/A</v>
      </c>
      <c r="AY12" s="57" t="e">
        <f>IF(AND(ISNUMBER($U12),COUNT($U$4:$U12)=AY$2),$G12,IF($H12="Hold",AY11,IF(COUNT($U$4:$U12)=AY$2,$V12+AY11,NA())))</f>
        <v>#N/A</v>
      </c>
      <c r="AZ12" s="57" t="e">
        <f>IF(AND(ISNUMBER($U12),COUNT($U$4:$U12)=AZ$2),$G12,IF($H12="Hold",AZ11,IF(COUNT($U$4:$U12)=AZ$2,$V12+AZ11,NA())))</f>
        <v>#N/A</v>
      </c>
      <c r="BA12" s="57" t="e">
        <f>IF(AND(ISNUMBER($U12),COUNT($U$4:$U12)=BA$2),$G12,IF($H12="Hold",BA11,IF(COUNT($U$4:$U12)=BA$2,$V12+BA11,NA())))</f>
        <v>#N/A</v>
      </c>
      <c r="BB12" s="57" t="e">
        <f>IF(AND(ISNUMBER($U12),COUNT($U$4:$U12)=BB$2),$G12,IF($H12="Hold",BB11,IF(COUNT($U$4:$U12)=BB$2,$V12+BB11,NA())))</f>
        <v>#N/A</v>
      </c>
      <c r="BC12" s="57" t="e">
        <f>IF(AND(ISNUMBER($U12),COUNT($U$4:$U12)=BC$2),$G12,IF($H12="Hold",BC11,IF(COUNT($U$4:$U12)=BC$2,$V12+BC11,NA())))</f>
        <v>#N/A</v>
      </c>
      <c r="BD12" s="57" t="e">
        <f>IF(AND(ISNUMBER($U12),COUNT($U$4:$U12)=BD$2),$G12,IF($H12="Hold",BD11,IF(COUNT($U$4:$U12)=BD$2,$V12+BD11,NA())))</f>
        <v>#N/A</v>
      </c>
      <c r="BE12" s="57" t="e">
        <f>IF(AND(ISNUMBER($U12),COUNT($U$4:$U12)=BE$2),$G12,IF($H12="Hold",BE11,IF(COUNT($U$4:$U12)=BE$2,$V12+BE11,NA())))</f>
        <v>#N/A</v>
      </c>
      <c r="BF12" s="57" t="e">
        <f>IF(AND(ISNUMBER($U12),COUNT($U$4:$U12)=BF$2),$G12,IF($H12="Hold",BF11,IF(COUNT($U$4:$U12)=BF$2,$V12+BF11,NA())))</f>
        <v>#N/A</v>
      </c>
      <c r="BG12" s="57" t="e">
        <f>IF(AND(ISNUMBER($U12),COUNT($U$4:$U12)=BG$2),$G12,IF($H12="Hold",BG11,IF(COUNT($U$4:$U12)=BG$2,$V12+BG11,NA())))</f>
        <v>#N/A</v>
      </c>
      <c r="BH12" s="55" t="e">
        <f>IF(AND(COUNT($U$4:$U12)=BH$2,$H12="Hold"),"Hold",NA())</f>
        <v>#N/A</v>
      </c>
      <c r="BI12" s="55" t="e">
        <f>IF(AND(COUNT($U$4:$U12)=BI$2,$H12="Hold"),"Hold",NA())</f>
        <v>#N/A</v>
      </c>
      <c r="BJ12" s="55" t="e">
        <f>IF(AND(COUNT($U$4:$U12)=BJ$2,$H12="Hold"),"Hold",NA())</f>
        <v>#N/A</v>
      </c>
      <c r="BK12" s="55" t="e">
        <f>IF(AND(COUNT($U$4:$U12)=BK$2,$H12="Hold"),"Hold",NA())</f>
        <v>#N/A</v>
      </c>
      <c r="BL12" s="55" t="e">
        <f>IF(AND(COUNT($U$4:$U12)=BL$2,$H12="Hold"),"Hold",NA())</f>
        <v>#N/A</v>
      </c>
      <c r="BM12" s="55" t="e">
        <f>IF(AND(COUNT($U$4:$U12)=BM$2,$H12="Hold"),"Hold",NA())</f>
        <v>#N/A</v>
      </c>
      <c r="BN12" s="55" t="e">
        <f>IF(AND(COUNT($U$4:$U12)=BN$2,$H12="Hold"),"Hold",NA())</f>
        <v>#N/A</v>
      </c>
      <c r="BO12" s="55" t="e">
        <f>IF(AND(COUNT($U$4:$U12)=BO$2,$H12="Hold"),"Hold",NA())</f>
        <v>#N/A</v>
      </c>
      <c r="BP12" s="55" t="e">
        <f>IF(AND(COUNT($U$4:$U12)=BP$2,$H12="Hold"),"Hold",NA())</f>
        <v>#N/A</v>
      </c>
      <c r="BQ12" s="55" t="e">
        <f>IF(AND(COUNT($U$4:$U12)=BQ$2,$H12="Hold"),"Hold",NA())</f>
        <v>#N/A</v>
      </c>
      <c r="BR12" s="55" t="e">
        <f>IF(AND(COUNT($U$4:$U12)=BR$2,$H12="Hold"),"Hold",NA())</f>
        <v>#N/A</v>
      </c>
      <c r="BS12" s="55" t="e">
        <f>IF(AND(COUNT($U$4:$U12)=BS$2,$H12="Hold"),"Hold",NA())</f>
        <v>#N/A</v>
      </c>
    </row>
    <row r="13" spans="1:73" s="96" customFormat="1" ht="18.75" customHeight="1" thickBot="1" x14ac:dyDescent="0.3">
      <c r="B13" s="23"/>
      <c r="C13" s="95"/>
      <c r="D13" s="9">
        <f t="shared" si="2"/>
        <v>18</v>
      </c>
      <c r="E13" s="10">
        <f t="shared" si="3"/>
        <v>42716</v>
      </c>
      <c r="F13" s="5" t="str">
        <f>IFERROR(IF(COUNT(G$4:G13)=0,"",IF(H13="Hold",F12,IF(ISNUMBER(U13),G13,F12+V13))),"")</f>
        <v/>
      </c>
      <c r="G13" s="13"/>
      <c r="H13" s="27"/>
      <c r="I13" s="17"/>
      <c r="J13" s="93"/>
      <c r="K13" s="34"/>
      <c r="L13" s="148" t="s">
        <v>57</v>
      </c>
      <c r="M13" s="148"/>
      <c r="N13" s="134"/>
      <c r="O13" s="135"/>
      <c r="P13" s="37"/>
      <c r="R13" s="46">
        <v>10</v>
      </c>
      <c r="S13" s="47" t="e">
        <f t="shared" si="0"/>
        <v>#N/A</v>
      </c>
      <c r="T13" s="47" t="str">
        <f>IF(ISNUMBER(#REF!),"Alt 5","")</f>
        <v/>
      </c>
      <c r="U13" s="52" t="str">
        <f>IF(H13="30 Mins",$N$19,IF(H13="45 Mins",$N$20,IF(H13="60 Mins",$N$21,IF(H13="Alt 1",$N$22,IF(H13="Alt 2",$N$23,IF(H13="Alt 3",$N$24,IF(H13="Alt 4",$N$25,IF(H13="Alt 5",#REF!,IF(H13="Change",V12,"")))))))))</f>
        <v/>
      </c>
      <c r="V13" s="53" t="e">
        <f>IF(COUNT(U$4:U13)=0,NA(),IF(ISNUMBER(U13),U13,V12))</f>
        <v>#N/A</v>
      </c>
      <c r="W13" s="48" t="e">
        <f t="shared" si="1"/>
        <v>#N/A</v>
      </c>
      <c r="X13" s="72" t="str">
        <f>IF(AND(ISNUMBER($S13),COUNT($U$4:$U13)=X$2),$S13,"")</f>
        <v/>
      </c>
      <c r="Y13" s="72" t="str">
        <f>IF(AND(ISNUMBER($S13),COUNT($U$4:$U13)=Y$2),$S13,"")</f>
        <v/>
      </c>
      <c r="Z13" s="72" t="str">
        <f>IF(AND(ISNUMBER($S13),COUNT($U$4:$U13)=Z$2),$S13,"")</f>
        <v/>
      </c>
      <c r="AA13" s="72" t="str">
        <f>IF(AND(ISNUMBER($S13),COUNT($U$4:$U13)=AA$2),$S13,"")</f>
        <v/>
      </c>
      <c r="AB13" s="72" t="str">
        <f>IF(AND(ISNUMBER($S13),COUNT($U$4:$U13)=AB$2),$S13,"")</f>
        <v/>
      </c>
      <c r="AC13" s="72" t="str">
        <f>IF(AND(ISNUMBER($S13),COUNT($U$4:$U13)=AC$2),$S13,"")</f>
        <v/>
      </c>
      <c r="AD13" s="72" t="str">
        <f>IF(AND(ISNUMBER($S13),COUNT($U$4:$U13)=AD$2),$S13,"")</f>
        <v/>
      </c>
      <c r="AE13" s="72" t="str">
        <f>IF(AND(ISNUMBER($S13),COUNT($U$4:$U13)=AE$2),$S13,"")</f>
        <v/>
      </c>
      <c r="AF13" s="72" t="str">
        <f>IF(AND(ISNUMBER($S13),COUNT($U$4:$U13)=AF$2),$S13,"")</f>
        <v/>
      </c>
      <c r="AG13" s="72" t="str">
        <f>IF(AND(ISNUMBER($S13),COUNT($U$4:$U13)=AG$2),$S13,"")</f>
        <v/>
      </c>
      <c r="AH13" s="72" t="str">
        <f>IF(AND(ISNUMBER($S13),COUNT($U$4:$U13)=AH$2),$S13,"")</f>
        <v/>
      </c>
      <c r="AI13" s="72" t="str">
        <f>IF(AND(ISNUMBER($S13),COUNT($U$4:$U13)=AI$2),$S13,"")</f>
        <v/>
      </c>
      <c r="AJ13" s="51" t="e">
        <f>IFERROR(IF(COUNT($U$4:$U13)&lt;&gt;AJ$2,NA(),SLOPE(X$4:X$26,$R$4:$R$26)*($R13-COUNTIF(BH$4:BH13,"Hold"))+INTERCEPT(X$4:X$26,$R$4:$R$26)),NA())</f>
        <v>#N/A</v>
      </c>
      <c r="AK13" s="51" t="e">
        <f>IFERROR(IF(COUNT($U$4:$U13)&lt;&gt;AK$2,NA(),SLOPE(Y$4:Y$26,$R$4:$R$26)*($R13-COUNTIF(BI$4:BI13,"Hold"))+INTERCEPT(Y$4:Y$26,$R$4:$R$26)),NA())</f>
        <v>#N/A</v>
      </c>
      <c r="AL13" s="51" t="e">
        <f>IFERROR(IF(COUNT($U$4:$U13)&lt;&gt;AL$2,NA(),SLOPE(Z$4:Z$26,$R$4:$R$26)*($R13-COUNTIF(BJ$4:BJ13,"Hold"))+INTERCEPT(Z$4:Z$26,$R$4:$R$26)),NA())</f>
        <v>#N/A</v>
      </c>
      <c r="AM13" s="51" t="e">
        <f>IFERROR(IF(COUNT($U$4:$U13)&lt;&gt;AM$2,NA(),SLOPE(AA$4:AA$26,$R$4:$R$26)*($R13-COUNTIF(BK$4:BK13,"Hold"))+INTERCEPT(AA$4:AA$26,$R$4:$R$26)),NA())</f>
        <v>#N/A</v>
      </c>
      <c r="AN13" s="51" t="e">
        <f>IFERROR(IF(COUNT($U$4:$U13)&lt;&gt;AN$2,NA(),SLOPE(AB$4:AB$26,$R$4:$R$26)*($R13-COUNTIF(BL$4:BL13,"Hold"))+INTERCEPT(AB$4:AB$26,$R$4:$R$26)),NA())</f>
        <v>#N/A</v>
      </c>
      <c r="AO13" s="51" t="e">
        <f>IFERROR(IF(COUNT($U$4:$U13)&lt;&gt;AO$2,NA(),SLOPE(AC$4:AC$26,$R$4:$R$26)*($R13-COUNTIF(BM$4:BM13,"Hold"))+INTERCEPT(AC$4:AC$26,$R$4:$R$26)),NA())</f>
        <v>#N/A</v>
      </c>
      <c r="AP13" s="51" t="e">
        <f>IFERROR(IF(COUNT($U$4:$U13)&lt;&gt;AP$2,NA(),SLOPE(AD$4:AD$26,$R$4:$R$26)*($R13-COUNTIF(BN$4:BN13,"Hold"))+INTERCEPT(AD$4:AD$26,$R$4:$R$26)),NA())</f>
        <v>#N/A</v>
      </c>
      <c r="AQ13" s="51" t="e">
        <f>IFERROR(IF(COUNT($U$4:$U13)&lt;&gt;AQ$2,NA(),SLOPE(AE$4:AE$26,$R$4:$R$26)*($R13-COUNTIF(BO$4:BO13,"Hold"))+INTERCEPT(AE$4:AE$26,$R$4:$R$26)),NA())</f>
        <v>#N/A</v>
      </c>
      <c r="AR13" s="51" t="e">
        <f>IFERROR(IF(COUNT($U$4:$U13)&lt;&gt;AR$2,NA(),SLOPE(AF$4:AF$26,$R$4:$R$26)*($R13-COUNTIF(BP$4:BP13,"Hold"))+INTERCEPT(AF$4:AF$26,$R$4:$R$26)),NA())</f>
        <v>#N/A</v>
      </c>
      <c r="AS13" s="51" t="e">
        <f>IFERROR(IF(COUNT($U$4:$U13)&lt;&gt;AS$2,NA(),SLOPE(AG$4:AG$26,$R$4:$R$26)*($R13-COUNTIF(BQ$4:BQ13,"Hold"))+INTERCEPT(AG$4:AG$26,$R$4:$R$26)),NA())</f>
        <v>#N/A</v>
      </c>
      <c r="AT13" s="51" t="e">
        <f>IFERROR(IF(COUNT($U$4:$U13)&lt;&gt;AT$2,NA(),SLOPE(AH$4:AH$26,$R$4:$R$26)*($R13-COUNTIF(BR$4:BR13,"Hold"))+INTERCEPT(AH$4:AH$26,$R$4:$R$26)),NA())</f>
        <v>#N/A</v>
      </c>
      <c r="AU13" s="51" t="e">
        <f>IFERROR(IF(COUNT($U$4:$U13)&lt;&gt;AU$2,NA(),SLOPE(AI$4:AI$26,$R$4:$R$26)*($R13-COUNTIF(BS$4:BS13,"Hold"))+INTERCEPT(AI$4:AI$26,$R$4:$R$26)),NA())</f>
        <v>#N/A</v>
      </c>
      <c r="AV13" s="57" t="e">
        <f>IF(AND(ISNUMBER($U13),COUNT($U$4:$U13)=AV$2),$G13,IF($H13="Hold",AV12,IF(COUNT($U$4:$U13)=AV$2,$V13+AV12,NA())))</f>
        <v>#N/A</v>
      </c>
      <c r="AW13" s="57" t="e">
        <f>IF(AND(ISNUMBER($U13),COUNT($U$4:$U13)=AW$2),$G13,IF($H13="Hold",AW12,IF(COUNT($U$4:$U13)=AW$2,$V13+AW12,NA())))</f>
        <v>#N/A</v>
      </c>
      <c r="AX13" s="57" t="e">
        <f>IF(AND(ISNUMBER($U13),COUNT($U$4:$U13)=AX$2),$G13,IF($H13="Hold",AX12,IF(COUNT($U$4:$U13)=AX$2,$V13+AX12,NA())))</f>
        <v>#N/A</v>
      </c>
      <c r="AY13" s="57" t="e">
        <f>IF(AND(ISNUMBER($U13),COUNT($U$4:$U13)=AY$2),$G13,IF($H13="Hold",AY12,IF(COUNT($U$4:$U13)=AY$2,$V13+AY12,NA())))</f>
        <v>#N/A</v>
      </c>
      <c r="AZ13" s="57" t="e">
        <f>IF(AND(ISNUMBER($U13),COUNT($U$4:$U13)=AZ$2),$G13,IF($H13="Hold",AZ12,IF(COUNT($U$4:$U13)=AZ$2,$V13+AZ12,NA())))</f>
        <v>#N/A</v>
      </c>
      <c r="BA13" s="57" t="e">
        <f>IF(AND(ISNUMBER($U13),COUNT($U$4:$U13)=BA$2),$G13,IF($H13="Hold",BA12,IF(COUNT($U$4:$U13)=BA$2,$V13+BA12,NA())))</f>
        <v>#N/A</v>
      </c>
      <c r="BB13" s="57" t="e">
        <f>IF(AND(ISNUMBER($U13),COUNT($U$4:$U13)=BB$2),$G13,IF($H13="Hold",BB12,IF(COUNT($U$4:$U13)=BB$2,$V13+BB12,NA())))</f>
        <v>#N/A</v>
      </c>
      <c r="BC13" s="57" t="e">
        <f>IF(AND(ISNUMBER($U13),COUNT($U$4:$U13)=BC$2),$G13,IF($H13="Hold",BC12,IF(COUNT($U$4:$U13)=BC$2,$V13+BC12,NA())))</f>
        <v>#N/A</v>
      </c>
      <c r="BD13" s="57" t="e">
        <f>IF(AND(ISNUMBER($U13),COUNT($U$4:$U13)=BD$2),$G13,IF($H13="Hold",BD12,IF(COUNT($U$4:$U13)=BD$2,$V13+BD12,NA())))</f>
        <v>#N/A</v>
      </c>
      <c r="BE13" s="57" t="e">
        <f>IF(AND(ISNUMBER($U13),COUNT($U$4:$U13)=BE$2),$G13,IF($H13="Hold",BE12,IF(COUNT($U$4:$U13)=BE$2,$V13+BE12,NA())))</f>
        <v>#N/A</v>
      </c>
      <c r="BF13" s="57" t="e">
        <f>IF(AND(ISNUMBER($U13),COUNT($U$4:$U13)=BF$2),$G13,IF($H13="Hold",BF12,IF(COUNT($U$4:$U13)=BF$2,$V13+BF12,NA())))</f>
        <v>#N/A</v>
      </c>
      <c r="BG13" s="57" t="e">
        <f>IF(AND(ISNUMBER($U13),COUNT($U$4:$U13)=BG$2),$G13,IF($H13="Hold",BG12,IF(COUNT($U$4:$U13)=BG$2,$V13+BG12,NA())))</f>
        <v>#N/A</v>
      </c>
      <c r="BH13" s="55" t="e">
        <f>IF(AND(COUNT($U$4:$U13)=BH$2,$H13="Hold"),"Hold",NA())</f>
        <v>#N/A</v>
      </c>
      <c r="BI13" s="55" t="e">
        <f>IF(AND(COUNT($U$4:$U13)=BI$2,$H13="Hold"),"Hold",NA())</f>
        <v>#N/A</v>
      </c>
      <c r="BJ13" s="55" t="e">
        <f>IF(AND(COUNT($U$4:$U13)=BJ$2,$H13="Hold"),"Hold",NA())</f>
        <v>#N/A</v>
      </c>
      <c r="BK13" s="55" t="e">
        <f>IF(AND(COUNT($U$4:$U13)=BK$2,$H13="Hold"),"Hold",NA())</f>
        <v>#N/A</v>
      </c>
      <c r="BL13" s="55" t="e">
        <f>IF(AND(COUNT($U$4:$U13)=BL$2,$H13="Hold"),"Hold",NA())</f>
        <v>#N/A</v>
      </c>
      <c r="BM13" s="55" t="e">
        <f>IF(AND(COUNT($U$4:$U13)=BM$2,$H13="Hold"),"Hold",NA())</f>
        <v>#N/A</v>
      </c>
      <c r="BN13" s="55" t="e">
        <f>IF(AND(COUNT($U$4:$U13)=BN$2,$H13="Hold"),"Hold",NA())</f>
        <v>#N/A</v>
      </c>
      <c r="BO13" s="55" t="e">
        <f>IF(AND(COUNT($U$4:$U13)=BO$2,$H13="Hold"),"Hold",NA())</f>
        <v>#N/A</v>
      </c>
      <c r="BP13" s="55" t="e">
        <f>IF(AND(COUNT($U$4:$U13)=BP$2,$H13="Hold"),"Hold",NA())</f>
        <v>#N/A</v>
      </c>
      <c r="BQ13" s="55" t="e">
        <f>IF(AND(COUNT($U$4:$U13)=BQ$2,$H13="Hold"),"Hold",NA())</f>
        <v>#N/A</v>
      </c>
      <c r="BR13" s="55" t="e">
        <f>IF(AND(COUNT($U$4:$U13)=BR$2,$H13="Hold"),"Hold",NA())</f>
        <v>#N/A</v>
      </c>
      <c r="BS13" s="55" t="e">
        <f>IF(AND(COUNT($U$4:$U13)=BS$2,$H13="Hold"),"Hold",NA())</f>
        <v>#N/A</v>
      </c>
    </row>
    <row r="14" spans="1:73" s="96" customFormat="1" ht="18.75" customHeight="1" thickTop="1" thickBot="1" x14ac:dyDescent="0.3">
      <c r="B14" s="23"/>
      <c r="C14" s="95"/>
      <c r="D14" s="9">
        <f t="shared" si="2"/>
        <v>20</v>
      </c>
      <c r="E14" s="10">
        <f t="shared" si="3"/>
        <v>42730</v>
      </c>
      <c r="F14" s="5" t="str">
        <f>IFERROR(IF(COUNT(G$4:G14)=0,"",IF(H14="Hold",F13,IF(ISNUMBER(U14),G14,F13+V14))),"")</f>
        <v/>
      </c>
      <c r="G14" s="13"/>
      <c r="H14" s="27"/>
      <c r="I14" s="17"/>
      <c r="J14" s="93"/>
      <c r="K14" s="34"/>
      <c r="L14" s="148" t="s">
        <v>58</v>
      </c>
      <c r="M14" s="148"/>
      <c r="N14" s="136"/>
      <c r="O14" s="137"/>
      <c r="P14" s="37"/>
      <c r="R14" s="46">
        <v>11</v>
      </c>
      <c r="S14" s="47" t="e">
        <f t="shared" si="0"/>
        <v>#N/A</v>
      </c>
      <c r="T14" s="47"/>
      <c r="U14" s="52" t="str">
        <f>IF(H14="30 Mins",$N$19,IF(H14="45 Mins",$N$20,IF(H14="60 Mins",$N$21,IF(H14="Alt 1",$N$22,IF(H14="Alt 2",$N$23,IF(H14="Alt 3",$N$24,IF(H14="Alt 4",$N$25,IF(H14="Alt 5",#REF!,IF(H14="Change",V13,"")))))))))</f>
        <v/>
      </c>
      <c r="V14" s="53" t="e">
        <f>IF(COUNT(U$4:U14)=0,NA(),IF(ISNUMBER(U14),U14,V13))</f>
        <v>#N/A</v>
      </c>
      <c r="W14" s="48" t="e">
        <f t="shared" si="1"/>
        <v>#N/A</v>
      </c>
      <c r="X14" s="72" t="str">
        <f>IF(AND(ISNUMBER($S14),COUNT($U$4:$U14)=X$2),$S14,"")</f>
        <v/>
      </c>
      <c r="Y14" s="72" t="str">
        <f>IF(AND(ISNUMBER($S14),COUNT($U$4:$U14)=Y$2),$S14,"")</f>
        <v/>
      </c>
      <c r="Z14" s="72" t="str">
        <f>IF(AND(ISNUMBER($S14),COUNT($U$4:$U14)=Z$2),$S14,"")</f>
        <v/>
      </c>
      <c r="AA14" s="72" t="str">
        <f>IF(AND(ISNUMBER($S14),COUNT($U$4:$U14)=AA$2),$S14,"")</f>
        <v/>
      </c>
      <c r="AB14" s="72" t="str">
        <f>IF(AND(ISNUMBER($S14),COUNT($U$4:$U14)=AB$2),$S14,"")</f>
        <v/>
      </c>
      <c r="AC14" s="72" t="str">
        <f>IF(AND(ISNUMBER($S14),COUNT($U$4:$U14)=AC$2),$S14,"")</f>
        <v/>
      </c>
      <c r="AD14" s="72" t="str">
        <f>IF(AND(ISNUMBER($S14),COUNT($U$4:$U14)=AD$2),$S14,"")</f>
        <v/>
      </c>
      <c r="AE14" s="72" t="str">
        <f>IF(AND(ISNUMBER($S14),COUNT($U$4:$U14)=AE$2),$S14,"")</f>
        <v/>
      </c>
      <c r="AF14" s="72" t="str">
        <f>IF(AND(ISNUMBER($S14),COUNT($U$4:$U14)=AF$2),$S14,"")</f>
        <v/>
      </c>
      <c r="AG14" s="72" t="str">
        <f>IF(AND(ISNUMBER($S14),COUNT($U$4:$U14)=AG$2),$S14,"")</f>
        <v/>
      </c>
      <c r="AH14" s="72" t="str">
        <f>IF(AND(ISNUMBER($S14),COUNT($U$4:$U14)=AH$2),$S14,"")</f>
        <v/>
      </c>
      <c r="AI14" s="72" t="str">
        <f>IF(AND(ISNUMBER($S14),COUNT($U$4:$U14)=AI$2),$S14,"")</f>
        <v/>
      </c>
      <c r="AJ14" s="51" t="e">
        <f>IFERROR(IF(COUNT($U$4:$U14)&lt;&gt;AJ$2,NA(),SLOPE(X$4:X$26,$R$4:$R$26)*($R14-COUNTIF(BH$4:BH14,"Hold"))+INTERCEPT(X$4:X$26,$R$4:$R$26)),NA())</f>
        <v>#N/A</v>
      </c>
      <c r="AK14" s="51" t="e">
        <f>IFERROR(IF(COUNT($U$4:$U14)&lt;&gt;AK$2,NA(),SLOPE(Y$4:Y$26,$R$4:$R$26)*($R14-COUNTIF(BI$4:BI14,"Hold"))+INTERCEPT(Y$4:Y$26,$R$4:$R$26)),NA())</f>
        <v>#N/A</v>
      </c>
      <c r="AL14" s="51" t="e">
        <f>IFERROR(IF(COUNT($U$4:$U14)&lt;&gt;AL$2,NA(),SLOPE(Z$4:Z$26,$R$4:$R$26)*($R14-COUNTIF(BJ$4:BJ14,"Hold"))+INTERCEPT(Z$4:Z$26,$R$4:$R$26)),NA())</f>
        <v>#N/A</v>
      </c>
      <c r="AM14" s="51" t="e">
        <f>IFERROR(IF(COUNT($U$4:$U14)&lt;&gt;AM$2,NA(),SLOPE(AA$4:AA$26,$R$4:$R$26)*($R14-COUNTIF(BK$4:BK14,"Hold"))+INTERCEPT(AA$4:AA$26,$R$4:$R$26)),NA())</f>
        <v>#N/A</v>
      </c>
      <c r="AN14" s="51" t="e">
        <f>IFERROR(IF(COUNT($U$4:$U14)&lt;&gt;AN$2,NA(),SLOPE(AB$4:AB$26,$R$4:$R$26)*($R14-COUNTIF(BL$4:BL14,"Hold"))+INTERCEPT(AB$4:AB$26,$R$4:$R$26)),NA())</f>
        <v>#N/A</v>
      </c>
      <c r="AO14" s="51" t="e">
        <f>IFERROR(IF(COUNT($U$4:$U14)&lt;&gt;AO$2,NA(),SLOPE(AC$4:AC$26,$R$4:$R$26)*($R14-COUNTIF(BM$4:BM14,"Hold"))+INTERCEPT(AC$4:AC$26,$R$4:$R$26)),NA())</f>
        <v>#N/A</v>
      </c>
      <c r="AP14" s="51" t="e">
        <f>IFERROR(IF(COUNT($U$4:$U14)&lt;&gt;AP$2,NA(),SLOPE(AD$4:AD$26,$R$4:$R$26)*($R14-COUNTIF(BN$4:BN14,"Hold"))+INTERCEPT(AD$4:AD$26,$R$4:$R$26)),NA())</f>
        <v>#N/A</v>
      </c>
      <c r="AQ14" s="51" t="e">
        <f>IFERROR(IF(COUNT($U$4:$U14)&lt;&gt;AQ$2,NA(),SLOPE(AE$4:AE$26,$R$4:$R$26)*($R14-COUNTIF(BO$4:BO14,"Hold"))+INTERCEPT(AE$4:AE$26,$R$4:$R$26)),NA())</f>
        <v>#N/A</v>
      </c>
      <c r="AR14" s="51" t="e">
        <f>IFERROR(IF(COUNT($U$4:$U14)&lt;&gt;AR$2,NA(),SLOPE(AF$4:AF$26,$R$4:$R$26)*($R14-COUNTIF(BP$4:BP14,"Hold"))+INTERCEPT(AF$4:AF$26,$R$4:$R$26)),NA())</f>
        <v>#N/A</v>
      </c>
      <c r="AS14" s="51" t="e">
        <f>IFERROR(IF(COUNT($U$4:$U14)&lt;&gt;AS$2,NA(),SLOPE(AG$4:AG$26,$R$4:$R$26)*($R14-COUNTIF(BQ$4:BQ14,"Hold"))+INTERCEPT(AG$4:AG$26,$R$4:$R$26)),NA())</f>
        <v>#N/A</v>
      </c>
      <c r="AT14" s="51" t="e">
        <f>IFERROR(IF(COUNT($U$4:$U14)&lt;&gt;AT$2,NA(),SLOPE(AH$4:AH$26,$R$4:$R$26)*($R14-COUNTIF(BR$4:BR14,"Hold"))+INTERCEPT(AH$4:AH$26,$R$4:$R$26)),NA())</f>
        <v>#N/A</v>
      </c>
      <c r="AU14" s="51" t="e">
        <f>IFERROR(IF(COUNT($U$4:$U14)&lt;&gt;AU$2,NA(),SLOPE(AI$4:AI$26,$R$4:$R$26)*($R14-COUNTIF(BS$4:BS14,"Hold"))+INTERCEPT(AI$4:AI$26,$R$4:$R$26)),NA())</f>
        <v>#N/A</v>
      </c>
      <c r="AV14" s="57" t="e">
        <f>IF(AND(ISNUMBER($U14),COUNT($U$4:$U14)=AV$2),$G14,IF($H14="Hold",AV13,IF(COUNT($U$4:$U14)=AV$2,$V14+AV13,NA())))</f>
        <v>#N/A</v>
      </c>
      <c r="AW14" s="57" t="e">
        <f>IF(AND(ISNUMBER($U14),COUNT($U$4:$U14)=AW$2),$G14,IF($H14="Hold",AW13,IF(COUNT($U$4:$U14)=AW$2,$V14+AW13,NA())))</f>
        <v>#N/A</v>
      </c>
      <c r="AX14" s="57" t="e">
        <f>IF(AND(ISNUMBER($U14),COUNT($U$4:$U14)=AX$2),$G14,IF($H14="Hold",AX13,IF(COUNT($U$4:$U14)=AX$2,$V14+AX13,NA())))</f>
        <v>#N/A</v>
      </c>
      <c r="AY14" s="57" t="e">
        <f>IF(AND(ISNUMBER($U14),COUNT($U$4:$U14)=AY$2),$G14,IF($H14="Hold",AY13,IF(COUNT($U$4:$U14)=AY$2,$V14+AY13,NA())))</f>
        <v>#N/A</v>
      </c>
      <c r="AZ14" s="57" t="e">
        <f>IF(AND(ISNUMBER($U14),COUNT($U$4:$U14)=AZ$2),$G14,IF($H14="Hold",AZ13,IF(COUNT($U$4:$U14)=AZ$2,$V14+AZ13,NA())))</f>
        <v>#N/A</v>
      </c>
      <c r="BA14" s="57" t="e">
        <f>IF(AND(ISNUMBER($U14),COUNT($U$4:$U14)=BA$2),$G14,IF($H14="Hold",BA13,IF(COUNT($U$4:$U14)=BA$2,$V14+BA13,NA())))</f>
        <v>#N/A</v>
      </c>
      <c r="BB14" s="57" t="e">
        <f>IF(AND(ISNUMBER($U14),COUNT($U$4:$U14)=BB$2),$G14,IF($H14="Hold",BB13,IF(COUNT($U$4:$U14)=BB$2,$V14+BB13,NA())))</f>
        <v>#N/A</v>
      </c>
      <c r="BC14" s="57" t="e">
        <f>IF(AND(ISNUMBER($U14),COUNT($U$4:$U14)=BC$2),$G14,IF($H14="Hold",BC13,IF(COUNT($U$4:$U14)=BC$2,$V14+BC13,NA())))</f>
        <v>#N/A</v>
      </c>
      <c r="BD14" s="57" t="e">
        <f>IF(AND(ISNUMBER($U14),COUNT($U$4:$U14)=BD$2),$G14,IF($H14="Hold",BD13,IF(COUNT($U$4:$U14)=BD$2,$V14+BD13,NA())))</f>
        <v>#N/A</v>
      </c>
      <c r="BE14" s="57" t="e">
        <f>IF(AND(ISNUMBER($U14),COUNT($U$4:$U14)=BE$2),$G14,IF($H14="Hold",BE13,IF(COUNT($U$4:$U14)=BE$2,$V14+BE13,NA())))</f>
        <v>#N/A</v>
      </c>
      <c r="BF14" s="57" t="e">
        <f>IF(AND(ISNUMBER($U14),COUNT($U$4:$U14)=BF$2),$G14,IF($H14="Hold",BF13,IF(COUNT($U$4:$U14)=BF$2,$V14+BF13,NA())))</f>
        <v>#N/A</v>
      </c>
      <c r="BG14" s="57" t="e">
        <f>IF(AND(ISNUMBER($U14),COUNT($U$4:$U14)=BG$2),$G14,IF($H14="Hold",BG13,IF(COUNT($U$4:$U14)=BG$2,$V14+BG13,NA())))</f>
        <v>#N/A</v>
      </c>
      <c r="BH14" s="55" t="e">
        <f>IF(AND(COUNT($U$4:$U14)=BH$2,$H14="Hold"),"Hold",NA())</f>
        <v>#N/A</v>
      </c>
      <c r="BI14" s="55" t="e">
        <f>IF(AND(COUNT($U$4:$U14)=BI$2,$H14="Hold"),"Hold",NA())</f>
        <v>#N/A</v>
      </c>
      <c r="BJ14" s="55" t="e">
        <f>IF(AND(COUNT($U$4:$U14)=BJ$2,$H14="Hold"),"Hold",NA())</f>
        <v>#N/A</v>
      </c>
      <c r="BK14" s="55" t="e">
        <f>IF(AND(COUNT($U$4:$U14)=BK$2,$H14="Hold"),"Hold",NA())</f>
        <v>#N/A</v>
      </c>
      <c r="BL14" s="55" t="e">
        <f>IF(AND(COUNT($U$4:$U14)=BL$2,$H14="Hold"),"Hold",NA())</f>
        <v>#N/A</v>
      </c>
      <c r="BM14" s="55" t="e">
        <f>IF(AND(COUNT($U$4:$U14)=BM$2,$H14="Hold"),"Hold",NA())</f>
        <v>#N/A</v>
      </c>
      <c r="BN14" s="55" t="e">
        <f>IF(AND(COUNT($U$4:$U14)=BN$2,$H14="Hold"),"Hold",NA())</f>
        <v>#N/A</v>
      </c>
      <c r="BO14" s="55" t="e">
        <f>IF(AND(COUNT($U$4:$U14)=BO$2,$H14="Hold"),"Hold",NA())</f>
        <v>#N/A</v>
      </c>
      <c r="BP14" s="55" t="e">
        <f>IF(AND(COUNT($U$4:$U14)=BP$2,$H14="Hold"),"Hold",NA())</f>
        <v>#N/A</v>
      </c>
      <c r="BQ14" s="55" t="e">
        <f>IF(AND(COUNT($U$4:$U14)=BQ$2,$H14="Hold"),"Hold",NA())</f>
        <v>#N/A</v>
      </c>
      <c r="BR14" s="55" t="e">
        <f>IF(AND(COUNT($U$4:$U14)=BR$2,$H14="Hold"),"Hold",NA())</f>
        <v>#N/A</v>
      </c>
      <c r="BS14" s="55" t="e">
        <f>IF(AND(COUNT($U$4:$U14)=BS$2,$H14="Hold"),"Hold",NA())</f>
        <v>#N/A</v>
      </c>
    </row>
    <row r="15" spans="1:73" s="96" customFormat="1" ht="18.75" customHeight="1" thickTop="1" thickBot="1" x14ac:dyDescent="0.3">
      <c r="B15" s="23"/>
      <c r="C15" s="95"/>
      <c r="D15" s="9">
        <f t="shared" si="2"/>
        <v>22</v>
      </c>
      <c r="E15" s="10">
        <f t="shared" si="3"/>
        <v>42744</v>
      </c>
      <c r="F15" s="5" t="str">
        <f>IFERROR(IF(COUNT(G$4:G15)=0,"",IF(H15="Hold",F14,IF(ISNUMBER(U15),G15,F14+V15))),"")</f>
        <v/>
      </c>
      <c r="G15" s="13"/>
      <c r="H15" s="27"/>
      <c r="I15" s="17"/>
      <c r="J15" s="93"/>
      <c r="K15" s="34"/>
      <c r="L15" s="148" t="s">
        <v>59</v>
      </c>
      <c r="M15" s="148"/>
      <c r="N15" s="136"/>
      <c r="O15" s="137"/>
      <c r="P15" s="37"/>
      <c r="R15" s="46">
        <v>12</v>
      </c>
      <c r="S15" s="47" t="e">
        <f t="shared" si="0"/>
        <v>#N/A</v>
      </c>
      <c r="T15" s="47"/>
      <c r="U15" s="52" t="str">
        <f>IF(H15="30 Mins",$N$19,IF(H15="45 Mins",$N$20,IF(H15="60 Mins",$N$21,IF(H15="Alt 1",$N$22,IF(H15="Alt 2",$N$23,IF(H15="Alt 3",$N$24,IF(H15="Alt 4",$N$25,IF(H15="Alt 5",#REF!,IF(H15="Change",V14,"")))))))))</f>
        <v/>
      </c>
      <c r="V15" s="53" t="e">
        <f>IF(COUNT(U$4:U15)=0,NA(),IF(ISNUMBER(U15),U15,V14))</f>
        <v>#N/A</v>
      </c>
      <c r="W15" s="48" t="e">
        <f t="shared" si="1"/>
        <v>#N/A</v>
      </c>
      <c r="X15" s="72" t="str">
        <f>IF(AND(ISNUMBER($S15),COUNT($U$4:$U15)=X$2),$S15,"")</f>
        <v/>
      </c>
      <c r="Y15" s="72" t="str">
        <f>IF(AND(ISNUMBER($S15),COUNT($U$4:$U15)=Y$2),$S15,"")</f>
        <v/>
      </c>
      <c r="Z15" s="72" t="str">
        <f>IF(AND(ISNUMBER($S15),COUNT($U$4:$U15)=Z$2),$S15,"")</f>
        <v/>
      </c>
      <c r="AA15" s="72" t="str">
        <f>IF(AND(ISNUMBER($S15),COUNT($U$4:$U15)=AA$2),$S15,"")</f>
        <v/>
      </c>
      <c r="AB15" s="72" t="str">
        <f>IF(AND(ISNUMBER($S15),COUNT($U$4:$U15)=AB$2),$S15,"")</f>
        <v/>
      </c>
      <c r="AC15" s="72" t="str">
        <f>IF(AND(ISNUMBER($S15),COUNT($U$4:$U15)=AC$2),$S15,"")</f>
        <v/>
      </c>
      <c r="AD15" s="72" t="str">
        <f>IF(AND(ISNUMBER($S15),COUNT($U$4:$U15)=AD$2),$S15,"")</f>
        <v/>
      </c>
      <c r="AE15" s="72" t="str">
        <f>IF(AND(ISNUMBER($S15),COUNT($U$4:$U15)=AE$2),$S15,"")</f>
        <v/>
      </c>
      <c r="AF15" s="72" t="str">
        <f>IF(AND(ISNUMBER($S15),COUNT($U$4:$U15)=AF$2),$S15,"")</f>
        <v/>
      </c>
      <c r="AG15" s="72" t="str">
        <f>IF(AND(ISNUMBER($S15),COUNT($U$4:$U15)=AG$2),$S15,"")</f>
        <v/>
      </c>
      <c r="AH15" s="72" t="str">
        <f>IF(AND(ISNUMBER($S15),COUNT($U$4:$U15)=AH$2),$S15,"")</f>
        <v/>
      </c>
      <c r="AI15" s="72" t="str">
        <f>IF(AND(ISNUMBER($S15),COUNT($U$4:$U15)=AI$2),$S15,"")</f>
        <v/>
      </c>
      <c r="AJ15" s="51" t="e">
        <f>IFERROR(IF(COUNT($U$4:$U15)&lt;&gt;AJ$2,NA(),SLOPE(X$4:X$26,$R$4:$R$26)*($R15-COUNTIF(BH$4:BH15,"Hold"))+INTERCEPT(X$4:X$26,$R$4:$R$26)),NA())</f>
        <v>#N/A</v>
      </c>
      <c r="AK15" s="51" t="e">
        <f>IFERROR(IF(COUNT($U$4:$U15)&lt;&gt;AK$2,NA(),SLOPE(Y$4:Y$26,$R$4:$R$26)*($R15-COUNTIF(BI$4:BI15,"Hold"))+INTERCEPT(Y$4:Y$26,$R$4:$R$26)),NA())</f>
        <v>#N/A</v>
      </c>
      <c r="AL15" s="51" t="e">
        <f>IFERROR(IF(COUNT($U$4:$U15)&lt;&gt;AL$2,NA(),SLOPE(Z$4:Z$26,$R$4:$R$26)*($R15-COUNTIF(BJ$4:BJ15,"Hold"))+INTERCEPT(Z$4:Z$26,$R$4:$R$26)),NA())</f>
        <v>#N/A</v>
      </c>
      <c r="AM15" s="51" t="e">
        <f>IFERROR(IF(COUNT($U$4:$U15)&lt;&gt;AM$2,NA(),SLOPE(AA$4:AA$26,$R$4:$R$26)*($R15-COUNTIF(BK$4:BK15,"Hold"))+INTERCEPT(AA$4:AA$26,$R$4:$R$26)),NA())</f>
        <v>#N/A</v>
      </c>
      <c r="AN15" s="51" t="e">
        <f>IFERROR(IF(COUNT($U$4:$U15)&lt;&gt;AN$2,NA(),SLOPE(AB$4:AB$26,$R$4:$R$26)*($R15-COUNTIF(BL$4:BL15,"Hold"))+INTERCEPT(AB$4:AB$26,$R$4:$R$26)),NA())</f>
        <v>#N/A</v>
      </c>
      <c r="AO15" s="51" t="e">
        <f>IFERROR(IF(COUNT($U$4:$U15)&lt;&gt;AO$2,NA(),SLOPE(AC$4:AC$26,$R$4:$R$26)*($R15-COUNTIF(BM$4:BM15,"Hold"))+INTERCEPT(AC$4:AC$26,$R$4:$R$26)),NA())</f>
        <v>#N/A</v>
      </c>
      <c r="AP15" s="51" t="e">
        <f>IFERROR(IF(COUNT($U$4:$U15)&lt;&gt;AP$2,NA(),SLOPE(AD$4:AD$26,$R$4:$R$26)*($R15-COUNTIF(BN$4:BN15,"Hold"))+INTERCEPT(AD$4:AD$26,$R$4:$R$26)),NA())</f>
        <v>#N/A</v>
      </c>
      <c r="AQ15" s="51" t="e">
        <f>IFERROR(IF(COUNT($U$4:$U15)&lt;&gt;AQ$2,NA(),SLOPE(AE$4:AE$26,$R$4:$R$26)*($R15-COUNTIF(BO$4:BO15,"Hold"))+INTERCEPT(AE$4:AE$26,$R$4:$R$26)),NA())</f>
        <v>#N/A</v>
      </c>
      <c r="AR15" s="51" t="e">
        <f>IFERROR(IF(COUNT($U$4:$U15)&lt;&gt;AR$2,NA(),SLOPE(AF$4:AF$26,$R$4:$R$26)*($R15-COUNTIF(BP$4:BP15,"Hold"))+INTERCEPT(AF$4:AF$26,$R$4:$R$26)),NA())</f>
        <v>#N/A</v>
      </c>
      <c r="AS15" s="51" t="e">
        <f>IFERROR(IF(COUNT($U$4:$U15)&lt;&gt;AS$2,NA(),SLOPE(AG$4:AG$26,$R$4:$R$26)*($R15-COUNTIF(BQ$4:BQ15,"Hold"))+INTERCEPT(AG$4:AG$26,$R$4:$R$26)),NA())</f>
        <v>#N/A</v>
      </c>
      <c r="AT15" s="51" t="e">
        <f>IFERROR(IF(COUNT($U$4:$U15)&lt;&gt;AT$2,NA(),SLOPE(AH$4:AH$26,$R$4:$R$26)*($R15-COUNTIF(BR$4:BR15,"Hold"))+INTERCEPT(AH$4:AH$26,$R$4:$R$26)),NA())</f>
        <v>#N/A</v>
      </c>
      <c r="AU15" s="51" t="e">
        <f>IFERROR(IF(COUNT($U$4:$U15)&lt;&gt;AU$2,NA(),SLOPE(AI$4:AI$26,$R$4:$R$26)*($R15-COUNTIF(BS$4:BS15,"Hold"))+INTERCEPT(AI$4:AI$26,$R$4:$R$26)),NA())</f>
        <v>#N/A</v>
      </c>
      <c r="AV15" s="57" t="e">
        <f>IF(AND(ISNUMBER($U15),COUNT($U$4:$U15)=AV$2),$G15,IF($H15="Hold",AV14,IF(COUNT($U$4:$U15)=AV$2,$V15+AV14,NA())))</f>
        <v>#N/A</v>
      </c>
      <c r="AW15" s="57" t="e">
        <f>IF(AND(ISNUMBER($U15),COUNT($U$4:$U15)=AW$2),$G15,IF($H15="Hold",AW14,IF(COUNT($U$4:$U15)=AW$2,$V15+AW14,NA())))</f>
        <v>#N/A</v>
      </c>
      <c r="AX15" s="57" t="e">
        <f>IF(AND(ISNUMBER($U15),COUNT($U$4:$U15)=AX$2),$G15,IF($H15="Hold",AX14,IF(COUNT($U$4:$U15)=AX$2,$V15+AX14,NA())))</f>
        <v>#N/A</v>
      </c>
      <c r="AY15" s="57" t="e">
        <f>IF(AND(ISNUMBER($U15),COUNT($U$4:$U15)=AY$2),$G15,IF($H15="Hold",AY14,IF(COUNT($U$4:$U15)=AY$2,$V15+AY14,NA())))</f>
        <v>#N/A</v>
      </c>
      <c r="AZ15" s="57" t="e">
        <f>IF(AND(ISNUMBER($U15),COUNT($U$4:$U15)=AZ$2),$G15,IF($H15="Hold",AZ14,IF(COUNT($U$4:$U15)=AZ$2,$V15+AZ14,NA())))</f>
        <v>#N/A</v>
      </c>
      <c r="BA15" s="57" t="e">
        <f>IF(AND(ISNUMBER($U15),COUNT($U$4:$U15)=BA$2),$G15,IF($H15="Hold",BA14,IF(COUNT($U$4:$U15)=BA$2,$V15+BA14,NA())))</f>
        <v>#N/A</v>
      </c>
      <c r="BB15" s="57" t="e">
        <f>IF(AND(ISNUMBER($U15),COUNT($U$4:$U15)=BB$2),$G15,IF($H15="Hold",BB14,IF(COUNT($U$4:$U15)=BB$2,$V15+BB14,NA())))</f>
        <v>#N/A</v>
      </c>
      <c r="BC15" s="57" t="e">
        <f>IF(AND(ISNUMBER($U15),COUNT($U$4:$U15)=BC$2),$G15,IF($H15="Hold",BC14,IF(COUNT($U$4:$U15)=BC$2,$V15+BC14,NA())))</f>
        <v>#N/A</v>
      </c>
      <c r="BD15" s="57" t="e">
        <f>IF(AND(ISNUMBER($U15),COUNT($U$4:$U15)=BD$2),$G15,IF($H15="Hold",BD14,IF(COUNT($U$4:$U15)=BD$2,$V15+BD14,NA())))</f>
        <v>#N/A</v>
      </c>
      <c r="BE15" s="57" t="e">
        <f>IF(AND(ISNUMBER($U15),COUNT($U$4:$U15)=BE$2),$G15,IF($H15="Hold",BE14,IF(COUNT($U$4:$U15)=BE$2,$V15+BE14,NA())))</f>
        <v>#N/A</v>
      </c>
      <c r="BF15" s="57" t="e">
        <f>IF(AND(ISNUMBER($U15),COUNT($U$4:$U15)=BF$2),$G15,IF($H15="Hold",BF14,IF(COUNT($U$4:$U15)=BF$2,$V15+BF14,NA())))</f>
        <v>#N/A</v>
      </c>
      <c r="BG15" s="57" t="e">
        <f>IF(AND(ISNUMBER($U15),COUNT($U$4:$U15)=BG$2),$G15,IF($H15="Hold",BG14,IF(COUNT($U$4:$U15)=BG$2,$V15+BG14,NA())))</f>
        <v>#N/A</v>
      </c>
      <c r="BH15" s="55" t="e">
        <f>IF(AND(COUNT($U$4:$U15)=BH$2,$H15="Hold"),"Hold",NA())</f>
        <v>#N/A</v>
      </c>
      <c r="BI15" s="55" t="e">
        <f>IF(AND(COUNT($U$4:$U15)=BI$2,$H15="Hold"),"Hold",NA())</f>
        <v>#N/A</v>
      </c>
      <c r="BJ15" s="55" t="e">
        <f>IF(AND(COUNT($U$4:$U15)=BJ$2,$H15="Hold"),"Hold",NA())</f>
        <v>#N/A</v>
      </c>
      <c r="BK15" s="55" t="e">
        <f>IF(AND(COUNT($U$4:$U15)=BK$2,$H15="Hold"),"Hold",NA())</f>
        <v>#N/A</v>
      </c>
      <c r="BL15" s="55" t="e">
        <f>IF(AND(COUNT($U$4:$U15)=BL$2,$H15="Hold"),"Hold",NA())</f>
        <v>#N/A</v>
      </c>
      <c r="BM15" s="55" t="e">
        <f>IF(AND(COUNT($U$4:$U15)=BM$2,$H15="Hold"),"Hold",NA())</f>
        <v>#N/A</v>
      </c>
      <c r="BN15" s="55" t="e">
        <f>IF(AND(COUNT($U$4:$U15)=BN$2,$H15="Hold"),"Hold",NA())</f>
        <v>#N/A</v>
      </c>
      <c r="BO15" s="55" t="e">
        <f>IF(AND(COUNT($U$4:$U15)=BO$2,$H15="Hold"),"Hold",NA())</f>
        <v>#N/A</v>
      </c>
      <c r="BP15" s="55" t="e">
        <f>IF(AND(COUNT($U$4:$U15)=BP$2,$H15="Hold"),"Hold",NA())</f>
        <v>#N/A</v>
      </c>
      <c r="BQ15" s="55" t="e">
        <f>IF(AND(COUNT($U$4:$U15)=BQ$2,$H15="Hold"),"Hold",NA())</f>
        <v>#N/A</v>
      </c>
      <c r="BR15" s="55" t="e">
        <f>IF(AND(COUNT($U$4:$U15)=BR$2,$H15="Hold"),"Hold",NA())</f>
        <v>#N/A</v>
      </c>
      <c r="BS15" s="55" t="e">
        <f>IF(AND(COUNT($U$4:$U15)=BS$2,$H15="Hold"),"Hold",NA())</f>
        <v>#N/A</v>
      </c>
    </row>
    <row r="16" spans="1:73" s="96" customFormat="1" ht="18.75" customHeight="1" thickTop="1" x14ac:dyDescent="0.25">
      <c r="B16" s="23"/>
      <c r="C16" s="95"/>
      <c r="D16" s="9">
        <f t="shared" si="2"/>
        <v>24</v>
      </c>
      <c r="E16" s="10">
        <f t="shared" si="3"/>
        <v>42758</v>
      </c>
      <c r="F16" s="5" t="str">
        <f>IFERROR(IF(COUNT(G$4:G16)=0,"",IF(H16="Hold",F15,IF(ISNUMBER(U16),G16,F15+V16))),"")</f>
        <v/>
      </c>
      <c r="G16" s="13"/>
      <c r="H16" s="27"/>
      <c r="I16" s="17"/>
      <c r="J16" s="93"/>
      <c r="K16" s="34"/>
      <c r="L16" s="148" t="s">
        <v>60</v>
      </c>
      <c r="M16" s="148"/>
      <c r="N16" s="138"/>
      <c r="O16" s="139"/>
      <c r="P16" s="37"/>
      <c r="R16" s="46">
        <v>13</v>
      </c>
      <c r="S16" s="47" t="e">
        <f t="shared" si="0"/>
        <v>#N/A</v>
      </c>
      <c r="T16" s="47"/>
      <c r="U16" s="52" t="str">
        <f>IF(H16="30 Mins",$N$19,IF(H16="45 Mins",$N$20,IF(H16="60 Mins",$N$21,IF(H16="Alt 1",$N$22,IF(H16="Alt 2",$N$23,IF(H16="Alt 3",$N$24,IF(H16="Alt 4",$N$25,IF(H16="Alt 5",#REF!,IF(H16="Change",V15,"")))))))))</f>
        <v/>
      </c>
      <c r="V16" s="53" t="e">
        <f>IF(COUNT(U$4:U16)=0,NA(),IF(ISNUMBER(U16),U16,V15))</f>
        <v>#N/A</v>
      </c>
      <c r="W16" s="48" t="e">
        <f t="shared" si="1"/>
        <v>#N/A</v>
      </c>
      <c r="X16" s="72" t="str">
        <f>IF(AND(ISNUMBER($S16),COUNT($U$4:$U16)=X$2),$S16,"")</f>
        <v/>
      </c>
      <c r="Y16" s="72" t="str">
        <f>IF(AND(ISNUMBER($S16),COUNT($U$4:$U16)=Y$2),$S16,"")</f>
        <v/>
      </c>
      <c r="Z16" s="72" t="str">
        <f>IF(AND(ISNUMBER($S16),COUNT($U$4:$U16)=Z$2),$S16,"")</f>
        <v/>
      </c>
      <c r="AA16" s="72" t="str">
        <f>IF(AND(ISNUMBER($S16),COUNT($U$4:$U16)=AA$2),$S16,"")</f>
        <v/>
      </c>
      <c r="AB16" s="72" t="str">
        <f>IF(AND(ISNUMBER($S16),COUNT($U$4:$U16)=AB$2),$S16,"")</f>
        <v/>
      </c>
      <c r="AC16" s="72" t="str">
        <f>IF(AND(ISNUMBER($S16),COUNT($U$4:$U16)=AC$2),$S16,"")</f>
        <v/>
      </c>
      <c r="AD16" s="72" t="str">
        <f>IF(AND(ISNUMBER($S16),COUNT($U$4:$U16)=AD$2),$S16,"")</f>
        <v/>
      </c>
      <c r="AE16" s="72" t="str">
        <f>IF(AND(ISNUMBER($S16),COUNT($U$4:$U16)=AE$2),$S16,"")</f>
        <v/>
      </c>
      <c r="AF16" s="72" t="str">
        <f>IF(AND(ISNUMBER($S16),COUNT($U$4:$U16)=AF$2),$S16,"")</f>
        <v/>
      </c>
      <c r="AG16" s="72" t="str">
        <f>IF(AND(ISNUMBER($S16),COUNT($U$4:$U16)=AG$2),$S16,"")</f>
        <v/>
      </c>
      <c r="AH16" s="72" t="str">
        <f>IF(AND(ISNUMBER($S16),COUNT($U$4:$U16)=AH$2),$S16,"")</f>
        <v/>
      </c>
      <c r="AI16" s="72" t="str">
        <f>IF(AND(ISNUMBER($S16),COUNT($U$4:$U16)=AI$2),$S16,"")</f>
        <v/>
      </c>
      <c r="AJ16" s="51" t="e">
        <f>IFERROR(IF(COUNT($U$4:$U16)&lt;&gt;AJ$2,NA(),SLOPE(X$4:X$26,$R$4:$R$26)*($R16-COUNTIF(BH$4:BH16,"Hold"))+INTERCEPT(X$4:X$26,$R$4:$R$26)),NA())</f>
        <v>#N/A</v>
      </c>
      <c r="AK16" s="51" t="e">
        <f>IFERROR(IF(COUNT($U$4:$U16)&lt;&gt;AK$2,NA(),SLOPE(Y$4:Y$26,$R$4:$R$26)*($R16-COUNTIF(BI$4:BI16,"Hold"))+INTERCEPT(Y$4:Y$26,$R$4:$R$26)),NA())</f>
        <v>#N/A</v>
      </c>
      <c r="AL16" s="51" t="e">
        <f>IFERROR(IF(COUNT($U$4:$U16)&lt;&gt;AL$2,NA(),SLOPE(Z$4:Z$26,$R$4:$R$26)*($R16-COUNTIF(BJ$4:BJ16,"Hold"))+INTERCEPT(Z$4:Z$26,$R$4:$R$26)),NA())</f>
        <v>#N/A</v>
      </c>
      <c r="AM16" s="51" t="e">
        <f>IFERROR(IF(COUNT($U$4:$U16)&lt;&gt;AM$2,NA(),SLOPE(AA$4:AA$26,$R$4:$R$26)*($R16-COUNTIF(BK$4:BK16,"Hold"))+INTERCEPT(AA$4:AA$26,$R$4:$R$26)),NA())</f>
        <v>#N/A</v>
      </c>
      <c r="AN16" s="51" t="e">
        <f>IFERROR(IF(COUNT($U$4:$U16)&lt;&gt;AN$2,NA(),SLOPE(AB$4:AB$26,$R$4:$R$26)*($R16-COUNTIF(BL$4:BL16,"Hold"))+INTERCEPT(AB$4:AB$26,$R$4:$R$26)),NA())</f>
        <v>#N/A</v>
      </c>
      <c r="AO16" s="51" t="e">
        <f>IFERROR(IF(COUNT($U$4:$U16)&lt;&gt;AO$2,NA(),SLOPE(AC$4:AC$26,$R$4:$R$26)*($R16-COUNTIF(BM$4:BM16,"Hold"))+INTERCEPT(AC$4:AC$26,$R$4:$R$26)),NA())</f>
        <v>#N/A</v>
      </c>
      <c r="AP16" s="51" t="e">
        <f>IFERROR(IF(COUNT($U$4:$U16)&lt;&gt;AP$2,NA(),SLOPE(AD$4:AD$26,$R$4:$R$26)*($R16-COUNTIF(BN$4:BN16,"Hold"))+INTERCEPT(AD$4:AD$26,$R$4:$R$26)),NA())</f>
        <v>#N/A</v>
      </c>
      <c r="AQ16" s="51" t="e">
        <f>IFERROR(IF(COUNT($U$4:$U16)&lt;&gt;AQ$2,NA(),SLOPE(AE$4:AE$26,$R$4:$R$26)*($R16-COUNTIF(BO$4:BO16,"Hold"))+INTERCEPT(AE$4:AE$26,$R$4:$R$26)),NA())</f>
        <v>#N/A</v>
      </c>
      <c r="AR16" s="51" t="e">
        <f>IFERROR(IF(COUNT($U$4:$U16)&lt;&gt;AR$2,NA(),SLOPE(AF$4:AF$26,$R$4:$R$26)*($R16-COUNTIF(BP$4:BP16,"Hold"))+INTERCEPT(AF$4:AF$26,$R$4:$R$26)),NA())</f>
        <v>#N/A</v>
      </c>
      <c r="AS16" s="51" t="e">
        <f>IFERROR(IF(COUNT($U$4:$U16)&lt;&gt;AS$2,NA(),SLOPE(AG$4:AG$26,$R$4:$R$26)*($R16-COUNTIF(BQ$4:BQ16,"Hold"))+INTERCEPT(AG$4:AG$26,$R$4:$R$26)),NA())</f>
        <v>#N/A</v>
      </c>
      <c r="AT16" s="51" t="e">
        <f>IFERROR(IF(COUNT($U$4:$U16)&lt;&gt;AT$2,NA(),SLOPE(AH$4:AH$26,$R$4:$R$26)*($R16-COUNTIF(BR$4:BR16,"Hold"))+INTERCEPT(AH$4:AH$26,$R$4:$R$26)),NA())</f>
        <v>#N/A</v>
      </c>
      <c r="AU16" s="51" t="e">
        <f>IFERROR(IF(COUNT($U$4:$U16)&lt;&gt;AU$2,NA(),SLOPE(AI$4:AI$26,$R$4:$R$26)*($R16-COUNTIF(BS$4:BS16,"Hold"))+INTERCEPT(AI$4:AI$26,$R$4:$R$26)),NA())</f>
        <v>#N/A</v>
      </c>
      <c r="AV16" s="57" t="e">
        <f>IF(AND(ISNUMBER($U16),COUNT($U$4:$U16)=AV$2),$G16,IF($H16="Hold",AV15,IF(COUNT($U$4:$U16)=AV$2,$V16+AV15,NA())))</f>
        <v>#N/A</v>
      </c>
      <c r="AW16" s="57" t="e">
        <f>IF(AND(ISNUMBER($U16),COUNT($U$4:$U16)=AW$2),$G16,IF($H16="Hold",AW15,IF(COUNT($U$4:$U16)=AW$2,$V16+AW15,NA())))</f>
        <v>#N/A</v>
      </c>
      <c r="AX16" s="57" t="e">
        <f>IF(AND(ISNUMBER($U16),COUNT($U$4:$U16)=AX$2),$G16,IF($H16="Hold",AX15,IF(COUNT($U$4:$U16)=AX$2,$V16+AX15,NA())))</f>
        <v>#N/A</v>
      </c>
      <c r="AY16" s="57" t="e">
        <f>IF(AND(ISNUMBER($U16),COUNT($U$4:$U16)=AY$2),$G16,IF($H16="Hold",AY15,IF(COUNT($U$4:$U16)=AY$2,$V16+AY15,NA())))</f>
        <v>#N/A</v>
      </c>
      <c r="AZ16" s="57" t="e">
        <f>IF(AND(ISNUMBER($U16),COUNT($U$4:$U16)=AZ$2),$G16,IF($H16="Hold",AZ15,IF(COUNT($U$4:$U16)=AZ$2,$V16+AZ15,NA())))</f>
        <v>#N/A</v>
      </c>
      <c r="BA16" s="57" t="e">
        <f>IF(AND(ISNUMBER($U16),COUNT($U$4:$U16)=BA$2),$G16,IF($H16="Hold",BA15,IF(COUNT($U$4:$U16)=BA$2,$V16+BA15,NA())))</f>
        <v>#N/A</v>
      </c>
      <c r="BB16" s="57" t="e">
        <f>IF(AND(ISNUMBER($U16),COUNT($U$4:$U16)=BB$2),$G16,IF($H16="Hold",BB15,IF(COUNT($U$4:$U16)=BB$2,$V16+BB15,NA())))</f>
        <v>#N/A</v>
      </c>
      <c r="BC16" s="57" t="e">
        <f>IF(AND(ISNUMBER($U16),COUNT($U$4:$U16)=BC$2),$G16,IF($H16="Hold",BC15,IF(COUNT($U$4:$U16)=BC$2,$V16+BC15,NA())))</f>
        <v>#N/A</v>
      </c>
      <c r="BD16" s="57" t="e">
        <f>IF(AND(ISNUMBER($U16),COUNT($U$4:$U16)=BD$2),$G16,IF($H16="Hold",BD15,IF(COUNT($U$4:$U16)=BD$2,$V16+BD15,NA())))</f>
        <v>#N/A</v>
      </c>
      <c r="BE16" s="57" t="e">
        <f>IF(AND(ISNUMBER($U16),COUNT($U$4:$U16)=BE$2),$G16,IF($H16="Hold",BE15,IF(COUNT($U$4:$U16)=BE$2,$V16+BE15,NA())))</f>
        <v>#N/A</v>
      </c>
      <c r="BF16" s="57" t="e">
        <f>IF(AND(ISNUMBER($U16),COUNT($U$4:$U16)=BF$2),$G16,IF($H16="Hold",BF15,IF(COUNT($U$4:$U16)=BF$2,$V16+BF15,NA())))</f>
        <v>#N/A</v>
      </c>
      <c r="BG16" s="57" t="e">
        <f>IF(AND(ISNUMBER($U16),COUNT($U$4:$U16)=BG$2),$G16,IF($H16="Hold",BG15,IF(COUNT($U$4:$U16)=BG$2,$V16+BG15,NA())))</f>
        <v>#N/A</v>
      </c>
      <c r="BH16" s="55" t="e">
        <f>IF(AND(COUNT($U$4:$U16)=BH$2,$H16="Hold"),"Hold",NA())</f>
        <v>#N/A</v>
      </c>
      <c r="BI16" s="55" t="e">
        <f>IF(AND(COUNT($U$4:$U16)=BI$2,$H16="Hold"),"Hold",NA())</f>
        <v>#N/A</v>
      </c>
      <c r="BJ16" s="55" t="e">
        <f>IF(AND(COUNT($U$4:$U16)=BJ$2,$H16="Hold"),"Hold",NA())</f>
        <v>#N/A</v>
      </c>
      <c r="BK16" s="55" t="e">
        <f>IF(AND(COUNT($U$4:$U16)=BK$2,$H16="Hold"),"Hold",NA())</f>
        <v>#N/A</v>
      </c>
      <c r="BL16" s="55" t="e">
        <f>IF(AND(COUNT($U$4:$U16)=BL$2,$H16="Hold"),"Hold",NA())</f>
        <v>#N/A</v>
      </c>
      <c r="BM16" s="55" t="e">
        <f>IF(AND(COUNT($U$4:$U16)=BM$2,$H16="Hold"),"Hold",NA())</f>
        <v>#N/A</v>
      </c>
      <c r="BN16" s="55" t="e">
        <f>IF(AND(COUNT($U$4:$U16)=BN$2,$H16="Hold"),"Hold",NA())</f>
        <v>#N/A</v>
      </c>
      <c r="BO16" s="55" t="e">
        <f>IF(AND(COUNT($U$4:$U16)=BO$2,$H16="Hold"),"Hold",NA())</f>
        <v>#N/A</v>
      </c>
      <c r="BP16" s="55" t="e">
        <f>IF(AND(COUNT($U$4:$U16)=BP$2,$H16="Hold"),"Hold",NA())</f>
        <v>#N/A</v>
      </c>
      <c r="BQ16" s="55" t="e">
        <f>IF(AND(COUNT($U$4:$U16)=BQ$2,$H16="Hold"),"Hold",NA())</f>
        <v>#N/A</v>
      </c>
      <c r="BR16" s="55" t="e">
        <f>IF(AND(COUNT($U$4:$U16)=BR$2,$H16="Hold"),"Hold",NA())</f>
        <v>#N/A</v>
      </c>
      <c r="BS16" s="55" t="e">
        <f>IF(AND(COUNT($U$4:$U16)=BS$2,$H16="Hold"),"Hold",NA())</f>
        <v>#N/A</v>
      </c>
    </row>
    <row r="17" spans="1:71" s="96" customFormat="1" ht="18.75" customHeight="1" x14ac:dyDescent="0.25">
      <c r="B17" s="23"/>
      <c r="C17" s="95"/>
      <c r="D17" s="9">
        <f t="shared" si="2"/>
        <v>26</v>
      </c>
      <c r="E17" s="10">
        <f t="shared" si="3"/>
        <v>42772</v>
      </c>
      <c r="F17" s="5" t="str">
        <f>IFERROR(IF(COUNT(G$4:G17)=0,"",IF(H17="Hold",F16,IF(ISNUMBER(U17),G17,F16+V17))),"")</f>
        <v/>
      </c>
      <c r="G17" s="13"/>
      <c r="H17" s="27"/>
      <c r="I17" s="17"/>
      <c r="J17" s="93"/>
      <c r="K17" s="34"/>
      <c r="L17" s="74"/>
      <c r="M17" s="74"/>
      <c r="N17" s="75"/>
      <c r="O17" s="75"/>
      <c r="P17" s="37"/>
      <c r="R17" s="46">
        <v>14</v>
      </c>
      <c r="S17" s="47" t="e">
        <f t="shared" si="0"/>
        <v>#N/A</v>
      </c>
      <c r="T17" s="47"/>
      <c r="U17" s="52" t="str">
        <f>IF(H17="30 Mins",$N$19,IF(H17="45 Mins",$N$20,IF(H17="60 Mins",$N$21,IF(H17="Alt 1",$N$22,IF(H17="Alt 2",$N$23,IF(H17="Alt 3",$N$24,IF(H17="Alt 4",$N$25,IF(H17="Alt 5",#REF!,IF(H17="Change",V16,"")))))))))</f>
        <v/>
      </c>
      <c r="V17" s="53" t="e">
        <f>IF(COUNT(U$4:U17)=0,NA(),IF(ISNUMBER(U17),U17,V16))</f>
        <v>#N/A</v>
      </c>
      <c r="W17" s="48" t="e">
        <f t="shared" si="1"/>
        <v>#N/A</v>
      </c>
      <c r="X17" s="72" t="str">
        <f>IF(AND(ISNUMBER($S17),COUNT($U$4:$U17)=X$2),$S17,"")</f>
        <v/>
      </c>
      <c r="Y17" s="72" t="str">
        <f>IF(AND(ISNUMBER($S17),COUNT($U$4:$U17)=Y$2),$S17,"")</f>
        <v/>
      </c>
      <c r="Z17" s="72" t="str">
        <f>IF(AND(ISNUMBER($S17),COUNT($U$4:$U17)=Z$2),$S17,"")</f>
        <v/>
      </c>
      <c r="AA17" s="72" t="str">
        <f>IF(AND(ISNUMBER($S17),COUNT($U$4:$U17)=AA$2),$S17,"")</f>
        <v/>
      </c>
      <c r="AB17" s="72" t="str">
        <f>IF(AND(ISNUMBER($S17),COUNT($U$4:$U17)=AB$2),$S17,"")</f>
        <v/>
      </c>
      <c r="AC17" s="72" t="str">
        <f>IF(AND(ISNUMBER($S17),COUNT($U$4:$U17)=AC$2),$S17,"")</f>
        <v/>
      </c>
      <c r="AD17" s="72" t="str">
        <f>IF(AND(ISNUMBER($S17),COUNT($U$4:$U17)=AD$2),$S17,"")</f>
        <v/>
      </c>
      <c r="AE17" s="72" t="str">
        <f>IF(AND(ISNUMBER($S17),COUNT($U$4:$U17)=AE$2),$S17,"")</f>
        <v/>
      </c>
      <c r="AF17" s="72" t="str">
        <f>IF(AND(ISNUMBER($S17),COUNT($U$4:$U17)=AF$2),$S17,"")</f>
        <v/>
      </c>
      <c r="AG17" s="72" t="str">
        <f>IF(AND(ISNUMBER($S17),COUNT($U$4:$U17)=AG$2),$S17,"")</f>
        <v/>
      </c>
      <c r="AH17" s="72" t="str">
        <f>IF(AND(ISNUMBER($S17),COUNT($U$4:$U17)=AH$2),$S17,"")</f>
        <v/>
      </c>
      <c r="AI17" s="72" t="str">
        <f>IF(AND(ISNUMBER($S17),COUNT($U$4:$U17)=AI$2),$S17,"")</f>
        <v/>
      </c>
      <c r="AJ17" s="51" t="e">
        <f>IFERROR(IF(COUNT($U$4:$U17)&lt;&gt;AJ$2,NA(),SLOPE(X$4:X$26,$R$4:$R$26)*($R17-COUNTIF(BH$4:BH17,"Hold"))+INTERCEPT(X$4:X$26,$R$4:$R$26)),NA())</f>
        <v>#N/A</v>
      </c>
      <c r="AK17" s="51" t="e">
        <f>IFERROR(IF(COUNT($U$4:$U17)&lt;&gt;AK$2,NA(),SLOPE(Y$4:Y$26,$R$4:$R$26)*($R17-COUNTIF(BI$4:BI17,"Hold"))+INTERCEPT(Y$4:Y$26,$R$4:$R$26)),NA())</f>
        <v>#N/A</v>
      </c>
      <c r="AL17" s="51" t="e">
        <f>IFERROR(IF(COUNT($U$4:$U17)&lt;&gt;AL$2,NA(),SLOPE(Z$4:Z$26,$R$4:$R$26)*($R17-COUNTIF(BJ$4:BJ17,"Hold"))+INTERCEPT(Z$4:Z$26,$R$4:$R$26)),NA())</f>
        <v>#N/A</v>
      </c>
      <c r="AM17" s="51" t="e">
        <f>IFERROR(IF(COUNT($U$4:$U17)&lt;&gt;AM$2,NA(),SLOPE(AA$4:AA$26,$R$4:$R$26)*($R17-COUNTIF(BK$4:BK17,"Hold"))+INTERCEPT(AA$4:AA$26,$R$4:$R$26)),NA())</f>
        <v>#N/A</v>
      </c>
      <c r="AN17" s="51" t="e">
        <f>IFERROR(IF(COUNT($U$4:$U17)&lt;&gt;AN$2,NA(),SLOPE(AB$4:AB$26,$R$4:$R$26)*($R17-COUNTIF(BL$4:BL17,"Hold"))+INTERCEPT(AB$4:AB$26,$R$4:$R$26)),NA())</f>
        <v>#N/A</v>
      </c>
      <c r="AO17" s="51" t="e">
        <f>IFERROR(IF(COUNT($U$4:$U17)&lt;&gt;AO$2,NA(),SLOPE(AC$4:AC$26,$R$4:$R$26)*($R17-COUNTIF(BM$4:BM17,"Hold"))+INTERCEPT(AC$4:AC$26,$R$4:$R$26)),NA())</f>
        <v>#N/A</v>
      </c>
      <c r="AP17" s="51" t="e">
        <f>IFERROR(IF(COUNT($U$4:$U17)&lt;&gt;AP$2,NA(),SLOPE(AD$4:AD$26,$R$4:$R$26)*($R17-COUNTIF(BN$4:BN17,"Hold"))+INTERCEPT(AD$4:AD$26,$R$4:$R$26)),NA())</f>
        <v>#N/A</v>
      </c>
      <c r="AQ17" s="51" t="e">
        <f>IFERROR(IF(COUNT($U$4:$U17)&lt;&gt;AQ$2,NA(),SLOPE(AE$4:AE$26,$R$4:$R$26)*($R17-COUNTIF(BO$4:BO17,"Hold"))+INTERCEPT(AE$4:AE$26,$R$4:$R$26)),NA())</f>
        <v>#N/A</v>
      </c>
      <c r="AR17" s="51" t="e">
        <f>IFERROR(IF(COUNT($U$4:$U17)&lt;&gt;AR$2,NA(),SLOPE(AF$4:AF$26,$R$4:$R$26)*($R17-COUNTIF(BP$4:BP17,"Hold"))+INTERCEPT(AF$4:AF$26,$R$4:$R$26)),NA())</f>
        <v>#N/A</v>
      </c>
      <c r="AS17" s="51" t="e">
        <f>IFERROR(IF(COUNT($U$4:$U17)&lt;&gt;AS$2,NA(),SLOPE(AG$4:AG$26,$R$4:$R$26)*($R17-COUNTIF(BQ$4:BQ17,"Hold"))+INTERCEPT(AG$4:AG$26,$R$4:$R$26)),NA())</f>
        <v>#N/A</v>
      </c>
      <c r="AT17" s="51" t="e">
        <f>IFERROR(IF(COUNT($U$4:$U17)&lt;&gt;AT$2,NA(),SLOPE(AH$4:AH$26,$R$4:$R$26)*($R17-COUNTIF(BR$4:BR17,"Hold"))+INTERCEPT(AH$4:AH$26,$R$4:$R$26)),NA())</f>
        <v>#N/A</v>
      </c>
      <c r="AU17" s="51" t="e">
        <f>IFERROR(IF(COUNT($U$4:$U17)&lt;&gt;AU$2,NA(),SLOPE(AI$4:AI$26,$R$4:$R$26)*($R17-COUNTIF(BS$4:BS17,"Hold"))+INTERCEPT(AI$4:AI$26,$R$4:$R$26)),NA())</f>
        <v>#N/A</v>
      </c>
      <c r="AV17" s="57" t="e">
        <f>IF(AND(ISNUMBER($U17),COUNT($U$4:$U17)=AV$2),$G17,IF($H17="Hold",AV16,IF(COUNT($U$4:$U17)=AV$2,$V17+AV16,NA())))</f>
        <v>#N/A</v>
      </c>
      <c r="AW17" s="57" t="e">
        <f>IF(AND(ISNUMBER($U17),COUNT($U$4:$U17)=AW$2),$G17,IF($H17="Hold",AW16,IF(COUNT($U$4:$U17)=AW$2,$V17+AW16,NA())))</f>
        <v>#N/A</v>
      </c>
      <c r="AX17" s="57" t="e">
        <f>IF(AND(ISNUMBER($U17),COUNT($U$4:$U17)=AX$2),$G17,IF($H17="Hold",AX16,IF(COUNT($U$4:$U17)=AX$2,$V17+AX16,NA())))</f>
        <v>#N/A</v>
      </c>
      <c r="AY17" s="57" t="e">
        <f>IF(AND(ISNUMBER($U17),COUNT($U$4:$U17)=AY$2),$G17,IF($H17="Hold",AY16,IF(COUNT($U$4:$U17)=AY$2,$V17+AY16,NA())))</f>
        <v>#N/A</v>
      </c>
      <c r="AZ17" s="57" t="e">
        <f>IF(AND(ISNUMBER($U17),COUNT($U$4:$U17)=AZ$2),$G17,IF($H17="Hold",AZ16,IF(COUNT($U$4:$U17)=AZ$2,$V17+AZ16,NA())))</f>
        <v>#N/A</v>
      </c>
      <c r="BA17" s="57" t="e">
        <f>IF(AND(ISNUMBER($U17),COUNT($U$4:$U17)=BA$2),$G17,IF($H17="Hold",BA16,IF(COUNT($U$4:$U17)=BA$2,$V17+BA16,NA())))</f>
        <v>#N/A</v>
      </c>
      <c r="BB17" s="57" t="e">
        <f>IF(AND(ISNUMBER($U17),COUNT($U$4:$U17)=BB$2),$G17,IF($H17="Hold",BB16,IF(COUNT($U$4:$U17)=BB$2,$V17+BB16,NA())))</f>
        <v>#N/A</v>
      </c>
      <c r="BC17" s="57" t="e">
        <f>IF(AND(ISNUMBER($U17),COUNT($U$4:$U17)=BC$2),$G17,IF($H17="Hold",BC16,IF(COUNT($U$4:$U17)=BC$2,$V17+BC16,NA())))</f>
        <v>#N/A</v>
      </c>
      <c r="BD17" s="57" t="e">
        <f>IF(AND(ISNUMBER($U17),COUNT($U$4:$U17)=BD$2),$G17,IF($H17="Hold",BD16,IF(COUNT($U$4:$U17)=BD$2,$V17+BD16,NA())))</f>
        <v>#N/A</v>
      </c>
      <c r="BE17" s="57" t="e">
        <f>IF(AND(ISNUMBER($U17),COUNT($U$4:$U17)=BE$2),$G17,IF($H17="Hold",BE16,IF(COUNT($U$4:$U17)=BE$2,$V17+BE16,NA())))</f>
        <v>#N/A</v>
      </c>
      <c r="BF17" s="57" t="e">
        <f>IF(AND(ISNUMBER($U17),COUNT($U$4:$U17)=BF$2),$G17,IF($H17="Hold",BF16,IF(COUNT($U$4:$U17)=BF$2,$V17+BF16,NA())))</f>
        <v>#N/A</v>
      </c>
      <c r="BG17" s="57" t="e">
        <f>IF(AND(ISNUMBER($U17),COUNT($U$4:$U17)=BG$2),$G17,IF($H17="Hold",BG16,IF(COUNT($U$4:$U17)=BG$2,$V17+BG16,NA())))</f>
        <v>#N/A</v>
      </c>
      <c r="BH17" s="55" t="e">
        <f>IF(AND(COUNT($U$4:$U17)=BH$2,$H17="Hold"),"Hold",NA())</f>
        <v>#N/A</v>
      </c>
      <c r="BI17" s="55" t="e">
        <f>IF(AND(COUNT($U$4:$U17)=BI$2,$H17="Hold"),"Hold",NA())</f>
        <v>#N/A</v>
      </c>
      <c r="BJ17" s="55" t="e">
        <f>IF(AND(COUNT($U$4:$U17)=BJ$2,$H17="Hold"),"Hold",NA())</f>
        <v>#N/A</v>
      </c>
      <c r="BK17" s="55" t="e">
        <f>IF(AND(COUNT($U$4:$U17)=BK$2,$H17="Hold"),"Hold",NA())</f>
        <v>#N/A</v>
      </c>
      <c r="BL17" s="55" t="e">
        <f>IF(AND(COUNT($U$4:$U17)=BL$2,$H17="Hold"),"Hold",NA())</f>
        <v>#N/A</v>
      </c>
      <c r="BM17" s="55" t="e">
        <f>IF(AND(COUNT($U$4:$U17)=BM$2,$H17="Hold"),"Hold",NA())</f>
        <v>#N/A</v>
      </c>
      <c r="BN17" s="55" t="e">
        <f>IF(AND(COUNT($U$4:$U17)=BN$2,$H17="Hold"),"Hold",NA())</f>
        <v>#N/A</v>
      </c>
      <c r="BO17" s="55" t="e">
        <f>IF(AND(COUNT($U$4:$U17)=BO$2,$H17="Hold"),"Hold",NA())</f>
        <v>#N/A</v>
      </c>
      <c r="BP17" s="55" t="e">
        <f>IF(AND(COUNT($U$4:$U17)=BP$2,$H17="Hold"),"Hold",NA())</f>
        <v>#N/A</v>
      </c>
      <c r="BQ17" s="55" t="e">
        <f>IF(AND(COUNT($U$4:$U17)=BQ$2,$H17="Hold"),"Hold",NA())</f>
        <v>#N/A</v>
      </c>
      <c r="BR17" s="55" t="e">
        <f>IF(AND(COUNT($U$4:$U17)=BR$2,$H17="Hold"),"Hold",NA())</f>
        <v>#N/A</v>
      </c>
      <c r="BS17" s="55" t="e">
        <f>IF(AND(COUNT($U$4:$U17)=BS$2,$H17="Hold"),"Hold",NA())</f>
        <v>#N/A</v>
      </c>
    </row>
    <row r="18" spans="1:71" s="96" customFormat="1" ht="18.75" customHeight="1" x14ac:dyDescent="0.25">
      <c r="B18" s="23"/>
      <c r="C18" s="95"/>
      <c r="D18" s="9">
        <f t="shared" si="2"/>
        <v>28</v>
      </c>
      <c r="E18" s="10">
        <f t="shared" si="3"/>
        <v>42786</v>
      </c>
      <c r="F18" s="5" t="str">
        <f>IFERROR(IF(COUNT(G$4:G18)=0,"",IF(H18="Hold",F17,IF(ISNUMBER(U18),G18,F17+V18))),"")</f>
        <v/>
      </c>
      <c r="G18" s="13"/>
      <c r="H18" s="27"/>
      <c r="I18" s="17"/>
      <c r="J18" s="93"/>
      <c r="K18" s="34"/>
      <c r="L18" s="155" t="s">
        <v>73</v>
      </c>
      <c r="M18" s="155"/>
      <c r="N18" s="155"/>
      <c r="O18" s="155"/>
      <c r="P18" s="37"/>
      <c r="R18" s="46">
        <v>15</v>
      </c>
      <c r="S18" s="47" t="e">
        <f t="shared" si="0"/>
        <v>#N/A</v>
      </c>
      <c r="T18" s="47"/>
      <c r="U18" s="52" t="str">
        <f>IF(H18="30 Mins",$N$19,IF(H18="45 Mins",$N$20,IF(H18="60 Mins",$N$21,IF(H18="Alt 1",$N$22,IF(H18="Alt 2",$N$23,IF(H18="Alt 3",$N$24,IF(H18="Alt 4",$N$25,IF(H18="Alt 5",#REF!,IF(H18="Change",V17,"")))))))))</f>
        <v/>
      </c>
      <c r="V18" s="53" t="e">
        <f>IF(COUNT(U$4:U18)=0,NA(),IF(ISNUMBER(U18),U18,V17))</f>
        <v>#N/A</v>
      </c>
      <c r="W18" s="48" t="e">
        <f t="shared" si="1"/>
        <v>#N/A</v>
      </c>
      <c r="X18" s="72" t="str">
        <f>IF(AND(ISNUMBER($S18),COUNT($U$4:$U18)=X$2),$S18,"")</f>
        <v/>
      </c>
      <c r="Y18" s="72" t="str">
        <f>IF(AND(ISNUMBER($S18),COUNT($U$4:$U18)=Y$2),$S18,"")</f>
        <v/>
      </c>
      <c r="Z18" s="72" t="str">
        <f>IF(AND(ISNUMBER($S18),COUNT($U$4:$U18)=Z$2),$S18,"")</f>
        <v/>
      </c>
      <c r="AA18" s="72" t="str">
        <f>IF(AND(ISNUMBER($S18),COUNT($U$4:$U18)=AA$2),$S18,"")</f>
        <v/>
      </c>
      <c r="AB18" s="72" t="str">
        <f>IF(AND(ISNUMBER($S18),COUNT($U$4:$U18)=AB$2),$S18,"")</f>
        <v/>
      </c>
      <c r="AC18" s="72" t="str">
        <f>IF(AND(ISNUMBER($S18),COUNT($U$4:$U18)=AC$2),$S18,"")</f>
        <v/>
      </c>
      <c r="AD18" s="72" t="str">
        <f>IF(AND(ISNUMBER($S18),COUNT($U$4:$U18)=AD$2),$S18,"")</f>
        <v/>
      </c>
      <c r="AE18" s="72" t="str">
        <f>IF(AND(ISNUMBER($S18),COUNT($U$4:$U18)=AE$2),$S18,"")</f>
        <v/>
      </c>
      <c r="AF18" s="72" t="str">
        <f>IF(AND(ISNUMBER($S18),COUNT($U$4:$U18)=AF$2),$S18,"")</f>
        <v/>
      </c>
      <c r="AG18" s="72" t="str">
        <f>IF(AND(ISNUMBER($S18),COUNT($U$4:$U18)=AG$2),$S18,"")</f>
        <v/>
      </c>
      <c r="AH18" s="72" t="str">
        <f>IF(AND(ISNUMBER($S18),COUNT($U$4:$U18)=AH$2),$S18,"")</f>
        <v/>
      </c>
      <c r="AI18" s="72" t="str">
        <f>IF(AND(ISNUMBER($S18),COUNT($U$4:$U18)=AI$2),$S18,"")</f>
        <v/>
      </c>
      <c r="AJ18" s="51" t="e">
        <f>IFERROR(IF(COUNT($U$4:$U18)&lt;&gt;AJ$2,NA(),SLOPE(X$4:X$26,$R$4:$R$26)*($R18-COUNTIF(BH$4:BH18,"Hold"))+INTERCEPT(X$4:X$26,$R$4:$R$26)),NA())</f>
        <v>#N/A</v>
      </c>
      <c r="AK18" s="51" t="e">
        <f>IFERROR(IF(COUNT($U$4:$U18)&lt;&gt;AK$2,NA(),SLOPE(Y$4:Y$26,$R$4:$R$26)*($R18-COUNTIF(BI$4:BI18,"Hold"))+INTERCEPT(Y$4:Y$26,$R$4:$R$26)),NA())</f>
        <v>#N/A</v>
      </c>
      <c r="AL18" s="51" t="e">
        <f>IFERROR(IF(COUNT($U$4:$U18)&lt;&gt;AL$2,NA(),SLOPE(Z$4:Z$26,$R$4:$R$26)*($R18-COUNTIF(BJ$4:BJ18,"Hold"))+INTERCEPT(Z$4:Z$26,$R$4:$R$26)),NA())</f>
        <v>#N/A</v>
      </c>
      <c r="AM18" s="51" t="e">
        <f>IFERROR(IF(COUNT($U$4:$U18)&lt;&gt;AM$2,NA(),SLOPE(AA$4:AA$26,$R$4:$R$26)*($R18-COUNTIF(BK$4:BK18,"Hold"))+INTERCEPT(AA$4:AA$26,$R$4:$R$26)),NA())</f>
        <v>#N/A</v>
      </c>
      <c r="AN18" s="51" t="e">
        <f>IFERROR(IF(COUNT($U$4:$U18)&lt;&gt;AN$2,NA(),SLOPE(AB$4:AB$26,$R$4:$R$26)*($R18-COUNTIF(BL$4:BL18,"Hold"))+INTERCEPT(AB$4:AB$26,$R$4:$R$26)),NA())</f>
        <v>#N/A</v>
      </c>
      <c r="AO18" s="51" t="e">
        <f>IFERROR(IF(COUNT($U$4:$U18)&lt;&gt;AO$2,NA(),SLOPE(AC$4:AC$26,$R$4:$R$26)*($R18-COUNTIF(BM$4:BM18,"Hold"))+INTERCEPT(AC$4:AC$26,$R$4:$R$26)),NA())</f>
        <v>#N/A</v>
      </c>
      <c r="AP18" s="51" t="e">
        <f>IFERROR(IF(COUNT($U$4:$U18)&lt;&gt;AP$2,NA(),SLOPE(AD$4:AD$26,$R$4:$R$26)*($R18-COUNTIF(BN$4:BN18,"Hold"))+INTERCEPT(AD$4:AD$26,$R$4:$R$26)),NA())</f>
        <v>#N/A</v>
      </c>
      <c r="AQ18" s="51" t="e">
        <f>IFERROR(IF(COUNT($U$4:$U18)&lt;&gt;AQ$2,NA(),SLOPE(AE$4:AE$26,$R$4:$R$26)*($R18-COUNTIF(BO$4:BO18,"Hold"))+INTERCEPT(AE$4:AE$26,$R$4:$R$26)),NA())</f>
        <v>#N/A</v>
      </c>
      <c r="AR18" s="51" t="e">
        <f>IFERROR(IF(COUNT($U$4:$U18)&lt;&gt;AR$2,NA(),SLOPE(AF$4:AF$26,$R$4:$R$26)*($R18-COUNTIF(BP$4:BP18,"Hold"))+INTERCEPT(AF$4:AF$26,$R$4:$R$26)),NA())</f>
        <v>#N/A</v>
      </c>
      <c r="AS18" s="51" t="e">
        <f>IFERROR(IF(COUNT($U$4:$U18)&lt;&gt;AS$2,NA(),SLOPE(AG$4:AG$26,$R$4:$R$26)*($R18-COUNTIF(BQ$4:BQ18,"Hold"))+INTERCEPT(AG$4:AG$26,$R$4:$R$26)),NA())</f>
        <v>#N/A</v>
      </c>
      <c r="AT18" s="51" t="e">
        <f>IFERROR(IF(COUNT($U$4:$U18)&lt;&gt;AT$2,NA(),SLOPE(AH$4:AH$26,$R$4:$R$26)*($R18-COUNTIF(BR$4:BR18,"Hold"))+INTERCEPT(AH$4:AH$26,$R$4:$R$26)),NA())</f>
        <v>#N/A</v>
      </c>
      <c r="AU18" s="51" t="e">
        <f>IFERROR(IF(COUNT($U$4:$U18)&lt;&gt;AU$2,NA(),SLOPE(AI$4:AI$26,$R$4:$R$26)*($R18-COUNTIF(BS$4:BS18,"Hold"))+INTERCEPT(AI$4:AI$26,$R$4:$R$26)),NA())</f>
        <v>#N/A</v>
      </c>
      <c r="AV18" s="57" t="e">
        <f>IF(AND(ISNUMBER($U18),COUNT($U$4:$U18)=AV$2),$G18,IF($H18="Hold",AV17,IF(COUNT($U$4:$U18)=AV$2,$V18+AV17,NA())))</f>
        <v>#N/A</v>
      </c>
      <c r="AW18" s="57" t="e">
        <f>IF(AND(ISNUMBER($U18),COUNT($U$4:$U18)=AW$2),$G18,IF($H18="Hold",AW17,IF(COUNT($U$4:$U18)=AW$2,$V18+AW17,NA())))</f>
        <v>#N/A</v>
      </c>
      <c r="AX18" s="57" t="e">
        <f>IF(AND(ISNUMBER($U18),COUNT($U$4:$U18)=AX$2),$G18,IF($H18="Hold",AX17,IF(COUNT($U$4:$U18)=AX$2,$V18+AX17,NA())))</f>
        <v>#N/A</v>
      </c>
      <c r="AY18" s="57" t="e">
        <f>IF(AND(ISNUMBER($U18),COUNT($U$4:$U18)=AY$2),$G18,IF($H18="Hold",AY17,IF(COUNT($U$4:$U18)=AY$2,$V18+AY17,NA())))</f>
        <v>#N/A</v>
      </c>
      <c r="AZ18" s="57" t="e">
        <f>IF(AND(ISNUMBER($U18),COUNT($U$4:$U18)=AZ$2),$G18,IF($H18="Hold",AZ17,IF(COUNT($U$4:$U18)=AZ$2,$V18+AZ17,NA())))</f>
        <v>#N/A</v>
      </c>
      <c r="BA18" s="57" t="e">
        <f>IF(AND(ISNUMBER($U18),COUNT($U$4:$U18)=BA$2),$G18,IF($H18="Hold",BA17,IF(COUNT($U$4:$U18)=BA$2,$V18+BA17,NA())))</f>
        <v>#N/A</v>
      </c>
      <c r="BB18" s="57" t="e">
        <f>IF(AND(ISNUMBER($U18),COUNT($U$4:$U18)=BB$2),$G18,IF($H18="Hold",BB17,IF(COUNT($U$4:$U18)=BB$2,$V18+BB17,NA())))</f>
        <v>#N/A</v>
      </c>
      <c r="BC18" s="57" t="e">
        <f>IF(AND(ISNUMBER($U18),COUNT($U$4:$U18)=BC$2),$G18,IF($H18="Hold",BC17,IF(COUNT($U$4:$U18)=BC$2,$V18+BC17,NA())))</f>
        <v>#N/A</v>
      </c>
      <c r="BD18" s="57" t="e">
        <f>IF(AND(ISNUMBER($U18),COUNT($U$4:$U18)=BD$2),$G18,IF($H18="Hold",BD17,IF(COUNT($U$4:$U18)=BD$2,$V18+BD17,NA())))</f>
        <v>#N/A</v>
      </c>
      <c r="BE18" s="57" t="e">
        <f>IF(AND(ISNUMBER($U18),COUNT($U$4:$U18)=BE$2),$G18,IF($H18="Hold",BE17,IF(COUNT($U$4:$U18)=BE$2,$V18+BE17,NA())))</f>
        <v>#N/A</v>
      </c>
      <c r="BF18" s="57" t="e">
        <f>IF(AND(ISNUMBER($U18),COUNT($U$4:$U18)=BF$2),$G18,IF($H18="Hold",BF17,IF(COUNT($U$4:$U18)=BF$2,$V18+BF17,NA())))</f>
        <v>#N/A</v>
      </c>
      <c r="BG18" s="57" t="e">
        <f>IF(AND(ISNUMBER($U18),COUNT($U$4:$U18)=BG$2),$G18,IF($H18="Hold",BG17,IF(COUNT($U$4:$U18)=BG$2,$V18+BG17,NA())))</f>
        <v>#N/A</v>
      </c>
      <c r="BH18" s="55" t="e">
        <f>IF(AND(COUNT($U$4:$U18)=BH$2,$H18="Hold"),"Hold",NA())</f>
        <v>#N/A</v>
      </c>
      <c r="BI18" s="55" t="e">
        <f>IF(AND(COUNT($U$4:$U18)=BI$2,$H18="Hold"),"Hold",NA())</f>
        <v>#N/A</v>
      </c>
      <c r="BJ18" s="55" t="e">
        <f>IF(AND(COUNT($U$4:$U18)=BJ$2,$H18="Hold"),"Hold",NA())</f>
        <v>#N/A</v>
      </c>
      <c r="BK18" s="55" t="e">
        <f>IF(AND(COUNT($U$4:$U18)=BK$2,$H18="Hold"),"Hold",NA())</f>
        <v>#N/A</v>
      </c>
      <c r="BL18" s="55" t="e">
        <f>IF(AND(COUNT($U$4:$U18)=BL$2,$H18="Hold"),"Hold",NA())</f>
        <v>#N/A</v>
      </c>
      <c r="BM18" s="55" t="e">
        <f>IF(AND(COUNT($U$4:$U18)=BM$2,$H18="Hold"),"Hold",NA())</f>
        <v>#N/A</v>
      </c>
      <c r="BN18" s="55" t="e">
        <f>IF(AND(COUNT($U$4:$U18)=BN$2,$H18="Hold"),"Hold",NA())</f>
        <v>#N/A</v>
      </c>
      <c r="BO18" s="55" t="e">
        <f>IF(AND(COUNT($U$4:$U18)=BO$2,$H18="Hold"),"Hold",NA())</f>
        <v>#N/A</v>
      </c>
      <c r="BP18" s="55" t="e">
        <f>IF(AND(COUNT($U$4:$U18)=BP$2,$H18="Hold"),"Hold",NA())</f>
        <v>#N/A</v>
      </c>
      <c r="BQ18" s="55" t="e">
        <f>IF(AND(COUNT($U$4:$U18)=BQ$2,$H18="Hold"),"Hold",NA())</f>
        <v>#N/A</v>
      </c>
      <c r="BR18" s="55" t="e">
        <f>IF(AND(COUNT($U$4:$U18)=BR$2,$H18="Hold"),"Hold",NA())</f>
        <v>#N/A</v>
      </c>
      <c r="BS18" s="55" t="e">
        <f>IF(AND(COUNT($U$4:$U18)=BS$2,$H18="Hold"),"Hold",NA())</f>
        <v>#N/A</v>
      </c>
    </row>
    <row r="19" spans="1:71" s="96" customFormat="1" ht="18.75" customHeight="1" x14ac:dyDescent="0.25">
      <c r="B19" s="23"/>
      <c r="C19" s="95"/>
      <c r="D19" s="9">
        <f t="shared" si="2"/>
        <v>30</v>
      </c>
      <c r="E19" s="10">
        <f t="shared" si="3"/>
        <v>42800</v>
      </c>
      <c r="F19" s="5" t="str">
        <f>IFERROR(IF(COUNT(G$4:G19)=0,"",IF(H19="Hold",F18,IF(ISNUMBER(U19),G19,F18+V19))),"")</f>
        <v/>
      </c>
      <c r="G19" s="13"/>
      <c r="H19" s="27"/>
      <c r="I19" s="17"/>
      <c r="J19" s="93"/>
      <c r="K19" s="34"/>
      <c r="L19" s="39" t="s">
        <v>55</v>
      </c>
      <c r="M19" s="125" t="s">
        <v>79</v>
      </c>
      <c r="N19" s="97">
        <v>4.5</v>
      </c>
      <c r="O19" s="75"/>
      <c r="P19" s="37"/>
      <c r="R19" s="46">
        <v>16</v>
      </c>
      <c r="S19" s="47" t="e">
        <f t="shared" si="0"/>
        <v>#N/A</v>
      </c>
      <c r="T19" s="47"/>
      <c r="U19" s="52" t="str">
        <f>IF(H19="30 Mins",$N$19,IF(H19="45 Mins",$N$20,IF(H19="60 Mins",$N$21,IF(H19="Alt 1",$N$22,IF(H19="Alt 2",$N$23,IF(H19="Alt 3",$N$24,IF(H19="Alt 4",$N$25,IF(H19="Alt 5",#REF!,IF(H19="Change",V18,"")))))))))</f>
        <v/>
      </c>
      <c r="V19" s="53" t="e">
        <f>IF(COUNT(U$4:U19)=0,NA(),IF(ISNUMBER(U19),U19,V18))</f>
        <v>#N/A</v>
      </c>
      <c r="W19" s="48" t="e">
        <f t="shared" si="1"/>
        <v>#N/A</v>
      </c>
      <c r="X19" s="72" t="str">
        <f>IF(AND(ISNUMBER($S19),COUNT($U$4:$U19)=X$2),$S19,"")</f>
        <v/>
      </c>
      <c r="Y19" s="72" t="str">
        <f>IF(AND(ISNUMBER($S19),COUNT($U$4:$U19)=Y$2),$S19,"")</f>
        <v/>
      </c>
      <c r="Z19" s="72" t="str">
        <f>IF(AND(ISNUMBER($S19),COUNT($U$4:$U19)=Z$2),$S19,"")</f>
        <v/>
      </c>
      <c r="AA19" s="72" t="str">
        <f>IF(AND(ISNUMBER($S19),COUNT($U$4:$U19)=AA$2),$S19,"")</f>
        <v/>
      </c>
      <c r="AB19" s="72" t="str">
        <f>IF(AND(ISNUMBER($S19),COUNT($U$4:$U19)=AB$2),$S19,"")</f>
        <v/>
      </c>
      <c r="AC19" s="72" t="str">
        <f>IF(AND(ISNUMBER($S19),COUNT($U$4:$U19)=AC$2),$S19,"")</f>
        <v/>
      </c>
      <c r="AD19" s="72" t="str">
        <f>IF(AND(ISNUMBER($S19),COUNT($U$4:$U19)=AD$2),$S19,"")</f>
        <v/>
      </c>
      <c r="AE19" s="72" t="str">
        <f>IF(AND(ISNUMBER($S19),COUNT($U$4:$U19)=AE$2),$S19,"")</f>
        <v/>
      </c>
      <c r="AF19" s="72" t="str">
        <f>IF(AND(ISNUMBER($S19),COUNT($U$4:$U19)=AF$2),$S19,"")</f>
        <v/>
      </c>
      <c r="AG19" s="72" t="str">
        <f>IF(AND(ISNUMBER($S19),COUNT($U$4:$U19)=AG$2),$S19,"")</f>
        <v/>
      </c>
      <c r="AH19" s="72" t="str">
        <f>IF(AND(ISNUMBER($S19),COUNT($U$4:$U19)=AH$2),$S19,"")</f>
        <v/>
      </c>
      <c r="AI19" s="72" t="str">
        <f>IF(AND(ISNUMBER($S19),COUNT($U$4:$U19)=AI$2),$S19,"")</f>
        <v/>
      </c>
      <c r="AJ19" s="51" t="e">
        <f>IFERROR(IF(COUNT($U$4:$U19)&lt;&gt;AJ$2,NA(),SLOPE(X$4:X$26,$R$4:$R$26)*($R19-COUNTIF(BH$4:BH19,"Hold"))+INTERCEPT(X$4:X$26,$R$4:$R$26)),NA())</f>
        <v>#N/A</v>
      </c>
      <c r="AK19" s="51" t="e">
        <f>IFERROR(IF(COUNT($U$4:$U19)&lt;&gt;AK$2,NA(),SLOPE(Y$4:Y$26,$R$4:$R$26)*($R19-COUNTIF(BI$4:BI19,"Hold"))+INTERCEPT(Y$4:Y$26,$R$4:$R$26)),NA())</f>
        <v>#N/A</v>
      </c>
      <c r="AL19" s="51" t="e">
        <f>IFERROR(IF(COUNT($U$4:$U19)&lt;&gt;AL$2,NA(),SLOPE(Z$4:Z$26,$R$4:$R$26)*($R19-COUNTIF(BJ$4:BJ19,"Hold"))+INTERCEPT(Z$4:Z$26,$R$4:$R$26)),NA())</f>
        <v>#N/A</v>
      </c>
      <c r="AM19" s="51" t="e">
        <f>IFERROR(IF(COUNT($U$4:$U19)&lt;&gt;AM$2,NA(),SLOPE(AA$4:AA$26,$R$4:$R$26)*($R19-COUNTIF(BK$4:BK19,"Hold"))+INTERCEPT(AA$4:AA$26,$R$4:$R$26)),NA())</f>
        <v>#N/A</v>
      </c>
      <c r="AN19" s="51" t="e">
        <f>IFERROR(IF(COUNT($U$4:$U19)&lt;&gt;AN$2,NA(),SLOPE(AB$4:AB$26,$R$4:$R$26)*($R19-COUNTIF(BL$4:BL19,"Hold"))+INTERCEPT(AB$4:AB$26,$R$4:$R$26)),NA())</f>
        <v>#N/A</v>
      </c>
      <c r="AO19" s="51" t="e">
        <f>IFERROR(IF(COUNT($U$4:$U19)&lt;&gt;AO$2,NA(),SLOPE(AC$4:AC$26,$R$4:$R$26)*($R19-COUNTIF(BM$4:BM19,"Hold"))+INTERCEPT(AC$4:AC$26,$R$4:$R$26)),NA())</f>
        <v>#N/A</v>
      </c>
      <c r="AP19" s="51" t="e">
        <f>IFERROR(IF(COUNT($U$4:$U19)&lt;&gt;AP$2,NA(),SLOPE(AD$4:AD$26,$R$4:$R$26)*($R19-COUNTIF(BN$4:BN19,"Hold"))+INTERCEPT(AD$4:AD$26,$R$4:$R$26)),NA())</f>
        <v>#N/A</v>
      </c>
      <c r="AQ19" s="51" t="e">
        <f>IFERROR(IF(COUNT($U$4:$U19)&lt;&gt;AQ$2,NA(),SLOPE(AE$4:AE$26,$R$4:$R$26)*($R19-COUNTIF(BO$4:BO19,"Hold"))+INTERCEPT(AE$4:AE$26,$R$4:$R$26)),NA())</f>
        <v>#N/A</v>
      </c>
      <c r="AR19" s="51" t="e">
        <f>IFERROR(IF(COUNT($U$4:$U19)&lt;&gt;AR$2,NA(),SLOPE(AF$4:AF$26,$R$4:$R$26)*($R19-COUNTIF(BP$4:BP19,"Hold"))+INTERCEPT(AF$4:AF$26,$R$4:$R$26)),NA())</f>
        <v>#N/A</v>
      </c>
      <c r="AS19" s="51" t="e">
        <f>IFERROR(IF(COUNT($U$4:$U19)&lt;&gt;AS$2,NA(),SLOPE(AG$4:AG$26,$R$4:$R$26)*($R19-COUNTIF(BQ$4:BQ19,"Hold"))+INTERCEPT(AG$4:AG$26,$R$4:$R$26)),NA())</f>
        <v>#N/A</v>
      </c>
      <c r="AT19" s="51" t="e">
        <f>IFERROR(IF(COUNT($U$4:$U19)&lt;&gt;AT$2,NA(),SLOPE(AH$4:AH$26,$R$4:$R$26)*($R19-COUNTIF(BR$4:BR19,"Hold"))+INTERCEPT(AH$4:AH$26,$R$4:$R$26)),NA())</f>
        <v>#N/A</v>
      </c>
      <c r="AU19" s="51" t="e">
        <f>IFERROR(IF(COUNT($U$4:$U19)&lt;&gt;AU$2,NA(),SLOPE(AI$4:AI$26,$R$4:$R$26)*($R19-COUNTIF(BS$4:BS19,"Hold"))+INTERCEPT(AI$4:AI$26,$R$4:$R$26)),NA())</f>
        <v>#N/A</v>
      </c>
      <c r="AV19" s="57" t="e">
        <f>IF(AND(ISNUMBER($U19),COUNT($U$4:$U19)=AV$2),$G19,IF($H19="Hold",AV18,IF(COUNT($U$4:$U19)=AV$2,$V19+AV18,NA())))</f>
        <v>#N/A</v>
      </c>
      <c r="AW19" s="57" t="e">
        <f>IF(AND(ISNUMBER($U19),COUNT($U$4:$U19)=AW$2),$G19,IF($H19="Hold",AW18,IF(COUNT($U$4:$U19)=AW$2,$V19+AW18,NA())))</f>
        <v>#N/A</v>
      </c>
      <c r="AX19" s="57" t="e">
        <f>IF(AND(ISNUMBER($U19),COUNT($U$4:$U19)=AX$2),$G19,IF($H19="Hold",AX18,IF(COUNT($U$4:$U19)=AX$2,$V19+AX18,NA())))</f>
        <v>#N/A</v>
      </c>
      <c r="AY19" s="57" t="e">
        <f>IF(AND(ISNUMBER($U19),COUNT($U$4:$U19)=AY$2),$G19,IF($H19="Hold",AY18,IF(COUNT($U$4:$U19)=AY$2,$V19+AY18,NA())))</f>
        <v>#N/A</v>
      </c>
      <c r="AZ19" s="57" t="e">
        <f>IF(AND(ISNUMBER($U19),COUNT($U$4:$U19)=AZ$2),$G19,IF($H19="Hold",AZ18,IF(COUNT($U$4:$U19)=AZ$2,$V19+AZ18,NA())))</f>
        <v>#N/A</v>
      </c>
      <c r="BA19" s="57" t="e">
        <f>IF(AND(ISNUMBER($U19),COUNT($U$4:$U19)=BA$2),$G19,IF($H19="Hold",BA18,IF(COUNT($U$4:$U19)=BA$2,$V19+BA18,NA())))</f>
        <v>#N/A</v>
      </c>
      <c r="BB19" s="57" t="e">
        <f>IF(AND(ISNUMBER($U19),COUNT($U$4:$U19)=BB$2),$G19,IF($H19="Hold",BB18,IF(COUNT($U$4:$U19)=BB$2,$V19+BB18,NA())))</f>
        <v>#N/A</v>
      </c>
      <c r="BC19" s="57" t="e">
        <f>IF(AND(ISNUMBER($U19),COUNT($U$4:$U19)=BC$2),$G19,IF($H19="Hold",BC18,IF(COUNT($U$4:$U19)=BC$2,$V19+BC18,NA())))</f>
        <v>#N/A</v>
      </c>
      <c r="BD19" s="57" t="e">
        <f>IF(AND(ISNUMBER($U19),COUNT($U$4:$U19)=BD$2),$G19,IF($H19="Hold",BD18,IF(COUNT($U$4:$U19)=BD$2,$V19+BD18,NA())))</f>
        <v>#N/A</v>
      </c>
      <c r="BE19" s="57" t="e">
        <f>IF(AND(ISNUMBER($U19),COUNT($U$4:$U19)=BE$2),$G19,IF($H19="Hold",BE18,IF(COUNT($U$4:$U19)=BE$2,$V19+BE18,NA())))</f>
        <v>#N/A</v>
      </c>
      <c r="BF19" s="57" t="e">
        <f>IF(AND(ISNUMBER($U19),COUNT($U$4:$U19)=BF$2),$G19,IF($H19="Hold",BF18,IF(COUNT($U$4:$U19)=BF$2,$V19+BF18,NA())))</f>
        <v>#N/A</v>
      </c>
      <c r="BG19" s="57" t="e">
        <f>IF(AND(ISNUMBER($U19),COUNT($U$4:$U19)=BG$2),$G19,IF($H19="Hold",BG18,IF(COUNT($U$4:$U19)=BG$2,$V19+BG18,NA())))</f>
        <v>#N/A</v>
      </c>
      <c r="BH19" s="55" t="e">
        <f>IF(AND(COUNT($U$4:$U19)=BH$2,$H19="Hold"),"Hold",NA())</f>
        <v>#N/A</v>
      </c>
      <c r="BI19" s="55" t="e">
        <f>IF(AND(COUNT($U$4:$U19)=BI$2,$H19="Hold"),"Hold",NA())</f>
        <v>#N/A</v>
      </c>
      <c r="BJ19" s="55" t="e">
        <f>IF(AND(COUNT($U$4:$U19)=BJ$2,$H19="Hold"),"Hold",NA())</f>
        <v>#N/A</v>
      </c>
      <c r="BK19" s="55" t="e">
        <f>IF(AND(COUNT($U$4:$U19)=BK$2,$H19="Hold"),"Hold",NA())</f>
        <v>#N/A</v>
      </c>
      <c r="BL19" s="55" t="e">
        <f>IF(AND(COUNT($U$4:$U19)=BL$2,$H19="Hold"),"Hold",NA())</f>
        <v>#N/A</v>
      </c>
      <c r="BM19" s="55" t="e">
        <f>IF(AND(COUNT($U$4:$U19)=BM$2,$H19="Hold"),"Hold",NA())</f>
        <v>#N/A</v>
      </c>
      <c r="BN19" s="55" t="e">
        <f>IF(AND(COUNT($U$4:$U19)=BN$2,$H19="Hold"),"Hold",NA())</f>
        <v>#N/A</v>
      </c>
      <c r="BO19" s="55" t="e">
        <f>IF(AND(COUNT($U$4:$U19)=BO$2,$H19="Hold"),"Hold",NA())</f>
        <v>#N/A</v>
      </c>
      <c r="BP19" s="55" t="e">
        <f>IF(AND(COUNT($U$4:$U19)=BP$2,$H19="Hold"),"Hold",NA())</f>
        <v>#N/A</v>
      </c>
      <c r="BQ19" s="55" t="e">
        <f>IF(AND(COUNT($U$4:$U19)=BQ$2,$H19="Hold"),"Hold",NA())</f>
        <v>#N/A</v>
      </c>
      <c r="BR19" s="55" t="e">
        <f>IF(AND(COUNT($U$4:$U19)=BR$2,$H19="Hold"),"Hold",NA())</f>
        <v>#N/A</v>
      </c>
      <c r="BS19" s="55" t="e">
        <f>IF(AND(COUNT($U$4:$U19)=BS$2,$H19="Hold"),"Hold",NA())</f>
        <v>#N/A</v>
      </c>
    </row>
    <row r="20" spans="1:71" s="96" customFormat="1" ht="18.75" customHeight="1" x14ac:dyDescent="0.25">
      <c r="B20" s="23"/>
      <c r="C20" s="95"/>
      <c r="D20" s="9">
        <f t="shared" si="2"/>
        <v>32</v>
      </c>
      <c r="E20" s="10">
        <f t="shared" si="3"/>
        <v>42814</v>
      </c>
      <c r="F20" s="5" t="str">
        <f>IFERROR(IF(COUNT(G$4:G20)=0,"",IF(H20="Hold",F19,IF(ISNUMBER(U20),G20,F19+V20))),"")</f>
        <v/>
      </c>
      <c r="G20" s="13"/>
      <c r="H20" s="27"/>
      <c r="I20" s="17"/>
      <c r="J20" s="93"/>
      <c r="K20" s="34"/>
      <c r="L20" s="40" t="s">
        <v>66</v>
      </c>
      <c r="M20" s="126" t="s">
        <v>79</v>
      </c>
      <c r="N20" s="97">
        <v>5.55</v>
      </c>
      <c r="O20" s="75"/>
      <c r="P20" s="37"/>
      <c r="R20" s="46">
        <v>17</v>
      </c>
      <c r="S20" s="47" t="e">
        <f t="shared" si="0"/>
        <v>#N/A</v>
      </c>
      <c r="T20" s="47"/>
      <c r="U20" s="52" t="str">
        <f>IF(H20="30 Mins",$N$19,IF(H20="45 Mins",$N$20,IF(H20="60 Mins",$N$21,IF(H20="Alt 1",$N$22,IF(H20="Alt 2",$N$23,IF(H20="Alt 3",$N$24,IF(H20="Alt 4",$N$25,IF(H20="Alt 5",#REF!,IF(H20="Change",V19,"")))))))))</f>
        <v/>
      </c>
      <c r="V20" s="53" t="e">
        <f>IF(COUNT(U$4:U20)=0,NA(),IF(ISNUMBER(U20),U20,V19))</f>
        <v>#N/A</v>
      </c>
      <c r="W20" s="48" t="e">
        <f t="shared" si="1"/>
        <v>#N/A</v>
      </c>
      <c r="X20" s="72" t="str">
        <f>IF(AND(ISNUMBER($S20),COUNT($U$4:$U20)=X$2),$S20,"")</f>
        <v/>
      </c>
      <c r="Y20" s="72" t="str">
        <f>IF(AND(ISNUMBER($S20),COUNT($U$4:$U20)=Y$2),$S20,"")</f>
        <v/>
      </c>
      <c r="Z20" s="72" t="str">
        <f>IF(AND(ISNUMBER($S20),COUNT($U$4:$U20)=Z$2),$S20,"")</f>
        <v/>
      </c>
      <c r="AA20" s="72" t="str">
        <f>IF(AND(ISNUMBER($S20),COUNT($U$4:$U20)=AA$2),$S20,"")</f>
        <v/>
      </c>
      <c r="AB20" s="72" t="str">
        <f>IF(AND(ISNUMBER($S20),COUNT($U$4:$U20)=AB$2),$S20,"")</f>
        <v/>
      </c>
      <c r="AC20" s="72" t="str">
        <f>IF(AND(ISNUMBER($S20),COUNT($U$4:$U20)=AC$2),$S20,"")</f>
        <v/>
      </c>
      <c r="AD20" s="72" t="str">
        <f>IF(AND(ISNUMBER($S20),COUNT($U$4:$U20)=AD$2),$S20,"")</f>
        <v/>
      </c>
      <c r="AE20" s="72" t="str">
        <f>IF(AND(ISNUMBER($S20),COUNT($U$4:$U20)=AE$2),$S20,"")</f>
        <v/>
      </c>
      <c r="AF20" s="72" t="str">
        <f>IF(AND(ISNUMBER($S20),COUNT($U$4:$U20)=AF$2),$S20,"")</f>
        <v/>
      </c>
      <c r="AG20" s="72" t="str">
        <f>IF(AND(ISNUMBER($S20),COUNT($U$4:$U20)=AG$2),$S20,"")</f>
        <v/>
      </c>
      <c r="AH20" s="72" t="str">
        <f>IF(AND(ISNUMBER($S20),COUNT($U$4:$U20)=AH$2),$S20,"")</f>
        <v/>
      </c>
      <c r="AI20" s="72" t="str">
        <f>IF(AND(ISNUMBER($S20),COUNT($U$4:$U20)=AI$2),$S20,"")</f>
        <v/>
      </c>
      <c r="AJ20" s="51" t="e">
        <f>IFERROR(IF(COUNT($U$4:$U20)&lt;&gt;AJ$2,NA(),SLOPE(X$4:X$26,$R$4:$R$26)*($R20-COUNTIF(BH$4:BH20,"Hold"))+INTERCEPT(X$4:X$26,$R$4:$R$26)),NA())</f>
        <v>#N/A</v>
      </c>
      <c r="AK20" s="51" t="e">
        <f>IFERROR(IF(COUNT($U$4:$U20)&lt;&gt;AK$2,NA(),SLOPE(Y$4:Y$26,$R$4:$R$26)*($R20-COUNTIF(BI$4:BI20,"Hold"))+INTERCEPT(Y$4:Y$26,$R$4:$R$26)),NA())</f>
        <v>#N/A</v>
      </c>
      <c r="AL20" s="51" t="e">
        <f>IFERROR(IF(COUNT($U$4:$U20)&lt;&gt;AL$2,NA(),SLOPE(Z$4:Z$26,$R$4:$R$26)*($R20-COUNTIF(BJ$4:BJ20,"Hold"))+INTERCEPT(Z$4:Z$26,$R$4:$R$26)),NA())</f>
        <v>#N/A</v>
      </c>
      <c r="AM20" s="51" t="e">
        <f>IFERROR(IF(COUNT($U$4:$U20)&lt;&gt;AM$2,NA(),SLOPE(AA$4:AA$26,$R$4:$R$26)*($R20-COUNTIF(BK$4:BK20,"Hold"))+INTERCEPT(AA$4:AA$26,$R$4:$R$26)),NA())</f>
        <v>#N/A</v>
      </c>
      <c r="AN20" s="51" t="e">
        <f>IFERROR(IF(COUNT($U$4:$U20)&lt;&gt;AN$2,NA(),SLOPE(AB$4:AB$26,$R$4:$R$26)*($R20-COUNTIF(BL$4:BL20,"Hold"))+INTERCEPT(AB$4:AB$26,$R$4:$R$26)),NA())</f>
        <v>#N/A</v>
      </c>
      <c r="AO20" s="51" t="e">
        <f>IFERROR(IF(COUNT($U$4:$U20)&lt;&gt;AO$2,NA(),SLOPE(AC$4:AC$26,$R$4:$R$26)*($R20-COUNTIF(BM$4:BM20,"Hold"))+INTERCEPT(AC$4:AC$26,$R$4:$R$26)),NA())</f>
        <v>#N/A</v>
      </c>
      <c r="AP20" s="51" t="e">
        <f>IFERROR(IF(COUNT($U$4:$U20)&lt;&gt;AP$2,NA(),SLOPE(AD$4:AD$26,$R$4:$R$26)*($R20-COUNTIF(BN$4:BN20,"Hold"))+INTERCEPT(AD$4:AD$26,$R$4:$R$26)),NA())</f>
        <v>#N/A</v>
      </c>
      <c r="AQ20" s="51" t="e">
        <f>IFERROR(IF(COUNT($U$4:$U20)&lt;&gt;AQ$2,NA(),SLOPE(AE$4:AE$26,$R$4:$R$26)*($R20-COUNTIF(BO$4:BO20,"Hold"))+INTERCEPT(AE$4:AE$26,$R$4:$R$26)),NA())</f>
        <v>#N/A</v>
      </c>
      <c r="AR20" s="51" t="e">
        <f>IFERROR(IF(COUNT($U$4:$U20)&lt;&gt;AR$2,NA(),SLOPE(AF$4:AF$26,$R$4:$R$26)*($R20-COUNTIF(BP$4:BP20,"Hold"))+INTERCEPT(AF$4:AF$26,$R$4:$R$26)),NA())</f>
        <v>#N/A</v>
      </c>
      <c r="AS20" s="51" t="e">
        <f>IFERROR(IF(COUNT($U$4:$U20)&lt;&gt;AS$2,NA(),SLOPE(AG$4:AG$26,$R$4:$R$26)*($R20-COUNTIF(BQ$4:BQ20,"Hold"))+INTERCEPT(AG$4:AG$26,$R$4:$R$26)),NA())</f>
        <v>#N/A</v>
      </c>
      <c r="AT20" s="51" t="e">
        <f>IFERROR(IF(COUNT($U$4:$U20)&lt;&gt;AT$2,NA(),SLOPE(AH$4:AH$26,$R$4:$R$26)*($R20-COUNTIF(BR$4:BR20,"Hold"))+INTERCEPT(AH$4:AH$26,$R$4:$R$26)),NA())</f>
        <v>#N/A</v>
      </c>
      <c r="AU20" s="51" t="e">
        <f>IFERROR(IF(COUNT($U$4:$U20)&lt;&gt;AU$2,NA(),SLOPE(AI$4:AI$26,$R$4:$R$26)*($R20-COUNTIF(BS$4:BS20,"Hold"))+INTERCEPT(AI$4:AI$26,$R$4:$R$26)),NA())</f>
        <v>#N/A</v>
      </c>
      <c r="AV20" s="57" t="e">
        <f>IF(AND(ISNUMBER($U20),COUNT($U$4:$U20)=AV$2),$G20,IF($H20="Hold",AV19,IF(COUNT($U$4:$U20)=AV$2,$V20+AV19,NA())))</f>
        <v>#N/A</v>
      </c>
      <c r="AW20" s="57" t="e">
        <f>IF(AND(ISNUMBER($U20),COUNT($U$4:$U20)=AW$2),$G20,IF($H20="Hold",AW19,IF(COUNT($U$4:$U20)=AW$2,$V20+AW19,NA())))</f>
        <v>#N/A</v>
      </c>
      <c r="AX20" s="57" t="e">
        <f>IF(AND(ISNUMBER($U20),COUNT($U$4:$U20)=AX$2),$G20,IF($H20="Hold",AX19,IF(COUNT($U$4:$U20)=AX$2,$V20+AX19,NA())))</f>
        <v>#N/A</v>
      </c>
      <c r="AY20" s="57" t="e">
        <f>IF(AND(ISNUMBER($U20),COUNT($U$4:$U20)=AY$2),$G20,IF($H20="Hold",AY19,IF(COUNT($U$4:$U20)=AY$2,$V20+AY19,NA())))</f>
        <v>#N/A</v>
      </c>
      <c r="AZ20" s="57" t="e">
        <f>IF(AND(ISNUMBER($U20),COUNT($U$4:$U20)=AZ$2),$G20,IF($H20="Hold",AZ19,IF(COUNT($U$4:$U20)=AZ$2,$V20+AZ19,NA())))</f>
        <v>#N/A</v>
      </c>
      <c r="BA20" s="57" t="e">
        <f>IF(AND(ISNUMBER($U20),COUNT($U$4:$U20)=BA$2),$G20,IF($H20="Hold",BA19,IF(COUNT($U$4:$U20)=BA$2,$V20+BA19,NA())))</f>
        <v>#N/A</v>
      </c>
      <c r="BB20" s="57" t="e">
        <f>IF(AND(ISNUMBER($U20),COUNT($U$4:$U20)=BB$2),$G20,IF($H20="Hold",BB19,IF(COUNT($U$4:$U20)=BB$2,$V20+BB19,NA())))</f>
        <v>#N/A</v>
      </c>
      <c r="BC20" s="57" t="e">
        <f>IF(AND(ISNUMBER($U20),COUNT($U$4:$U20)=BC$2),$G20,IF($H20="Hold",BC19,IF(COUNT($U$4:$U20)=BC$2,$V20+BC19,NA())))</f>
        <v>#N/A</v>
      </c>
      <c r="BD20" s="57" t="e">
        <f>IF(AND(ISNUMBER($U20),COUNT($U$4:$U20)=BD$2),$G20,IF($H20="Hold",BD19,IF(COUNT($U$4:$U20)=BD$2,$V20+BD19,NA())))</f>
        <v>#N/A</v>
      </c>
      <c r="BE20" s="57" t="e">
        <f>IF(AND(ISNUMBER($U20),COUNT($U$4:$U20)=BE$2),$G20,IF($H20="Hold",BE19,IF(COUNT($U$4:$U20)=BE$2,$V20+BE19,NA())))</f>
        <v>#N/A</v>
      </c>
      <c r="BF20" s="57" t="e">
        <f>IF(AND(ISNUMBER($U20),COUNT($U$4:$U20)=BF$2),$G20,IF($H20="Hold",BF19,IF(COUNT($U$4:$U20)=BF$2,$V20+BF19,NA())))</f>
        <v>#N/A</v>
      </c>
      <c r="BG20" s="57" t="e">
        <f>IF(AND(ISNUMBER($U20),COUNT($U$4:$U20)=BG$2),$G20,IF($H20="Hold",BG19,IF(COUNT($U$4:$U20)=BG$2,$V20+BG19,NA())))</f>
        <v>#N/A</v>
      </c>
      <c r="BH20" s="55" t="e">
        <f>IF(AND(COUNT($U$4:$U20)=BH$2,$H20="Hold"),"Hold",NA())</f>
        <v>#N/A</v>
      </c>
      <c r="BI20" s="55" t="e">
        <f>IF(AND(COUNT($U$4:$U20)=BI$2,$H20="Hold"),"Hold",NA())</f>
        <v>#N/A</v>
      </c>
      <c r="BJ20" s="55" t="e">
        <f>IF(AND(COUNT($U$4:$U20)=BJ$2,$H20="Hold"),"Hold",NA())</f>
        <v>#N/A</v>
      </c>
      <c r="BK20" s="55" t="e">
        <f>IF(AND(COUNT($U$4:$U20)=BK$2,$H20="Hold"),"Hold",NA())</f>
        <v>#N/A</v>
      </c>
      <c r="BL20" s="55" t="e">
        <f>IF(AND(COUNT($U$4:$U20)=BL$2,$H20="Hold"),"Hold",NA())</f>
        <v>#N/A</v>
      </c>
      <c r="BM20" s="55" t="e">
        <f>IF(AND(COUNT($U$4:$U20)=BM$2,$H20="Hold"),"Hold",NA())</f>
        <v>#N/A</v>
      </c>
      <c r="BN20" s="55" t="e">
        <f>IF(AND(COUNT($U$4:$U20)=BN$2,$H20="Hold"),"Hold",NA())</f>
        <v>#N/A</v>
      </c>
      <c r="BO20" s="55" t="e">
        <f>IF(AND(COUNT($U$4:$U20)=BO$2,$H20="Hold"),"Hold",NA())</f>
        <v>#N/A</v>
      </c>
      <c r="BP20" s="55" t="e">
        <f>IF(AND(COUNT($U$4:$U20)=BP$2,$H20="Hold"),"Hold",NA())</f>
        <v>#N/A</v>
      </c>
      <c r="BQ20" s="55" t="e">
        <f>IF(AND(COUNT($U$4:$U20)=BQ$2,$H20="Hold"),"Hold",NA())</f>
        <v>#N/A</v>
      </c>
      <c r="BR20" s="55" t="e">
        <f>IF(AND(COUNT($U$4:$U20)=BR$2,$H20="Hold"),"Hold",NA())</f>
        <v>#N/A</v>
      </c>
      <c r="BS20" s="55" t="e">
        <f>IF(AND(COUNT($U$4:$U20)=BS$2,$H20="Hold"),"Hold",NA())</f>
        <v>#N/A</v>
      </c>
    </row>
    <row r="21" spans="1:71" s="96" customFormat="1" ht="18.75" customHeight="1" x14ac:dyDescent="0.25">
      <c r="B21" s="23"/>
      <c r="C21" s="95"/>
      <c r="D21" s="9">
        <f t="shared" si="2"/>
        <v>34</v>
      </c>
      <c r="E21" s="10">
        <f t="shared" si="3"/>
        <v>42828</v>
      </c>
      <c r="F21" s="5" t="str">
        <f>IFERROR(IF(COUNT(G$4:G21)=0,"",IF(H21="Hold",F20,IF(ISNUMBER(U21),G21,F20+V21))),"")</f>
        <v/>
      </c>
      <c r="G21" s="13"/>
      <c r="H21" s="27"/>
      <c r="I21" s="17"/>
      <c r="J21" s="93"/>
      <c r="K21" s="34"/>
      <c r="L21" s="25" t="s">
        <v>67</v>
      </c>
      <c r="M21" s="127" t="s">
        <v>79</v>
      </c>
      <c r="N21" s="97">
        <v>6.6</v>
      </c>
      <c r="O21" s="75"/>
      <c r="P21" s="37"/>
      <c r="R21" s="46">
        <v>18</v>
      </c>
      <c r="S21" s="47" t="e">
        <f t="shared" si="0"/>
        <v>#N/A</v>
      </c>
      <c r="T21" s="47"/>
      <c r="U21" s="52" t="str">
        <f>IF(H21="30 Mins",$N$19,IF(H21="45 Mins",$N$20,IF(H21="60 Mins",$N$21,IF(H21="Alt 1",$N$22,IF(H21="Alt 2",$N$23,IF(H21="Alt 3",$N$24,IF(H21="Alt 4",$N$25,IF(H21="Alt 5",#REF!,IF(H21="Change",V20,"")))))))))</f>
        <v/>
      </c>
      <c r="V21" s="53" t="e">
        <f>IF(COUNT(U$4:U21)=0,NA(),IF(ISNUMBER(U21),U21,V20))</f>
        <v>#N/A</v>
      </c>
      <c r="W21" s="48" t="e">
        <f t="shared" si="1"/>
        <v>#N/A</v>
      </c>
      <c r="X21" s="72" t="str">
        <f>IF(AND(ISNUMBER($S21),COUNT($U$4:$U21)=X$2),$S21,"")</f>
        <v/>
      </c>
      <c r="Y21" s="72" t="str">
        <f>IF(AND(ISNUMBER($S21),COUNT($U$4:$U21)=Y$2),$S21,"")</f>
        <v/>
      </c>
      <c r="Z21" s="72" t="str">
        <f>IF(AND(ISNUMBER($S21),COUNT($U$4:$U21)=Z$2),$S21,"")</f>
        <v/>
      </c>
      <c r="AA21" s="72" t="str">
        <f>IF(AND(ISNUMBER($S21),COUNT($U$4:$U21)=AA$2),$S21,"")</f>
        <v/>
      </c>
      <c r="AB21" s="72" t="str">
        <f>IF(AND(ISNUMBER($S21),COUNT($U$4:$U21)=AB$2),$S21,"")</f>
        <v/>
      </c>
      <c r="AC21" s="72" t="str">
        <f>IF(AND(ISNUMBER($S21),COUNT($U$4:$U21)=AC$2),$S21,"")</f>
        <v/>
      </c>
      <c r="AD21" s="72" t="str">
        <f>IF(AND(ISNUMBER($S21),COUNT($U$4:$U21)=AD$2),$S21,"")</f>
        <v/>
      </c>
      <c r="AE21" s="72" t="str">
        <f>IF(AND(ISNUMBER($S21),COUNT($U$4:$U21)=AE$2),$S21,"")</f>
        <v/>
      </c>
      <c r="AF21" s="72" t="str">
        <f>IF(AND(ISNUMBER($S21),COUNT($U$4:$U21)=AF$2),$S21,"")</f>
        <v/>
      </c>
      <c r="AG21" s="72" t="str">
        <f>IF(AND(ISNUMBER($S21),COUNT($U$4:$U21)=AG$2),$S21,"")</f>
        <v/>
      </c>
      <c r="AH21" s="72" t="str">
        <f>IF(AND(ISNUMBER($S21),COUNT($U$4:$U21)=AH$2),$S21,"")</f>
        <v/>
      </c>
      <c r="AI21" s="72" t="str">
        <f>IF(AND(ISNUMBER($S21),COUNT($U$4:$U21)=AI$2),$S21,"")</f>
        <v/>
      </c>
      <c r="AJ21" s="51" t="e">
        <f>IFERROR(IF(COUNT($U$4:$U21)&lt;&gt;AJ$2,NA(),SLOPE(X$4:X$26,$R$4:$R$26)*($R21-COUNTIF(BH$4:BH21,"Hold"))+INTERCEPT(X$4:X$26,$R$4:$R$26)),NA())</f>
        <v>#N/A</v>
      </c>
      <c r="AK21" s="51" t="e">
        <f>IFERROR(IF(COUNT($U$4:$U21)&lt;&gt;AK$2,NA(),SLOPE(Y$4:Y$26,$R$4:$R$26)*($R21-COUNTIF(BI$4:BI21,"Hold"))+INTERCEPT(Y$4:Y$26,$R$4:$R$26)),NA())</f>
        <v>#N/A</v>
      </c>
      <c r="AL21" s="51" t="e">
        <f>IFERROR(IF(COUNT($U$4:$U21)&lt;&gt;AL$2,NA(),SLOPE(Z$4:Z$26,$R$4:$R$26)*($R21-COUNTIF(BJ$4:BJ21,"Hold"))+INTERCEPT(Z$4:Z$26,$R$4:$R$26)),NA())</f>
        <v>#N/A</v>
      </c>
      <c r="AM21" s="51" t="e">
        <f>IFERROR(IF(COUNT($U$4:$U21)&lt;&gt;AM$2,NA(),SLOPE(AA$4:AA$26,$R$4:$R$26)*($R21-COUNTIF(BK$4:BK21,"Hold"))+INTERCEPT(AA$4:AA$26,$R$4:$R$26)),NA())</f>
        <v>#N/A</v>
      </c>
      <c r="AN21" s="51" t="e">
        <f>IFERROR(IF(COUNT($U$4:$U21)&lt;&gt;AN$2,NA(),SLOPE(AB$4:AB$26,$R$4:$R$26)*($R21-COUNTIF(BL$4:BL21,"Hold"))+INTERCEPT(AB$4:AB$26,$R$4:$R$26)),NA())</f>
        <v>#N/A</v>
      </c>
      <c r="AO21" s="51" t="e">
        <f>IFERROR(IF(COUNT($U$4:$U21)&lt;&gt;AO$2,NA(),SLOPE(AC$4:AC$26,$R$4:$R$26)*($R21-COUNTIF(BM$4:BM21,"Hold"))+INTERCEPT(AC$4:AC$26,$R$4:$R$26)),NA())</f>
        <v>#N/A</v>
      </c>
      <c r="AP21" s="51" t="e">
        <f>IFERROR(IF(COUNT($U$4:$U21)&lt;&gt;AP$2,NA(),SLOPE(AD$4:AD$26,$R$4:$R$26)*($R21-COUNTIF(BN$4:BN21,"Hold"))+INTERCEPT(AD$4:AD$26,$R$4:$R$26)),NA())</f>
        <v>#N/A</v>
      </c>
      <c r="AQ21" s="51" t="e">
        <f>IFERROR(IF(COUNT($U$4:$U21)&lt;&gt;AQ$2,NA(),SLOPE(AE$4:AE$26,$R$4:$R$26)*($R21-COUNTIF(BO$4:BO21,"Hold"))+INTERCEPT(AE$4:AE$26,$R$4:$R$26)),NA())</f>
        <v>#N/A</v>
      </c>
      <c r="AR21" s="51" t="e">
        <f>IFERROR(IF(COUNT($U$4:$U21)&lt;&gt;AR$2,NA(),SLOPE(AF$4:AF$26,$R$4:$R$26)*($R21-COUNTIF(BP$4:BP21,"Hold"))+INTERCEPT(AF$4:AF$26,$R$4:$R$26)),NA())</f>
        <v>#N/A</v>
      </c>
      <c r="AS21" s="51" t="e">
        <f>IFERROR(IF(COUNT($U$4:$U21)&lt;&gt;AS$2,NA(),SLOPE(AG$4:AG$26,$R$4:$R$26)*($R21-COUNTIF(BQ$4:BQ21,"Hold"))+INTERCEPT(AG$4:AG$26,$R$4:$R$26)),NA())</f>
        <v>#N/A</v>
      </c>
      <c r="AT21" s="51" t="e">
        <f>IFERROR(IF(COUNT($U$4:$U21)&lt;&gt;AT$2,NA(),SLOPE(AH$4:AH$26,$R$4:$R$26)*($R21-COUNTIF(BR$4:BR21,"Hold"))+INTERCEPT(AH$4:AH$26,$R$4:$R$26)),NA())</f>
        <v>#N/A</v>
      </c>
      <c r="AU21" s="51" t="e">
        <f>IFERROR(IF(COUNT($U$4:$U21)&lt;&gt;AU$2,NA(),SLOPE(AI$4:AI$26,$R$4:$R$26)*($R21-COUNTIF(BS$4:BS21,"Hold"))+INTERCEPT(AI$4:AI$26,$R$4:$R$26)),NA())</f>
        <v>#N/A</v>
      </c>
      <c r="AV21" s="57" t="e">
        <f>IF(AND(ISNUMBER($U21),COUNT($U$4:$U21)=AV$2),$G21,IF($H21="Hold",AV20,IF(COUNT($U$4:$U21)=AV$2,$V21+AV20,NA())))</f>
        <v>#N/A</v>
      </c>
      <c r="AW21" s="57" t="e">
        <f>IF(AND(ISNUMBER($U21),COUNT($U$4:$U21)=AW$2),$G21,IF($H21="Hold",AW20,IF(COUNT($U$4:$U21)=AW$2,$V21+AW20,NA())))</f>
        <v>#N/A</v>
      </c>
      <c r="AX21" s="57" t="e">
        <f>IF(AND(ISNUMBER($U21),COUNT($U$4:$U21)=AX$2),$G21,IF($H21="Hold",AX20,IF(COUNT($U$4:$U21)=AX$2,$V21+AX20,NA())))</f>
        <v>#N/A</v>
      </c>
      <c r="AY21" s="57" t="e">
        <f>IF(AND(ISNUMBER($U21),COUNT($U$4:$U21)=AY$2),$G21,IF($H21="Hold",AY20,IF(COUNT($U$4:$U21)=AY$2,$V21+AY20,NA())))</f>
        <v>#N/A</v>
      </c>
      <c r="AZ21" s="57" t="e">
        <f>IF(AND(ISNUMBER($U21),COUNT($U$4:$U21)=AZ$2),$G21,IF($H21="Hold",AZ20,IF(COUNT($U$4:$U21)=AZ$2,$V21+AZ20,NA())))</f>
        <v>#N/A</v>
      </c>
      <c r="BA21" s="57" t="e">
        <f>IF(AND(ISNUMBER($U21),COUNT($U$4:$U21)=BA$2),$G21,IF($H21="Hold",BA20,IF(COUNT($U$4:$U21)=BA$2,$V21+BA20,NA())))</f>
        <v>#N/A</v>
      </c>
      <c r="BB21" s="57" t="e">
        <f>IF(AND(ISNUMBER($U21),COUNT($U$4:$U21)=BB$2),$G21,IF($H21="Hold",BB20,IF(COUNT($U$4:$U21)=BB$2,$V21+BB20,NA())))</f>
        <v>#N/A</v>
      </c>
      <c r="BC21" s="57" t="e">
        <f>IF(AND(ISNUMBER($U21),COUNT($U$4:$U21)=BC$2),$G21,IF($H21="Hold",BC20,IF(COUNT($U$4:$U21)=BC$2,$V21+BC20,NA())))</f>
        <v>#N/A</v>
      </c>
      <c r="BD21" s="57" t="e">
        <f>IF(AND(ISNUMBER($U21),COUNT($U$4:$U21)=BD$2),$G21,IF($H21="Hold",BD20,IF(COUNT($U$4:$U21)=BD$2,$V21+BD20,NA())))</f>
        <v>#N/A</v>
      </c>
      <c r="BE21" s="57" t="e">
        <f>IF(AND(ISNUMBER($U21),COUNT($U$4:$U21)=BE$2),$G21,IF($H21="Hold",BE20,IF(COUNT($U$4:$U21)=BE$2,$V21+BE20,NA())))</f>
        <v>#N/A</v>
      </c>
      <c r="BF21" s="57" t="e">
        <f>IF(AND(ISNUMBER($U21),COUNT($U$4:$U21)=BF$2),$G21,IF($H21="Hold",BF20,IF(COUNT($U$4:$U21)=BF$2,$V21+BF20,NA())))</f>
        <v>#N/A</v>
      </c>
      <c r="BG21" s="57" t="e">
        <f>IF(AND(ISNUMBER($U21),COUNT($U$4:$U21)=BG$2),$G21,IF($H21="Hold",BG20,IF(COUNT($U$4:$U21)=BG$2,$V21+BG20,NA())))</f>
        <v>#N/A</v>
      </c>
      <c r="BH21" s="55" t="e">
        <f>IF(AND(COUNT($U$4:$U21)=BH$2,$H21="Hold"),"Hold",NA())</f>
        <v>#N/A</v>
      </c>
      <c r="BI21" s="55" t="e">
        <f>IF(AND(COUNT($U$4:$U21)=BI$2,$H21="Hold"),"Hold",NA())</f>
        <v>#N/A</v>
      </c>
      <c r="BJ21" s="55" t="e">
        <f>IF(AND(COUNT($U$4:$U21)=BJ$2,$H21="Hold"),"Hold",NA())</f>
        <v>#N/A</v>
      </c>
      <c r="BK21" s="55" t="e">
        <f>IF(AND(COUNT($U$4:$U21)=BK$2,$H21="Hold"),"Hold",NA())</f>
        <v>#N/A</v>
      </c>
      <c r="BL21" s="55" t="e">
        <f>IF(AND(COUNT($U$4:$U21)=BL$2,$H21="Hold"),"Hold",NA())</f>
        <v>#N/A</v>
      </c>
      <c r="BM21" s="55" t="e">
        <f>IF(AND(COUNT($U$4:$U21)=BM$2,$H21="Hold"),"Hold",NA())</f>
        <v>#N/A</v>
      </c>
      <c r="BN21" s="55" t="e">
        <f>IF(AND(COUNT($U$4:$U21)=BN$2,$H21="Hold"),"Hold",NA())</f>
        <v>#N/A</v>
      </c>
      <c r="BO21" s="55" t="e">
        <f>IF(AND(COUNT($U$4:$U21)=BO$2,$H21="Hold"),"Hold",NA())</f>
        <v>#N/A</v>
      </c>
      <c r="BP21" s="55" t="e">
        <f>IF(AND(COUNT($U$4:$U21)=BP$2,$H21="Hold"),"Hold",NA())</f>
        <v>#N/A</v>
      </c>
      <c r="BQ21" s="55" t="e">
        <f>IF(AND(COUNT($U$4:$U21)=BQ$2,$H21="Hold"),"Hold",NA())</f>
        <v>#N/A</v>
      </c>
      <c r="BR21" s="55" t="e">
        <f>IF(AND(COUNT($U$4:$U21)=BR$2,$H21="Hold"),"Hold",NA())</f>
        <v>#N/A</v>
      </c>
      <c r="BS21" s="55" t="e">
        <f>IF(AND(COUNT($U$4:$U21)=BS$2,$H21="Hold"),"Hold",NA())</f>
        <v>#N/A</v>
      </c>
    </row>
    <row r="22" spans="1:71" s="96" customFormat="1" ht="18.75" customHeight="1" thickBot="1" x14ac:dyDescent="0.3">
      <c r="B22" s="23"/>
      <c r="C22" s="95"/>
      <c r="D22" s="9">
        <f t="shared" si="2"/>
        <v>36</v>
      </c>
      <c r="E22" s="10">
        <f t="shared" si="3"/>
        <v>42842</v>
      </c>
      <c r="F22" s="5" t="str">
        <f>IFERROR(IF(COUNT(G$4:G22)=0,"",IF(H22="Hold",F21,IF(ISNUMBER(U22),G22,F21+V22))),"")</f>
        <v/>
      </c>
      <c r="G22" s="13"/>
      <c r="H22" s="27"/>
      <c r="I22" s="17"/>
      <c r="J22" s="93"/>
      <c r="K22" s="34"/>
      <c r="L22" s="123" t="s">
        <v>80</v>
      </c>
      <c r="M22" s="128" t="s">
        <v>79</v>
      </c>
      <c r="N22" s="77"/>
      <c r="O22" s="153" t="str">
        <f>IF(AND(COUNTIF($H$4:$H$26,"Alt 1")&gt;0,ISBLANK(N22)),"← RoI* Needed","")</f>
        <v/>
      </c>
      <c r="P22" s="154"/>
      <c r="R22" s="46">
        <v>19</v>
      </c>
      <c r="S22" s="47" t="e">
        <f t="shared" si="0"/>
        <v>#N/A</v>
      </c>
      <c r="T22" s="47"/>
      <c r="U22" s="52" t="str">
        <f>IF(H22="30 Mins",$N$19,IF(H22="45 Mins",$N$20,IF(H22="60 Mins",$N$21,IF(H22="Alt 1",$N$22,IF(H22="Alt 2",$N$23,IF(H22="Alt 3",$N$24,IF(H22="Alt 4",$N$25,IF(H22="Alt 5",#REF!,IF(H22="Change",V21,"")))))))))</f>
        <v/>
      </c>
      <c r="V22" s="53" t="e">
        <f>IF(COUNT(U$4:U22)=0,NA(),IF(ISNUMBER(U22),U22,V21))</f>
        <v>#N/A</v>
      </c>
      <c r="W22" s="48" t="e">
        <f t="shared" si="1"/>
        <v>#N/A</v>
      </c>
      <c r="X22" s="72" t="str">
        <f>IF(AND(ISNUMBER($S22),COUNT($U$4:$U22)=X$2),$S22,"")</f>
        <v/>
      </c>
      <c r="Y22" s="72" t="str">
        <f>IF(AND(ISNUMBER($S22),COUNT($U$4:$U22)=Y$2),$S22,"")</f>
        <v/>
      </c>
      <c r="Z22" s="72" t="str">
        <f>IF(AND(ISNUMBER($S22),COUNT($U$4:$U22)=Z$2),$S22,"")</f>
        <v/>
      </c>
      <c r="AA22" s="72" t="str">
        <f>IF(AND(ISNUMBER($S22),COUNT($U$4:$U22)=AA$2),$S22,"")</f>
        <v/>
      </c>
      <c r="AB22" s="72" t="str">
        <f>IF(AND(ISNUMBER($S22),COUNT($U$4:$U22)=AB$2),$S22,"")</f>
        <v/>
      </c>
      <c r="AC22" s="72" t="str">
        <f>IF(AND(ISNUMBER($S22),COUNT($U$4:$U22)=AC$2),$S22,"")</f>
        <v/>
      </c>
      <c r="AD22" s="72" t="str">
        <f>IF(AND(ISNUMBER($S22),COUNT($U$4:$U22)=AD$2),$S22,"")</f>
        <v/>
      </c>
      <c r="AE22" s="72" t="str">
        <f>IF(AND(ISNUMBER($S22),COUNT($U$4:$U22)=AE$2),$S22,"")</f>
        <v/>
      </c>
      <c r="AF22" s="72" t="str">
        <f>IF(AND(ISNUMBER($S22),COUNT($U$4:$U22)=AF$2),$S22,"")</f>
        <v/>
      </c>
      <c r="AG22" s="72" t="str">
        <f>IF(AND(ISNUMBER($S22),COUNT($U$4:$U22)=AG$2),$S22,"")</f>
        <v/>
      </c>
      <c r="AH22" s="72" t="str">
        <f>IF(AND(ISNUMBER($S22),COUNT($U$4:$U22)=AH$2),$S22,"")</f>
        <v/>
      </c>
      <c r="AI22" s="72" t="str">
        <f>IF(AND(ISNUMBER($S22),COUNT($U$4:$U22)=AI$2),$S22,"")</f>
        <v/>
      </c>
      <c r="AJ22" s="51" t="e">
        <f>IFERROR(IF(COUNT($U$4:$U22)&lt;&gt;AJ$2,NA(),SLOPE(X$4:X$26,$R$4:$R$26)*($R22-COUNTIF(BH$4:BH22,"Hold"))+INTERCEPT(X$4:X$26,$R$4:$R$26)),NA())</f>
        <v>#N/A</v>
      </c>
      <c r="AK22" s="51" t="e">
        <f>IFERROR(IF(COUNT($U$4:$U22)&lt;&gt;AK$2,NA(),SLOPE(Y$4:Y$26,$R$4:$R$26)*($R22-COUNTIF(BI$4:BI22,"Hold"))+INTERCEPT(Y$4:Y$26,$R$4:$R$26)),NA())</f>
        <v>#N/A</v>
      </c>
      <c r="AL22" s="51" t="e">
        <f>IFERROR(IF(COUNT($U$4:$U22)&lt;&gt;AL$2,NA(),SLOPE(Z$4:Z$26,$R$4:$R$26)*($R22-COUNTIF(BJ$4:BJ22,"Hold"))+INTERCEPT(Z$4:Z$26,$R$4:$R$26)),NA())</f>
        <v>#N/A</v>
      </c>
      <c r="AM22" s="51" t="e">
        <f>IFERROR(IF(COUNT($U$4:$U22)&lt;&gt;AM$2,NA(),SLOPE(AA$4:AA$26,$R$4:$R$26)*($R22-COUNTIF(BK$4:BK22,"Hold"))+INTERCEPT(AA$4:AA$26,$R$4:$R$26)),NA())</f>
        <v>#N/A</v>
      </c>
      <c r="AN22" s="51" t="e">
        <f>IFERROR(IF(COUNT($U$4:$U22)&lt;&gt;AN$2,NA(),SLOPE(AB$4:AB$26,$R$4:$R$26)*($R22-COUNTIF(BL$4:BL22,"Hold"))+INTERCEPT(AB$4:AB$26,$R$4:$R$26)),NA())</f>
        <v>#N/A</v>
      </c>
      <c r="AO22" s="51" t="e">
        <f>IFERROR(IF(COUNT($U$4:$U22)&lt;&gt;AO$2,NA(),SLOPE(AC$4:AC$26,$R$4:$R$26)*($R22-COUNTIF(BM$4:BM22,"Hold"))+INTERCEPT(AC$4:AC$26,$R$4:$R$26)),NA())</f>
        <v>#N/A</v>
      </c>
      <c r="AP22" s="51" t="e">
        <f>IFERROR(IF(COUNT($U$4:$U22)&lt;&gt;AP$2,NA(),SLOPE(AD$4:AD$26,$R$4:$R$26)*($R22-COUNTIF(BN$4:BN22,"Hold"))+INTERCEPT(AD$4:AD$26,$R$4:$R$26)),NA())</f>
        <v>#N/A</v>
      </c>
      <c r="AQ22" s="51" t="e">
        <f>IFERROR(IF(COUNT($U$4:$U22)&lt;&gt;AQ$2,NA(),SLOPE(AE$4:AE$26,$R$4:$R$26)*($R22-COUNTIF(BO$4:BO22,"Hold"))+INTERCEPT(AE$4:AE$26,$R$4:$R$26)),NA())</f>
        <v>#N/A</v>
      </c>
      <c r="AR22" s="51" t="e">
        <f>IFERROR(IF(COUNT($U$4:$U22)&lt;&gt;AR$2,NA(),SLOPE(AF$4:AF$26,$R$4:$R$26)*($R22-COUNTIF(BP$4:BP22,"Hold"))+INTERCEPT(AF$4:AF$26,$R$4:$R$26)),NA())</f>
        <v>#N/A</v>
      </c>
      <c r="AS22" s="51" t="e">
        <f>IFERROR(IF(COUNT($U$4:$U22)&lt;&gt;AS$2,NA(),SLOPE(AG$4:AG$26,$R$4:$R$26)*($R22-COUNTIF(BQ$4:BQ22,"Hold"))+INTERCEPT(AG$4:AG$26,$R$4:$R$26)),NA())</f>
        <v>#N/A</v>
      </c>
      <c r="AT22" s="51" t="e">
        <f>IFERROR(IF(COUNT($U$4:$U22)&lt;&gt;AT$2,NA(),SLOPE(AH$4:AH$26,$R$4:$R$26)*($R22-COUNTIF(BR$4:BR22,"Hold"))+INTERCEPT(AH$4:AH$26,$R$4:$R$26)),NA())</f>
        <v>#N/A</v>
      </c>
      <c r="AU22" s="51" t="e">
        <f>IFERROR(IF(COUNT($U$4:$U22)&lt;&gt;AU$2,NA(),SLOPE(AI$4:AI$26,$R$4:$R$26)*($R22-COUNTIF(BS$4:BS22,"Hold"))+INTERCEPT(AI$4:AI$26,$R$4:$R$26)),NA())</f>
        <v>#N/A</v>
      </c>
      <c r="AV22" s="57" t="e">
        <f>IF(AND(ISNUMBER($U22),COUNT($U$4:$U22)=AV$2),$G22,IF($H22="Hold",AV21,IF(COUNT($U$4:$U22)=AV$2,$V22+AV21,NA())))</f>
        <v>#N/A</v>
      </c>
      <c r="AW22" s="57" t="e">
        <f>IF(AND(ISNUMBER($U22),COUNT($U$4:$U22)=AW$2),$G22,IF($H22="Hold",AW21,IF(COUNT($U$4:$U22)=AW$2,$V22+AW21,NA())))</f>
        <v>#N/A</v>
      </c>
      <c r="AX22" s="57" t="e">
        <f>IF(AND(ISNUMBER($U22),COUNT($U$4:$U22)=AX$2),$G22,IF($H22="Hold",AX21,IF(COUNT($U$4:$U22)=AX$2,$V22+AX21,NA())))</f>
        <v>#N/A</v>
      </c>
      <c r="AY22" s="57" t="e">
        <f>IF(AND(ISNUMBER($U22),COUNT($U$4:$U22)=AY$2),$G22,IF($H22="Hold",AY21,IF(COUNT($U$4:$U22)=AY$2,$V22+AY21,NA())))</f>
        <v>#N/A</v>
      </c>
      <c r="AZ22" s="57" t="e">
        <f>IF(AND(ISNUMBER($U22),COUNT($U$4:$U22)=AZ$2),$G22,IF($H22="Hold",AZ21,IF(COUNT($U$4:$U22)=AZ$2,$V22+AZ21,NA())))</f>
        <v>#N/A</v>
      </c>
      <c r="BA22" s="57" t="e">
        <f>IF(AND(ISNUMBER($U22),COUNT($U$4:$U22)=BA$2),$G22,IF($H22="Hold",BA21,IF(COUNT($U$4:$U22)=BA$2,$V22+BA21,NA())))</f>
        <v>#N/A</v>
      </c>
      <c r="BB22" s="57" t="e">
        <f>IF(AND(ISNUMBER($U22),COUNT($U$4:$U22)=BB$2),$G22,IF($H22="Hold",BB21,IF(COUNT($U$4:$U22)=BB$2,$V22+BB21,NA())))</f>
        <v>#N/A</v>
      </c>
      <c r="BC22" s="57" t="e">
        <f>IF(AND(ISNUMBER($U22),COUNT($U$4:$U22)=BC$2),$G22,IF($H22="Hold",BC21,IF(COUNT($U$4:$U22)=BC$2,$V22+BC21,NA())))</f>
        <v>#N/A</v>
      </c>
      <c r="BD22" s="57" t="e">
        <f>IF(AND(ISNUMBER($U22),COUNT($U$4:$U22)=BD$2),$G22,IF($H22="Hold",BD21,IF(COUNT($U$4:$U22)=BD$2,$V22+BD21,NA())))</f>
        <v>#N/A</v>
      </c>
      <c r="BE22" s="57" t="e">
        <f>IF(AND(ISNUMBER($U22),COUNT($U$4:$U22)=BE$2),$G22,IF($H22="Hold",BE21,IF(COUNT($U$4:$U22)=BE$2,$V22+BE21,NA())))</f>
        <v>#N/A</v>
      </c>
      <c r="BF22" s="57" t="e">
        <f>IF(AND(ISNUMBER($U22),COUNT($U$4:$U22)=BF$2),$G22,IF($H22="Hold",BF21,IF(COUNT($U$4:$U22)=BF$2,$V22+BF21,NA())))</f>
        <v>#N/A</v>
      </c>
      <c r="BG22" s="57" t="e">
        <f>IF(AND(ISNUMBER($U22),COUNT($U$4:$U22)=BG$2),$G22,IF($H22="Hold",BG21,IF(COUNT($U$4:$U22)=BG$2,$V22+BG21,NA())))</f>
        <v>#N/A</v>
      </c>
      <c r="BH22" s="55" t="e">
        <f>IF(AND(COUNT($U$4:$U22)=BH$2,$H22="Hold"),"Hold",NA())</f>
        <v>#N/A</v>
      </c>
      <c r="BI22" s="55" t="e">
        <f>IF(AND(COUNT($U$4:$U22)=BI$2,$H22="Hold"),"Hold",NA())</f>
        <v>#N/A</v>
      </c>
      <c r="BJ22" s="55" t="e">
        <f>IF(AND(COUNT($U$4:$U22)=BJ$2,$H22="Hold"),"Hold",NA())</f>
        <v>#N/A</v>
      </c>
      <c r="BK22" s="55" t="e">
        <f>IF(AND(COUNT($U$4:$U22)=BK$2,$H22="Hold"),"Hold",NA())</f>
        <v>#N/A</v>
      </c>
      <c r="BL22" s="55" t="e">
        <f>IF(AND(COUNT($U$4:$U22)=BL$2,$H22="Hold"),"Hold",NA())</f>
        <v>#N/A</v>
      </c>
      <c r="BM22" s="55" t="e">
        <f>IF(AND(COUNT($U$4:$U22)=BM$2,$H22="Hold"),"Hold",NA())</f>
        <v>#N/A</v>
      </c>
      <c r="BN22" s="55" t="e">
        <f>IF(AND(COUNT($U$4:$U22)=BN$2,$H22="Hold"),"Hold",NA())</f>
        <v>#N/A</v>
      </c>
      <c r="BO22" s="55" t="e">
        <f>IF(AND(COUNT($U$4:$U22)=BO$2,$H22="Hold"),"Hold",NA())</f>
        <v>#N/A</v>
      </c>
      <c r="BP22" s="55" t="e">
        <f>IF(AND(COUNT($U$4:$U22)=BP$2,$H22="Hold"),"Hold",NA())</f>
        <v>#N/A</v>
      </c>
      <c r="BQ22" s="55" t="e">
        <f>IF(AND(COUNT($U$4:$U22)=BQ$2,$H22="Hold"),"Hold",NA())</f>
        <v>#N/A</v>
      </c>
      <c r="BR22" s="55" t="e">
        <f>IF(AND(COUNT($U$4:$U22)=BR$2,$H22="Hold"),"Hold",NA())</f>
        <v>#N/A</v>
      </c>
      <c r="BS22" s="55" t="e">
        <f>IF(AND(COUNT($U$4:$U22)=BS$2,$H22="Hold"),"Hold",NA())</f>
        <v>#N/A</v>
      </c>
    </row>
    <row r="23" spans="1:71" s="96" customFormat="1" ht="18.75" customHeight="1" thickTop="1" x14ac:dyDescent="0.25">
      <c r="B23" s="23"/>
      <c r="C23" s="95"/>
      <c r="D23" s="9">
        <f t="shared" si="2"/>
        <v>38</v>
      </c>
      <c r="E23" s="10">
        <f t="shared" si="3"/>
        <v>42856</v>
      </c>
      <c r="F23" s="5" t="str">
        <f>IFERROR(IF(COUNT(G$4:G23)=0,"",IF(H23="Hold",F22,IF(ISNUMBER(U23),G23,F22+V23))),"")</f>
        <v/>
      </c>
      <c r="G23" s="13"/>
      <c r="H23" s="27"/>
      <c r="I23" s="17"/>
      <c r="J23" s="93"/>
      <c r="K23" s="34"/>
      <c r="L23" s="123" t="s">
        <v>81</v>
      </c>
      <c r="M23" s="128" t="s">
        <v>79</v>
      </c>
      <c r="N23" s="78"/>
      <c r="O23" s="153" t="str">
        <f>IF(AND(COUNTIF($H$4:$H$26,"Alt 2")&gt;0,ISBLANK(N23)),"← RoI* Needed","")</f>
        <v/>
      </c>
      <c r="P23" s="154"/>
      <c r="R23" s="46">
        <v>20</v>
      </c>
      <c r="S23" s="47" t="e">
        <f t="shared" si="0"/>
        <v>#N/A</v>
      </c>
      <c r="T23" s="47"/>
      <c r="U23" s="52" t="str">
        <f>IF(H23="30 Mins",$N$19,IF(H23="45 Mins",$N$20,IF(H23="60 Mins",$N$21,IF(H23="Alt 1",$N$22,IF(H23="Alt 2",$N$23,IF(H23="Alt 3",$N$24,IF(H23="Alt 4",$N$25,IF(H23="Alt 5",#REF!,IF(H23="Change",V22,"")))))))))</f>
        <v/>
      </c>
      <c r="V23" s="53" t="e">
        <f>IF(COUNT(U$4:U23)=0,NA(),IF(ISNUMBER(U23),U23,V22))</f>
        <v>#N/A</v>
      </c>
      <c r="W23" s="48" t="e">
        <f t="shared" si="1"/>
        <v>#N/A</v>
      </c>
      <c r="X23" s="72" t="str">
        <f>IF(AND(ISNUMBER($S23),COUNT($U$4:$U23)=X$2),$S23,"")</f>
        <v/>
      </c>
      <c r="Y23" s="72" t="str">
        <f>IF(AND(ISNUMBER($S23),COUNT($U$4:$U23)=Y$2),$S23,"")</f>
        <v/>
      </c>
      <c r="Z23" s="72" t="str">
        <f>IF(AND(ISNUMBER($S23),COUNT($U$4:$U23)=Z$2),$S23,"")</f>
        <v/>
      </c>
      <c r="AA23" s="72" t="str">
        <f>IF(AND(ISNUMBER($S23),COUNT($U$4:$U23)=AA$2),$S23,"")</f>
        <v/>
      </c>
      <c r="AB23" s="72" t="str">
        <f>IF(AND(ISNUMBER($S23),COUNT($U$4:$U23)=AB$2),$S23,"")</f>
        <v/>
      </c>
      <c r="AC23" s="72" t="str">
        <f>IF(AND(ISNUMBER($S23),COUNT($U$4:$U23)=AC$2),$S23,"")</f>
        <v/>
      </c>
      <c r="AD23" s="72" t="str">
        <f>IF(AND(ISNUMBER($S23),COUNT($U$4:$U23)=AD$2),$S23,"")</f>
        <v/>
      </c>
      <c r="AE23" s="72" t="str">
        <f>IF(AND(ISNUMBER($S23),COUNT($U$4:$U23)=AE$2),$S23,"")</f>
        <v/>
      </c>
      <c r="AF23" s="72" t="str">
        <f>IF(AND(ISNUMBER($S23),COUNT($U$4:$U23)=AF$2),$S23,"")</f>
        <v/>
      </c>
      <c r="AG23" s="72" t="str">
        <f>IF(AND(ISNUMBER($S23),COUNT($U$4:$U23)=AG$2),$S23,"")</f>
        <v/>
      </c>
      <c r="AH23" s="72" t="str">
        <f>IF(AND(ISNUMBER($S23),COUNT($U$4:$U23)=AH$2),$S23,"")</f>
        <v/>
      </c>
      <c r="AI23" s="72" t="str">
        <f>IF(AND(ISNUMBER($S23),COUNT($U$4:$U23)=AI$2),$S23,"")</f>
        <v/>
      </c>
      <c r="AJ23" s="51" t="e">
        <f>IFERROR(IF(COUNT($U$4:$U23)&lt;&gt;AJ$2,NA(),SLOPE(X$4:X$26,$R$4:$R$26)*($R23-COUNTIF(BH$4:BH23,"Hold"))+INTERCEPT(X$4:X$26,$R$4:$R$26)),NA())</f>
        <v>#N/A</v>
      </c>
      <c r="AK23" s="51" t="e">
        <f>IFERROR(IF(COUNT($U$4:$U23)&lt;&gt;AK$2,NA(),SLOPE(Y$4:Y$26,$R$4:$R$26)*($R23-COUNTIF(BI$4:BI23,"Hold"))+INTERCEPT(Y$4:Y$26,$R$4:$R$26)),NA())</f>
        <v>#N/A</v>
      </c>
      <c r="AL23" s="51" t="e">
        <f>IFERROR(IF(COUNT($U$4:$U23)&lt;&gt;AL$2,NA(),SLOPE(Z$4:Z$26,$R$4:$R$26)*($R23-COUNTIF(BJ$4:BJ23,"Hold"))+INTERCEPT(Z$4:Z$26,$R$4:$R$26)),NA())</f>
        <v>#N/A</v>
      </c>
      <c r="AM23" s="51" t="e">
        <f>IFERROR(IF(COUNT($U$4:$U23)&lt;&gt;AM$2,NA(),SLOPE(AA$4:AA$26,$R$4:$R$26)*($R23-COUNTIF(BK$4:BK23,"Hold"))+INTERCEPT(AA$4:AA$26,$R$4:$R$26)),NA())</f>
        <v>#N/A</v>
      </c>
      <c r="AN23" s="51" t="e">
        <f>IFERROR(IF(COUNT($U$4:$U23)&lt;&gt;AN$2,NA(),SLOPE(AB$4:AB$26,$R$4:$R$26)*($R23-COUNTIF(BL$4:BL23,"Hold"))+INTERCEPT(AB$4:AB$26,$R$4:$R$26)),NA())</f>
        <v>#N/A</v>
      </c>
      <c r="AO23" s="51" t="e">
        <f>IFERROR(IF(COUNT($U$4:$U23)&lt;&gt;AO$2,NA(),SLOPE(AC$4:AC$26,$R$4:$R$26)*($R23-COUNTIF(BM$4:BM23,"Hold"))+INTERCEPT(AC$4:AC$26,$R$4:$R$26)),NA())</f>
        <v>#N/A</v>
      </c>
      <c r="AP23" s="51" t="e">
        <f>IFERROR(IF(COUNT($U$4:$U23)&lt;&gt;AP$2,NA(),SLOPE(AD$4:AD$26,$R$4:$R$26)*($R23-COUNTIF(BN$4:BN23,"Hold"))+INTERCEPT(AD$4:AD$26,$R$4:$R$26)),NA())</f>
        <v>#N/A</v>
      </c>
      <c r="AQ23" s="51" t="e">
        <f>IFERROR(IF(COUNT($U$4:$U23)&lt;&gt;AQ$2,NA(),SLOPE(AE$4:AE$26,$R$4:$R$26)*($R23-COUNTIF(BO$4:BO23,"Hold"))+INTERCEPT(AE$4:AE$26,$R$4:$R$26)),NA())</f>
        <v>#N/A</v>
      </c>
      <c r="AR23" s="51" t="e">
        <f>IFERROR(IF(COUNT($U$4:$U23)&lt;&gt;AR$2,NA(),SLOPE(AF$4:AF$26,$R$4:$R$26)*($R23-COUNTIF(BP$4:BP23,"Hold"))+INTERCEPT(AF$4:AF$26,$R$4:$R$26)),NA())</f>
        <v>#N/A</v>
      </c>
      <c r="AS23" s="51" t="e">
        <f>IFERROR(IF(COUNT($U$4:$U23)&lt;&gt;AS$2,NA(),SLOPE(AG$4:AG$26,$R$4:$R$26)*($R23-COUNTIF(BQ$4:BQ23,"Hold"))+INTERCEPT(AG$4:AG$26,$R$4:$R$26)),NA())</f>
        <v>#N/A</v>
      </c>
      <c r="AT23" s="51" t="e">
        <f>IFERROR(IF(COUNT($U$4:$U23)&lt;&gt;AT$2,NA(),SLOPE(AH$4:AH$26,$R$4:$R$26)*($R23-COUNTIF(BR$4:BR23,"Hold"))+INTERCEPT(AH$4:AH$26,$R$4:$R$26)),NA())</f>
        <v>#N/A</v>
      </c>
      <c r="AU23" s="51" t="e">
        <f>IFERROR(IF(COUNT($U$4:$U23)&lt;&gt;AU$2,NA(),SLOPE(AI$4:AI$26,$R$4:$R$26)*($R23-COUNTIF(BS$4:BS23,"Hold"))+INTERCEPT(AI$4:AI$26,$R$4:$R$26)),NA())</f>
        <v>#N/A</v>
      </c>
      <c r="AV23" s="57" t="e">
        <f>IF(AND(ISNUMBER($U23),COUNT($U$4:$U23)=AV$2),$G23,IF($H23="Hold",AV22,IF(COUNT($U$4:$U23)=AV$2,$V23+AV22,NA())))</f>
        <v>#N/A</v>
      </c>
      <c r="AW23" s="57" t="e">
        <f>IF(AND(ISNUMBER($U23),COUNT($U$4:$U23)=AW$2),$G23,IF($H23="Hold",AW22,IF(COUNT($U$4:$U23)=AW$2,$V23+AW22,NA())))</f>
        <v>#N/A</v>
      </c>
      <c r="AX23" s="57" t="e">
        <f>IF(AND(ISNUMBER($U23),COUNT($U$4:$U23)=AX$2),$G23,IF($H23="Hold",AX22,IF(COUNT($U$4:$U23)=AX$2,$V23+AX22,NA())))</f>
        <v>#N/A</v>
      </c>
      <c r="AY23" s="57" t="e">
        <f>IF(AND(ISNUMBER($U23),COUNT($U$4:$U23)=AY$2),$G23,IF($H23="Hold",AY22,IF(COUNT($U$4:$U23)=AY$2,$V23+AY22,NA())))</f>
        <v>#N/A</v>
      </c>
      <c r="AZ23" s="57" t="e">
        <f>IF(AND(ISNUMBER($U23),COUNT($U$4:$U23)=AZ$2),$G23,IF($H23="Hold",AZ22,IF(COUNT($U$4:$U23)=AZ$2,$V23+AZ22,NA())))</f>
        <v>#N/A</v>
      </c>
      <c r="BA23" s="57" t="e">
        <f>IF(AND(ISNUMBER($U23),COUNT($U$4:$U23)=BA$2),$G23,IF($H23="Hold",BA22,IF(COUNT($U$4:$U23)=BA$2,$V23+BA22,NA())))</f>
        <v>#N/A</v>
      </c>
      <c r="BB23" s="57" t="e">
        <f>IF(AND(ISNUMBER($U23),COUNT($U$4:$U23)=BB$2),$G23,IF($H23="Hold",BB22,IF(COUNT($U$4:$U23)=BB$2,$V23+BB22,NA())))</f>
        <v>#N/A</v>
      </c>
      <c r="BC23" s="57" t="e">
        <f>IF(AND(ISNUMBER($U23),COUNT($U$4:$U23)=BC$2),$G23,IF($H23="Hold",BC22,IF(COUNT($U$4:$U23)=BC$2,$V23+BC22,NA())))</f>
        <v>#N/A</v>
      </c>
      <c r="BD23" s="57" t="e">
        <f>IF(AND(ISNUMBER($U23),COUNT($U$4:$U23)=BD$2),$G23,IF($H23="Hold",BD22,IF(COUNT($U$4:$U23)=BD$2,$V23+BD22,NA())))</f>
        <v>#N/A</v>
      </c>
      <c r="BE23" s="57" t="e">
        <f>IF(AND(ISNUMBER($U23),COUNT($U$4:$U23)=BE$2),$G23,IF($H23="Hold",BE22,IF(COUNT($U$4:$U23)=BE$2,$V23+BE22,NA())))</f>
        <v>#N/A</v>
      </c>
      <c r="BF23" s="57" t="e">
        <f>IF(AND(ISNUMBER($U23),COUNT($U$4:$U23)=BF$2),$G23,IF($H23="Hold",BF22,IF(COUNT($U$4:$U23)=BF$2,$V23+BF22,NA())))</f>
        <v>#N/A</v>
      </c>
      <c r="BG23" s="57" t="e">
        <f>IF(AND(ISNUMBER($U23),COUNT($U$4:$U23)=BG$2),$G23,IF($H23="Hold",BG22,IF(COUNT($U$4:$U23)=BG$2,$V23+BG22,NA())))</f>
        <v>#N/A</v>
      </c>
      <c r="BH23" s="55" t="e">
        <f>IF(AND(COUNT($U$4:$U23)=BH$2,$H23="Hold"),"Hold",NA())</f>
        <v>#N/A</v>
      </c>
      <c r="BI23" s="55" t="e">
        <f>IF(AND(COUNT($U$4:$U23)=BI$2,$H23="Hold"),"Hold",NA())</f>
        <v>#N/A</v>
      </c>
      <c r="BJ23" s="55" t="e">
        <f>IF(AND(COUNT($U$4:$U23)=BJ$2,$H23="Hold"),"Hold",NA())</f>
        <v>#N/A</v>
      </c>
      <c r="BK23" s="55" t="e">
        <f>IF(AND(COUNT($U$4:$U23)=BK$2,$H23="Hold"),"Hold",NA())</f>
        <v>#N/A</v>
      </c>
      <c r="BL23" s="55" t="e">
        <f>IF(AND(COUNT($U$4:$U23)=BL$2,$H23="Hold"),"Hold",NA())</f>
        <v>#N/A</v>
      </c>
      <c r="BM23" s="55" t="e">
        <f>IF(AND(COUNT($U$4:$U23)=BM$2,$H23="Hold"),"Hold",NA())</f>
        <v>#N/A</v>
      </c>
      <c r="BN23" s="55" t="e">
        <f>IF(AND(COUNT($U$4:$U23)=BN$2,$H23="Hold"),"Hold",NA())</f>
        <v>#N/A</v>
      </c>
      <c r="BO23" s="55" t="e">
        <f>IF(AND(COUNT($U$4:$U23)=BO$2,$H23="Hold"),"Hold",NA())</f>
        <v>#N/A</v>
      </c>
      <c r="BP23" s="55" t="e">
        <f>IF(AND(COUNT($U$4:$U23)=BP$2,$H23="Hold"),"Hold",NA())</f>
        <v>#N/A</v>
      </c>
      <c r="BQ23" s="55" t="e">
        <f>IF(AND(COUNT($U$4:$U23)=BQ$2,$H23="Hold"),"Hold",NA())</f>
        <v>#N/A</v>
      </c>
      <c r="BR23" s="55" t="e">
        <f>IF(AND(COUNT($U$4:$U23)=BR$2,$H23="Hold"),"Hold",NA())</f>
        <v>#N/A</v>
      </c>
      <c r="BS23" s="55" t="e">
        <f>IF(AND(COUNT($U$4:$U23)=BS$2,$H23="Hold"),"Hold",NA())</f>
        <v>#N/A</v>
      </c>
    </row>
    <row r="24" spans="1:71" s="96" customFormat="1" ht="18.75" customHeight="1" x14ac:dyDescent="0.25">
      <c r="B24" s="23"/>
      <c r="C24" s="95"/>
      <c r="D24" s="9">
        <f t="shared" si="2"/>
        <v>40</v>
      </c>
      <c r="E24" s="10">
        <f t="shared" si="3"/>
        <v>42870</v>
      </c>
      <c r="F24" s="5" t="str">
        <f>IFERROR(IF(COUNT(G$4:G24)=0,"",IF(H24="Hold",F23,IF(ISNUMBER(U24),G24,F23+V24))),"")</f>
        <v/>
      </c>
      <c r="G24" s="13"/>
      <c r="H24" s="27"/>
      <c r="I24" s="17"/>
      <c r="J24" s="93"/>
      <c r="K24" s="34"/>
      <c r="L24" s="151" t="s">
        <v>86</v>
      </c>
      <c r="M24" s="151"/>
      <c r="N24" s="151"/>
      <c r="O24" s="151"/>
      <c r="P24" s="37"/>
      <c r="R24" s="46">
        <v>21</v>
      </c>
      <c r="S24" s="47" t="e">
        <f t="shared" si="0"/>
        <v>#N/A</v>
      </c>
      <c r="T24" s="47"/>
      <c r="U24" s="52" t="str">
        <f>IF(H24="30 Mins",$N$19,IF(H24="45 Mins",$N$20,IF(H24="60 Mins",$N$21,IF(H24="Alt 1",$N$22,IF(H24="Alt 2",$N$23,IF(H24="Alt 3",$N$24,IF(H24="Alt 4",$N$25,IF(H24="Alt 5",#REF!,IF(H24="Change",V23,"")))))))))</f>
        <v/>
      </c>
      <c r="V24" s="53" t="e">
        <f>IF(COUNT(U$4:U24)=0,NA(),IF(ISNUMBER(U24),U24,V23))</f>
        <v>#N/A</v>
      </c>
      <c r="W24" s="48" t="e">
        <f t="shared" si="1"/>
        <v>#N/A</v>
      </c>
      <c r="X24" s="72" t="str">
        <f>IF(AND(ISNUMBER($S24),COUNT($U$4:$U24)=X$2),$S24,"")</f>
        <v/>
      </c>
      <c r="Y24" s="72" t="str">
        <f>IF(AND(ISNUMBER($S24),COUNT($U$4:$U24)=Y$2),$S24,"")</f>
        <v/>
      </c>
      <c r="Z24" s="72" t="str">
        <f>IF(AND(ISNUMBER($S24),COUNT($U$4:$U24)=Z$2),$S24,"")</f>
        <v/>
      </c>
      <c r="AA24" s="72" t="str">
        <f>IF(AND(ISNUMBER($S24),COUNT($U$4:$U24)=AA$2),$S24,"")</f>
        <v/>
      </c>
      <c r="AB24" s="72" t="str">
        <f>IF(AND(ISNUMBER($S24),COUNT($U$4:$U24)=AB$2),$S24,"")</f>
        <v/>
      </c>
      <c r="AC24" s="72" t="str">
        <f>IF(AND(ISNUMBER($S24),COUNT($U$4:$U24)=AC$2),$S24,"")</f>
        <v/>
      </c>
      <c r="AD24" s="72" t="str">
        <f>IF(AND(ISNUMBER($S24),COUNT($U$4:$U24)=AD$2),$S24,"")</f>
        <v/>
      </c>
      <c r="AE24" s="72" t="str">
        <f>IF(AND(ISNUMBER($S24),COUNT($U$4:$U24)=AE$2),$S24,"")</f>
        <v/>
      </c>
      <c r="AF24" s="72" t="str">
        <f>IF(AND(ISNUMBER($S24),COUNT($U$4:$U24)=AF$2),$S24,"")</f>
        <v/>
      </c>
      <c r="AG24" s="72" t="str">
        <f>IF(AND(ISNUMBER($S24),COUNT($U$4:$U24)=AG$2),$S24,"")</f>
        <v/>
      </c>
      <c r="AH24" s="72" t="str">
        <f>IF(AND(ISNUMBER($S24),COUNT($U$4:$U24)=AH$2),$S24,"")</f>
        <v/>
      </c>
      <c r="AI24" s="72" t="str">
        <f>IF(AND(ISNUMBER($S24),COUNT($U$4:$U24)=AI$2),$S24,"")</f>
        <v/>
      </c>
      <c r="AJ24" s="51" t="e">
        <f>IFERROR(IF(COUNT($U$4:$U24)&lt;&gt;AJ$2,NA(),SLOPE(X$4:X$26,$R$4:$R$26)*($R24-COUNTIF(BH$4:BH24,"Hold"))+INTERCEPT(X$4:X$26,$R$4:$R$26)),NA())</f>
        <v>#N/A</v>
      </c>
      <c r="AK24" s="51" t="e">
        <f>IFERROR(IF(COUNT($U$4:$U24)&lt;&gt;AK$2,NA(),SLOPE(Y$4:Y$26,$R$4:$R$26)*($R24-COUNTIF(BI$4:BI24,"Hold"))+INTERCEPT(Y$4:Y$26,$R$4:$R$26)),NA())</f>
        <v>#N/A</v>
      </c>
      <c r="AL24" s="51" t="e">
        <f>IFERROR(IF(COUNT($U$4:$U24)&lt;&gt;AL$2,NA(),SLOPE(Z$4:Z$26,$R$4:$R$26)*($R24-COUNTIF(BJ$4:BJ24,"Hold"))+INTERCEPT(Z$4:Z$26,$R$4:$R$26)),NA())</f>
        <v>#N/A</v>
      </c>
      <c r="AM24" s="51" t="e">
        <f>IFERROR(IF(COUNT($U$4:$U24)&lt;&gt;AM$2,NA(),SLOPE(AA$4:AA$26,$R$4:$R$26)*($R24-COUNTIF(BK$4:BK24,"Hold"))+INTERCEPT(AA$4:AA$26,$R$4:$R$26)),NA())</f>
        <v>#N/A</v>
      </c>
      <c r="AN24" s="51" t="e">
        <f>IFERROR(IF(COUNT($U$4:$U24)&lt;&gt;AN$2,NA(),SLOPE(AB$4:AB$26,$R$4:$R$26)*($R24-COUNTIF(BL$4:BL24,"Hold"))+INTERCEPT(AB$4:AB$26,$R$4:$R$26)),NA())</f>
        <v>#N/A</v>
      </c>
      <c r="AO24" s="51" t="e">
        <f>IFERROR(IF(COUNT($U$4:$U24)&lt;&gt;AO$2,NA(),SLOPE(AC$4:AC$26,$R$4:$R$26)*($R24-COUNTIF(BM$4:BM24,"Hold"))+INTERCEPT(AC$4:AC$26,$R$4:$R$26)),NA())</f>
        <v>#N/A</v>
      </c>
      <c r="AP24" s="51" t="e">
        <f>IFERROR(IF(COUNT($U$4:$U24)&lt;&gt;AP$2,NA(),SLOPE(AD$4:AD$26,$R$4:$R$26)*($R24-COUNTIF(BN$4:BN24,"Hold"))+INTERCEPT(AD$4:AD$26,$R$4:$R$26)),NA())</f>
        <v>#N/A</v>
      </c>
      <c r="AQ24" s="51" t="e">
        <f>IFERROR(IF(COUNT($U$4:$U24)&lt;&gt;AQ$2,NA(),SLOPE(AE$4:AE$26,$R$4:$R$26)*($R24-COUNTIF(BO$4:BO24,"Hold"))+INTERCEPT(AE$4:AE$26,$R$4:$R$26)),NA())</f>
        <v>#N/A</v>
      </c>
      <c r="AR24" s="51" t="e">
        <f>IFERROR(IF(COUNT($U$4:$U24)&lt;&gt;AR$2,NA(),SLOPE(AF$4:AF$26,$R$4:$R$26)*($R24-COUNTIF(BP$4:BP24,"Hold"))+INTERCEPT(AF$4:AF$26,$R$4:$R$26)),NA())</f>
        <v>#N/A</v>
      </c>
      <c r="AS24" s="51" t="e">
        <f>IFERROR(IF(COUNT($U$4:$U24)&lt;&gt;AS$2,NA(),SLOPE(AG$4:AG$26,$R$4:$R$26)*($R24-COUNTIF(BQ$4:BQ24,"Hold"))+INTERCEPT(AG$4:AG$26,$R$4:$R$26)),NA())</f>
        <v>#N/A</v>
      </c>
      <c r="AT24" s="51" t="e">
        <f>IFERROR(IF(COUNT($U$4:$U24)&lt;&gt;AT$2,NA(),SLOPE(AH$4:AH$26,$R$4:$R$26)*($R24-COUNTIF(BR$4:BR24,"Hold"))+INTERCEPT(AH$4:AH$26,$R$4:$R$26)),NA())</f>
        <v>#N/A</v>
      </c>
      <c r="AU24" s="51" t="e">
        <f>IFERROR(IF(COUNT($U$4:$U24)&lt;&gt;AU$2,NA(),SLOPE(AI$4:AI$26,$R$4:$R$26)*($R24-COUNTIF(BS$4:BS24,"Hold"))+INTERCEPT(AI$4:AI$26,$R$4:$R$26)),NA())</f>
        <v>#N/A</v>
      </c>
      <c r="AV24" s="57" t="e">
        <f>IF(AND(ISNUMBER($U24),COUNT($U$4:$U24)=AV$2),$G24,IF($H24="Hold",AV23,IF(COUNT($U$4:$U24)=AV$2,$V24+AV23,NA())))</f>
        <v>#N/A</v>
      </c>
      <c r="AW24" s="57" t="e">
        <f>IF(AND(ISNUMBER($U24),COUNT($U$4:$U24)=AW$2),$G24,IF($H24="Hold",AW23,IF(COUNT($U$4:$U24)=AW$2,$V24+AW23,NA())))</f>
        <v>#N/A</v>
      </c>
      <c r="AX24" s="57" t="e">
        <f>IF(AND(ISNUMBER($U24),COUNT($U$4:$U24)=AX$2),$G24,IF($H24="Hold",AX23,IF(COUNT($U$4:$U24)=AX$2,$V24+AX23,NA())))</f>
        <v>#N/A</v>
      </c>
      <c r="AY24" s="57" t="e">
        <f>IF(AND(ISNUMBER($U24),COUNT($U$4:$U24)=AY$2),$G24,IF($H24="Hold",AY23,IF(COUNT($U$4:$U24)=AY$2,$V24+AY23,NA())))</f>
        <v>#N/A</v>
      </c>
      <c r="AZ24" s="57" t="e">
        <f>IF(AND(ISNUMBER($U24),COUNT($U$4:$U24)=AZ$2),$G24,IF($H24="Hold",AZ23,IF(COUNT($U$4:$U24)=AZ$2,$V24+AZ23,NA())))</f>
        <v>#N/A</v>
      </c>
      <c r="BA24" s="57" t="e">
        <f>IF(AND(ISNUMBER($U24),COUNT($U$4:$U24)=BA$2),$G24,IF($H24="Hold",BA23,IF(COUNT($U$4:$U24)=BA$2,$V24+BA23,NA())))</f>
        <v>#N/A</v>
      </c>
      <c r="BB24" s="57" t="e">
        <f>IF(AND(ISNUMBER($U24),COUNT($U$4:$U24)=BB$2),$G24,IF($H24="Hold",BB23,IF(COUNT($U$4:$U24)=BB$2,$V24+BB23,NA())))</f>
        <v>#N/A</v>
      </c>
      <c r="BC24" s="57" t="e">
        <f>IF(AND(ISNUMBER($U24),COUNT($U$4:$U24)=BC$2),$G24,IF($H24="Hold",BC23,IF(COUNT($U$4:$U24)=BC$2,$V24+BC23,NA())))</f>
        <v>#N/A</v>
      </c>
      <c r="BD24" s="57" t="e">
        <f>IF(AND(ISNUMBER($U24),COUNT($U$4:$U24)=BD$2),$G24,IF($H24="Hold",BD23,IF(COUNT($U$4:$U24)=BD$2,$V24+BD23,NA())))</f>
        <v>#N/A</v>
      </c>
      <c r="BE24" s="57" t="e">
        <f>IF(AND(ISNUMBER($U24),COUNT($U$4:$U24)=BE$2),$G24,IF($H24="Hold",BE23,IF(COUNT($U$4:$U24)=BE$2,$V24+BE23,NA())))</f>
        <v>#N/A</v>
      </c>
      <c r="BF24" s="57" t="e">
        <f>IF(AND(ISNUMBER($U24),COUNT($U$4:$U24)=BF$2),$G24,IF($H24="Hold",BF23,IF(COUNT($U$4:$U24)=BF$2,$V24+BF23,NA())))</f>
        <v>#N/A</v>
      </c>
      <c r="BG24" s="57" t="e">
        <f>IF(AND(ISNUMBER($U24),COUNT($U$4:$U24)=BG$2),$G24,IF($H24="Hold",BG23,IF(COUNT($U$4:$U24)=BG$2,$V24+BG23,NA())))</f>
        <v>#N/A</v>
      </c>
      <c r="BH24" s="55" t="e">
        <f>IF(AND(COUNT($U$4:$U24)=BH$2,$H24="Hold"),"Hold",NA())</f>
        <v>#N/A</v>
      </c>
      <c r="BI24" s="55" t="e">
        <f>IF(AND(COUNT($U$4:$U24)=BI$2,$H24="Hold"),"Hold",NA())</f>
        <v>#N/A</v>
      </c>
      <c r="BJ24" s="55" t="e">
        <f>IF(AND(COUNT($U$4:$U24)=BJ$2,$H24="Hold"),"Hold",NA())</f>
        <v>#N/A</v>
      </c>
      <c r="BK24" s="55" t="e">
        <f>IF(AND(COUNT($U$4:$U24)=BK$2,$H24="Hold"),"Hold",NA())</f>
        <v>#N/A</v>
      </c>
      <c r="BL24" s="55" t="e">
        <f>IF(AND(COUNT($U$4:$U24)=BL$2,$H24="Hold"),"Hold",NA())</f>
        <v>#N/A</v>
      </c>
      <c r="BM24" s="55" t="e">
        <f>IF(AND(COUNT($U$4:$U24)=BM$2,$H24="Hold"),"Hold",NA())</f>
        <v>#N/A</v>
      </c>
      <c r="BN24" s="55" t="e">
        <f>IF(AND(COUNT($U$4:$U24)=BN$2,$H24="Hold"),"Hold",NA())</f>
        <v>#N/A</v>
      </c>
      <c r="BO24" s="55" t="e">
        <f>IF(AND(COUNT($U$4:$U24)=BO$2,$H24="Hold"),"Hold",NA())</f>
        <v>#N/A</v>
      </c>
      <c r="BP24" s="55" t="e">
        <f>IF(AND(COUNT($U$4:$U24)=BP$2,$H24="Hold"),"Hold",NA())</f>
        <v>#N/A</v>
      </c>
      <c r="BQ24" s="55" t="e">
        <f>IF(AND(COUNT($U$4:$U24)=BQ$2,$H24="Hold"),"Hold",NA())</f>
        <v>#N/A</v>
      </c>
      <c r="BR24" s="55" t="e">
        <f>IF(AND(COUNT($U$4:$U24)=BR$2,$H24="Hold"),"Hold",NA())</f>
        <v>#N/A</v>
      </c>
      <c r="BS24" s="55" t="e">
        <f>IF(AND(COUNT($U$4:$U24)=BS$2,$H24="Hold"),"Hold",NA())</f>
        <v>#N/A</v>
      </c>
    </row>
    <row r="25" spans="1:71" s="96" customFormat="1" ht="18.75" customHeight="1" x14ac:dyDescent="0.25">
      <c r="B25" s="23"/>
      <c r="C25" s="95"/>
      <c r="D25" s="9">
        <f t="shared" si="2"/>
        <v>42</v>
      </c>
      <c r="E25" s="10">
        <f t="shared" si="3"/>
        <v>42884</v>
      </c>
      <c r="F25" s="5" t="str">
        <f>IFERROR(IF(COUNT(G$4:G25)=0,"",IF(H25="Hold",F24,IF(ISNUMBER(U25),G25,F24+V25))),"")</f>
        <v/>
      </c>
      <c r="G25" s="13"/>
      <c r="H25" s="27"/>
      <c r="I25" s="17"/>
      <c r="J25" s="93"/>
      <c r="K25" s="34"/>
      <c r="L25" s="151"/>
      <c r="M25" s="151"/>
      <c r="N25" s="151"/>
      <c r="O25" s="151"/>
      <c r="P25" s="37"/>
      <c r="R25" s="46">
        <v>22</v>
      </c>
      <c r="S25" s="47" t="e">
        <f t="shared" si="0"/>
        <v>#N/A</v>
      </c>
      <c r="T25" s="47"/>
      <c r="U25" s="52" t="str">
        <f>IF(H25="30 Mins",$N$19,IF(H25="45 Mins",$N$20,IF(H25="60 Mins",$N$21,IF(H25="Alt 1",$N$22,IF(H25="Alt 2",$N$23,IF(H25="Alt 3",$N$24,IF(H25="Alt 4",$N$25,IF(H25="Alt 5",#REF!,IF(H25="Change",V24,"")))))))))</f>
        <v/>
      </c>
      <c r="V25" s="53" t="e">
        <f>IF(COUNT(U$4:U25)=0,NA(),IF(ISNUMBER(U25),U25,V24))</f>
        <v>#N/A</v>
      </c>
      <c r="W25" s="48" t="e">
        <f t="shared" si="1"/>
        <v>#N/A</v>
      </c>
      <c r="X25" s="72" t="str">
        <f>IF(AND(ISNUMBER($S25),COUNT($U$4:$U25)=X$2),$S25,"")</f>
        <v/>
      </c>
      <c r="Y25" s="72" t="str">
        <f>IF(AND(ISNUMBER($S25),COUNT($U$4:$U25)=Y$2),$S25,"")</f>
        <v/>
      </c>
      <c r="Z25" s="72" t="str">
        <f>IF(AND(ISNUMBER($S25),COUNT($U$4:$U25)=Z$2),$S25,"")</f>
        <v/>
      </c>
      <c r="AA25" s="72" t="str">
        <f>IF(AND(ISNUMBER($S25),COUNT($U$4:$U25)=AA$2),$S25,"")</f>
        <v/>
      </c>
      <c r="AB25" s="72" t="str">
        <f>IF(AND(ISNUMBER($S25),COUNT($U$4:$U25)=AB$2),$S25,"")</f>
        <v/>
      </c>
      <c r="AC25" s="72" t="str">
        <f>IF(AND(ISNUMBER($S25),COUNT($U$4:$U25)=AC$2),$S25,"")</f>
        <v/>
      </c>
      <c r="AD25" s="72" t="str">
        <f>IF(AND(ISNUMBER($S25),COUNT($U$4:$U25)=AD$2),$S25,"")</f>
        <v/>
      </c>
      <c r="AE25" s="72" t="str">
        <f>IF(AND(ISNUMBER($S25),COUNT($U$4:$U25)=AE$2),$S25,"")</f>
        <v/>
      </c>
      <c r="AF25" s="72" t="str">
        <f>IF(AND(ISNUMBER($S25),COUNT($U$4:$U25)=AF$2),$S25,"")</f>
        <v/>
      </c>
      <c r="AG25" s="72" t="str">
        <f>IF(AND(ISNUMBER($S25),COUNT($U$4:$U25)=AG$2),$S25,"")</f>
        <v/>
      </c>
      <c r="AH25" s="72" t="str">
        <f>IF(AND(ISNUMBER($S25),COUNT($U$4:$U25)=AH$2),$S25,"")</f>
        <v/>
      </c>
      <c r="AI25" s="72" t="str">
        <f>IF(AND(ISNUMBER($S25),COUNT($U$4:$U25)=AI$2),$S25,"")</f>
        <v/>
      </c>
      <c r="AJ25" s="51" t="e">
        <f>IFERROR(IF(COUNT($U$4:$U25)&lt;&gt;AJ$2,NA(),SLOPE(X$4:X$26,$R$4:$R$26)*($R25-COUNTIF(BH$4:BH25,"Hold"))+INTERCEPT(X$4:X$26,$R$4:$R$26)),NA())</f>
        <v>#N/A</v>
      </c>
      <c r="AK25" s="51" t="e">
        <f>IFERROR(IF(COUNT($U$4:$U25)&lt;&gt;AK$2,NA(),SLOPE(Y$4:Y$26,$R$4:$R$26)*($R25-COUNTIF(BI$4:BI25,"Hold"))+INTERCEPT(Y$4:Y$26,$R$4:$R$26)),NA())</f>
        <v>#N/A</v>
      </c>
      <c r="AL25" s="51" t="e">
        <f>IFERROR(IF(COUNT($U$4:$U25)&lt;&gt;AL$2,NA(),SLOPE(Z$4:Z$26,$R$4:$R$26)*($R25-COUNTIF(BJ$4:BJ25,"Hold"))+INTERCEPT(Z$4:Z$26,$R$4:$R$26)),NA())</f>
        <v>#N/A</v>
      </c>
      <c r="AM25" s="51" t="e">
        <f>IFERROR(IF(COUNT($U$4:$U25)&lt;&gt;AM$2,NA(),SLOPE(AA$4:AA$26,$R$4:$R$26)*($R25-COUNTIF(BK$4:BK25,"Hold"))+INTERCEPT(AA$4:AA$26,$R$4:$R$26)),NA())</f>
        <v>#N/A</v>
      </c>
      <c r="AN25" s="51" t="e">
        <f>IFERROR(IF(COUNT($U$4:$U25)&lt;&gt;AN$2,NA(),SLOPE(AB$4:AB$26,$R$4:$R$26)*($R25-COUNTIF(BL$4:BL25,"Hold"))+INTERCEPT(AB$4:AB$26,$R$4:$R$26)),NA())</f>
        <v>#N/A</v>
      </c>
      <c r="AO25" s="51" t="e">
        <f>IFERROR(IF(COUNT($U$4:$U25)&lt;&gt;AO$2,NA(),SLOPE(AC$4:AC$26,$R$4:$R$26)*($R25-COUNTIF(BM$4:BM25,"Hold"))+INTERCEPT(AC$4:AC$26,$R$4:$R$26)),NA())</f>
        <v>#N/A</v>
      </c>
      <c r="AP25" s="51" t="e">
        <f>IFERROR(IF(COUNT($U$4:$U25)&lt;&gt;AP$2,NA(),SLOPE(AD$4:AD$26,$R$4:$R$26)*($R25-COUNTIF(BN$4:BN25,"Hold"))+INTERCEPT(AD$4:AD$26,$R$4:$R$26)),NA())</f>
        <v>#N/A</v>
      </c>
      <c r="AQ25" s="51" t="e">
        <f>IFERROR(IF(COUNT($U$4:$U25)&lt;&gt;AQ$2,NA(),SLOPE(AE$4:AE$26,$R$4:$R$26)*($R25-COUNTIF(BO$4:BO25,"Hold"))+INTERCEPT(AE$4:AE$26,$R$4:$R$26)),NA())</f>
        <v>#N/A</v>
      </c>
      <c r="AR25" s="51" t="e">
        <f>IFERROR(IF(COUNT($U$4:$U25)&lt;&gt;AR$2,NA(),SLOPE(AF$4:AF$26,$R$4:$R$26)*($R25-COUNTIF(BP$4:BP25,"Hold"))+INTERCEPT(AF$4:AF$26,$R$4:$R$26)),NA())</f>
        <v>#N/A</v>
      </c>
      <c r="AS25" s="51" t="e">
        <f>IFERROR(IF(COUNT($U$4:$U25)&lt;&gt;AS$2,NA(),SLOPE(AG$4:AG$26,$R$4:$R$26)*($R25-COUNTIF(BQ$4:BQ25,"Hold"))+INTERCEPT(AG$4:AG$26,$R$4:$R$26)),NA())</f>
        <v>#N/A</v>
      </c>
      <c r="AT25" s="51" t="e">
        <f>IFERROR(IF(COUNT($U$4:$U25)&lt;&gt;AT$2,NA(),SLOPE(AH$4:AH$26,$R$4:$R$26)*($R25-COUNTIF(BR$4:BR25,"Hold"))+INTERCEPT(AH$4:AH$26,$R$4:$R$26)),NA())</f>
        <v>#N/A</v>
      </c>
      <c r="AU25" s="51" t="e">
        <f>IFERROR(IF(COUNT($U$4:$U25)&lt;&gt;AU$2,NA(),SLOPE(AI$4:AI$26,$R$4:$R$26)*($R25-COUNTIF(BS$4:BS25,"Hold"))+INTERCEPT(AI$4:AI$26,$R$4:$R$26)),NA())</f>
        <v>#N/A</v>
      </c>
      <c r="AV25" s="57" t="e">
        <f>IF(AND(ISNUMBER($U25),COUNT($U$4:$U25)=AV$2),$G25,IF($H25="Hold",AV24,IF(COUNT($U$4:$U25)=AV$2,$V25+AV24,NA())))</f>
        <v>#N/A</v>
      </c>
      <c r="AW25" s="57" t="e">
        <f>IF(AND(ISNUMBER($U25),COUNT($U$4:$U25)=AW$2),$G25,IF($H25="Hold",AW24,IF(COUNT($U$4:$U25)=AW$2,$V25+AW24,NA())))</f>
        <v>#N/A</v>
      </c>
      <c r="AX25" s="57" t="e">
        <f>IF(AND(ISNUMBER($U25),COUNT($U$4:$U25)=AX$2),$G25,IF($H25="Hold",AX24,IF(COUNT($U$4:$U25)=AX$2,$V25+AX24,NA())))</f>
        <v>#N/A</v>
      </c>
      <c r="AY25" s="57" t="e">
        <f>IF(AND(ISNUMBER($U25),COUNT($U$4:$U25)=AY$2),$G25,IF($H25="Hold",AY24,IF(COUNT($U$4:$U25)=AY$2,$V25+AY24,NA())))</f>
        <v>#N/A</v>
      </c>
      <c r="AZ25" s="57" t="e">
        <f>IF(AND(ISNUMBER($U25),COUNT($U$4:$U25)=AZ$2),$G25,IF($H25="Hold",AZ24,IF(COUNT($U$4:$U25)=AZ$2,$V25+AZ24,NA())))</f>
        <v>#N/A</v>
      </c>
      <c r="BA25" s="57" t="e">
        <f>IF(AND(ISNUMBER($U25),COUNT($U$4:$U25)=BA$2),$G25,IF($H25="Hold",BA24,IF(COUNT($U$4:$U25)=BA$2,$V25+BA24,NA())))</f>
        <v>#N/A</v>
      </c>
      <c r="BB25" s="57" t="e">
        <f>IF(AND(ISNUMBER($U25),COUNT($U$4:$U25)=BB$2),$G25,IF($H25="Hold",BB24,IF(COUNT($U$4:$U25)=BB$2,$V25+BB24,NA())))</f>
        <v>#N/A</v>
      </c>
      <c r="BC25" s="57" t="e">
        <f>IF(AND(ISNUMBER($U25),COUNT($U$4:$U25)=BC$2),$G25,IF($H25="Hold",BC24,IF(COUNT($U$4:$U25)=BC$2,$V25+BC24,NA())))</f>
        <v>#N/A</v>
      </c>
      <c r="BD25" s="57" t="e">
        <f>IF(AND(ISNUMBER($U25),COUNT($U$4:$U25)=BD$2),$G25,IF($H25="Hold",BD24,IF(COUNT($U$4:$U25)=BD$2,$V25+BD24,NA())))</f>
        <v>#N/A</v>
      </c>
      <c r="BE25" s="57" t="e">
        <f>IF(AND(ISNUMBER($U25),COUNT($U$4:$U25)=BE$2),$G25,IF($H25="Hold",BE24,IF(COUNT($U$4:$U25)=BE$2,$V25+BE24,NA())))</f>
        <v>#N/A</v>
      </c>
      <c r="BF25" s="57" t="e">
        <f>IF(AND(ISNUMBER($U25),COUNT($U$4:$U25)=BF$2),$G25,IF($H25="Hold",BF24,IF(COUNT($U$4:$U25)=BF$2,$V25+BF24,NA())))</f>
        <v>#N/A</v>
      </c>
      <c r="BG25" s="57" t="e">
        <f>IF(AND(ISNUMBER($U25),COUNT($U$4:$U25)=BG$2),$G25,IF($H25="Hold",BG24,IF(COUNT($U$4:$U25)=BG$2,$V25+BG24,NA())))</f>
        <v>#N/A</v>
      </c>
      <c r="BH25" s="55" t="e">
        <f>IF(AND(COUNT($U$4:$U25)=BH$2,$H25="Hold"),"Hold",NA())</f>
        <v>#N/A</v>
      </c>
      <c r="BI25" s="55" t="e">
        <f>IF(AND(COUNT($U$4:$U25)=BI$2,$H25="Hold"),"Hold",NA())</f>
        <v>#N/A</v>
      </c>
      <c r="BJ25" s="55" t="e">
        <f>IF(AND(COUNT($U$4:$U25)=BJ$2,$H25="Hold"),"Hold",NA())</f>
        <v>#N/A</v>
      </c>
      <c r="BK25" s="55" t="e">
        <f>IF(AND(COUNT($U$4:$U25)=BK$2,$H25="Hold"),"Hold",NA())</f>
        <v>#N/A</v>
      </c>
      <c r="BL25" s="55" t="e">
        <f>IF(AND(COUNT($U$4:$U25)=BL$2,$H25="Hold"),"Hold",NA())</f>
        <v>#N/A</v>
      </c>
      <c r="BM25" s="55" t="e">
        <f>IF(AND(COUNT($U$4:$U25)=BM$2,$H25="Hold"),"Hold",NA())</f>
        <v>#N/A</v>
      </c>
      <c r="BN25" s="55" t="e">
        <f>IF(AND(COUNT($U$4:$U25)=BN$2,$H25="Hold"),"Hold",NA())</f>
        <v>#N/A</v>
      </c>
      <c r="BO25" s="55" t="e">
        <f>IF(AND(COUNT($U$4:$U25)=BO$2,$H25="Hold"),"Hold",NA())</f>
        <v>#N/A</v>
      </c>
      <c r="BP25" s="55" t="e">
        <f>IF(AND(COUNT($U$4:$U25)=BP$2,$H25="Hold"),"Hold",NA())</f>
        <v>#N/A</v>
      </c>
      <c r="BQ25" s="55" t="e">
        <f>IF(AND(COUNT($U$4:$U25)=BQ$2,$H25="Hold"),"Hold",NA())</f>
        <v>#N/A</v>
      </c>
      <c r="BR25" s="55" t="e">
        <f>IF(AND(COUNT($U$4:$U25)=BR$2,$H25="Hold"),"Hold",NA())</f>
        <v>#N/A</v>
      </c>
      <c r="BS25" s="55" t="e">
        <f>IF(AND(COUNT($U$4:$U25)=BS$2,$H25="Hold"),"Hold",NA())</f>
        <v>#N/A</v>
      </c>
    </row>
    <row r="26" spans="1:71" s="96" customFormat="1" ht="18.75" customHeight="1" x14ac:dyDescent="0.25">
      <c r="B26" s="61" t="str">
        <f>IF(ISBLANK($A$1),"","This worksheet was created by Mike Braun for the Pulaski County School District.  (Delete contents of Cell A1.)")</f>
        <v/>
      </c>
      <c r="C26" s="95"/>
      <c r="D26" s="9">
        <f t="shared" si="2"/>
        <v>44</v>
      </c>
      <c r="E26" s="10">
        <f t="shared" si="3"/>
        <v>42898</v>
      </c>
      <c r="F26" s="5" t="str">
        <f>IFERROR(IF(COUNT(G$4:G26)=0,"",IF(H26="Hold",F25,IF(ISNUMBER(U26),G26,F25+V26))),"")</f>
        <v/>
      </c>
      <c r="G26" s="14"/>
      <c r="H26" s="27"/>
      <c r="I26" s="17"/>
      <c r="J26" s="93"/>
      <c r="K26" s="41"/>
      <c r="L26" s="152"/>
      <c r="M26" s="152"/>
      <c r="N26" s="152"/>
      <c r="O26" s="152"/>
      <c r="P26" s="42"/>
      <c r="R26" s="46">
        <v>23</v>
      </c>
      <c r="S26" s="47" t="e">
        <f t="shared" si="0"/>
        <v>#N/A</v>
      </c>
      <c r="T26" s="47"/>
      <c r="U26" s="52" t="str">
        <f>IF(H26="30 Mins",$N$19,IF(H26="45 Mins",$N$20,IF(H26="60 Mins",$N$21,IF(H26="Alt 1",$N$22,IF(H26="Alt 2",$N$23,IF(H26="Alt 3",$N$24,IF(H26="Alt 4",$N$25,IF(H26="Alt 5",#REF!,IF(H26="Change",V25,"")))))))))</f>
        <v/>
      </c>
      <c r="V26" s="53" t="e">
        <f>IF(COUNT(U$4:U26)=0,NA(),IF(ISNUMBER(U26),U26,V25))</f>
        <v>#N/A</v>
      </c>
      <c r="W26" s="48" t="e">
        <f t="shared" si="1"/>
        <v>#N/A</v>
      </c>
      <c r="X26" s="73" t="str">
        <f>IF(AND(ISNUMBER($S26),COUNT($U$4:$U26)=X$2),$S26,"")</f>
        <v/>
      </c>
      <c r="Y26" s="73" t="str">
        <f>IF(AND(ISNUMBER($S26),COUNT($U$4:$U26)=Y$2),$S26,"")</f>
        <v/>
      </c>
      <c r="Z26" s="73" t="str">
        <f>IF(AND(ISNUMBER($S26),COUNT($U$4:$U26)=Z$2),$S26,"")</f>
        <v/>
      </c>
      <c r="AA26" s="73" t="str">
        <f>IF(AND(ISNUMBER($S26),COUNT($U$4:$U26)=AA$2),$S26,"")</f>
        <v/>
      </c>
      <c r="AB26" s="73" t="str">
        <f>IF(AND(ISNUMBER($S26),COUNT($U$4:$U26)=AB$2),$S26,"")</f>
        <v/>
      </c>
      <c r="AC26" s="73" t="str">
        <f>IF(AND(ISNUMBER($S26),COUNT($U$4:$U26)=AC$2),$S26,"")</f>
        <v/>
      </c>
      <c r="AD26" s="73" t="str">
        <f>IF(AND(ISNUMBER($S26),COUNT($U$4:$U26)=AD$2),$S26,"")</f>
        <v/>
      </c>
      <c r="AE26" s="73" t="str">
        <f>IF(AND(ISNUMBER($S26),COUNT($U$4:$U26)=AE$2),$S26,"")</f>
        <v/>
      </c>
      <c r="AF26" s="73" t="str">
        <f>IF(AND(ISNUMBER($S26),COUNT($U$4:$U26)=AF$2),$S26,"")</f>
        <v/>
      </c>
      <c r="AG26" s="73" t="str">
        <f>IF(AND(ISNUMBER($S26),COUNT($U$4:$U26)=AG$2),$S26,"")</f>
        <v/>
      </c>
      <c r="AH26" s="73" t="str">
        <f>IF(AND(ISNUMBER($S26),COUNT($U$4:$U26)=AH$2),$S26,"")</f>
        <v/>
      </c>
      <c r="AI26" s="73" t="str">
        <f>IF(AND(ISNUMBER($S26),COUNT($U$4:$U26)=AI$2),$S26,"")</f>
        <v/>
      </c>
      <c r="AJ26" s="51" t="e">
        <f>IFERROR(IF(COUNT($U$4:$U26)&lt;&gt;AJ$2,NA(),SLOPE(X$4:X$26,$R$4:$R$26)*($R26-COUNTIF(BH$4:BH26,"Hold"))+INTERCEPT(X$4:X$26,$R$4:$R$26)),NA())</f>
        <v>#N/A</v>
      </c>
      <c r="AK26" s="51" t="e">
        <f>IFERROR(IF(COUNT($U$4:$U26)&lt;&gt;AK$2,NA(),SLOPE(Y$4:Y$26,$R$4:$R$26)*($R26-COUNTIF(BI$4:BI26,"Hold"))+INTERCEPT(Y$4:Y$26,$R$4:$R$26)),NA())</f>
        <v>#N/A</v>
      </c>
      <c r="AL26" s="51" t="e">
        <f>IFERROR(IF(COUNT($U$4:$U26)&lt;&gt;AL$2,NA(),SLOPE(Z$4:Z$26,$R$4:$R$26)*($R26-COUNTIF(BJ$4:BJ26,"Hold"))+INTERCEPT(Z$4:Z$26,$R$4:$R$26)),NA())</f>
        <v>#N/A</v>
      </c>
      <c r="AM26" s="51" t="e">
        <f>IFERROR(IF(COUNT($U$4:$U26)&lt;&gt;AM$2,NA(),SLOPE(AA$4:AA$26,$R$4:$R$26)*($R26-COUNTIF(BK$4:BK26,"Hold"))+INTERCEPT(AA$4:AA$26,$R$4:$R$26)),NA())</f>
        <v>#N/A</v>
      </c>
      <c r="AN26" s="51" t="e">
        <f>IFERROR(IF(COUNT($U$4:$U26)&lt;&gt;AN$2,NA(),SLOPE(AB$4:AB$26,$R$4:$R$26)*($R26-COUNTIF(BL$4:BL26,"Hold"))+INTERCEPT(AB$4:AB$26,$R$4:$R$26)),NA())</f>
        <v>#N/A</v>
      </c>
      <c r="AO26" s="51" t="e">
        <f>IFERROR(IF(COUNT($U$4:$U26)&lt;&gt;AO$2,NA(),SLOPE(AC$4:AC$26,$R$4:$R$26)*($R26-COUNTIF(BM$4:BM26,"Hold"))+INTERCEPT(AC$4:AC$26,$R$4:$R$26)),NA())</f>
        <v>#N/A</v>
      </c>
      <c r="AP26" s="51" t="e">
        <f>IFERROR(IF(COUNT($U$4:$U26)&lt;&gt;AP$2,NA(),SLOPE(AD$4:AD$26,$R$4:$R$26)*($R26-COUNTIF(BN$4:BN26,"Hold"))+INTERCEPT(AD$4:AD$26,$R$4:$R$26)),NA())</f>
        <v>#N/A</v>
      </c>
      <c r="AQ26" s="51" t="e">
        <f>IFERROR(IF(COUNT($U$4:$U26)&lt;&gt;AQ$2,NA(),SLOPE(AE$4:AE$26,$R$4:$R$26)*($R26-COUNTIF(BO$4:BO26,"Hold"))+INTERCEPT(AE$4:AE$26,$R$4:$R$26)),NA())</f>
        <v>#N/A</v>
      </c>
      <c r="AR26" s="51" t="e">
        <f>IFERROR(IF(COUNT($U$4:$U26)&lt;&gt;AR$2,NA(),SLOPE(AF$4:AF$26,$R$4:$R$26)*($R26-COUNTIF(BP$4:BP26,"Hold"))+INTERCEPT(AF$4:AF$26,$R$4:$R$26)),NA())</f>
        <v>#N/A</v>
      </c>
      <c r="AS26" s="51" t="e">
        <f>IFERROR(IF(COUNT($U$4:$U26)&lt;&gt;AS$2,NA(),SLOPE(AG$4:AG$26,$R$4:$R$26)*($R26-COUNTIF(BQ$4:BQ26,"Hold"))+INTERCEPT(AG$4:AG$26,$R$4:$R$26)),NA())</f>
        <v>#N/A</v>
      </c>
      <c r="AT26" s="51" t="e">
        <f>IFERROR(IF(COUNT($U$4:$U26)&lt;&gt;AT$2,NA(),SLOPE(AH$4:AH$26,$R$4:$R$26)*($R26-COUNTIF(BR$4:BR26,"Hold"))+INTERCEPT(AH$4:AH$26,$R$4:$R$26)),NA())</f>
        <v>#N/A</v>
      </c>
      <c r="AU26" s="51" t="e">
        <f>IFERROR(IF(COUNT($U$4:$U26)&lt;&gt;AU$2,NA(),SLOPE(AI$4:AI$26,$R$4:$R$26)*($R26-COUNTIF(BS$4:BS26,"Hold"))+INTERCEPT(AI$4:AI$26,$R$4:$R$26)),NA())</f>
        <v>#N/A</v>
      </c>
      <c r="AV26" s="57" t="e">
        <f>IF(AND(ISNUMBER($U26),COUNT($U$4:$U26)=AV$2),$G26,IF($H26="Hold",AV25,IF(COUNT($U$4:$U26)=AV$2,$V26+AV25,NA())))</f>
        <v>#N/A</v>
      </c>
      <c r="AW26" s="57" t="e">
        <f>IF(AND(ISNUMBER($U26),COUNT($U$4:$U26)=AW$2),$G26,IF($H26="Hold",AW25,IF(COUNT($U$4:$U26)=AW$2,$V26+AW25,NA())))</f>
        <v>#N/A</v>
      </c>
      <c r="AX26" s="57" t="e">
        <f>IF(AND(ISNUMBER($U26),COUNT($U$4:$U26)=AX$2),$G26,IF($H26="Hold",AX25,IF(COUNT($U$4:$U26)=AX$2,$V26+AX25,NA())))</f>
        <v>#N/A</v>
      </c>
      <c r="AY26" s="57" t="e">
        <f>IF(AND(ISNUMBER($U26),COUNT($U$4:$U26)=AY$2),$G26,IF($H26="Hold",AY25,IF(COUNT($U$4:$U26)=AY$2,$V26+AY25,NA())))</f>
        <v>#N/A</v>
      </c>
      <c r="AZ26" s="57" t="e">
        <f>IF(AND(ISNUMBER($U26),COUNT($U$4:$U26)=AZ$2),$G26,IF($H26="Hold",AZ25,IF(COUNT($U$4:$U26)=AZ$2,$V26+AZ25,NA())))</f>
        <v>#N/A</v>
      </c>
      <c r="BA26" s="57" t="e">
        <f>IF(AND(ISNUMBER($U26),COUNT($U$4:$U26)=BA$2),$G26,IF($H26="Hold",BA25,IF(COUNT($U$4:$U26)=BA$2,$V26+BA25,NA())))</f>
        <v>#N/A</v>
      </c>
      <c r="BB26" s="57" t="e">
        <f>IF(AND(ISNUMBER($U26),COUNT($U$4:$U26)=BB$2),$G26,IF($H26="Hold",BB25,IF(COUNT($U$4:$U26)=BB$2,$V26+BB25,NA())))</f>
        <v>#N/A</v>
      </c>
      <c r="BC26" s="57" t="e">
        <f>IF(AND(ISNUMBER($U26),COUNT($U$4:$U26)=BC$2),$G26,IF($H26="Hold",BC25,IF(COUNT($U$4:$U26)=BC$2,$V26+BC25,NA())))</f>
        <v>#N/A</v>
      </c>
      <c r="BD26" s="57" t="e">
        <f>IF(AND(ISNUMBER($U26),COUNT($U$4:$U26)=BD$2),$G26,IF($H26="Hold",BD25,IF(COUNT($U$4:$U26)=BD$2,$V26+BD25,NA())))</f>
        <v>#N/A</v>
      </c>
      <c r="BE26" s="57" t="e">
        <f>IF(AND(ISNUMBER($U26),COUNT($U$4:$U26)=BE$2),$G26,IF($H26="Hold",BE25,IF(COUNT($U$4:$U26)=BE$2,$V26+BE25,NA())))</f>
        <v>#N/A</v>
      </c>
      <c r="BF26" s="57" t="e">
        <f>IF(AND(ISNUMBER($U26),COUNT($U$4:$U26)=BF$2),$G26,IF($H26="Hold",BF25,IF(COUNT($U$4:$U26)=BF$2,$V26+BF25,NA())))</f>
        <v>#N/A</v>
      </c>
      <c r="BG26" s="57" t="e">
        <f>IF(AND(ISNUMBER($U26),COUNT($U$4:$U26)=BG$2),$G26,IF($H26="Hold",BG25,IF(COUNT($U$4:$U26)=BG$2,$V26+BG25,NA())))</f>
        <v>#N/A</v>
      </c>
      <c r="BH26" s="55" t="e">
        <f>IF(AND(COUNT($U$4:$U26)=BH$2,$H26="Hold"),"Hold",NA())</f>
        <v>#N/A</v>
      </c>
      <c r="BI26" s="55" t="e">
        <f>IF(AND(COUNT($U$4:$U26)=BI$2,$H26="Hold"),"Hold",NA())</f>
        <v>#N/A</v>
      </c>
      <c r="BJ26" s="55" t="e">
        <f>IF(AND(COUNT($U$4:$U26)=BJ$2,$H26="Hold"),"Hold",NA())</f>
        <v>#N/A</v>
      </c>
      <c r="BK26" s="55" t="e">
        <f>IF(AND(COUNT($U$4:$U26)=BK$2,$H26="Hold"),"Hold",NA())</f>
        <v>#N/A</v>
      </c>
      <c r="BL26" s="55" t="e">
        <f>IF(AND(COUNT($U$4:$U26)=BL$2,$H26="Hold"),"Hold",NA())</f>
        <v>#N/A</v>
      </c>
      <c r="BM26" s="55" t="e">
        <f>IF(AND(COUNT($U$4:$U26)=BM$2,$H26="Hold"),"Hold",NA())</f>
        <v>#N/A</v>
      </c>
      <c r="BN26" s="55" t="e">
        <f>IF(AND(COUNT($U$4:$U26)=BN$2,$H26="Hold"),"Hold",NA())</f>
        <v>#N/A</v>
      </c>
      <c r="BO26" s="55" t="e">
        <f>IF(AND(COUNT($U$4:$U26)=BO$2,$H26="Hold"),"Hold",NA())</f>
        <v>#N/A</v>
      </c>
      <c r="BP26" s="55" t="e">
        <f>IF(AND(COUNT($U$4:$U26)=BP$2,$H26="Hold"),"Hold",NA())</f>
        <v>#N/A</v>
      </c>
      <c r="BQ26" s="55" t="e">
        <f>IF(AND(COUNT($U$4:$U26)=BQ$2,$H26="Hold"),"Hold",NA())</f>
        <v>#N/A</v>
      </c>
      <c r="BR26" s="55" t="e">
        <f>IF(AND(COUNT($U$4:$U26)=BR$2,$H26="Hold"),"Hold",NA())</f>
        <v>#N/A</v>
      </c>
      <c r="BS26" s="55" t="e">
        <f>IF(AND(COUNT($U$4:$U26)=BS$2,$H26="Hold"),"Hold",NA())</f>
        <v>#N/A</v>
      </c>
    </row>
    <row r="27" spans="1:71" s="96" customFormat="1" ht="8.25" customHeight="1" x14ac:dyDescent="0.3">
      <c r="B27" s="98"/>
      <c r="C27" s="95"/>
      <c r="D27" s="140" t="s">
        <v>87</v>
      </c>
      <c r="E27" s="140"/>
      <c r="F27" s="140"/>
      <c r="G27" s="140"/>
      <c r="H27" s="140"/>
      <c r="I27" s="140"/>
      <c r="J27" s="15"/>
      <c r="K27" s="88"/>
      <c r="L27" s="149" t="s">
        <v>85</v>
      </c>
      <c r="M27" s="149"/>
      <c r="N27" s="149"/>
      <c r="O27" s="149"/>
      <c r="R27" s="11"/>
      <c r="S27" s="11"/>
      <c r="T27" s="11"/>
      <c r="U27" s="100"/>
      <c r="V27" s="100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71" s="96" customFormat="1" ht="18.75" customHeight="1" x14ac:dyDescent="0.25">
      <c r="B28" s="130" t="s">
        <v>18</v>
      </c>
      <c r="C28" s="95"/>
      <c r="D28" s="141"/>
      <c r="E28" s="141"/>
      <c r="F28" s="141"/>
      <c r="G28" s="141"/>
      <c r="H28" s="141"/>
      <c r="I28" s="141"/>
      <c r="J28" s="101"/>
      <c r="L28" s="150"/>
      <c r="M28" s="150"/>
      <c r="N28" s="150"/>
      <c r="O28" s="150"/>
      <c r="P28" s="117"/>
      <c r="Q28" s="117"/>
    </row>
    <row r="29" spans="1:71" s="96" customFormat="1" ht="31.5" x14ac:dyDescent="0.25">
      <c r="A29" s="2"/>
      <c r="B29" s="80" t="s">
        <v>76</v>
      </c>
      <c r="C29" s="88"/>
      <c r="J29" s="101"/>
      <c r="L29" s="118"/>
      <c r="M29" s="118"/>
      <c r="N29" s="118"/>
      <c r="O29" s="118"/>
      <c r="P29" s="116"/>
      <c r="Q29" s="116"/>
    </row>
    <row r="30" spans="1:71" s="96" customFormat="1" ht="18.75" customHeight="1" x14ac:dyDescent="0.25">
      <c r="A30" s="2"/>
      <c r="B30" s="119" t="s">
        <v>74</v>
      </c>
      <c r="C30" s="88"/>
      <c r="J30" s="101"/>
      <c r="K30" s="88"/>
      <c r="L30" s="131"/>
      <c r="M30" s="88"/>
      <c r="N30" s="88"/>
      <c r="O30" s="88"/>
      <c r="P30" s="102"/>
    </row>
    <row r="31" spans="1:71" s="2" customFormat="1" ht="18.75" customHeight="1" x14ac:dyDescent="0.25">
      <c r="B31" s="103"/>
      <c r="C31" s="88"/>
      <c r="J31" s="15"/>
      <c r="K31" s="88"/>
      <c r="L31" s="104"/>
      <c r="M31" s="104"/>
      <c r="N31" s="104"/>
      <c r="O31" s="105"/>
      <c r="P31" s="106"/>
    </row>
    <row r="32" spans="1:71" s="2" customFormat="1" ht="18.75" customHeight="1" x14ac:dyDescent="0.25">
      <c r="A32" s="12"/>
      <c r="C32" s="104"/>
      <c r="J32" s="15"/>
      <c r="L32" s="88"/>
      <c r="M32" s="88"/>
      <c r="N32" s="88"/>
      <c r="O32" s="88"/>
      <c r="P32" s="102"/>
    </row>
    <row r="33" spans="1:16" s="2" customFormat="1" ht="18.75" customHeight="1" x14ac:dyDescent="0.25">
      <c r="C33" s="88"/>
      <c r="D33" s="102"/>
      <c r="E33" s="107"/>
      <c r="F33" s="107"/>
      <c r="G33" s="108"/>
      <c r="H33" s="99"/>
      <c r="I33" s="3"/>
      <c r="J33" s="3"/>
      <c r="L33" s="88"/>
      <c r="M33" s="88"/>
      <c r="N33" s="88"/>
      <c r="O33" s="88"/>
      <c r="P33" s="102"/>
    </row>
    <row r="34" spans="1:16" ht="49.5" customHeight="1" x14ac:dyDescent="0.25">
      <c r="A34" s="2"/>
      <c r="B34" s="2"/>
      <c r="C34" s="88"/>
      <c r="K34" s="2"/>
      <c r="L34" s="2"/>
      <c r="M34" s="2"/>
      <c r="N34" s="2"/>
      <c r="O34" s="2"/>
      <c r="P34" s="19"/>
    </row>
    <row r="35" spans="1:16" s="2" customFormat="1" ht="15" customHeight="1" x14ac:dyDescent="0.25">
      <c r="D35" s="102"/>
      <c r="E35" s="107"/>
      <c r="F35" s="107"/>
      <c r="G35" s="113"/>
      <c r="H35" s="113"/>
      <c r="I35" s="114"/>
      <c r="J35" s="49"/>
      <c r="P35" s="19"/>
    </row>
    <row r="36" spans="1:16" s="2" customFormat="1" ht="15" customHeight="1" x14ac:dyDescent="0.25">
      <c r="D36" s="102"/>
      <c r="E36" s="107"/>
      <c r="F36" s="107"/>
      <c r="G36" s="113"/>
      <c r="H36" s="113"/>
      <c r="I36" s="114"/>
      <c r="J36" s="49"/>
      <c r="P36" s="19"/>
    </row>
    <row r="37" spans="1:16" s="2" customFormat="1" ht="15" customHeight="1" x14ac:dyDescent="0.25">
      <c r="D37" s="19"/>
      <c r="E37" s="15"/>
      <c r="F37" s="15"/>
      <c r="J37" s="15"/>
      <c r="P37" s="19"/>
    </row>
    <row r="38" spans="1:16" s="2" customFormat="1" ht="15" customHeight="1" x14ac:dyDescent="0.25">
      <c r="D38" s="19"/>
      <c r="E38" s="15"/>
      <c r="F38" s="15"/>
      <c r="J38" s="15"/>
      <c r="P38" s="19"/>
    </row>
    <row r="39" spans="1:16" s="2" customFormat="1" ht="15" customHeight="1" x14ac:dyDescent="0.25">
      <c r="D39" s="19"/>
      <c r="E39" s="15"/>
      <c r="F39" s="15"/>
      <c r="J39" s="15"/>
      <c r="P39" s="19"/>
    </row>
    <row r="40" spans="1:16" s="2" customFormat="1" ht="15" customHeight="1" x14ac:dyDescent="0.25">
      <c r="D40" s="19"/>
      <c r="E40" s="15"/>
      <c r="F40" s="15"/>
      <c r="J40" s="15"/>
      <c r="P40" s="19"/>
    </row>
    <row r="41" spans="1:16" s="2" customFormat="1" ht="15" customHeight="1" x14ac:dyDescent="0.25">
      <c r="D41" s="19"/>
      <c r="E41" s="15"/>
      <c r="F41" s="15"/>
      <c r="J41" s="15"/>
      <c r="P41" s="19"/>
    </row>
    <row r="42" spans="1:16" s="2" customFormat="1" ht="15" customHeight="1" x14ac:dyDescent="0.25">
      <c r="D42" s="19"/>
      <c r="E42" s="15"/>
      <c r="F42" s="15"/>
      <c r="J42" s="15"/>
      <c r="P42" s="19"/>
    </row>
    <row r="43" spans="1:16" s="2" customFormat="1" ht="15" customHeight="1" x14ac:dyDescent="0.25">
      <c r="D43" s="19"/>
      <c r="E43" s="15"/>
      <c r="F43" s="15"/>
      <c r="J43" s="15"/>
      <c r="P43" s="19"/>
    </row>
    <row r="44" spans="1:16" s="2" customFormat="1" ht="15" customHeight="1" x14ac:dyDescent="0.25">
      <c r="D44" s="19"/>
      <c r="E44" s="15"/>
      <c r="F44" s="15"/>
      <c r="J44" s="15"/>
      <c r="P44" s="19"/>
    </row>
    <row r="45" spans="1:16" s="2" customFormat="1" ht="15" customHeight="1" x14ac:dyDescent="0.25">
      <c r="D45" s="19"/>
      <c r="E45" s="15"/>
      <c r="F45" s="15"/>
      <c r="J45" s="15"/>
      <c r="P45" s="19"/>
    </row>
    <row r="46" spans="1:16" s="2" customFormat="1" ht="15" customHeight="1" x14ac:dyDescent="0.25">
      <c r="D46" s="19"/>
      <c r="E46" s="15"/>
      <c r="F46" s="15"/>
      <c r="J46" s="15"/>
      <c r="P46" s="19"/>
    </row>
    <row r="47" spans="1:16" s="2" customFormat="1" ht="15" customHeight="1" x14ac:dyDescent="0.25">
      <c r="D47" s="19"/>
      <c r="E47" s="15"/>
      <c r="F47" s="15"/>
      <c r="J47" s="15"/>
      <c r="P47" s="19"/>
    </row>
    <row r="48" spans="1:16" s="2" customFormat="1" ht="15" customHeight="1" x14ac:dyDescent="0.25">
      <c r="D48" s="19"/>
      <c r="E48" s="15"/>
      <c r="F48" s="15"/>
      <c r="J48" s="15"/>
      <c r="P48" s="19"/>
    </row>
    <row r="49" spans="1:59" s="2" customFormat="1" ht="15" customHeight="1" x14ac:dyDescent="0.25">
      <c r="D49" s="19"/>
      <c r="E49" s="15"/>
      <c r="F49" s="15"/>
      <c r="J49" s="15"/>
      <c r="P49" s="19"/>
    </row>
    <row r="50" spans="1:59" s="2" customFormat="1" ht="15" customHeight="1" x14ac:dyDescent="0.25">
      <c r="D50" s="19"/>
      <c r="E50" s="15"/>
      <c r="F50" s="15"/>
      <c r="J50" s="15"/>
      <c r="P50" s="19"/>
    </row>
    <row r="51" spans="1:59" s="2" customFormat="1" ht="15" customHeight="1" x14ac:dyDescent="0.25">
      <c r="D51" s="19"/>
      <c r="E51" s="15"/>
      <c r="F51" s="15"/>
      <c r="J51" s="15"/>
      <c r="P51" s="19"/>
    </row>
    <row r="52" spans="1:59" s="2" customFormat="1" ht="15" customHeight="1" x14ac:dyDescent="0.25">
      <c r="B52" s="12"/>
      <c r="D52" s="19"/>
      <c r="E52" s="15"/>
      <c r="F52" s="15"/>
      <c r="J52" s="15"/>
      <c r="K52" s="12"/>
      <c r="P52" s="19"/>
    </row>
    <row r="53" spans="1:59" s="2" customFormat="1" ht="15" customHeight="1" x14ac:dyDescent="0.25">
      <c r="B53" s="12"/>
      <c r="D53" s="19"/>
      <c r="E53" s="15"/>
      <c r="F53" s="15"/>
      <c r="J53" s="15"/>
      <c r="K53" s="12"/>
      <c r="P53" s="19"/>
    </row>
    <row r="54" spans="1:59" s="2" customFormat="1" ht="15" customHeight="1" x14ac:dyDescent="0.25">
      <c r="B54" s="12"/>
      <c r="D54" s="19"/>
      <c r="E54" s="15"/>
      <c r="F54" s="15"/>
      <c r="J54" s="15"/>
      <c r="K54" s="12"/>
      <c r="L54" s="12"/>
      <c r="M54" s="12"/>
      <c r="N54" s="12"/>
      <c r="O54" s="12"/>
      <c r="P54" s="20"/>
    </row>
    <row r="55" spans="1:59" s="2" customFormat="1" ht="14.1" customHeight="1" x14ac:dyDescent="0.25">
      <c r="A55" s="12"/>
      <c r="B55" s="12"/>
      <c r="C55" s="12"/>
      <c r="D55" s="19"/>
      <c r="E55" s="15"/>
      <c r="F55" s="15"/>
      <c r="J55" s="15"/>
      <c r="K55" s="12"/>
      <c r="L55" s="12"/>
      <c r="M55" s="12"/>
      <c r="N55" s="12"/>
      <c r="O55" s="12"/>
      <c r="P55" s="20"/>
    </row>
    <row r="56" spans="1:59" s="2" customFormat="1" ht="14.1" customHeight="1" x14ac:dyDescent="0.25">
      <c r="A56" s="12"/>
      <c r="B56" s="12"/>
      <c r="C56" s="12"/>
      <c r="D56" s="19"/>
      <c r="E56" s="15"/>
      <c r="F56" s="15"/>
      <c r="J56" s="15"/>
      <c r="K56" s="12"/>
      <c r="L56" s="12"/>
      <c r="M56" s="12"/>
      <c r="N56" s="12"/>
      <c r="O56" s="12"/>
      <c r="P56" s="20"/>
    </row>
    <row r="57" spans="1:59" ht="14.1" customHeight="1" x14ac:dyDescent="0.25">
      <c r="C57" s="12"/>
      <c r="D57" s="20"/>
      <c r="E57" s="16"/>
      <c r="F57" s="16"/>
      <c r="G57" s="12"/>
      <c r="H57" s="12"/>
      <c r="I57" s="12"/>
      <c r="J57" s="16"/>
      <c r="K57" s="12"/>
      <c r="L57" s="12"/>
      <c r="M57" s="12"/>
      <c r="N57" s="12"/>
      <c r="O57" s="12"/>
      <c r="P57" s="20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59" ht="14.1" customHeight="1" x14ac:dyDescent="0.25">
      <c r="C58" s="12"/>
      <c r="D58" s="20"/>
      <c r="E58" s="16"/>
      <c r="F58" s="16"/>
      <c r="G58" s="12"/>
      <c r="H58" s="12"/>
      <c r="I58" s="12"/>
      <c r="J58" s="16"/>
      <c r="L58" s="12"/>
      <c r="M58" s="12"/>
      <c r="N58" s="12"/>
      <c r="O58" s="12"/>
      <c r="P58" s="20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59" ht="14.1" customHeight="1" x14ac:dyDescent="0.25">
      <c r="C59" s="12"/>
      <c r="D59" s="20"/>
      <c r="E59" s="16"/>
      <c r="F59" s="16"/>
      <c r="G59" s="12"/>
      <c r="H59" s="12"/>
      <c r="I59" s="12"/>
      <c r="J59" s="16"/>
      <c r="L59" s="12"/>
      <c r="M59" s="12"/>
      <c r="N59" s="12"/>
      <c r="O59" s="12"/>
      <c r="P59" s="20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0" spans="1:59" ht="14.1" customHeight="1" x14ac:dyDescent="0.25">
      <c r="C60" s="12"/>
      <c r="D60" s="20"/>
      <c r="E60" s="16"/>
      <c r="F60" s="16"/>
      <c r="G60" s="12"/>
      <c r="H60" s="12"/>
      <c r="I60" s="12"/>
      <c r="J60" s="16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</row>
    <row r="61" spans="1:59" ht="14.1" customHeight="1" x14ac:dyDescent="0.25">
      <c r="D61" s="20"/>
      <c r="E61" s="16"/>
      <c r="F61" s="16"/>
      <c r="G61" s="12"/>
      <c r="H61" s="12"/>
      <c r="I61" s="12"/>
      <c r="J61" s="16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</row>
    <row r="62" spans="1:59" ht="14.1" customHeight="1" x14ac:dyDescent="0.25">
      <c r="D62" s="20"/>
      <c r="E62" s="16"/>
      <c r="F62" s="16"/>
      <c r="G62" s="12"/>
      <c r="H62" s="12"/>
      <c r="I62" s="12"/>
      <c r="J62" s="16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3" spans="1:59" ht="14.1" customHeight="1" x14ac:dyDescent="0.25">
      <c r="Q63" s="115"/>
    </row>
    <row r="65" spans="17:17" ht="14.1" customHeight="1" x14ac:dyDescent="0.25">
      <c r="Q65" s="115"/>
    </row>
    <row r="67" spans="17:17" ht="14.1" customHeight="1" x14ac:dyDescent="0.25">
      <c r="Q67" s="115"/>
    </row>
    <row r="69" spans="17:17" ht="14.1" customHeight="1" x14ac:dyDescent="0.25">
      <c r="Q69" s="115"/>
    </row>
    <row r="71" spans="17:17" ht="14.1" customHeight="1" x14ac:dyDescent="0.25">
      <c r="Q71" s="115"/>
    </row>
    <row r="73" spans="17:17" ht="14.1" customHeight="1" x14ac:dyDescent="0.25">
      <c r="Q73" s="115"/>
    </row>
    <row r="75" spans="17:17" ht="14.1" customHeight="1" x14ac:dyDescent="0.25">
      <c r="Q75" s="115"/>
    </row>
    <row r="77" spans="17:17" ht="14.1" customHeight="1" x14ac:dyDescent="0.25">
      <c r="Q77" s="115"/>
    </row>
  </sheetData>
  <sheetProtection algorithmName="SHA-512" hashValue="XTzoBpOw6XEr/1KbqidLjIU/1CrBMXqZ3ZX7mNHxZKRG5aq5OFWDaZVY1nn73Kgb1byXXfEBK3xherKGfK9c4w==" saltValue="fvk0wZLYl1BiC0apZvKDiw==" spinCount="100000" sheet="1" objects="1" scenarios="1" sort="0"/>
  <mergeCells count="22">
    <mergeCell ref="L18:O18"/>
    <mergeCell ref="B3:B4"/>
    <mergeCell ref="N4:O4"/>
    <mergeCell ref="L3:O3"/>
    <mergeCell ref="L7:O7"/>
    <mergeCell ref="N5:O5"/>
    <mergeCell ref="D27:I28"/>
    <mergeCell ref="D2:H2"/>
    <mergeCell ref="L8:M8"/>
    <mergeCell ref="L5:M5"/>
    <mergeCell ref="L4:M4"/>
    <mergeCell ref="L11:O11"/>
    <mergeCell ref="N8:O8"/>
    <mergeCell ref="L16:M16"/>
    <mergeCell ref="L15:M15"/>
    <mergeCell ref="L14:M14"/>
    <mergeCell ref="L13:M13"/>
    <mergeCell ref="L9:M9"/>
    <mergeCell ref="L27:O28"/>
    <mergeCell ref="L24:O26"/>
    <mergeCell ref="O22:P22"/>
    <mergeCell ref="O23:P23"/>
  </mergeCells>
  <conditionalFormatting sqref="R2:BS26">
    <cfRule type="expression" dxfId="59" priority="4">
      <formula>IF(ISBLANK($A$1),TRUE,FALSE)</formula>
    </cfRule>
  </conditionalFormatting>
  <conditionalFormatting sqref="AJ4:BS26">
    <cfRule type="containsErrors" dxfId="58" priority="5">
      <formula>ISERROR(AJ4)</formula>
    </cfRule>
  </conditionalFormatting>
  <dataValidations count="2">
    <dataValidation type="list" showInputMessage="1" showErrorMessage="1" sqref="H5:H26">
      <formula1>$T$4:$T$11</formula1>
    </dataValidation>
    <dataValidation type="list" showInputMessage="1" showErrorMessage="1" sqref="H4">
      <formula1>$T$4:$T$9</formula1>
    </dataValidation>
  </dataValidations>
  <hyperlinks>
    <hyperlink ref="L27" r:id="rId1" display="https://youtu.be/myxUd_RfmoI"/>
  </hyperlinks>
  <printOptions horizontalCentered="1"/>
  <pageMargins left="0.5" right="0.5" top="0.5" bottom="0.7" header="0" footer="0.3"/>
  <pageSetup orientation="landscape" r:id="rId2"/>
  <headerFooter>
    <oddFooter>&amp;L&amp;8Printed &amp;D  &amp;T&amp;C&amp;8Pulaski County Schools&amp;R&amp;8Page &amp;P of &amp;N</oddFooter>
  </headerFooter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77"/>
  <sheetViews>
    <sheetView showGridLines="0" zoomScaleNormal="100" workbookViewId="0"/>
  </sheetViews>
  <sheetFormatPr defaultColWidth="9.140625" defaultRowHeight="14.1" customHeight="1" x14ac:dyDescent="0.25"/>
  <cols>
    <col min="1" max="1" width="2.7109375" style="12" customWidth="1"/>
    <col min="2" max="2" width="113.5703125" style="12" customWidth="1"/>
    <col min="3" max="3" width="2.7109375" style="104" customWidth="1"/>
    <col min="4" max="4" width="6.42578125" style="106" customWidth="1"/>
    <col min="5" max="5" width="10.42578125" style="109" customWidth="1"/>
    <col min="6" max="6" width="7" style="109" customWidth="1"/>
    <col min="7" max="7" width="7" style="110" customWidth="1"/>
    <col min="8" max="8" width="8.42578125" style="110" customWidth="1"/>
    <col min="9" max="9" width="41.85546875" style="111" customWidth="1"/>
    <col min="10" max="10" width="2.7109375" style="112" customWidth="1"/>
    <col min="11" max="11" width="2.7109375" style="104" customWidth="1"/>
    <col min="12" max="12" width="14.42578125" style="104" customWidth="1"/>
    <col min="13" max="13" width="2" style="104" bestFit="1" customWidth="1"/>
    <col min="14" max="15" width="10.5703125" style="104" customWidth="1"/>
    <col min="16" max="16" width="2.5703125" style="106" customWidth="1"/>
    <col min="17" max="17" width="14" style="2" customWidth="1"/>
    <col min="18" max="18" width="8.140625" style="2" bestFit="1" customWidth="1"/>
    <col min="19" max="20" width="9.140625" style="2" customWidth="1"/>
    <col min="21" max="22" width="10.7109375" style="2" customWidth="1"/>
    <col min="23" max="35" width="9.140625" style="2" customWidth="1"/>
    <col min="36" max="48" width="9.140625" style="2"/>
    <col min="49" max="56" width="9.140625" style="2" customWidth="1"/>
    <col min="57" max="59" width="9.140625" style="2"/>
    <col min="60" max="16384" width="9.140625" style="12"/>
  </cols>
  <sheetData>
    <row r="1" spans="1:73" s="81" customFormat="1" ht="10.5" customHeight="1" x14ac:dyDescent="0.3">
      <c r="A1" s="1"/>
      <c r="B1" s="82"/>
      <c r="D1" s="83"/>
      <c r="E1" s="84"/>
      <c r="F1" s="84"/>
      <c r="G1" s="82"/>
      <c r="H1" s="82"/>
      <c r="I1" s="85"/>
      <c r="J1" s="86"/>
      <c r="M1" s="129"/>
      <c r="N1" s="83"/>
      <c r="O1" s="83"/>
      <c r="P1" s="83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U1" s="87"/>
    </row>
    <row r="2" spans="1:73" s="81" customFormat="1" ht="18.75" customHeight="1" x14ac:dyDescent="0.35">
      <c r="B2" s="79" t="s">
        <v>78</v>
      </c>
      <c r="D2" s="142" t="str">
        <f>IF($N$4="","",$N$4)</f>
        <v/>
      </c>
      <c r="E2" s="142"/>
      <c r="F2" s="142"/>
      <c r="G2" s="142"/>
      <c r="H2" s="142"/>
      <c r="I2" s="120" t="str">
        <f>IF($N$8="","",$N$8)</f>
        <v/>
      </c>
      <c r="J2" s="120"/>
      <c r="K2" s="121"/>
      <c r="L2" s="122"/>
      <c r="M2" s="122"/>
      <c r="N2" s="122"/>
      <c r="O2" s="28"/>
      <c r="P2" s="29"/>
      <c r="Q2" s="87"/>
      <c r="R2" s="11" t="s">
        <v>23</v>
      </c>
      <c r="S2" s="4"/>
      <c r="T2" s="4"/>
      <c r="U2" s="4"/>
      <c r="V2" s="4"/>
      <c r="W2" s="6"/>
      <c r="X2" s="68">
        <v>1</v>
      </c>
      <c r="Y2" s="68">
        <v>2</v>
      </c>
      <c r="Z2" s="68">
        <v>3</v>
      </c>
      <c r="AA2" s="68">
        <v>4</v>
      </c>
      <c r="AB2" s="69">
        <v>5</v>
      </c>
      <c r="AC2" s="70">
        <v>6</v>
      </c>
      <c r="AD2" s="70">
        <v>7</v>
      </c>
      <c r="AE2" s="70">
        <v>8</v>
      </c>
      <c r="AF2" s="70">
        <v>9</v>
      </c>
      <c r="AG2" s="70">
        <v>10</v>
      </c>
      <c r="AH2" s="70">
        <v>11</v>
      </c>
      <c r="AI2" s="70">
        <v>12</v>
      </c>
      <c r="AJ2" s="65">
        <v>1</v>
      </c>
      <c r="AK2" s="66">
        <v>2</v>
      </c>
      <c r="AL2" s="66">
        <v>3</v>
      </c>
      <c r="AM2" s="66">
        <v>4</v>
      </c>
      <c r="AN2" s="67">
        <v>5</v>
      </c>
      <c r="AO2" s="67">
        <v>6</v>
      </c>
      <c r="AP2" s="67">
        <v>7</v>
      </c>
      <c r="AQ2" s="67">
        <v>8</v>
      </c>
      <c r="AR2" s="67">
        <v>9</v>
      </c>
      <c r="AS2" s="67">
        <v>10</v>
      </c>
      <c r="AT2" s="67">
        <v>11</v>
      </c>
      <c r="AU2" s="67">
        <v>12</v>
      </c>
      <c r="AV2" s="62">
        <v>1</v>
      </c>
      <c r="AW2" s="63">
        <v>2</v>
      </c>
      <c r="AX2" s="63">
        <v>3</v>
      </c>
      <c r="AY2" s="63">
        <v>4</v>
      </c>
      <c r="AZ2" s="64">
        <v>5</v>
      </c>
      <c r="BA2" s="62">
        <v>6</v>
      </c>
      <c r="BB2" s="62">
        <v>7</v>
      </c>
      <c r="BC2" s="62">
        <v>8</v>
      </c>
      <c r="BD2" s="62">
        <v>9</v>
      </c>
      <c r="BE2" s="62">
        <v>10</v>
      </c>
      <c r="BF2" s="62">
        <v>11</v>
      </c>
      <c r="BG2" s="62">
        <v>12</v>
      </c>
      <c r="BH2" s="58">
        <v>1</v>
      </c>
      <c r="BI2" s="59">
        <v>2</v>
      </c>
      <c r="BJ2" s="59">
        <v>3</v>
      </c>
      <c r="BK2" s="59">
        <v>4</v>
      </c>
      <c r="BL2" s="60">
        <v>5</v>
      </c>
      <c r="BM2" s="58">
        <v>6</v>
      </c>
      <c r="BN2" s="58">
        <v>7</v>
      </c>
      <c r="BO2" s="58">
        <v>8</v>
      </c>
      <c r="BP2" s="58">
        <v>9</v>
      </c>
      <c r="BQ2" s="58">
        <v>10</v>
      </c>
      <c r="BR2" s="58">
        <v>11</v>
      </c>
      <c r="BS2" s="58">
        <v>12</v>
      </c>
    </row>
    <row r="3" spans="1:73" s="2" customFormat="1" ht="18.75" customHeight="1" thickBot="1" x14ac:dyDescent="0.35">
      <c r="B3" s="156" t="str">
        <f>IF($N$4="","",IF($N$8="",$N$4,$N$4&amp;"  ("&amp;N8&amp;")"))</f>
        <v/>
      </c>
      <c r="C3" s="88"/>
      <c r="D3" s="89" t="s">
        <v>22</v>
      </c>
      <c r="E3" s="89" t="s">
        <v>20</v>
      </c>
      <c r="F3" s="89" t="s">
        <v>19</v>
      </c>
      <c r="G3" s="89" t="s">
        <v>21</v>
      </c>
      <c r="H3" s="90" t="s">
        <v>72</v>
      </c>
      <c r="I3" s="91" t="s">
        <v>18</v>
      </c>
      <c r="J3" s="92"/>
      <c r="K3" s="30"/>
      <c r="L3" s="157" t="s">
        <v>62</v>
      </c>
      <c r="M3" s="157"/>
      <c r="N3" s="157"/>
      <c r="O3" s="157"/>
      <c r="P3" s="31"/>
      <c r="Q3" s="18"/>
      <c r="R3" s="43">
        <v>0</v>
      </c>
      <c r="S3" s="44" t="s">
        <v>71</v>
      </c>
      <c r="T3" s="44" t="s">
        <v>65</v>
      </c>
      <c r="U3" s="44" t="s">
        <v>69</v>
      </c>
      <c r="V3" s="44" t="s">
        <v>70</v>
      </c>
      <c r="W3" s="45" t="s">
        <v>11</v>
      </c>
      <c r="X3" s="71" t="s">
        <v>5</v>
      </c>
      <c r="Y3" s="71" t="s">
        <v>6</v>
      </c>
      <c r="Z3" s="71" t="s">
        <v>7</v>
      </c>
      <c r="AA3" s="71" t="s">
        <v>8</v>
      </c>
      <c r="AB3" s="71" t="s">
        <v>9</v>
      </c>
      <c r="AC3" s="71" t="s">
        <v>10</v>
      </c>
      <c r="AD3" s="71" t="s">
        <v>36</v>
      </c>
      <c r="AE3" s="71" t="s">
        <v>26</v>
      </c>
      <c r="AF3" s="71" t="s">
        <v>28</v>
      </c>
      <c r="AG3" s="71" t="s">
        <v>30</v>
      </c>
      <c r="AH3" s="71" t="s">
        <v>32</v>
      </c>
      <c r="AI3" s="71" t="s">
        <v>34</v>
      </c>
      <c r="AJ3" s="50" t="s">
        <v>75</v>
      </c>
      <c r="AK3" s="50" t="s">
        <v>0</v>
      </c>
      <c r="AL3" s="50" t="s">
        <v>1</v>
      </c>
      <c r="AM3" s="50" t="s">
        <v>2</v>
      </c>
      <c r="AN3" s="50" t="s">
        <v>3</v>
      </c>
      <c r="AO3" s="50" t="s">
        <v>4</v>
      </c>
      <c r="AP3" s="50" t="s">
        <v>25</v>
      </c>
      <c r="AQ3" s="50" t="s">
        <v>27</v>
      </c>
      <c r="AR3" s="50" t="s">
        <v>29</v>
      </c>
      <c r="AS3" s="50" t="s">
        <v>31</v>
      </c>
      <c r="AT3" s="50" t="s">
        <v>33</v>
      </c>
      <c r="AU3" s="50" t="s">
        <v>35</v>
      </c>
      <c r="AV3" s="56" t="s">
        <v>77</v>
      </c>
      <c r="AW3" s="56" t="s">
        <v>13</v>
      </c>
      <c r="AX3" s="56" t="s">
        <v>14</v>
      </c>
      <c r="AY3" s="56" t="s">
        <v>15</v>
      </c>
      <c r="AZ3" s="56" t="s">
        <v>16</v>
      </c>
      <c r="BA3" s="56" t="s">
        <v>17</v>
      </c>
      <c r="BB3" s="56" t="s">
        <v>37</v>
      </c>
      <c r="BC3" s="56" t="s">
        <v>38</v>
      </c>
      <c r="BD3" s="56" t="s">
        <v>39</v>
      </c>
      <c r="BE3" s="56" t="s">
        <v>40</v>
      </c>
      <c r="BF3" s="56" t="s">
        <v>41</v>
      </c>
      <c r="BG3" s="56" t="s">
        <v>42</v>
      </c>
      <c r="BH3" s="54" t="s">
        <v>43</v>
      </c>
      <c r="BI3" s="54" t="s">
        <v>44</v>
      </c>
      <c r="BJ3" s="54" t="s">
        <v>45</v>
      </c>
      <c r="BK3" s="54" t="s">
        <v>46</v>
      </c>
      <c r="BL3" s="54" t="s">
        <v>47</v>
      </c>
      <c r="BM3" s="54" t="s">
        <v>48</v>
      </c>
      <c r="BN3" s="54" t="s">
        <v>49</v>
      </c>
      <c r="BO3" s="54" t="s">
        <v>50</v>
      </c>
      <c r="BP3" s="54" t="s">
        <v>51</v>
      </c>
      <c r="BQ3" s="54" t="s">
        <v>52</v>
      </c>
      <c r="BR3" s="54" t="s">
        <v>53</v>
      </c>
      <c r="BS3" s="54" t="s">
        <v>54</v>
      </c>
    </row>
    <row r="4" spans="1:73" s="2" customFormat="1" ht="18.75" customHeight="1" thickTop="1" thickBot="1" x14ac:dyDescent="0.3">
      <c r="B4" s="156"/>
      <c r="C4" s="88"/>
      <c r="D4" s="7">
        <v>0</v>
      </c>
      <c r="E4" s="8">
        <v>42590</v>
      </c>
      <c r="F4" s="5" t="str">
        <f>IFERROR(IF(COUNT(G$4:G4)=0,"",IF(H4="Hold",F3,IF(ISNUMBER(U4),G4,F3+V4))),"")</f>
        <v/>
      </c>
      <c r="G4" s="13"/>
      <c r="H4" s="26"/>
      <c r="I4" s="17"/>
      <c r="J4" s="93"/>
      <c r="K4" s="30"/>
      <c r="L4" s="145" t="s">
        <v>24</v>
      </c>
      <c r="M4" s="145"/>
      <c r="N4" s="147"/>
      <c r="O4" s="147"/>
      <c r="P4" s="32"/>
      <c r="Q4" s="18"/>
      <c r="R4" s="46">
        <v>1</v>
      </c>
      <c r="S4" s="47" t="e">
        <f t="shared" ref="S4:S26" si="0">IF(OR(ISTEXT($G4),ISBLANK($G4)),NA(),$G4)</f>
        <v>#N/A</v>
      </c>
      <c r="T4" s="52" t="s">
        <v>64</v>
      </c>
      <c r="U4" s="52" t="str">
        <f>IF(H4="30 Mins",$N$19,IF(H4="45 Mins",$N$20,IF(H4="60 Mins",$N$21,IF(H4="Alt 1",$N$22,IF(H4="Alt 2",$N$23,IF(H4="Alt 3",$N$24,IF(H4="Alt 4",$N$25,IF(H4="Alt 5",#REF!,IF(H4="Change",V3,"")))))))))</f>
        <v/>
      </c>
      <c r="V4" s="53" t="e">
        <f>IF(COUNT(U$4:U4)=0,NA(),IF(ISNUMBER(U4),U4,V3))</f>
        <v>#N/A</v>
      </c>
      <c r="W4" s="48" t="e">
        <f t="shared" ref="W4:W26" si="1">IF(ISNUMBER(U4),E4-3,NA())</f>
        <v>#N/A</v>
      </c>
      <c r="X4" s="72" t="str">
        <f>IF(AND(ISNUMBER($S4),COUNT($U$4:$U4)=X$2),$S4,"")</f>
        <v/>
      </c>
      <c r="Y4" s="72" t="str">
        <f>IF(AND(ISNUMBER($S4),COUNT($U$4:$U4)=Y$2),$S4,"")</f>
        <v/>
      </c>
      <c r="Z4" s="72" t="str">
        <f>IF(AND(ISNUMBER($S4),COUNT($U$4:$U4)=Z$2),$S4,"")</f>
        <v/>
      </c>
      <c r="AA4" s="72" t="str">
        <f>IF(AND(ISNUMBER($S4),COUNT($U$4:$U4)=AA$2),$S4,"")</f>
        <v/>
      </c>
      <c r="AB4" s="72" t="str">
        <f>IF(AND(ISNUMBER($S4),COUNT($U$4:$U4)=AB$2),$S4,"")</f>
        <v/>
      </c>
      <c r="AC4" s="72" t="str">
        <f>IF(AND(ISNUMBER($S4),COUNT($U$4:$U4)=AC$2),$S4,"")</f>
        <v/>
      </c>
      <c r="AD4" s="72" t="str">
        <f>IF(AND(ISNUMBER($S4),COUNT($U$4:$U4)=AD$2),$S4,"")</f>
        <v/>
      </c>
      <c r="AE4" s="72" t="str">
        <f>IF(AND(ISNUMBER($S4),COUNT($U$4:$U4)=AE$2),$S4,"")</f>
        <v/>
      </c>
      <c r="AF4" s="72" t="str">
        <f>IF(AND(ISNUMBER($S4),COUNT($U$4:$U4)=AF$2),$S4,"")</f>
        <v/>
      </c>
      <c r="AG4" s="72" t="str">
        <f>IF(AND(ISNUMBER($S4),COUNT($U$4:$U4)=AG$2),$S4,"")</f>
        <v/>
      </c>
      <c r="AH4" s="72" t="str">
        <f>IF(AND(ISNUMBER($S4),COUNT($U$4:$U4)=AH$2),$S4,"")</f>
        <v/>
      </c>
      <c r="AI4" s="72" t="str">
        <f>IF(AND(ISNUMBER($S4),COUNT($U$4:$U4)=AI$2),$S4,"")</f>
        <v/>
      </c>
      <c r="AJ4" s="51" t="e">
        <f>IFERROR(IF(COUNT($U$4:$U4)&lt;&gt;AJ$2,NA(),SLOPE(X$4:X$26,$R$4:$R$26)*($R4-COUNTIF(BH$4:BH4,"Hold"))+INTERCEPT(X$4:X$26,$R$4:$R$26)),NA())</f>
        <v>#N/A</v>
      </c>
      <c r="AK4" s="51" t="e">
        <f>IFERROR(IF(COUNT($U$4:$U4)&lt;&gt;AK$2,NA(),SLOPE(Y$4:Y$26,$R$4:$R$26)*($R4-COUNTIF(BI$4:BI4,"Hold"))+INTERCEPT(Y$4:Y$26,$R$4:$R$26)),NA())</f>
        <v>#N/A</v>
      </c>
      <c r="AL4" s="51" t="e">
        <f>IFERROR(IF(COUNT($U$4:$U4)&lt;&gt;AL$2,NA(),SLOPE(Z$4:Z$26,$R$4:$R$26)*($R4-COUNTIF(BJ$4:BJ4,"Hold"))+INTERCEPT(Z$4:Z$26,$R$4:$R$26)),NA())</f>
        <v>#N/A</v>
      </c>
      <c r="AM4" s="51" t="e">
        <f>IFERROR(IF(COUNT($U$4:$U4)&lt;&gt;AM$2,NA(),SLOPE(AA$4:AA$26,$R$4:$R$26)*($R4-COUNTIF(BK$4:BK4,"Hold"))+INTERCEPT(AA$4:AA$26,$R$4:$R$26)),NA())</f>
        <v>#N/A</v>
      </c>
      <c r="AN4" s="51" t="e">
        <f>IFERROR(IF(COUNT($U$4:$U4)&lt;&gt;AN$2,NA(),SLOPE(AB$4:AB$26,$R$4:$R$26)*($R4-COUNTIF(BL$4:BL4,"Hold"))+INTERCEPT(AB$4:AB$26,$R$4:$R$26)),NA())</f>
        <v>#N/A</v>
      </c>
      <c r="AO4" s="51" t="e">
        <f>IFERROR(IF(COUNT($U$4:$U4)&lt;&gt;AO$2,NA(),SLOPE(AC$4:AC$26,$R$4:$R$26)*($R4-COUNTIF(BM$4:BM4,"Hold"))+INTERCEPT(AC$4:AC$26,$R$4:$R$26)),NA())</f>
        <v>#N/A</v>
      </c>
      <c r="AP4" s="51" t="e">
        <f>IFERROR(IF(COUNT($U$4:$U4)&lt;&gt;AP$2,NA(),SLOPE(AD$4:AD$26,$R$4:$R$26)*($R4-COUNTIF(BN$4:BN4,"Hold"))+INTERCEPT(AD$4:AD$26,$R$4:$R$26)),NA())</f>
        <v>#N/A</v>
      </c>
      <c r="AQ4" s="51" t="e">
        <f>IFERROR(IF(COUNT($U$4:$U4)&lt;&gt;AQ$2,NA(),SLOPE(AE$4:AE$26,$R$4:$R$26)*($R4-COUNTIF(BO$4:BO4,"Hold"))+INTERCEPT(AE$4:AE$26,$R$4:$R$26)),NA())</f>
        <v>#N/A</v>
      </c>
      <c r="AR4" s="51" t="e">
        <f>IFERROR(IF(COUNT($U$4:$U4)&lt;&gt;AR$2,NA(),SLOPE(AF$4:AF$26,$R$4:$R$26)*($R4-COUNTIF(BP$4:BP4,"Hold"))+INTERCEPT(AF$4:AF$26,$R$4:$R$26)),NA())</f>
        <v>#N/A</v>
      </c>
      <c r="AS4" s="51" t="e">
        <f>IFERROR(IF(COUNT($U$4:$U4)&lt;&gt;AS$2,NA(),SLOPE(AG$4:AG$26,$R$4:$R$26)*($R4-COUNTIF(BQ$4:BQ4,"Hold"))+INTERCEPT(AG$4:AG$26,$R$4:$R$26)),NA())</f>
        <v>#N/A</v>
      </c>
      <c r="AT4" s="51" t="e">
        <f>IFERROR(IF(COUNT($U$4:$U4)&lt;&gt;AT$2,NA(),SLOPE(AH$4:AH$26,$R$4:$R$26)*($R4-COUNTIF(BR$4:BR4,"Hold"))+INTERCEPT(AH$4:AH$26,$R$4:$R$26)),NA())</f>
        <v>#N/A</v>
      </c>
      <c r="AU4" s="51" t="e">
        <f>IFERROR(IF(COUNT($U$4:$U4)&lt;&gt;AU$2,NA(),SLOPE(AI$4:AI$26,$R$4:$R$26)*($R4-COUNTIF(BS$4:BS4,"Hold"))+INTERCEPT(AI$4:AI$26,$R$4:$R$26)),NA())</f>
        <v>#N/A</v>
      </c>
      <c r="AV4" s="57" t="e">
        <f>IF(AND(ISNUMBER($U4),COUNT($U$4:$U4)=AV$2),$G4,IF($H4="Hold",AV3,IF(COUNT($U$4:$U4)=AV$2,$V4+AV3,NA())))</f>
        <v>#N/A</v>
      </c>
      <c r="AW4" s="57" t="e">
        <f>IF(AND(ISNUMBER($U4),COUNT($U$4:$U4)=AW$2),$G4,IF($H4="Hold",AW3,IF(COUNT($U$4:$U4)=AW$2,$V4+AW3,NA())))</f>
        <v>#N/A</v>
      </c>
      <c r="AX4" s="57" t="e">
        <f>IF(AND(ISNUMBER($U4),COUNT($U$4:$U4)=AX$2),$G4,IF($H4="Hold",AX3,IF(COUNT($U$4:$U4)=AX$2,$V4+AX3,NA())))</f>
        <v>#N/A</v>
      </c>
      <c r="AY4" s="57" t="e">
        <f>IF(AND(ISNUMBER($U4),COUNT($U$4:$U4)=AY$2),$G4,IF($H4="Hold",AY3,IF(COUNT($U$4:$U4)=AY$2,$V4+AY3,NA())))</f>
        <v>#N/A</v>
      </c>
      <c r="AZ4" s="57" t="e">
        <f>IF(AND(ISNUMBER($U4),COUNT($U$4:$U4)=AZ$2),$G4,IF($H4="Hold",AZ3,IF(COUNT($U$4:$U4)=AZ$2,$V4+AZ3,NA())))</f>
        <v>#N/A</v>
      </c>
      <c r="BA4" s="57" t="e">
        <f>IF(AND(ISNUMBER($U4),COUNT($U$4:$U4)=BA$2),$G4,IF($H4="Hold",BA3,IF(COUNT($U$4:$U4)=BA$2,$V4+BA3,NA())))</f>
        <v>#N/A</v>
      </c>
      <c r="BB4" s="57" t="e">
        <f>IF(AND(ISNUMBER($U4),COUNT($U$4:$U4)=BB$2),$G4,IF($H4="Hold",BB3,IF(COUNT($U$4:$U4)=BB$2,$V4+BB3,NA())))</f>
        <v>#N/A</v>
      </c>
      <c r="BC4" s="57" t="e">
        <f>IF(AND(ISNUMBER($U4),COUNT($U$4:$U4)=BC$2),$G4,IF($H4="Hold",BC3,IF(COUNT($U$4:$U4)=BC$2,$V4+BC3,NA())))</f>
        <v>#N/A</v>
      </c>
      <c r="BD4" s="57" t="e">
        <f>IF(AND(ISNUMBER($U4),COUNT($U$4:$U4)=BD$2),$G4,IF($H4="Hold",BD3,IF(COUNT($U$4:$U4)=BD$2,$V4+BD3,NA())))</f>
        <v>#N/A</v>
      </c>
      <c r="BE4" s="57" t="e">
        <f>IF(AND(ISNUMBER($U4),COUNT($U$4:$U4)=BE$2),$G4,IF($H4="Hold",BE3,IF(COUNT($U$4:$U4)=BE$2,$V4+BE3,NA())))</f>
        <v>#N/A</v>
      </c>
      <c r="BF4" s="57" t="e">
        <f>IF(AND(ISNUMBER($U4),COUNT($U$4:$U4)=BF$2),$G4,IF($H4="Hold",BF3,IF(COUNT($U$4:$U4)=BF$2,$V4+BF3,NA())))</f>
        <v>#N/A</v>
      </c>
      <c r="BG4" s="57" t="e">
        <f>IF(AND(ISNUMBER($U4),COUNT($U$4:$U4)=BG$2),$G4,IF($H4="Hold",BG3,IF(COUNT($U$4:$U4)=BG$2,$V4+BG3,NA())))</f>
        <v>#N/A</v>
      </c>
      <c r="BH4" s="55" t="e">
        <f>IF(AND(COUNT($U$4:$U4)=BH$2,$H4="Hold"),"Hold",NA())</f>
        <v>#N/A</v>
      </c>
      <c r="BI4" s="55" t="e">
        <f>IF(AND(COUNT($U$4:$U4)=BI$2,$H4="Hold"),"Hold",NA())</f>
        <v>#N/A</v>
      </c>
      <c r="BJ4" s="55" t="e">
        <f>IF(AND(COUNT($U$4:$U4)=BJ$2,$H4="Hold"),"Hold",NA())</f>
        <v>#N/A</v>
      </c>
      <c r="BK4" s="55" t="e">
        <f>IF(AND(COUNT($U$4:$U4)=BK$2,$H4="Hold"),"Hold",NA())</f>
        <v>#N/A</v>
      </c>
      <c r="BL4" s="55" t="e">
        <f>IF(AND(COUNT($U$4:$U4)=BL$2,$H4="Hold"),"Hold",NA())</f>
        <v>#N/A</v>
      </c>
      <c r="BM4" s="55" t="e">
        <f>IF(AND(COUNT($U$4:$U4)=BM$2,$H4="Hold"),"Hold",NA())</f>
        <v>#N/A</v>
      </c>
      <c r="BN4" s="55" t="e">
        <f>IF(AND(COUNT($U$4:$U4)=BN$2,$H4="Hold"),"Hold",NA())</f>
        <v>#N/A</v>
      </c>
      <c r="BO4" s="55" t="e">
        <f>IF(AND(COUNT($U$4:$U4)=BO$2,$H4="Hold"),"Hold",NA())</f>
        <v>#N/A</v>
      </c>
      <c r="BP4" s="55" t="e">
        <f>IF(AND(COUNT($U$4:$U4)=BP$2,$H4="Hold"),"Hold",NA())</f>
        <v>#N/A</v>
      </c>
      <c r="BQ4" s="55" t="e">
        <f>IF(AND(COUNT($U$4:$U4)=BQ$2,$H4="Hold"),"Hold",NA())</f>
        <v>#N/A</v>
      </c>
      <c r="BR4" s="55" t="e">
        <f>IF(AND(COUNT($U$4:$U4)=BR$2,$H4="Hold"),"Hold",NA())</f>
        <v>#N/A</v>
      </c>
      <c r="BS4" s="55" t="e">
        <f>IF(AND(COUNT($U$4:$U4)=BS$2,$H4="Hold"),"Hold",NA())</f>
        <v>#N/A</v>
      </c>
    </row>
    <row r="5" spans="1:73" s="2" customFormat="1" ht="18.75" customHeight="1" thickTop="1" thickBot="1" x14ac:dyDescent="0.3">
      <c r="B5" s="21"/>
      <c r="C5" s="88"/>
      <c r="D5" s="9">
        <f>D4+2</f>
        <v>2</v>
      </c>
      <c r="E5" s="10">
        <f>E4+14</f>
        <v>42604</v>
      </c>
      <c r="F5" s="5" t="str">
        <f>IFERROR(IF(COUNT(G$4:G5)=0,"",IF(H5="Hold",F4,IF(ISNUMBER(U5),G5,F4+V5))),"")</f>
        <v/>
      </c>
      <c r="G5" s="13"/>
      <c r="H5" s="27"/>
      <c r="I5" s="17"/>
      <c r="J5" s="93"/>
      <c r="K5" s="30"/>
      <c r="L5" s="144" t="s">
        <v>12</v>
      </c>
      <c r="M5" s="144"/>
      <c r="N5" s="159"/>
      <c r="O5" s="159"/>
      <c r="P5" s="33"/>
      <c r="R5" s="46">
        <v>2</v>
      </c>
      <c r="S5" s="47" t="e">
        <f t="shared" si="0"/>
        <v>#N/A</v>
      </c>
      <c r="T5" s="47" t="s">
        <v>55</v>
      </c>
      <c r="U5" s="52" t="str">
        <f>IF(H5="30 Mins",$N$19,IF(H5="45 Mins",$N$20,IF(H5="60 Mins",$N$21,IF(H5="Alt 1",$N$22,IF(H5="Alt 2",$N$23,IF(H5="Alt 3",$N$24,IF(H5="Alt 4",$N$25,IF(H5="Alt 5",#REF!,IF(H5="Change",V4,"")))))))))</f>
        <v/>
      </c>
      <c r="V5" s="53" t="e">
        <f>IF(COUNT(U$4:U5)=0,NA(),IF(ISNUMBER(U5),U5,V4))</f>
        <v>#N/A</v>
      </c>
      <c r="W5" s="48" t="e">
        <f t="shared" si="1"/>
        <v>#N/A</v>
      </c>
      <c r="X5" s="72" t="str">
        <f>IF(AND(ISNUMBER($S5),COUNT($U$4:$U5)=X$2),$S5,"")</f>
        <v/>
      </c>
      <c r="Y5" s="72" t="str">
        <f>IF(AND(ISNUMBER($S5),COUNT($U$4:$U5)=Y$2),$S5,"")</f>
        <v/>
      </c>
      <c r="Z5" s="72" t="str">
        <f>IF(AND(ISNUMBER($S5),COUNT($U$4:$U5)=Z$2),$S5,"")</f>
        <v/>
      </c>
      <c r="AA5" s="72" t="str">
        <f>IF(AND(ISNUMBER($S5),COUNT($U$4:$U5)=AA$2),$S5,"")</f>
        <v/>
      </c>
      <c r="AB5" s="72" t="str">
        <f>IF(AND(ISNUMBER($S5),COUNT($U$4:$U5)=AB$2),$S5,"")</f>
        <v/>
      </c>
      <c r="AC5" s="72" t="str">
        <f>IF(AND(ISNUMBER($S5),COUNT($U$4:$U5)=AC$2),$S5,"")</f>
        <v/>
      </c>
      <c r="AD5" s="72" t="str">
        <f>IF(AND(ISNUMBER($S5),COUNT($U$4:$U5)=AD$2),$S5,"")</f>
        <v/>
      </c>
      <c r="AE5" s="72" t="str">
        <f>IF(AND(ISNUMBER($S5),COUNT($U$4:$U5)=AE$2),$S5,"")</f>
        <v/>
      </c>
      <c r="AF5" s="72" t="str">
        <f>IF(AND(ISNUMBER($S5),COUNT($U$4:$U5)=AF$2),$S5,"")</f>
        <v/>
      </c>
      <c r="AG5" s="72" t="str">
        <f>IF(AND(ISNUMBER($S5),COUNT($U$4:$U5)=AG$2),$S5,"")</f>
        <v/>
      </c>
      <c r="AH5" s="72" t="str">
        <f>IF(AND(ISNUMBER($S5),COUNT($U$4:$U5)=AH$2),$S5,"")</f>
        <v/>
      </c>
      <c r="AI5" s="72" t="str">
        <f>IF(AND(ISNUMBER($S5),COUNT($U$4:$U5)=AI$2),$S5,"")</f>
        <v/>
      </c>
      <c r="AJ5" s="51" t="e">
        <f>IFERROR(IF(COUNT($U$4:$U5)&lt;&gt;AJ$2,NA(),SLOPE(X$4:X$26,$R$4:$R$26)*($R5-COUNTIF(BH$4:BH5,"Hold"))+INTERCEPT(X$4:X$26,$R$4:$R$26)),NA())</f>
        <v>#N/A</v>
      </c>
      <c r="AK5" s="51" t="e">
        <f>IFERROR(IF(COUNT($U$4:$U5)&lt;&gt;AK$2,NA(),SLOPE(Y$4:Y$26,$R$4:$R$26)*($R5-COUNTIF(BI$4:BI5,"Hold"))+INTERCEPT(Y$4:Y$26,$R$4:$R$26)),NA())</f>
        <v>#N/A</v>
      </c>
      <c r="AL5" s="51" t="e">
        <f>IFERROR(IF(COUNT($U$4:$U5)&lt;&gt;AL$2,NA(),SLOPE(Z$4:Z$26,$R$4:$R$26)*($R5-COUNTIF(BJ$4:BJ5,"Hold"))+INTERCEPT(Z$4:Z$26,$R$4:$R$26)),NA())</f>
        <v>#N/A</v>
      </c>
      <c r="AM5" s="51" t="e">
        <f>IFERROR(IF(COUNT($U$4:$U5)&lt;&gt;AM$2,NA(),SLOPE(AA$4:AA$26,$R$4:$R$26)*($R5-COUNTIF(BK$4:BK5,"Hold"))+INTERCEPT(AA$4:AA$26,$R$4:$R$26)),NA())</f>
        <v>#N/A</v>
      </c>
      <c r="AN5" s="51" t="e">
        <f>IFERROR(IF(COUNT($U$4:$U5)&lt;&gt;AN$2,NA(),SLOPE(AB$4:AB$26,$R$4:$R$26)*($R5-COUNTIF(BL$4:BL5,"Hold"))+INTERCEPT(AB$4:AB$26,$R$4:$R$26)),NA())</f>
        <v>#N/A</v>
      </c>
      <c r="AO5" s="51" t="e">
        <f>IFERROR(IF(COUNT($U$4:$U5)&lt;&gt;AO$2,NA(),SLOPE(AC$4:AC$26,$R$4:$R$26)*($R5-COUNTIF(BM$4:BM5,"Hold"))+INTERCEPT(AC$4:AC$26,$R$4:$R$26)),NA())</f>
        <v>#N/A</v>
      </c>
      <c r="AP5" s="51" t="e">
        <f>IFERROR(IF(COUNT($U$4:$U5)&lt;&gt;AP$2,NA(),SLOPE(AD$4:AD$26,$R$4:$R$26)*($R5-COUNTIF(BN$4:BN5,"Hold"))+INTERCEPT(AD$4:AD$26,$R$4:$R$26)),NA())</f>
        <v>#N/A</v>
      </c>
      <c r="AQ5" s="51" t="e">
        <f>IFERROR(IF(COUNT($U$4:$U5)&lt;&gt;AQ$2,NA(),SLOPE(AE$4:AE$26,$R$4:$R$26)*($R5-COUNTIF(BO$4:BO5,"Hold"))+INTERCEPT(AE$4:AE$26,$R$4:$R$26)),NA())</f>
        <v>#N/A</v>
      </c>
      <c r="AR5" s="51" t="e">
        <f>IFERROR(IF(COUNT($U$4:$U5)&lt;&gt;AR$2,NA(),SLOPE(AF$4:AF$26,$R$4:$R$26)*($R5-COUNTIF(BP$4:BP5,"Hold"))+INTERCEPT(AF$4:AF$26,$R$4:$R$26)),NA())</f>
        <v>#N/A</v>
      </c>
      <c r="AS5" s="51" t="e">
        <f>IFERROR(IF(COUNT($U$4:$U5)&lt;&gt;AS$2,NA(),SLOPE(AG$4:AG$26,$R$4:$R$26)*($R5-COUNTIF(BQ$4:BQ5,"Hold"))+INTERCEPT(AG$4:AG$26,$R$4:$R$26)),NA())</f>
        <v>#N/A</v>
      </c>
      <c r="AT5" s="51" t="e">
        <f>IFERROR(IF(COUNT($U$4:$U5)&lt;&gt;AT$2,NA(),SLOPE(AH$4:AH$26,$R$4:$R$26)*($R5-COUNTIF(BR$4:BR5,"Hold"))+INTERCEPT(AH$4:AH$26,$R$4:$R$26)),NA())</f>
        <v>#N/A</v>
      </c>
      <c r="AU5" s="51" t="e">
        <f>IFERROR(IF(COUNT($U$4:$U5)&lt;&gt;AU$2,NA(),SLOPE(AI$4:AI$26,$R$4:$R$26)*($R5-COUNTIF(BS$4:BS5,"Hold"))+INTERCEPT(AI$4:AI$26,$R$4:$R$26)),NA())</f>
        <v>#N/A</v>
      </c>
      <c r="AV5" s="57" t="e">
        <f>IF(AND(ISNUMBER($U5),COUNT($U$4:$U5)=AV$2),$G5,IF($H5="Hold",AV4,IF(COUNT($U$4:$U5)=AV$2,$V5+AV4,NA())))</f>
        <v>#N/A</v>
      </c>
      <c r="AW5" s="57" t="e">
        <f>IF(AND(ISNUMBER($U5),COUNT($U$4:$U5)=AW$2),$G5,IF($H5="Hold",AW4,IF(COUNT($U$4:$U5)=AW$2,$V5+AW4,NA())))</f>
        <v>#N/A</v>
      </c>
      <c r="AX5" s="57" t="e">
        <f>IF(AND(ISNUMBER($U5),COUNT($U$4:$U5)=AX$2),$G5,IF($H5="Hold",AX4,IF(COUNT($U$4:$U5)=AX$2,$V5+AX4,NA())))</f>
        <v>#N/A</v>
      </c>
      <c r="AY5" s="57" t="e">
        <f>IF(AND(ISNUMBER($U5),COUNT($U$4:$U5)=AY$2),$G5,IF($H5="Hold",AY4,IF(COUNT($U$4:$U5)=AY$2,$V5+AY4,NA())))</f>
        <v>#N/A</v>
      </c>
      <c r="AZ5" s="57" t="e">
        <f>IF(AND(ISNUMBER($U5),COUNT($U$4:$U5)=AZ$2),$G5,IF($H5="Hold",AZ4,IF(COUNT($U$4:$U5)=AZ$2,$V5+AZ4,NA())))</f>
        <v>#N/A</v>
      </c>
      <c r="BA5" s="57" t="e">
        <f>IF(AND(ISNUMBER($U5),COUNT($U$4:$U5)=BA$2),$G5,IF($H5="Hold",BA4,IF(COUNT($U$4:$U5)=BA$2,$V5+BA4,NA())))</f>
        <v>#N/A</v>
      </c>
      <c r="BB5" s="57" t="e">
        <f>IF(AND(ISNUMBER($U5),COUNT($U$4:$U5)=BB$2),$G5,IF($H5="Hold",BB4,IF(COUNT($U$4:$U5)=BB$2,$V5+BB4,NA())))</f>
        <v>#N/A</v>
      </c>
      <c r="BC5" s="57" t="e">
        <f>IF(AND(ISNUMBER($U5),COUNT($U$4:$U5)=BC$2),$G5,IF($H5="Hold",BC4,IF(COUNT($U$4:$U5)=BC$2,$V5+BC4,NA())))</f>
        <v>#N/A</v>
      </c>
      <c r="BD5" s="57" t="e">
        <f>IF(AND(ISNUMBER($U5),COUNT($U$4:$U5)=BD$2),$G5,IF($H5="Hold",BD4,IF(COUNT($U$4:$U5)=BD$2,$V5+BD4,NA())))</f>
        <v>#N/A</v>
      </c>
      <c r="BE5" s="57" t="e">
        <f>IF(AND(ISNUMBER($U5),COUNT($U$4:$U5)=BE$2),$G5,IF($H5="Hold",BE4,IF(COUNT($U$4:$U5)=BE$2,$V5+BE4,NA())))</f>
        <v>#N/A</v>
      </c>
      <c r="BF5" s="57" t="e">
        <f>IF(AND(ISNUMBER($U5),COUNT($U$4:$U5)=BF$2),$G5,IF($H5="Hold",BF4,IF(COUNT($U$4:$U5)=BF$2,$V5+BF4,NA())))</f>
        <v>#N/A</v>
      </c>
      <c r="BG5" s="57" t="e">
        <f>IF(AND(ISNUMBER($U5),COUNT($U$4:$U5)=BG$2),$G5,IF($H5="Hold",BG4,IF(COUNT($U$4:$U5)=BG$2,$V5+BG4,NA())))</f>
        <v>#N/A</v>
      </c>
      <c r="BH5" s="55" t="e">
        <f>IF(AND(COUNT($U$4:$U5)=BH$2,$H5="Hold"),"Hold",NA())</f>
        <v>#N/A</v>
      </c>
      <c r="BI5" s="55" t="e">
        <f>IF(AND(COUNT($U$4:$U5)=BI$2,$H5="Hold"),"Hold",NA())</f>
        <v>#N/A</v>
      </c>
      <c r="BJ5" s="55" t="e">
        <f>IF(AND(COUNT($U$4:$U5)=BJ$2,$H5="Hold"),"Hold",NA())</f>
        <v>#N/A</v>
      </c>
      <c r="BK5" s="55" t="e">
        <f>IF(AND(COUNT($U$4:$U5)=BK$2,$H5="Hold"),"Hold",NA())</f>
        <v>#N/A</v>
      </c>
      <c r="BL5" s="55" t="e">
        <f>IF(AND(COUNT($U$4:$U5)=BL$2,$H5="Hold"),"Hold",NA())</f>
        <v>#N/A</v>
      </c>
      <c r="BM5" s="55" t="e">
        <f>IF(AND(COUNT($U$4:$U5)=BM$2,$H5="Hold"),"Hold",NA())</f>
        <v>#N/A</v>
      </c>
      <c r="BN5" s="55" t="e">
        <f>IF(AND(COUNT($U$4:$U5)=BN$2,$H5="Hold"),"Hold",NA())</f>
        <v>#N/A</v>
      </c>
      <c r="BO5" s="55" t="e">
        <f>IF(AND(COUNT($U$4:$U5)=BO$2,$H5="Hold"),"Hold",NA())</f>
        <v>#N/A</v>
      </c>
      <c r="BP5" s="55" t="e">
        <f>IF(AND(COUNT($U$4:$U5)=BP$2,$H5="Hold"),"Hold",NA())</f>
        <v>#N/A</v>
      </c>
      <c r="BQ5" s="55" t="e">
        <f>IF(AND(COUNT($U$4:$U5)=BQ$2,$H5="Hold"),"Hold",NA())</f>
        <v>#N/A</v>
      </c>
      <c r="BR5" s="55" t="e">
        <f>IF(AND(COUNT($U$4:$U5)=BR$2,$H5="Hold"),"Hold",NA())</f>
        <v>#N/A</v>
      </c>
      <c r="BS5" s="55" t="e">
        <f>IF(AND(COUNT($U$4:$U5)=BS$2,$H5="Hold"),"Hold",NA())</f>
        <v>#N/A</v>
      </c>
    </row>
    <row r="6" spans="1:73" s="94" customFormat="1" ht="18.75" customHeight="1" thickTop="1" x14ac:dyDescent="0.25">
      <c r="B6" s="22"/>
      <c r="C6" s="95"/>
      <c r="D6" s="9">
        <f t="shared" ref="D6:D26" si="2">D5+2</f>
        <v>4</v>
      </c>
      <c r="E6" s="10">
        <f t="shared" ref="E6:E26" si="3">E5+14</f>
        <v>42618</v>
      </c>
      <c r="F6" s="5" t="str">
        <f>IFERROR(IF(COUNT(G$4:G6)=0,"",IF(H6="Hold",F5,IF(ISNUMBER(U6),G6,F5+V6))),"")</f>
        <v/>
      </c>
      <c r="G6" s="13"/>
      <c r="H6" s="27"/>
      <c r="I6" s="17"/>
      <c r="J6" s="93"/>
      <c r="K6" s="34"/>
      <c r="L6" s="74"/>
      <c r="M6" s="74"/>
      <c r="N6" s="75"/>
      <c r="O6" s="75"/>
      <c r="P6" s="35"/>
      <c r="R6" s="46">
        <v>3</v>
      </c>
      <c r="S6" s="47" t="e">
        <f t="shared" si="0"/>
        <v>#N/A</v>
      </c>
      <c r="T6" s="47" t="s">
        <v>66</v>
      </c>
      <c r="U6" s="52" t="str">
        <f>IF(H6="30 Mins",$N$19,IF(H6="45 Mins",$N$20,IF(H6="60 Mins",$N$21,IF(H6="Alt 1",$N$22,IF(H6="Alt 2",$N$23,IF(H6="Alt 3",$N$24,IF(H6="Alt 4",$N$25,IF(H6="Alt 5",#REF!,IF(H6="Change",V5,"")))))))))</f>
        <v/>
      </c>
      <c r="V6" s="53" t="e">
        <f>IF(COUNT(U$4:U6)=0,NA(),IF(ISNUMBER(U6),U6,V5))</f>
        <v>#N/A</v>
      </c>
      <c r="W6" s="48" t="e">
        <f t="shared" si="1"/>
        <v>#N/A</v>
      </c>
      <c r="X6" s="72" t="str">
        <f>IF(AND(ISNUMBER($S6),COUNT($U$4:$U6)=X$2),$S6,"")</f>
        <v/>
      </c>
      <c r="Y6" s="72" t="str">
        <f>IF(AND(ISNUMBER($S6),COUNT($U$4:$U6)=Y$2),$S6,"")</f>
        <v/>
      </c>
      <c r="Z6" s="72" t="str">
        <f>IF(AND(ISNUMBER($S6),COUNT($U$4:$U6)=Z$2),$S6,"")</f>
        <v/>
      </c>
      <c r="AA6" s="72" t="str">
        <f>IF(AND(ISNUMBER($S6),COUNT($U$4:$U6)=AA$2),$S6,"")</f>
        <v/>
      </c>
      <c r="AB6" s="72" t="str">
        <f>IF(AND(ISNUMBER($S6),COUNT($U$4:$U6)=AB$2),$S6,"")</f>
        <v/>
      </c>
      <c r="AC6" s="72" t="str">
        <f>IF(AND(ISNUMBER($S6),COUNT($U$4:$U6)=AC$2),$S6,"")</f>
        <v/>
      </c>
      <c r="AD6" s="72" t="str">
        <f>IF(AND(ISNUMBER($S6),COUNT($U$4:$U6)=AD$2),$S6,"")</f>
        <v/>
      </c>
      <c r="AE6" s="72" t="str">
        <f>IF(AND(ISNUMBER($S6),COUNT($U$4:$U6)=AE$2),$S6,"")</f>
        <v/>
      </c>
      <c r="AF6" s="72" t="str">
        <f>IF(AND(ISNUMBER($S6),COUNT($U$4:$U6)=AF$2),$S6,"")</f>
        <v/>
      </c>
      <c r="AG6" s="72" t="str">
        <f>IF(AND(ISNUMBER($S6),COUNT($U$4:$U6)=AG$2),$S6,"")</f>
        <v/>
      </c>
      <c r="AH6" s="72" t="str">
        <f>IF(AND(ISNUMBER($S6),COUNT($U$4:$U6)=AH$2),$S6,"")</f>
        <v/>
      </c>
      <c r="AI6" s="72" t="str">
        <f>IF(AND(ISNUMBER($S6),COUNT($U$4:$U6)=AI$2),$S6,"")</f>
        <v/>
      </c>
      <c r="AJ6" s="51" t="e">
        <f>IFERROR(IF(COUNT($U$4:$U6)&lt;&gt;AJ$2,NA(),SLOPE(X$4:X$26,$R$4:$R$26)*($R6-COUNTIF(BH$4:BH6,"Hold"))+INTERCEPT(X$4:X$26,$R$4:$R$26)),NA())</f>
        <v>#N/A</v>
      </c>
      <c r="AK6" s="51" t="e">
        <f>IFERROR(IF(COUNT($U$4:$U6)&lt;&gt;AK$2,NA(),SLOPE(Y$4:Y$26,$R$4:$R$26)*($R6-COUNTIF(BI$4:BI6,"Hold"))+INTERCEPT(Y$4:Y$26,$R$4:$R$26)),NA())</f>
        <v>#N/A</v>
      </c>
      <c r="AL6" s="51" t="e">
        <f>IFERROR(IF(COUNT($U$4:$U6)&lt;&gt;AL$2,NA(),SLOPE(Z$4:Z$26,$R$4:$R$26)*($R6-COUNTIF(BJ$4:BJ6,"Hold"))+INTERCEPT(Z$4:Z$26,$R$4:$R$26)),NA())</f>
        <v>#N/A</v>
      </c>
      <c r="AM6" s="51" t="e">
        <f>IFERROR(IF(COUNT($U$4:$U6)&lt;&gt;AM$2,NA(),SLOPE(AA$4:AA$26,$R$4:$R$26)*($R6-COUNTIF(BK$4:BK6,"Hold"))+INTERCEPT(AA$4:AA$26,$R$4:$R$26)),NA())</f>
        <v>#N/A</v>
      </c>
      <c r="AN6" s="51" t="e">
        <f>IFERROR(IF(COUNT($U$4:$U6)&lt;&gt;AN$2,NA(),SLOPE(AB$4:AB$26,$R$4:$R$26)*($R6-COUNTIF(BL$4:BL6,"Hold"))+INTERCEPT(AB$4:AB$26,$R$4:$R$26)),NA())</f>
        <v>#N/A</v>
      </c>
      <c r="AO6" s="51" t="e">
        <f>IFERROR(IF(COUNT($U$4:$U6)&lt;&gt;AO$2,NA(),SLOPE(AC$4:AC$26,$R$4:$R$26)*($R6-COUNTIF(BM$4:BM6,"Hold"))+INTERCEPT(AC$4:AC$26,$R$4:$R$26)),NA())</f>
        <v>#N/A</v>
      </c>
      <c r="AP6" s="51" t="e">
        <f>IFERROR(IF(COUNT($U$4:$U6)&lt;&gt;AP$2,NA(),SLOPE(AD$4:AD$26,$R$4:$R$26)*($R6-COUNTIF(BN$4:BN6,"Hold"))+INTERCEPT(AD$4:AD$26,$R$4:$R$26)),NA())</f>
        <v>#N/A</v>
      </c>
      <c r="AQ6" s="51" t="e">
        <f>IFERROR(IF(COUNT($U$4:$U6)&lt;&gt;AQ$2,NA(),SLOPE(AE$4:AE$26,$R$4:$R$26)*($R6-COUNTIF(BO$4:BO6,"Hold"))+INTERCEPT(AE$4:AE$26,$R$4:$R$26)),NA())</f>
        <v>#N/A</v>
      </c>
      <c r="AR6" s="51" t="e">
        <f>IFERROR(IF(COUNT($U$4:$U6)&lt;&gt;AR$2,NA(),SLOPE(AF$4:AF$26,$R$4:$R$26)*($R6-COUNTIF(BP$4:BP6,"Hold"))+INTERCEPT(AF$4:AF$26,$R$4:$R$26)),NA())</f>
        <v>#N/A</v>
      </c>
      <c r="AS6" s="51" t="e">
        <f>IFERROR(IF(COUNT($U$4:$U6)&lt;&gt;AS$2,NA(),SLOPE(AG$4:AG$26,$R$4:$R$26)*($R6-COUNTIF(BQ$4:BQ6,"Hold"))+INTERCEPT(AG$4:AG$26,$R$4:$R$26)),NA())</f>
        <v>#N/A</v>
      </c>
      <c r="AT6" s="51" t="e">
        <f>IFERROR(IF(COUNT($U$4:$U6)&lt;&gt;AT$2,NA(),SLOPE(AH$4:AH$26,$R$4:$R$26)*($R6-COUNTIF(BR$4:BR6,"Hold"))+INTERCEPT(AH$4:AH$26,$R$4:$R$26)),NA())</f>
        <v>#N/A</v>
      </c>
      <c r="AU6" s="51" t="e">
        <f>IFERROR(IF(COUNT($U$4:$U6)&lt;&gt;AU$2,NA(),SLOPE(AI$4:AI$26,$R$4:$R$26)*($R6-COUNTIF(BS$4:BS6,"Hold"))+INTERCEPT(AI$4:AI$26,$R$4:$R$26)),NA())</f>
        <v>#N/A</v>
      </c>
      <c r="AV6" s="57" t="e">
        <f>IF(AND(ISNUMBER($U6),COUNT($U$4:$U6)=AV$2),$G6,IF($H6="Hold",AV5,IF(COUNT($U$4:$U6)=AV$2,$V6+AV5,NA())))</f>
        <v>#N/A</v>
      </c>
      <c r="AW6" s="57" t="e">
        <f>IF(AND(ISNUMBER($U6),COUNT($U$4:$U6)=AW$2),$G6,IF($H6="Hold",AW5,IF(COUNT($U$4:$U6)=AW$2,$V6+AW5,NA())))</f>
        <v>#N/A</v>
      </c>
      <c r="AX6" s="57" t="e">
        <f>IF(AND(ISNUMBER($U6),COUNT($U$4:$U6)=AX$2),$G6,IF($H6="Hold",AX5,IF(COUNT($U$4:$U6)=AX$2,$V6+AX5,NA())))</f>
        <v>#N/A</v>
      </c>
      <c r="AY6" s="57" t="e">
        <f>IF(AND(ISNUMBER($U6),COUNT($U$4:$U6)=AY$2),$G6,IF($H6="Hold",AY5,IF(COUNT($U$4:$U6)=AY$2,$V6+AY5,NA())))</f>
        <v>#N/A</v>
      </c>
      <c r="AZ6" s="57" t="e">
        <f>IF(AND(ISNUMBER($U6),COUNT($U$4:$U6)=AZ$2),$G6,IF($H6="Hold",AZ5,IF(COUNT($U$4:$U6)=AZ$2,$V6+AZ5,NA())))</f>
        <v>#N/A</v>
      </c>
      <c r="BA6" s="57" t="e">
        <f>IF(AND(ISNUMBER($U6),COUNT($U$4:$U6)=BA$2),$G6,IF($H6="Hold",BA5,IF(COUNT($U$4:$U6)=BA$2,$V6+BA5,NA())))</f>
        <v>#N/A</v>
      </c>
      <c r="BB6" s="57" t="e">
        <f>IF(AND(ISNUMBER($U6),COUNT($U$4:$U6)=BB$2),$G6,IF($H6="Hold",BB5,IF(COUNT($U$4:$U6)=BB$2,$V6+BB5,NA())))</f>
        <v>#N/A</v>
      </c>
      <c r="BC6" s="57" t="e">
        <f>IF(AND(ISNUMBER($U6),COUNT($U$4:$U6)=BC$2),$G6,IF($H6="Hold",BC5,IF(COUNT($U$4:$U6)=BC$2,$V6+BC5,NA())))</f>
        <v>#N/A</v>
      </c>
      <c r="BD6" s="57" t="e">
        <f>IF(AND(ISNUMBER($U6),COUNT($U$4:$U6)=BD$2),$G6,IF($H6="Hold",BD5,IF(COUNT($U$4:$U6)=BD$2,$V6+BD5,NA())))</f>
        <v>#N/A</v>
      </c>
      <c r="BE6" s="57" t="e">
        <f>IF(AND(ISNUMBER($U6),COUNT($U$4:$U6)=BE$2),$G6,IF($H6="Hold",BE5,IF(COUNT($U$4:$U6)=BE$2,$V6+BE5,NA())))</f>
        <v>#N/A</v>
      </c>
      <c r="BF6" s="57" t="e">
        <f>IF(AND(ISNUMBER($U6),COUNT($U$4:$U6)=BF$2),$G6,IF($H6="Hold",BF5,IF(COUNT($U$4:$U6)=BF$2,$V6+BF5,NA())))</f>
        <v>#N/A</v>
      </c>
      <c r="BG6" s="57" t="e">
        <f>IF(AND(ISNUMBER($U6),COUNT($U$4:$U6)=BG$2),$G6,IF($H6="Hold",BG5,IF(COUNT($U$4:$U6)=BG$2,$V6+BG5,NA())))</f>
        <v>#N/A</v>
      </c>
      <c r="BH6" s="55" t="e">
        <f>IF(AND(COUNT($U$4:$U6)=BH$2,$H6="Hold"),"Hold",NA())</f>
        <v>#N/A</v>
      </c>
      <c r="BI6" s="55" t="e">
        <f>IF(AND(COUNT($U$4:$U6)=BI$2,$H6="Hold"),"Hold",NA())</f>
        <v>#N/A</v>
      </c>
      <c r="BJ6" s="55" t="e">
        <f>IF(AND(COUNT($U$4:$U6)=BJ$2,$H6="Hold"),"Hold",NA())</f>
        <v>#N/A</v>
      </c>
      <c r="BK6" s="55" t="e">
        <f>IF(AND(COUNT($U$4:$U6)=BK$2,$H6="Hold"),"Hold",NA())</f>
        <v>#N/A</v>
      </c>
      <c r="BL6" s="55" t="e">
        <f>IF(AND(COUNT($U$4:$U6)=BL$2,$H6="Hold"),"Hold",NA())</f>
        <v>#N/A</v>
      </c>
      <c r="BM6" s="55" t="e">
        <f>IF(AND(COUNT($U$4:$U6)=BM$2,$H6="Hold"),"Hold",NA())</f>
        <v>#N/A</v>
      </c>
      <c r="BN6" s="55" t="e">
        <f>IF(AND(COUNT($U$4:$U6)=BN$2,$H6="Hold"),"Hold",NA())</f>
        <v>#N/A</v>
      </c>
      <c r="BO6" s="55" t="e">
        <f>IF(AND(COUNT($U$4:$U6)=BO$2,$H6="Hold"),"Hold",NA())</f>
        <v>#N/A</v>
      </c>
      <c r="BP6" s="55" t="e">
        <f>IF(AND(COUNT($U$4:$U6)=BP$2,$H6="Hold"),"Hold",NA())</f>
        <v>#N/A</v>
      </c>
      <c r="BQ6" s="55" t="e">
        <f>IF(AND(COUNT($U$4:$U6)=BQ$2,$H6="Hold"),"Hold",NA())</f>
        <v>#N/A</v>
      </c>
      <c r="BR6" s="55" t="e">
        <f>IF(AND(COUNT($U$4:$U6)=BR$2,$H6="Hold"),"Hold",NA())</f>
        <v>#N/A</v>
      </c>
      <c r="BS6" s="55" t="e">
        <f>IF(AND(COUNT($U$4:$U6)=BS$2,$H6="Hold"),"Hold",NA())</f>
        <v>#N/A</v>
      </c>
    </row>
    <row r="7" spans="1:73" s="94" customFormat="1" ht="18.75" customHeight="1" x14ac:dyDescent="0.25">
      <c r="B7" s="22"/>
      <c r="C7" s="95"/>
      <c r="D7" s="9">
        <f t="shared" si="2"/>
        <v>6</v>
      </c>
      <c r="E7" s="10">
        <f t="shared" si="3"/>
        <v>42632</v>
      </c>
      <c r="F7" s="5" t="str">
        <f>IFERROR(IF(COUNT(G$4:G7)=0,"",IF(H7="Hold",F6,IF(ISNUMBER(U7),G7,F6+V7))),"")</f>
        <v/>
      </c>
      <c r="G7" s="13"/>
      <c r="H7" s="27"/>
      <c r="I7" s="17"/>
      <c r="J7" s="93"/>
      <c r="K7" s="34"/>
      <c r="L7" s="158" t="s">
        <v>61</v>
      </c>
      <c r="M7" s="158"/>
      <c r="N7" s="158"/>
      <c r="O7" s="158"/>
      <c r="P7" s="36"/>
      <c r="R7" s="46">
        <v>4</v>
      </c>
      <c r="S7" s="47" t="e">
        <f t="shared" si="0"/>
        <v>#N/A</v>
      </c>
      <c r="T7" s="47" t="s">
        <v>67</v>
      </c>
      <c r="U7" s="52" t="str">
        <f>IF(H7="30 Mins",$N$19,IF(H7="45 Mins",$N$20,IF(H7="60 Mins",$N$21,IF(H7="Alt 1",$N$22,IF(H7="Alt 2",$N$23,IF(H7="Alt 3",$N$24,IF(H7="Alt 4",$N$25,IF(H7="Alt 5",#REF!,IF(H7="Change",V6,"")))))))))</f>
        <v/>
      </c>
      <c r="V7" s="53" t="e">
        <f>IF(COUNT(U$4:U7)=0,NA(),IF(ISNUMBER(U7),U7,V6))</f>
        <v>#N/A</v>
      </c>
      <c r="W7" s="48" t="e">
        <f t="shared" si="1"/>
        <v>#N/A</v>
      </c>
      <c r="X7" s="72" t="str">
        <f>IF(AND(ISNUMBER($S7),COUNT($U$4:$U7)=X$2),$S7,"")</f>
        <v/>
      </c>
      <c r="Y7" s="72" t="str">
        <f>IF(AND(ISNUMBER($S7),COUNT($U$4:$U7)=Y$2),$S7,"")</f>
        <v/>
      </c>
      <c r="Z7" s="72" t="str">
        <f>IF(AND(ISNUMBER($S7),COUNT($U$4:$U7)=Z$2),$S7,"")</f>
        <v/>
      </c>
      <c r="AA7" s="72" t="str">
        <f>IF(AND(ISNUMBER($S7),COUNT($U$4:$U7)=AA$2),$S7,"")</f>
        <v/>
      </c>
      <c r="AB7" s="72" t="str">
        <f>IF(AND(ISNUMBER($S7),COUNT($U$4:$U7)=AB$2),$S7,"")</f>
        <v/>
      </c>
      <c r="AC7" s="72" t="str">
        <f>IF(AND(ISNUMBER($S7),COUNT($U$4:$U7)=AC$2),$S7,"")</f>
        <v/>
      </c>
      <c r="AD7" s="72" t="str">
        <f>IF(AND(ISNUMBER($S7),COUNT($U$4:$U7)=AD$2),$S7,"")</f>
        <v/>
      </c>
      <c r="AE7" s="72" t="str">
        <f>IF(AND(ISNUMBER($S7),COUNT($U$4:$U7)=AE$2),$S7,"")</f>
        <v/>
      </c>
      <c r="AF7" s="72" t="str">
        <f>IF(AND(ISNUMBER($S7),COUNT($U$4:$U7)=AF$2),$S7,"")</f>
        <v/>
      </c>
      <c r="AG7" s="72" t="str">
        <f>IF(AND(ISNUMBER($S7),COUNT($U$4:$U7)=AG$2),$S7,"")</f>
        <v/>
      </c>
      <c r="AH7" s="72" t="str">
        <f>IF(AND(ISNUMBER($S7),COUNT($U$4:$U7)=AH$2),$S7,"")</f>
        <v/>
      </c>
      <c r="AI7" s="72" t="str">
        <f>IF(AND(ISNUMBER($S7),COUNT($U$4:$U7)=AI$2),$S7,"")</f>
        <v/>
      </c>
      <c r="AJ7" s="51" t="e">
        <f>IFERROR(IF(COUNT($U$4:$U7)&lt;&gt;AJ$2,NA(),SLOPE(X$4:X$26,$R$4:$R$26)*($R7-COUNTIF(BH$4:BH7,"Hold"))+INTERCEPT(X$4:X$26,$R$4:$R$26)),NA())</f>
        <v>#N/A</v>
      </c>
      <c r="AK7" s="51" t="e">
        <f>IFERROR(IF(COUNT($U$4:$U7)&lt;&gt;AK$2,NA(),SLOPE(Y$4:Y$26,$R$4:$R$26)*($R7-COUNTIF(BI$4:BI7,"Hold"))+INTERCEPT(Y$4:Y$26,$R$4:$R$26)),NA())</f>
        <v>#N/A</v>
      </c>
      <c r="AL7" s="51" t="e">
        <f>IFERROR(IF(COUNT($U$4:$U7)&lt;&gt;AL$2,NA(),SLOPE(Z$4:Z$26,$R$4:$R$26)*($R7-COUNTIF(BJ$4:BJ7,"Hold"))+INTERCEPT(Z$4:Z$26,$R$4:$R$26)),NA())</f>
        <v>#N/A</v>
      </c>
      <c r="AM7" s="51" t="e">
        <f>IFERROR(IF(COUNT($U$4:$U7)&lt;&gt;AM$2,NA(),SLOPE(AA$4:AA$26,$R$4:$R$26)*($R7-COUNTIF(BK$4:BK7,"Hold"))+INTERCEPT(AA$4:AA$26,$R$4:$R$26)),NA())</f>
        <v>#N/A</v>
      </c>
      <c r="AN7" s="51" t="e">
        <f>IFERROR(IF(COUNT($U$4:$U7)&lt;&gt;AN$2,NA(),SLOPE(AB$4:AB$26,$R$4:$R$26)*($R7-COUNTIF(BL$4:BL7,"Hold"))+INTERCEPT(AB$4:AB$26,$R$4:$R$26)),NA())</f>
        <v>#N/A</v>
      </c>
      <c r="AO7" s="51" t="e">
        <f>IFERROR(IF(COUNT($U$4:$U7)&lt;&gt;AO$2,NA(),SLOPE(AC$4:AC$26,$R$4:$R$26)*($R7-COUNTIF(BM$4:BM7,"Hold"))+INTERCEPT(AC$4:AC$26,$R$4:$R$26)),NA())</f>
        <v>#N/A</v>
      </c>
      <c r="AP7" s="51" t="e">
        <f>IFERROR(IF(COUNT($U$4:$U7)&lt;&gt;AP$2,NA(),SLOPE(AD$4:AD$26,$R$4:$R$26)*($R7-COUNTIF(BN$4:BN7,"Hold"))+INTERCEPT(AD$4:AD$26,$R$4:$R$26)),NA())</f>
        <v>#N/A</v>
      </c>
      <c r="AQ7" s="51" t="e">
        <f>IFERROR(IF(COUNT($U$4:$U7)&lt;&gt;AQ$2,NA(),SLOPE(AE$4:AE$26,$R$4:$R$26)*($R7-COUNTIF(BO$4:BO7,"Hold"))+INTERCEPT(AE$4:AE$26,$R$4:$R$26)),NA())</f>
        <v>#N/A</v>
      </c>
      <c r="AR7" s="51" t="e">
        <f>IFERROR(IF(COUNT($U$4:$U7)&lt;&gt;AR$2,NA(),SLOPE(AF$4:AF$26,$R$4:$R$26)*($R7-COUNTIF(BP$4:BP7,"Hold"))+INTERCEPT(AF$4:AF$26,$R$4:$R$26)),NA())</f>
        <v>#N/A</v>
      </c>
      <c r="AS7" s="51" t="e">
        <f>IFERROR(IF(COUNT($U$4:$U7)&lt;&gt;AS$2,NA(),SLOPE(AG$4:AG$26,$R$4:$R$26)*($R7-COUNTIF(BQ$4:BQ7,"Hold"))+INTERCEPT(AG$4:AG$26,$R$4:$R$26)),NA())</f>
        <v>#N/A</v>
      </c>
      <c r="AT7" s="51" t="e">
        <f>IFERROR(IF(COUNT($U$4:$U7)&lt;&gt;AT$2,NA(),SLOPE(AH$4:AH$26,$R$4:$R$26)*($R7-COUNTIF(BR$4:BR7,"Hold"))+INTERCEPT(AH$4:AH$26,$R$4:$R$26)),NA())</f>
        <v>#N/A</v>
      </c>
      <c r="AU7" s="51" t="e">
        <f>IFERROR(IF(COUNT($U$4:$U7)&lt;&gt;AU$2,NA(),SLOPE(AI$4:AI$26,$R$4:$R$26)*($R7-COUNTIF(BS$4:BS7,"Hold"))+INTERCEPT(AI$4:AI$26,$R$4:$R$26)),NA())</f>
        <v>#N/A</v>
      </c>
      <c r="AV7" s="57" t="e">
        <f>IF(AND(ISNUMBER($U7),COUNT($U$4:$U7)=AV$2),$G7,IF($H7="Hold",AV6,IF(COUNT($U$4:$U7)=AV$2,$V7+AV6,NA())))</f>
        <v>#N/A</v>
      </c>
      <c r="AW7" s="57" t="e">
        <f>IF(AND(ISNUMBER($U7),COUNT($U$4:$U7)=AW$2),$G7,IF($H7="Hold",AW6,IF(COUNT($U$4:$U7)=AW$2,$V7+AW6,NA())))</f>
        <v>#N/A</v>
      </c>
      <c r="AX7" s="57" t="e">
        <f>IF(AND(ISNUMBER($U7),COUNT($U$4:$U7)=AX$2),$G7,IF($H7="Hold",AX6,IF(COUNT($U$4:$U7)=AX$2,$V7+AX6,NA())))</f>
        <v>#N/A</v>
      </c>
      <c r="AY7" s="57" t="e">
        <f>IF(AND(ISNUMBER($U7),COUNT($U$4:$U7)=AY$2),$G7,IF($H7="Hold",AY6,IF(COUNT($U$4:$U7)=AY$2,$V7+AY6,NA())))</f>
        <v>#N/A</v>
      </c>
      <c r="AZ7" s="57" t="e">
        <f>IF(AND(ISNUMBER($U7),COUNT($U$4:$U7)=AZ$2),$G7,IF($H7="Hold",AZ6,IF(COUNT($U$4:$U7)=AZ$2,$V7+AZ6,NA())))</f>
        <v>#N/A</v>
      </c>
      <c r="BA7" s="57" t="e">
        <f>IF(AND(ISNUMBER($U7),COUNT($U$4:$U7)=BA$2),$G7,IF($H7="Hold",BA6,IF(COUNT($U$4:$U7)=BA$2,$V7+BA6,NA())))</f>
        <v>#N/A</v>
      </c>
      <c r="BB7" s="57" t="e">
        <f>IF(AND(ISNUMBER($U7),COUNT($U$4:$U7)=BB$2),$G7,IF($H7="Hold",BB6,IF(COUNT($U$4:$U7)=BB$2,$V7+BB6,NA())))</f>
        <v>#N/A</v>
      </c>
      <c r="BC7" s="57" t="e">
        <f>IF(AND(ISNUMBER($U7),COUNT($U$4:$U7)=BC$2),$G7,IF($H7="Hold",BC6,IF(COUNT($U$4:$U7)=BC$2,$V7+BC6,NA())))</f>
        <v>#N/A</v>
      </c>
      <c r="BD7" s="57" t="e">
        <f>IF(AND(ISNUMBER($U7),COUNT($U$4:$U7)=BD$2),$G7,IF($H7="Hold",BD6,IF(COUNT($U$4:$U7)=BD$2,$V7+BD6,NA())))</f>
        <v>#N/A</v>
      </c>
      <c r="BE7" s="57" t="e">
        <f>IF(AND(ISNUMBER($U7),COUNT($U$4:$U7)=BE$2),$G7,IF($H7="Hold",BE6,IF(COUNT($U$4:$U7)=BE$2,$V7+BE6,NA())))</f>
        <v>#N/A</v>
      </c>
      <c r="BF7" s="57" t="e">
        <f>IF(AND(ISNUMBER($U7),COUNT($U$4:$U7)=BF$2),$G7,IF($H7="Hold",BF6,IF(COUNT($U$4:$U7)=BF$2,$V7+BF6,NA())))</f>
        <v>#N/A</v>
      </c>
      <c r="BG7" s="57" t="e">
        <f>IF(AND(ISNUMBER($U7),COUNT($U$4:$U7)=BG$2),$G7,IF($H7="Hold",BG6,IF(COUNT($U$4:$U7)=BG$2,$V7+BG6,NA())))</f>
        <v>#N/A</v>
      </c>
      <c r="BH7" s="55" t="e">
        <f>IF(AND(COUNT($U$4:$U7)=BH$2,$H7="Hold"),"Hold",NA())</f>
        <v>#N/A</v>
      </c>
      <c r="BI7" s="55" t="e">
        <f>IF(AND(COUNT($U$4:$U7)=BI$2,$H7="Hold"),"Hold",NA())</f>
        <v>#N/A</v>
      </c>
      <c r="BJ7" s="55" t="e">
        <f>IF(AND(COUNT($U$4:$U7)=BJ$2,$H7="Hold"),"Hold",NA())</f>
        <v>#N/A</v>
      </c>
      <c r="BK7" s="55" t="e">
        <f>IF(AND(COUNT($U$4:$U7)=BK$2,$H7="Hold"),"Hold",NA())</f>
        <v>#N/A</v>
      </c>
      <c r="BL7" s="55" t="e">
        <f>IF(AND(COUNT($U$4:$U7)=BL$2,$H7="Hold"),"Hold",NA())</f>
        <v>#N/A</v>
      </c>
      <c r="BM7" s="55" t="e">
        <f>IF(AND(COUNT($U$4:$U7)=BM$2,$H7="Hold"),"Hold",NA())</f>
        <v>#N/A</v>
      </c>
      <c r="BN7" s="55" t="e">
        <f>IF(AND(COUNT($U$4:$U7)=BN$2,$H7="Hold"),"Hold",NA())</f>
        <v>#N/A</v>
      </c>
      <c r="BO7" s="55" t="e">
        <f>IF(AND(COUNT($U$4:$U7)=BO$2,$H7="Hold"),"Hold",NA())</f>
        <v>#N/A</v>
      </c>
      <c r="BP7" s="55" t="e">
        <f>IF(AND(COUNT($U$4:$U7)=BP$2,$H7="Hold"),"Hold",NA())</f>
        <v>#N/A</v>
      </c>
      <c r="BQ7" s="55" t="e">
        <f>IF(AND(COUNT($U$4:$U7)=BQ$2,$H7="Hold"),"Hold",NA())</f>
        <v>#N/A</v>
      </c>
      <c r="BR7" s="55" t="e">
        <f>IF(AND(COUNT($U$4:$U7)=BR$2,$H7="Hold"),"Hold",NA())</f>
        <v>#N/A</v>
      </c>
      <c r="BS7" s="55" t="e">
        <f>IF(AND(COUNT($U$4:$U7)=BS$2,$H7="Hold"),"Hold",NA())</f>
        <v>#N/A</v>
      </c>
    </row>
    <row r="8" spans="1:73" s="96" customFormat="1" ht="18.75" customHeight="1" thickBot="1" x14ac:dyDescent="0.3">
      <c r="B8" s="23"/>
      <c r="C8" s="95"/>
      <c r="D8" s="9">
        <f t="shared" si="2"/>
        <v>8</v>
      </c>
      <c r="E8" s="10">
        <f t="shared" si="3"/>
        <v>42646</v>
      </c>
      <c r="F8" s="5" t="str">
        <f>IFERROR(IF(COUNT(G$4:G8)=0,"",IF(H8="Hold",F7,IF(ISNUMBER(U8),G8,F7+V8))),"")</f>
        <v/>
      </c>
      <c r="G8" s="13"/>
      <c r="H8" s="27"/>
      <c r="I8" s="17"/>
      <c r="J8" s="93"/>
      <c r="K8" s="34"/>
      <c r="L8" s="143" t="s">
        <v>56</v>
      </c>
      <c r="M8" s="143"/>
      <c r="N8" s="147"/>
      <c r="O8" s="147"/>
      <c r="P8" s="37"/>
      <c r="R8" s="46">
        <v>5</v>
      </c>
      <c r="S8" s="47" t="e">
        <f t="shared" si="0"/>
        <v>#N/A</v>
      </c>
      <c r="T8" s="47" t="str">
        <f>IFERROR(IF(L22="Alternate 1","Alt 1",L22),"Alt 1")</f>
        <v>Alt 1</v>
      </c>
      <c r="U8" s="52" t="str">
        <f>IF(H8="30 Mins",$N$19,IF(H8="45 Mins",$N$20,IF(H8="60 Mins",$N$21,IF(H8="Alt 1",$N$22,IF(H8="Alt 2",$N$23,IF(H8="Alt 3",$N$24,IF(H8="Alt 4",$N$25,IF(H8="Alt 5",#REF!,IF(H8="Change",V7,"")))))))))</f>
        <v/>
      </c>
      <c r="V8" s="53" t="e">
        <f>IF(COUNT(U$4:U8)=0,NA(),IF(ISNUMBER(U8),U8,V7))</f>
        <v>#N/A</v>
      </c>
      <c r="W8" s="48" t="e">
        <f t="shared" si="1"/>
        <v>#N/A</v>
      </c>
      <c r="X8" s="72" t="str">
        <f>IF(AND(ISNUMBER($S8),COUNT($U$4:$U8)=X$2),$S8,"")</f>
        <v/>
      </c>
      <c r="Y8" s="72" t="str">
        <f>IF(AND(ISNUMBER($S8),COUNT($U$4:$U8)=Y$2),$S8,"")</f>
        <v/>
      </c>
      <c r="Z8" s="72" t="str">
        <f>IF(AND(ISNUMBER($S8),COUNT($U$4:$U8)=Z$2),$S8,"")</f>
        <v/>
      </c>
      <c r="AA8" s="72" t="str">
        <f>IF(AND(ISNUMBER($S8),COUNT($U$4:$U8)=AA$2),$S8,"")</f>
        <v/>
      </c>
      <c r="AB8" s="72" t="str">
        <f>IF(AND(ISNUMBER($S8),COUNT($U$4:$U8)=AB$2),$S8,"")</f>
        <v/>
      </c>
      <c r="AC8" s="72" t="str">
        <f>IF(AND(ISNUMBER($S8),COUNT($U$4:$U8)=AC$2),$S8,"")</f>
        <v/>
      </c>
      <c r="AD8" s="72" t="str">
        <f>IF(AND(ISNUMBER($S8),COUNT($U$4:$U8)=AD$2),$S8,"")</f>
        <v/>
      </c>
      <c r="AE8" s="72" t="str">
        <f>IF(AND(ISNUMBER($S8),COUNT($U$4:$U8)=AE$2),$S8,"")</f>
        <v/>
      </c>
      <c r="AF8" s="72" t="str">
        <f>IF(AND(ISNUMBER($S8),COUNT($U$4:$U8)=AF$2),$S8,"")</f>
        <v/>
      </c>
      <c r="AG8" s="72" t="str">
        <f>IF(AND(ISNUMBER($S8),COUNT($U$4:$U8)=AG$2),$S8,"")</f>
        <v/>
      </c>
      <c r="AH8" s="72" t="str">
        <f>IF(AND(ISNUMBER($S8),COUNT($U$4:$U8)=AH$2),$S8,"")</f>
        <v/>
      </c>
      <c r="AI8" s="72" t="str">
        <f>IF(AND(ISNUMBER($S8),COUNT($U$4:$U8)=AI$2),$S8,"")</f>
        <v/>
      </c>
      <c r="AJ8" s="51" t="e">
        <f>IFERROR(IF(COUNT($U$4:$U8)&lt;&gt;AJ$2,NA(),SLOPE(X$4:X$26,$R$4:$R$26)*($R8-COUNTIF(BH$4:BH8,"Hold"))+INTERCEPT(X$4:X$26,$R$4:$R$26)),NA())</f>
        <v>#N/A</v>
      </c>
      <c r="AK8" s="51" t="e">
        <f>IFERROR(IF(COUNT($U$4:$U8)&lt;&gt;AK$2,NA(),SLOPE(Y$4:Y$26,$R$4:$R$26)*($R8-COUNTIF(BI$4:BI8,"Hold"))+INTERCEPT(Y$4:Y$26,$R$4:$R$26)),NA())</f>
        <v>#N/A</v>
      </c>
      <c r="AL8" s="51" t="e">
        <f>IFERROR(IF(COUNT($U$4:$U8)&lt;&gt;AL$2,NA(),SLOPE(Z$4:Z$26,$R$4:$R$26)*($R8-COUNTIF(BJ$4:BJ8,"Hold"))+INTERCEPT(Z$4:Z$26,$R$4:$R$26)),NA())</f>
        <v>#N/A</v>
      </c>
      <c r="AM8" s="51" t="e">
        <f>IFERROR(IF(COUNT($U$4:$U8)&lt;&gt;AM$2,NA(),SLOPE(AA$4:AA$26,$R$4:$R$26)*($R8-COUNTIF(BK$4:BK8,"Hold"))+INTERCEPT(AA$4:AA$26,$R$4:$R$26)),NA())</f>
        <v>#N/A</v>
      </c>
      <c r="AN8" s="51" t="e">
        <f>IFERROR(IF(COUNT($U$4:$U8)&lt;&gt;AN$2,NA(),SLOPE(AB$4:AB$26,$R$4:$R$26)*($R8-COUNTIF(BL$4:BL8,"Hold"))+INTERCEPT(AB$4:AB$26,$R$4:$R$26)),NA())</f>
        <v>#N/A</v>
      </c>
      <c r="AO8" s="51" t="e">
        <f>IFERROR(IF(COUNT($U$4:$U8)&lt;&gt;AO$2,NA(),SLOPE(AC$4:AC$26,$R$4:$R$26)*($R8-COUNTIF(BM$4:BM8,"Hold"))+INTERCEPT(AC$4:AC$26,$R$4:$R$26)),NA())</f>
        <v>#N/A</v>
      </c>
      <c r="AP8" s="51" t="e">
        <f>IFERROR(IF(COUNT($U$4:$U8)&lt;&gt;AP$2,NA(),SLOPE(AD$4:AD$26,$R$4:$R$26)*($R8-COUNTIF(BN$4:BN8,"Hold"))+INTERCEPT(AD$4:AD$26,$R$4:$R$26)),NA())</f>
        <v>#N/A</v>
      </c>
      <c r="AQ8" s="51" t="e">
        <f>IFERROR(IF(COUNT($U$4:$U8)&lt;&gt;AQ$2,NA(),SLOPE(AE$4:AE$26,$R$4:$R$26)*($R8-COUNTIF(BO$4:BO8,"Hold"))+INTERCEPT(AE$4:AE$26,$R$4:$R$26)),NA())</f>
        <v>#N/A</v>
      </c>
      <c r="AR8" s="51" t="e">
        <f>IFERROR(IF(COUNT($U$4:$U8)&lt;&gt;AR$2,NA(),SLOPE(AF$4:AF$26,$R$4:$R$26)*($R8-COUNTIF(BP$4:BP8,"Hold"))+INTERCEPT(AF$4:AF$26,$R$4:$R$26)),NA())</f>
        <v>#N/A</v>
      </c>
      <c r="AS8" s="51" t="e">
        <f>IFERROR(IF(COUNT($U$4:$U8)&lt;&gt;AS$2,NA(),SLOPE(AG$4:AG$26,$R$4:$R$26)*($R8-COUNTIF(BQ$4:BQ8,"Hold"))+INTERCEPT(AG$4:AG$26,$R$4:$R$26)),NA())</f>
        <v>#N/A</v>
      </c>
      <c r="AT8" s="51" t="e">
        <f>IFERROR(IF(COUNT($U$4:$U8)&lt;&gt;AT$2,NA(),SLOPE(AH$4:AH$26,$R$4:$R$26)*($R8-COUNTIF(BR$4:BR8,"Hold"))+INTERCEPT(AH$4:AH$26,$R$4:$R$26)),NA())</f>
        <v>#N/A</v>
      </c>
      <c r="AU8" s="51" t="e">
        <f>IFERROR(IF(COUNT($U$4:$U8)&lt;&gt;AU$2,NA(),SLOPE(AI$4:AI$26,$R$4:$R$26)*($R8-COUNTIF(BS$4:BS8,"Hold"))+INTERCEPT(AI$4:AI$26,$R$4:$R$26)),NA())</f>
        <v>#N/A</v>
      </c>
      <c r="AV8" s="57" t="e">
        <f>IF(AND(ISNUMBER($U8),COUNT($U$4:$U8)=AV$2),$G8,IF($H8="Hold",AV7,IF(COUNT($U$4:$U8)=AV$2,$V8+AV7,NA())))</f>
        <v>#N/A</v>
      </c>
      <c r="AW8" s="57" t="e">
        <f>IF(AND(ISNUMBER($U8),COUNT($U$4:$U8)=AW$2),$G8,IF($H8="Hold",AW7,IF(COUNT($U$4:$U8)=AW$2,$V8+AW7,NA())))</f>
        <v>#N/A</v>
      </c>
      <c r="AX8" s="57" t="e">
        <f>IF(AND(ISNUMBER($U8),COUNT($U$4:$U8)=AX$2),$G8,IF($H8="Hold",AX7,IF(COUNT($U$4:$U8)=AX$2,$V8+AX7,NA())))</f>
        <v>#N/A</v>
      </c>
      <c r="AY8" s="57" t="e">
        <f>IF(AND(ISNUMBER($U8),COUNT($U$4:$U8)=AY$2),$G8,IF($H8="Hold",AY7,IF(COUNT($U$4:$U8)=AY$2,$V8+AY7,NA())))</f>
        <v>#N/A</v>
      </c>
      <c r="AZ8" s="57" t="e">
        <f>IF(AND(ISNUMBER($U8),COUNT($U$4:$U8)=AZ$2),$G8,IF($H8="Hold",AZ7,IF(COUNT($U$4:$U8)=AZ$2,$V8+AZ7,NA())))</f>
        <v>#N/A</v>
      </c>
      <c r="BA8" s="57" t="e">
        <f>IF(AND(ISNUMBER($U8),COUNT($U$4:$U8)=BA$2),$G8,IF($H8="Hold",BA7,IF(COUNT($U$4:$U8)=BA$2,$V8+BA7,NA())))</f>
        <v>#N/A</v>
      </c>
      <c r="BB8" s="57" t="e">
        <f>IF(AND(ISNUMBER($U8),COUNT($U$4:$U8)=BB$2),$G8,IF($H8="Hold",BB7,IF(COUNT($U$4:$U8)=BB$2,$V8+BB7,NA())))</f>
        <v>#N/A</v>
      </c>
      <c r="BC8" s="57" t="e">
        <f>IF(AND(ISNUMBER($U8),COUNT($U$4:$U8)=BC$2),$G8,IF($H8="Hold",BC7,IF(COUNT($U$4:$U8)=BC$2,$V8+BC7,NA())))</f>
        <v>#N/A</v>
      </c>
      <c r="BD8" s="57" t="e">
        <f>IF(AND(ISNUMBER($U8),COUNT($U$4:$U8)=BD$2),$G8,IF($H8="Hold",BD7,IF(COUNT($U$4:$U8)=BD$2,$V8+BD7,NA())))</f>
        <v>#N/A</v>
      </c>
      <c r="BE8" s="57" t="e">
        <f>IF(AND(ISNUMBER($U8),COUNT($U$4:$U8)=BE$2),$G8,IF($H8="Hold",BE7,IF(COUNT($U$4:$U8)=BE$2,$V8+BE7,NA())))</f>
        <v>#N/A</v>
      </c>
      <c r="BF8" s="57" t="e">
        <f>IF(AND(ISNUMBER($U8),COUNT($U$4:$U8)=BF$2),$G8,IF($H8="Hold",BF7,IF(COUNT($U$4:$U8)=BF$2,$V8+BF7,NA())))</f>
        <v>#N/A</v>
      </c>
      <c r="BG8" s="57" t="e">
        <f>IF(AND(ISNUMBER($U8),COUNT($U$4:$U8)=BG$2),$G8,IF($H8="Hold",BG7,IF(COUNT($U$4:$U8)=BG$2,$V8+BG7,NA())))</f>
        <v>#N/A</v>
      </c>
      <c r="BH8" s="55" t="e">
        <f>IF(AND(COUNT($U$4:$U8)=BH$2,$H8="Hold"),"Hold",NA())</f>
        <v>#N/A</v>
      </c>
      <c r="BI8" s="55" t="e">
        <f>IF(AND(COUNT($U$4:$U8)=BI$2,$H8="Hold"),"Hold",NA())</f>
        <v>#N/A</v>
      </c>
      <c r="BJ8" s="55" t="e">
        <f>IF(AND(COUNT($U$4:$U8)=BJ$2,$H8="Hold"),"Hold",NA())</f>
        <v>#N/A</v>
      </c>
      <c r="BK8" s="55" t="e">
        <f>IF(AND(COUNT($U$4:$U8)=BK$2,$H8="Hold"),"Hold",NA())</f>
        <v>#N/A</v>
      </c>
      <c r="BL8" s="55" t="e">
        <f>IF(AND(COUNT($U$4:$U8)=BL$2,$H8="Hold"),"Hold",NA())</f>
        <v>#N/A</v>
      </c>
      <c r="BM8" s="55" t="e">
        <f>IF(AND(COUNT($U$4:$U8)=BM$2,$H8="Hold"),"Hold",NA())</f>
        <v>#N/A</v>
      </c>
      <c r="BN8" s="55" t="e">
        <f>IF(AND(COUNT($U$4:$U8)=BN$2,$H8="Hold"),"Hold",NA())</f>
        <v>#N/A</v>
      </c>
      <c r="BO8" s="55" t="e">
        <f>IF(AND(COUNT($U$4:$U8)=BO$2,$H8="Hold"),"Hold",NA())</f>
        <v>#N/A</v>
      </c>
      <c r="BP8" s="55" t="e">
        <f>IF(AND(COUNT($U$4:$U8)=BP$2,$H8="Hold"),"Hold",NA())</f>
        <v>#N/A</v>
      </c>
      <c r="BQ8" s="55" t="e">
        <f>IF(AND(COUNT($U$4:$U8)=BQ$2,$H8="Hold"),"Hold",NA())</f>
        <v>#N/A</v>
      </c>
      <c r="BR8" s="55" t="e">
        <f>IF(AND(COUNT($U$4:$U8)=BR$2,$H8="Hold"),"Hold",NA())</f>
        <v>#N/A</v>
      </c>
      <c r="BS8" s="55" t="e">
        <f>IF(AND(COUNT($U$4:$U8)=BS$2,$H8="Hold"),"Hold",NA())</f>
        <v>#N/A</v>
      </c>
    </row>
    <row r="9" spans="1:73" s="96" customFormat="1" ht="18.75" customHeight="1" thickTop="1" x14ac:dyDescent="0.25">
      <c r="B9" s="23"/>
      <c r="C9" s="95"/>
      <c r="D9" s="9">
        <f t="shared" si="2"/>
        <v>10</v>
      </c>
      <c r="E9" s="10">
        <f t="shared" si="3"/>
        <v>42660</v>
      </c>
      <c r="F9" s="5" t="str">
        <f>IFERROR(IF(COUNT(G$4:G9)=0,"",IF(H9="Hold",F8,IF(ISNUMBER(U9),G9,F8+V9))),"")</f>
        <v/>
      </c>
      <c r="G9" s="13"/>
      <c r="H9" s="27"/>
      <c r="I9" s="17"/>
      <c r="J9" s="93"/>
      <c r="K9" s="34"/>
      <c r="L9" s="148" t="s">
        <v>63</v>
      </c>
      <c r="M9" s="148"/>
      <c r="N9" s="24"/>
      <c r="O9" s="76"/>
      <c r="P9" s="37"/>
      <c r="R9" s="46">
        <v>6</v>
      </c>
      <c r="S9" s="47" t="e">
        <f t="shared" si="0"/>
        <v>#N/A</v>
      </c>
      <c r="T9" s="47" t="str">
        <f>IFERROR(IF(L23="Alternate 2","Alt 2",L23),"Alt 2")</f>
        <v>Alt 2</v>
      </c>
      <c r="U9" s="52" t="str">
        <f>IF(H9="30 Mins",$N$19,IF(H9="45 Mins",$N$20,IF(H9="60 Mins",$N$21,IF(H9="Alt 1",$N$22,IF(H9="Alt 2",$N$23,IF(H9="Alt 3",$N$24,IF(H9="Alt 4",$N$25,IF(H9="Alt 5",#REF!,IF(H9="Change",V8,"")))))))))</f>
        <v/>
      </c>
      <c r="V9" s="53" t="e">
        <f>IF(COUNT(U$4:U9)=0,NA(),IF(ISNUMBER(U9),U9,V8))</f>
        <v>#N/A</v>
      </c>
      <c r="W9" s="48" t="e">
        <f t="shared" si="1"/>
        <v>#N/A</v>
      </c>
      <c r="X9" s="72" t="str">
        <f>IF(AND(ISNUMBER($S9),COUNT($U$4:$U9)=X$2),$S9,"")</f>
        <v/>
      </c>
      <c r="Y9" s="72" t="str">
        <f>IF(AND(ISNUMBER($S9),COUNT($U$4:$U9)=Y$2),$S9,"")</f>
        <v/>
      </c>
      <c r="Z9" s="72" t="str">
        <f>IF(AND(ISNUMBER($S9),COUNT($U$4:$U9)=Z$2),$S9,"")</f>
        <v/>
      </c>
      <c r="AA9" s="72" t="str">
        <f>IF(AND(ISNUMBER($S9),COUNT($U$4:$U9)=AA$2),$S9,"")</f>
        <v/>
      </c>
      <c r="AB9" s="72" t="str">
        <f>IF(AND(ISNUMBER($S9),COUNT($U$4:$U9)=AB$2),$S9,"")</f>
        <v/>
      </c>
      <c r="AC9" s="72" t="str">
        <f>IF(AND(ISNUMBER($S9),COUNT($U$4:$U9)=AC$2),$S9,"")</f>
        <v/>
      </c>
      <c r="AD9" s="72" t="str">
        <f>IF(AND(ISNUMBER($S9),COUNT($U$4:$U9)=AD$2),$S9,"")</f>
        <v/>
      </c>
      <c r="AE9" s="72" t="str">
        <f>IF(AND(ISNUMBER($S9),COUNT($U$4:$U9)=AE$2),$S9,"")</f>
        <v/>
      </c>
      <c r="AF9" s="72" t="str">
        <f>IF(AND(ISNUMBER($S9),COUNT($U$4:$U9)=AF$2),$S9,"")</f>
        <v/>
      </c>
      <c r="AG9" s="72" t="str">
        <f>IF(AND(ISNUMBER($S9),COUNT($U$4:$U9)=AG$2),$S9,"")</f>
        <v/>
      </c>
      <c r="AH9" s="72" t="str">
        <f>IF(AND(ISNUMBER($S9),COUNT($U$4:$U9)=AH$2),$S9,"")</f>
        <v/>
      </c>
      <c r="AI9" s="72" t="str">
        <f>IF(AND(ISNUMBER($S9),COUNT($U$4:$U9)=AI$2),$S9,"")</f>
        <v/>
      </c>
      <c r="AJ9" s="51" t="e">
        <f>IFERROR(IF(COUNT($U$4:$U9)&lt;&gt;AJ$2,NA(),SLOPE(X$4:X$26,$R$4:$R$26)*($R9-COUNTIF(BH$4:BH9,"Hold"))+INTERCEPT(X$4:X$26,$R$4:$R$26)),NA())</f>
        <v>#N/A</v>
      </c>
      <c r="AK9" s="51" t="e">
        <f>IFERROR(IF(COUNT($U$4:$U9)&lt;&gt;AK$2,NA(),SLOPE(Y$4:Y$26,$R$4:$R$26)*($R9-COUNTIF(BI$4:BI9,"Hold"))+INTERCEPT(Y$4:Y$26,$R$4:$R$26)),NA())</f>
        <v>#N/A</v>
      </c>
      <c r="AL9" s="51" t="e">
        <f>IFERROR(IF(COUNT($U$4:$U9)&lt;&gt;AL$2,NA(),SLOPE(Z$4:Z$26,$R$4:$R$26)*($R9-COUNTIF(BJ$4:BJ9,"Hold"))+INTERCEPT(Z$4:Z$26,$R$4:$R$26)),NA())</f>
        <v>#N/A</v>
      </c>
      <c r="AM9" s="51" t="e">
        <f>IFERROR(IF(COUNT($U$4:$U9)&lt;&gt;AM$2,NA(),SLOPE(AA$4:AA$26,$R$4:$R$26)*($R9-COUNTIF(BK$4:BK9,"Hold"))+INTERCEPT(AA$4:AA$26,$R$4:$R$26)),NA())</f>
        <v>#N/A</v>
      </c>
      <c r="AN9" s="51" t="e">
        <f>IFERROR(IF(COUNT($U$4:$U9)&lt;&gt;AN$2,NA(),SLOPE(AB$4:AB$26,$R$4:$R$26)*($R9-COUNTIF(BL$4:BL9,"Hold"))+INTERCEPT(AB$4:AB$26,$R$4:$R$26)),NA())</f>
        <v>#N/A</v>
      </c>
      <c r="AO9" s="51" t="e">
        <f>IFERROR(IF(COUNT($U$4:$U9)&lt;&gt;AO$2,NA(),SLOPE(AC$4:AC$26,$R$4:$R$26)*($R9-COUNTIF(BM$4:BM9,"Hold"))+INTERCEPT(AC$4:AC$26,$R$4:$R$26)),NA())</f>
        <v>#N/A</v>
      </c>
      <c r="AP9" s="51" t="e">
        <f>IFERROR(IF(COUNT($U$4:$U9)&lt;&gt;AP$2,NA(),SLOPE(AD$4:AD$26,$R$4:$R$26)*($R9-COUNTIF(BN$4:BN9,"Hold"))+INTERCEPT(AD$4:AD$26,$R$4:$R$26)),NA())</f>
        <v>#N/A</v>
      </c>
      <c r="AQ9" s="51" t="e">
        <f>IFERROR(IF(COUNT($U$4:$U9)&lt;&gt;AQ$2,NA(),SLOPE(AE$4:AE$26,$R$4:$R$26)*($R9-COUNTIF(BO$4:BO9,"Hold"))+INTERCEPT(AE$4:AE$26,$R$4:$R$26)),NA())</f>
        <v>#N/A</v>
      </c>
      <c r="AR9" s="51" t="e">
        <f>IFERROR(IF(COUNT($U$4:$U9)&lt;&gt;AR$2,NA(),SLOPE(AF$4:AF$26,$R$4:$R$26)*($R9-COUNTIF(BP$4:BP9,"Hold"))+INTERCEPT(AF$4:AF$26,$R$4:$R$26)),NA())</f>
        <v>#N/A</v>
      </c>
      <c r="AS9" s="51" t="e">
        <f>IFERROR(IF(COUNT($U$4:$U9)&lt;&gt;AS$2,NA(),SLOPE(AG$4:AG$26,$R$4:$R$26)*($R9-COUNTIF(BQ$4:BQ9,"Hold"))+INTERCEPT(AG$4:AG$26,$R$4:$R$26)),NA())</f>
        <v>#N/A</v>
      </c>
      <c r="AT9" s="51" t="e">
        <f>IFERROR(IF(COUNT($U$4:$U9)&lt;&gt;AT$2,NA(),SLOPE(AH$4:AH$26,$R$4:$R$26)*($R9-COUNTIF(BR$4:BR9,"Hold"))+INTERCEPT(AH$4:AH$26,$R$4:$R$26)),NA())</f>
        <v>#N/A</v>
      </c>
      <c r="AU9" s="51" t="e">
        <f>IFERROR(IF(COUNT($U$4:$U9)&lt;&gt;AU$2,NA(),SLOPE(AI$4:AI$26,$R$4:$R$26)*($R9-COUNTIF(BS$4:BS9,"Hold"))+INTERCEPT(AI$4:AI$26,$R$4:$R$26)),NA())</f>
        <v>#N/A</v>
      </c>
      <c r="AV9" s="57" t="e">
        <f>IF(AND(ISNUMBER($U9),COUNT($U$4:$U9)=AV$2),$G9,IF($H9="Hold",AV8,IF(COUNT($U$4:$U9)=AV$2,$V9+AV8,NA())))</f>
        <v>#N/A</v>
      </c>
      <c r="AW9" s="57" t="e">
        <f>IF(AND(ISNUMBER($U9),COUNT($U$4:$U9)=AW$2),$G9,IF($H9="Hold",AW8,IF(COUNT($U$4:$U9)=AW$2,$V9+AW8,NA())))</f>
        <v>#N/A</v>
      </c>
      <c r="AX9" s="57" t="e">
        <f>IF(AND(ISNUMBER($U9),COUNT($U$4:$U9)=AX$2),$G9,IF($H9="Hold",AX8,IF(COUNT($U$4:$U9)=AX$2,$V9+AX8,NA())))</f>
        <v>#N/A</v>
      </c>
      <c r="AY9" s="57" t="e">
        <f>IF(AND(ISNUMBER($U9),COUNT($U$4:$U9)=AY$2),$G9,IF($H9="Hold",AY8,IF(COUNT($U$4:$U9)=AY$2,$V9+AY8,NA())))</f>
        <v>#N/A</v>
      </c>
      <c r="AZ9" s="57" t="e">
        <f>IF(AND(ISNUMBER($U9),COUNT($U$4:$U9)=AZ$2),$G9,IF($H9="Hold",AZ8,IF(COUNT($U$4:$U9)=AZ$2,$V9+AZ8,NA())))</f>
        <v>#N/A</v>
      </c>
      <c r="BA9" s="57" t="e">
        <f>IF(AND(ISNUMBER($U9),COUNT($U$4:$U9)=BA$2),$G9,IF($H9="Hold",BA8,IF(COUNT($U$4:$U9)=BA$2,$V9+BA8,NA())))</f>
        <v>#N/A</v>
      </c>
      <c r="BB9" s="57" t="e">
        <f>IF(AND(ISNUMBER($U9),COUNT($U$4:$U9)=BB$2),$G9,IF($H9="Hold",BB8,IF(COUNT($U$4:$U9)=BB$2,$V9+BB8,NA())))</f>
        <v>#N/A</v>
      </c>
      <c r="BC9" s="57" t="e">
        <f>IF(AND(ISNUMBER($U9),COUNT($U$4:$U9)=BC$2),$G9,IF($H9="Hold",BC8,IF(COUNT($U$4:$U9)=BC$2,$V9+BC8,NA())))</f>
        <v>#N/A</v>
      </c>
      <c r="BD9" s="57" t="e">
        <f>IF(AND(ISNUMBER($U9),COUNT($U$4:$U9)=BD$2),$G9,IF($H9="Hold",BD8,IF(COUNT($U$4:$U9)=BD$2,$V9+BD8,NA())))</f>
        <v>#N/A</v>
      </c>
      <c r="BE9" s="57" t="e">
        <f>IF(AND(ISNUMBER($U9),COUNT($U$4:$U9)=BE$2),$G9,IF($H9="Hold",BE8,IF(COUNT($U$4:$U9)=BE$2,$V9+BE8,NA())))</f>
        <v>#N/A</v>
      </c>
      <c r="BF9" s="57" t="e">
        <f>IF(AND(ISNUMBER($U9),COUNT($U$4:$U9)=BF$2),$G9,IF($H9="Hold",BF8,IF(COUNT($U$4:$U9)=BF$2,$V9+BF8,NA())))</f>
        <v>#N/A</v>
      </c>
      <c r="BG9" s="57" t="e">
        <f>IF(AND(ISNUMBER($U9),COUNT($U$4:$U9)=BG$2),$G9,IF($H9="Hold",BG8,IF(COUNT($U$4:$U9)=BG$2,$V9+BG8,NA())))</f>
        <v>#N/A</v>
      </c>
      <c r="BH9" s="55" t="e">
        <f>IF(AND(COUNT($U$4:$U9)=BH$2,$H9="Hold"),"Hold",NA())</f>
        <v>#N/A</v>
      </c>
      <c r="BI9" s="55" t="e">
        <f>IF(AND(COUNT($U$4:$U9)=BI$2,$H9="Hold"),"Hold",NA())</f>
        <v>#N/A</v>
      </c>
      <c r="BJ9" s="55" t="e">
        <f>IF(AND(COUNT($U$4:$U9)=BJ$2,$H9="Hold"),"Hold",NA())</f>
        <v>#N/A</v>
      </c>
      <c r="BK9" s="55" t="e">
        <f>IF(AND(COUNT($U$4:$U9)=BK$2,$H9="Hold"),"Hold",NA())</f>
        <v>#N/A</v>
      </c>
      <c r="BL9" s="55" t="e">
        <f>IF(AND(COUNT($U$4:$U9)=BL$2,$H9="Hold"),"Hold",NA())</f>
        <v>#N/A</v>
      </c>
      <c r="BM9" s="55" t="e">
        <f>IF(AND(COUNT($U$4:$U9)=BM$2,$H9="Hold"),"Hold",NA())</f>
        <v>#N/A</v>
      </c>
      <c r="BN9" s="55" t="e">
        <f>IF(AND(COUNT($U$4:$U9)=BN$2,$H9="Hold"),"Hold",NA())</f>
        <v>#N/A</v>
      </c>
      <c r="BO9" s="55" t="e">
        <f>IF(AND(COUNT($U$4:$U9)=BO$2,$H9="Hold"),"Hold",NA())</f>
        <v>#N/A</v>
      </c>
      <c r="BP9" s="55" t="e">
        <f>IF(AND(COUNT($U$4:$U9)=BP$2,$H9="Hold"),"Hold",NA())</f>
        <v>#N/A</v>
      </c>
      <c r="BQ9" s="55" t="e">
        <f>IF(AND(COUNT($U$4:$U9)=BQ$2,$H9="Hold"),"Hold",NA())</f>
        <v>#N/A</v>
      </c>
      <c r="BR9" s="55" t="e">
        <f>IF(AND(COUNT($U$4:$U9)=BR$2,$H9="Hold"),"Hold",NA())</f>
        <v>#N/A</v>
      </c>
      <c r="BS9" s="55" t="e">
        <f>IF(AND(COUNT($U$4:$U9)=BS$2,$H9="Hold"),"Hold",NA())</f>
        <v>#N/A</v>
      </c>
    </row>
    <row r="10" spans="1:73" s="96" customFormat="1" ht="18.75" customHeight="1" x14ac:dyDescent="0.25">
      <c r="B10" s="23"/>
      <c r="C10" s="95"/>
      <c r="D10" s="9">
        <f t="shared" si="2"/>
        <v>12</v>
      </c>
      <c r="E10" s="10">
        <f t="shared" si="3"/>
        <v>42674</v>
      </c>
      <c r="F10" s="5" t="str">
        <f>IFERROR(IF(COUNT(G$4:G10)=0,"",IF(H10="Hold",F9,IF(ISNUMBER(U10),G10,F9+V10))),"")</f>
        <v/>
      </c>
      <c r="G10" s="13"/>
      <c r="H10" s="27"/>
      <c r="I10" s="17"/>
      <c r="J10" s="93"/>
      <c r="K10" s="34"/>
      <c r="L10" s="38"/>
      <c r="M10" s="38"/>
      <c r="N10" s="38"/>
      <c r="O10" s="38"/>
      <c r="P10" s="37"/>
      <c r="R10" s="46">
        <v>7</v>
      </c>
      <c r="S10" s="47" t="e">
        <f t="shared" si="0"/>
        <v>#N/A</v>
      </c>
      <c r="T10" s="47" t="s">
        <v>68</v>
      </c>
      <c r="U10" s="52" t="str">
        <f>IF(H10="30 Mins",$N$19,IF(H10="45 Mins",$N$20,IF(H10="60 Mins",$N$21,IF(H10="Alt 1",$N$22,IF(H10="Alt 2",$N$23,IF(H10="Alt 3",$N$24,IF(H10="Alt 4",$N$25,IF(H10="Alt 5",#REF!,IF(H10="Change",V9,"")))))))))</f>
        <v/>
      </c>
      <c r="V10" s="53" t="e">
        <f>IF(COUNT(U$4:U10)=0,NA(),IF(ISNUMBER(U10),U10,V9))</f>
        <v>#N/A</v>
      </c>
      <c r="W10" s="48" t="e">
        <f t="shared" si="1"/>
        <v>#N/A</v>
      </c>
      <c r="X10" s="72" t="str">
        <f>IF(AND(ISNUMBER($S10),COUNT($U$4:$U10)=X$2),$S10,"")</f>
        <v/>
      </c>
      <c r="Y10" s="72" t="str">
        <f>IF(AND(ISNUMBER($S10),COUNT($U$4:$U10)=Y$2),$S10,"")</f>
        <v/>
      </c>
      <c r="Z10" s="72" t="str">
        <f>IF(AND(ISNUMBER($S10),COUNT($U$4:$U10)=Z$2),$S10,"")</f>
        <v/>
      </c>
      <c r="AA10" s="72" t="str">
        <f>IF(AND(ISNUMBER($S10),COUNT($U$4:$U10)=AA$2),$S10,"")</f>
        <v/>
      </c>
      <c r="AB10" s="72" t="str">
        <f>IF(AND(ISNUMBER($S10),COUNT($U$4:$U10)=AB$2),$S10,"")</f>
        <v/>
      </c>
      <c r="AC10" s="72" t="str">
        <f>IF(AND(ISNUMBER($S10),COUNT($U$4:$U10)=AC$2),$S10,"")</f>
        <v/>
      </c>
      <c r="AD10" s="72" t="str">
        <f>IF(AND(ISNUMBER($S10),COUNT($U$4:$U10)=AD$2),$S10,"")</f>
        <v/>
      </c>
      <c r="AE10" s="72" t="str">
        <f>IF(AND(ISNUMBER($S10),COUNT($U$4:$U10)=AE$2),$S10,"")</f>
        <v/>
      </c>
      <c r="AF10" s="72" t="str">
        <f>IF(AND(ISNUMBER($S10),COUNT($U$4:$U10)=AF$2),$S10,"")</f>
        <v/>
      </c>
      <c r="AG10" s="72" t="str">
        <f>IF(AND(ISNUMBER($S10),COUNT($U$4:$U10)=AG$2),$S10,"")</f>
        <v/>
      </c>
      <c r="AH10" s="72" t="str">
        <f>IF(AND(ISNUMBER($S10),COUNT($U$4:$U10)=AH$2),$S10,"")</f>
        <v/>
      </c>
      <c r="AI10" s="72" t="str">
        <f>IF(AND(ISNUMBER($S10),COUNT($U$4:$U10)=AI$2),$S10,"")</f>
        <v/>
      </c>
      <c r="AJ10" s="51" t="e">
        <f>IFERROR(IF(COUNT($U$4:$U10)&lt;&gt;AJ$2,NA(),SLOPE(X$4:X$26,$R$4:$R$26)*($R10-COUNTIF(BH$4:BH10,"Hold"))+INTERCEPT(X$4:X$26,$R$4:$R$26)),NA())</f>
        <v>#N/A</v>
      </c>
      <c r="AK10" s="51" t="e">
        <f>IFERROR(IF(COUNT($U$4:$U10)&lt;&gt;AK$2,NA(),SLOPE(Y$4:Y$26,$R$4:$R$26)*($R10-COUNTIF(BI$4:BI10,"Hold"))+INTERCEPT(Y$4:Y$26,$R$4:$R$26)),NA())</f>
        <v>#N/A</v>
      </c>
      <c r="AL10" s="51" t="e">
        <f>IFERROR(IF(COUNT($U$4:$U10)&lt;&gt;AL$2,NA(),SLOPE(Z$4:Z$26,$R$4:$R$26)*($R10-COUNTIF(BJ$4:BJ10,"Hold"))+INTERCEPT(Z$4:Z$26,$R$4:$R$26)),NA())</f>
        <v>#N/A</v>
      </c>
      <c r="AM10" s="51" t="e">
        <f>IFERROR(IF(COUNT($U$4:$U10)&lt;&gt;AM$2,NA(),SLOPE(AA$4:AA$26,$R$4:$R$26)*($R10-COUNTIF(BK$4:BK10,"Hold"))+INTERCEPT(AA$4:AA$26,$R$4:$R$26)),NA())</f>
        <v>#N/A</v>
      </c>
      <c r="AN10" s="51" t="e">
        <f>IFERROR(IF(COUNT($U$4:$U10)&lt;&gt;AN$2,NA(),SLOPE(AB$4:AB$26,$R$4:$R$26)*($R10-COUNTIF(BL$4:BL10,"Hold"))+INTERCEPT(AB$4:AB$26,$R$4:$R$26)),NA())</f>
        <v>#N/A</v>
      </c>
      <c r="AO10" s="51" t="e">
        <f>IFERROR(IF(COUNT($U$4:$U10)&lt;&gt;AO$2,NA(),SLOPE(AC$4:AC$26,$R$4:$R$26)*($R10-COUNTIF(BM$4:BM10,"Hold"))+INTERCEPT(AC$4:AC$26,$R$4:$R$26)),NA())</f>
        <v>#N/A</v>
      </c>
      <c r="AP10" s="51" t="e">
        <f>IFERROR(IF(COUNT($U$4:$U10)&lt;&gt;AP$2,NA(),SLOPE(AD$4:AD$26,$R$4:$R$26)*($R10-COUNTIF(BN$4:BN10,"Hold"))+INTERCEPT(AD$4:AD$26,$R$4:$R$26)),NA())</f>
        <v>#N/A</v>
      </c>
      <c r="AQ10" s="51" t="e">
        <f>IFERROR(IF(COUNT($U$4:$U10)&lt;&gt;AQ$2,NA(),SLOPE(AE$4:AE$26,$R$4:$R$26)*($R10-COUNTIF(BO$4:BO10,"Hold"))+INTERCEPT(AE$4:AE$26,$R$4:$R$26)),NA())</f>
        <v>#N/A</v>
      </c>
      <c r="AR10" s="51" t="e">
        <f>IFERROR(IF(COUNT($U$4:$U10)&lt;&gt;AR$2,NA(),SLOPE(AF$4:AF$26,$R$4:$R$26)*($R10-COUNTIF(BP$4:BP10,"Hold"))+INTERCEPT(AF$4:AF$26,$R$4:$R$26)),NA())</f>
        <v>#N/A</v>
      </c>
      <c r="AS10" s="51" t="e">
        <f>IFERROR(IF(COUNT($U$4:$U10)&lt;&gt;AS$2,NA(),SLOPE(AG$4:AG$26,$R$4:$R$26)*($R10-COUNTIF(BQ$4:BQ10,"Hold"))+INTERCEPT(AG$4:AG$26,$R$4:$R$26)),NA())</f>
        <v>#N/A</v>
      </c>
      <c r="AT10" s="51" t="e">
        <f>IFERROR(IF(COUNT($U$4:$U10)&lt;&gt;AT$2,NA(),SLOPE(AH$4:AH$26,$R$4:$R$26)*($R10-COUNTIF(BR$4:BR10,"Hold"))+INTERCEPT(AH$4:AH$26,$R$4:$R$26)),NA())</f>
        <v>#N/A</v>
      </c>
      <c r="AU10" s="51" t="e">
        <f>IFERROR(IF(COUNT($U$4:$U10)&lt;&gt;AU$2,NA(),SLOPE(AI$4:AI$26,$R$4:$R$26)*($R10-COUNTIF(BS$4:BS10,"Hold"))+INTERCEPT(AI$4:AI$26,$R$4:$R$26)),NA())</f>
        <v>#N/A</v>
      </c>
      <c r="AV10" s="57" t="e">
        <f>IF(AND(ISNUMBER($U10),COUNT($U$4:$U10)=AV$2),$G10,IF($H10="Hold",AV9,IF(COUNT($U$4:$U10)=AV$2,$V10+AV9,NA())))</f>
        <v>#N/A</v>
      </c>
      <c r="AW10" s="57" t="e">
        <f>IF(AND(ISNUMBER($U10),COUNT($U$4:$U10)=AW$2),$G10,IF($H10="Hold",AW9,IF(COUNT($U$4:$U10)=AW$2,$V10+AW9,NA())))</f>
        <v>#N/A</v>
      </c>
      <c r="AX10" s="57" t="e">
        <f>IF(AND(ISNUMBER($U10),COUNT($U$4:$U10)=AX$2),$G10,IF($H10="Hold",AX9,IF(COUNT($U$4:$U10)=AX$2,$V10+AX9,NA())))</f>
        <v>#N/A</v>
      </c>
      <c r="AY10" s="57" t="e">
        <f>IF(AND(ISNUMBER($U10),COUNT($U$4:$U10)=AY$2),$G10,IF($H10="Hold",AY9,IF(COUNT($U$4:$U10)=AY$2,$V10+AY9,NA())))</f>
        <v>#N/A</v>
      </c>
      <c r="AZ10" s="57" t="e">
        <f>IF(AND(ISNUMBER($U10),COUNT($U$4:$U10)=AZ$2),$G10,IF($H10="Hold",AZ9,IF(COUNT($U$4:$U10)=AZ$2,$V10+AZ9,NA())))</f>
        <v>#N/A</v>
      </c>
      <c r="BA10" s="57" t="e">
        <f>IF(AND(ISNUMBER($U10),COUNT($U$4:$U10)=BA$2),$G10,IF($H10="Hold",BA9,IF(COUNT($U$4:$U10)=BA$2,$V10+BA9,NA())))</f>
        <v>#N/A</v>
      </c>
      <c r="BB10" s="57" t="e">
        <f>IF(AND(ISNUMBER($U10),COUNT($U$4:$U10)=BB$2),$G10,IF($H10="Hold",BB9,IF(COUNT($U$4:$U10)=BB$2,$V10+BB9,NA())))</f>
        <v>#N/A</v>
      </c>
      <c r="BC10" s="57" t="e">
        <f>IF(AND(ISNUMBER($U10),COUNT($U$4:$U10)=BC$2),$G10,IF($H10="Hold",BC9,IF(COUNT($U$4:$U10)=BC$2,$V10+BC9,NA())))</f>
        <v>#N/A</v>
      </c>
      <c r="BD10" s="57" t="e">
        <f>IF(AND(ISNUMBER($U10),COUNT($U$4:$U10)=BD$2),$G10,IF($H10="Hold",BD9,IF(COUNT($U$4:$U10)=BD$2,$V10+BD9,NA())))</f>
        <v>#N/A</v>
      </c>
      <c r="BE10" s="57" t="e">
        <f>IF(AND(ISNUMBER($U10),COUNT($U$4:$U10)=BE$2),$G10,IF($H10="Hold",BE9,IF(COUNT($U$4:$U10)=BE$2,$V10+BE9,NA())))</f>
        <v>#N/A</v>
      </c>
      <c r="BF10" s="57" t="e">
        <f>IF(AND(ISNUMBER($U10),COUNT($U$4:$U10)=BF$2),$G10,IF($H10="Hold",BF9,IF(COUNT($U$4:$U10)=BF$2,$V10+BF9,NA())))</f>
        <v>#N/A</v>
      </c>
      <c r="BG10" s="57" t="e">
        <f>IF(AND(ISNUMBER($U10),COUNT($U$4:$U10)=BG$2),$G10,IF($H10="Hold",BG9,IF(COUNT($U$4:$U10)=BG$2,$V10+BG9,NA())))</f>
        <v>#N/A</v>
      </c>
      <c r="BH10" s="55" t="e">
        <f>IF(AND(COUNT($U$4:$U10)=BH$2,$H10="Hold"),"Hold",NA())</f>
        <v>#N/A</v>
      </c>
      <c r="BI10" s="55" t="e">
        <f>IF(AND(COUNT($U$4:$U10)=BI$2,$H10="Hold"),"Hold",NA())</f>
        <v>#N/A</v>
      </c>
      <c r="BJ10" s="55" t="e">
        <f>IF(AND(COUNT($U$4:$U10)=BJ$2,$H10="Hold"),"Hold",NA())</f>
        <v>#N/A</v>
      </c>
      <c r="BK10" s="55" t="e">
        <f>IF(AND(COUNT($U$4:$U10)=BK$2,$H10="Hold"),"Hold",NA())</f>
        <v>#N/A</v>
      </c>
      <c r="BL10" s="55" t="e">
        <f>IF(AND(COUNT($U$4:$U10)=BL$2,$H10="Hold"),"Hold",NA())</f>
        <v>#N/A</v>
      </c>
      <c r="BM10" s="55" t="e">
        <f>IF(AND(COUNT($U$4:$U10)=BM$2,$H10="Hold"),"Hold",NA())</f>
        <v>#N/A</v>
      </c>
      <c r="BN10" s="55" t="e">
        <f>IF(AND(COUNT($U$4:$U10)=BN$2,$H10="Hold"),"Hold",NA())</f>
        <v>#N/A</v>
      </c>
      <c r="BO10" s="55" t="e">
        <f>IF(AND(COUNT($U$4:$U10)=BO$2,$H10="Hold"),"Hold",NA())</f>
        <v>#N/A</v>
      </c>
      <c r="BP10" s="55" t="e">
        <f>IF(AND(COUNT($U$4:$U10)=BP$2,$H10="Hold"),"Hold",NA())</f>
        <v>#N/A</v>
      </c>
      <c r="BQ10" s="55" t="e">
        <f>IF(AND(COUNT($U$4:$U10)=BQ$2,$H10="Hold"),"Hold",NA())</f>
        <v>#N/A</v>
      </c>
      <c r="BR10" s="55" t="e">
        <f>IF(AND(COUNT($U$4:$U10)=BR$2,$H10="Hold"),"Hold",NA())</f>
        <v>#N/A</v>
      </c>
      <c r="BS10" s="55" t="e">
        <f>IF(AND(COUNT($U$4:$U10)=BS$2,$H10="Hold"),"Hold",NA())</f>
        <v>#N/A</v>
      </c>
    </row>
    <row r="11" spans="1:73" s="96" customFormat="1" ht="18.75" customHeight="1" x14ac:dyDescent="0.25">
      <c r="B11" s="23"/>
      <c r="C11" s="95"/>
      <c r="D11" s="9">
        <f t="shared" si="2"/>
        <v>14</v>
      </c>
      <c r="E11" s="10">
        <f t="shared" si="3"/>
        <v>42688</v>
      </c>
      <c r="F11" s="5" t="str">
        <f>IFERROR(IF(COUNT(G$4:G11)=0,"",IF(H11="Hold",F10,IF(ISNUMBER(U11),G11,F10+V11))),"")</f>
        <v/>
      </c>
      <c r="G11" s="13"/>
      <c r="H11" s="27"/>
      <c r="I11" s="17"/>
      <c r="J11" s="93"/>
      <c r="K11" s="34"/>
      <c r="L11" s="146" t="s">
        <v>82</v>
      </c>
      <c r="M11" s="146"/>
      <c r="N11" s="146"/>
      <c r="O11" s="146"/>
      <c r="P11" s="37"/>
      <c r="R11" s="46">
        <v>8</v>
      </c>
      <c r="S11" s="47" t="e">
        <f t="shared" si="0"/>
        <v>#N/A</v>
      </c>
      <c r="T11" s="47"/>
      <c r="U11" s="52" t="str">
        <f>IF(H11="30 Mins",$N$19,IF(H11="45 Mins",$N$20,IF(H11="60 Mins",$N$21,IF(H11="Alt 1",$N$22,IF(H11="Alt 2",$N$23,IF(H11="Alt 3",$N$24,IF(H11="Alt 4",$N$25,IF(H11="Alt 5",#REF!,IF(H11="Change",V10,"")))))))))</f>
        <v/>
      </c>
      <c r="V11" s="53" t="e">
        <f>IF(COUNT(U$4:U11)=0,NA(),IF(ISNUMBER(U11),U11,V10))</f>
        <v>#N/A</v>
      </c>
      <c r="W11" s="48" t="e">
        <f t="shared" si="1"/>
        <v>#N/A</v>
      </c>
      <c r="X11" s="72" t="str">
        <f>IF(AND(ISNUMBER($S11),COUNT($U$4:$U11)=X$2),$S11,"")</f>
        <v/>
      </c>
      <c r="Y11" s="72" t="str">
        <f>IF(AND(ISNUMBER($S11),COUNT($U$4:$U11)=Y$2),$S11,"")</f>
        <v/>
      </c>
      <c r="Z11" s="72" t="str">
        <f>IF(AND(ISNUMBER($S11),COUNT($U$4:$U11)=Z$2),$S11,"")</f>
        <v/>
      </c>
      <c r="AA11" s="72" t="str">
        <f>IF(AND(ISNUMBER($S11),COUNT($U$4:$U11)=AA$2),$S11,"")</f>
        <v/>
      </c>
      <c r="AB11" s="72" t="str">
        <f>IF(AND(ISNUMBER($S11),COUNT($U$4:$U11)=AB$2),$S11,"")</f>
        <v/>
      </c>
      <c r="AC11" s="72" t="str">
        <f>IF(AND(ISNUMBER($S11),COUNT($U$4:$U11)=AC$2),$S11,"")</f>
        <v/>
      </c>
      <c r="AD11" s="72" t="str">
        <f>IF(AND(ISNUMBER($S11),COUNT($U$4:$U11)=AD$2),$S11,"")</f>
        <v/>
      </c>
      <c r="AE11" s="72" t="str">
        <f>IF(AND(ISNUMBER($S11),COUNT($U$4:$U11)=AE$2),$S11,"")</f>
        <v/>
      </c>
      <c r="AF11" s="72" t="str">
        <f>IF(AND(ISNUMBER($S11),COUNT($U$4:$U11)=AF$2),$S11,"")</f>
        <v/>
      </c>
      <c r="AG11" s="72" t="str">
        <f>IF(AND(ISNUMBER($S11),COUNT($U$4:$U11)=AG$2),$S11,"")</f>
        <v/>
      </c>
      <c r="AH11" s="72" t="str">
        <f>IF(AND(ISNUMBER($S11),COUNT($U$4:$U11)=AH$2),$S11,"")</f>
        <v/>
      </c>
      <c r="AI11" s="72" t="str">
        <f>IF(AND(ISNUMBER($S11),COUNT($U$4:$U11)=AI$2),$S11,"")</f>
        <v/>
      </c>
      <c r="AJ11" s="51" t="e">
        <f>IFERROR(IF(COUNT($U$4:$U11)&lt;&gt;AJ$2,NA(),SLOPE(X$4:X$26,$R$4:$R$26)*($R11-COUNTIF(BH$4:BH11,"Hold"))+INTERCEPT(X$4:X$26,$R$4:$R$26)),NA())</f>
        <v>#N/A</v>
      </c>
      <c r="AK11" s="51" t="e">
        <f>IFERROR(IF(COUNT($U$4:$U11)&lt;&gt;AK$2,NA(),SLOPE(Y$4:Y$26,$R$4:$R$26)*($R11-COUNTIF(BI$4:BI11,"Hold"))+INTERCEPT(Y$4:Y$26,$R$4:$R$26)),NA())</f>
        <v>#N/A</v>
      </c>
      <c r="AL11" s="51" t="e">
        <f>IFERROR(IF(COUNT($U$4:$U11)&lt;&gt;AL$2,NA(),SLOPE(Z$4:Z$26,$R$4:$R$26)*($R11-COUNTIF(BJ$4:BJ11,"Hold"))+INTERCEPT(Z$4:Z$26,$R$4:$R$26)),NA())</f>
        <v>#N/A</v>
      </c>
      <c r="AM11" s="51" t="e">
        <f>IFERROR(IF(COUNT($U$4:$U11)&lt;&gt;AM$2,NA(),SLOPE(AA$4:AA$26,$R$4:$R$26)*($R11-COUNTIF(BK$4:BK11,"Hold"))+INTERCEPT(AA$4:AA$26,$R$4:$R$26)),NA())</f>
        <v>#N/A</v>
      </c>
      <c r="AN11" s="51" t="e">
        <f>IFERROR(IF(COUNT($U$4:$U11)&lt;&gt;AN$2,NA(),SLOPE(AB$4:AB$26,$R$4:$R$26)*($R11-COUNTIF(BL$4:BL11,"Hold"))+INTERCEPT(AB$4:AB$26,$R$4:$R$26)),NA())</f>
        <v>#N/A</v>
      </c>
      <c r="AO11" s="51" t="e">
        <f>IFERROR(IF(COUNT($U$4:$U11)&lt;&gt;AO$2,NA(),SLOPE(AC$4:AC$26,$R$4:$R$26)*($R11-COUNTIF(BM$4:BM11,"Hold"))+INTERCEPT(AC$4:AC$26,$R$4:$R$26)),NA())</f>
        <v>#N/A</v>
      </c>
      <c r="AP11" s="51" t="e">
        <f>IFERROR(IF(COUNT($U$4:$U11)&lt;&gt;AP$2,NA(),SLOPE(AD$4:AD$26,$R$4:$R$26)*($R11-COUNTIF(BN$4:BN11,"Hold"))+INTERCEPT(AD$4:AD$26,$R$4:$R$26)),NA())</f>
        <v>#N/A</v>
      </c>
      <c r="AQ11" s="51" t="e">
        <f>IFERROR(IF(COUNT($U$4:$U11)&lt;&gt;AQ$2,NA(),SLOPE(AE$4:AE$26,$R$4:$R$26)*($R11-COUNTIF(BO$4:BO11,"Hold"))+INTERCEPT(AE$4:AE$26,$R$4:$R$26)),NA())</f>
        <v>#N/A</v>
      </c>
      <c r="AR11" s="51" t="e">
        <f>IFERROR(IF(COUNT($U$4:$U11)&lt;&gt;AR$2,NA(),SLOPE(AF$4:AF$26,$R$4:$R$26)*($R11-COUNTIF(BP$4:BP11,"Hold"))+INTERCEPT(AF$4:AF$26,$R$4:$R$26)),NA())</f>
        <v>#N/A</v>
      </c>
      <c r="AS11" s="51" t="e">
        <f>IFERROR(IF(COUNT($U$4:$U11)&lt;&gt;AS$2,NA(),SLOPE(AG$4:AG$26,$R$4:$R$26)*($R11-COUNTIF(BQ$4:BQ11,"Hold"))+INTERCEPT(AG$4:AG$26,$R$4:$R$26)),NA())</f>
        <v>#N/A</v>
      </c>
      <c r="AT11" s="51" t="e">
        <f>IFERROR(IF(COUNT($U$4:$U11)&lt;&gt;AT$2,NA(),SLOPE(AH$4:AH$26,$R$4:$R$26)*($R11-COUNTIF(BR$4:BR11,"Hold"))+INTERCEPT(AH$4:AH$26,$R$4:$R$26)),NA())</f>
        <v>#N/A</v>
      </c>
      <c r="AU11" s="51" t="e">
        <f>IFERROR(IF(COUNT($U$4:$U11)&lt;&gt;AU$2,NA(),SLOPE(AI$4:AI$26,$R$4:$R$26)*($R11-COUNTIF(BS$4:BS11,"Hold"))+INTERCEPT(AI$4:AI$26,$R$4:$R$26)),NA())</f>
        <v>#N/A</v>
      </c>
      <c r="AV11" s="57" t="e">
        <f>IF(AND(ISNUMBER($U11),COUNT($U$4:$U11)=AV$2),$G11,IF($H11="Hold",AV10,IF(COUNT($U$4:$U11)=AV$2,$V11+AV10,NA())))</f>
        <v>#N/A</v>
      </c>
      <c r="AW11" s="57" t="e">
        <f>IF(AND(ISNUMBER($U11),COUNT($U$4:$U11)=AW$2),$G11,IF($H11="Hold",AW10,IF(COUNT($U$4:$U11)=AW$2,$V11+AW10,NA())))</f>
        <v>#N/A</v>
      </c>
      <c r="AX11" s="57" t="e">
        <f>IF(AND(ISNUMBER($U11),COUNT($U$4:$U11)=AX$2),$G11,IF($H11="Hold",AX10,IF(COUNT($U$4:$U11)=AX$2,$V11+AX10,NA())))</f>
        <v>#N/A</v>
      </c>
      <c r="AY11" s="57" t="e">
        <f>IF(AND(ISNUMBER($U11),COUNT($U$4:$U11)=AY$2),$G11,IF($H11="Hold",AY10,IF(COUNT($U$4:$U11)=AY$2,$V11+AY10,NA())))</f>
        <v>#N/A</v>
      </c>
      <c r="AZ11" s="57" t="e">
        <f>IF(AND(ISNUMBER($U11),COUNT($U$4:$U11)=AZ$2),$G11,IF($H11="Hold",AZ10,IF(COUNT($U$4:$U11)=AZ$2,$V11+AZ10,NA())))</f>
        <v>#N/A</v>
      </c>
      <c r="BA11" s="57" t="e">
        <f>IF(AND(ISNUMBER($U11),COUNT($U$4:$U11)=BA$2),$G11,IF($H11="Hold",BA10,IF(COUNT($U$4:$U11)=BA$2,$V11+BA10,NA())))</f>
        <v>#N/A</v>
      </c>
      <c r="BB11" s="57" t="e">
        <f>IF(AND(ISNUMBER($U11),COUNT($U$4:$U11)=BB$2),$G11,IF($H11="Hold",BB10,IF(COUNT($U$4:$U11)=BB$2,$V11+BB10,NA())))</f>
        <v>#N/A</v>
      </c>
      <c r="BC11" s="57" t="e">
        <f>IF(AND(ISNUMBER($U11),COUNT($U$4:$U11)=BC$2),$G11,IF($H11="Hold",BC10,IF(COUNT($U$4:$U11)=BC$2,$V11+BC10,NA())))</f>
        <v>#N/A</v>
      </c>
      <c r="BD11" s="57" t="e">
        <f>IF(AND(ISNUMBER($U11),COUNT($U$4:$U11)=BD$2),$G11,IF($H11="Hold",BD10,IF(COUNT($U$4:$U11)=BD$2,$V11+BD10,NA())))</f>
        <v>#N/A</v>
      </c>
      <c r="BE11" s="57" t="e">
        <f>IF(AND(ISNUMBER($U11),COUNT($U$4:$U11)=BE$2),$G11,IF($H11="Hold",BE10,IF(COUNT($U$4:$U11)=BE$2,$V11+BE10,NA())))</f>
        <v>#N/A</v>
      </c>
      <c r="BF11" s="57" t="e">
        <f>IF(AND(ISNUMBER($U11),COUNT($U$4:$U11)=BF$2),$G11,IF($H11="Hold",BF10,IF(COUNT($U$4:$U11)=BF$2,$V11+BF10,NA())))</f>
        <v>#N/A</v>
      </c>
      <c r="BG11" s="57" t="e">
        <f>IF(AND(ISNUMBER($U11),COUNT($U$4:$U11)=BG$2),$G11,IF($H11="Hold",BG10,IF(COUNT($U$4:$U11)=BG$2,$V11+BG10,NA())))</f>
        <v>#N/A</v>
      </c>
      <c r="BH11" s="55" t="e">
        <f>IF(AND(COUNT($U$4:$U11)=BH$2,$H11="Hold"),"Hold",NA())</f>
        <v>#N/A</v>
      </c>
      <c r="BI11" s="55" t="e">
        <f>IF(AND(COUNT($U$4:$U11)=BI$2,$H11="Hold"),"Hold",NA())</f>
        <v>#N/A</v>
      </c>
      <c r="BJ11" s="55" t="e">
        <f>IF(AND(COUNT($U$4:$U11)=BJ$2,$H11="Hold"),"Hold",NA())</f>
        <v>#N/A</v>
      </c>
      <c r="BK11" s="55" t="e">
        <f>IF(AND(COUNT($U$4:$U11)=BK$2,$H11="Hold"),"Hold",NA())</f>
        <v>#N/A</v>
      </c>
      <c r="BL11" s="55" t="e">
        <f>IF(AND(COUNT($U$4:$U11)=BL$2,$H11="Hold"),"Hold",NA())</f>
        <v>#N/A</v>
      </c>
      <c r="BM11" s="55" t="e">
        <f>IF(AND(COUNT($U$4:$U11)=BM$2,$H11="Hold"),"Hold",NA())</f>
        <v>#N/A</v>
      </c>
      <c r="BN11" s="55" t="e">
        <f>IF(AND(COUNT($U$4:$U11)=BN$2,$H11="Hold"),"Hold",NA())</f>
        <v>#N/A</v>
      </c>
      <c r="BO11" s="55" t="e">
        <f>IF(AND(COUNT($U$4:$U11)=BO$2,$H11="Hold"),"Hold",NA())</f>
        <v>#N/A</v>
      </c>
      <c r="BP11" s="55" t="e">
        <f>IF(AND(COUNT($U$4:$U11)=BP$2,$H11="Hold"),"Hold",NA())</f>
        <v>#N/A</v>
      </c>
      <c r="BQ11" s="55" t="e">
        <f>IF(AND(COUNT($U$4:$U11)=BQ$2,$H11="Hold"),"Hold",NA())</f>
        <v>#N/A</v>
      </c>
      <c r="BR11" s="55" t="e">
        <f>IF(AND(COUNT($U$4:$U11)=BR$2,$H11="Hold"),"Hold",NA())</f>
        <v>#N/A</v>
      </c>
      <c r="BS11" s="55" t="e">
        <f>IF(AND(COUNT($U$4:$U11)=BS$2,$H11="Hold"),"Hold",NA())</f>
        <v>#N/A</v>
      </c>
    </row>
    <row r="12" spans="1:73" s="96" customFormat="1" ht="18.75" customHeight="1" x14ac:dyDescent="0.25">
      <c r="B12" s="23"/>
      <c r="C12" s="95"/>
      <c r="D12" s="9">
        <f t="shared" si="2"/>
        <v>16</v>
      </c>
      <c r="E12" s="10">
        <f t="shared" si="3"/>
        <v>42702</v>
      </c>
      <c r="F12" s="5" t="str">
        <f>IFERROR(IF(COUNT(G$4:G12)=0,"",IF(H12="Hold",F11,IF(ISNUMBER(U12),G12,F11+V12))),"")</f>
        <v/>
      </c>
      <c r="G12" s="13"/>
      <c r="H12" s="27"/>
      <c r="I12" s="17"/>
      <c r="J12" s="93"/>
      <c r="K12" s="34"/>
      <c r="L12" s="124"/>
      <c r="M12" s="124"/>
      <c r="N12" s="132" t="s">
        <v>83</v>
      </c>
      <c r="O12" s="132" t="s">
        <v>84</v>
      </c>
      <c r="P12" s="37"/>
      <c r="R12" s="46">
        <v>9</v>
      </c>
      <c r="S12" s="47" t="e">
        <f t="shared" si="0"/>
        <v>#N/A</v>
      </c>
      <c r="T12" s="47" t="str">
        <f>IF(ISNUMBER(N25),"Alt 4","")</f>
        <v/>
      </c>
      <c r="U12" s="52" t="str">
        <f>IF(H12="30 Mins",$N$19,IF(H12="45 Mins",$N$20,IF(H12="60 Mins",$N$21,IF(H12="Alt 1",$N$22,IF(H12="Alt 2",$N$23,IF(H12="Alt 3",$N$24,IF(H12="Alt 4",$N$25,IF(H12="Alt 5",#REF!,IF(H12="Change",V11,"")))))))))</f>
        <v/>
      </c>
      <c r="V12" s="53" t="e">
        <f>IF(COUNT(U$4:U12)=0,NA(),IF(ISNUMBER(U12),U12,V11))</f>
        <v>#N/A</v>
      </c>
      <c r="W12" s="48" t="e">
        <f t="shared" si="1"/>
        <v>#N/A</v>
      </c>
      <c r="X12" s="72" t="str">
        <f>IF(AND(ISNUMBER($S12),COUNT($U$4:$U12)=X$2),$S12,"")</f>
        <v/>
      </c>
      <c r="Y12" s="72" t="str">
        <f>IF(AND(ISNUMBER($S12),COUNT($U$4:$U12)=Y$2),$S12,"")</f>
        <v/>
      </c>
      <c r="Z12" s="72" t="str">
        <f>IF(AND(ISNUMBER($S12),COUNT($U$4:$U12)=Z$2),$S12,"")</f>
        <v/>
      </c>
      <c r="AA12" s="72" t="str">
        <f>IF(AND(ISNUMBER($S12),COUNT($U$4:$U12)=AA$2),$S12,"")</f>
        <v/>
      </c>
      <c r="AB12" s="72" t="str">
        <f>IF(AND(ISNUMBER($S12),COUNT($U$4:$U12)=AB$2),$S12,"")</f>
        <v/>
      </c>
      <c r="AC12" s="72" t="str">
        <f>IF(AND(ISNUMBER($S12),COUNT($U$4:$U12)=AC$2),$S12,"")</f>
        <v/>
      </c>
      <c r="AD12" s="72" t="str">
        <f>IF(AND(ISNUMBER($S12),COUNT($U$4:$U12)=AD$2),$S12,"")</f>
        <v/>
      </c>
      <c r="AE12" s="72" t="str">
        <f>IF(AND(ISNUMBER($S12),COUNT($U$4:$U12)=AE$2),$S12,"")</f>
        <v/>
      </c>
      <c r="AF12" s="72" t="str">
        <f>IF(AND(ISNUMBER($S12),COUNT($U$4:$U12)=AF$2),$S12,"")</f>
        <v/>
      </c>
      <c r="AG12" s="72" t="str">
        <f>IF(AND(ISNUMBER($S12),COUNT($U$4:$U12)=AG$2),$S12,"")</f>
        <v/>
      </c>
      <c r="AH12" s="72" t="str">
        <f>IF(AND(ISNUMBER($S12),COUNT($U$4:$U12)=AH$2),$S12,"")</f>
        <v/>
      </c>
      <c r="AI12" s="72" t="str">
        <f>IF(AND(ISNUMBER($S12),COUNT($U$4:$U12)=AI$2),$S12,"")</f>
        <v/>
      </c>
      <c r="AJ12" s="51" t="e">
        <f>IFERROR(IF(COUNT($U$4:$U12)&lt;&gt;AJ$2,NA(),SLOPE(X$4:X$26,$R$4:$R$26)*($R12-COUNTIF(BH$4:BH12,"Hold"))+INTERCEPT(X$4:X$26,$R$4:$R$26)),NA())</f>
        <v>#N/A</v>
      </c>
      <c r="AK12" s="51" t="e">
        <f>IFERROR(IF(COUNT($U$4:$U12)&lt;&gt;AK$2,NA(),SLOPE(Y$4:Y$26,$R$4:$R$26)*($R12-COUNTIF(BI$4:BI12,"Hold"))+INTERCEPT(Y$4:Y$26,$R$4:$R$26)),NA())</f>
        <v>#N/A</v>
      </c>
      <c r="AL12" s="51" t="e">
        <f>IFERROR(IF(COUNT($U$4:$U12)&lt;&gt;AL$2,NA(),SLOPE(Z$4:Z$26,$R$4:$R$26)*($R12-COUNTIF(BJ$4:BJ12,"Hold"))+INTERCEPT(Z$4:Z$26,$R$4:$R$26)),NA())</f>
        <v>#N/A</v>
      </c>
      <c r="AM12" s="51" t="e">
        <f>IFERROR(IF(COUNT($U$4:$U12)&lt;&gt;AM$2,NA(),SLOPE(AA$4:AA$26,$R$4:$R$26)*($R12-COUNTIF(BK$4:BK12,"Hold"))+INTERCEPT(AA$4:AA$26,$R$4:$R$26)),NA())</f>
        <v>#N/A</v>
      </c>
      <c r="AN12" s="51" t="e">
        <f>IFERROR(IF(COUNT($U$4:$U12)&lt;&gt;AN$2,NA(),SLOPE(AB$4:AB$26,$R$4:$R$26)*($R12-COUNTIF(BL$4:BL12,"Hold"))+INTERCEPT(AB$4:AB$26,$R$4:$R$26)),NA())</f>
        <v>#N/A</v>
      </c>
      <c r="AO12" s="51" t="e">
        <f>IFERROR(IF(COUNT($U$4:$U12)&lt;&gt;AO$2,NA(),SLOPE(AC$4:AC$26,$R$4:$R$26)*($R12-COUNTIF(BM$4:BM12,"Hold"))+INTERCEPT(AC$4:AC$26,$R$4:$R$26)),NA())</f>
        <v>#N/A</v>
      </c>
      <c r="AP12" s="51" t="e">
        <f>IFERROR(IF(COUNT($U$4:$U12)&lt;&gt;AP$2,NA(),SLOPE(AD$4:AD$26,$R$4:$R$26)*($R12-COUNTIF(BN$4:BN12,"Hold"))+INTERCEPT(AD$4:AD$26,$R$4:$R$26)),NA())</f>
        <v>#N/A</v>
      </c>
      <c r="AQ12" s="51" t="e">
        <f>IFERROR(IF(COUNT($U$4:$U12)&lt;&gt;AQ$2,NA(),SLOPE(AE$4:AE$26,$R$4:$R$26)*($R12-COUNTIF(BO$4:BO12,"Hold"))+INTERCEPT(AE$4:AE$26,$R$4:$R$26)),NA())</f>
        <v>#N/A</v>
      </c>
      <c r="AR12" s="51" t="e">
        <f>IFERROR(IF(COUNT($U$4:$U12)&lt;&gt;AR$2,NA(),SLOPE(AF$4:AF$26,$R$4:$R$26)*($R12-COUNTIF(BP$4:BP12,"Hold"))+INTERCEPT(AF$4:AF$26,$R$4:$R$26)),NA())</f>
        <v>#N/A</v>
      </c>
      <c r="AS12" s="51" t="e">
        <f>IFERROR(IF(COUNT($U$4:$U12)&lt;&gt;AS$2,NA(),SLOPE(AG$4:AG$26,$R$4:$R$26)*($R12-COUNTIF(BQ$4:BQ12,"Hold"))+INTERCEPT(AG$4:AG$26,$R$4:$R$26)),NA())</f>
        <v>#N/A</v>
      </c>
      <c r="AT12" s="51" t="e">
        <f>IFERROR(IF(COUNT($U$4:$U12)&lt;&gt;AT$2,NA(),SLOPE(AH$4:AH$26,$R$4:$R$26)*($R12-COUNTIF(BR$4:BR12,"Hold"))+INTERCEPT(AH$4:AH$26,$R$4:$R$26)),NA())</f>
        <v>#N/A</v>
      </c>
      <c r="AU12" s="51" t="e">
        <f>IFERROR(IF(COUNT($U$4:$U12)&lt;&gt;AU$2,NA(),SLOPE(AI$4:AI$26,$R$4:$R$26)*($R12-COUNTIF(BS$4:BS12,"Hold"))+INTERCEPT(AI$4:AI$26,$R$4:$R$26)),NA())</f>
        <v>#N/A</v>
      </c>
      <c r="AV12" s="57" t="e">
        <f>IF(AND(ISNUMBER($U12),COUNT($U$4:$U12)=AV$2),$G12,IF($H12="Hold",AV11,IF(COUNT($U$4:$U12)=AV$2,$V12+AV11,NA())))</f>
        <v>#N/A</v>
      </c>
      <c r="AW12" s="57" t="e">
        <f>IF(AND(ISNUMBER($U12),COUNT($U$4:$U12)=AW$2),$G12,IF($H12="Hold",AW11,IF(COUNT($U$4:$U12)=AW$2,$V12+AW11,NA())))</f>
        <v>#N/A</v>
      </c>
      <c r="AX12" s="57" t="e">
        <f>IF(AND(ISNUMBER($U12),COUNT($U$4:$U12)=AX$2),$G12,IF($H12="Hold",AX11,IF(COUNT($U$4:$U12)=AX$2,$V12+AX11,NA())))</f>
        <v>#N/A</v>
      </c>
      <c r="AY12" s="57" t="e">
        <f>IF(AND(ISNUMBER($U12),COUNT($U$4:$U12)=AY$2),$G12,IF($H12="Hold",AY11,IF(COUNT($U$4:$U12)=AY$2,$V12+AY11,NA())))</f>
        <v>#N/A</v>
      </c>
      <c r="AZ12" s="57" t="e">
        <f>IF(AND(ISNUMBER($U12),COUNT($U$4:$U12)=AZ$2),$G12,IF($H12="Hold",AZ11,IF(COUNT($U$4:$U12)=AZ$2,$V12+AZ11,NA())))</f>
        <v>#N/A</v>
      </c>
      <c r="BA12" s="57" t="e">
        <f>IF(AND(ISNUMBER($U12),COUNT($U$4:$U12)=BA$2),$G12,IF($H12="Hold",BA11,IF(COUNT($U$4:$U12)=BA$2,$V12+BA11,NA())))</f>
        <v>#N/A</v>
      </c>
      <c r="BB12" s="57" t="e">
        <f>IF(AND(ISNUMBER($U12),COUNT($U$4:$U12)=BB$2),$G12,IF($H12="Hold",BB11,IF(COUNT($U$4:$U12)=BB$2,$V12+BB11,NA())))</f>
        <v>#N/A</v>
      </c>
      <c r="BC12" s="57" t="e">
        <f>IF(AND(ISNUMBER($U12),COUNT($U$4:$U12)=BC$2),$G12,IF($H12="Hold",BC11,IF(COUNT($U$4:$U12)=BC$2,$V12+BC11,NA())))</f>
        <v>#N/A</v>
      </c>
      <c r="BD12" s="57" t="e">
        <f>IF(AND(ISNUMBER($U12),COUNT($U$4:$U12)=BD$2),$G12,IF($H12="Hold",BD11,IF(COUNT($U$4:$U12)=BD$2,$V12+BD11,NA())))</f>
        <v>#N/A</v>
      </c>
      <c r="BE12" s="57" t="e">
        <f>IF(AND(ISNUMBER($U12),COUNT($U$4:$U12)=BE$2),$G12,IF($H12="Hold",BE11,IF(COUNT($U$4:$U12)=BE$2,$V12+BE11,NA())))</f>
        <v>#N/A</v>
      </c>
      <c r="BF12" s="57" t="e">
        <f>IF(AND(ISNUMBER($U12),COUNT($U$4:$U12)=BF$2),$G12,IF($H12="Hold",BF11,IF(COUNT($U$4:$U12)=BF$2,$V12+BF11,NA())))</f>
        <v>#N/A</v>
      </c>
      <c r="BG12" s="57" t="e">
        <f>IF(AND(ISNUMBER($U12),COUNT($U$4:$U12)=BG$2),$G12,IF($H12="Hold",BG11,IF(COUNT($U$4:$U12)=BG$2,$V12+BG11,NA())))</f>
        <v>#N/A</v>
      </c>
      <c r="BH12" s="55" t="e">
        <f>IF(AND(COUNT($U$4:$U12)=BH$2,$H12="Hold"),"Hold",NA())</f>
        <v>#N/A</v>
      </c>
      <c r="BI12" s="55" t="e">
        <f>IF(AND(COUNT($U$4:$U12)=BI$2,$H12="Hold"),"Hold",NA())</f>
        <v>#N/A</v>
      </c>
      <c r="BJ12" s="55" t="e">
        <f>IF(AND(COUNT($U$4:$U12)=BJ$2,$H12="Hold"),"Hold",NA())</f>
        <v>#N/A</v>
      </c>
      <c r="BK12" s="55" t="e">
        <f>IF(AND(COUNT($U$4:$U12)=BK$2,$H12="Hold"),"Hold",NA())</f>
        <v>#N/A</v>
      </c>
      <c r="BL12" s="55" t="e">
        <f>IF(AND(COUNT($U$4:$U12)=BL$2,$H12="Hold"),"Hold",NA())</f>
        <v>#N/A</v>
      </c>
      <c r="BM12" s="55" t="e">
        <f>IF(AND(COUNT($U$4:$U12)=BM$2,$H12="Hold"),"Hold",NA())</f>
        <v>#N/A</v>
      </c>
      <c r="BN12" s="55" t="e">
        <f>IF(AND(COUNT($U$4:$U12)=BN$2,$H12="Hold"),"Hold",NA())</f>
        <v>#N/A</v>
      </c>
      <c r="BO12" s="55" t="e">
        <f>IF(AND(COUNT($U$4:$U12)=BO$2,$H12="Hold"),"Hold",NA())</f>
        <v>#N/A</v>
      </c>
      <c r="BP12" s="55" t="e">
        <f>IF(AND(COUNT($U$4:$U12)=BP$2,$H12="Hold"),"Hold",NA())</f>
        <v>#N/A</v>
      </c>
      <c r="BQ12" s="55" t="e">
        <f>IF(AND(COUNT($U$4:$U12)=BQ$2,$H12="Hold"),"Hold",NA())</f>
        <v>#N/A</v>
      </c>
      <c r="BR12" s="55" t="e">
        <f>IF(AND(COUNT($U$4:$U12)=BR$2,$H12="Hold"),"Hold",NA())</f>
        <v>#N/A</v>
      </c>
      <c r="BS12" s="55" t="e">
        <f>IF(AND(COUNT($U$4:$U12)=BS$2,$H12="Hold"),"Hold",NA())</f>
        <v>#N/A</v>
      </c>
    </row>
    <row r="13" spans="1:73" s="96" customFormat="1" ht="18.75" customHeight="1" thickBot="1" x14ac:dyDescent="0.3">
      <c r="B13" s="23"/>
      <c r="C13" s="95"/>
      <c r="D13" s="9">
        <f t="shared" si="2"/>
        <v>18</v>
      </c>
      <c r="E13" s="10">
        <f t="shared" si="3"/>
        <v>42716</v>
      </c>
      <c r="F13" s="5" t="str">
        <f>IFERROR(IF(COUNT(G$4:G13)=0,"",IF(H13="Hold",F12,IF(ISNUMBER(U13),G13,F12+V13))),"")</f>
        <v/>
      </c>
      <c r="G13" s="13"/>
      <c r="H13" s="27"/>
      <c r="I13" s="17"/>
      <c r="J13" s="93"/>
      <c r="K13" s="34"/>
      <c r="L13" s="148" t="s">
        <v>57</v>
      </c>
      <c r="M13" s="148"/>
      <c r="N13" s="134"/>
      <c r="O13" s="135"/>
      <c r="P13" s="37"/>
      <c r="R13" s="46">
        <v>10</v>
      </c>
      <c r="S13" s="47" t="e">
        <f t="shared" si="0"/>
        <v>#N/A</v>
      </c>
      <c r="T13" s="47" t="str">
        <f>IF(ISNUMBER(#REF!),"Alt 5","")</f>
        <v/>
      </c>
      <c r="U13" s="52" t="str">
        <f>IF(H13="30 Mins",$N$19,IF(H13="45 Mins",$N$20,IF(H13="60 Mins",$N$21,IF(H13="Alt 1",$N$22,IF(H13="Alt 2",$N$23,IF(H13="Alt 3",$N$24,IF(H13="Alt 4",$N$25,IF(H13="Alt 5",#REF!,IF(H13="Change",V12,"")))))))))</f>
        <v/>
      </c>
      <c r="V13" s="53" t="e">
        <f>IF(COUNT(U$4:U13)=0,NA(),IF(ISNUMBER(U13),U13,V12))</f>
        <v>#N/A</v>
      </c>
      <c r="W13" s="48" t="e">
        <f t="shared" si="1"/>
        <v>#N/A</v>
      </c>
      <c r="X13" s="72" t="str">
        <f>IF(AND(ISNUMBER($S13),COUNT($U$4:$U13)=X$2),$S13,"")</f>
        <v/>
      </c>
      <c r="Y13" s="72" t="str">
        <f>IF(AND(ISNUMBER($S13),COUNT($U$4:$U13)=Y$2),$S13,"")</f>
        <v/>
      </c>
      <c r="Z13" s="72" t="str">
        <f>IF(AND(ISNUMBER($S13),COUNT($U$4:$U13)=Z$2),$S13,"")</f>
        <v/>
      </c>
      <c r="AA13" s="72" t="str">
        <f>IF(AND(ISNUMBER($S13),COUNT($U$4:$U13)=AA$2),$S13,"")</f>
        <v/>
      </c>
      <c r="AB13" s="72" t="str">
        <f>IF(AND(ISNUMBER($S13),COUNT($U$4:$U13)=AB$2),$S13,"")</f>
        <v/>
      </c>
      <c r="AC13" s="72" t="str">
        <f>IF(AND(ISNUMBER($S13),COUNT($U$4:$U13)=AC$2),$S13,"")</f>
        <v/>
      </c>
      <c r="AD13" s="72" t="str">
        <f>IF(AND(ISNUMBER($S13),COUNT($U$4:$U13)=AD$2),$S13,"")</f>
        <v/>
      </c>
      <c r="AE13" s="72" t="str">
        <f>IF(AND(ISNUMBER($S13),COUNT($U$4:$U13)=AE$2),$S13,"")</f>
        <v/>
      </c>
      <c r="AF13" s="72" t="str">
        <f>IF(AND(ISNUMBER($S13),COUNT($U$4:$U13)=AF$2),$S13,"")</f>
        <v/>
      </c>
      <c r="AG13" s="72" t="str">
        <f>IF(AND(ISNUMBER($S13),COUNT($U$4:$U13)=AG$2),$S13,"")</f>
        <v/>
      </c>
      <c r="AH13" s="72" t="str">
        <f>IF(AND(ISNUMBER($S13),COUNT($U$4:$U13)=AH$2),$S13,"")</f>
        <v/>
      </c>
      <c r="AI13" s="72" t="str">
        <f>IF(AND(ISNUMBER($S13),COUNT($U$4:$U13)=AI$2),$S13,"")</f>
        <v/>
      </c>
      <c r="AJ13" s="51" t="e">
        <f>IFERROR(IF(COUNT($U$4:$U13)&lt;&gt;AJ$2,NA(),SLOPE(X$4:X$26,$R$4:$R$26)*($R13-COUNTIF(BH$4:BH13,"Hold"))+INTERCEPT(X$4:X$26,$R$4:$R$26)),NA())</f>
        <v>#N/A</v>
      </c>
      <c r="AK13" s="51" t="e">
        <f>IFERROR(IF(COUNT($U$4:$U13)&lt;&gt;AK$2,NA(),SLOPE(Y$4:Y$26,$R$4:$R$26)*($R13-COUNTIF(BI$4:BI13,"Hold"))+INTERCEPT(Y$4:Y$26,$R$4:$R$26)),NA())</f>
        <v>#N/A</v>
      </c>
      <c r="AL13" s="51" t="e">
        <f>IFERROR(IF(COUNT($U$4:$U13)&lt;&gt;AL$2,NA(),SLOPE(Z$4:Z$26,$R$4:$R$26)*($R13-COUNTIF(BJ$4:BJ13,"Hold"))+INTERCEPT(Z$4:Z$26,$R$4:$R$26)),NA())</f>
        <v>#N/A</v>
      </c>
      <c r="AM13" s="51" t="e">
        <f>IFERROR(IF(COUNT($U$4:$U13)&lt;&gt;AM$2,NA(),SLOPE(AA$4:AA$26,$R$4:$R$26)*($R13-COUNTIF(BK$4:BK13,"Hold"))+INTERCEPT(AA$4:AA$26,$R$4:$R$26)),NA())</f>
        <v>#N/A</v>
      </c>
      <c r="AN13" s="51" t="e">
        <f>IFERROR(IF(COUNT($U$4:$U13)&lt;&gt;AN$2,NA(),SLOPE(AB$4:AB$26,$R$4:$R$26)*($R13-COUNTIF(BL$4:BL13,"Hold"))+INTERCEPT(AB$4:AB$26,$R$4:$R$26)),NA())</f>
        <v>#N/A</v>
      </c>
      <c r="AO13" s="51" t="e">
        <f>IFERROR(IF(COUNT($U$4:$U13)&lt;&gt;AO$2,NA(),SLOPE(AC$4:AC$26,$R$4:$R$26)*($R13-COUNTIF(BM$4:BM13,"Hold"))+INTERCEPT(AC$4:AC$26,$R$4:$R$26)),NA())</f>
        <v>#N/A</v>
      </c>
      <c r="AP13" s="51" t="e">
        <f>IFERROR(IF(COUNT($U$4:$U13)&lt;&gt;AP$2,NA(),SLOPE(AD$4:AD$26,$R$4:$R$26)*($R13-COUNTIF(BN$4:BN13,"Hold"))+INTERCEPT(AD$4:AD$26,$R$4:$R$26)),NA())</f>
        <v>#N/A</v>
      </c>
      <c r="AQ13" s="51" t="e">
        <f>IFERROR(IF(COUNT($U$4:$U13)&lt;&gt;AQ$2,NA(),SLOPE(AE$4:AE$26,$R$4:$R$26)*($R13-COUNTIF(BO$4:BO13,"Hold"))+INTERCEPT(AE$4:AE$26,$R$4:$R$26)),NA())</f>
        <v>#N/A</v>
      </c>
      <c r="AR13" s="51" t="e">
        <f>IFERROR(IF(COUNT($U$4:$U13)&lt;&gt;AR$2,NA(),SLOPE(AF$4:AF$26,$R$4:$R$26)*($R13-COUNTIF(BP$4:BP13,"Hold"))+INTERCEPT(AF$4:AF$26,$R$4:$R$26)),NA())</f>
        <v>#N/A</v>
      </c>
      <c r="AS13" s="51" t="e">
        <f>IFERROR(IF(COUNT($U$4:$U13)&lt;&gt;AS$2,NA(),SLOPE(AG$4:AG$26,$R$4:$R$26)*($R13-COUNTIF(BQ$4:BQ13,"Hold"))+INTERCEPT(AG$4:AG$26,$R$4:$R$26)),NA())</f>
        <v>#N/A</v>
      </c>
      <c r="AT13" s="51" t="e">
        <f>IFERROR(IF(COUNT($U$4:$U13)&lt;&gt;AT$2,NA(),SLOPE(AH$4:AH$26,$R$4:$R$26)*($R13-COUNTIF(BR$4:BR13,"Hold"))+INTERCEPT(AH$4:AH$26,$R$4:$R$26)),NA())</f>
        <v>#N/A</v>
      </c>
      <c r="AU13" s="51" t="e">
        <f>IFERROR(IF(COUNT($U$4:$U13)&lt;&gt;AU$2,NA(),SLOPE(AI$4:AI$26,$R$4:$R$26)*($R13-COUNTIF(BS$4:BS13,"Hold"))+INTERCEPT(AI$4:AI$26,$R$4:$R$26)),NA())</f>
        <v>#N/A</v>
      </c>
      <c r="AV13" s="57" t="e">
        <f>IF(AND(ISNUMBER($U13),COUNT($U$4:$U13)=AV$2),$G13,IF($H13="Hold",AV12,IF(COUNT($U$4:$U13)=AV$2,$V13+AV12,NA())))</f>
        <v>#N/A</v>
      </c>
      <c r="AW13" s="57" t="e">
        <f>IF(AND(ISNUMBER($U13),COUNT($U$4:$U13)=AW$2),$G13,IF($H13="Hold",AW12,IF(COUNT($U$4:$U13)=AW$2,$V13+AW12,NA())))</f>
        <v>#N/A</v>
      </c>
      <c r="AX13" s="57" t="e">
        <f>IF(AND(ISNUMBER($U13),COUNT($U$4:$U13)=AX$2),$G13,IF($H13="Hold",AX12,IF(COUNT($U$4:$U13)=AX$2,$V13+AX12,NA())))</f>
        <v>#N/A</v>
      </c>
      <c r="AY13" s="57" t="e">
        <f>IF(AND(ISNUMBER($U13),COUNT($U$4:$U13)=AY$2),$G13,IF($H13="Hold",AY12,IF(COUNT($U$4:$U13)=AY$2,$V13+AY12,NA())))</f>
        <v>#N/A</v>
      </c>
      <c r="AZ13" s="57" t="e">
        <f>IF(AND(ISNUMBER($U13),COUNT($U$4:$U13)=AZ$2),$G13,IF($H13="Hold",AZ12,IF(COUNT($U$4:$U13)=AZ$2,$V13+AZ12,NA())))</f>
        <v>#N/A</v>
      </c>
      <c r="BA13" s="57" t="e">
        <f>IF(AND(ISNUMBER($U13),COUNT($U$4:$U13)=BA$2),$G13,IF($H13="Hold",BA12,IF(COUNT($U$4:$U13)=BA$2,$V13+BA12,NA())))</f>
        <v>#N/A</v>
      </c>
      <c r="BB13" s="57" t="e">
        <f>IF(AND(ISNUMBER($U13),COUNT($U$4:$U13)=BB$2),$G13,IF($H13="Hold",BB12,IF(COUNT($U$4:$U13)=BB$2,$V13+BB12,NA())))</f>
        <v>#N/A</v>
      </c>
      <c r="BC13" s="57" t="e">
        <f>IF(AND(ISNUMBER($U13),COUNT($U$4:$U13)=BC$2),$G13,IF($H13="Hold",BC12,IF(COUNT($U$4:$U13)=BC$2,$V13+BC12,NA())))</f>
        <v>#N/A</v>
      </c>
      <c r="BD13" s="57" t="e">
        <f>IF(AND(ISNUMBER($U13),COUNT($U$4:$U13)=BD$2),$G13,IF($H13="Hold",BD12,IF(COUNT($U$4:$U13)=BD$2,$V13+BD12,NA())))</f>
        <v>#N/A</v>
      </c>
      <c r="BE13" s="57" t="e">
        <f>IF(AND(ISNUMBER($U13),COUNT($U$4:$U13)=BE$2),$G13,IF($H13="Hold",BE12,IF(COUNT($U$4:$U13)=BE$2,$V13+BE12,NA())))</f>
        <v>#N/A</v>
      </c>
      <c r="BF13" s="57" t="e">
        <f>IF(AND(ISNUMBER($U13),COUNT($U$4:$U13)=BF$2),$G13,IF($H13="Hold",BF12,IF(COUNT($U$4:$U13)=BF$2,$V13+BF12,NA())))</f>
        <v>#N/A</v>
      </c>
      <c r="BG13" s="57" t="e">
        <f>IF(AND(ISNUMBER($U13),COUNT($U$4:$U13)=BG$2),$G13,IF($H13="Hold",BG12,IF(COUNT($U$4:$U13)=BG$2,$V13+BG12,NA())))</f>
        <v>#N/A</v>
      </c>
      <c r="BH13" s="55" t="e">
        <f>IF(AND(COUNT($U$4:$U13)=BH$2,$H13="Hold"),"Hold",NA())</f>
        <v>#N/A</v>
      </c>
      <c r="BI13" s="55" t="e">
        <f>IF(AND(COUNT($U$4:$U13)=BI$2,$H13="Hold"),"Hold",NA())</f>
        <v>#N/A</v>
      </c>
      <c r="BJ13" s="55" t="e">
        <f>IF(AND(COUNT($U$4:$U13)=BJ$2,$H13="Hold"),"Hold",NA())</f>
        <v>#N/A</v>
      </c>
      <c r="BK13" s="55" t="e">
        <f>IF(AND(COUNT($U$4:$U13)=BK$2,$H13="Hold"),"Hold",NA())</f>
        <v>#N/A</v>
      </c>
      <c r="BL13" s="55" t="e">
        <f>IF(AND(COUNT($U$4:$U13)=BL$2,$H13="Hold"),"Hold",NA())</f>
        <v>#N/A</v>
      </c>
      <c r="BM13" s="55" t="e">
        <f>IF(AND(COUNT($U$4:$U13)=BM$2,$H13="Hold"),"Hold",NA())</f>
        <v>#N/A</v>
      </c>
      <c r="BN13" s="55" t="e">
        <f>IF(AND(COUNT($U$4:$U13)=BN$2,$H13="Hold"),"Hold",NA())</f>
        <v>#N/A</v>
      </c>
      <c r="BO13" s="55" t="e">
        <f>IF(AND(COUNT($U$4:$U13)=BO$2,$H13="Hold"),"Hold",NA())</f>
        <v>#N/A</v>
      </c>
      <c r="BP13" s="55" t="e">
        <f>IF(AND(COUNT($U$4:$U13)=BP$2,$H13="Hold"),"Hold",NA())</f>
        <v>#N/A</v>
      </c>
      <c r="BQ13" s="55" t="e">
        <f>IF(AND(COUNT($U$4:$U13)=BQ$2,$H13="Hold"),"Hold",NA())</f>
        <v>#N/A</v>
      </c>
      <c r="BR13" s="55" t="e">
        <f>IF(AND(COUNT($U$4:$U13)=BR$2,$H13="Hold"),"Hold",NA())</f>
        <v>#N/A</v>
      </c>
      <c r="BS13" s="55" t="e">
        <f>IF(AND(COUNT($U$4:$U13)=BS$2,$H13="Hold"),"Hold",NA())</f>
        <v>#N/A</v>
      </c>
    </row>
    <row r="14" spans="1:73" s="96" customFormat="1" ht="18.75" customHeight="1" thickTop="1" thickBot="1" x14ac:dyDescent="0.3">
      <c r="B14" s="23"/>
      <c r="C14" s="95"/>
      <c r="D14" s="9">
        <f t="shared" si="2"/>
        <v>20</v>
      </c>
      <c r="E14" s="10">
        <f t="shared" si="3"/>
        <v>42730</v>
      </c>
      <c r="F14" s="5" t="str">
        <f>IFERROR(IF(COUNT(G$4:G14)=0,"",IF(H14="Hold",F13,IF(ISNUMBER(U14),G14,F13+V14))),"")</f>
        <v/>
      </c>
      <c r="G14" s="13"/>
      <c r="H14" s="27"/>
      <c r="I14" s="17"/>
      <c r="J14" s="93"/>
      <c r="K14" s="34"/>
      <c r="L14" s="148" t="s">
        <v>58</v>
      </c>
      <c r="M14" s="148"/>
      <c r="N14" s="136"/>
      <c r="O14" s="137"/>
      <c r="P14" s="37"/>
      <c r="R14" s="46">
        <v>11</v>
      </c>
      <c r="S14" s="47" t="e">
        <f t="shared" si="0"/>
        <v>#N/A</v>
      </c>
      <c r="T14" s="47"/>
      <c r="U14" s="52" t="str">
        <f>IF(H14="30 Mins",$N$19,IF(H14="45 Mins",$N$20,IF(H14="60 Mins",$N$21,IF(H14="Alt 1",$N$22,IF(H14="Alt 2",$N$23,IF(H14="Alt 3",$N$24,IF(H14="Alt 4",$N$25,IF(H14="Alt 5",#REF!,IF(H14="Change",V13,"")))))))))</f>
        <v/>
      </c>
      <c r="V14" s="53" t="e">
        <f>IF(COUNT(U$4:U14)=0,NA(),IF(ISNUMBER(U14),U14,V13))</f>
        <v>#N/A</v>
      </c>
      <c r="W14" s="48" t="e">
        <f t="shared" si="1"/>
        <v>#N/A</v>
      </c>
      <c r="X14" s="72" t="str">
        <f>IF(AND(ISNUMBER($S14),COUNT($U$4:$U14)=X$2),$S14,"")</f>
        <v/>
      </c>
      <c r="Y14" s="72" t="str">
        <f>IF(AND(ISNUMBER($S14),COUNT($U$4:$U14)=Y$2),$S14,"")</f>
        <v/>
      </c>
      <c r="Z14" s="72" t="str">
        <f>IF(AND(ISNUMBER($S14),COUNT($U$4:$U14)=Z$2),$S14,"")</f>
        <v/>
      </c>
      <c r="AA14" s="72" t="str">
        <f>IF(AND(ISNUMBER($S14),COUNT($U$4:$U14)=AA$2),$S14,"")</f>
        <v/>
      </c>
      <c r="AB14" s="72" t="str">
        <f>IF(AND(ISNUMBER($S14),COUNT($U$4:$U14)=AB$2),$S14,"")</f>
        <v/>
      </c>
      <c r="AC14" s="72" t="str">
        <f>IF(AND(ISNUMBER($S14),COUNT($U$4:$U14)=AC$2),$S14,"")</f>
        <v/>
      </c>
      <c r="AD14" s="72" t="str">
        <f>IF(AND(ISNUMBER($S14),COUNT($U$4:$U14)=AD$2),$S14,"")</f>
        <v/>
      </c>
      <c r="AE14" s="72" t="str">
        <f>IF(AND(ISNUMBER($S14),COUNT($U$4:$U14)=AE$2),$S14,"")</f>
        <v/>
      </c>
      <c r="AF14" s="72" t="str">
        <f>IF(AND(ISNUMBER($S14),COUNT($U$4:$U14)=AF$2),$S14,"")</f>
        <v/>
      </c>
      <c r="AG14" s="72" t="str">
        <f>IF(AND(ISNUMBER($S14),COUNT($U$4:$U14)=AG$2),$S14,"")</f>
        <v/>
      </c>
      <c r="AH14" s="72" t="str">
        <f>IF(AND(ISNUMBER($S14),COUNT($U$4:$U14)=AH$2),$S14,"")</f>
        <v/>
      </c>
      <c r="AI14" s="72" t="str">
        <f>IF(AND(ISNUMBER($S14),COUNT($U$4:$U14)=AI$2),$S14,"")</f>
        <v/>
      </c>
      <c r="AJ14" s="51" t="e">
        <f>IFERROR(IF(COUNT($U$4:$U14)&lt;&gt;AJ$2,NA(),SLOPE(X$4:X$26,$R$4:$R$26)*($R14-COUNTIF(BH$4:BH14,"Hold"))+INTERCEPT(X$4:X$26,$R$4:$R$26)),NA())</f>
        <v>#N/A</v>
      </c>
      <c r="AK14" s="51" t="e">
        <f>IFERROR(IF(COUNT($U$4:$U14)&lt;&gt;AK$2,NA(),SLOPE(Y$4:Y$26,$R$4:$R$26)*($R14-COUNTIF(BI$4:BI14,"Hold"))+INTERCEPT(Y$4:Y$26,$R$4:$R$26)),NA())</f>
        <v>#N/A</v>
      </c>
      <c r="AL14" s="51" t="e">
        <f>IFERROR(IF(COUNT($U$4:$U14)&lt;&gt;AL$2,NA(),SLOPE(Z$4:Z$26,$R$4:$R$26)*($R14-COUNTIF(BJ$4:BJ14,"Hold"))+INTERCEPT(Z$4:Z$26,$R$4:$R$26)),NA())</f>
        <v>#N/A</v>
      </c>
      <c r="AM14" s="51" t="e">
        <f>IFERROR(IF(COUNT($U$4:$U14)&lt;&gt;AM$2,NA(),SLOPE(AA$4:AA$26,$R$4:$R$26)*($R14-COUNTIF(BK$4:BK14,"Hold"))+INTERCEPT(AA$4:AA$26,$R$4:$R$26)),NA())</f>
        <v>#N/A</v>
      </c>
      <c r="AN14" s="51" t="e">
        <f>IFERROR(IF(COUNT($U$4:$U14)&lt;&gt;AN$2,NA(),SLOPE(AB$4:AB$26,$R$4:$R$26)*($R14-COUNTIF(BL$4:BL14,"Hold"))+INTERCEPT(AB$4:AB$26,$R$4:$R$26)),NA())</f>
        <v>#N/A</v>
      </c>
      <c r="AO14" s="51" t="e">
        <f>IFERROR(IF(COUNT($U$4:$U14)&lt;&gt;AO$2,NA(),SLOPE(AC$4:AC$26,$R$4:$R$26)*($R14-COUNTIF(BM$4:BM14,"Hold"))+INTERCEPT(AC$4:AC$26,$R$4:$R$26)),NA())</f>
        <v>#N/A</v>
      </c>
      <c r="AP14" s="51" t="e">
        <f>IFERROR(IF(COUNT($U$4:$U14)&lt;&gt;AP$2,NA(),SLOPE(AD$4:AD$26,$R$4:$R$26)*($R14-COUNTIF(BN$4:BN14,"Hold"))+INTERCEPT(AD$4:AD$26,$R$4:$R$26)),NA())</f>
        <v>#N/A</v>
      </c>
      <c r="AQ14" s="51" t="e">
        <f>IFERROR(IF(COUNT($U$4:$U14)&lt;&gt;AQ$2,NA(),SLOPE(AE$4:AE$26,$R$4:$R$26)*($R14-COUNTIF(BO$4:BO14,"Hold"))+INTERCEPT(AE$4:AE$26,$R$4:$R$26)),NA())</f>
        <v>#N/A</v>
      </c>
      <c r="AR14" s="51" t="e">
        <f>IFERROR(IF(COUNT($U$4:$U14)&lt;&gt;AR$2,NA(),SLOPE(AF$4:AF$26,$R$4:$R$26)*($R14-COUNTIF(BP$4:BP14,"Hold"))+INTERCEPT(AF$4:AF$26,$R$4:$R$26)),NA())</f>
        <v>#N/A</v>
      </c>
      <c r="AS14" s="51" t="e">
        <f>IFERROR(IF(COUNT($U$4:$U14)&lt;&gt;AS$2,NA(),SLOPE(AG$4:AG$26,$R$4:$R$26)*($R14-COUNTIF(BQ$4:BQ14,"Hold"))+INTERCEPT(AG$4:AG$26,$R$4:$R$26)),NA())</f>
        <v>#N/A</v>
      </c>
      <c r="AT14" s="51" t="e">
        <f>IFERROR(IF(COUNT($U$4:$U14)&lt;&gt;AT$2,NA(),SLOPE(AH$4:AH$26,$R$4:$R$26)*($R14-COUNTIF(BR$4:BR14,"Hold"))+INTERCEPT(AH$4:AH$26,$R$4:$R$26)),NA())</f>
        <v>#N/A</v>
      </c>
      <c r="AU14" s="51" t="e">
        <f>IFERROR(IF(COUNT($U$4:$U14)&lt;&gt;AU$2,NA(),SLOPE(AI$4:AI$26,$R$4:$R$26)*($R14-COUNTIF(BS$4:BS14,"Hold"))+INTERCEPT(AI$4:AI$26,$R$4:$R$26)),NA())</f>
        <v>#N/A</v>
      </c>
      <c r="AV14" s="57" t="e">
        <f>IF(AND(ISNUMBER($U14),COUNT($U$4:$U14)=AV$2),$G14,IF($H14="Hold",AV13,IF(COUNT($U$4:$U14)=AV$2,$V14+AV13,NA())))</f>
        <v>#N/A</v>
      </c>
      <c r="AW14" s="57" t="e">
        <f>IF(AND(ISNUMBER($U14),COUNT($U$4:$U14)=AW$2),$G14,IF($H14="Hold",AW13,IF(COUNT($U$4:$U14)=AW$2,$V14+AW13,NA())))</f>
        <v>#N/A</v>
      </c>
      <c r="AX14" s="57" t="e">
        <f>IF(AND(ISNUMBER($U14),COUNT($U$4:$U14)=AX$2),$G14,IF($H14="Hold",AX13,IF(COUNT($U$4:$U14)=AX$2,$V14+AX13,NA())))</f>
        <v>#N/A</v>
      </c>
      <c r="AY14" s="57" t="e">
        <f>IF(AND(ISNUMBER($U14),COUNT($U$4:$U14)=AY$2),$G14,IF($H14="Hold",AY13,IF(COUNT($U$4:$U14)=AY$2,$V14+AY13,NA())))</f>
        <v>#N/A</v>
      </c>
      <c r="AZ14" s="57" t="e">
        <f>IF(AND(ISNUMBER($U14),COUNT($U$4:$U14)=AZ$2),$G14,IF($H14="Hold",AZ13,IF(COUNT($U$4:$U14)=AZ$2,$V14+AZ13,NA())))</f>
        <v>#N/A</v>
      </c>
      <c r="BA14" s="57" t="e">
        <f>IF(AND(ISNUMBER($U14),COUNT($U$4:$U14)=BA$2),$G14,IF($H14="Hold",BA13,IF(COUNT($U$4:$U14)=BA$2,$V14+BA13,NA())))</f>
        <v>#N/A</v>
      </c>
      <c r="BB14" s="57" t="e">
        <f>IF(AND(ISNUMBER($U14),COUNT($U$4:$U14)=BB$2),$G14,IF($H14="Hold",BB13,IF(COUNT($U$4:$U14)=BB$2,$V14+BB13,NA())))</f>
        <v>#N/A</v>
      </c>
      <c r="BC14" s="57" t="e">
        <f>IF(AND(ISNUMBER($U14),COUNT($U$4:$U14)=BC$2),$G14,IF($H14="Hold",BC13,IF(COUNT($U$4:$U14)=BC$2,$V14+BC13,NA())))</f>
        <v>#N/A</v>
      </c>
      <c r="BD14" s="57" t="e">
        <f>IF(AND(ISNUMBER($U14),COUNT($U$4:$U14)=BD$2),$G14,IF($H14="Hold",BD13,IF(COUNT($U$4:$U14)=BD$2,$V14+BD13,NA())))</f>
        <v>#N/A</v>
      </c>
      <c r="BE14" s="57" t="e">
        <f>IF(AND(ISNUMBER($U14),COUNT($U$4:$U14)=BE$2),$G14,IF($H14="Hold",BE13,IF(COUNT($U$4:$U14)=BE$2,$V14+BE13,NA())))</f>
        <v>#N/A</v>
      </c>
      <c r="BF14" s="57" t="e">
        <f>IF(AND(ISNUMBER($U14),COUNT($U$4:$U14)=BF$2),$G14,IF($H14="Hold",BF13,IF(COUNT($U$4:$U14)=BF$2,$V14+BF13,NA())))</f>
        <v>#N/A</v>
      </c>
      <c r="BG14" s="57" t="e">
        <f>IF(AND(ISNUMBER($U14),COUNT($U$4:$U14)=BG$2),$G14,IF($H14="Hold",BG13,IF(COUNT($U$4:$U14)=BG$2,$V14+BG13,NA())))</f>
        <v>#N/A</v>
      </c>
      <c r="BH14" s="55" t="e">
        <f>IF(AND(COUNT($U$4:$U14)=BH$2,$H14="Hold"),"Hold",NA())</f>
        <v>#N/A</v>
      </c>
      <c r="BI14" s="55" t="e">
        <f>IF(AND(COUNT($U$4:$U14)=BI$2,$H14="Hold"),"Hold",NA())</f>
        <v>#N/A</v>
      </c>
      <c r="BJ14" s="55" t="e">
        <f>IF(AND(COUNT($U$4:$U14)=BJ$2,$H14="Hold"),"Hold",NA())</f>
        <v>#N/A</v>
      </c>
      <c r="BK14" s="55" t="e">
        <f>IF(AND(COUNT($U$4:$U14)=BK$2,$H14="Hold"),"Hold",NA())</f>
        <v>#N/A</v>
      </c>
      <c r="BL14" s="55" t="e">
        <f>IF(AND(COUNT($U$4:$U14)=BL$2,$H14="Hold"),"Hold",NA())</f>
        <v>#N/A</v>
      </c>
      <c r="BM14" s="55" t="e">
        <f>IF(AND(COUNT($U$4:$U14)=BM$2,$H14="Hold"),"Hold",NA())</f>
        <v>#N/A</v>
      </c>
      <c r="BN14" s="55" t="e">
        <f>IF(AND(COUNT($U$4:$U14)=BN$2,$H14="Hold"),"Hold",NA())</f>
        <v>#N/A</v>
      </c>
      <c r="BO14" s="55" t="e">
        <f>IF(AND(COUNT($U$4:$U14)=BO$2,$H14="Hold"),"Hold",NA())</f>
        <v>#N/A</v>
      </c>
      <c r="BP14" s="55" t="e">
        <f>IF(AND(COUNT($U$4:$U14)=BP$2,$H14="Hold"),"Hold",NA())</f>
        <v>#N/A</v>
      </c>
      <c r="BQ14" s="55" t="e">
        <f>IF(AND(COUNT($U$4:$U14)=BQ$2,$H14="Hold"),"Hold",NA())</f>
        <v>#N/A</v>
      </c>
      <c r="BR14" s="55" t="e">
        <f>IF(AND(COUNT($U$4:$U14)=BR$2,$H14="Hold"),"Hold",NA())</f>
        <v>#N/A</v>
      </c>
      <c r="BS14" s="55" t="e">
        <f>IF(AND(COUNT($U$4:$U14)=BS$2,$H14="Hold"),"Hold",NA())</f>
        <v>#N/A</v>
      </c>
    </row>
    <row r="15" spans="1:73" s="96" customFormat="1" ht="18.75" customHeight="1" thickTop="1" thickBot="1" x14ac:dyDescent="0.3">
      <c r="B15" s="23"/>
      <c r="C15" s="95"/>
      <c r="D15" s="9">
        <f t="shared" si="2"/>
        <v>22</v>
      </c>
      <c r="E15" s="10">
        <f t="shared" si="3"/>
        <v>42744</v>
      </c>
      <c r="F15" s="5" t="str">
        <f>IFERROR(IF(COUNT(G$4:G15)=0,"",IF(H15="Hold",F14,IF(ISNUMBER(U15),G15,F14+V15))),"")</f>
        <v/>
      </c>
      <c r="G15" s="13"/>
      <c r="H15" s="27"/>
      <c r="I15" s="17"/>
      <c r="J15" s="93"/>
      <c r="K15" s="34"/>
      <c r="L15" s="148" t="s">
        <v>59</v>
      </c>
      <c r="M15" s="148"/>
      <c r="N15" s="136"/>
      <c r="O15" s="137"/>
      <c r="P15" s="37"/>
      <c r="R15" s="46">
        <v>12</v>
      </c>
      <c r="S15" s="47" t="e">
        <f t="shared" si="0"/>
        <v>#N/A</v>
      </c>
      <c r="T15" s="47"/>
      <c r="U15" s="52" t="str">
        <f>IF(H15="30 Mins",$N$19,IF(H15="45 Mins",$N$20,IF(H15="60 Mins",$N$21,IF(H15="Alt 1",$N$22,IF(H15="Alt 2",$N$23,IF(H15="Alt 3",$N$24,IF(H15="Alt 4",$N$25,IF(H15="Alt 5",#REF!,IF(H15="Change",V14,"")))))))))</f>
        <v/>
      </c>
      <c r="V15" s="53" t="e">
        <f>IF(COUNT(U$4:U15)=0,NA(),IF(ISNUMBER(U15),U15,V14))</f>
        <v>#N/A</v>
      </c>
      <c r="W15" s="48" t="e">
        <f t="shared" si="1"/>
        <v>#N/A</v>
      </c>
      <c r="X15" s="72" t="str">
        <f>IF(AND(ISNUMBER($S15),COUNT($U$4:$U15)=X$2),$S15,"")</f>
        <v/>
      </c>
      <c r="Y15" s="72" t="str">
        <f>IF(AND(ISNUMBER($S15),COUNT($U$4:$U15)=Y$2),$S15,"")</f>
        <v/>
      </c>
      <c r="Z15" s="72" t="str">
        <f>IF(AND(ISNUMBER($S15),COUNT($U$4:$U15)=Z$2),$S15,"")</f>
        <v/>
      </c>
      <c r="AA15" s="72" t="str">
        <f>IF(AND(ISNUMBER($S15),COUNT($U$4:$U15)=AA$2),$S15,"")</f>
        <v/>
      </c>
      <c r="AB15" s="72" t="str">
        <f>IF(AND(ISNUMBER($S15),COUNT($U$4:$U15)=AB$2),$S15,"")</f>
        <v/>
      </c>
      <c r="AC15" s="72" t="str">
        <f>IF(AND(ISNUMBER($S15),COUNT($U$4:$U15)=AC$2),$S15,"")</f>
        <v/>
      </c>
      <c r="AD15" s="72" t="str">
        <f>IF(AND(ISNUMBER($S15),COUNT($U$4:$U15)=AD$2),$S15,"")</f>
        <v/>
      </c>
      <c r="AE15" s="72" t="str">
        <f>IF(AND(ISNUMBER($S15),COUNT($U$4:$U15)=AE$2),$S15,"")</f>
        <v/>
      </c>
      <c r="AF15" s="72" t="str">
        <f>IF(AND(ISNUMBER($S15),COUNT($U$4:$U15)=AF$2),$S15,"")</f>
        <v/>
      </c>
      <c r="AG15" s="72" t="str">
        <f>IF(AND(ISNUMBER($S15),COUNT($U$4:$U15)=AG$2),$S15,"")</f>
        <v/>
      </c>
      <c r="AH15" s="72" t="str">
        <f>IF(AND(ISNUMBER($S15),COUNT($U$4:$U15)=AH$2),$S15,"")</f>
        <v/>
      </c>
      <c r="AI15" s="72" t="str">
        <f>IF(AND(ISNUMBER($S15),COUNT($U$4:$U15)=AI$2),$S15,"")</f>
        <v/>
      </c>
      <c r="AJ15" s="51" t="e">
        <f>IFERROR(IF(COUNT($U$4:$U15)&lt;&gt;AJ$2,NA(),SLOPE(X$4:X$26,$R$4:$R$26)*($R15-COUNTIF(BH$4:BH15,"Hold"))+INTERCEPT(X$4:X$26,$R$4:$R$26)),NA())</f>
        <v>#N/A</v>
      </c>
      <c r="AK15" s="51" t="e">
        <f>IFERROR(IF(COUNT($U$4:$U15)&lt;&gt;AK$2,NA(),SLOPE(Y$4:Y$26,$R$4:$R$26)*($R15-COUNTIF(BI$4:BI15,"Hold"))+INTERCEPT(Y$4:Y$26,$R$4:$R$26)),NA())</f>
        <v>#N/A</v>
      </c>
      <c r="AL15" s="51" t="e">
        <f>IFERROR(IF(COUNT($U$4:$U15)&lt;&gt;AL$2,NA(),SLOPE(Z$4:Z$26,$R$4:$R$26)*($R15-COUNTIF(BJ$4:BJ15,"Hold"))+INTERCEPT(Z$4:Z$26,$R$4:$R$26)),NA())</f>
        <v>#N/A</v>
      </c>
      <c r="AM15" s="51" t="e">
        <f>IFERROR(IF(COUNT($U$4:$U15)&lt;&gt;AM$2,NA(),SLOPE(AA$4:AA$26,$R$4:$R$26)*($R15-COUNTIF(BK$4:BK15,"Hold"))+INTERCEPT(AA$4:AA$26,$R$4:$R$26)),NA())</f>
        <v>#N/A</v>
      </c>
      <c r="AN15" s="51" t="e">
        <f>IFERROR(IF(COUNT($U$4:$U15)&lt;&gt;AN$2,NA(),SLOPE(AB$4:AB$26,$R$4:$R$26)*($R15-COUNTIF(BL$4:BL15,"Hold"))+INTERCEPT(AB$4:AB$26,$R$4:$R$26)),NA())</f>
        <v>#N/A</v>
      </c>
      <c r="AO15" s="51" t="e">
        <f>IFERROR(IF(COUNT($U$4:$U15)&lt;&gt;AO$2,NA(),SLOPE(AC$4:AC$26,$R$4:$R$26)*($R15-COUNTIF(BM$4:BM15,"Hold"))+INTERCEPT(AC$4:AC$26,$R$4:$R$26)),NA())</f>
        <v>#N/A</v>
      </c>
      <c r="AP15" s="51" t="e">
        <f>IFERROR(IF(COUNT($U$4:$U15)&lt;&gt;AP$2,NA(),SLOPE(AD$4:AD$26,$R$4:$R$26)*($R15-COUNTIF(BN$4:BN15,"Hold"))+INTERCEPT(AD$4:AD$26,$R$4:$R$26)),NA())</f>
        <v>#N/A</v>
      </c>
      <c r="AQ15" s="51" t="e">
        <f>IFERROR(IF(COUNT($U$4:$U15)&lt;&gt;AQ$2,NA(),SLOPE(AE$4:AE$26,$R$4:$R$26)*($R15-COUNTIF(BO$4:BO15,"Hold"))+INTERCEPT(AE$4:AE$26,$R$4:$R$26)),NA())</f>
        <v>#N/A</v>
      </c>
      <c r="AR15" s="51" t="e">
        <f>IFERROR(IF(COUNT($U$4:$U15)&lt;&gt;AR$2,NA(),SLOPE(AF$4:AF$26,$R$4:$R$26)*($R15-COUNTIF(BP$4:BP15,"Hold"))+INTERCEPT(AF$4:AF$26,$R$4:$R$26)),NA())</f>
        <v>#N/A</v>
      </c>
      <c r="AS15" s="51" t="e">
        <f>IFERROR(IF(COUNT($U$4:$U15)&lt;&gt;AS$2,NA(),SLOPE(AG$4:AG$26,$R$4:$R$26)*($R15-COUNTIF(BQ$4:BQ15,"Hold"))+INTERCEPT(AG$4:AG$26,$R$4:$R$26)),NA())</f>
        <v>#N/A</v>
      </c>
      <c r="AT15" s="51" t="e">
        <f>IFERROR(IF(COUNT($U$4:$U15)&lt;&gt;AT$2,NA(),SLOPE(AH$4:AH$26,$R$4:$R$26)*($R15-COUNTIF(BR$4:BR15,"Hold"))+INTERCEPT(AH$4:AH$26,$R$4:$R$26)),NA())</f>
        <v>#N/A</v>
      </c>
      <c r="AU15" s="51" t="e">
        <f>IFERROR(IF(COUNT($U$4:$U15)&lt;&gt;AU$2,NA(),SLOPE(AI$4:AI$26,$R$4:$R$26)*($R15-COUNTIF(BS$4:BS15,"Hold"))+INTERCEPT(AI$4:AI$26,$R$4:$R$26)),NA())</f>
        <v>#N/A</v>
      </c>
      <c r="AV15" s="57" t="e">
        <f>IF(AND(ISNUMBER($U15),COUNT($U$4:$U15)=AV$2),$G15,IF($H15="Hold",AV14,IF(COUNT($U$4:$U15)=AV$2,$V15+AV14,NA())))</f>
        <v>#N/A</v>
      </c>
      <c r="AW15" s="57" t="e">
        <f>IF(AND(ISNUMBER($U15),COUNT($U$4:$U15)=AW$2),$G15,IF($H15="Hold",AW14,IF(COUNT($U$4:$U15)=AW$2,$V15+AW14,NA())))</f>
        <v>#N/A</v>
      </c>
      <c r="AX15" s="57" t="e">
        <f>IF(AND(ISNUMBER($U15),COUNT($U$4:$U15)=AX$2),$G15,IF($H15="Hold",AX14,IF(COUNT($U$4:$U15)=AX$2,$V15+AX14,NA())))</f>
        <v>#N/A</v>
      </c>
      <c r="AY15" s="57" t="e">
        <f>IF(AND(ISNUMBER($U15),COUNT($U$4:$U15)=AY$2),$G15,IF($H15="Hold",AY14,IF(COUNT($U$4:$U15)=AY$2,$V15+AY14,NA())))</f>
        <v>#N/A</v>
      </c>
      <c r="AZ15" s="57" t="e">
        <f>IF(AND(ISNUMBER($U15),COUNT($U$4:$U15)=AZ$2),$G15,IF($H15="Hold",AZ14,IF(COUNT($U$4:$U15)=AZ$2,$V15+AZ14,NA())))</f>
        <v>#N/A</v>
      </c>
      <c r="BA15" s="57" t="e">
        <f>IF(AND(ISNUMBER($U15),COUNT($U$4:$U15)=BA$2),$G15,IF($H15="Hold",BA14,IF(COUNT($U$4:$U15)=BA$2,$V15+BA14,NA())))</f>
        <v>#N/A</v>
      </c>
      <c r="BB15" s="57" t="e">
        <f>IF(AND(ISNUMBER($U15),COUNT($U$4:$U15)=BB$2),$G15,IF($H15="Hold",BB14,IF(COUNT($U$4:$U15)=BB$2,$V15+BB14,NA())))</f>
        <v>#N/A</v>
      </c>
      <c r="BC15" s="57" t="e">
        <f>IF(AND(ISNUMBER($U15),COUNT($U$4:$U15)=BC$2),$G15,IF($H15="Hold",BC14,IF(COUNT($U$4:$U15)=BC$2,$V15+BC14,NA())))</f>
        <v>#N/A</v>
      </c>
      <c r="BD15" s="57" t="e">
        <f>IF(AND(ISNUMBER($U15),COUNT($U$4:$U15)=BD$2),$G15,IF($H15="Hold",BD14,IF(COUNT($U$4:$U15)=BD$2,$V15+BD14,NA())))</f>
        <v>#N/A</v>
      </c>
      <c r="BE15" s="57" t="e">
        <f>IF(AND(ISNUMBER($U15),COUNT($U$4:$U15)=BE$2),$G15,IF($H15="Hold",BE14,IF(COUNT($U$4:$U15)=BE$2,$V15+BE14,NA())))</f>
        <v>#N/A</v>
      </c>
      <c r="BF15" s="57" t="e">
        <f>IF(AND(ISNUMBER($U15),COUNT($U$4:$U15)=BF$2),$G15,IF($H15="Hold",BF14,IF(COUNT($U$4:$U15)=BF$2,$V15+BF14,NA())))</f>
        <v>#N/A</v>
      </c>
      <c r="BG15" s="57" t="e">
        <f>IF(AND(ISNUMBER($U15),COUNT($U$4:$U15)=BG$2),$G15,IF($H15="Hold",BG14,IF(COUNT($U$4:$U15)=BG$2,$V15+BG14,NA())))</f>
        <v>#N/A</v>
      </c>
      <c r="BH15" s="55" t="e">
        <f>IF(AND(COUNT($U$4:$U15)=BH$2,$H15="Hold"),"Hold",NA())</f>
        <v>#N/A</v>
      </c>
      <c r="BI15" s="55" t="e">
        <f>IF(AND(COUNT($U$4:$U15)=BI$2,$H15="Hold"),"Hold",NA())</f>
        <v>#N/A</v>
      </c>
      <c r="BJ15" s="55" t="e">
        <f>IF(AND(COUNT($U$4:$U15)=BJ$2,$H15="Hold"),"Hold",NA())</f>
        <v>#N/A</v>
      </c>
      <c r="BK15" s="55" t="e">
        <f>IF(AND(COUNT($U$4:$U15)=BK$2,$H15="Hold"),"Hold",NA())</f>
        <v>#N/A</v>
      </c>
      <c r="BL15" s="55" t="e">
        <f>IF(AND(COUNT($U$4:$U15)=BL$2,$H15="Hold"),"Hold",NA())</f>
        <v>#N/A</v>
      </c>
      <c r="BM15" s="55" t="e">
        <f>IF(AND(COUNT($U$4:$U15)=BM$2,$H15="Hold"),"Hold",NA())</f>
        <v>#N/A</v>
      </c>
      <c r="BN15" s="55" t="e">
        <f>IF(AND(COUNT($U$4:$U15)=BN$2,$H15="Hold"),"Hold",NA())</f>
        <v>#N/A</v>
      </c>
      <c r="BO15" s="55" t="e">
        <f>IF(AND(COUNT($U$4:$U15)=BO$2,$H15="Hold"),"Hold",NA())</f>
        <v>#N/A</v>
      </c>
      <c r="BP15" s="55" t="e">
        <f>IF(AND(COUNT($U$4:$U15)=BP$2,$H15="Hold"),"Hold",NA())</f>
        <v>#N/A</v>
      </c>
      <c r="BQ15" s="55" t="e">
        <f>IF(AND(COUNT($U$4:$U15)=BQ$2,$H15="Hold"),"Hold",NA())</f>
        <v>#N/A</v>
      </c>
      <c r="BR15" s="55" t="e">
        <f>IF(AND(COUNT($U$4:$U15)=BR$2,$H15="Hold"),"Hold",NA())</f>
        <v>#N/A</v>
      </c>
      <c r="BS15" s="55" t="e">
        <f>IF(AND(COUNT($U$4:$U15)=BS$2,$H15="Hold"),"Hold",NA())</f>
        <v>#N/A</v>
      </c>
    </row>
    <row r="16" spans="1:73" s="96" customFormat="1" ht="18.75" customHeight="1" thickTop="1" x14ac:dyDescent="0.25">
      <c r="B16" s="23"/>
      <c r="C16" s="95"/>
      <c r="D16" s="9">
        <f t="shared" si="2"/>
        <v>24</v>
      </c>
      <c r="E16" s="10">
        <f t="shared" si="3"/>
        <v>42758</v>
      </c>
      <c r="F16" s="5" t="str">
        <f>IFERROR(IF(COUNT(G$4:G16)=0,"",IF(H16="Hold",F15,IF(ISNUMBER(U16),G16,F15+V16))),"")</f>
        <v/>
      </c>
      <c r="G16" s="13"/>
      <c r="H16" s="27"/>
      <c r="I16" s="17"/>
      <c r="J16" s="93"/>
      <c r="K16" s="34"/>
      <c r="L16" s="148" t="s">
        <v>60</v>
      </c>
      <c r="M16" s="148"/>
      <c r="N16" s="138"/>
      <c r="O16" s="139"/>
      <c r="P16" s="37"/>
      <c r="R16" s="46">
        <v>13</v>
      </c>
      <c r="S16" s="47" t="e">
        <f t="shared" si="0"/>
        <v>#N/A</v>
      </c>
      <c r="T16" s="47"/>
      <c r="U16" s="52" t="str">
        <f>IF(H16="30 Mins",$N$19,IF(H16="45 Mins",$N$20,IF(H16="60 Mins",$N$21,IF(H16="Alt 1",$N$22,IF(H16="Alt 2",$N$23,IF(H16="Alt 3",$N$24,IF(H16="Alt 4",$N$25,IF(H16="Alt 5",#REF!,IF(H16="Change",V15,"")))))))))</f>
        <v/>
      </c>
      <c r="V16" s="53" t="e">
        <f>IF(COUNT(U$4:U16)=0,NA(),IF(ISNUMBER(U16),U16,V15))</f>
        <v>#N/A</v>
      </c>
      <c r="W16" s="48" t="e">
        <f t="shared" si="1"/>
        <v>#N/A</v>
      </c>
      <c r="X16" s="72" t="str">
        <f>IF(AND(ISNUMBER($S16),COUNT($U$4:$U16)=X$2),$S16,"")</f>
        <v/>
      </c>
      <c r="Y16" s="72" t="str">
        <f>IF(AND(ISNUMBER($S16),COUNT($U$4:$U16)=Y$2),$S16,"")</f>
        <v/>
      </c>
      <c r="Z16" s="72" t="str">
        <f>IF(AND(ISNUMBER($S16),COUNT($U$4:$U16)=Z$2),$S16,"")</f>
        <v/>
      </c>
      <c r="AA16" s="72" t="str">
        <f>IF(AND(ISNUMBER($S16),COUNT($U$4:$U16)=AA$2),$S16,"")</f>
        <v/>
      </c>
      <c r="AB16" s="72" t="str">
        <f>IF(AND(ISNUMBER($S16),COUNT($U$4:$U16)=AB$2),$S16,"")</f>
        <v/>
      </c>
      <c r="AC16" s="72" t="str">
        <f>IF(AND(ISNUMBER($S16),COUNT($U$4:$U16)=AC$2),$S16,"")</f>
        <v/>
      </c>
      <c r="AD16" s="72" t="str">
        <f>IF(AND(ISNUMBER($S16),COUNT($U$4:$U16)=AD$2),$S16,"")</f>
        <v/>
      </c>
      <c r="AE16" s="72" t="str">
        <f>IF(AND(ISNUMBER($S16),COUNT($U$4:$U16)=AE$2),$S16,"")</f>
        <v/>
      </c>
      <c r="AF16" s="72" t="str">
        <f>IF(AND(ISNUMBER($S16),COUNT($U$4:$U16)=AF$2),$S16,"")</f>
        <v/>
      </c>
      <c r="AG16" s="72" t="str">
        <f>IF(AND(ISNUMBER($S16),COUNT($U$4:$U16)=AG$2),$S16,"")</f>
        <v/>
      </c>
      <c r="AH16" s="72" t="str">
        <f>IF(AND(ISNUMBER($S16),COUNT($U$4:$U16)=AH$2),$S16,"")</f>
        <v/>
      </c>
      <c r="AI16" s="72" t="str">
        <f>IF(AND(ISNUMBER($S16),COUNT($U$4:$U16)=AI$2),$S16,"")</f>
        <v/>
      </c>
      <c r="AJ16" s="51" t="e">
        <f>IFERROR(IF(COUNT($U$4:$U16)&lt;&gt;AJ$2,NA(),SLOPE(X$4:X$26,$R$4:$R$26)*($R16-COUNTIF(BH$4:BH16,"Hold"))+INTERCEPT(X$4:X$26,$R$4:$R$26)),NA())</f>
        <v>#N/A</v>
      </c>
      <c r="AK16" s="51" t="e">
        <f>IFERROR(IF(COUNT($U$4:$U16)&lt;&gt;AK$2,NA(),SLOPE(Y$4:Y$26,$R$4:$R$26)*($R16-COUNTIF(BI$4:BI16,"Hold"))+INTERCEPT(Y$4:Y$26,$R$4:$R$26)),NA())</f>
        <v>#N/A</v>
      </c>
      <c r="AL16" s="51" t="e">
        <f>IFERROR(IF(COUNT($U$4:$U16)&lt;&gt;AL$2,NA(),SLOPE(Z$4:Z$26,$R$4:$R$26)*($R16-COUNTIF(BJ$4:BJ16,"Hold"))+INTERCEPT(Z$4:Z$26,$R$4:$R$26)),NA())</f>
        <v>#N/A</v>
      </c>
      <c r="AM16" s="51" t="e">
        <f>IFERROR(IF(COUNT($U$4:$U16)&lt;&gt;AM$2,NA(),SLOPE(AA$4:AA$26,$R$4:$R$26)*($R16-COUNTIF(BK$4:BK16,"Hold"))+INTERCEPT(AA$4:AA$26,$R$4:$R$26)),NA())</f>
        <v>#N/A</v>
      </c>
      <c r="AN16" s="51" t="e">
        <f>IFERROR(IF(COUNT($U$4:$U16)&lt;&gt;AN$2,NA(),SLOPE(AB$4:AB$26,$R$4:$R$26)*($R16-COUNTIF(BL$4:BL16,"Hold"))+INTERCEPT(AB$4:AB$26,$R$4:$R$26)),NA())</f>
        <v>#N/A</v>
      </c>
      <c r="AO16" s="51" t="e">
        <f>IFERROR(IF(COUNT($U$4:$U16)&lt;&gt;AO$2,NA(),SLOPE(AC$4:AC$26,$R$4:$R$26)*($R16-COUNTIF(BM$4:BM16,"Hold"))+INTERCEPT(AC$4:AC$26,$R$4:$R$26)),NA())</f>
        <v>#N/A</v>
      </c>
      <c r="AP16" s="51" t="e">
        <f>IFERROR(IF(COUNT($U$4:$U16)&lt;&gt;AP$2,NA(),SLOPE(AD$4:AD$26,$R$4:$R$26)*($R16-COUNTIF(BN$4:BN16,"Hold"))+INTERCEPT(AD$4:AD$26,$R$4:$R$26)),NA())</f>
        <v>#N/A</v>
      </c>
      <c r="AQ16" s="51" t="e">
        <f>IFERROR(IF(COUNT($U$4:$U16)&lt;&gt;AQ$2,NA(),SLOPE(AE$4:AE$26,$R$4:$R$26)*($R16-COUNTIF(BO$4:BO16,"Hold"))+INTERCEPT(AE$4:AE$26,$R$4:$R$26)),NA())</f>
        <v>#N/A</v>
      </c>
      <c r="AR16" s="51" t="e">
        <f>IFERROR(IF(COUNT($U$4:$U16)&lt;&gt;AR$2,NA(),SLOPE(AF$4:AF$26,$R$4:$R$26)*($R16-COUNTIF(BP$4:BP16,"Hold"))+INTERCEPT(AF$4:AF$26,$R$4:$R$26)),NA())</f>
        <v>#N/A</v>
      </c>
      <c r="AS16" s="51" t="e">
        <f>IFERROR(IF(COUNT($U$4:$U16)&lt;&gt;AS$2,NA(),SLOPE(AG$4:AG$26,$R$4:$R$26)*($R16-COUNTIF(BQ$4:BQ16,"Hold"))+INTERCEPT(AG$4:AG$26,$R$4:$R$26)),NA())</f>
        <v>#N/A</v>
      </c>
      <c r="AT16" s="51" t="e">
        <f>IFERROR(IF(COUNT($U$4:$U16)&lt;&gt;AT$2,NA(),SLOPE(AH$4:AH$26,$R$4:$R$26)*($R16-COUNTIF(BR$4:BR16,"Hold"))+INTERCEPT(AH$4:AH$26,$R$4:$R$26)),NA())</f>
        <v>#N/A</v>
      </c>
      <c r="AU16" s="51" t="e">
        <f>IFERROR(IF(COUNT($U$4:$U16)&lt;&gt;AU$2,NA(),SLOPE(AI$4:AI$26,$R$4:$R$26)*($R16-COUNTIF(BS$4:BS16,"Hold"))+INTERCEPT(AI$4:AI$26,$R$4:$R$26)),NA())</f>
        <v>#N/A</v>
      </c>
      <c r="AV16" s="57" t="e">
        <f>IF(AND(ISNUMBER($U16),COUNT($U$4:$U16)=AV$2),$G16,IF($H16="Hold",AV15,IF(COUNT($U$4:$U16)=AV$2,$V16+AV15,NA())))</f>
        <v>#N/A</v>
      </c>
      <c r="AW16" s="57" t="e">
        <f>IF(AND(ISNUMBER($U16),COUNT($U$4:$U16)=AW$2),$G16,IF($H16="Hold",AW15,IF(COUNT($U$4:$U16)=AW$2,$V16+AW15,NA())))</f>
        <v>#N/A</v>
      </c>
      <c r="AX16" s="57" t="e">
        <f>IF(AND(ISNUMBER($U16),COUNT($U$4:$U16)=AX$2),$G16,IF($H16="Hold",AX15,IF(COUNT($U$4:$U16)=AX$2,$V16+AX15,NA())))</f>
        <v>#N/A</v>
      </c>
      <c r="AY16" s="57" t="e">
        <f>IF(AND(ISNUMBER($U16),COUNT($U$4:$U16)=AY$2),$G16,IF($H16="Hold",AY15,IF(COUNT($U$4:$U16)=AY$2,$V16+AY15,NA())))</f>
        <v>#N/A</v>
      </c>
      <c r="AZ16" s="57" t="e">
        <f>IF(AND(ISNUMBER($U16),COUNT($U$4:$U16)=AZ$2),$G16,IF($H16="Hold",AZ15,IF(COUNT($U$4:$U16)=AZ$2,$V16+AZ15,NA())))</f>
        <v>#N/A</v>
      </c>
      <c r="BA16" s="57" t="e">
        <f>IF(AND(ISNUMBER($U16),COUNT($U$4:$U16)=BA$2),$G16,IF($H16="Hold",BA15,IF(COUNT($U$4:$U16)=BA$2,$V16+BA15,NA())))</f>
        <v>#N/A</v>
      </c>
      <c r="BB16" s="57" t="e">
        <f>IF(AND(ISNUMBER($U16),COUNT($U$4:$U16)=BB$2),$G16,IF($H16="Hold",BB15,IF(COUNT($U$4:$U16)=BB$2,$V16+BB15,NA())))</f>
        <v>#N/A</v>
      </c>
      <c r="BC16" s="57" t="e">
        <f>IF(AND(ISNUMBER($U16),COUNT($U$4:$U16)=BC$2),$G16,IF($H16="Hold",BC15,IF(COUNT($U$4:$U16)=BC$2,$V16+BC15,NA())))</f>
        <v>#N/A</v>
      </c>
      <c r="BD16" s="57" t="e">
        <f>IF(AND(ISNUMBER($U16),COUNT($U$4:$U16)=BD$2),$G16,IF($H16="Hold",BD15,IF(COUNT($U$4:$U16)=BD$2,$V16+BD15,NA())))</f>
        <v>#N/A</v>
      </c>
      <c r="BE16" s="57" t="e">
        <f>IF(AND(ISNUMBER($U16),COUNT($U$4:$U16)=BE$2),$G16,IF($H16="Hold",BE15,IF(COUNT($U$4:$U16)=BE$2,$V16+BE15,NA())))</f>
        <v>#N/A</v>
      </c>
      <c r="BF16" s="57" t="e">
        <f>IF(AND(ISNUMBER($U16),COUNT($U$4:$U16)=BF$2),$G16,IF($H16="Hold",BF15,IF(COUNT($U$4:$U16)=BF$2,$V16+BF15,NA())))</f>
        <v>#N/A</v>
      </c>
      <c r="BG16" s="57" t="e">
        <f>IF(AND(ISNUMBER($U16),COUNT($U$4:$U16)=BG$2),$G16,IF($H16="Hold",BG15,IF(COUNT($U$4:$U16)=BG$2,$V16+BG15,NA())))</f>
        <v>#N/A</v>
      </c>
      <c r="BH16" s="55" t="e">
        <f>IF(AND(COUNT($U$4:$U16)=BH$2,$H16="Hold"),"Hold",NA())</f>
        <v>#N/A</v>
      </c>
      <c r="BI16" s="55" t="e">
        <f>IF(AND(COUNT($U$4:$U16)=BI$2,$H16="Hold"),"Hold",NA())</f>
        <v>#N/A</v>
      </c>
      <c r="BJ16" s="55" t="e">
        <f>IF(AND(COUNT($U$4:$U16)=BJ$2,$H16="Hold"),"Hold",NA())</f>
        <v>#N/A</v>
      </c>
      <c r="BK16" s="55" t="e">
        <f>IF(AND(COUNT($U$4:$U16)=BK$2,$H16="Hold"),"Hold",NA())</f>
        <v>#N/A</v>
      </c>
      <c r="BL16" s="55" t="e">
        <f>IF(AND(COUNT($U$4:$U16)=BL$2,$H16="Hold"),"Hold",NA())</f>
        <v>#N/A</v>
      </c>
      <c r="BM16" s="55" t="e">
        <f>IF(AND(COUNT($U$4:$U16)=BM$2,$H16="Hold"),"Hold",NA())</f>
        <v>#N/A</v>
      </c>
      <c r="BN16" s="55" t="e">
        <f>IF(AND(COUNT($U$4:$U16)=BN$2,$H16="Hold"),"Hold",NA())</f>
        <v>#N/A</v>
      </c>
      <c r="BO16" s="55" t="e">
        <f>IF(AND(COUNT($U$4:$U16)=BO$2,$H16="Hold"),"Hold",NA())</f>
        <v>#N/A</v>
      </c>
      <c r="BP16" s="55" t="e">
        <f>IF(AND(COUNT($U$4:$U16)=BP$2,$H16="Hold"),"Hold",NA())</f>
        <v>#N/A</v>
      </c>
      <c r="BQ16" s="55" t="e">
        <f>IF(AND(COUNT($U$4:$U16)=BQ$2,$H16="Hold"),"Hold",NA())</f>
        <v>#N/A</v>
      </c>
      <c r="BR16" s="55" t="e">
        <f>IF(AND(COUNT($U$4:$U16)=BR$2,$H16="Hold"),"Hold",NA())</f>
        <v>#N/A</v>
      </c>
      <c r="BS16" s="55" t="e">
        <f>IF(AND(COUNT($U$4:$U16)=BS$2,$H16="Hold"),"Hold",NA())</f>
        <v>#N/A</v>
      </c>
    </row>
    <row r="17" spans="1:71" s="96" customFormat="1" ht="18.75" customHeight="1" x14ac:dyDescent="0.25">
      <c r="B17" s="23"/>
      <c r="C17" s="95"/>
      <c r="D17" s="9">
        <f t="shared" si="2"/>
        <v>26</v>
      </c>
      <c r="E17" s="10">
        <f t="shared" si="3"/>
        <v>42772</v>
      </c>
      <c r="F17" s="5" t="str">
        <f>IFERROR(IF(COUNT(G$4:G17)=0,"",IF(H17="Hold",F16,IF(ISNUMBER(U17),G17,F16+V17))),"")</f>
        <v/>
      </c>
      <c r="G17" s="13"/>
      <c r="H17" s="27"/>
      <c r="I17" s="17"/>
      <c r="J17" s="93"/>
      <c r="K17" s="34"/>
      <c r="L17" s="74"/>
      <c r="M17" s="74"/>
      <c r="N17" s="75"/>
      <c r="O17" s="75"/>
      <c r="P17" s="37"/>
      <c r="R17" s="46">
        <v>14</v>
      </c>
      <c r="S17" s="47" t="e">
        <f t="shared" si="0"/>
        <v>#N/A</v>
      </c>
      <c r="T17" s="47"/>
      <c r="U17" s="52" t="str">
        <f>IF(H17="30 Mins",$N$19,IF(H17="45 Mins",$N$20,IF(H17="60 Mins",$N$21,IF(H17="Alt 1",$N$22,IF(H17="Alt 2",$N$23,IF(H17="Alt 3",$N$24,IF(H17="Alt 4",$N$25,IF(H17="Alt 5",#REF!,IF(H17="Change",V16,"")))))))))</f>
        <v/>
      </c>
      <c r="V17" s="53" t="e">
        <f>IF(COUNT(U$4:U17)=0,NA(),IF(ISNUMBER(U17),U17,V16))</f>
        <v>#N/A</v>
      </c>
      <c r="W17" s="48" t="e">
        <f t="shared" si="1"/>
        <v>#N/A</v>
      </c>
      <c r="X17" s="72" t="str">
        <f>IF(AND(ISNUMBER($S17),COUNT($U$4:$U17)=X$2),$S17,"")</f>
        <v/>
      </c>
      <c r="Y17" s="72" t="str">
        <f>IF(AND(ISNUMBER($S17),COUNT($U$4:$U17)=Y$2),$S17,"")</f>
        <v/>
      </c>
      <c r="Z17" s="72" t="str">
        <f>IF(AND(ISNUMBER($S17),COUNT($U$4:$U17)=Z$2),$S17,"")</f>
        <v/>
      </c>
      <c r="AA17" s="72" t="str">
        <f>IF(AND(ISNUMBER($S17),COUNT($U$4:$U17)=AA$2),$S17,"")</f>
        <v/>
      </c>
      <c r="AB17" s="72" t="str">
        <f>IF(AND(ISNUMBER($S17),COUNT($U$4:$U17)=AB$2),$S17,"")</f>
        <v/>
      </c>
      <c r="AC17" s="72" t="str">
        <f>IF(AND(ISNUMBER($S17),COUNT($U$4:$U17)=AC$2),$S17,"")</f>
        <v/>
      </c>
      <c r="AD17" s="72" t="str">
        <f>IF(AND(ISNUMBER($S17),COUNT($U$4:$U17)=AD$2),$S17,"")</f>
        <v/>
      </c>
      <c r="AE17" s="72" t="str">
        <f>IF(AND(ISNUMBER($S17),COUNT($U$4:$U17)=AE$2),$S17,"")</f>
        <v/>
      </c>
      <c r="AF17" s="72" t="str">
        <f>IF(AND(ISNUMBER($S17),COUNT($U$4:$U17)=AF$2),$S17,"")</f>
        <v/>
      </c>
      <c r="AG17" s="72" t="str">
        <f>IF(AND(ISNUMBER($S17),COUNT($U$4:$U17)=AG$2),$S17,"")</f>
        <v/>
      </c>
      <c r="AH17" s="72" t="str">
        <f>IF(AND(ISNUMBER($S17),COUNT($U$4:$U17)=AH$2),$S17,"")</f>
        <v/>
      </c>
      <c r="AI17" s="72" t="str">
        <f>IF(AND(ISNUMBER($S17),COUNT($U$4:$U17)=AI$2),$S17,"")</f>
        <v/>
      </c>
      <c r="AJ17" s="51" t="e">
        <f>IFERROR(IF(COUNT($U$4:$U17)&lt;&gt;AJ$2,NA(),SLOPE(X$4:X$26,$R$4:$R$26)*($R17-COUNTIF(BH$4:BH17,"Hold"))+INTERCEPT(X$4:X$26,$R$4:$R$26)),NA())</f>
        <v>#N/A</v>
      </c>
      <c r="AK17" s="51" t="e">
        <f>IFERROR(IF(COUNT($U$4:$U17)&lt;&gt;AK$2,NA(),SLOPE(Y$4:Y$26,$R$4:$R$26)*($R17-COUNTIF(BI$4:BI17,"Hold"))+INTERCEPT(Y$4:Y$26,$R$4:$R$26)),NA())</f>
        <v>#N/A</v>
      </c>
      <c r="AL17" s="51" t="e">
        <f>IFERROR(IF(COUNT($U$4:$U17)&lt;&gt;AL$2,NA(),SLOPE(Z$4:Z$26,$R$4:$R$26)*($R17-COUNTIF(BJ$4:BJ17,"Hold"))+INTERCEPT(Z$4:Z$26,$R$4:$R$26)),NA())</f>
        <v>#N/A</v>
      </c>
      <c r="AM17" s="51" t="e">
        <f>IFERROR(IF(COUNT($U$4:$U17)&lt;&gt;AM$2,NA(),SLOPE(AA$4:AA$26,$R$4:$R$26)*($R17-COUNTIF(BK$4:BK17,"Hold"))+INTERCEPT(AA$4:AA$26,$R$4:$R$26)),NA())</f>
        <v>#N/A</v>
      </c>
      <c r="AN17" s="51" t="e">
        <f>IFERROR(IF(COUNT($U$4:$U17)&lt;&gt;AN$2,NA(),SLOPE(AB$4:AB$26,$R$4:$R$26)*($R17-COUNTIF(BL$4:BL17,"Hold"))+INTERCEPT(AB$4:AB$26,$R$4:$R$26)),NA())</f>
        <v>#N/A</v>
      </c>
      <c r="AO17" s="51" t="e">
        <f>IFERROR(IF(COUNT($U$4:$U17)&lt;&gt;AO$2,NA(),SLOPE(AC$4:AC$26,$R$4:$R$26)*($R17-COUNTIF(BM$4:BM17,"Hold"))+INTERCEPT(AC$4:AC$26,$R$4:$R$26)),NA())</f>
        <v>#N/A</v>
      </c>
      <c r="AP17" s="51" t="e">
        <f>IFERROR(IF(COUNT($U$4:$U17)&lt;&gt;AP$2,NA(),SLOPE(AD$4:AD$26,$R$4:$R$26)*($R17-COUNTIF(BN$4:BN17,"Hold"))+INTERCEPT(AD$4:AD$26,$R$4:$R$26)),NA())</f>
        <v>#N/A</v>
      </c>
      <c r="AQ17" s="51" t="e">
        <f>IFERROR(IF(COUNT($U$4:$U17)&lt;&gt;AQ$2,NA(),SLOPE(AE$4:AE$26,$R$4:$R$26)*($R17-COUNTIF(BO$4:BO17,"Hold"))+INTERCEPT(AE$4:AE$26,$R$4:$R$26)),NA())</f>
        <v>#N/A</v>
      </c>
      <c r="AR17" s="51" t="e">
        <f>IFERROR(IF(COUNT($U$4:$U17)&lt;&gt;AR$2,NA(),SLOPE(AF$4:AF$26,$R$4:$R$26)*($R17-COUNTIF(BP$4:BP17,"Hold"))+INTERCEPT(AF$4:AF$26,$R$4:$R$26)),NA())</f>
        <v>#N/A</v>
      </c>
      <c r="AS17" s="51" t="e">
        <f>IFERROR(IF(COUNT($U$4:$U17)&lt;&gt;AS$2,NA(),SLOPE(AG$4:AG$26,$R$4:$R$26)*($R17-COUNTIF(BQ$4:BQ17,"Hold"))+INTERCEPT(AG$4:AG$26,$R$4:$R$26)),NA())</f>
        <v>#N/A</v>
      </c>
      <c r="AT17" s="51" t="e">
        <f>IFERROR(IF(COUNT($U$4:$U17)&lt;&gt;AT$2,NA(),SLOPE(AH$4:AH$26,$R$4:$R$26)*($R17-COUNTIF(BR$4:BR17,"Hold"))+INTERCEPT(AH$4:AH$26,$R$4:$R$26)),NA())</f>
        <v>#N/A</v>
      </c>
      <c r="AU17" s="51" t="e">
        <f>IFERROR(IF(COUNT($U$4:$U17)&lt;&gt;AU$2,NA(),SLOPE(AI$4:AI$26,$R$4:$R$26)*($R17-COUNTIF(BS$4:BS17,"Hold"))+INTERCEPT(AI$4:AI$26,$R$4:$R$26)),NA())</f>
        <v>#N/A</v>
      </c>
      <c r="AV17" s="57" t="e">
        <f>IF(AND(ISNUMBER($U17),COUNT($U$4:$U17)=AV$2),$G17,IF($H17="Hold",AV16,IF(COUNT($U$4:$U17)=AV$2,$V17+AV16,NA())))</f>
        <v>#N/A</v>
      </c>
      <c r="AW17" s="57" t="e">
        <f>IF(AND(ISNUMBER($U17),COUNT($U$4:$U17)=AW$2),$G17,IF($H17="Hold",AW16,IF(COUNT($U$4:$U17)=AW$2,$V17+AW16,NA())))</f>
        <v>#N/A</v>
      </c>
      <c r="AX17" s="57" t="e">
        <f>IF(AND(ISNUMBER($U17),COUNT($U$4:$U17)=AX$2),$G17,IF($H17="Hold",AX16,IF(COUNT($U$4:$U17)=AX$2,$V17+AX16,NA())))</f>
        <v>#N/A</v>
      </c>
      <c r="AY17" s="57" t="e">
        <f>IF(AND(ISNUMBER($U17),COUNT($U$4:$U17)=AY$2),$G17,IF($H17="Hold",AY16,IF(COUNT($U$4:$U17)=AY$2,$V17+AY16,NA())))</f>
        <v>#N/A</v>
      </c>
      <c r="AZ17" s="57" t="e">
        <f>IF(AND(ISNUMBER($U17),COUNT($U$4:$U17)=AZ$2),$G17,IF($H17="Hold",AZ16,IF(COUNT($U$4:$U17)=AZ$2,$V17+AZ16,NA())))</f>
        <v>#N/A</v>
      </c>
      <c r="BA17" s="57" t="e">
        <f>IF(AND(ISNUMBER($U17),COUNT($U$4:$U17)=BA$2),$G17,IF($H17="Hold",BA16,IF(COUNT($U$4:$U17)=BA$2,$V17+BA16,NA())))</f>
        <v>#N/A</v>
      </c>
      <c r="BB17" s="57" t="e">
        <f>IF(AND(ISNUMBER($U17),COUNT($U$4:$U17)=BB$2),$G17,IF($H17="Hold",BB16,IF(COUNT($U$4:$U17)=BB$2,$V17+BB16,NA())))</f>
        <v>#N/A</v>
      </c>
      <c r="BC17" s="57" t="e">
        <f>IF(AND(ISNUMBER($U17),COUNT($U$4:$U17)=BC$2),$G17,IF($H17="Hold",BC16,IF(COUNT($U$4:$U17)=BC$2,$V17+BC16,NA())))</f>
        <v>#N/A</v>
      </c>
      <c r="BD17" s="57" t="e">
        <f>IF(AND(ISNUMBER($U17),COUNT($U$4:$U17)=BD$2),$G17,IF($H17="Hold",BD16,IF(COUNT($U$4:$U17)=BD$2,$V17+BD16,NA())))</f>
        <v>#N/A</v>
      </c>
      <c r="BE17" s="57" t="e">
        <f>IF(AND(ISNUMBER($U17),COUNT($U$4:$U17)=BE$2),$G17,IF($H17="Hold",BE16,IF(COUNT($U$4:$U17)=BE$2,$V17+BE16,NA())))</f>
        <v>#N/A</v>
      </c>
      <c r="BF17" s="57" t="e">
        <f>IF(AND(ISNUMBER($U17),COUNT($U$4:$U17)=BF$2),$G17,IF($H17="Hold",BF16,IF(COUNT($U$4:$U17)=BF$2,$V17+BF16,NA())))</f>
        <v>#N/A</v>
      </c>
      <c r="BG17" s="57" t="e">
        <f>IF(AND(ISNUMBER($U17),COUNT($U$4:$U17)=BG$2),$G17,IF($H17="Hold",BG16,IF(COUNT($U$4:$U17)=BG$2,$V17+BG16,NA())))</f>
        <v>#N/A</v>
      </c>
      <c r="BH17" s="55" t="e">
        <f>IF(AND(COUNT($U$4:$U17)=BH$2,$H17="Hold"),"Hold",NA())</f>
        <v>#N/A</v>
      </c>
      <c r="BI17" s="55" t="e">
        <f>IF(AND(COUNT($U$4:$U17)=BI$2,$H17="Hold"),"Hold",NA())</f>
        <v>#N/A</v>
      </c>
      <c r="BJ17" s="55" t="e">
        <f>IF(AND(COUNT($U$4:$U17)=BJ$2,$H17="Hold"),"Hold",NA())</f>
        <v>#N/A</v>
      </c>
      <c r="BK17" s="55" t="e">
        <f>IF(AND(COUNT($U$4:$U17)=BK$2,$H17="Hold"),"Hold",NA())</f>
        <v>#N/A</v>
      </c>
      <c r="BL17" s="55" t="e">
        <f>IF(AND(COUNT($U$4:$U17)=BL$2,$H17="Hold"),"Hold",NA())</f>
        <v>#N/A</v>
      </c>
      <c r="BM17" s="55" t="e">
        <f>IF(AND(COUNT($U$4:$U17)=BM$2,$H17="Hold"),"Hold",NA())</f>
        <v>#N/A</v>
      </c>
      <c r="BN17" s="55" t="e">
        <f>IF(AND(COUNT($U$4:$U17)=BN$2,$H17="Hold"),"Hold",NA())</f>
        <v>#N/A</v>
      </c>
      <c r="BO17" s="55" t="e">
        <f>IF(AND(COUNT($U$4:$U17)=BO$2,$H17="Hold"),"Hold",NA())</f>
        <v>#N/A</v>
      </c>
      <c r="BP17" s="55" t="e">
        <f>IF(AND(COUNT($U$4:$U17)=BP$2,$H17="Hold"),"Hold",NA())</f>
        <v>#N/A</v>
      </c>
      <c r="BQ17" s="55" t="e">
        <f>IF(AND(COUNT($U$4:$U17)=BQ$2,$H17="Hold"),"Hold",NA())</f>
        <v>#N/A</v>
      </c>
      <c r="BR17" s="55" t="e">
        <f>IF(AND(COUNT($U$4:$U17)=BR$2,$H17="Hold"),"Hold",NA())</f>
        <v>#N/A</v>
      </c>
      <c r="BS17" s="55" t="e">
        <f>IF(AND(COUNT($U$4:$U17)=BS$2,$H17="Hold"),"Hold",NA())</f>
        <v>#N/A</v>
      </c>
    </row>
    <row r="18" spans="1:71" s="96" customFormat="1" ht="18.75" customHeight="1" x14ac:dyDescent="0.25">
      <c r="B18" s="23"/>
      <c r="C18" s="95"/>
      <c r="D18" s="9">
        <f t="shared" si="2"/>
        <v>28</v>
      </c>
      <c r="E18" s="10">
        <f t="shared" si="3"/>
        <v>42786</v>
      </c>
      <c r="F18" s="5" t="str">
        <f>IFERROR(IF(COUNT(G$4:G18)=0,"",IF(H18="Hold",F17,IF(ISNUMBER(U18),G18,F17+V18))),"")</f>
        <v/>
      </c>
      <c r="G18" s="13"/>
      <c r="H18" s="27"/>
      <c r="I18" s="17"/>
      <c r="J18" s="93"/>
      <c r="K18" s="34"/>
      <c r="L18" s="155" t="s">
        <v>73</v>
      </c>
      <c r="M18" s="155"/>
      <c r="N18" s="155"/>
      <c r="O18" s="155"/>
      <c r="P18" s="37"/>
      <c r="R18" s="46">
        <v>15</v>
      </c>
      <c r="S18" s="47" t="e">
        <f t="shared" si="0"/>
        <v>#N/A</v>
      </c>
      <c r="T18" s="47"/>
      <c r="U18" s="52" t="str">
        <f>IF(H18="30 Mins",$N$19,IF(H18="45 Mins",$N$20,IF(H18="60 Mins",$N$21,IF(H18="Alt 1",$N$22,IF(H18="Alt 2",$N$23,IF(H18="Alt 3",$N$24,IF(H18="Alt 4",$N$25,IF(H18="Alt 5",#REF!,IF(H18="Change",V17,"")))))))))</f>
        <v/>
      </c>
      <c r="V18" s="53" t="e">
        <f>IF(COUNT(U$4:U18)=0,NA(),IF(ISNUMBER(U18),U18,V17))</f>
        <v>#N/A</v>
      </c>
      <c r="W18" s="48" t="e">
        <f t="shared" si="1"/>
        <v>#N/A</v>
      </c>
      <c r="X18" s="72" t="str">
        <f>IF(AND(ISNUMBER($S18),COUNT($U$4:$U18)=X$2),$S18,"")</f>
        <v/>
      </c>
      <c r="Y18" s="72" t="str">
        <f>IF(AND(ISNUMBER($S18),COUNT($U$4:$U18)=Y$2),$S18,"")</f>
        <v/>
      </c>
      <c r="Z18" s="72" t="str">
        <f>IF(AND(ISNUMBER($S18),COUNT($U$4:$U18)=Z$2),$S18,"")</f>
        <v/>
      </c>
      <c r="AA18" s="72" t="str">
        <f>IF(AND(ISNUMBER($S18),COUNT($U$4:$U18)=AA$2),$S18,"")</f>
        <v/>
      </c>
      <c r="AB18" s="72" t="str">
        <f>IF(AND(ISNUMBER($S18),COUNT($U$4:$U18)=AB$2),$S18,"")</f>
        <v/>
      </c>
      <c r="AC18" s="72" t="str">
        <f>IF(AND(ISNUMBER($S18),COUNT($U$4:$U18)=AC$2),$S18,"")</f>
        <v/>
      </c>
      <c r="AD18" s="72" t="str">
        <f>IF(AND(ISNUMBER($S18),COUNT($U$4:$U18)=AD$2),$S18,"")</f>
        <v/>
      </c>
      <c r="AE18" s="72" t="str">
        <f>IF(AND(ISNUMBER($S18),COUNT($U$4:$U18)=AE$2),$S18,"")</f>
        <v/>
      </c>
      <c r="AF18" s="72" t="str">
        <f>IF(AND(ISNUMBER($S18),COUNT($U$4:$U18)=AF$2),$S18,"")</f>
        <v/>
      </c>
      <c r="AG18" s="72" t="str">
        <f>IF(AND(ISNUMBER($S18),COUNT($U$4:$U18)=AG$2),$S18,"")</f>
        <v/>
      </c>
      <c r="AH18" s="72" t="str">
        <f>IF(AND(ISNUMBER($S18),COUNT($U$4:$U18)=AH$2),$S18,"")</f>
        <v/>
      </c>
      <c r="AI18" s="72" t="str">
        <f>IF(AND(ISNUMBER($S18),COUNT($U$4:$U18)=AI$2),$S18,"")</f>
        <v/>
      </c>
      <c r="AJ18" s="51" t="e">
        <f>IFERROR(IF(COUNT($U$4:$U18)&lt;&gt;AJ$2,NA(),SLOPE(X$4:X$26,$R$4:$R$26)*($R18-COUNTIF(BH$4:BH18,"Hold"))+INTERCEPT(X$4:X$26,$R$4:$R$26)),NA())</f>
        <v>#N/A</v>
      </c>
      <c r="AK18" s="51" t="e">
        <f>IFERROR(IF(COUNT($U$4:$U18)&lt;&gt;AK$2,NA(),SLOPE(Y$4:Y$26,$R$4:$R$26)*($R18-COUNTIF(BI$4:BI18,"Hold"))+INTERCEPT(Y$4:Y$26,$R$4:$R$26)),NA())</f>
        <v>#N/A</v>
      </c>
      <c r="AL18" s="51" t="e">
        <f>IFERROR(IF(COUNT($U$4:$U18)&lt;&gt;AL$2,NA(),SLOPE(Z$4:Z$26,$R$4:$R$26)*($R18-COUNTIF(BJ$4:BJ18,"Hold"))+INTERCEPT(Z$4:Z$26,$R$4:$R$26)),NA())</f>
        <v>#N/A</v>
      </c>
      <c r="AM18" s="51" t="e">
        <f>IFERROR(IF(COUNT($U$4:$U18)&lt;&gt;AM$2,NA(),SLOPE(AA$4:AA$26,$R$4:$R$26)*($R18-COUNTIF(BK$4:BK18,"Hold"))+INTERCEPT(AA$4:AA$26,$R$4:$R$26)),NA())</f>
        <v>#N/A</v>
      </c>
      <c r="AN18" s="51" t="e">
        <f>IFERROR(IF(COUNT($U$4:$U18)&lt;&gt;AN$2,NA(),SLOPE(AB$4:AB$26,$R$4:$R$26)*($R18-COUNTIF(BL$4:BL18,"Hold"))+INTERCEPT(AB$4:AB$26,$R$4:$R$26)),NA())</f>
        <v>#N/A</v>
      </c>
      <c r="AO18" s="51" t="e">
        <f>IFERROR(IF(COUNT($U$4:$U18)&lt;&gt;AO$2,NA(),SLOPE(AC$4:AC$26,$R$4:$R$26)*($R18-COUNTIF(BM$4:BM18,"Hold"))+INTERCEPT(AC$4:AC$26,$R$4:$R$26)),NA())</f>
        <v>#N/A</v>
      </c>
      <c r="AP18" s="51" t="e">
        <f>IFERROR(IF(COUNT($U$4:$U18)&lt;&gt;AP$2,NA(),SLOPE(AD$4:AD$26,$R$4:$R$26)*($R18-COUNTIF(BN$4:BN18,"Hold"))+INTERCEPT(AD$4:AD$26,$R$4:$R$26)),NA())</f>
        <v>#N/A</v>
      </c>
      <c r="AQ18" s="51" t="e">
        <f>IFERROR(IF(COUNT($U$4:$U18)&lt;&gt;AQ$2,NA(),SLOPE(AE$4:AE$26,$R$4:$R$26)*($R18-COUNTIF(BO$4:BO18,"Hold"))+INTERCEPT(AE$4:AE$26,$R$4:$R$26)),NA())</f>
        <v>#N/A</v>
      </c>
      <c r="AR18" s="51" t="e">
        <f>IFERROR(IF(COUNT($U$4:$U18)&lt;&gt;AR$2,NA(),SLOPE(AF$4:AF$26,$R$4:$R$26)*($R18-COUNTIF(BP$4:BP18,"Hold"))+INTERCEPT(AF$4:AF$26,$R$4:$R$26)),NA())</f>
        <v>#N/A</v>
      </c>
      <c r="AS18" s="51" t="e">
        <f>IFERROR(IF(COUNT($U$4:$U18)&lt;&gt;AS$2,NA(),SLOPE(AG$4:AG$26,$R$4:$R$26)*($R18-COUNTIF(BQ$4:BQ18,"Hold"))+INTERCEPT(AG$4:AG$26,$R$4:$R$26)),NA())</f>
        <v>#N/A</v>
      </c>
      <c r="AT18" s="51" t="e">
        <f>IFERROR(IF(COUNT($U$4:$U18)&lt;&gt;AT$2,NA(),SLOPE(AH$4:AH$26,$R$4:$R$26)*($R18-COUNTIF(BR$4:BR18,"Hold"))+INTERCEPT(AH$4:AH$26,$R$4:$R$26)),NA())</f>
        <v>#N/A</v>
      </c>
      <c r="AU18" s="51" t="e">
        <f>IFERROR(IF(COUNT($U$4:$U18)&lt;&gt;AU$2,NA(),SLOPE(AI$4:AI$26,$R$4:$R$26)*($R18-COUNTIF(BS$4:BS18,"Hold"))+INTERCEPT(AI$4:AI$26,$R$4:$R$26)),NA())</f>
        <v>#N/A</v>
      </c>
      <c r="AV18" s="57" t="e">
        <f>IF(AND(ISNUMBER($U18),COUNT($U$4:$U18)=AV$2),$G18,IF($H18="Hold",AV17,IF(COUNT($U$4:$U18)=AV$2,$V18+AV17,NA())))</f>
        <v>#N/A</v>
      </c>
      <c r="AW18" s="57" t="e">
        <f>IF(AND(ISNUMBER($U18),COUNT($U$4:$U18)=AW$2),$G18,IF($H18="Hold",AW17,IF(COUNT($U$4:$U18)=AW$2,$V18+AW17,NA())))</f>
        <v>#N/A</v>
      </c>
      <c r="AX18" s="57" t="e">
        <f>IF(AND(ISNUMBER($U18),COUNT($U$4:$U18)=AX$2),$G18,IF($H18="Hold",AX17,IF(COUNT($U$4:$U18)=AX$2,$V18+AX17,NA())))</f>
        <v>#N/A</v>
      </c>
      <c r="AY18" s="57" t="e">
        <f>IF(AND(ISNUMBER($U18),COUNT($U$4:$U18)=AY$2),$G18,IF($H18="Hold",AY17,IF(COUNT($U$4:$U18)=AY$2,$V18+AY17,NA())))</f>
        <v>#N/A</v>
      </c>
      <c r="AZ18" s="57" t="e">
        <f>IF(AND(ISNUMBER($U18),COUNT($U$4:$U18)=AZ$2),$G18,IF($H18="Hold",AZ17,IF(COUNT($U$4:$U18)=AZ$2,$V18+AZ17,NA())))</f>
        <v>#N/A</v>
      </c>
      <c r="BA18" s="57" t="e">
        <f>IF(AND(ISNUMBER($U18),COUNT($U$4:$U18)=BA$2),$G18,IF($H18="Hold",BA17,IF(COUNT($U$4:$U18)=BA$2,$V18+BA17,NA())))</f>
        <v>#N/A</v>
      </c>
      <c r="BB18" s="57" t="e">
        <f>IF(AND(ISNUMBER($U18),COUNT($U$4:$U18)=BB$2),$G18,IF($H18="Hold",BB17,IF(COUNT($U$4:$U18)=BB$2,$V18+BB17,NA())))</f>
        <v>#N/A</v>
      </c>
      <c r="BC18" s="57" t="e">
        <f>IF(AND(ISNUMBER($U18),COUNT($U$4:$U18)=BC$2),$G18,IF($H18="Hold",BC17,IF(COUNT($U$4:$U18)=BC$2,$V18+BC17,NA())))</f>
        <v>#N/A</v>
      </c>
      <c r="BD18" s="57" t="e">
        <f>IF(AND(ISNUMBER($U18),COUNT($U$4:$U18)=BD$2),$G18,IF($H18="Hold",BD17,IF(COUNT($U$4:$U18)=BD$2,$V18+BD17,NA())))</f>
        <v>#N/A</v>
      </c>
      <c r="BE18" s="57" t="e">
        <f>IF(AND(ISNUMBER($U18),COUNT($U$4:$U18)=BE$2),$G18,IF($H18="Hold",BE17,IF(COUNT($U$4:$U18)=BE$2,$V18+BE17,NA())))</f>
        <v>#N/A</v>
      </c>
      <c r="BF18" s="57" t="e">
        <f>IF(AND(ISNUMBER($U18),COUNT($U$4:$U18)=BF$2),$G18,IF($H18="Hold",BF17,IF(COUNT($U$4:$U18)=BF$2,$V18+BF17,NA())))</f>
        <v>#N/A</v>
      </c>
      <c r="BG18" s="57" t="e">
        <f>IF(AND(ISNUMBER($U18),COUNT($U$4:$U18)=BG$2),$G18,IF($H18="Hold",BG17,IF(COUNT($U$4:$U18)=BG$2,$V18+BG17,NA())))</f>
        <v>#N/A</v>
      </c>
      <c r="BH18" s="55" t="e">
        <f>IF(AND(COUNT($U$4:$U18)=BH$2,$H18="Hold"),"Hold",NA())</f>
        <v>#N/A</v>
      </c>
      <c r="BI18" s="55" t="e">
        <f>IF(AND(COUNT($U$4:$U18)=BI$2,$H18="Hold"),"Hold",NA())</f>
        <v>#N/A</v>
      </c>
      <c r="BJ18" s="55" t="e">
        <f>IF(AND(COUNT($U$4:$U18)=BJ$2,$H18="Hold"),"Hold",NA())</f>
        <v>#N/A</v>
      </c>
      <c r="BK18" s="55" t="e">
        <f>IF(AND(COUNT($U$4:$U18)=BK$2,$H18="Hold"),"Hold",NA())</f>
        <v>#N/A</v>
      </c>
      <c r="BL18" s="55" t="e">
        <f>IF(AND(COUNT($U$4:$U18)=BL$2,$H18="Hold"),"Hold",NA())</f>
        <v>#N/A</v>
      </c>
      <c r="BM18" s="55" t="e">
        <f>IF(AND(COUNT($U$4:$U18)=BM$2,$H18="Hold"),"Hold",NA())</f>
        <v>#N/A</v>
      </c>
      <c r="BN18" s="55" t="e">
        <f>IF(AND(COUNT($U$4:$U18)=BN$2,$H18="Hold"),"Hold",NA())</f>
        <v>#N/A</v>
      </c>
      <c r="BO18" s="55" t="e">
        <f>IF(AND(COUNT($U$4:$U18)=BO$2,$H18="Hold"),"Hold",NA())</f>
        <v>#N/A</v>
      </c>
      <c r="BP18" s="55" t="e">
        <f>IF(AND(COUNT($U$4:$U18)=BP$2,$H18="Hold"),"Hold",NA())</f>
        <v>#N/A</v>
      </c>
      <c r="BQ18" s="55" t="e">
        <f>IF(AND(COUNT($U$4:$U18)=BQ$2,$H18="Hold"),"Hold",NA())</f>
        <v>#N/A</v>
      </c>
      <c r="BR18" s="55" t="e">
        <f>IF(AND(COUNT($U$4:$U18)=BR$2,$H18="Hold"),"Hold",NA())</f>
        <v>#N/A</v>
      </c>
      <c r="BS18" s="55" t="e">
        <f>IF(AND(COUNT($U$4:$U18)=BS$2,$H18="Hold"),"Hold",NA())</f>
        <v>#N/A</v>
      </c>
    </row>
    <row r="19" spans="1:71" s="96" customFormat="1" ht="18.75" customHeight="1" x14ac:dyDescent="0.25">
      <c r="B19" s="23"/>
      <c r="C19" s="95"/>
      <c r="D19" s="9">
        <f t="shared" si="2"/>
        <v>30</v>
      </c>
      <c r="E19" s="10">
        <f t="shared" si="3"/>
        <v>42800</v>
      </c>
      <c r="F19" s="5" t="str">
        <f>IFERROR(IF(COUNT(G$4:G19)=0,"",IF(H19="Hold",F18,IF(ISNUMBER(U19),G19,F18+V19))),"")</f>
        <v/>
      </c>
      <c r="G19" s="13"/>
      <c r="H19" s="27"/>
      <c r="I19" s="17"/>
      <c r="J19" s="93"/>
      <c r="K19" s="34"/>
      <c r="L19" s="39" t="s">
        <v>55</v>
      </c>
      <c r="M19" s="125" t="s">
        <v>79</v>
      </c>
      <c r="N19" s="97">
        <v>4.5</v>
      </c>
      <c r="O19" s="75"/>
      <c r="P19" s="37"/>
      <c r="R19" s="46">
        <v>16</v>
      </c>
      <c r="S19" s="47" t="e">
        <f t="shared" si="0"/>
        <v>#N/A</v>
      </c>
      <c r="T19" s="47"/>
      <c r="U19" s="52" t="str">
        <f>IF(H19="30 Mins",$N$19,IF(H19="45 Mins",$N$20,IF(H19="60 Mins",$N$21,IF(H19="Alt 1",$N$22,IF(H19="Alt 2",$N$23,IF(H19="Alt 3",$N$24,IF(H19="Alt 4",$N$25,IF(H19="Alt 5",#REF!,IF(H19="Change",V18,"")))))))))</f>
        <v/>
      </c>
      <c r="V19" s="53" t="e">
        <f>IF(COUNT(U$4:U19)=0,NA(),IF(ISNUMBER(U19),U19,V18))</f>
        <v>#N/A</v>
      </c>
      <c r="W19" s="48" t="e">
        <f t="shared" si="1"/>
        <v>#N/A</v>
      </c>
      <c r="X19" s="72" t="str">
        <f>IF(AND(ISNUMBER($S19),COUNT($U$4:$U19)=X$2),$S19,"")</f>
        <v/>
      </c>
      <c r="Y19" s="72" t="str">
        <f>IF(AND(ISNUMBER($S19),COUNT($U$4:$U19)=Y$2),$S19,"")</f>
        <v/>
      </c>
      <c r="Z19" s="72" t="str">
        <f>IF(AND(ISNUMBER($S19),COUNT($U$4:$U19)=Z$2),$S19,"")</f>
        <v/>
      </c>
      <c r="AA19" s="72" t="str">
        <f>IF(AND(ISNUMBER($S19),COUNT($U$4:$U19)=AA$2),$S19,"")</f>
        <v/>
      </c>
      <c r="AB19" s="72" t="str">
        <f>IF(AND(ISNUMBER($S19),COUNT($U$4:$U19)=AB$2),$S19,"")</f>
        <v/>
      </c>
      <c r="AC19" s="72" t="str">
        <f>IF(AND(ISNUMBER($S19),COUNT($U$4:$U19)=AC$2),$S19,"")</f>
        <v/>
      </c>
      <c r="AD19" s="72" t="str">
        <f>IF(AND(ISNUMBER($S19),COUNT($U$4:$U19)=AD$2),$S19,"")</f>
        <v/>
      </c>
      <c r="AE19" s="72" t="str">
        <f>IF(AND(ISNUMBER($S19),COUNT($U$4:$U19)=AE$2),$S19,"")</f>
        <v/>
      </c>
      <c r="AF19" s="72" t="str">
        <f>IF(AND(ISNUMBER($S19),COUNT($U$4:$U19)=AF$2),$S19,"")</f>
        <v/>
      </c>
      <c r="AG19" s="72" t="str">
        <f>IF(AND(ISNUMBER($S19),COUNT($U$4:$U19)=AG$2),$S19,"")</f>
        <v/>
      </c>
      <c r="AH19" s="72" t="str">
        <f>IF(AND(ISNUMBER($S19),COUNT($U$4:$U19)=AH$2),$S19,"")</f>
        <v/>
      </c>
      <c r="AI19" s="72" t="str">
        <f>IF(AND(ISNUMBER($S19),COUNT($U$4:$U19)=AI$2),$S19,"")</f>
        <v/>
      </c>
      <c r="AJ19" s="51" t="e">
        <f>IFERROR(IF(COUNT($U$4:$U19)&lt;&gt;AJ$2,NA(),SLOPE(X$4:X$26,$R$4:$R$26)*($R19-COUNTIF(BH$4:BH19,"Hold"))+INTERCEPT(X$4:X$26,$R$4:$R$26)),NA())</f>
        <v>#N/A</v>
      </c>
      <c r="AK19" s="51" t="e">
        <f>IFERROR(IF(COUNT($U$4:$U19)&lt;&gt;AK$2,NA(),SLOPE(Y$4:Y$26,$R$4:$R$26)*($R19-COUNTIF(BI$4:BI19,"Hold"))+INTERCEPT(Y$4:Y$26,$R$4:$R$26)),NA())</f>
        <v>#N/A</v>
      </c>
      <c r="AL19" s="51" t="e">
        <f>IFERROR(IF(COUNT($U$4:$U19)&lt;&gt;AL$2,NA(),SLOPE(Z$4:Z$26,$R$4:$R$26)*($R19-COUNTIF(BJ$4:BJ19,"Hold"))+INTERCEPT(Z$4:Z$26,$R$4:$R$26)),NA())</f>
        <v>#N/A</v>
      </c>
      <c r="AM19" s="51" t="e">
        <f>IFERROR(IF(COUNT($U$4:$U19)&lt;&gt;AM$2,NA(),SLOPE(AA$4:AA$26,$R$4:$R$26)*($R19-COUNTIF(BK$4:BK19,"Hold"))+INTERCEPT(AA$4:AA$26,$R$4:$R$26)),NA())</f>
        <v>#N/A</v>
      </c>
      <c r="AN19" s="51" t="e">
        <f>IFERROR(IF(COUNT($U$4:$U19)&lt;&gt;AN$2,NA(),SLOPE(AB$4:AB$26,$R$4:$R$26)*($R19-COUNTIF(BL$4:BL19,"Hold"))+INTERCEPT(AB$4:AB$26,$R$4:$R$26)),NA())</f>
        <v>#N/A</v>
      </c>
      <c r="AO19" s="51" t="e">
        <f>IFERROR(IF(COUNT($U$4:$U19)&lt;&gt;AO$2,NA(),SLOPE(AC$4:AC$26,$R$4:$R$26)*($R19-COUNTIF(BM$4:BM19,"Hold"))+INTERCEPT(AC$4:AC$26,$R$4:$R$26)),NA())</f>
        <v>#N/A</v>
      </c>
      <c r="AP19" s="51" t="e">
        <f>IFERROR(IF(COUNT($U$4:$U19)&lt;&gt;AP$2,NA(),SLOPE(AD$4:AD$26,$R$4:$R$26)*($R19-COUNTIF(BN$4:BN19,"Hold"))+INTERCEPT(AD$4:AD$26,$R$4:$R$26)),NA())</f>
        <v>#N/A</v>
      </c>
      <c r="AQ19" s="51" t="e">
        <f>IFERROR(IF(COUNT($U$4:$U19)&lt;&gt;AQ$2,NA(),SLOPE(AE$4:AE$26,$R$4:$R$26)*($R19-COUNTIF(BO$4:BO19,"Hold"))+INTERCEPT(AE$4:AE$26,$R$4:$R$26)),NA())</f>
        <v>#N/A</v>
      </c>
      <c r="AR19" s="51" t="e">
        <f>IFERROR(IF(COUNT($U$4:$U19)&lt;&gt;AR$2,NA(),SLOPE(AF$4:AF$26,$R$4:$R$26)*($R19-COUNTIF(BP$4:BP19,"Hold"))+INTERCEPT(AF$4:AF$26,$R$4:$R$26)),NA())</f>
        <v>#N/A</v>
      </c>
      <c r="AS19" s="51" t="e">
        <f>IFERROR(IF(COUNT($U$4:$U19)&lt;&gt;AS$2,NA(),SLOPE(AG$4:AG$26,$R$4:$R$26)*($R19-COUNTIF(BQ$4:BQ19,"Hold"))+INTERCEPT(AG$4:AG$26,$R$4:$R$26)),NA())</f>
        <v>#N/A</v>
      </c>
      <c r="AT19" s="51" t="e">
        <f>IFERROR(IF(COUNT($U$4:$U19)&lt;&gt;AT$2,NA(),SLOPE(AH$4:AH$26,$R$4:$R$26)*($R19-COUNTIF(BR$4:BR19,"Hold"))+INTERCEPT(AH$4:AH$26,$R$4:$R$26)),NA())</f>
        <v>#N/A</v>
      </c>
      <c r="AU19" s="51" t="e">
        <f>IFERROR(IF(COUNT($U$4:$U19)&lt;&gt;AU$2,NA(),SLOPE(AI$4:AI$26,$R$4:$R$26)*($R19-COUNTIF(BS$4:BS19,"Hold"))+INTERCEPT(AI$4:AI$26,$R$4:$R$26)),NA())</f>
        <v>#N/A</v>
      </c>
      <c r="AV19" s="57" t="e">
        <f>IF(AND(ISNUMBER($U19),COUNT($U$4:$U19)=AV$2),$G19,IF($H19="Hold",AV18,IF(COUNT($U$4:$U19)=AV$2,$V19+AV18,NA())))</f>
        <v>#N/A</v>
      </c>
      <c r="AW19" s="57" t="e">
        <f>IF(AND(ISNUMBER($U19),COUNT($U$4:$U19)=AW$2),$G19,IF($H19="Hold",AW18,IF(COUNT($U$4:$U19)=AW$2,$V19+AW18,NA())))</f>
        <v>#N/A</v>
      </c>
      <c r="AX19" s="57" t="e">
        <f>IF(AND(ISNUMBER($U19),COUNT($U$4:$U19)=AX$2),$G19,IF($H19="Hold",AX18,IF(COUNT($U$4:$U19)=AX$2,$V19+AX18,NA())))</f>
        <v>#N/A</v>
      </c>
      <c r="AY19" s="57" t="e">
        <f>IF(AND(ISNUMBER($U19),COUNT($U$4:$U19)=AY$2),$G19,IF($H19="Hold",AY18,IF(COUNT($U$4:$U19)=AY$2,$V19+AY18,NA())))</f>
        <v>#N/A</v>
      </c>
      <c r="AZ19" s="57" t="e">
        <f>IF(AND(ISNUMBER($U19),COUNT($U$4:$U19)=AZ$2),$G19,IF($H19="Hold",AZ18,IF(COUNT($U$4:$U19)=AZ$2,$V19+AZ18,NA())))</f>
        <v>#N/A</v>
      </c>
      <c r="BA19" s="57" t="e">
        <f>IF(AND(ISNUMBER($U19),COUNT($U$4:$U19)=BA$2),$G19,IF($H19="Hold",BA18,IF(COUNT($U$4:$U19)=BA$2,$V19+BA18,NA())))</f>
        <v>#N/A</v>
      </c>
      <c r="BB19" s="57" t="e">
        <f>IF(AND(ISNUMBER($U19),COUNT($U$4:$U19)=BB$2),$G19,IF($H19="Hold",BB18,IF(COUNT($U$4:$U19)=BB$2,$V19+BB18,NA())))</f>
        <v>#N/A</v>
      </c>
      <c r="BC19" s="57" t="e">
        <f>IF(AND(ISNUMBER($U19),COUNT($U$4:$U19)=BC$2),$G19,IF($H19="Hold",BC18,IF(COUNT($U$4:$U19)=BC$2,$V19+BC18,NA())))</f>
        <v>#N/A</v>
      </c>
      <c r="BD19" s="57" t="e">
        <f>IF(AND(ISNUMBER($U19),COUNT($U$4:$U19)=BD$2),$G19,IF($H19="Hold",BD18,IF(COUNT($U$4:$U19)=BD$2,$V19+BD18,NA())))</f>
        <v>#N/A</v>
      </c>
      <c r="BE19" s="57" t="e">
        <f>IF(AND(ISNUMBER($U19),COUNT($U$4:$U19)=BE$2),$G19,IF($H19="Hold",BE18,IF(COUNT($U$4:$U19)=BE$2,$V19+BE18,NA())))</f>
        <v>#N/A</v>
      </c>
      <c r="BF19" s="57" t="e">
        <f>IF(AND(ISNUMBER($U19),COUNT($U$4:$U19)=BF$2),$G19,IF($H19="Hold",BF18,IF(COUNT($U$4:$U19)=BF$2,$V19+BF18,NA())))</f>
        <v>#N/A</v>
      </c>
      <c r="BG19" s="57" t="e">
        <f>IF(AND(ISNUMBER($U19),COUNT($U$4:$U19)=BG$2),$G19,IF($H19="Hold",BG18,IF(COUNT($U$4:$U19)=BG$2,$V19+BG18,NA())))</f>
        <v>#N/A</v>
      </c>
      <c r="BH19" s="55" t="e">
        <f>IF(AND(COUNT($U$4:$U19)=BH$2,$H19="Hold"),"Hold",NA())</f>
        <v>#N/A</v>
      </c>
      <c r="BI19" s="55" t="e">
        <f>IF(AND(COUNT($U$4:$U19)=BI$2,$H19="Hold"),"Hold",NA())</f>
        <v>#N/A</v>
      </c>
      <c r="BJ19" s="55" t="e">
        <f>IF(AND(COUNT($U$4:$U19)=BJ$2,$H19="Hold"),"Hold",NA())</f>
        <v>#N/A</v>
      </c>
      <c r="BK19" s="55" t="e">
        <f>IF(AND(COUNT($U$4:$U19)=BK$2,$H19="Hold"),"Hold",NA())</f>
        <v>#N/A</v>
      </c>
      <c r="BL19" s="55" t="e">
        <f>IF(AND(COUNT($U$4:$U19)=BL$2,$H19="Hold"),"Hold",NA())</f>
        <v>#N/A</v>
      </c>
      <c r="BM19" s="55" t="e">
        <f>IF(AND(COUNT($U$4:$U19)=BM$2,$H19="Hold"),"Hold",NA())</f>
        <v>#N/A</v>
      </c>
      <c r="BN19" s="55" t="e">
        <f>IF(AND(COUNT($U$4:$U19)=BN$2,$H19="Hold"),"Hold",NA())</f>
        <v>#N/A</v>
      </c>
      <c r="BO19" s="55" t="e">
        <f>IF(AND(COUNT($U$4:$U19)=BO$2,$H19="Hold"),"Hold",NA())</f>
        <v>#N/A</v>
      </c>
      <c r="BP19" s="55" t="e">
        <f>IF(AND(COUNT($U$4:$U19)=BP$2,$H19="Hold"),"Hold",NA())</f>
        <v>#N/A</v>
      </c>
      <c r="BQ19" s="55" t="e">
        <f>IF(AND(COUNT($U$4:$U19)=BQ$2,$H19="Hold"),"Hold",NA())</f>
        <v>#N/A</v>
      </c>
      <c r="BR19" s="55" t="e">
        <f>IF(AND(COUNT($U$4:$U19)=BR$2,$H19="Hold"),"Hold",NA())</f>
        <v>#N/A</v>
      </c>
      <c r="BS19" s="55" t="e">
        <f>IF(AND(COUNT($U$4:$U19)=BS$2,$H19="Hold"),"Hold",NA())</f>
        <v>#N/A</v>
      </c>
    </row>
    <row r="20" spans="1:71" s="96" customFormat="1" ht="18.75" customHeight="1" x14ac:dyDescent="0.25">
      <c r="B20" s="23"/>
      <c r="C20" s="95"/>
      <c r="D20" s="9">
        <f t="shared" si="2"/>
        <v>32</v>
      </c>
      <c r="E20" s="10">
        <f t="shared" si="3"/>
        <v>42814</v>
      </c>
      <c r="F20" s="5" t="str">
        <f>IFERROR(IF(COUNT(G$4:G20)=0,"",IF(H20="Hold",F19,IF(ISNUMBER(U20),G20,F19+V20))),"")</f>
        <v/>
      </c>
      <c r="G20" s="13"/>
      <c r="H20" s="27"/>
      <c r="I20" s="17"/>
      <c r="J20" s="93"/>
      <c r="K20" s="34"/>
      <c r="L20" s="40" t="s">
        <v>66</v>
      </c>
      <c r="M20" s="126" t="s">
        <v>79</v>
      </c>
      <c r="N20" s="97">
        <v>5.55</v>
      </c>
      <c r="O20" s="75"/>
      <c r="P20" s="37"/>
      <c r="R20" s="46">
        <v>17</v>
      </c>
      <c r="S20" s="47" t="e">
        <f t="shared" si="0"/>
        <v>#N/A</v>
      </c>
      <c r="T20" s="47"/>
      <c r="U20" s="52" t="str">
        <f>IF(H20="30 Mins",$N$19,IF(H20="45 Mins",$N$20,IF(H20="60 Mins",$N$21,IF(H20="Alt 1",$N$22,IF(H20="Alt 2",$N$23,IF(H20="Alt 3",$N$24,IF(H20="Alt 4",$N$25,IF(H20="Alt 5",#REF!,IF(H20="Change",V19,"")))))))))</f>
        <v/>
      </c>
      <c r="V20" s="53" t="e">
        <f>IF(COUNT(U$4:U20)=0,NA(),IF(ISNUMBER(U20),U20,V19))</f>
        <v>#N/A</v>
      </c>
      <c r="W20" s="48" t="e">
        <f t="shared" si="1"/>
        <v>#N/A</v>
      </c>
      <c r="X20" s="72" t="str">
        <f>IF(AND(ISNUMBER($S20),COUNT($U$4:$U20)=X$2),$S20,"")</f>
        <v/>
      </c>
      <c r="Y20" s="72" t="str">
        <f>IF(AND(ISNUMBER($S20),COUNT($U$4:$U20)=Y$2),$S20,"")</f>
        <v/>
      </c>
      <c r="Z20" s="72" t="str">
        <f>IF(AND(ISNUMBER($S20),COUNT($U$4:$U20)=Z$2),$S20,"")</f>
        <v/>
      </c>
      <c r="AA20" s="72" t="str">
        <f>IF(AND(ISNUMBER($S20),COUNT($U$4:$U20)=AA$2),$S20,"")</f>
        <v/>
      </c>
      <c r="AB20" s="72" t="str">
        <f>IF(AND(ISNUMBER($S20),COUNT($U$4:$U20)=AB$2),$S20,"")</f>
        <v/>
      </c>
      <c r="AC20" s="72" t="str">
        <f>IF(AND(ISNUMBER($S20),COUNT($U$4:$U20)=AC$2),$S20,"")</f>
        <v/>
      </c>
      <c r="AD20" s="72" t="str">
        <f>IF(AND(ISNUMBER($S20),COUNT($U$4:$U20)=AD$2),$S20,"")</f>
        <v/>
      </c>
      <c r="AE20" s="72" t="str">
        <f>IF(AND(ISNUMBER($S20),COUNT($U$4:$U20)=AE$2),$S20,"")</f>
        <v/>
      </c>
      <c r="AF20" s="72" t="str">
        <f>IF(AND(ISNUMBER($S20),COUNT($U$4:$U20)=AF$2),$S20,"")</f>
        <v/>
      </c>
      <c r="AG20" s="72" t="str">
        <f>IF(AND(ISNUMBER($S20),COUNT($U$4:$U20)=AG$2),$S20,"")</f>
        <v/>
      </c>
      <c r="AH20" s="72" t="str">
        <f>IF(AND(ISNUMBER($S20),COUNT($U$4:$U20)=AH$2),$S20,"")</f>
        <v/>
      </c>
      <c r="AI20" s="72" t="str">
        <f>IF(AND(ISNUMBER($S20),COUNT($U$4:$U20)=AI$2),$S20,"")</f>
        <v/>
      </c>
      <c r="AJ20" s="51" t="e">
        <f>IFERROR(IF(COUNT($U$4:$U20)&lt;&gt;AJ$2,NA(),SLOPE(X$4:X$26,$R$4:$R$26)*($R20-COUNTIF(BH$4:BH20,"Hold"))+INTERCEPT(X$4:X$26,$R$4:$R$26)),NA())</f>
        <v>#N/A</v>
      </c>
      <c r="AK20" s="51" t="e">
        <f>IFERROR(IF(COUNT($U$4:$U20)&lt;&gt;AK$2,NA(),SLOPE(Y$4:Y$26,$R$4:$R$26)*($R20-COUNTIF(BI$4:BI20,"Hold"))+INTERCEPT(Y$4:Y$26,$R$4:$R$26)),NA())</f>
        <v>#N/A</v>
      </c>
      <c r="AL20" s="51" t="e">
        <f>IFERROR(IF(COUNT($U$4:$U20)&lt;&gt;AL$2,NA(),SLOPE(Z$4:Z$26,$R$4:$R$26)*($R20-COUNTIF(BJ$4:BJ20,"Hold"))+INTERCEPT(Z$4:Z$26,$R$4:$R$26)),NA())</f>
        <v>#N/A</v>
      </c>
      <c r="AM20" s="51" t="e">
        <f>IFERROR(IF(COUNT($U$4:$U20)&lt;&gt;AM$2,NA(),SLOPE(AA$4:AA$26,$R$4:$R$26)*($R20-COUNTIF(BK$4:BK20,"Hold"))+INTERCEPT(AA$4:AA$26,$R$4:$R$26)),NA())</f>
        <v>#N/A</v>
      </c>
      <c r="AN20" s="51" t="e">
        <f>IFERROR(IF(COUNT($U$4:$U20)&lt;&gt;AN$2,NA(),SLOPE(AB$4:AB$26,$R$4:$R$26)*($R20-COUNTIF(BL$4:BL20,"Hold"))+INTERCEPT(AB$4:AB$26,$R$4:$R$26)),NA())</f>
        <v>#N/A</v>
      </c>
      <c r="AO20" s="51" t="e">
        <f>IFERROR(IF(COUNT($U$4:$U20)&lt;&gt;AO$2,NA(),SLOPE(AC$4:AC$26,$R$4:$R$26)*($R20-COUNTIF(BM$4:BM20,"Hold"))+INTERCEPT(AC$4:AC$26,$R$4:$R$26)),NA())</f>
        <v>#N/A</v>
      </c>
      <c r="AP20" s="51" t="e">
        <f>IFERROR(IF(COUNT($U$4:$U20)&lt;&gt;AP$2,NA(),SLOPE(AD$4:AD$26,$R$4:$R$26)*($R20-COUNTIF(BN$4:BN20,"Hold"))+INTERCEPT(AD$4:AD$26,$R$4:$R$26)),NA())</f>
        <v>#N/A</v>
      </c>
      <c r="AQ20" s="51" t="e">
        <f>IFERROR(IF(COUNT($U$4:$U20)&lt;&gt;AQ$2,NA(),SLOPE(AE$4:AE$26,$R$4:$R$26)*($R20-COUNTIF(BO$4:BO20,"Hold"))+INTERCEPT(AE$4:AE$26,$R$4:$R$26)),NA())</f>
        <v>#N/A</v>
      </c>
      <c r="AR20" s="51" t="e">
        <f>IFERROR(IF(COUNT($U$4:$U20)&lt;&gt;AR$2,NA(),SLOPE(AF$4:AF$26,$R$4:$R$26)*($R20-COUNTIF(BP$4:BP20,"Hold"))+INTERCEPT(AF$4:AF$26,$R$4:$R$26)),NA())</f>
        <v>#N/A</v>
      </c>
      <c r="AS20" s="51" t="e">
        <f>IFERROR(IF(COUNT($U$4:$U20)&lt;&gt;AS$2,NA(),SLOPE(AG$4:AG$26,$R$4:$R$26)*($R20-COUNTIF(BQ$4:BQ20,"Hold"))+INTERCEPT(AG$4:AG$26,$R$4:$R$26)),NA())</f>
        <v>#N/A</v>
      </c>
      <c r="AT20" s="51" t="e">
        <f>IFERROR(IF(COUNT($U$4:$U20)&lt;&gt;AT$2,NA(),SLOPE(AH$4:AH$26,$R$4:$R$26)*($R20-COUNTIF(BR$4:BR20,"Hold"))+INTERCEPT(AH$4:AH$26,$R$4:$R$26)),NA())</f>
        <v>#N/A</v>
      </c>
      <c r="AU20" s="51" t="e">
        <f>IFERROR(IF(COUNT($U$4:$U20)&lt;&gt;AU$2,NA(),SLOPE(AI$4:AI$26,$R$4:$R$26)*($R20-COUNTIF(BS$4:BS20,"Hold"))+INTERCEPT(AI$4:AI$26,$R$4:$R$26)),NA())</f>
        <v>#N/A</v>
      </c>
      <c r="AV20" s="57" t="e">
        <f>IF(AND(ISNUMBER($U20),COUNT($U$4:$U20)=AV$2),$G20,IF($H20="Hold",AV19,IF(COUNT($U$4:$U20)=AV$2,$V20+AV19,NA())))</f>
        <v>#N/A</v>
      </c>
      <c r="AW20" s="57" t="e">
        <f>IF(AND(ISNUMBER($U20),COUNT($U$4:$U20)=AW$2),$G20,IF($H20="Hold",AW19,IF(COUNT($U$4:$U20)=AW$2,$V20+AW19,NA())))</f>
        <v>#N/A</v>
      </c>
      <c r="AX20" s="57" t="e">
        <f>IF(AND(ISNUMBER($U20),COUNT($U$4:$U20)=AX$2),$G20,IF($H20="Hold",AX19,IF(COUNT($U$4:$U20)=AX$2,$V20+AX19,NA())))</f>
        <v>#N/A</v>
      </c>
      <c r="AY20" s="57" t="e">
        <f>IF(AND(ISNUMBER($U20),COUNT($U$4:$U20)=AY$2),$G20,IF($H20="Hold",AY19,IF(COUNT($U$4:$U20)=AY$2,$V20+AY19,NA())))</f>
        <v>#N/A</v>
      </c>
      <c r="AZ20" s="57" t="e">
        <f>IF(AND(ISNUMBER($U20),COUNT($U$4:$U20)=AZ$2),$G20,IF($H20="Hold",AZ19,IF(COUNT($U$4:$U20)=AZ$2,$V20+AZ19,NA())))</f>
        <v>#N/A</v>
      </c>
      <c r="BA20" s="57" t="e">
        <f>IF(AND(ISNUMBER($U20),COUNT($U$4:$U20)=BA$2),$G20,IF($H20="Hold",BA19,IF(COUNT($U$4:$U20)=BA$2,$V20+BA19,NA())))</f>
        <v>#N/A</v>
      </c>
      <c r="BB20" s="57" t="e">
        <f>IF(AND(ISNUMBER($U20),COUNT($U$4:$U20)=BB$2),$G20,IF($H20="Hold",BB19,IF(COUNT($U$4:$U20)=BB$2,$V20+BB19,NA())))</f>
        <v>#N/A</v>
      </c>
      <c r="BC20" s="57" t="e">
        <f>IF(AND(ISNUMBER($U20),COUNT($U$4:$U20)=BC$2),$G20,IF($H20="Hold",BC19,IF(COUNT($U$4:$U20)=BC$2,$V20+BC19,NA())))</f>
        <v>#N/A</v>
      </c>
      <c r="BD20" s="57" t="e">
        <f>IF(AND(ISNUMBER($U20),COUNT($U$4:$U20)=BD$2),$G20,IF($H20="Hold",BD19,IF(COUNT($U$4:$U20)=BD$2,$V20+BD19,NA())))</f>
        <v>#N/A</v>
      </c>
      <c r="BE20" s="57" t="e">
        <f>IF(AND(ISNUMBER($U20),COUNT($U$4:$U20)=BE$2),$G20,IF($H20="Hold",BE19,IF(COUNT($U$4:$U20)=BE$2,$V20+BE19,NA())))</f>
        <v>#N/A</v>
      </c>
      <c r="BF20" s="57" t="e">
        <f>IF(AND(ISNUMBER($U20),COUNT($U$4:$U20)=BF$2),$G20,IF($H20="Hold",BF19,IF(COUNT($U$4:$U20)=BF$2,$V20+BF19,NA())))</f>
        <v>#N/A</v>
      </c>
      <c r="BG20" s="57" t="e">
        <f>IF(AND(ISNUMBER($U20),COUNT($U$4:$U20)=BG$2),$G20,IF($H20="Hold",BG19,IF(COUNT($U$4:$U20)=BG$2,$V20+BG19,NA())))</f>
        <v>#N/A</v>
      </c>
      <c r="BH20" s="55" t="e">
        <f>IF(AND(COUNT($U$4:$U20)=BH$2,$H20="Hold"),"Hold",NA())</f>
        <v>#N/A</v>
      </c>
      <c r="BI20" s="55" t="e">
        <f>IF(AND(COUNT($U$4:$U20)=BI$2,$H20="Hold"),"Hold",NA())</f>
        <v>#N/A</v>
      </c>
      <c r="BJ20" s="55" t="e">
        <f>IF(AND(COUNT($U$4:$U20)=BJ$2,$H20="Hold"),"Hold",NA())</f>
        <v>#N/A</v>
      </c>
      <c r="BK20" s="55" t="e">
        <f>IF(AND(COUNT($U$4:$U20)=BK$2,$H20="Hold"),"Hold",NA())</f>
        <v>#N/A</v>
      </c>
      <c r="BL20" s="55" t="e">
        <f>IF(AND(COUNT($U$4:$U20)=BL$2,$H20="Hold"),"Hold",NA())</f>
        <v>#N/A</v>
      </c>
      <c r="BM20" s="55" t="e">
        <f>IF(AND(COUNT($U$4:$U20)=BM$2,$H20="Hold"),"Hold",NA())</f>
        <v>#N/A</v>
      </c>
      <c r="BN20" s="55" t="e">
        <f>IF(AND(COUNT($U$4:$U20)=BN$2,$H20="Hold"),"Hold",NA())</f>
        <v>#N/A</v>
      </c>
      <c r="BO20" s="55" t="e">
        <f>IF(AND(COUNT($U$4:$U20)=BO$2,$H20="Hold"),"Hold",NA())</f>
        <v>#N/A</v>
      </c>
      <c r="BP20" s="55" t="e">
        <f>IF(AND(COUNT($U$4:$U20)=BP$2,$H20="Hold"),"Hold",NA())</f>
        <v>#N/A</v>
      </c>
      <c r="BQ20" s="55" t="e">
        <f>IF(AND(COUNT($U$4:$U20)=BQ$2,$H20="Hold"),"Hold",NA())</f>
        <v>#N/A</v>
      </c>
      <c r="BR20" s="55" t="e">
        <f>IF(AND(COUNT($U$4:$U20)=BR$2,$H20="Hold"),"Hold",NA())</f>
        <v>#N/A</v>
      </c>
      <c r="BS20" s="55" t="e">
        <f>IF(AND(COUNT($U$4:$U20)=BS$2,$H20="Hold"),"Hold",NA())</f>
        <v>#N/A</v>
      </c>
    </row>
    <row r="21" spans="1:71" s="96" customFormat="1" ht="18.75" customHeight="1" x14ac:dyDescent="0.25">
      <c r="B21" s="23"/>
      <c r="C21" s="95"/>
      <c r="D21" s="9">
        <f t="shared" si="2"/>
        <v>34</v>
      </c>
      <c r="E21" s="10">
        <f t="shared" si="3"/>
        <v>42828</v>
      </c>
      <c r="F21" s="5" t="str">
        <f>IFERROR(IF(COUNT(G$4:G21)=0,"",IF(H21="Hold",F20,IF(ISNUMBER(U21),G21,F20+V21))),"")</f>
        <v/>
      </c>
      <c r="G21" s="13"/>
      <c r="H21" s="27"/>
      <c r="I21" s="17"/>
      <c r="J21" s="93"/>
      <c r="K21" s="34"/>
      <c r="L21" s="25" t="s">
        <v>67</v>
      </c>
      <c r="M21" s="133" t="s">
        <v>79</v>
      </c>
      <c r="N21" s="97">
        <v>6.6</v>
      </c>
      <c r="O21" s="75"/>
      <c r="P21" s="37"/>
      <c r="R21" s="46">
        <v>18</v>
      </c>
      <c r="S21" s="47" t="e">
        <f t="shared" si="0"/>
        <v>#N/A</v>
      </c>
      <c r="T21" s="47"/>
      <c r="U21" s="52" t="str">
        <f>IF(H21="30 Mins",$N$19,IF(H21="45 Mins",$N$20,IF(H21="60 Mins",$N$21,IF(H21="Alt 1",$N$22,IF(H21="Alt 2",$N$23,IF(H21="Alt 3",$N$24,IF(H21="Alt 4",$N$25,IF(H21="Alt 5",#REF!,IF(H21="Change",V20,"")))))))))</f>
        <v/>
      </c>
      <c r="V21" s="53" t="e">
        <f>IF(COUNT(U$4:U21)=0,NA(),IF(ISNUMBER(U21),U21,V20))</f>
        <v>#N/A</v>
      </c>
      <c r="W21" s="48" t="e">
        <f t="shared" si="1"/>
        <v>#N/A</v>
      </c>
      <c r="X21" s="72" t="str">
        <f>IF(AND(ISNUMBER($S21),COUNT($U$4:$U21)=X$2),$S21,"")</f>
        <v/>
      </c>
      <c r="Y21" s="72" t="str">
        <f>IF(AND(ISNUMBER($S21),COUNT($U$4:$U21)=Y$2),$S21,"")</f>
        <v/>
      </c>
      <c r="Z21" s="72" t="str">
        <f>IF(AND(ISNUMBER($S21),COUNT($U$4:$U21)=Z$2),$S21,"")</f>
        <v/>
      </c>
      <c r="AA21" s="72" t="str">
        <f>IF(AND(ISNUMBER($S21),COUNT($U$4:$U21)=AA$2),$S21,"")</f>
        <v/>
      </c>
      <c r="AB21" s="72" t="str">
        <f>IF(AND(ISNUMBER($S21),COUNT($U$4:$U21)=AB$2),$S21,"")</f>
        <v/>
      </c>
      <c r="AC21" s="72" t="str">
        <f>IF(AND(ISNUMBER($S21),COUNT($U$4:$U21)=AC$2),$S21,"")</f>
        <v/>
      </c>
      <c r="AD21" s="72" t="str">
        <f>IF(AND(ISNUMBER($S21),COUNT($U$4:$U21)=AD$2),$S21,"")</f>
        <v/>
      </c>
      <c r="AE21" s="72" t="str">
        <f>IF(AND(ISNUMBER($S21),COUNT($U$4:$U21)=AE$2),$S21,"")</f>
        <v/>
      </c>
      <c r="AF21" s="72" t="str">
        <f>IF(AND(ISNUMBER($S21),COUNT($U$4:$U21)=AF$2),$S21,"")</f>
        <v/>
      </c>
      <c r="AG21" s="72" t="str">
        <f>IF(AND(ISNUMBER($S21),COUNT($U$4:$U21)=AG$2),$S21,"")</f>
        <v/>
      </c>
      <c r="AH21" s="72" t="str">
        <f>IF(AND(ISNUMBER($S21),COUNT($U$4:$U21)=AH$2),$S21,"")</f>
        <v/>
      </c>
      <c r="AI21" s="72" t="str">
        <f>IF(AND(ISNUMBER($S21),COUNT($U$4:$U21)=AI$2),$S21,"")</f>
        <v/>
      </c>
      <c r="AJ21" s="51" t="e">
        <f>IFERROR(IF(COUNT($U$4:$U21)&lt;&gt;AJ$2,NA(),SLOPE(X$4:X$26,$R$4:$R$26)*($R21-COUNTIF(BH$4:BH21,"Hold"))+INTERCEPT(X$4:X$26,$R$4:$R$26)),NA())</f>
        <v>#N/A</v>
      </c>
      <c r="AK21" s="51" t="e">
        <f>IFERROR(IF(COUNT($U$4:$U21)&lt;&gt;AK$2,NA(),SLOPE(Y$4:Y$26,$R$4:$R$26)*($R21-COUNTIF(BI$4:BI21,"Hold"))+INTERCEPT(Y$4:Y$26,$R$4:$R$26)),NA())</f>
        <v>#N/A</v>
      </c>
      <c r="AL21" s="51" t="e">
        <f>IFERROR(IF(COUNT($U$4:$U21)&lt;&gt;AL$2,NA(),SLOPE(Z$4:Z$26,$R$4:$R$26)*($R21-COUNTIF(BJ$4:BJ21,"Hold"))+INTERCEPT(Z$4:Z$26,$R$4:$R$26)),NA())</f>
        <v>#N/A</v>
      </c>
      <c r="AM21" s="51" t="e">
        <f>IFERROR(IF(COUNT($U$4:$U21)&lt;&gt;AM$2,NA(),SLOPE(AA$4:AA$26,$R$4:$R$26)*($R21-COUNTIF(BK$4:BK21,"Hold"))+INTERCEPT(AA$4:AA$26,$R$4:$R$26)),NA())</f>
        <v>#N/A</v>
      </c>
      <c r="AN21" s="51" t="e">
        <f>IFERROR(IF(COUNT($U$4:$U21)&lt;&gt;AN$2,NA(),SLOPE(AB$4:AB$26,$R$4:$R$26)*($R21-COUNTIF(BL$4:BL21,"Hold"))+INTERCEPT(AB$4:AB$26,$R$4:$R$26)),NA())</f>
        <v>#N/A</v>
      </c>
      <c r="AO21" s="51" t="e">
        <f>IFERROR(IF(COUNT($U$4:$U21)&lt;&gt;AO$2,NA(),SLOPE(AC$4:AC$26,$R$4:$R$26)*($R21-COUNTIF(BM$4:BM21,"Hold"))+INTERCEPT(AC$4:AC$26,$R$4:$R$26)),NA())</f>
        <v>#N/A</v>
      </c>
      <c r="AP21" s="51" t="e">
        <f>IFERROR(IF(COUNT($U$4:$U21)&lt;&gt;AP$2,NA(),SLOPE(AD$4:AD$26,$R$4:$R$26)*($R21-COUNTIF(BN$4:BN21,"Hold"))+INTERCEPT(AD$4:AD$26,$R$4:$R$26)),NA())</f>
        <v>#N/A</v>
      </c>
      <c r="AQ21" s="51" t="e">
        <f>IFERROR(IF(COUNT($U$4:$U21)&lt;&gt;AQ$2,NA(),SLOPE(AE$4:AE$26,$R$4:$R$26)*($R21-COUNTIF(BO$4:BO21,"Hold"))+INTERCEPT(AE$4:AE$26,$R$4:$R$26)),NA())</f>
        <v>#N/A</v>
      </c>
      <c r="AR21" s="51" t="e">
        <f>IFERROR(IF(COUNT($U$4:$U21)&lt;&gt;AR$2,NA(),SLOPE(AF$4:AF$26,$R$4:$R$26)*($R21-COUNTIF(BP$4:BP21,"Hold"))+INTERCEPT(AF$4:AF$26,$R$4:$R$26)),NA())</f>
        <v>#N/A</v>
      </c>
      <c r="AS21" s="51" t="e">
        <f>IFERROR(IF(COUNT($U$4:$U21)&lt;&gt;AS$2,NA(),SLOPE(AG$4:AG$26,$R$4:$R$26)*($R21-COUNTIF(BQ$4:BQ21,"Hold"))+INTERCEPT(AG$4:AG$26,$R$4:$R$26)),NA())</f>
        <v>#N/A</v>
      </c>
      <c r="AT21" s="51" t="e">
        <f>IFERROR(IF(COUNT($U$4:$U21)&lt;&gt;AT$2,NA(),SLOPE(AH$4:AH$26,$R$4:$R$26)*($R21-COUNTIF(BR$4:BR21,"Hold"))+INTERCEPT(AH$4:AH$26,$R$4:$R$26)),NA())</f>
        <v>#N/A</v>
      </c>
      <c r="AU21" s="51" t="e">
        <f>IFERROR(IF(COUNT($U$4:$U21)&lt;&gt;AU$2,NA(),SLOPE(AI$4:AI$26,$R$4:$R$26)*($R21-COUNTIF(BS$4:BS21,"Hold"))+INTERCEPT(AI$4:AI$26,$R$4:$R$26)),NA())</f>
        <v>#N/A</v>
      </c>
      <c r="AV21" s="57" t="e">
        <f>IF(AND(ISNUMBER($U21),COUNT($U$4:$U21)=AV$2),$G21,IF($H21="Hold",AV20,IF(COUNT($U$4:$U21)=AV$2,$V21+AV20,NA())))</f>
        <v>#N/A</v>
      </c>
      <c r="AW21" s="57" t="e">
        <f>IF(AND(ISNUMBER($U21),COUNT($U$4:$U21)=AW$2),$G21,IF($H21="Hold",AW20,IF(COUNT($U$4:$U21)=AW$2,$V21+AW20,NA())))</f>
        <v>#N/A</v>
      </c>
      <c r="AX21" s="57" t="e">
        <f>IF(AND(ISNUMBER($U21),COUNT($U$4:$U21)=AX$2),$G21,IF($H21="Hold",AX20,IF(COUNT($U$4:$U21)=AX$2,$V21+AX20,NA())))</f>
        <v>#N/A</v>
      </c>
      <c r="AY21" s="57" t="e">
        <f>IF(AND(ISNUMBER($U21),COUNT($U$4:$U21)=AY$2),$G21,IF($H21="Hold",AY20,IF(COUNT($U$4:$U21)=AY$2,$V21+AY20,NA())))</f>
        <v>#N/A</v>
      </c>
      <c r="AZ21" s="57" t="e">
        <f>IF(AND(ISNUMBER($U21),COUNT($U$4:$U21)=AZ$2),$G21,IF($H21="Hold",AZ20,IF(COUNT($U$4:$U21)=AZ$2,$V21+AZ20,NA())))</f>
        <v>#N/A</v>
      </c>
      <c r="BA21" s="57" t="e">
        <f>IF(AND(ISNUMBER($U21),COUNT($U$4:$U21)=BA$2),$G21,IF($H21="Hold",BA20,IF(COUNT($U$4:$U21)=BA$2,$V21+BA20,NA())))</f>
        <v>#N/A</v>
      </c>
      <c r="BB21" s="57" t="e">
        <f>IF(AND(ISNUMBER($U21),COUNT($U$4:$U21)=BB$2),$G21,IF($H21="Hold",BB20,IF(COUNT($U$4:$U21)=BB$2,$V21+BB20,NA())))</f>
        <v>#N/A</v>
      </c>
      <c r="BC21" s="57" t="e">
        <f>IF(AND(ISNUMBER($U21),COUNT($U$4:$U21)=BC$2),$G21,IF($H21="Hold",BC20,IF(COUNT($U$4:$U21)=BC$2,$V21+BC20,NA())))</f>
        <v>#N/A</v>
      </c>
      <c r="BD21" s="57" t="e">
        <f>IF(AND(ISNUMBER($U21),COUNT($U$4:$U21)=BD$2),$G21,IF($H21="Hold",BD20,IF(COUNT($U$4:$U21)=BD$2,$V21+BD20,NA())))</f>
        <v>#N/A</v>
      </c>
      <c r="BE21" s="57" t="e">
        <f>IF(AND(ISNUMBER($U21),COUNT($U$4:$U21)=BE$2),$G21,IF($H21="Hold",BE20,IF(COUNT($U$4:$U21)=BE$2,$V21+BE20,NA())))</f>
        <v>#N/A</v>
      </c>
      <c r="BF21" s="57" t="e">
        <f>IF(AND(ISNUMBER($U21),COUNT($U$4:$U21)=BF$2),$G21,IF($H21="Hold",BF20,IF(COUNT($U$4:$U21)=BF$2,$V21+BF20,NA())))</f>
        <v>#N/A</v>
      </c>
      <c r="BG21" s="57" t="e">
        <f>IF(AND(ISNUMBER($U21),COUNT($U$4:$U21)=BG$2),$G21,IF($H21="Hold",BG20,IF(COUNT($U$4:$U21)=BG$2,$V21+BG20,NA())))</f>
        <v>#N/A</v>
      </c>
      <c r="BH21" s="55" t="e">
        <f>IF(AND(COUNT($U$4:$U21)=BH$2,$H21="Hold"),"Hold",NA())</f>
        <v>#N/A</v>
      </c>
      <c r="BI21" s="55" t="e">
        <f>IF(AND(COUNT($U$4:$U21)=BI$2,$H21="Hold"),"Hold",NA())</f>
        <v>#N/A</v>
      </c>
      <c r="BJ21" s="55" t="e">
        <f>IF(AND(COUNT($U$4:$U21)=BJ$2,$H21="Hold"),"Hold",NA())</f>
        <v>#N/A</v>
      </c>
      <c r="BK21" s="55" t="e">
        <f>IF(AND(COUNT($U$4:$U21)=BK$2,$H21="Hold"),"Hold",NA())</f>
        <v>#N/A</v>
      </c>
      <c r="BL21" s="55" t="e">
        <f>IF(AND(COUNT($U$4:$U21)=BL$2,$H21="Hold"),"Hold",NA())</f>
        <v>#N/A</v>
      </c>
      <c r="BM21" s="55" t="e">
        <f>IF(AND(COUNT($U$4:$U21)=BM$2,$H21="Hold"),"Hold",NA())</f>
        <v>#N/A</v>
      </c>
      <c r="BN21" s="55" t="e">
        <f>IF(AND(COUNT($U$4:$U21)=BN$2,$H21="Hold"),"Hold",NA())</f>
        <v>#N/A</v>
      </c>
      <c r="BO21" s="55" t="e">
        <f>IF(AND(COUNT($U$4:$U21)=BO$2,$H21="Hold"),"Hold",NA())</f>
        <v>#N/A</v>
      </c>
      <c r="BP21" s="55" t="e">
        <f>IF(AND(COUNT($U$4:$U21)=BP$2,$H21="Hold"),"Hold",NA())</f>
        <v>#N/A</v>
      </c>
      <c r="BQ21" s="55" t="e">
        <f>IF(AND(COUNT($U$4:$U21)=BQ$2,$H21="Hold"),"Hold",NA())</f>
        <v>#N/A</v>
      </c>
      <c r="BR21" s="55" t="e">
        <f>IF(AND(COUNT($U$4:$U21)=BR$2,$H21="Hold"),"Hold",NA())</f>
        <v>#N/A</v>
      </c>
      <c r="BS21" s="55" t="e">
        <f>IF(AND(COUNT($U$4:$U21)=BS$2,$H21="Hold"),"Hold",NA())</f>
        <v>#N/A</v>
      </c>
    </row>
    <row r="22" spans="1:71" s="96" customFormat="1" ht="18.75" customHeight="1" thickBot="1" x14ac:dyDescent="0.3">
      <c r="B22" s="23"/>
      <c r="C22" s="95"/>
      <c r="D22" s="9">
        <f t="shared" si="2"/>
        <v>36</v>
      </c>
      <c r="E22" s="10">
        <f t="shared" si="3"/>
        <v>42842</v>
      </c>
      <c r="F22" s="5" t="str">
        <f>IFERROR(IF(COUNT(G$4:G22)=0,"",IF(H22="Hold",F21,IF(ISNUMBER(U22),G22,F21+V22))),"")</f>
        <v/>
      </c>
      <c r="G22" s="13"/>
      <c r="H22" s="27"/>
      <c r="I22" s="17"/>
      <c r="J22" s="93"/>
      <c r="K22" s="34"/>
      <c r="L22" s="123" t="s">
        <v>80</v>
      </c>
      <c r="M22" s="128" t="s">
        <v>79</v>
      </c>
      <c r="N22" s="77"/>
      <c r="O22" s="153" t="str">
        <f>IF(AND(COUNTIF($H$4:$H$26,"Alt 1")&gt;0,ISBLANK(N22)),"← RoI* Needed","")</f>
        <v/>
      </c>
      <c r="P22" s="154"/>
      <c r="R22" s="46">
        <v>19</v>
      </c>
      <c r="S22" s="47" t="e">
        <f t="shared" si="0"/>
        <v>#N/A</v>
      </c>
      <c r="T22" s="47"/>
      <c r="U22" s="52" t="str">
        <f>IF(H22="30 Mins",$N$19,IF(H22="45 Mins",$N$20,IF(H22="60 Mins",$N$21,IF(H22="Alt 1",$N$22,IF(H22="Alt 2",$N$23,IF(H22="Alt 3",$N$24,IF(H22="Alt 4",$N$25,IF(H22="Alt 5",#REF!,IF(H22="Change",V21,"")))))))))</f>
        <v/>
      </c>
      <c r="V22" s="53" t="e">
        <f>IF(COUNT(U$4:U22)=0,NA(),IF(ISNUMBER(U22),U22,V21))</f>
        <v>#N/A</v>
      </c>
      <c r="W22" s="48" t="e">
        <f t="shared" si="1"/>
        <v>#N/A</v>
      </c>
      <c r="X22" s="72" t="str">
        <f>IF(AND(ISNUMBER($S22),COUNT($U$4:$U22)=X$2),$S22,"")</f>
        <v/>
      </c>
      <c r="Y22" s="72" t="str">
        <f>IF(AND(ISNUMBER($S22),COUNT($U$4:$U22)=Y$2),$S22,"")</f>
        <v/>
      </c>
      <c r="Z22" s="72" t="str">
        <f>IF(AND(ISNUMBER($S22),COUNT($U$4:$U22)=Z$2),$S22,"")</f>
        <v/>
      </c>
      <c r="AA22" s="72" t="str">
        <f>IF(AND(ISNUMBER($S22),COUNT($U$4:$U22)=AA$2),$S22,"")</f>
        <v/>
      </c>
      <c r="AB22" s="72" t="str">
        <f>IF(AND(ISNUMBER($S22),COUNT($U$4:$U22)=AB$2),$S22,"")</f>
        <v/>
      </c>
      <c r="AC22" s="72" t="str">
        <f>IF(AND(ISNUMBER($S22),COUNT($U$4:$U22)=AC$2),$S22,"")</f>
        <v/>
      </c>
      <c r="AD22" s="72" t="str">
        <f>IF(AND(ISNUMBER($S22),COUNT($U$4:$U22)=AD$2),$S22,"")</f>
        <v/>
      </c>
      <c r="AE22" s="72" t="str">
        <f>IF(AND(ISNUMBER($S22),COUNT($U$4:$U22)=AE$2),$S22,"")</f>
        <v/>
      </c>
      <c r="AF22" s="72" t="str">
        <f>IF(AND(ISNUMBER($S22),COUNT($U$4:$U22)=AF$2),$S22,"")</f>
        <v/>
      </c>
      <c r="AG22" s="72" t="str">
        <f>IF(AND(ISNUMBER($S22),COUNT($U$4:$U22)=AG$2),$S22,"")</f>
        <v/>
      </c>
      <c r="AH22" s="72" t="str">
        <f>IF(AND(ISNUMBER($S22),COUNT($U$4:$U22)=AH$2),$S22,"")</f>
        <v/>
      </c>
      <c r="AI22" s="72" t="str">
        <f>IF(AND(ISNUMBER($S22),COUNT($U$4:$U22)=AI$2),$S22,"")</f>
        <v/>
      </c>
      <c r="AJ22" s="51" t="e">
        <f>IFERROR(IF(COUNT($U$4:$U22)&lt;&gt;AJ$2,NA(),SLOPE(X$4:X$26,$R$4:$R$26)*($R22-COUNTIF(BH$4:BH22,"Hold"))+INTERCEPT(X$4:X$26,$R$4:$R$26)),NA())</f>
        <v>#N/A</v>
      </c>
      <c r="AK22" s="51" t="e">
        <f>IFERROR(IF(COUNT($U$4:$U22)&lt;&gt;AK$2,NA(),SLOPE(Y$4:Y$26,$R$4:$R$26)*($R22-COUNTIF(BI$4:BI22,"Hold"))+INTERCEPT(Y$4:Y$26,$R$4:$R$26)),NA())</f>
        <v>#N/A</v>
      </c>
      <c r="AL22" s="51" t="e">
        <f>IFERROR(IF(COUNT($U$4:$U22)&lt;&gt;AL$2,NA(),SLOPE(Z$4:Z$26,$R$4:$R$26)*($R22-COUNTIF(BJ$4:BJ22,"Hold"))+INTERCEPT(Z$4:Z$26,$R$4:$R$26)),NA())</f>
        <v>#N/A</v>
      </c>
      <c r="AM22" s="51" t="e">
        <f>IFERROR(IF(COUNT($U$4:$U22)&lt;&gt;AM$2,NA(),SLOPE(AA$4:AA$26,$R$4:$R$26)*($R22-COUNTIF(BK$4:BK22,"Hold"))+INTERCEPT(AA$4:AA$26,$R$4:$R$26)),NA())</f>
        <v>#N/A</v>
      </c>
      <c r="AN22" s="51" t="e">
        <f>IFERROR(IF(COUNT($U$4:$U22)&lt;&gt;AN$2,NA(),SLOPE(AB$4:AB$26,$R$4:$R$26)*($R22-COUNTIF(BL$4:BL22,"Hold"))+INTERCEPT(AB$4:AB$26,$R$4:$R$26)),NA())</f>
        <v>#N/A</v>
      </c>
      <c r="AO22" s="51" t="e">
        <f>IFERROR(IF(COUNT($U$4:$U22)&lt;&gt;AO$2,NA(),SLOPE(AC$4:AC$26,$R$4:$R$26)*($R22-COUNTIF(BM$4:BM22,"Hold"))+INTERCEPT(AC$4:AC$26,$R$4:$R$26)),NA())</f>
        <v>#N/A</v>
      </c>
      <c r="AP22" s="51" t="e">
        <f>IFERROR(IF(COUNT($U$4:$U22)&lt;&gt;AP$2,NA(),SLOPE(AD$4:AD$26,$R$4:$R$26)*($R22-COUNTIF(BN$4:BN22,"Hold"))+INTERCEPT(AD$4:AD$26,$R$4:$R$26)),NA())</f>
        <v>#N/A</v>
      </c>
      <c r="AQ22" s="51" t="e">
        <f>IFERROR(IF(COUNT($U$4:$U22)&lt;&gt;AQ$2,NA(),SLOPE(AE$4:AE$26,$R$4:$R$26)*($R22-COUNTIF(BO$4:BO22,"Hold"))+INTERCEPT(AE$4:AE$26,$R$4:$R$26)),NA())</f>
        <v>#N/A</v>
      </c>
      <c r="AR22" s="51" t="e">
        <f>IFERROR(IF(COUNT($U$4:$U22)&lt;&gt;AR$2,NA(),SLOPE(AF$4:AF$26,$R$4:$R$26)*($R22-COUNTIF(BP$4:BP22,"Hold"))+INTERCEPT(AF$4:AF$26,$R$4:$R$26)),NA())</f>
        <v>#N/A</v>
      </c>
      <c r="AS22" s="51" t="e">
        <f>IFERROR(IF(COUNT($U$4:$U22)&lt;&gt;AS$2,NA(),SLOPE(AG$4:AG$26,$R$4:$R$26)*($R22-COUNTIF(BQ$4:BQ22,"Hold"))+INTERCEPT(AG$4:AG$26,$R$4:$R$26)),NA())</f>
        <v>#N/A</v>
      </c>
      <c r="AT22" s="51" t="e">
        <f>IFERROR(IF(COUNT($U$4:$U22)&lt;&gt;AT$2,NA(),SLOPE(AH$4:AH$26,$R$4:$R$26)*($R22-COUNTIF(BR$4:BR22,"Hold"))+INTERCEPT(AH$4:AH$26,$R$4:$R$26)),NA())</f>
        <v>#N/A</v>
      </c>
      <c r="AU22" s="51" t="e">
        <f>IFERROR(IF(COUNT($U$4:$U22)&lt;&gt;AU$2,NA(),SLOPE(AI$4:AI$26,$R$4:$R$26)*($R22-COUNTIF(BS$4:BS22,"Hold"))+INTERCEPT(AI$4:AI$26,$R$4:$R$26)),NA())</f>
        <v>#N/A</v>
      </c>
      <c r="AV22" s="57" t="e">
        <f>IF(AND(ISNUMBER($U22),COUNT($U$4:$U22)=AV$2),$G22,IF($H22="Hold",AV21,IF(COUNT($U$4:$U22)=AV$2,$V22+AV21,NA())))</f>
        <v>#N/A</v>
      </c>
      <c r="AW22" s="57" t="e">
        <f>IF(AND(ISNUMBER($U22),COUNT($U$4:$U22)=AW$2),$G22,IF($H22="Hold",AW21,IF(COUNT($U$4:$U22)=AW$2,$V22+AW21,NA())))</f>
        <v>#N/A</v>
      </c>
      <c r="AX22" s="57" t="e">
        <f>IF(AND(ISNUMBER($U22),COUNT($U$4:$U22)=AX$2),$G22,IF($H22="Hold",AX21,IF(COUNT($U$4:$U22)=AX$2,$V22+AX21,NA())))</f>
        <v>#N/A</v>
      </c>
      <c r="AY22" s="57" t="e">
        <f>IF(AND(ISNUMBER($U22),COUNT($U$4:$U22)=AY$2),$G22,IF($H22="Hold",AY21,IF(COUNT($U$4:$U22)=AY$2,$V22+AY21,NA())))</f>
        <v>#N/A</v>
      </c>
      <c r="AZ22" s="57" t="e">
        <f>IF(AND(ISNUMBER($U22),COUNT($U$4:$U22)=AZ$2),$G22,IF($H22="Hold",AZ21,IF(COUNT($U$4:$U22)=AZ$2,$V22+AZ21,NA())))</f>
        <v>#N/A</v>
      </c>
      <c r="BA22" s="57" t="e">
        <f>IF(AND(ISNUMBER($U22),COUNT($U$4:$U22)=BA$2),$G22,IF($H22="Hold",BA21,IF(COUNT($U$4:$U22)=BA$2,$V22+BA21,NA())))</f>
        <v>#N/A</v>
      </c>
      <c r="BB22" s="57" t="e">
        <f>IF(AND(ISNUMBER($U22),COUNT($U$4:$U22)=BB$2),$G22,IF($H22="Hold",BB21,IF(COUNT($U$4:$U22)=BB$2,$V22+BB21,NA())))</f>
        <v>#N/A</v>
      </c>
      <c r="BC22" s="57" t="e">
        <f>IF(AND(ISNUMBER($U22),COUNT($U$4:$U22)=BC$2),$G22,IF($H22="Hold",BC21,IF(COUNT($U$4:$U22)=BC$2,$V22+BC21,NA())))</f>
        <v>#N/A</v>
      </c>
      <c r="BD22" s="57" t="e">
        <f>IF(AND(ISNUMBER($U22),COUNT($U$4:$U22)=BD$2),$G22,IF($H22="Hold",BD21,IF(COUNT($U$4:$U22)=BD$2,$V22+BD21,NA())))</f>
        <v>#N/A</v>
      </c>
      <c r="BE22" s="57" t="e">
        <f>IF(AND(ISNUMBER($U22),COUNT($U$4:$U22)=BE$2),$G22,IF($H22="Hold",BE21,IF(COUNT($U$4:$U22)=BE$2,$V22+BE21,NA())))</f>
        <v>#N/A</v>
      </c>
      <c r="BF22" s="57" t="e">
        <f>IF(AND(ISNUMBER($U22),COUNT($U$4:$U22)=BF$2),$G22,IF($H22="Hold",BF21,IF(COUNT($U$4:$U22)=BF$2,$V22+BF21,NA())))</f>
        <v>#N/A</v>
      </c>
      <c r="BG22" s="57" t="e">
        <f>IF(AND(ISNUMBER($U22),COUNT($U$4:$U22)=BG$2),$G22,IF($H22="Hold",BG21,IF(COUNT($U$4:$U22)=BG$2,$V22+BG21,NA())))</f>
        <v>#N/A</v>
      </c>
      <c r="BH22" s="55" t="e">
        <f>IF(AND(COUNT($U$4:$U22)=BH$2,$H22="Hold"),"Hold",NA())</f>
        <v>#N/A</v>
      </c>
      <c r="BI22" s="55" t="e">
        <f>IF(AND(COUNT($U$4:$U22)=BI$2,$H22="Hold"),"Hold",NA())</f>
        <v>#N/A</v>
      </c>
      <c r="BJ22" s="55" t="e">
        <f>IF(AND(COUNT($U$4:$U22)=BJ$2,$H22="Hold"),"Hold",NA())</f>
        <v>#N/A</v>
      </c>
      <c r="BK22" s="55" t="e">
        <f>IF(AND(COUNT($U$4:$U22)=BK$2,$H22="Hold"),"Hold",NA())</f>
        <v>#N/A</v>
      </c>
      <c r="BL22" s="55" t="e">
        <f>IF(AND(COUNT($U$4:$U22)=BL$2,$H22="Hold"),"Hold",NA())</f>
        <v>#N/A</v>
      </c>
      <c r="BM22" s="55" t="e">
        <f>IF(AND(COUNT($U$4:$U22)=BM$2,$H22="Hold"),"Hold",NA())</f>
        <v>#N/A</v>
      </c>
      <c r="BN22" s="55" t="e">
        <f>IF(AND(COUNT($U$4:$U22)=BN$2,$H22="Hold"),"Hold",NA())</f>
        <v>#N/A</v>
      </c>
      <c r="BO22" s="55" t="e">
        <f>IF(AND(COUNT($U$4:$U22)=BO$2,$H22="Hold"),"Hold",NA())</f>
        <v>#N/A</v>
      </c>
      <c r="BP22" s="55" t="e">
        <f>IF(AND(COUNT($U$4:$U22)=BP$2,$H22="Hold"),"Hold",NA())</f>
        <v>#N/A</v>
      </c>
      <c r="BQ22" s="55" t="e">
        <f>IF(AND(COUNT($U$4:$U22)=BQ$2,$H22="Hold"),"Hold",NA())</f>
        <v>#N/A</v>
      </c>
      <c r="BR22" s="55" t="e">
        <f>IF(AND(COUNT($U$4:$U22)=BR$2,$H22="Hold"),"Hold",NA())</f>
        <v>#N/A</v>
      </c>
      <c r="BS22" s="55" t="e">
        <f>IF(AND(COUNT($U$4:$U22)=BS$2,$H22="Hold"),"Hold",NA())</f>
        <v>#N/A</v>
      </c>
    </row>
    <row r="23" spans="1:71" s="96" customFormat="1" ht="18.75" customHeight="1" thickTop="1" x14ac:dyDescent="0.25">
      <c r="B23" s="23"/>
      <c r="C23" s="95"/>
      <c r="D23" s="9">
        <f t="shared" si="2"/>
        <v>38</v>
      </c>
      <c r="E23" s="10">
        <f t="shared" si="3"/>
        <v>42856</v>
      </c>
      <c r="F23" s="5" t="str">
        <f>IFERROR(IF(COUNT(G$4:G23)=0,"",IF(H23="Hold",F22,IF(ISNUMBER(U23),G23,F22+V23))),"")</f>
        <v/>
      </c>
      <c r="G23" s="13"/>
      <c r="H23" s="27"/>
      <c r="I23" s="17"/>
      <c r="J23" s="93"/>
      <c r="K23" s="34"/>
      <c r="L23" s="123" t="s">
        <v>81</v>
      </c>
      <c r="M23" s="128" t="s">
        <v>79</v>
      </c>
      <c r="N23" s="78"/>
      <c r="O23" s="153" t="str">
        <f>IF(AND(COUNTIF($H$4:$H$26,"Alt 2")&gt;0,ISBLANK(N23)),"← RoI* Needed","")</f>
        <v/>
      </c>
      <c r="P23" s="154"/>
      <c r="R23" s="46">
        <v>20</v>
      </c>
      <c r="S23" s="47" t="e">
        <f t="shared" si="0"/>
        <v>#N/A</v>
      </c>
      <c r="T23" s="47"/>
      <c r="U23" s="52" t="str">
        <f>IF(H23="30 Mins",$N$19,IF(H23="45 Mins",$N$20,IF(H23="60 Mins",$N$21,IF(H23="Alt 1",$N$22,IF(H23="Alt 2",$N$23,IF(H23="Alt 3",$N$24,IF(H23="Alt 4",$N$25,IF(H23="Alt 5",#REF!,IF(H23="Change",V22,"")))))))))</f>
        <v/>
      </c>
      <c r="V23" s="53" t="e">
        <f>IF(COUNT(U$4:U23)=0,NA(),IF(ISNUMBER(U23),U23,V22))</f>
        <v>#N/A</v>
      </c>
      <c r="W23" s="48" t="e">
        <f t="shared" si="1"/>
        <v>#N/A</v>
      </c>
      <c r="X23" s="72" t="str">
        <f>IF(AND(ISNUMBER($S23),COUNT($U$4:$U23)=X$2),$S23,"")</f>
        <v/>
      </c>
      <c r="Y23" s="72" t="str">
        <f>IF(AND(ISNUMBER($S23),COUNT($U$4:$U23)=Y$2),$S23,"")</f>
        <v/>
      </c>
      <c r="Z23" s="72" t="str">
        <f>IF(AND(ISNUMBER($S23),COUNT($U$4:$U23)=Z$2),$S23,"")</f>
        <v/>
      </c>
      <c r="AA23" s="72" t="str">
        <f>IF(AND(ISNUMBER($S23),COUNT($U$4:$U23)=AA$2),$S23,"")</f>
        <v/>
      </c>
      <c r="AB23" s="72" t="str">
        <f>IF(AND(ISNUMBER($S23),COUNT($U$4:$U23)=AB$2),$S23,"")</f>
        <v/>
      </c>
      <c r="AC23" s="72" t="str">
        <f>IF(AND(ISNUMBER($S23),COUNT($U$4:$U23)=AC$2),$S23,"")</f>
        <v/>
      </c>
      <c r="AD23" s="72" t="str">
        <f>IF(AND(ISNUMBER($S23),COUNT($U$4:$U23)=AD$2),$S23,"")</f>
        <v/>
      </c>
      <c r="AE23" s="72" t="str">
        <f>IF(AND(ISNUMBER($S23),COUNT($U$4:$U23)=AE$2),$S23,"")</f>
        <v/>
      </c>
      <c r="AF23" s="72" t="str">
        <f>IF(AND(ISNUMBER($S23),COUNT($U$4:$U23)=AF$2),$S23,"")</f>
        <v/>
      </c>
      <c r="AG23" s="72" t="str">
        <f>IF(AND(ISNUMBER($S23),COUNT($U$4:$U23)=AG$2),$S23,"")</f>
        <v/>
      </c>
      <c r="AH23" s="72" t="str">
        <f>IF(AND(ISNUMBER($S23),COUNT($U$4:$U23)=AH$2),$S23,"")</f>
        <v/>
      </c>
      <c r="AI23" s="72" t="str">
        <f>IF(AND(ISNUMBER($S23),COUNT($U$4:$U23)=AI$2),$S23,"")</f>
        <v/>
      </c>
      <c r="AJ23" s="51" t="e">
        <f>IFERROR(IF(COUNT($U$4:$U23)&lt;&gt;AJ$2,NA(),SLOPE(X$4:X$26,$R$4:$R$26)*($R23-COUNTIF(BH$4:BH23,"Hold"))+INTERCEPT(X$4:X$26,$R$4:$R$26)),NA())</f>
        <v>#N/A</v>
      </c>
      <c r="AK23" s="51" t="e">
        <f>IFERROR(IF(COUNT($U$4:$U23)&lt;&gt;AK$2,NA(),SLOPE(Y$4:Y$26,$R$4:$R$26)*($R23-COUNTIF(BI$4:BI23,"Hold"))+INTERCEPT(Y$4:Y$26,$R$4:$R$26)),NA())</f>
        <v>#N/A</v>
      </c>
      <c r="AL23" s="51" t="e">
        <f>IFERROR(IF(COUNT($U$4:$U23)&lt;&gt;AL$2,NA(),SLOPE(Z$4:Z$26,$R$4:$R$26)*($R23-COUNTIF(BJ$4:BJ23,"Hold"))+INTERCEPT(Z$4:Z$26,$R$4:$R$26)),NA())</f>
        <v>#N/A</v>
      </c>
      <c r="AM23" s="51" t="e">
        <f>IFERROR(IF(COUNT($U$4:$U23)&lt;&gt;AM$2,NA(),SLOPE(AA$4:AA$26,$R$4:$R$26)*($R23-COUNTIF(BK$4:BK23,"Hold"))+INTERCEPT(AA$4:AA$26,$R$4:$R$26)),NA())</f>
        <v>#N/A</v>
      </c>
      <c r="AN23" s="51" t="e">
        <f>IFERROR(IF(COUNT($U$4:$U23)&lt;&gt;AN$2,NA(),SLOPE(AB$4:AB$26,$R$4:$R$26)*($R23-COUNTIF(BL$4:BL23,"Hold"))+INTERCEPT(AB$4:AB$26,$R$4:$R$26)),NA())</f>
        <v>#N/A</v>
      </c>
      <c r="AO23" s="51" t="e">
        <f>IFERROR(IF(COUNT($U$4:$U23)&lt;&gt;AO$2,NA(),SLOPE(AC$4:AC$26,$R$4:$R$26)*($R23-COUNTIF(BM$4:BM23,"Hold"))+INTERCEPT(AC$4:AC$26,$R$4:$R$26)),NA())</f>
        <v>#N/A</v>
      </c>
      <c r="AP23" s="51" t="e">
        <f>IFERROR(IF(COUNT($U$4:$U23)&lt;&gt;AP$2,NA(),SLOPE(AD$4:AD$26,$R$4:$R$26)*($R23-COUNTIF(BN$4:BN23,"Hold"))+INTERCEPT(AD$4:AD$26,$R$4:$R$26)),NA())</f>
        <v>#N/A</v>
      </c>
      <c r="AQ23" s="51" t="e">
        <f>IFERROR(IF(COUNT($U$4:$U23)&lt;&gt;AQ$2,NA(),SLOPE(AE$4:AE$26,$R$4:$R$26)*($R23-COUNTIF(BO$4:BO23,"Hold"))+INTERCEPT(AE$4:AE$26,$R$4:$R$26)),NA())</f>
        <v>#N/A</v>
      </c>
      <c r="AR23" s="51" t="e">
        <f>IFERROR(IF(COUNT($U$4:$U23)&lt;&gt;AR$2,NA(),SLOPE(AF$4:AF$26,$R$4:$R$26)*($R23-COUNTIF(BP$4:BP23,"Hold"))+INTERCEPT(AF$4:AF$26,$R$4:$R$26)),NA())</f>
        <v>#N/A</v>
      </c>
      <c r="AS23" s="51" t="e">
        <f>IFERROR(IF(COUNT($U$4:$U23)&lt;&gt;AS$2,NA(),SLOPE(AG$4:AG$26,$R$4:$R$26)*($R23-COUNTIF(BQ$4:BQ23,"Hold"))+INTERCEPT(AG$4:AG$26,$R$4:$R$26)),NA())</f>
        <v>#N/A</v>
      </c>
      <c r="AT23" s="51" t="e">
        <f>IFERROR(IF(COUNT($U$4:$U23)&lt;&gt;AT$2,NA(),SLOPE(AH$4:AH$26,$R$4:$R$26)*($R23-COUNTIF(BR$4:BR23,"Hold"))+INTERCEPT(AH$4:AH$26,$R$4:$R$26)),NA())</f>
        <v>#N/A</v>
      </c>
      <c r="AU23" s="51" t="e">
        <f>IFERROR(IF(COUNT($U$4:$U23)&lt;&gt;AU$2,NA(),SLOPE(AI$4:AI$26,$R$4:$R$26)*($R23-COUNTIF(BS$4:BS23,"Hold"))+INTERCEPT(AI$4:AI$26,$R$4:$R$26)),NA())</f>
        <v>#N/A</v>
      </c>
      <c r="AV23" s="57" t="e">
        <f>IF(AND(ISNUMBER($U23),COUNT($U$4:$U23)=AV$2),$G23,IF($H23="Hold",AV22,IF(COUNT($U$4:$U23)=AV$2,$V23+AV22,NA())))</f>
        <v>#N/A</v>
      </c>
      <c r="AW23" s="57" t="e">
        <f>IF(AND(ISNUMBER($U23),COUNT($U$4:$U23)=AW$2),$G23,IF($H23="Hold",AW22,IF(COUNT($U$4:$U23)=AW$2,$V23+AW22,NA())))</f>
        <v>#N/A</v>
      </c>
      <c r="AX23" s="57" t="e">
        <f>IF(AND(ISNUMBER($U23),COUNT($U$4:$U23)=AX$2),$G23,IF($H23="Hold",AX22,IF(COUNT($U$4:$U23)=AX$2,$V23+AX22,NA())))</f>
        <v>#N/A</v>
      </c>
      <c r="AY23" s="57" t="e">
        <f>IF(AND(ISNUMBER($U23),COUNT($U$4:$U23)=AY$2),$G23,IF($H23="Hold",AY22,IF(COUNT($U$4:$U23)=AY$2,$V23+AY22,NA())))</f>
        <v>#N/A</v>
      </c>
      <c r="AZ23" s="57" t="e">
        <f>IF(AND(ISNUMBER($U23),COUNT($U$4:$U23)=AZ$2),$G23,IF($H23="Hold",AZ22,IF(COUNT($U$4:$U23)=AZ$2,$V23+AZ22,NA())))</f>
        <v>#N/A</v>
      </c>
      <c r="BA23" s="57" t="e">
        <f>IF(AND(ISNUMBER($U23),COUNT($U$4:$U23)=BA$2),$G23,IF($H23="Hold",BA22,IF(COUNT($U$4:$U23)=BA$2,$V23+BA22,NA())))</f>
        <v>#N/A</v>
      </c>
      <c r="BB23" s="57" t="e">
        <f>IF(AND(ISNUMBER($U23),COUNT($U$4:$U23)=BB$2),$G23,IF($H23="Hold",BB22,IF(COUNT($U$4:$U23)=BB$2,$V23+BB22,NA())))</f>
        <v>#N/A</v>
      </c>
      <c r="BC23" s="57" t="e">
        <f>IF(AND(ISNUMBER($U23),COUNT($U$4:$U23)=BC$2),$G23,IF($H23="Hold",BC22,IF(COUNT($U$4:$U23)=BC$2,$V23+BC22,NA())))</f>
        <v>#N/A</v>
      </c>
      <c r="BD23" s="57" t="e">
        <f>IF(AND(ISNUMBER($U23),COUNT($U$4:$U23)=BD$2),$G23,IF($H23="Hold",BD22,IF(COUNT($U$4:$U23)=BD$2,$V23+BD22,NA())))</f>
        <v>#N/A</v>
      </c>
      <c r="BE23" s="57" t="e">
        <f>IF(AND(ISNUMBER($U23),COUNT($U$4:$U23)=BE$2),$G23,IF($H23="Hold",BE22,IF(COUNT($U$4:$U23)=BE$2,$V23+BE22,NA())))</f>
        <v>#N/A</v>
      </c>
      <c r="BF23" s="57" t="e">
        <f>IF(AND(ISNUMBER($U23),COUNT($U$4:$U23)=BF$2),$G23,IF($H23="Hold",BF22,IF(COUNT($U$4:$U23)=BF$2,$V23+BF22,NA())))</f>
        <v>#N/A</v>
      </c>
      <c r="BG23" s="57" t="e">
        <f>IF(AND(ISNUMBER($U23),COUNT($U$4:$U23)=BG$2),$G23,IF($H23="Hold",BG22,IF(COUNT($U$4:$U23)=BG$2,$V23+BG22,NA())))</f>
        <v>#N/A</v>
      </c>
      <c r="BH23" s="55" t="e">
        <f>IF(AND(COUNT($U$4:$U23)=BH$2,$H23="Hold"),"Hold",NA())</f>
        <v>#N/A</v>
      </c>
      <c r="BI23" s="55" t="e">
        <f>IF(AND(COUNT($U$4:$U23)=BI$2,$H23="Hold"),"Hold",NA())</f>
        <v>#N/A</v>
      </c>
      <c r="BJ23" s="55" t="e">
        <f>IF(AND(COUNT($U$4:$U23)=BJ$2,$H23="Hold"),"Hold",NA())</f>
        <v>#N/A</v>
      </c>
      <c r="BK23" s="55" t="e">
        <f>IF(AND(COUNT($U$4:$U23)=BK$2,$H23="Hold"),"Hold",NA())</f>
        <v>#N/A</v>
      </c>
      <c r="BL23" s="55" t="e">
        <f>IF(AND(COUNT($U$4:$U23)=BL$2,$H23="Hold"),"Hold",NA())</f>
        <v>#N/A</v>
      </c>
      <c r="BM23" s="55" t="e">
        <f>IF(AND(COUNT($U$4:$U23)=BM$2,$H23="Hold"),"Hold",NA())</f>
        <v>#N/A</v>
      </c>
      <c r="BN23" s="55" t="e">
        <f>IF(AND(COUNT($U$4:$U23)=BN$2,$H23="Hold"),"Hold",NA())</f>
        <v>#N/A</v>
      </c>
      <c r="BO23" s="55" t="e">
        <f>IF(AND(COUNT($U$4:$U23)=BO$2,$H23="Hold"),"Hold",NA())</f>
        <v>#N/A</v>
      </c>
      <c r="BP23" s="55" t="e">
        <f>IF(AND(COUNT($U$4:$U23)=BP$2,$H23="Hold"),"Hold",NA())</f>
        <v>#N/A</v>
      </c>
      <c r="BQ23" s="55" t="e">
        <f>IF(AND(COUNT($U$4:$U23)=BQ$2,$H23="Hold"),"Hold",NA())</f>
        <v>#N/A</v>
      </c>
      <c r="BR23" s="55" t="e">
        <f>IF(AND(COUNT($U$4:$U23)=BR$2,$H23="Hold"),"Hold",NA())</f>
        <v>#N/A</v>
      </c>
      <c r="BS23" s="55" t="e">
        <f>IF(AND(COUNT($U$4:$U23)=BS$2,$H23="Hold"),"Hold",NA())</f>
        <v>#N/A</v>
      </c>
    </row>
    <row r="24" spans="1:71" s="96" customFormat="1" ht="18.75" customHeight="1" x14ac:dyDescent="0.25">
      <c r="B24" s="23"/>
      <c r="C24" s="95"/>
      <c r="D24" s="9">
        <f t="shared" si="2"/>
        <v>40</v>
      </c>
      <c r="E24" s="10">
        <f t="shared" si="3"/>
        <v>42870</v>
      </c>
      <c r="F24" s="5" t="str">
        <f>IFERROR(IF(COUNT(G$4:G24)=0,"",IF(H24="Hold",F23,IF(ISNUMBER(U24),G24,F23+V24))),"")</f>
        <v/>
      </c>
      <c r="G24" s="13"/>
      <c r="H24" s="27"/>
      <c r="I24" s="17"/>
      <c r="J24" s="93"/>
      <c r="K24" s="34"/>
      <c r="L24" s="151" t="s">
        <v>86</v>
      </c>
      <c r="M24" s="151"/>
      <c r="N24" s="151"/>
      <c r="O24" s="151"/>
      <c r="P24" s="37"/>
      <c r="R24" s="46">
        <v>21</v>
      </c>
      <c r="S24" s="47" t="e">
        <f t="shared" si="0"/>
        <v>#N/A</v>
      </c>
      <c r="T24" s="47"/>
      <c r="U24" s="52" t="str">
        <f>IF(H24="30 Mins",$N$19,IF(H24="45 Mins",$N$20,IF(H24="60 Mins",$N$21,IF(H24="Alt 1",$N$22,IF(H24="Alt 2",$N$23,IF(H24="Alt 3",$N$24,IF(H24="Alt 4",$N$25,IF(H24="Alt 5",#REF!,IF(H24="Change",V23,"")))))))))</f>
        <v/>
      </c>
      <c r="V24" s="53" t="e">
        <f>IF(COUNT(U$4:U24)=0,NA(),IF(ISNUMBER(U24),U24,V23))</f>
        <v>#N/A</v>
      </c>
      <c r="W24" s="48" t="e">
        <f t="shared" si="1"/>
        <v>#N/A</v>
      </c>
      <c r="X24" s="72" t="str">
        <f>IF(AND(ISNUMBER($S24),COUNT($U$4:$U24)=X$2),$S24,"")</f>
        <v/>
      </c>
      <c r="Y24" s="72" t="str">
        <f>IF(AND(ISNUMBER($S24),COUNT($U$4:$U24)=Y$2),$S24,"")</f>
        <v/>
      </c>
      <c r="Z24" s="72" t="str">
        <f>IF(AND(ISNUMBER($S24),COUNT($U$4:$U24)=Z$2),$S24,"")</f>
        <v/>
      </c>
      <c r="AA24" s="72" t="str">
        <f>IF(AND(ISNUMBER($S24),COUNT($U$4:$U24)=AA$2),$S24,"")</f>
        <v/>
      </c>
      <c r="AB24" s="72" t="str">
        <f>IF(AND(ISNUMBER($S24),COUNT($U$4:$U24)=AB$2),$S24,"")</f>
        <v/>
      </c>
      <c r="AC24" s="72" t="str">
        <f>IF(AND(ISNUMBER($S24),COUNT($U$4:$U24)=AC$2),$S24,"")</f>
        <v/>
      </c>
      <c r="AD24" s="72" t="str">
        <f>IF(AND(ISNUMBER($S24),COUNT($U$4:$U24)=AD$2),$S24,"")</f>
        <v/>
      </c>
      <c r="AE24" s="72" t="str">
        <f>IF(AND(ISNUMBER($S24),COUNT($U$4:$U24)=AE$2),$S24,"")</f>
        <v/>
      </c>
      <c r="AF24" s="72" t="str">
        <f>IF(AND(ISNUMBER($S24),COUNT($U$4:$U24)=AF$2),$S24,"")</f>
        <v/>
      </c>
      <c r="AG24" s="72" t="str">
        <f>IF(AND(ISNUMBER($S24),COUNT($U$4:$U24)=AG$2),$S24,"")</f>
        <v/>
      </c>
      <c r="AH24" s="72" t="str">
        <f>IF(AND(ISNUMBER($S24),COUNT($U$4:$U24)=AH$2),$S24,"")</f>
        <v/>
      </c>
      <c r="AI24" s="72" t="str">
        <f>IF(AND(ISNUMBER($S24),COUNT($U$4:$U24)=AI$2),$S24,"")</f>
        <v/>
      </c>
      <c r="AJ24" s="51" t="e">
        <f>IFERROR(IF(COUNT($U$4:$U24)&lt;&gt;AJ$2,NA(),SLOPE(X$4:X$26,$R$4:$R$26)*($R24-COUNTIF(BH$4:BH24,"Hold"))+INTERCEPT(X$4:X$26,$R$4:$R$26)),NA())</f>
        <v>#N/A</v>
      </c>
      <c r="AK24" s="51" t="e">
        <f>IFERROR(IF(COUNT($U$4:$U24)&lt;&gt;AK$2,NA(),SLOPE(Y$4:Y$26,$R$4:$R$26)*($R24-COUNTIF(BI$4:BI24,"Hold"))+INTERCEPT(Y$4:Y$26,$R$4:$R$26)),NA())</f>
        <v>#N/A</v>
      </c>
      <c r="AL24" s="51" t="e">
        <f>IFERROR(IF(COUNT($U$4:$U24)&lt;&gt;AL$2,NA(),SLOPE(Z$4:Z$26,$R$4:$R$26)*($R24-COUNTIF(BJ$4:BJ24,"Hold"))+INTERCEPT(Z$4:Z$26,$R$4:$R$26)),NA())</f>
        <v>#N/A</v>
      </c>
      <c r="AM24" s="51" t="e">
        <f>IFERROR(IF(COUNT($U$4:$U24)&lt;&gt;AM$2,NA(),SLOPE(AA$4:AA$26,$R$4:$R$26)*($R24-COUNTIF(BK$4:BK24,"Hold"))+INTERCEPT(AA$4:AA$26,$R$4:$R$26)),NA())</f>
        <v>#N/A</v>
      </c>
      <c r="AN24" s="51" t="e">
        <f>IFERROR(IF(COUNT($U$4:$U24)&lt;&gt;AN$2,NA(),SLOPE(AB$4:AB$26,$R$4:$R$26)*($R24-COUNTIF(BL$4:BL24,"Hold"))+INTERCEPT(AB$4:AB$26,$R$4:$R$26)),NA())</f>
        <v>#N/A</v>
      </c>
      <c r="AO24" s="51" t="e">
        <f>IFERROR(IF(COUNT($U$4:$U24)&lt;&gt;AO$2,NA(),SLOPE(AC$4:AC$26,$R$4:$R$26)*($R24-COUNTIF(BM$4:BM24,"Hold"))+INTERCEPT(AC$4:AC$26,$R$4:$R$26)),NA())</f>
        <v>#N/A</v>
      </c>
      <c r="AP24" s="51" t="e">
        <f>IFERROR(IF(COUNT($U$4:$U24)&lt;&gt;AP$2,NA(),SLOPE(AD$4:AD$26,$R$4:$R$26)*($R24-COUNTIF(BN$4:BN24,"Hold"))+INTERCEPT(AD$4:AD$26,$R$4:$R$26)),NA())</f>
        <v>#N/A</v>
      </c>
      <c r="AQ24" s="51" t="e">
        <f>IFERROR(IF(COUNT($U$4:$U24)&lt;&gt;AQ$2,NA(),SLOPE(AE$4:AE$26,$R$4:$R$26)*($R24-COUNTIF(BO$4:BO24,"Hold"))+INTERCEPT(AE$4:AE$26,$R$4:$R$26)),NA())</f>
        <v>#N/A</v>
      </c>
      <c r="AR24" s="51" t="e">
        <f>IFERROR(IF(COUNT($U$4:$U24)&lt;&gt;AR$2,NA(),SLOPE(AF$4:AF$26,$R$4:$R$26)*($R24-COUNTIF(BP$4:BP24,"Hold"))+INTERCEPT(AF$4:AF$26,$R$4:$R$26)),NA())</f>
        <v>#N/A</v>
      </c>
      <c r="AS24" s="51" t="e">
        <f>IFERROR(IF(COUNT($U$4:$U24)&lt;&gt;AS$2,NA(),SLOPE(AG$4:AG$26,$R$4:$R$26)*($R24-COUNTIF(BQ$4:BQ24,"Hold"))+INTERCEPT(AG$4:AG$26,$R$4:$R$26)),NA())</f>
        <v>#N/A</v>
      </c>
      <c r="AT24" s="51" t="e">
        <f>IFERROR(IF(COUNT($U$4:$U24)&lt;&gt;AT$2,NA(),SLOPE(AH$4:AH$26,$R$4:$R$26)*($R24-COUNTIF(BR$4:BR24,"Hold"))+INTERCEPT(AH$4:AH$26,$R$4:$R$26)),NA())</f>
        <v>#N/A</v>
      </c>
      <c r="AU24" s="51" t="e">
        <f>IFERROR(IF(COUNT($U$4:$U24)&lt;&gt;AU$2,NA(),SLOPE(AI$4:AI$26,$R$4:$R$26)*($R24-COUNTIF(BS$4:BS24,"Hold"))+INTERCEPT(AI$4:AI$26,$R$4:$R$26)),NA())</f>
        <v>#N/A</v>
      </c>
      <c r="AV24" s="57" t="e">
        <f>IF(AND(ISNUMBER($U24),COUNT($U$4:$U24)=AV$2),$G24,IF($H24="Hold",AV23,IF(COUNT($U$4:$U24)=AV$2,$V24+AV23,NA())))</f>
        <v>#N/A</v>
      </c>
      <c r="AW24" s="57" t="e">
        <f>IF(AND(ISNUMBER($U24),COUNT($U$4:$U24)=AW$2),$G24,IF($H24="Hold",AW23,IF(COUNT($U$4:$U24)=AW$2,$V24+AW23,NA())))</f>
        <v>#N/A</v>
      </c>
      <c r="AX24" s="57" t="e">
        <f>IF(AND(ISNUMBER($U24),COUNT($U$4:$U24)=AX$2),$G24,IF($H24="Hold",AX23,IF(COUNT($U$4:$U24)=AX$2,$V24+AX23,NA())))</f>
        <v>#N/A</v>
      </c>
      <c r="AY24" s="57" t="e">
        <f>IF(AND(ISNUMBER($U24),COUNT($U$4:$U24)=AY$2),$G24,IF($H24="Hold",AY23,IF(COUNT($U$4:$U24)=AY$2,$V24+AY23,NA())))</f>
        <v>#N/A</v>
      </c>
      <c r="AZ24" s="57" t="e">
        <f>IF(AND(ISNUMBER($U24),COUNT($U$4:$U24)=AZ$2),$G24,IF($H24="Hold",AZ23,IF(COUNT($U$4:$U24)=AZ$2,$V24+AZ23,NA())))</f>
        <v>#N/A</v>
      </c>
      <c r="BA24" s="57" t="e">
        <f>IF(AND(ISNUMBER($U24),COUNT($U$4:$U24)=BA$2),$G24,IF($H24="Hold",BA23,IF(COUNT($U$4:$U24)=BA$2,$V24+BA23,NA())))</f>
        <v>#N/A</v>
      </c>
      <c r="BB24" s="57" t="e">
        <f>IF(AND(ISNUMBER($U24),COUNT($U$4:$U24)=BB$2),$G24,IF($H24="Hold",BB23,IF(COUNT($U$4:$U24)=BB$2,$V24+BB23,NA())))</f>
        <v>#N/A</v>
      </c>
      <c r="BC24" s="57" t="e">
        <f>IF(AND(ISNUMBER($U24),COUNT($U$4:$U24)=BC$2),$G24,IF($H24="Hold",BC23,IF(COUNT($U$4:$U24)=BC$2,$V24+BC23,NA())))</f>
        <v>#N/A</v>
      </c>
      <c r="BD24" s="57" t="e">
        <f>IF(AND(ISNUMBER($U24),COUNT($U$4:$U24)=BD$2),$G24,IF($H24="Hold",BD23,IF(COUNT($U$4:$U24)=BD$2,$V24+BD23,NA())))</f>
        <v>#N/A</v>
      </c>
      <c r="BE24" s="57" t="e">
        <f>IF(AND(ISNUMBER($U24),COUNT($U$4:$U24)=BE$2),$G24,IF($H24="Hold",BE23,IF(COUNT($U$4:$U24)=BE$2,$V24+BE23,NA())))</f>
        <v>#N/A</v>
      </c>
      <c r="BF24" s="57" t="e">
        <f>IF(AND(ISNUMBER($U24),COUNT($U$4:$U24)=BF$2),$G24,IF($H24="Hold",BF23,IF(COUNT($U$4:$U24)=BF$2,$V24+BF23,NA())))</f>
        <v>#N/A</v>
      </c>
      <c r="BG24" s="57" t="e">
        <f>IF(AND(ISNUMBER($U24),COUNT($U$4:$U24)=BG$2),$G24,IF($H24="Hold",BG23,IF(COUNT($U$4:$U24)=BG$2,$V24+BG23,NA())))</f>
        <v>#N/A</v>
      </c>
      <c r="BH24" s="55" t="e">
        <f>IF(AND(COUNT($U$4:$U24)=BH$2,$H24="Hold"),"Hold",NA())</f>
        <v>#N/A</v>
      </c>
      <c r="BI24" s="55" t="e">
        <f>IF(AND(COUNT($U$4:$U24)=BI$2,$H24="Hold"),"Hold",NA())</f>
        <v>#N/A</v>
      </c>
      <c r="BJ24" s="55" t="e">
        <f>IF(AND(COUNT($U$4:$U24)=BJ$2,$H24="Hold"),"Hold",NA())</f>
        <v>#N/A</v>
      </c>
      <c r="BK24" s="55" t="e">
        <f>IF(AND(COUNT($U$4:$U24)=BK$2,$H24="Hold"),"Hold",NA())</f>
        <v>#N/A</v>
      </c>
      <c r="BL24" s="55" t="e">
        <f>IF(AND(COUNT($U$4:$U24)=BL$2,$H24="Hold"),"Hold",NA())</f>
        <v>#N/A</v>
      </c>
      <c r="BM24" s="55" t="e">
        <f>IF(AND(COUNT($U$4:$U24)=BM$2,$H24="Hold"),"Hold",NA())</f>
        <v>#N/A</v>
      </c>
      <c r="BN24" s="55" t="e">
        <f>IF(AND(COUNT($U$4:$U24)=BN$2,$H24="Hold"),"Hold",NA())</f>
        <v>#N/A</v>
      </c>
      <c r="BO24" s="55" t="e">
        <f>IF(AND(COUNT($U$4:$U24)=BO$2,$H24="Hold"),"Hold",NA())</f>
        <v>#N/A</v>
      </c>
      <c r="BP24" s="55" t="e">
        <f>IF(AND(COUNT($U$4:$U24)=BP$2,$H24="Hold"),"Hold",NA())</f>
        <v>#N/A</v>
      </c>
      <c r="BQ24" s="55" t="e">
        <f>IF(AND(COUNT($U$4:$U24)=BQ$2,$H24="Hold"),"Hold",NA())</f>
        <v>#N/A</v>
      </c>
      <c r="BR24" s="55" t="e">
        <f>IF(AND(COUNT($U$4:$U24)=BR$2,$H24="Hold"),"Hold",NA())</f>
        <v>#N/A</v>
      </c>
      <c r="BS24" s="55" t="e">
        <f>IF(AND(COUNT($U$4:$U24)=BS$2,$H24="Hold"),"Hold",NA())</f>
        <v>#N/A</v>
      </c>
    </row>
    <row r="25" spans="1:71" s="96" customFormat="1" ht="18.75" customHeight="1" x14ac:dyDescent="0.25">
      <c r="B25" s="23"/>
      <c r="C25" s="95"/>
      <c r="D25" s="9">
        <f t="shared" si="2"/>
        <v>42</v>
      </c>
      <c r="E25" s="10">
        <f t="shared" si="3"/>
        <v>42884</v>
      </c>
      <c r="F25" s="5" t="str">
        <f>IFERROR(IF(COUNT(G$4:G25)=0,"",IF(H25="Hold",F24,IF(ISNUMBER(U25),G25,F24+V25))),"")</f>
        <v/>
      </c>
      <c r="G25" s="13"/>
      <c r="H25" s="27"/>
      <c r="I25" s="17"/>
      <c r="J25" s="93"/>
      <c r="K25" s="34"/>
      <c r="L25" s="151"/>
      <c r="M25" s="151"/>
      <c r="N25" s="151"/>
      <c r="O25" s="151"/>
      <c r="P25" s="37"/>
      <c r="R25" s="46">
        <v>22</v>
      </c>
      <c r="S25" s="47" t="e">
        <f t="shared" si="0"/>
        <v>#N/A</v>
      </c>
      <c r="T25" s="47"/>
      <c r="U25" s="52" t="str">
        <f>IF(H25="30 Mins",$N$19,IF(H25="45 Mins",$N$20,IF(H25="60 Mins",$N$21,IF(H25="Alt 1",$N$22,IF(H25="Alt 2",$N$23,IF(H25="Alt 3",$N$24,IF(H25="Alt 4",$N$25,IF(H25="Alt 5",#REF!,IF(H25="Change",V24,"")))))))))</f>
        <v/>
      </c>
      <c r="V25" s="53" t="e">
        <f>IF(COUNT(U$4:U25)=0,NA(),IF(ISNUMBER(U25),U25,V24))</f>
        <v>#N/A</v>
      </c>
      <c r="W25" s="48" t="e">
        <f t="shared" si="1"/>
        <v>#N/A</v>
      </c>
      <c r="X25" s="72" t="str">
        <f>IF(AND(ISNUMBER($S25),COUNT($U$4:$U25)=X$2),$S25,"")</f>
        <v/>
      </c>
      <c r="Y25" s="72" t="str">
        <f>IF(AND(ISNUMBER($S25),COUNT($U$4:$U25)=Y$2),$S25,"")</f>
        <v/>
      </c>
      <c r="Z25" s="72" t="str">
        <f>IF(AND(ISNUMBER($S25),COUNT($U$4:$U25)=Z$2),$S25,"")</f>
        <v/>
      </c>
      <c r="AA25" s="72" t="str">
        <f>IF(AND(ISNUMBER($S25),COUNT($U$4:$U25)=AA$2),$S25,"")</f>
        <v/>
      </c>
      <c r="AB25" s="72" t="str">
        <f>IF(AND(ISNUMBER($S25),COUNT($U$4:$U25)=AB$2),$S25,"")</f>
        <v/>
      </c>
      <c r="AC25" s="72" t="str">
        <f>IF(AND(ISNUMBER($S25),COUNT($U$4:$U25)=AC$2),$S25,"")</f>
        <v/>
      </c>
      <c r="AD25" s="72" t="str">
        <f>IF(AND(ISNUMBER($S25),COUNT($U$4:$U25)=AD$2),$S25,"")</f>
        <v/>
      </c>
      <c r="AE25" s="72" t="str">
        <f>IF(AND(ISNUMBER($S25),COUNT($U$4:$U25)=AE$2),$S25,"")</f>
        <v/>
      </c>
      <c r="AF25" s="72" t="str">
        <f>IF(AND(ISNUMBER($S25),COUNT($U$4:$U25)=AF$2),$S25,"")</f>
        <v/>
      </c>
      <c r="AG25" s="72" t="str">
        <f>IF(AND(ISNUMBER($S25),COUNT($U$4:$U25)=AG$2),$S25,"")</f>
        <v/>
      </c>
      <c r="AH25" s="72" t="str">
        <f>IF(AND(ISNUMBER($S25),COUNT($U$4:$U25)=AH$2),$S25,"")</f>
        <v/>
      </c>
      <c r="AI25" s="72" t="str">
        <f>IF(AND(ISNUMBER($S25),COUNT($U$4:$U25)=AI$2),$S25,"")</f>
        <v/>
      </c>
      <c r="AJ25" s="51" t="e">
        <f>IFERROR(IF(COUNT($U$4:$U25)&lt;&gt;AJ$2,NA(),SLOPE(X$4:X$26,$R$4:$R$26)*($R25-COUNTIF(BH$4:BH25,"Hold"))+INTERCEPT(X$4:X$26,$R$4:$R$26)),NA())</f>
        <v>#N/A</v>
      </c>
      <c r="AK25" s="51" t="e">
        <f>IFERROR(IF(COUNT($U$4:$U25)&lt;&gt;AK$2,NA(),SLOPE(Y$4:Y$26,$R$4:$R$26)*($R25-COUNTIF(BI$4:BI25,"Hold"))+INTERCEPT(Y$4:Y$26,$R$4:$R$26)),NA())</f>
        <v>#N/A</v>
      </c>
      <c r="AL25" s="51" t="e">
        <f>IFERROR(IF(COUNT($U$4:$U25)&lt;&gt;AL$2,NA(),SLOPE(Z$4:Z$26,$R$4:$R$26)*($R25-COUNTIF(BJ$4:BJ25,"Hold"))+INTERCEPT(Z$4:Z$26,$R$4:$R$26)),NA())</f>
        <v>#N/A</v>
      </c>
      <c r="AM25" s="51" t="e">
        <f>IFERROR(IF(COUNT($U$4:$U25)&lt;&gt;AM$2,NA(),SLOPE(AA$4:AA$26,$R$4:$R$26)*($R25-COUNTIF(BK$4:BK25,"Hold"))+INTERCEPT(AA$4:AA$26,$R$4:$R$26)),NA())</f>
        <v>#N/A</v>
      </c>
      <c r="AN25" s="51" t="e">
        <f>IFERROR(IF(COUNT($U$4:$U25)&lt;&gt;AN$2,NA(),SLOPE(AB$4:AB$26,$R$4:$R$26)*($R25-COUNTIF(BL$4:BL25,"Hold"))+INTERCEPT(AB$4:AB$26,$R$4:$R$26)),NA())</f>
        <v>#N/A</v>
      </c>
      <c r="AO25" s="51" t="e">
        <f>IFERROR(IF(COUNT($U$4:$U25)&lt;&gt;AO$2,NA(),SLOPE(AC$4:AC$26,$R$4:$R$26)*($R25-COUNTIF(BM$4:BM25,"Hold"))+INTERCEPT(AC$4:AC$26,$R$4:$R$26)),NA())</f>
        <v>#N/A</v>
      </c>
      <c r="AP25" s="51" t="e">
        <f>IFERROR(IF(COUNT($U$4:$U25)&lt;&gt;AP$2,NA(),SLOPE(AD$4:AD$26,$R$4:$R$26)*($R25-COUNTIF(BN$4:BN25,"Hold"))+INTERCEPT(AD$4:AD$26,$R$4:$R$26)),NA())</f>
        <v>#N/A</v>
      </c>
      <c r="AQ25" s="51" t="e">
        <f>IFERROR(IF(COUNT($U$4:$U25)&lt;&gt;AQ$2,NA(),SLOPE(AE$4:AE$26,$R$4:$R$26)*($R25-COUNTIF(BO$4:BO25,"Hold"))+INTERCEPT(AE$4:AE$26,$R$4:$R$26)),NA())</f>
        <v>#N/A</v>
      </c>
      <c r="AR25" s="51" t="e">
        <f>IFERROR(IF(COUNT($U$4:$U25)&lt;&gt;AR$2,NA(),SLOPE(AF$4:AF$26,$R$4:$R$26)*($R25-COUNTIF(BP$4:BP25,"Hold"))+INTERCEPT(AF$4:AF$26,$R$4:$R$26)),NA())</f>
        <v>#N/A</v>
      </c>
      <c r="AS25" s="51" t="e">
        <f>IFERROR(IF(COUNT($U$4:$U25)&lt;&gt;AS$2,NA(),SLOPE(AG$4:AG$26,$R$4:$R$26)*($R25-COUNTIF(BQ$4:BQ25,"Hold"))+INTERCEPT(AG$4:AG$26,$R$4:$R$26)),NA())</f>
        <v>#N/A</v>
      </c>
      <c r="AT25" s="51" t="e">
        <f>IFERROR(IF(COUNT($U$4:$U25)&lt;&gt;AT$2,NA(),SLOPE(AH$4:AH$26,$R$4:$R$26)*($R25-COUNTIF(BR$4:BR25,"Hold"))+INTERCEPT(AH$4:AH$26,$R$4:$R$26)),NA())</f>
        <v>#N/A</v>
      </c>
      <c r="AU25" s="51" t="e">
        <f>IFERROR(IF(COUNT($U$4:$U25)&lt;&gt;AU$2,NA(),SLOPE(AI$4:AI$26,$R$4:$R$26)*($R25-COUNTIF(BS$4:BS25,"Hold"))+INTERCEPT(AI$4:AI$26,$R$4:$R$26)),NA())</f>
        <v>#N/A</v>
      </c>
      <c r="AV25" s="57" t="e">
        <f>IF(AND(ISNUMBER($U25),COUNT($U$4:$U25)=AV$2),$G25,IF($H25="Hold",AV24,IF(COUNT($U$4:$U25)=AV$2,$V25+AV24,NA())))</f>
        <v>#N/A</v>
      </c>
      <c r="AW25" s="57" t="e">
        <f>IF(AND(ISNUMBER($U25),COUNT($U$4:$U25)=AW$2),$G25,IF($H25="Hold",AW24,IF(COUNT($U$4:$U25)=AW$2,$V25+AW24,NA())))</f>
        <v>#N/A</v>
      </c>
      <c r="AX25" s="57" t="e">
        <f>IF(AND(ISNUMBER($U25),COUNT($U$4:$U25)=AX$2),$G25,IF($H25="Hold",AX24,IF(COUNT($U$4:$U25)=AX$2,$V25+AX24,NA())))</f>
        <v>#N/A</v>
      </c>
      <c r="AY25" s="57" t="e">
        <f>IF(AND(ISNUMBER($U25),COUNT($U$4:$U25)=AY$2),$G25,IF($H25="Hold",AY24,IF(COUNT($U$4:$U25)=AY$2,$V25+AY24,NA())))</f>
        <v>#N/A</v>
      </c>
      <c r="AZ25" s="57" t="e">
        <f>IF(AND(ISNUMBER($U25),COUNT($U$4:$U25)=AZ$2),$G25,IF($H25="Hold",AZ24,IF(COUNT($U$4:$U25)=AZ$2,$V25+AZ24,NA())))</f>
        <v>#N/A</v>
      </c>
      <c r="BA25" s="57" t="e">
        <f>IF(AND(ISNUMBER($U25),COUNT($U$4:$U25)=BA$2),$G25,IF($H25="Hold",BA24,IF(COUNT($U$4:$U25)=BA$2,$V25+BA24,NA())))</f>
        <v>#N/A</v>
      </c>
      <c r="BB25" s="57" t="e">
        <f>IF(AND(ISNUMBER($U25),COUNT($U$4:$U25)=BB$2),$G25,IF($H25="Hold",BB24,IF(COUNT($U$4:$U25)=BB$2,$V25+BB24,NA())))</f>
        <v>#N/A</v>
      </c>
      <c r="BC25" s="57" t="e">
        <f>IF(AND(ISNUMBER($U25),COUNT($U$4:$U25)=BC$2),$G25,IF($H25="Hold",BC24,IF(COUNT($U$4:$U25)=BC$2,$V25+BC24,NA())))</f>
        <v>#N/A</v>
      </c>
      <c r="BD25" s="57" t="e">
        <f>IF(AND(ISNUMBER($U25),COUNT($U$4:$U25)=BD$2),$G25,IF($H25="Hold",BD24,IF(COUNT($U$4:$U25)=BD$2,$V25+BD24,NA())))</f>
        <v>#N/A</v>
      </c>
      <c r="BE25" s="57" t="e">
        <f>IF(AND(ISNUMBER($U25),COUNT($U$4:$U25)=BE$2),$G25,IF($H25="Hold",BE24,IF(COUNT($U$4:$U25)=BE$2,$V25+BE24,NA())))</f>
        <v>#N/A</v>
      </c>
      <c r="BF25" s="57" t="e">
        <f>IF(AND(ISNUMBER($U25),COUNT($U$4:$U25)=BF$2),$G25,IF($H25="Hold",BF24,IF(COUNT($U$4:$U25)=BF$2,$V25+BF24,NA())))</f>
        <v>#N/A</v>
      </c>
      <c r="BG25" s="57" t="e">
        <f>IF(AND(ISNUMBER($U25),COUNT($U$4:$U25)=BG$2),$G25,IF($H25="Hold",BG24,IF(COUNT($U$4:$U25)=BG$2,$V25+BG24,NA())))</f>
        <v>#N/A</v>
      </c>
      <c r="BH25" s="55" t="e">
        <f>IF(AND(COUNT($U$4:$U25)=BH$2,$H25="Hold"),"Hold",NA())</f>
        <v>#N/A</v>
      </c>
      <c r="BI25" s="55" t="e">
        <f>IF(AND(COUNT($U$4:$U25)=BI$2,$H25="Hold"),"Hold",NA())</f>
        <v>#N/A</v>
      </c>
      <c r="BJ25" s="55" t="e">
        <f>IF(AND(COUNT($U$4:$U25)=BJ$2,$H25="Hold"),"Hold",NA())</f>
        <v>#N/A</v>
      </c>
      <c r="BK25" s="55" t="e">
        <f>IF(AND(COUNT($U$4:$U25)=BK$2,$H25="Hold"),"Hold",NA())</f>
        <v>#N/A</v>
      </c>
      <c r="BL25" s="55" t="e">
        <f>IF(AND(COUNT($U$4:$U25)=BL$2,$H25="Hold"),"Hold",NA())</f>
        <v>#N/A</v>
      </c>
      <c r="BM25" s="55" t="e">
        <f>IF(AND(COUNT($U$4:$U25)=BM$2,$H25="Hold"),"Hold",NA())</f>
        <v>#N/A</v>
      </c>
      <c r="BN25" s="55" t="e">
        <f>IF(AND(COUNT($U$4:$U25)=BN$2,$H25="Hold"),"Hold",NA())</f>
        <v>#N/A</v>
      </c>
      <c r="BO25" s="55" t="e">
        <f>IF(AND(COUNT($U$4:$U25)=BO$2,$H25="Hold"),"Hold",NA())</f>
        <v>#N/A</v>
      </c>
      <c r="BP25" s="55" t="e">
        <f>IF(AND(COUNT($U$4:$U25)=BP$2,$H25="Hold"),"Hold",NA())</f>
        <v>#N/A</v>
      </c>
      <c r="BQ25" s="55" t="e">
        <f>IF(AND(COUNT($U$4:$U25)=BQ$2,$H25="Hold"),"Hold",NA())</f>
        <v>#N/A</v>
      </c>
      <c r="BR25" s="55" t="e">
        <f>IF(AND(COUNT($U$4:$U25)=BR$2,$H25="Hold"),"Hold",NA())</f>
        <v>#N/A</v>
      </c>
      <c r="BS25" s="55" t="e">
        <f>IF(AND(COUNT($U$4:$U25)=BS$2,$H25="Hold"),"Hold",NA())</f>
        <v>#N/A</v>
      </c>
    </row>
    <row r="26" spans="1:71" s="96" customFormat="1" ht="18.75" customHeight="1" x14ac:dyDescent="0.25">
      <c r="B26" s="61" t="str">
        <f>IF(ISBLANK($A$1),"","This worksheet was created by Mike Braun for the Pulaski County School District.  (Delete contents of Cell A1.)")</f>
        <v/>
      </c>
      <c r="C26" s="95"/>
      <c r="D26" s="9">
        <f t="shared" si="2"/>
        <v>44</v>
      </c>
      <c r="E26" s="10">
        <f t="shared" si="3"/>
        <v>42898</v>
      </c>
      <c r="F26" s="5" t="str">
        <f>IFERROR(IF(COUNT(G$4:G26)=0,"",IF(H26="Hold",F25,IF(ISNUMBER(U26),G26,F25+V26))),"")</f>
        <v/>
      </c>
      <c r="G26" s="14"/>
      <c r="H26" s="27"/>
      <c r="I26" s="17"/>
      <c r="J26" s="93"/>
      <c r="K26" s="41"/>
      <c r="L26" s="152"/>
      <c r="M26" s="152"/>
      <c r="N26" s="152"/>
      <c r="O26" s="152"/>
      <c r="P26" s="42"/>
      <c r="R26" s="46">
        <v>23</v>
      </c>
      <c r="S26" s="47" t="e">
        <f t="shared" si="0"/>
        <v>#N/A</v>
      </c>
      <c r="T26" s="47"/>
      <c r="U26" s="52" t="str">
        <f>IF(H26="30 Mins",$N$19,IF(H26="45 Mins",$N$20,IF(H26="60 Mins",$N$21,IF(H26="Alt 1",$N$22,IF(H26="Alt 2",$N$23,IF(H26="Alt 3",$N$24,IF(H26="Alt 4",$N$25,IF(H26="Alt 5",#REF!,IF(H26="Change",V25,"")))))))))</f>
        <v/>
      </c>
      <c r="V26" s="53" t="e">
        <f>IF(COUNT(U$4:U26)=0,NA(),IF(ISNUMBER(U26),U26,V25))</f>
        <v>#N/A</v>
      </c>
      <c r="W26" s="48" t="e">
        <f t="shared" si="1"/>
        <v>#N/A</v>
      </c>
      <c r="X26" s="73" t="str">
        <f>IF(AND(ISNUMBER($S26),COUNT($U$4:$U26)=X$2),$S26,"")</f>
        <v/>
      </c>
      <c r="Y26" s="73" t="str">
        <f>IF(AND(ISNUMBER($S26),COUNT($U$4:$U26)=Y$2),$S26,"")</f>
        <v/>
      </c>
      <c r="Z26" s="73" t="str">
        <f>IF(AND(ISNUMBER($S26),COUNT($U$4:$U26)=Z$2),$S26,"")</f>
        <v/>
      </c>
      <c r="AA26" s="73" t="str">
        <f>IF(AND(ISNUMBER($S26),COUNT($U$4:$U26)=AA$2),$S26,"")</f>
        <v/>
      </c>
      <c r="AB26" s="73" t="str">
        <f>IF(AND(ISNUMBER($S26),COUNT($U$4:$U26)=AB$2),$S26,"")</f>
        <v/>
      </c>
      <c r="AC26" s="73" t="str">
        <f>IF(AND(ISNUMBER($S26),COUNT($U$4:$U26)=AC$2),$S26,"")</f>
        <v/>
      </c>
      <c r="AD26" s="73" t="str">
        <f>IF(AND(ISNUMBER($S26),COUNT($U$4:$U26)=AD$2),$S26,"")</f>
        <v/>
      </c>
      <c r="AE26" s="73" t="str">
        <f>IF(AND(ISNUMBER($S26),COUNT($U$4:$U26)=AE$2),$S26,"")</f>
        <v/>
      </c>
      <c r="AF26" s="73" t="str">
        <f>IF(AND(ISNUMBER($S26),COUNT($U$4:$U26)=AF$2),$S26,"")</f>
        <v/>
      </c>
      <c r="AG26" s="73" t="str">
        <f>IF(AND(ISNUMBER($S26),COUNT($U$4:$U26)=AG$2),$S26,"")</f>
        <v/>
      </c>
      <c r="AH26" s="73" t="str">
        <f>IF(AND(ISNUMBER($S26),COUNT($U$4:$U26)=AH$2),$S26,"")</f>
        <v/>
      </c>
      <c r="AI26" s="73" t="str">
        <f>IF(AND(ISNUMBER($S26),COUNT($U$4:$U26)=AI$2),$S26,"")</f>
        <v/>
      </c>
      <c r="AJ26" s="51" t="e">
        <f>IFERROR(IF(COUNT($U$4:$U26)&lt;&gt;AJ$2,NA(),SLOPE(X$4:X$26,$R$4:$R$26)*($R26-COUNTIF(BH$4:BH26,"Hold"))+INTERCEPT(X$4:X$26,$R$4:$R$26)),NA())</f>
        <v>#N/A</v>
      </c>
      <c r="AK26" s="51" t="e">
        <f>IFERROR(IF(COUNT($U$4:$U26)&lt;&gt;AK$2,NA(),SLOPE(Y$4:Y$26,$R$4:$R$26)*($R26-COUNTIF(BI$4:BI26,"Hold"))+INTERCEPT(Y$4:Y$26,$R$4:$R$26)),NA())</f>
        <v>#N/A</v>
      </c>
      <c r="AL26" s="51" t="e">
        <f>IFERROR(IF(COUNT($U$4:$U26)&lt;&gt;AL$2,NA(),SLOPE(Z$4:Z$26,$R$4:$R$26)*($R26-COUNTIF(BJ$4:BJ26,"Hold"))+INTERCEPT(Z$4:Z$26,$R$4:$R$26)),NA())</f>
        <v>#N/A</v>
      </c>
      <c r="AM26" s="51" t="e">
        <f>IFERROR(IF(COUNT($U$4:$U26)&lt;&gt;AM$2,NA(),SLOPE(AA$4:AA$26,$R$4:$R$26)*($R26-COUNTIF(BK$4:BK26,"Hold"))+INTERCEPT(AA$4:AA$26,$R$4:$R$26)),NA())</f>
        <v>#N/A</v>
      </c>
      <c r="AN26" s="51" t="e">
        <f>IFERROR(IF(COUNT($U$4:$U26)&lt;&gt;AN$2,NA(),SLOPE(AB$4:AB$26,$R$4:$R$26)*($R26-COUNTIF(BL$4:BL26,"Hold"))+INTERCEPT(AB$4:AB$26,$R$4:$R$26)),NA())</f>
        <v>#N/A</v>
      </c>
      <c r="AO26" s="51" t="e">
        <f>IFERROR(IF(COUNT($U$4:$U26)&lt;&gt;AO$2,NA(),SLOPE(AC$4:AC$26,$R$4:$R$26)*($R26-COUNTIF(BM$4:BM26,"Hold"))+INTERCEPT(AC$4:AC$26,$R$4:$R$26)),NA())</f>
        <v>#N/A</v>
      </c>
      <c r="AP26" s="51" t="e">
        <f>IFERROR(IF(COUNT($U$4:$U26)&lt;&gt;AP$2,NA(),SLOPE(AD$4:AD$26,$R$4:$R$26)*($R26-COUNTIF(BN$4:BN26,"Hold"))+INTERCEPT(AD$4:AD$26,$R$4:$R$26)),NA())</f>
        <v>#N/A</v>
      </c>
      <c r="AQ26" s="51" t="e">
        <f>IFERROR(IF(COUNT($U$4:$U26)&lt;&gt;AQ$2,NA(),SLOPE(AE$4:AE$26,$R$4:$R$26)*($R26-COUNTIF(BO$4:BO26,"Hold"))+INTERCEPT(AE$4:AE$26,$R$4:$R$26)),NA())</f>
        <v>#N/A</v>
      </c>
      <c r="AR26" s="51" t="e">
        <f>IFERROR(IF(COUNT($U$4:$U26)&lt;&gt;AR$2,NA(),SLOPE(AF$4:AF$26,$R$4:$R$26)*($R26-COUNTIF(BP$4:BP26,"Hold"))+INTERCEPT(AF$4:AF$26,$R$4:$R$26)),NA())</f>
        <v>#N/A</v>
      </c>
      <c r="AS26" s="51" t="e">
        <f>IFERROR(IF(COUNT($U$4:$U26)&lt;&gt;AS$2,NA(),SLOPE(AG$4:AG$26,$R$4:$R$26)*($R26-COUNTIF(BQ$4:BQ26,"Hold"))+INTERCEPT(AG$4:AG$26,$R$4:$R$26)),NA())</f>
        <v>#N/A</v>
      </c>
      <c r="AT26" s="51" t="e">
        <f>IFERROR(IF(COUNT($U$4:$U26)&lt;&gt;AT$2,NA(),SLOPE(AH$4:AH$26,$R$4:$R$26)*($R26-COUNTIF(BR$4:BR26,"Hold"))+INTERCEPT(AH$4:AH$26,$R$4:$R$26)),NA())</f>
        <v>#N/A</v>
      </c>
      <c r="AU26" s="51" t="e">
        <f>IFERROR(IF(COUNT($U$4:$U26)&lt;&gt;AU$2,NA(),SLOPE(AI$4:AI$26,$R$4:$R$26)*($R26-COUNTIF(BS$4:BS26,"Hold"))+INTERCEPT(AI$4:AI$26,$R$4:$R$26)),NA())</f>
        <v>#N/A</v>
      </c>
      <c r="AV26" s="57" t="e">
        <f>IF(AND(ISNUMBER($U26),COUNT($U$4:$U26)=AV$2),$G26,IF($H26="Hold",AV25,IF(COUNT($U$4:$U26)=AV$2,$V26+AV25,NA())))</f>
        <v>#N/A</v>
      </c>
      <c r="AW26" s="57" t="e">
        <f>IF(AND(ISNUMBER($U26),COUNT($U$4:$U26)=AW$2),$G26,IF($H26="Hold",AW25,IF(COUNT($U$4:$U26)=AW$2,$V26+AW25,NA())))</f>
        <v>#N/A</v>
      </c>
      <c r="AX26" s="57" t="e">
        <f>IF(AND(ISNUMBER($U26),COUNT($U$4:$U26)=AX$2),$G26,IF($H26="Hold",AX25,IF(COUNT($U$4:$U26)=AX$2,$V26+AX25,NA())))</f>
        <v>#N/A</v>
      </c>
      <c r="AY26" s="57" t="e">
        <f>IF(AND(ISNUMBER($U26),COUNT($U$4:$U26)=AY$2),$G26,IF($H26="Hold",AY25,IF(COUNT($U$4:$U26)=AY$2,$V26+AY25,NA())))</f>
        <v>#N/A</v>
      </c>
      <c r="AZ26" s="57" t="e">
        <f>IF(AND(ISNUMBER($U26),COUNT($U$4:$U26)=AZ$2),$G26,IF($H26="Hold",AZ25,IF(COUNT($U$4:$U26)=AZ$2,$V26+AZ25,NA())))</f>
        <v>#N/A</v>
      </c>
      <c r="BA26" s="57" t="e">
        <f>IF(AND(ISNUMBER($U26),COUNT($U$4:$U26)=BA$2),$G26,IF($H26="Hold",BA25,IF(COUNT($U$4:$U26)=BA$2,$V26+BA25,NA())))</f>
        <v>#N/A</v>
      </c>
      <c r="BB26" s="57" t="e">
        <f>IF(AND(ISNUMBER($U26),COUNT($U$4:$U26)=BB$2),$G26,IF($H26="Hold",BB25,IF(COUNT($U$4:$U26)=BB$2,$V26+BB25,NA())))</f>
        <v>#N/A</v>
      </c>
      <c r="BC26" s="57" t="e">
        <f>IF(AND(ISNUMBER($U26),COUNT($U$4:$U26)=BC$2),$G26,IF($H26="Hold",BC25,IF(COUNT($U$4:$U26)=BC$2,$V26+BC25,NA())))</f>
        <v>#N/A</v>
      </c>
      <c r="BD26" s="57" t="e">
        <f>IF(AND(ISNUMBER($U26),COUNT($U$4:$U26)=BD$2),$G26,IF($H26="Hold",BD25,IF(COUNT($U$4:$U26)=BD$2,$V26+BD25,NA())))</f>
        <v>#N/A</v>
      </c>
      <c r="BE26" s="57" t="e">
        <f>IF(AND(ISNUMBER($U26),COUNT($U$4:$U26)=BE$2),$G26,IF($H26="Hold",BE25,IF(COUNT($U$4:$U26)=BE$2,$V26+BE25,NA())))</f>
        <v>#N/A</v>
      </c>
      <c r="BF26" s="57" t="e">
        <f>IF(AND(ISNUMBER($U26),COUNT($U$4:$U26)=BF$2),$G26,IF($H26="Hold",BF25,IF(COUNT($U$4:$U26)=BF$2,$V26+BF25,NA())))</f>
        <v>#N/A</v>
      </c>
      <c r="BG26" s="57" t="e">
        <f>IF(AND(ISNUMBER($U26),COUNT($U$4:$U26)=BG$2),$G26,IF($H26="Hold",BG25,IF(COUNT($U$4:$U26)=BG$2,$V26+BG25,NA())))</f>
        <v>#N/A</v>
      </c>
      <c r="BH26" s="55" t="e">
        <f>IF(AND(COUNT($U$4:$U26)=BH$2,$H26="Hold"),"Hold",NA())</f>
        <v>#N/A</v>
      </c>
      <c r="BI26" s="55" t="e">
        <f>IF(AND(COUNT($U$4:$U26)=BI$2,$H26="Hold"),"Hold",NA())</f>
        <v>#N/A</v>
      </c>
      <c r="BJ26" s="55" t="e">
        <f>IF(AND(COUNT($U$4:$U26)=BJ$2,$H26="Hold"),"Hold",NA())</f>
        <v>#N/A</v>
      </c>
      <c r="BK26" s="55" t="e">
        <f>IF(AND(COUNT($U$4:$U26)=BK$2,$H26="Hold"),"Hold",NA())</f>
        <v>#N/A</v>
      </c>
      <c r="BL26" s="55" t="e">
        <f>IF(AND(COUNT($U$4:$U26)=BL$2,$H26="Hold"),"Hold",NA())</f>
        <v>#N/A</v>
      </c>
      <c r="BM26" s="55" t="e">
        <f>IF(AND(COUNT($U$4:$U26)=BM$2,$H26="Hold"),"Hold",NA())</f>
        <v>#N/A</v>
      </c>
      <c r="BN26" s="55" t="e">
        <f>IF(AND(COUNT($U$4:$U26)=BN$2,$H26="Hold"),"Hold",NA())</f>
        <v>#N/A</v>
      </c>
      <c r="BO26" s="55" t="e">
        <f>IF(AND(COUNT($U$4:$U26)=BO$2,$H26="Hold"),"Hold",NA())</f>
        <v>#N/A</v>
      </c>
      <c r="BP26" s="55" t="e">
        <f>IF(AND(COUNT($U$4:$U26)=BP$2,$H26="Hold"),"Hold",NA())</f>
        <v>#N/A</v>
      </c>
      <c r="BQ26" s="55" t="e">
        <f>IF(AND(COUNT($U$4:$U26)=BQ$2,$H26="Hold"),"Hold",NA())</f>
        <v>#N/A</v>
      </c>
      <c r="BR26" s="55" t="e">
        <f>IF(AND(COUNT($U$4:$U26)=BR$2,$H26="Hold"),"Hold",NA())</f>
        <v>#N/A</v>
      </c>
      <c r="BS26" s="55" t="e">
        <f>IF(AND(COUNT($U$4:$U26)=BS$2,$H26="Hold"),"Hold",NA())</f>
        <v>#N/A</v>
      </c>
    </row>
    <row r="27" spans="1:71" s="96" customFormat="1" ht="8.25" customHeight="1" x14ac:dyDescent="0.3">
      <c r="B27" s="98"/>
      <c r="C27" s="95"/>
      <c r="D27" s="140" t="s">
        <v>87</v>
      </c>
      <c r="E27" s="140"/>
      <c r="F27" s="140"/>
      <c r="G27" s="140"/>
      <c r="H27" s="140"/>
      <c r="I27" s="140"/>
      <c r="J27" s="15"/>
      <c r="K27" s="88"/>
      <c r="L27" s="149" t="s">
        <v>85</v>
      </c>
      <c r="M27" s="149"/>
      <c r="N27" s="149"/>
      <c r="O27" s="149"/>
      <c r="R27" s="11"/>
      <c r="S27" s="11"/>
      <c r="T27" s="11"/>
      <c r="U27" s="100"/>
      <c r="V27" s="100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71" s="96" customFormat="1" ht="18.75" customHeight="1" x14ac:dyDescent="0.25">
      <c r="B28" s="130" t="s">
        <v>18</v>
      </c>
      <c r="C28" s="95"/>
      <c r="D28" s="141"/>
      <c r="E28" s="141"/>
      <c r="F28" s="141"/>
      <c r="G28" s="141"/>
      <c r="H28" s="141"/>
      <c r="I28" s="141"/>
      <c r="J28" s="101"/>
      <c r="L28" s="150"/>
      <c r="M28" s="150"/>
      <c r="N28" s="150"/>
      <c r="O28" s="150"/>
      <c r="P28" s="117"/>
      <c r="Q28" s="117"/>
    </row>
    <row r="29" spans="1:71" s="96" customFormat="1" ht="31.5" x14ac:dyDescent="0.25">
      <c r="A29" s="2"/>
      <c r="B29" s="80" t="s">
        <v>76</v>
      </c>
      <c r="C29" s="88"/>
      <c r="J29" s="101"/>
      <c r="L29" s="118"/>
      <c r="M29" s="118"/>
      <c r="N29" s="118"/>
      <c r="O29" s="118"/>
      <c r="P29" s="116"/>
      <c r="Q29" s="116"/>
    </row>
    <row r="30" spans="1:71" s="96" customFormat="1" ht="18.75" customHeight="1" x14ac:dyDescent="0.25">
      <c r="A30" s="2"/>
      <c r="B30" s="119" t="s">
        <v>74</v>
      </c>
      <c r="C30" s="88"/>
      <c r="J30" s="101"/>
      <c r="K30" s="88"/>
      <c r="L30" s="131"/>
      <c r="M30" s="88"/>
      <c r="N30" s="88"/>
      <c r="O30" s="88"/>
      <c r="P30" s="102"/>
    </row>
    <row r="31" spans="1:71" s="2" customFormat="1" ht="18.75" customHeight="1" x14ac:dyDescent="0.25">
      <c r="B31" s="103"/>
      <c r="C31" s="88"/>
      <c r="J31" s="15"/>
      <c r="K31" s="88"/>
      <c r="L31" s="104"/>
      <c r="M31" s="104"/>
      <c r="N31" s="104"/>
      <c r="O31" s="105"/>
      <c r="P31" s="106"/>
    </row>
    <row r="32" spans="1:71" s="2" customFormat="1" ht="18.75" customHeight="1" x14ac:dyDescent="0.25">
      <c r="A32" s="12"/>
      <c r="C32" s="104"/>
      <c r="J32" s="15"/>
      <c r="L32" s="88"/>
      <c r="M32" s="88"/>
      <c r="N32" s="88"/>
      <c r="O32" s="88"/>
      <c r="P32" s="102"/>
    </row>
    <row r="33" spans="1:16" s="2" customFormat="1" ht="18.75" customHeight="1" x14ac:dyDescent="0.25">
      <c r="C33" s="88"/>
      <c r="D33" s="102"/>
      <c r="E33" s="107"/>
      <c r="F33" s="107"/>
      <c r="G33" s="108"/>
      <c r="H33" s="99"/>
      <c r="I33" s="3"/>
      <c r="J33" s="3"/>
      <c r="L33" s="88"/>
      <c r="M33" s="88"/>
      <c r="N33" s="88"/>
      <c r="O33" s="88"/>
      <c r="P33" s="102"/>
    </row>
    <row r="34" spans="1:16" ht="49.5" customHeight="1" x14ac:dyDescent="0.25">
      <c r="A34" s="2"/>
      <c r="B34" s="2"/>
      <c r="C34" s="88"/>
      <c r="K34" s="2"/>
      <c r="L34" s="2"/>
      <c r="M34" s="2"/>
      <c r="N34" s="2"/>
      <c r="O34" s="2"/>
      <c r="P34" s="19"/>
    </row>
    <row r="35" spans="1:16" s="2" customFormat="1" ht="15" customHeight="1" x14ac:dyDescent="0.25">
      <c r="D35" s="102"/>
      <c r="E35" s="107"/>
      <c r="F35" s="107"/>
      <c r="G35" s="113"/>
      <c r="H35" s="113"/>
      <c r="I35" s="114"/>
      <c r="J35" s="49"/>
      <c r="P35" s="19"/>
    </row>
    <row r="36" spans="1:16" s="2" customFormat="1" ht="15" customHeight="1" x14ac:dyDescent="0.25">
      <c r="D36" s="102"/>
      <c r="E36" s="107"/>
      <c r="F36" s="107"/>
      <c r="G36" s="113"/>
      <c r="H36" s="113"/>
      <c r="I36" s="114"/>
      <c r="J36" s="49"/>
      <c r="P36" s="19"/>
    </row>
    <row r="37" spans="1:16" s="2" customFormat="1" ht="15" customHeight="1" x14ac:dyDescent="0.25">
      <c r="D37" s="19"/>
      <c r="E37" s="15"/>
      <c r="F37" s="15"/>
      <c r="J37" s="15"/>
      <c r="P37" s="19"/>
    </row>
    <row r="38" spans="1:16" s="2" customFormat="1" ht="15" customHeight="1" x14ac:dyDescent="0.25">
      <c r="D38" s="19"/>
      <c r="E38" s="15"/>
      <c r="F38" s="15"/>
      <c r="J38" s="15"/>
      <c r="P38" s="19"/>
    </row>
    <row r="39" spans="1:16" s="2" customFormat="1" ht="15" customHeight="1" x14ac:dyDescent="0.25">
      <c r="D39" s="19"/>
      <c r="E39" s="15"/>
      <c r="F39" s="15"/>
      <c r="J39" s="15"/>
      <c r="P39" s="19"/>
    </row>
    <row r="40" spans="1:16" s="2" customFormat="1" ht="15" customHeight="1" x14ac:dyDescent="0.25">
      <c r="D40" s="19"/>
      <c r="E40" s="15"/>
      <c r="F40" s="15"/>
      <c r="J40" s="15"/>
      <c r="P40" s="19"/>
    </row>
    <row r="41" spans="1:16" s="2" customFormat="1" ht="15" customHeight="1" x14ac:dyDescent="0.25">
      <c r="D41" s="19"/>
      <c r="E41" s="15"/>
      <c r="F41" s="15"/>
      <c r="J41" s="15"/>
      <c r="P41" s="19"/>
    </row>
    <row r="42" spans="1:16" s="2" customFormat="1" ht="15" customHeight="1" x14ac:dyDescent="0.25">
      <c r="D42" s="19"/>
      <c r="E42" s="15"/>
      <c r="F42" s="15"/>
      <c r="J42" s="15"/>
      <c r="P42" s="19"/>
    </row>
    <row r="43" spans="1:16" s="2" customFormat="1" ht="15" customHeight="1" x14ac:dyDescent="0.25">
      <c r="D43" s="19"/>
      <c r="E43" s="15"/>
      <c r="F43" s="15"/>
      <c r="J43" s="15"/>
      <c r="P43" s="19"/>
    </row>
    <row r="44" spans="1:16" s="2" customFormat="1" ht="15" customHeight="1" x14ac:dyDescent="0.25">
      <c r="D44" s="19"/>
      <c r="E44" s="15"/>
      <c r="F44" s="15"/>
      <c r="J44" s="15"/>
      <c r="P44" s="19"/>
    </row>
    <row r="45" spans="1:16" s="2" customFormat="1" ht="15" customHeight="1" x14ac:dyDescent="0.25">
      <c r="D45" s="19"/>
      <c r="E45" s="15"/>
      <c r="F45" s="15"/>
      <c r="J45" s="15"/>
      <c r="P45" s="19"/>
    </row>
    <row r="46" spans="1:16" s="2" customFormat="1" ht="15" customHeight="1" x14ac:dyDescent="0.25">
      <c r="D46" s="19"/>
      <c r="E46" s="15"/>
      <c r="F46" s="15"/>
      <c r="J46" s="15"/>
      <c r="P46" s="19"/>
    </row>
    <row r="47" spans="1:16" s="2" customFormat="1" ht="15" customHeight="1" x14ac:dyDescent="0.25">
      <c r="D47" s="19"/>
      <c r="E47" s="15"/>
      <c r="F47" s="15"/>
      <c r="J47" s="15"/>
      <c r="P47" s="19"/>
    </row>
    <row r="48" spans="1:16" s="2" customFormat="1" ht="15" customHeight="1" x14ac:dyDescent="0.25">
      <c r="D48" s="19"/>
      <c r="E48" s="15"/>
      <c r="F48" s="15"/>
      <c r="J48" s="15"/>
      <c r="P48" s="19"/>
    </row>
    <row r="49" spans="1:59" s="2" customFormat="1" ht="15" customHeight="1" x14ac:dyDescent="0.25">
      <c r="D49" s="19"/>
      <c r="E49" s="15"/>
      <c r="F49" s="15"/>
      <c r="J49" s="15"/>
      <c r="P49" s="19"/>
    </row>
    <row r="50" spans="1:59" s="2" customFormat="1" ht="15" customHeight="1" x14ac:dyDescent="0.25">
      <c r="D50" s="19"/>
      <c r="E50" s="15"/>
      <c r="F50" s="15"/>
      <c r="J50" s="15"/>
      <c r="P50" s="19"/>
    </row>
    <row r="51" spans="1:59" s="2" customFormat="1" ht="15" customHeight="1" x14ac:dyDescent="0.25">
      <c r="D51" s="19"/>
      <c r="E51" s="15"/>
      <c r="F51" s="15"/>
      <c r="J51" s="15"/>
      <c r="P51" s="19"/>
    </row>
    <row r="52" spans="1:59" s="2" customFormat="1" ht="15" customHeight="1" x14ac:dyDescent="0.25">
      <c r="B52" s="12"/>
      <c r="D52" s="19"/>
      <c r="E52" s="15"/>
      <c r="F52" s="15"/>
      <c r="J52" s="15"/>
      <c r="K52" s="12"/>
      <c r="P52" s="19"/>
    </row>
    <row r="53" spans="1:59" s="2" customFormat="1" ht="15" customHeight="1" x14ac:dyDescent="0.25">
      <c r="B53" s="12"/>
      <c r="D53" s="19"/>
      <c r="E53" s="15"/>
      <c r="F53" s="15"/>
      <c r="J53" s="15"/>
      <c r="K53" s="12"/>
      <c r="P53" s="19"/>
    </row>
    <row r="54" spans="1:59" s="2" customFormat="1" ht="15" customHeight="1" x14ac:dyDescent="0.25">
      <c r="B54" s="12"/>
      <c r="D54" s="19"/>
      <c r="E54" s="15"/>
      <c r="F54" s="15"/>
      <c r="J54" s="15"/>
      <c r="K54" s="12"/>
      <c r="L54" s="12"/>
      <c r="M54" s="12"/>
      <c r="N54" s="12"/>
      <c r="O54" s="12"/>
      <c r="P54" s="20"/>
    </row>
    <row r="55" spans="1:59" s="2" customFormat="1" ht="14.1" customHeight="1" x14ac:dyDescent="0.25">
      <c r="A55" s="12"/>
      <c r="B55" s="12"/>
      <c r="C55" s="12"/>
      <c r="D55" s="19"/>
      <c r="E55" s="15"/>
      <c r="F55" s="15"/>
      <c r="J55" s="15"/>
      <c r="K55" s="12"/>
      <c r="L55" s="12"/>
      <c r="M55" s="12"/>
      <c r="N55" s="12"/>
      <c r="O55" s="12"/>
      <c r="P55" s="20"/>
    </row>
    <row r="56" spans="1:59" s="2" customFormat="1" ht="14.1" customHeight="1" x14ac:dyDescent="0.25">
      <c r="A56" s="12"/>
      <c r="B56" s="12"/>
      <c r="C56" s="12"/>
      <c r="D56" s="19"/>
      <c r="E56" s="15"/>
      <c r="F56" s="15"/>
      <c r="J56" s="15"/>
      <c r="K56" s="12"/>
      <c r="L56" s="12"/>
      <c r="M56" s="12"/>
      <c r="N56" s="12"/>
      <c r="O56" s="12"/>
      <c r="P56" s="20"/>
    </row>
    <row r="57" spans="1:59" ht="14.1" customHeight="1" x14ac:dyDescent="0.25">
      <c r="C57" s="12"/>
      <c r="D57" s="20"/>
      <c r="E57" s="16"/>
      <c r="F57" s="16"/>
      <c r="G57" s="12"/>
      <c r="H57" s="12"/>
      <c r="I57" s="12"/>
      <c r="J57" s="16"/>
      <c r="K57" s="12"/>
      <c r="L57" s="12"/>
      <c r="M57" s="12"/>
      <c r="N57" s="12"/>
      <c r="O57" s="12"/>
      <c r="P57" s="20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59" ht="14.1" customHeight="1" x14ac:dyDescent="0.25">
      <c r="C58" s="12"/>
      <c r="D58" s="20"/>
      <c r="E58" s="16"/>
      <c r="F58" s="16"/>
      <c r="G58" s="12"/>
      <c r="H58" s="12"/>
      <c r="I58" s="12"/>
      <c r="J58" s="16"/>
      <c r="L58" s="12"/>
      <c r="M58" s="12"/>
      <c r="N58" s="12"/>
      <c r="O58" s="12"/>
      <c r="P58" s="20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59" ht="14.1" customHeight="1" x14ac:dyDescent="0.25">
      <c r="C59" s="12"/>
      <c r="D59" s="20"/>
      <c r="E59" s="16"/>
      <c r="F59" s="16"/>
      <c r="G59" s="12"/>
      <c r="H59" s="12"/>
      <c r="I59" s="12"/>
      <c r="J59" s="16"/>
      <c r="L59" s="12"/>
      <c r="M59" s="12"/>
      <c r="N59" s="12"/>
      <c r="O59" s="12"/>
      <c r="P59" s="20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0" spans="1:59" ht="14.1" customHeight="1" x14ac:dyDescent="0.25">
      <c r="C60" s="12"/>
      <c r="D60" s="20"/>
      <c r="E60" s="16"/>
      <c r="F60" s="16"/>
      <c r="G60" s="12"/>
      <c r="H60" s="12"/>
      <c r="I60" s="12"/>
      <c r="J60" s="16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</row>
    <row r="61" spans="1:59" ht="14.1" customHeight="1" x14ac:dyDescent="0.25">
      <c r="D61" s="20"/>
      <c r="E61" s="16"/>
      <c r="F61" s="16"/>
      <c r="G61" s="12"/>
      <c r="H61" s="12"/>
      <c r="I61" s="12"/>
      <c r="J61" s="16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</row>
    <row r="62" spans="1:59" ht="14.1" customHeight="1" x14ac:dyDescent="0.25">
      <c r="D62" s="20"/>
      <c r="E62" s="16"/>
      <c r="F62" s="16"/>
      <c r="G62" s="12"/>
      <c r="H62" s="12"/>
      <c r="I62" s="12"/>
      <c r="J62" s="16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3" spans="1:59" ht="14.1" customHeight="1" x14ac:dyDescent="0.25">
      <c r="Q63" s="115"/>
    </row>
    <row r="65" spans="17:17" ht="14.1" customHeight="1" x14ac:dyDescent="0.25">
      <c r="Q65" s="115"/>
    </row>
    <row r="67" spans="17:17" ht="14.1" customHeight="1" x14ac:dyDescent="0.25">
      <c r="Q67" s="115"/>
    </row>
    <row r="69" spans="17:17" ht="14.1" customHeight="1" x14ac:dyDescent="0.25">
      <c r="Q69" s="115"/>
    </row>
    <row r="71" spans="17:17" ht="14.1" customHeight="1" x14ac:dyDescent="0.25">
      <c r="Q71" s="115"/>
    </row>
    <row r="73" spans="17:17" ht="14.1" customHeight="1" x14ac:dyDescent="0.25">
      <c r="Q73" s="115"/>
    </row>
    <row r="75" spans="17:17" ht="14.1" customHeight="1" x14ac:dyDescent="0.25">
      <c r="Q75" s="115"/>
    </row>
    <row r="77" spans="17:17" ht="14.1" customHeight="1" x14ac:dyDescent="0.25">
      <c r="Q77" s="115"/>
    </row>
  </sheetData>
  <sheetProtection algorithmName="SHA-512" hashValue="XTzoBpOw6XEr/1KbqidLjIU/1CrBMXqZ3ZX7mNHxZKRG5aq5OFWDaZVY1nn73Kgb1byXXfEBK3xherKGfK9c4w==" saltValue="fvk0wZLYl1BiC0apZvKDiw==" spinCount="100000" sheet="1" objects="1" scenarios="1" sort="0"/>
  <mergeCells count="22">
    <mergeCell ref="L13:M13"/>
    <mergeCell ref="D2:H2"/>
    <mergeCell ref="B3:B4"/>
    <mergeCell ref="L3:O3"/>
    <mergeCell ref="L4:M4"/>
    <mergeCell ref="N4:O4"/>
    <mergeCell ref="L5:M5"/>
    <mergeCell ref="N5:O5"/>
    <mergeCell ref="L7:O7"/>
    <mergeCell ref="L8:M8"/>
    <mergeCell ref="N8:O8"/>
    <mergeCell ref="L9:M9"/>
    <mergeCell ref="L11:O11"/>
    <mergeCell ref="L24:O26"/>
    <mergeCell ref="D27:I28"/>
    <mergeCell ref="L27:O28"/>
    <mergeCell ref="L14:M14"/>
    <mergeCell ref="L15:M15"/>
    <mergeCell ref="L16:M16"/>
    <mergeCell ref="L18:O18"/>
    <mergeCell ref="O22:P22"/>
    <mergeCell ref="O23:P23"/>
  </mergeCells>
  <conditionalFormatting sqref="R2:BS26">
    <cfRule type="expression" dxfId="41" priority="1">
      <formula>IF(ISBLANK($A$1),TRUE,FALSE)</formula>
    </cfRule>
  </conditionalFormatting>
  <conditionalFormatting sqref="AJ4:BS26">
    <cfRule type="containsErrors" dxfId="40" priority="2">
      <formula>ISERROR(AJ4)</formula>
    </cfRule>
  </conditionalFormatting>
  <dataValidations count="2">
    <dataValidation type="list" showInputMessage="1" showErrorMessage="1" sqref="H5:H26">
      <formula1>$T$4:$T$11</formula1>
    </dataValidation>
    <dataValidation type="list" showInputMessage="1" showErrorMessage="1" sqref="H4">
      <formula1>$T$4:$T$9</formula1>
    </dataValidation>
  </dataValidations>
  <hyperlinks>
    <hyperlink ref="L27" r:id="rId1" display="https://youtu.be/myxUd_RfmoI"/>
  </hyperlinks>
  <printOptions horizontalCentered="1"/>
  <pageMargins left="0.5" right="0.5" top="0.5" bottom="0.7" header="0" footer="0.3"/>
  <pageSetup orientation="landscape" r:id="rId2"/>
  <headerFooter>
    <oddFooter>&amp;L&amp;8Printed &amp;D  &amp;T&amp;C&amp;8Pulaski County Schools&amp;R&amp;8Page &amp;P of &amp;N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77"/>
  <sheetViews>
    <sheetView showGridLines="0" zoomScaleNormal="100" workbookViewId="0"/>
  </sheetViews>
  <sheetFormatPr defaultColWidth="9.140625" defaultRowHeight="14.1" customHeight="1" x14ac:dyDescent="0.25"/>
  <cols>
    <col min="1" max="1" width="2.7109375" style="12" customWidth="1"/>
    <col min="2" max="2" width="113.5703125" style="12" customWidth="1"/>
    <col min="3" max="3" width="2.7109375" style="104" customWidth="1"/>
    <col min="4" max="4" width="6.42578125" style="106" customWidth="1"/>
    <col min="5" max="5" width="10.42578125" style="109" customWidth="1"/>
    <col min="6" max="6" width="7" style="109" customWidth="1"/>
    <col min="7" max="7" width="7" style="110" customWidth="1"/>
    <col min="8" max="8" width="8.42578125" style="110" customWidth="1"/>
    <col min="9" max="9" width="41.85546875" style="111" customWidth="1"/>
    <col min="10" max="10" width="2.7109375" style="112" customWidth="1"/>
    <col min="11" max="11" width="2.7109375" style="104" customWidth="1"/>
    <col min="12" max="12" width="14.42578125" style="104" customWidth="1"/>
    <col min="13" max="13" width="2" style="104" bestFit="1" customWidth="1"/>
    <col min="14" max="15" width="10.5703125" style="104" customWidth="1"/>
    <col min="16" max="16" width="2.5703125" style="106" customWidth="1"/>
    <col min="17" max="17" width="14" style="2" customWidth="1"/>
    <col min="18" max="18" width="8.140625" style="2" bestFit="1" customWidth="1"/>
    <col min="19" max="20" width="9.140625" style="2" customWidth="1"/>
    <col min="21" max="22" width="10.7109375" style="2" customWidth="1"/>
    <col min="23" max="35" width="9.140625" style="2" customWidth="1"/>
    <col min="36" max="48" width="9.140625" style="2"/>
    <col min="49" max="56" width="9.140625" style="2" customWidth="1"/>
    <col min="57" max="59" width="9.140625" style="2"/>
    <col min="60" max="16384" width="9.140625" style="12"/>
  </cols>
  <sheetData>
    <row r="1" spans="1:73" s="81" customFormat="1" ht="10.5" customHeight="1" x14ac:dyDescent="0.3">
      <c r="A1" s="1"/>
      <c r="B1" s="82"/>
      <c r="D1" s="83"/>
      <c r="E1" s="84"/>
      <c r="F1" s="84"/>
      <c r="G1" s="82"/>
      <c r="H1" s="82"/>
      <c r="I1" s="85"/>
      <c r="J1" s="86"/>
      <c r="M1" s="129"/>
      <c r="N1" s="83"/>
      <c r="O1" s="83"/>
      <c r="P1" s="83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U1" s="87"/>
    </row>
    <row r="2" spans="1:73" s="81" customFormat="1" ht="18.75" customHeight="1" x14ac:dyDescent="0.35">
      <c r="B2" s="79" t="s">
        <v>78</v>
      </c>
      <c r="D2" s="142" t="str">
        <f>IF($N$4="","",$N$4)</f>
        <v/>
      </c>
      <c r="E2" s="142"/>
      <c r="F2" s="142"/>
      <c r="G2" s="142"/>
      <c r="H2" s="142"/>
      <c r="I2" s="120" t="str">
        <f>IF($N$8="","",$N$8)</f>
        <v/>
      </c>
      <c r="J2" s="120"/>
      <c r="K2" s="121"/>
      <c r="L2" s="122"/>
      <c r="M2" s="122"/>
      <c r="N2" s="122"/>
      <c r="O2" s="28"/>
      <c r="P2" s="29"/>
      <c r="Q2" s="87"/>
      <c r="R2" s="11" t="s">
        <v>23</v>
      </c>
      <c r="S2" s="4"/>
      <c r="T2" s="4"/>
      <c r="U2" s="4"/>
      <c r="V2" s="4"/>
      <c r="W2" s="6"/>
      <c r="X2" s="68">
        <v>1</v>
      </c>
      <c r="Y2" s="68">
        <v>2</v>
      </c>
      <c r="Z2" s="68">
        <v>3</v>
      </c>
      <c r="AA2" s="68">
        <v>4</v>
      </c>
      <c r="AB2" s="69">
        <v>5</v>
      </c>
      <c r="AC2" s="70">
        <v>6</v>
      </c>
      <c r="AD2" s="70">
        <v>7</v>
      </c>
      <c r="AE2" s="70">
        <v>8</v>
      </c>
      <c r="AF2" s="70">
        <v>9</v>
      </c>
      <c r="AG2" s="70">
        <v>10</v>
      </c>
      <c r="AH2" s="70">
        <v>11</v>
      </c>
      <c r="AI2" s="70">
        <v>12</v>
      </c>
      <c r="AJ2" s="65">
        <v>1</v>
      </c>
      <c r="AK2" s="66">
        <v>2</v>
      </c>
      <c r="AL2" s="66">
        <v>3</v>
      </c>
      <c r="AM2" s="66">
        <v>4</v>
      </c>
      <c r="AN2" s="67">
        <v>5</v>
      </c>
      <c r="AO2" s="67">
        <v>6</v>
      </c>
      <c r="AP2" s="67">
        <v>7</v>
      </c>
      <c r="AQ2" s="67">
        <v>8</v>
      </c>
      <c r="AR2" s="67">
        <v>9</v>
      </c>
      <c r="AS2" s="67">
        <v>10</v>
      </c>
      <c r="AT2" s="67">
        <v>11</v>
      </c>
      <c r="AU2" s="67">
        <v>12</v>
      </c>
      <c r="AV2" s="62">
        <v>1</v>
      </c>
      <c r="AW2" s="63">
        <v>2</v>
      </c>
      <c r="AX2" s="63">
        <v>3</v>
      </c>
      <c r="AY2" s="63">
        <v>4</v>
      </c>
      <c r="AZ2" s="64">
        <v>5</v>
      </c>
      <c r="BA2" s="62">
        <v>6</v>
      </c>
      <c r="BB2" s="62">
        <v>7</v>
      </c>
      <c r="BC2" s="62">
        <v>8</v>
      </c>
      <c r="BD2" s="62">
        <v>9</v>
      </c>
      <c r="BE2" s="62">
        <v>10</v>
      </c>
      <c r="BF2" s="62">
        <v>11</v>
      </c>
      <c r="BG2" s="62">
        <v>12</v>
      </c>
      <c r="BH2" s="58">
        <v>1</v>
      </c>
      <c r="BI2" s="59">
        <v>2</v>
      </c>
      <c r="BJ2" s="59">
        <v>3</v>
      </c>
      <c r="BK2" s="59">
        <v>4</v>
      </c>
      <c r="BL2" s="60">
        <v>5</v>
      </c>
      <c r="BM2" s="58">
        <v>6</v>
      </c>
      <c r="BN2" s="58">
        <v>7</v>
      </c>
      <c r="BO2" s="58">
        <v>8</v>
      </c>
      <c r="BP2" s="58">
        <v>9</v>
      </c>
      <c r="BQ2" s="58">
        <v>10</v>
      </c>
      <c r="BR2" s="58">
        <v>11</v>
      </c>
      <c r="BS2" s="58">
        <v>12</v>
      </c>
    </row>
    <row r="3" spans="1:73" s="2" customFormat="1" ht="18.75" customHeight="1" thickBot="1" x14ac:dyDescent="0.35">
      <c r="B3" s="156" t="str">
        <f>IF($N$4="","",IF($N$8="",$N$4,$N$4&amp;"  ("&amp;N8&amp;")"))</f>
        <v/>
      </c>
      <c r="C3" s="88"/>
      <c r="D3" s="89" t="s">
        <v>22</v>
      </c>
      <c r="E3" s="89" t="s">
        <v>20</v>
      </c>
      <c r="F3" s="89" t="s">
        <v>19</v>
      </c>
      <c r="G3" s="89" t="s">
        <v>21</v>
      </c>
      <c r="H3" s="90" t="s">
        <v>72</v>
      </c>
      <c r="I3" s="91" t="s">
        <v>18</v>
      </c>
      <c r="J3" s="92"/>
      <c r="K3" s="30"/>
      <c r="L3" s="157" t="s">
        <v>62</v>
      </c>
      <c r="M3" s="157"/>
      <c r="N3" s="157"/>
      <c r="O3" s="157"/>
      <c r="P3" s="31"/>
      <c r="Q3" s="18"/>
      <c r="R3" s="43">
        <v>0</v>
      </c>
      <c r="S3" s="44" t="s">
        <v>71</v>
      </c>
      <c r="T3" s="44" t="s">
        <v>65</v>
      </c>
      <c r="U3" s="44" t="s">
        <v>69</v>
      </c>
      <c r="V3" s="44" t="s">
        <v>70</v>
      </c>
      <c r="W3" s="45" t="s">
        <v>11</v>
      </c>
      <c r="X3" s="71" t="s">
        <v>5</v>
      </c>
      <c r="Y3" s="71" t="s">
        <v>6</v>
      </c>
      <c r="Z3" s="71" t="s">
        <v>7</v>
      </c>
      <c r="AA3" s="71" t="s">
        <v>8</v>
      </c>
      <c r="AB3" s="71" t="s">
        <v>9</v>
      </c>
      <c r="AC3" s="71" t="s">
        <v>10</v>
      </c>
      <c r="AD3" s="71" t="s">
        <v>36</v>
      </c>
      <c r="AE3" s="71" t="s">
        <v>26</v>
      </c>
      <c r="AF3" s="71" t="s">
        <v>28</v>
      </c>
      <c r="AG3" s="71" t="s">
        <v>30</v>
      </c>
      <c r="AH3" s="71" t="s">
        <v>32</v>
      </c>
      <c r="AI3" s="71" t="s">
        <v>34</v>
      </c>
      <c r="AJ3" s="50" t="s">
        <v>75</v>
      </c>
      <c r="AK3" s="50" t="s">
        <v>0</v>
      </c>
      <c r="AL3" s="50" t="s">
        <v>1</v>
      </c>
      <c r="AM3" s="50" t="s">
        <v>2</v>
      </c>
      <c r="AN3" s="50" t="s">
        <v>3</v>
      </c>
      <c r="AO3" s="50" t="s">
        <v>4</v>
      </c>
      <c r="AP3" s="50" t="s">
        <v>25</v>
      </c>
      <c r="AQ3" s="50" t="s">
        <v>27</v>
      </c>
      <c r="AR3" s="50" t="s">
        <v>29</v>
      </c>
      <c r="AS3" s="50" t="s">
        <v>31</v>
      </c>
      <c r="AT3" s="50" t="s">
        <v>33</v>
      </c>
      <c r="AU3" s="50" t="s">
        <v>35</v>
      </c>
      <c r="AV3" s="56" t="s">
        <v>77</v>
      </c>
      <c r="AW3" s="56" t="s">
        <v>13</v>
      </c>
      <c r="AX3" s="56" t="s">
        <v>14</v>
      </c>
      <c r="AY3" s="56" t="s">
        <v>15</v>
      </c>
      <c r="AZ3" s="56" t="s">
        <v>16</v>
      </c>
      <c r="BA3" s="56" t="s">
        <v>17</v>
      </c>
      <c r="BB3" s="56" t="s">
        <v>37</v>
      </c>
      <c r="BC3" s="56" t="s">
        <v>38</v>
      </c>
      <c r="BD3" s="56" t="s">
        <v>39</v>
      </c>
      <c r="BE3" s="56" t="s">
        <v>40</v>
      </c>
      <c r="BF3" s="56" t="s">
        <v>41</v>
      </c>
      <c r="BG3" s="56" t="s">
        <v>42</v>
      </c>
      <c r="BH3" s="54" t="s">
        <v>43</v>
      </c>
      <c r="BI3" s="54" t="s">
        <v>44</v>
      </c>
      <c r="BJ3" s="54" t="s">
        <v>45</v>
      </c>
      <c r="BK3" s="54" t="s">
        <v>46</v>
      </c>
      <c r="BL3" s="54" t="s">
        <v>47</v>
      </c>
      <c r="BM3" s="54" t="s">
        <v>48</v>
      </c>
      <c r="BN3" s="54" t="s">
        <v>49</v>
      </c>
      <c r="BO3" s="54" t="s">
        <v>50</v>
      </c>
      <c r="BP3" s="54" t="s">
        <v>51</v>
      </c>
      <c r="BQ3" s="54" t="s">
        <v>52</v>
      </c>
      <c r="BR3" s="54" t="s">
        <v>53</v>
      </c>
      <c r="BS3" s="54" t="s">
        <v>54</v>
      </c>
    </row>
    <row r="4" spans="1:73" s="2" customFormat="1" ht="18.75" customHeight="1" thickTop="1" thickBot="1" x14ac:dyDescent="0.3">
      <c r="B4" s="156"/>
      <c r="C4" s="88"/>
      <c r="D4" s="7">
        <v>0</v>
      </c>
      <c r="E4" s="8">
        <v>42590</v>
      </c>
      <c r="F4" s="5" t="str">
        <f>IFERROR(IF(COUNT(G$4:G4)=0,"",IF(H4="Hold",F3,IF(ISNUMBER(U4),G4,F3+V4))),"")</f>
        <v/>
      </c>
      <c r="G4" s="13"/>
      <c r="H4" s="26"/>
      <c r="I4" s="17"/>
      <c r="J4" s="93"/>
      <c r="K4" s="30"/>
      <c r="L4" s="145" t="s">
        <v>24</v>
      </c>
      <c r="M4" s="145"/>
      <c r="N4" s="147"/>
      <c r="O4" s="147"/>
      <c r="P4" s="32"/>
      <c r="Q4" s="18"/>
      <c r="R4" s="46">
        <v>1</v>
      </c>
      <c r="S4" s="47" t="e">
        <f t="shared" ref="S4:S26" si="0">IF(OR(ISTEXT($G4),ISBLANK($G4)),NA(),$G4)</f>
        <v>#N/A</v>
      </c>
      <c r="T4" s="52" t="s">
        <v>64</v>
      </c>
      <c r="U4" s="52" t="str">
        <f>IF(H4="30 Mins",$N$19,IF(H4="45 Mins",$N$20,IF(H4="60 Mins",$N$21,IF(H4="Alt 1",$N$22,IF(H4="Alt 2",$N$23,IF(H4="Alt 3",$N$24,IF(H4="Alt 4",$N$25,IF(H4="Alt 5",#REF!,IF(H4="Change",V3,"")))))))))</f>
        <v/>
      </c>
      <c r="V4" s="53" t="e">
        <f>IF(COUNT(U$4:U4)=0,NA(),IF(ISNUMBER(U4),U4,V3))</f>
        <v>#N/A</v>
      </c>
      <c r="W4" s="48" t="e">
        <f t="shared" ref="W4:W26" si="1">IF(ISNUMBER(U4),E4-3,NA())</f>
        <v>#N/A</v>
      </c>
      <c r="X4" s="72" t="str">
        <f>IF(AND(ISNUMBER($S4),COUNT($U$4:$U4)=X$2),$S4,"")</f>
        <v/>
      </c>
      <c r="Y4" s="72" t="str">
        <f>IF(AND(ISNUMBER($S4),COUNT($U$4:$U4)=Y$2),$S4,"")</f>
        <v/>
      </c>
      <c r="Z4" s="72" t="str">
        <f>IF(AND(ISNUMBER($S4),COUNT($U$4:$U4)=Z$2),$S4,"")</f>
        <v/>
      </c>
      <c r="AA4" s="72" t="str">
        <f>IF(AND(ISNUMBER($S4),COUNT($U$4:$U4)=AA$2),$S4,"")</f>
        <v/>
      </c>
      <c r="AB4" s="72" t="str">
        <f>IF(AND(ISNUMBER($S4),COUNT($U$4:$U4)=AB$2),$S4,"")</f>
        <v/>
      </c>
      <c r="AC4" s="72" t="str">
        <f>IF(AND(ISNUMBER($S4),COUNT($U$4:$U4)=AC$2),$S4,"")</f>
        <v/>
      </c>
      <c r="AD4" s="72" t="str">
        <f>IF(AND(ISNUMBER($S4),COUNT($U$4:$U4)=AD$2),$S4,"")</f>
        <v/>
      </c>
      <c r="AE4" s="72" t="str">
        <f>IF(AND(ISNUMBER($S4),COUNT($U$4:$U4)=AE$2),$S4,"")</f>
        <v/>
      </c>
      <c r="AF4" s="72" t="str">
        <f>IF(AND(ISNUMBER($S4),COUNT($U$4:$U4)=AF$2),$S4,"")</f>
        <v/>
      </c>
      <c r="AG4" s="72" t="str">
        <f>IF(AND(ISNUMBER($S4),COUNT($U$4:$U4)=AG$2),$S4,"")</f>
        <v/>
      </c>
      <c r="AH4" s="72" t="str">
        <f>IF(AND(ISNUMBER($S4),COUNT($U$4:$U4)=AH$2),$S4,"")</f>
        <v/>
      </c>
      <c r="AI4" s="72" t="str">
        <f>IF(AND(ISNUMBER($S4),COUNT($U$4:$U4)=AI$2),$S4,"")</f>
        <v/>
      </c>
      <c r="AJ4" s="51" t="e">
        <f>IFERROR(IF(COUNT($U$4:$U4)&lt;&gt;AJ$2,NA(),SLOPE(X$4:X$26,$R$4:$R$26)*($R4-COUNTIF(BH$4:BH4,"Hold"))+INTERCEPT(X$4:X$26,$R$4:$R$26)),NA())</f>
        <v>#N/A</v>
      </c>
      <c r="AK4" s="51" t="e">
        <f>IFERROR(IF(COUNT($U$4:$U4)&lt;&gt;AK$2,NA(),SLOPE(Y$4:Y$26,$R$4:$R$26)*($R4-COUNTIF(BI$4:BI4,"Hold"))+INTERCEPT(Y$4:Y$26,$R$4:$R$26)),NA())</f>
        <v>#N/A</v>
      </c>
      <c r="AL4" s="51" t="e">
        <f>IFERROR(IF(COUNT($U$4:$U4)&lt;&gt;AL$2,NA(),SLOPE(Z$4:Z$26,$R$4:$R$26)*($R4-COUNTIF(BJ$4:BJ4,"Hold"))+INTERCEPT(Z$4:Z$26,$R$4:$R$26)),NA())</f>
        <v>#N/A</v>
      </c>
      <c r="AM4" s="51" t="e">
        <f>IFERROR(IF(COUNT($U$4:$U4)&lt;&gt;AM$2,NA(),SLOPE(AA$4:AA$26,$R$4:$R$26)*($R4-COUNTIF(BK$4:BK4,"Hold"))+INTERCEPT(AA$4:AA$26,$R$4:$R$26)),NA())</f>
        <v>#N/A</v>
      </c>
      <c r="AN4" s="51" t="e">
        <f>IFERROR(IF(COUNT($U$4:$U4)&lt;&gt;AN$2,NA(),SLOPE(AB$4:AB$26,$R$4:$R$26)*($R4-COUNTIF(BL$4:BL4,"Hold"))+INTERCEPT(AB$4:AB$26,$R$4:$R$26)),NA())</f>
        <v>#N/A</v>
      </c>
      <c r="AO4" s="51" t="e">
        <f>IFERROR(IF(COUNT($U$4:$U4)&lt;&gt;AO$2,NA(),SLOPE(AC$4:AC$26,$R$4:$R$26)*($R4-COUNTIF(BM$4:BM4,"Hold"))+INTERCEPT(AC$4:AC$26,$R$4:$R$26)),NA())</f>
        <v>#N/A</v>
      </c>
      <c r="AP4" s="51" t="e">
        <f>IFERROR(IF(COUNT($U$4:$U4)&lt;&gt;AP$2,NA(),SLOPE(AD$4:AD$26,$R$4:$R$26)*($R4-COUNTIF(BN$4:BN4,"Hold"))+INTERCEPT(AD$4:AD$26,$R$4:$R$26)),NA())</f>
        <v>#N/A</v>
      </c>
      <c r="AQ4" s="51" t="e">
        <f>IFERROR(IF(COUNT($U$4:$U4)&lt;&gt;AQ$2,NA(),SLOPE(AE$4:AE$26,$R$4:$R$26)*($R4-COUNTIF(BO$4:BO4,"Hold"))+INTERCEPT(AE$4:AE$26,$R$4:$R$26)),NA())</f>
        <v>#N/A</v>
      </c>
      <c r="AR4" s="51" t="e">
        <f>IFERROR(IF(COUNT($U$4:$U4)&lt;&gt;AR$2,NA(),SLOPE(AF$4:AF$26,$R$4:$R$26)*($R4-COUNTIF(BP$4:BP4,"Hold"))+INTERCEPT(AF$4:AF$26,$R$4:$R$26)),NA())</f>
        <v>#N/A</v>
      </c>
      <c r="AS4" s="51" t="e">
        <f>IFERROR(IF(COUNT($U$4:$U4)&lt;&gt;AS$2,NA(),SLOPE(AG$4:AG$26,$R$4:$R$26)*($R4-COUNTIF(BQ$4:BQ4,"Hold"))+INTERCEPT(AG$4:AG$26,$R$4:$R$26)),NA())</f>
        <v>#N/A</v>
      </c>
      <c r="AT4" s="51" t="e">
        <f>IFERROR(IF(COUNT($U$4:$U4)&lt;&gt;AT$2,NA(),SLOPE(AH$4:AH$26,$R$4:$R$26)*($R4-COUNTIF(BR$4:BR4,"Hold"))+INTERCEPT(AH$4:AH$26,$R$4:$R$26)),NA())</f>
        <v>#N/A</v>
      </c>
      <c r="AU4" s="51" t="e">
        <f>IFERROR(IF(COUNT($U$4:$U4)&lt;&gt;AU$2,NA(),SLOPE(AI$4:AI$26,$R$4:$R$26)*($R4-COUNTIF(BS$4:BS4,"Hold"))+INTERCEPT(AI$4:AI$26,$R$4:$R$26)),NA())</f>
        <v>#N/A</v>
      </c>
      <c r="AV4" s="57" t="e">
        <f>IF(AND(ISNUMBER($U4),COUNT($U$4:$U4)=AV$2),$G4,IF($H4="Hold",AV3,IF(COUNT($U$4:$U4)=AV$2,$V4+AV3,NA())))</f>
        <v>#N/A</v>
      </c>
      <c r="AW4" s="57" t="e">
        <f>IF(AND(ISNUMBER($U4),COUNT($U$4:$U4)=AW$2),$G4,IF($H4="Hold",AW3,IF(COUNT($U$4:$U4)=AW$2,$V4+AW3,NA())))</f>
        <v>#N/A</v>
      </c>
      <c r="AX4" s="57" t="e">
        <f>IF(AND(ISNUMBER($U4),COUNT($U$4:$U4)=AX$2),$G4,IF($H4="Hold",AX3,IF(COUNT($U$4:$U4)=AX$2,$V4+AX3,NA())))</f>
        <v>#N/A</v>
      </c>
      <c r="AY4" s="57" t="e">
        <f>IF(AND(ISNUMBER($U4),COUNT($U$4:$U4)=AY$2),$G4,IF($H4="Hold",AY3,IF(COUNT($U$4:$U4)=AY$2,$V4+AY3,NA())))</f>
        <v>#N/A</v>
      </c>
      <c r="AZ4" s="57" t="e">
        <f>IF(AND(ISNUMBER($U4),COUNT($U$4:$U4)=AZ$2),$G4,IF($H4="Hold",AZ3,IF(COUNT($U$4:$U4)=AZ$2,$V4+AZ3,NA())))</f>
        <v>#N/A</v>
      </c>
      <c r="BA4" s="57" t="e">
        <f>IF(AND(ISNUMBER($U4),COUNT($U$4:$U4)=BA$2),$G4,IF($H4="Hold",BA3,IF(COUNT($U$4:$U4)=BA$2,$V4+BA3,NA())))</f>
        <v>#N/A</v>
      </c>
      <c r="BB4" s="57" t="e">
        <f>IF(AND(ISNUMBER($U4),COUNT($U$4:$U4)=BB$2),$G4,IF($H4="Hold",BB3,IF(COUNT($U$4:$U4)=BB$2,$V4+BB3,NA())))</f>
        <v>#N/A</v>
      </c>
      <c r="BC4" s="57" t="e">
        <f>IF(AND(ISNUMBER($U4),COUNT($U$4:$U4)=BC$2),$G4,IF($H4="Hold",BC3,IF(COUNT($U$4:$U4)=BC$2,$V4+BC3,NA())))</f>
        <v>#N/A</v>
      </c>
      <c r="BD4" s="57" t="e">
        <f>IF(AND(ISNUMBER($U4),COUNT($U$4:$U4)=BD$2),$G4,IF($H4="Hold",BD3,IF(COUNT($U$4:$U4)=BD$2,$V4+BD3,NA())))</f>
        <v>#N/A</v>
      </c>
      <c r="BE4" s="57" t="e">
        <f>IF(AND(ISNUMBER($U4),COUNT($U$4:$U4)=BE$2),$G4,IF($H4="Hold",BE3,IF(COUNT($U$4:$U4)=BE$2,$V4+BE3,NA())))</f>
        <v>#N/A</v>
      </c>
      <c r="BF4" s="57" t="e">
        <f>IF(AND(ISNUMBER($U4),COUNT($U$4:$U4)=BF$2),$G4,IF($H4="Hold",BF3,IF(COUNT($U$4:$U4)=BF$2,$V4+BF3,NA())))</f>
        <v>#N/A</v>
      </c>
      <c r="BG4" s="57" t="e">
        <f>IF(AND(ISNUMBER($U4),COUNT($U$4:$U4)=BG$2),$G4,IF($H4="Hold",BG3,IF(COUNT($U$4:$U4)=BG$2,$V4+BG3,NA())))</f>
        <v>#N/A</v>
      </c>
      <c r="BH4" s="55" t="e">
        <f>IF(AND(COUNT($U$4:$U4)=BH$2,$H4="Hold"),"Hold",NA())</f>
        <v>#N/A</v>
      </c>
      <c r="BI4" s="55" t="e">
        <f>IF(AND(COUNT($U$4:$U4)=BI$2,$H4="Hold"),"Hold",NA())</f>
        <v>#N/A</v>
      </c>
      <c r="BJ4" s="55" t="e">
        <f>IF(AND(COUNT($U$4:$U4)=BJ$2,$H4="Hold"),"Hold",NA())</f>
        <v>#N/A</v>
      </c>
      <c r="BK4" s="55" t="e">
        <f>IF(AND(COUNT($U$4:$U4)=BK$2,$H4="Hold"),"Hold",NA())</f>
        <v>#N/A</v>
      </c>
      <c r="BL4" s="55" t="e">
        <f>IF(AND(COUNT($U$4:$U4)=BL$2,$H4="Hold"),"Hold",NA())</f>
        <v>#N/A</v>
      </c>
      <c r="BM4" s="55" t="e">
        <f>IF(AND(COUNT($U$4:$U4)=BM$2,$H4="Hold"),"Hold",NA())</f>
        <v>#N/A</v>
      </c>
      <c r="BN4" s="55" t="e">
        <f>IF(AND(COUNT($U$4:$U4)=BN$2,$H4="Hold"),"Hold",NA())</f>
        <v>#N/A</v>
      </c>
      <c r="BO4" s="55" t="e">
        <f>IF(AND(COUNT($U$4:$U4)=BO$2,$H4="Hold"),"Hold",NA())</f>
        <v>#N/A</v>
      </c>
      <c r="BP4" s="55" t="e">
        <f>IF(AND(COUNT($U$4:$U4)=BP$2,$H4="Hold"),"Hold",NA())</f>
        <v>#N/A</v>
      </c>
      <c r="BQ4" s="55" t="e">
        <f>IF(AND(COUNT($U$4:$U4)=BQ$2,$H4="Hold"),"Hold",NA())</f>
        <v>#N/A</v>
      </c>
      <c r="BR4" s="55" t="e">
        <f>IF(AND(COUNT($U$4:$U4)=BR$2,$H4="Hold"),"Hold",NA())</f>
        <v>#N/A</v>
      </c>
      <c r="BS4" s="55" t="e">
        <f>IF(AND(COUNT($U$4:$U4)=BS$2,$H4="Hold"),"Hold",NA())</f>
        <v>#N/A</v>
      </c>
    </row>
    <row r="5" spans="1:73" s="2" customFormat="1" ht="18.75" customHeight="1" thickTop="1" thickBot="1" x14ac:dyDescent="0.3">
      <c r="B5" s="21"/>
      <c r="C5" s="88"/>
      <c r="D5" s="9">
        <f>D4+2</f>
        <v>2</v>
      </c>
      <c r="E5" s="10">
        <f>E4+14</f>
        <v>42604</v>
      </c>
      <c r="F5" s="5" t="str">
        <f>IFERROR(IF(COUNT(G$4:G5)=0,"",IF(H5="Hold",F4,IF(ISNUMBER(U5),G5,F4+V5))),"")</f>
        <v/>
      </c>
      <c r="G5" s="13"/>
      <c r="H5" s="27"/>
      <c r="I5" s="17"/>
      <c r="J5" s="93"/>
      <c r="K5" s="30"/>
      <c r="L5" s="144" t="s">
        <v>12</v>
      </c>
      <c r="M5" s="144"/>
      <c r="N5" s="159"/>
      <c r="O5" s="159"/>
      <c r="P5" s="33"/>
      <c r="R5" s="46">
        <v>2</v>
      </c>
      <c r="S5" s="47" t="e">
        <f t="shared" si="0"/>
        <v>#N/A</v>
      </c>
      <c r="T5" s="47" t="s">
        <v>55</v>
      </c>
      <c r="U5" s="52" t="str">
        <f>IF(H5="30 Mins",$N$19,IF(H5="45 Mins",$N$20,IF(H5="60 Mins",$N$21,IF(H5="Alt 1",$N$22,IF(H5="Alt 2",$N$23,IF(H5="Alt 3",$N$24,IF(H5="Alt 4",$N$25,IF(H5="Alt 5",#REF!,IF(H5="Change",V4,"")))))))))</f>
        <v/>
      </c>
      <c r="V5" s="53" t="e">
        <f>IF(COUNT(U$4:U5)=0,NA(),IF(ISNUMBER(U5),U5,V4))</f>
        <v>#N/A</v>
      </c>
      <c r="W5" s="48" t="e">
        <f t="shared" si="1"/>
        <v>#N/A</v>
      </c>
      <c r="X5" s="72" t="str">
        <f>IF(AND(ISNUMBER($S5),COUNT($U$4:$U5)=X$2),$S5,"")</f>
        <v/>
      </c>
      <c r="Y5" s="72" t="str">
        <f>IF(AND(ISNUMBER($S5),COUNT($U$4:$U5)=Y$2),$S5,"")</f>
        <v/>
      </c>
      <c r="Z5" s="72" t="str">
        <f>IF(AND(ISNUMBER($S5),COUNT($U$4:$U5)=Z$2),$S5,"")</f>
        <v/>
      </c>
      <c r="AA5" s="72" t="str">
        <f>IF(AND(ISNUMBER($S5),COUNT($U$4:$U5)=AA$2),$S5,"")</f>
        <v/>
      </c>
      <c r="AB5" s="72" t="str">
        <f>IF(AND(ISNUMBER($S5),COUNT($U$4:$U5)=AB$2),$S5,"")</f>
        <v/>
      </c>
      <c r="AC5" s="72" t="str">
        <f>IF(AND(ISNUMBER($S5),COUNT($U$4:$U5)=AC$2),$S5,"")</f>
        <v/>
      </c>
      <c r="AD5" s="72" t="str">
        <f>IF(AND(ISNUMBER($S5),COUNT($U$4:$U5)=AD$2),$S5,"")</f>
        <v/>
      </c>
      <c r="AE5" s="72" t="str">
        <f>IF(AND(ISNUMBER($S5),COUNT($U$4:$U5)=AE$2),$S5,"")</f>
        <v/>
      </c>
      <c r="AF5" s="72" t="str">
        <f>IF(AND(ISNUMBER($S5),COUNT($U$4:$U5)=AF$2),$S5,"")</f>
        <v/>
      </c>
      <c r="AG5" s="72" t="str">
        <f>IF(AND(ISNUMBER($S5),COUNT($U$4:$U5)=AG$2),$S5,"")</f>
        <v/>
      </c>
      <c r="AH5" s="72" t="str">
        <f>IF(AND(ISNUMBER($S5),COUNT($U$4:$U5)=AH$2),$S5,"")</f>
        <v/>
      </c>
      <c r="AI5" s="72" t="str">
        <f>IF(AND(ISNUMBER($S5),COUNT($U$4:$U5)=AI$2),$S5,"")</f>
        <v/>
      </c>
      <c r="AJ5" s="51" t="e">
        <f>IFERROR(IF(COUNT($U$4:$U5)&lt;&gt;AJ$2,NA(),SLOPE(X$4:X$26,$R$4:$R$26)*($R5-COUNTIF(BH$4:BH5,"Hold"))+INTERCEPT(X$4:X$26,$R$4:$R$26)),NA())</f>
        <v>#N/A</v>
      </c>
      <c r="AK5" s="51" t="e">
        <f>IFERROR(IF(COUNT($U$4:$U5)&lt;&gt;AK$2,NA(),SLOPE(Y$4:Y$26,$R$4:$R$26)*($R5-COUNTIF(BI$4:BI5,"Hold"))+INTERCEPT(Y$4:Y$26,$R$4:$R$26)),NA())</f>
        <v>#N/A</v>
      </c>
      <c r="AL5" s="51" t="e">
        <f>IFERROR(IF(COUNT($U$4:$U5)&lt;&gt;AL$2,NA(),SLOPE(Z$4:Z$26,$R$4:$R$26)*($R5-COUNTIF(BJ$4:BJ5,"Hold"))+INTERCEPT(Z$4:Z$26,$R$4:$R$26)),NA())</f>
        <v>#N/A</v>
      </c>
      <c r="AM5" s="51" t="e">
        <f>IFERROR(IF(COUNT($U$4:$U5)&lt;&gt;AM$2,NA(),SLOPE(AA$4:AA$26,$R$4:$R$26)*($R5-COUNTIF(BK$4:BK5,"Hold"))+INTERCEPT(AA$4:AA$26,$R$4:$R$26)),NA())</f>
        <v>#N/A</v>
      </c>
      <c r="AN5" s="51" t="e">
        <f>IFERROR(IF(COUNT($U$4:$U5)&lt;&gt;AN$2,NA(),SLOPE(AB$4:AB$26,$R$4:$R$26)*($R5-COUNTIF(BL$4:BL5,"Hold"))+INTERCEPT(AB$4:AB$26,$R$4:$R$26)),NA())</f>
        <v>#N/A</v>
      </c>
      <c r="AO5" s="51" t="e">
        <f>IFERROR(IF(COUNT($U$4:$U5)&lt;&gt;AO$2,NA(),SLOPE(AC$4:AC$26,$R$4:$R$26)*($R5-COUNTIF(BM$4:BM5,"Hold"))+INTERCEPT(AC$4:AC$26,$R$4:$R$26)),NA())</f>
        <v>#N/A</v>
      </c>
      <c r="AP5" s="51" t="e">
        <f>IFERROR(IF(COUNT($U$4:$U5)&lt;&gt;AP$2,NA(),SLOPE(AD$4:AD$26,$R$4:$R$26)*($R5-COUNTIF(BN$4:BN5,"Hold"))+INTERCEPT(AD$4:AD$26,$R$4:$R$26)),NA())</f>
        <v>#N/A</v>
      </c>
      <c r="AQ5" s="51" t="e">
        <f>IFERROR(IF(COUNT($U$4:$U5)&lt;&gt;AQ$2,NA(),SLOPE(AE$4:AE$26,$R$4:$R$26)*($R5-COUNTIF(BO$4:BO5,"Hold"))+INTERCEPT(AE$4:AE$26,$R$4:$R$26)),NA())</f>
        <v>#N/A</v>
      </c>
      <c r="AR5" s="51" t="e">
        <f>IFERROR(IF(COUNT($U$4:$U5)&lt;&gt;AR$2,NA(),SLOPE(AF$4:AF$26,$R$4:$R$26)*($R5-COUNTIF(BP$4:BP5,"Hold"))+INTERCEPT(AF$4:AF$26,$R$4:$R$26)),NA())</f>
        <v>#N/A</v>
      </c>
      <c r="AS5" s="51" t="e">
        <f>IFERROR(IF(COUNT($U$4:$U5)&lt;&gt;AS$2,NA(),SLOPE(AG$4:AG$26,$R$4:$R$26)*($R5-COUNTIF(BQ$4:BQ5,"Hold"))+INTERCEPT(AG$4:AG$26,$R$4:$R$26)),NA())</f>
        <v>#N/A</v>
      </c>
      <c r="AT5" s="51" t="e">
        <f>IFERROR(IF(COUNT($U$4:$U5)&lt;&gt;AT$2,NA(),SLOPE(AH$4:AH$26,$R$4:$R$26)*($R5-COUNTIF(BR$4:BR5,"Hold"))+INTERCEPT(AH$4:AH$26,$R$4:$R$26)),NA())</f>
        <v>#N/A</v>
      </c>
      <c r="AU5" s="51" t="e">
        <f>IFERROR(IF(COUNT($U$4:$U5)&lt;&gt;AU$2,NA(),SLOPE(AI$4:AI$26,$R$4:$R$26)*($R5-COUNTIF(BS$4:BS5,"Hold"))+INTERCEPT(AI$4:AI$26,$R$4:$R$26)),NA())</f>
        <v>#N/A</v>
      </c>
      <c r="AV5" s="57" t="e">
        <f>IF(AND(ISNUMBER($U5),COUNT($U$4:$U5)=AV$2),$G5,IF($H5="Hold",AV4,IF(COUNT($U$4:$U5)=AV$2,$V5+AV4,NA())))</f>
        <v>#N/A</v>
      </c>
      <c r="AW5" s="57" t="e">
        <f>IF(AND(ISNUMBER($U5),COUNT($U$4:$U5)=AW$2),$G5,IF($H5="Hold",AW4,IF(COUNT($U$4:$U5)=AW$2,$V5+AW4,NA())))</f>
        <v>#N/A</v>
      </c>
      <c r="AX5" s="57" t="e">
        <f>IF(AND(ISNUMBER($U5),COUNT($U$4:$U5)=AX$2),$G5,IF($H5="Hold",AX4,IF(COUNT($U$4:$U5)=AX$2,$V5+AX4,NA())))</f>
        <v>#N/A</v>
      </c>
      <c r="AY5" s="57" t="e">
        <f>IF(AND(ISNUMBER($U5),COUNT($U$4:$U5)=AY$2),$G5,IF($H5="Hold",AY4,IF(COUNT($U$4:$U5)=AY$2,$V5+AY4,NA())))</f>
        <v>#N/A</v>
      </c>
      <c r="AZ5" s="57" t="e">
        <f>IF(AND(ISNUMBER($U5),COUNT($U$4:$U5)=AZ$2),$G5,IF($H5="Hold",AZ4,IF(COUNT($U$4:$U5)=AZ$2,$V5+AZ4,NA())))</f>
        <v>#N/A</v>
      </c>
      <c r="BA5" s="57" t="e">
        <f>IF(AND(ISNUMBER($U5),COUNT($U$4:$U5)=BA$2),$G5,IF($H5="Hold",BA4,IF(COUNT($U$4:$U5)=BA$2,$V5+BA4,NA())))</f>
        <v>#N/A</v>
      </c>
      <c r="BB5" s="57" t="e">
        <f>IF(AND(ISNUMBER($U5),COUNT($U$4:$U5)=BB$2),$G5,IF($H5="Hold",BB4,IF(COUNT($U$4:$U5)=BB$2,$V5+BB4,NA())))</f>
        <v>#N/A</v>
      </c>
      <c r="BC5" s="57" t="e">
        <f>IF(AND(ISNUMBER($U5),COUNT($U$4:$U5)=BC$2),$G5,IF($H5="Hold",BC4,IF(COUNT($U$4:$U5)=BC$2,$V5+BC4,NA())))</f>
        <v>#N/A</v>
      </c>
      <c r="BD5" s="57" t="e">
        <f>IF(AND(ISNUMBER($U5),COUNT($U$4:$U5)=BD$2),$G5,IF($H5="Hold",BD4,IF(COUNT($U$4:$U5)=BD$2,$V5+BD4,NA())))</f>
        <v>#N/A</v>
      </c>
      <c r="BE5" s="57" t="e">
        <f>IF(AND(ISNUMBER($U5),COUNT($U$4:$U5)=BE$2),$G5,IF($H5="Hold",BE4,IF(COUNT($U$4:$U5)=BE$2,$V5+BE4,NA())))</f>
        <v>#N/A</v>
      </c>
      <c r="BF5" s="57" t="e">
        <f>IF(AND(ISNUMBER($U5),COUNT($U$4:$U5)=BF$2),$G5,IF($H5="Hold",BF4,IF(COUNT($U$4:$U5)=BF$2,$V5+BF4,NA())))</f>
        <v>#N/A</v>
      </c>
      <c r="BG5" s="57" t="e">
        <f>IF(AND(ISNUMBER($U5),COUNT($U$4:$U5)=BG$2),$G5,IF($H5="Hold",BG4,IF(COUNT($U$4:$U5)=BG$2,$V5+BG4,NA())))</f>
        <v>#N/A</v>
      </c>
      <c r="BH5" s="55" t="e">
        <f>IF(AND(COUNT($U$4:$U5)=BH$2,$H5="Hold"),"Hold",NA())</f>
        <v>#N/A</v>
      </c>
      <c r="BI5" s="55" t="e">
        <f>IF(AND(COUNT($U$4:$U5)=BI$2,$H5="Hold"),"Hold",NA())</f>
        <v>#N/A</v>
      </c>
      <c r="BJ5" s="55" t="e">
        <f>IF(AND(COUNT($U$4:$U5)=BJ$2,$H5="Hold"),"Hold",NA())</f>
        <v>#N/A</v>
      </c>
      <c r="BK5" s="55" t="e">
        <f>IF(AND(COUNT($U$4:$U5)=BK$2,$H5="Hold"),"Hold",NA())</f>
        <v>#N/A</v>
      </c>
      <c r="BL5" s="55" t="e">
        <f>IF(AND(COUNT($U$4:$U5)=BL$2,$H5="Hold"),"Hold",NA())</f>
        <v>#N/A</v>
      </c>
      <c r="BM5" s="55" t="e">
        <f>IF(AND(COUNT($U$4:$U5)=BM$2,$H5="Hold"),"Hold",NA())</f>
        <v>#N/A</v>
      </c>
      <c r="BN5" s="55" t="e">
        <f>IF(AND(COUNT($U$4:$U5)=BN$2,$H5="Hold"),"Hold",NA())</f>
        <v>#N/A</v>
      </c>
      <c r="BO5" s="55" t="e">
        <f>IF(AND(COUNT($U$4:$U5)=BO$2,$H5="Hold"),"Hold",NA())</f>
        <v>#N/A</v>
      </c>
      <c r="BP5" s="55" t="e">
        <f>IF(AND(COUNT($U$4:$U5)=BP$2,$H5="Hold"),"Hold",NA())</f>
        <v>#N/A</v>
      </c>
      <c r="BQ5" s="55" t="e">
        <f>IF(AND(COUNT($U$4:$U5)=BQ$2,$H5="Hold"),"Hold",NA())</f>
        <v>#N/A</v>
      </c>
      <c r="BR5" s="55" t="e">
        <f>IF(AND(COUNT($U$4:$U5)=BR$2,$H5="Hold"),"Hold",NA())</f>
        <v>#N/A</v>
      </c>
      <c r="BS5" s="55" t="e">
        <f>IF(AND(COUNT($U$4:$U5)=BS$2,$H5="Hold"),"Hold",NA())</f>
        <v>#N/A</v>
      </c>
    </row>
    <row r="6" spans="1:73" s="94" customFormat="1" ht="18.75" customHeight="1" thickTop="1" x14ac:dyDescent="0.25">
      <c r="B6" s="22"/>
      <c r="C6" s="95"/>
      <c r="D6" s="9">
        <f t="shared" ref="D6:D26" si="2">D5+2</f>
        <v>4</v>
      </c>
      <c r="E6" s="10">
        <f t="shared" ref="E6:E26" si="3">E5+14</f>
        <v>42618</v>
      </c>
      <c r="F6" s="5" t="str">
        <f>IFERROR(IF(COUNT(G$4:G6)=0,"",IF(H6="Hold",F5,IF(ISNUMBER(U6),G6,F5+V6))),"")</f>
        <v/>
      </c>
      <c r="G6" s="13"/>
      <c r="H6" s="27"/>
      <c r="I6" s="17"/>
      <c r="J6" s="93"/>
      <c r="K6" s="34"/>
      <c r="L6" s="74"/>
      <c r="M6" s="74"/>
      <c r="N6" s="75"/>
      <c r="O6" s="75"/>
      <c r="P6" s="35"/>
      <c r="R6" s="46">
        <v>3</v>
      </c>
      <c r="S6" s="47" t="e">
        <f t="shared" si="0"/>
        <v>#N/A</v>
      </c>
      <c r="T6" s="47" t="s">
        <v>66</v>
      </c>
      <c r="U6" s="52" t="str">
        <f>IF(H6="30 Mins",$N$19,IF(H6="45 Mins",$N$20,IF(H6="60 Mins",$N$21,IF(H6="Alt 1",$N$22,IF(H6="Alt 2",$N$23,IF(H6="Alt 3",$N$24,IF(H6="Alt 4",$N$25,IF(H6="Alt 5",#REF!,IF(H6="Change",V5,"")))))))))</f>
        <v/>
      </c>
      <c r="V6" s="53" t="e">
        <f>IF(COUNT(U$4:U6)=0,NA(),IF(ISNUMBER(U6),U6,V5))</f>
        <v>#N/A</v>
      </c>
      <c r="W6" s="48" t="e">
        <f t="shared" si="1"/>
        <v>#N/A</v>
      </c>
      <c r="X6" s="72" t="str">
        <f>IF(AND(ISNUMBER($S6),COUNT($U$4:$U6)=X$2),$S6,"")</f>
        <v/>
      </c>
      <c r="Y6" s="72" t="str">
        <f>IF(AND(ISNUMBER($S6),COUNT($U$4:$U6)=Y$2),$S6,"")</f>
        <v/>
      </c>
      <c r="Z6" s="72" t="str">
        <f>IF(AND(ISNUMBER($S6),COUNT($U$4:$U6)=Z$2),$S6,"")</f>
        <v/>
      </c>
      <c r="AA6" s="72" t="str">
        <f>IF(AND(ISNUMBER($S6),COUNT($U$4:$U6)=AA$2),$S6,"")</f>
        <v/>
      </c>
      <c r="AB6" s="72" t="str">
        <f>IF(AND(ISNUMBER($S6),COUNT($U$4:$U6)=AB$2),$S6,"")</f>
        <v/>
      </c>
      <c r="AC6" s="72" t="str">
        <f>IF(AND(ISNUMBER($S6),COUNT($U$4:$U6)=AC$2),$S6,"")</f>
        <v/>
      </c>
      <c r="AD6" s="72" t="str">
        <f>IF(AND(ISNUMBER($S6),COUNT($U$4:$U6)=AD$2),$S6,"")</f>
        <v/>
      </c>
      <c r="AE6" s="72" t="str">
        <f>IF(AND(ISNUMBER($S6),COUNT($U$4:$U6)=AE$2),$S6,"")</f>
        <v/>
      </c>
      <c r="AF6" s="72" t="str">
        <f>IF(AND(ISNUMBER($S6),COUNT($U$4:$U6)=AF$2),$S6,"")</f>
        <v/>
      </c>
      <c r="AG6" s="72" t="str">
        <f>IF(AND(ISNUMBER($S6),COUNT($U$4:$U6)=AG$2),$S6,"")</f>
        <v/>
      </c>
      <c r="AH6" s="72" t="str">
        <f>IF(AND(ISNUMBER($S6),COUNT($U$4:$U6)=AH$2),$S6,"")</f>
        <v/>
      </c>
      <c r="AI6" s="72" t="str">
        <f>IF(AND(ISNUMBER($S6),COUNT($U$4:$U6)=AI$2),$S6,"")</f>
        <v/>
      </c>
      <c r="AJ6" s="51" t="e">
        <f>IFERROR(IF(COUNT($U$4:$U6)&lt;&gt;AJ$2,NA(),SLOPE(X$4:X$26,$R$4:$R$26)*($R6-COUNTIF(BH$4:BH6,"Hold"))+INTERCEPT(X$4:X$26,$R$4:$R$26)),NA())</f>
        <v>#N/A</v>
      </c>
      <c r="AK6" s="51" t="e">
        <f>IFERROR(IF(COUNT($U$4:$U6)&lt;&gt;AK$2,NA(),SLOPE(Y$4:Y$26,$R$4:$R$26)*($R6-COUNTIF(BI$4:BI6,"Hold"))+INTERCEPT(Y$4:Y$26,$R$4:$R$26)),NA())</f>
        <v>#N/A</v>
      </c>
      <c r="AL6" s="51" t="e">
        <f>IFERROR(IF(COUNT($U$4:$U6)&lt;&gt;AL$2,NA(),SLOPE(Z$4:Z$26,$R$4:$R$26)*($R6-COUNTIF(BJ$4:BJ6,"Hold"))+INTERCEPT(Z$4:Z$26,$R$4:$R$26)),NA())</f>
        <v>#N/A</v>
      </c>
      <c r="AM6" s="51" t="e">
        <f>IFERROR(IF(COUNT($U$4:$U6)&lt;&gt;AM$2,NA(),SLOPE(AA$4:AA$26,$R$4:$R$26)*($R6-COUNTIF(BK$4:BK6,"Hold"))+INTERCEPT(AA$4:AA$26,$R$4:$R$26)),NA())</f>
        <v>#N/A</v>
      </c>
      <c r="AN6" s="51" t="e">
        <f>IFERROR(IF(COUNT($U$4:$U6)&lt;&gt;AN$2,NA(),SLOPE(AB$4:AB$26,$R$4:$R$26)*($R6-COUNTIF(BL$4:BL6,"Hold"))+INTERCEPT(AB$4:AB$26,$R$4:$R$26)),NA())</f>
        <v>#N/A</v>
      </c>
      <c r="AO6" s="51" t="e">
        <f>IFERROR(IF(COUNT($U$4:$U6)&lt;&gt;AO$2,NA(),SLOPE(AC$4:AC$26,$R$4:$R$26)*($R6-COUNTIF(BM$4:BM6,"Hold"))+INTERCEPT(AC$4:AC$26,$R$4:$R$26)),NA())</f>
        <v>#N/A</v>
      </c>
      <c r="AP6" s="51" t="e">
        <f>IFERROR(IF(COUNT($U$4:$U6)&lt;&gt;AP$2,NA(),SLOPE(AD$4:AD$26,$R$4:$R$26)*($R6-COUNTIF(BN$4:BN6,"Hold"))+INTERCEPT(AD$4:AD$26,$R$4:$R$26)),NA())</f>
        <v>#N/A</v>
      </c>
      <c r="AQ6" s="51" t="e">
        <f>IFERROR(IF(COUNT($U$4:$U6)&lt;&gt;AQ$2,NA(),SLOPE(AE$4:AE$26,$R$4:$R$26)*($R6-COUNTIF(BO$4:BO6,"Hold"))+INTERCEPT(AE$4:AE$26,$R$4:$R$26)),NA())</f>
        <v>#N/A</v>
      </c>
      <c r="AR6" s="51" t="e">
        <f>IFERROR(IF(COUNT($U$4:$U6)&lt;&gt;AR$2,NA(),SLOPE(AF$4:AF$26,$R$4:$R$26)*($R6-COUNTIF(BP$4:BP6,"Hold"))+INTERCEPT(AF$4:AF$26,$R$4:$R$26)),NA())</f>
        <v>#N/A</v>
      </c>
      <c r="AS6" s="51" t="e">
        <f>IFERROR(IF(COUNT($U$4:$U6)&lt;&gt;AS$2,NA(),SLOPE(AG$4:AG$26,$R$4:$R$26)*($R6-COUNTIF(BQ$4:BQ6,"Hold"))+INTERCEPT(AG$4:AG$26,$R$4:$R$26)),NA())</f>
        <v>#N/A</v>
      </c>
      <c r="AT6" s="51" t="e">
        <f>IFERROR(IF(COUNT($U$4:$U6)&lt;&gt;AT$2,NA(),SLOPE(AH$4:AH$26,$R$4:$R$26)*($R6-COUNTIF(BR$4:BR6,"Hold"))+INTERCEPT(AH$4:AH$26,$R$4:$R$26)),NA())</f>
        <v>#N/A</v>
      </c>
      <c r="AU6" s="51" t="e">
        <f>IFERROR(IF(COUNT($U$4:$U6)&lt;&gt;AU$2,NA(),SLOPE(AI$4:AI$26,$R$4:$R$26)*($R6-COUNTIF(BS$4:BS6,"Hold"))+INTERCEPT(AI$4:AI$26,$R$4:$R$26)),NA())</f>
        <v>#N/A</v>
      </c>
      <c r="AV6" s="57" t="e">
        <f>IF(AND(ISNUMBER($U6),COUNT($U$4:$U6)=AV$2),$G6,IF($H6="Hold",AV5,IF(COUNT($U$4:$U6)=AV$2,$V6+AV5,NA())))</f>
        <v>#N/A</v>
      </c>
      <c r="AW6" s="57" t="e">
        <f>IF(AND(ISNUMBER($U6),COUNT($U$4:$U6)=AW$2),$G6,IF($H6="Hold",AW5,IF(COUNT($U$4:$U6)=AW$2,$V6+AW5,NA())))</f>
        <v>#N/A</v>
      </c>
      <c r="AX6" s="57" t="e">
        <f>IF(AND(ISNUMBER($U6),COUNT($U$4:$U6)=AX$2),$G6,IF($H6="Hold",AX5,IF(COUNT($U$4:$U6)=AX$2,$V6+AX5,NA())))</f>
        <v>#N/A</v>
      </c>
      <c r="AY6" s="57" t="e">
        <f>IF(AND(ISNUMBER($U6),COUNT($U$4:$U6)=AY$2),$G6,IF($H6="Hold",AY5,IF(COUNT($U$4:$U6)=AY$2,$V6+AY5,NA())))</f>
        <v>#N/A</v>
      </c>
      <c r="AZ6" s="57" t="e">
        <f>IF(AND(ISNUMBER($U6),COUNT($U$4:$U6)=AZ$2),$G6,IF($H6="Hold",AZ5,IF(COUNT($U$4:$U6)=AZ$2,$V6+AZ5,NA())))</f>
        <v>#N/A</v>
      </c>
      <c r="BA6" s="57" t="e">
        <f>IF(AND(ISNUMBER($U6),COUNT($U$4:$U6)=BA$2),$G6,IF($H6="Hold",BA5,IF(COUNT($U$4:$U6)=BA$2,$V6+BA5,NA())))</f>
        <v>#N/A</v>
      </c>
      <c r="BB6" s="57" t="e">
        <f>IF(AND(ISNUMBER($U6),COUNT($U$4:$U6)=BB$2),$G6,IF($H6="Hold",BB5,IF(COUNT($U$4:$U6)=BB$2,$V6+BB5,NA())))</f>
        <v>#N/A</v>
      </c>
      <c r="BC6" s="57" t="e">
        <f>IF(AND(ISNUMBER($U6),COUNT($U$4:$U6)=BC$2),$G6,IF($H6="Hold",BC5,IF(COUNT($U$4:$U6)=BC$2,$V6+BC5,NA())))</f>
        <v>#N/A</v>
      </c>
      <c r="BD6" s="57" t="e">
        <f>IF(AND(ISNUMBER($U6),COUNT($U$4:$U6)=BD$2),$G6,IF($H6="Hold",BD5,IF(COUNT($U$4:$U6)=BD$2,$V6+BD5,NA())))</f>
        <v>#N/A</v>
      </c>
      <c r="BE6" s="57" t="e">
        <f>IF(AND(ISNUMBER($U6),COUNT($U$4:$U6)=BE$2),$G6,IF($H6="Hold",BE5,IF(COUNT($U$4:$U6)=BE$2,$V6+BE5,NA())))</f>
        <v>#N/A</v>
      </c>
      <c r="BF6" s="57" t="e">
        <f>IF(AND(ISNUMBER($U6),COUNT($U$4:$U6)=BF$2),$G6,IF($H6="Hold",BF5,IF(COUNT($U$4:$U6)=BF$2,$V6+BF5,NA())))</f>
        <v>#N/A</v>
      </c>
      <c r="BG6" s="57" t="e">
        <f>IF(AND(ISNUMBER($U6),COUNT($U$4:$U6)=BG$2),$G6,IF($H6="Hold",BG5,IF(COUNT($U$4:$U6)=BG$2,$V6+BG5,NA())))</f>
        <v>#N/A</v>
      </c>
      <c r="BH6" s="55" t="e">
        <f>IF(AND(COUNT($U$4:$U6)=BH$2,$H6="Hold"),"Hold",NA())</f>
        <v>#N/A</v>
      </c>
      <c r="BI6" s="55" t="e">
        <f>IF(AND(COUNT($U$4:$U6)=BI$2,$H6="Hold"),"Hold",NA())</f>
        <v>#N/A</v>
      </c>
      <c r="BJ6" s="55" t="e">
        <f>IF(AND(COUNT($U$4:$U6)=BJ$2,$H6="Hold"),"Hold",NA())</f>
        <v>#N/A</v>
      </c>
      <c r="BK6" s="55" t="e">
        <f>IF(AND(COUNT($U$4:$U6)=BK$2,$H6="Hold"),"Hold",NA())</f>
        <v>#N/A</v>
      </c>
      <c r="BL6" s="55" t="e">
        <f>IF(AND(COUNT($U$4:$U6)=BL$2,$H6="Hold"),"Hold",NA())</f>
        <v>#N/A</v>
      </c>
      <c r="BM6" s="55" t="e">
        <f>IF(AND(COUNT($U$4:$U6)=BM$2,$H6="Hold"),"Hold",NA())</f>
        <v>#N/A</v>
      </c>
      <c r="BN6" s="55" t="e">
        <f>IF(AND(COUNT($U$4:$U6)=BN$2,$H6="Hold"),"Hold",NA())</f>
        <v>#N/A</v>
      </c>
      <c r="BO6" s="55" t="e">
        <f>IF(AND(COUNT($U$4:$U6)=BO$2,$H6="Hold"),"Hold",NA())</f>
        <v>#N/A</v>
      </c>
      <c r="BP6" s="55" t="e">
        <f>IF(AND(COUNT($U$4:$U6)=BP$2,$H6="Hold"),"Hold",NA())</f>
        <v>#N/A</v>
      </c>
      <c r="BQ6" s="55" t="e">
        <f>IF(AND(COUNT($U$4:$U6)=BQ$2,$H6="Hold"),"Hold",NA())</f>
        <v>#N/A</v>
      </c>
      <c r="BR6" s="55" t="e">
        <f>IF(AND(COUNT($U$4:$U6)=BR$2,$H6="Hold"),"Hold",NA())</f>
        <v>#N/A</v>
      </c>
      <c r="BS6" s="55" t="e">
        <f>IF(AND(COUNT($U$4:$U6)=BS$2,$H6="Hold"),"Hold",NA())</f>
        <v>#N/A</v>
      </c>
    </row>
    <row r="7" spans="1:73" s="94" customFormat="1" ht="18.75" customHeight="1" x14ac:dyDescent="0.25">
      <c r="B7" s="22"/>
      <c r="C7" s="95"/>
      <c r="D7" s="9">
        <f t="shared" si="2"/>
        <v>6</v>
      </c>
      <c r="E7" s="10">
        <f t="shared" si="3"/>
        <v>42632</v>
      </c>
      <c r="F7" s="5" t="str">
        <f>IFERROR(IF(COUNT(G$4:G7)=0,"",IF(H7="Hold",F6,IF(ISNUMBER(U7),G7,F6+V7))),"")</f>
        <v/>
      </c>
      <c r="G7" s="13"/>
      <c r="H7" s="27"/>
      <c r="I7" s="17"/>
      <c r="J7" s="93"/>
      <c r="K7" s="34"/>
      <c r="L7" s="158" t="s">
        <v>61</v>
      </c>
      <c r="M7" s="158"/>
      <c r="N7" s="158"/>
      <c r="O7" s="158"/>
      <c r="P7" s="36"/>
      <c r="R7" s="46">
        <v>4</v>
      </c>
      <c r="S7" s="47" t="e">
        <f t="shared" si="0"/>
        <v>#N/A</v>
      </c>
      <c r="T7" s="47" t="s">
        <v>67</v>
      </c>
      <c r="U7" s="52" t="str">
        <f>IF(H7="30 Mins",$N$19,IF(H7="45 Mins",$N$20,IF(H7="60 Mins",$N$21,IF(H7="Alt 1",$N$22,IF(H7="Alt 2",$N$23,IF(H7="Alt 3",$N$24,IF(H7="Alt 4",$N$25,IF(H7="Alt 5",#REF!,IF(H7="Change",V6,"")))))))))</f>
        <v/>
      </c>
      <c r="V7" s="53" t="e">
        <f>IF(COUNT(U$4:U7)=0,NA(),IF(ISNUMBER(U7),U7,V6))</f>
        <v>#N/A</v>
      </c>
      <c r="W7" s="48" t="e">
        <f t="shared" si="1"/>
        <v>#N/A</v>
      </c>
      <c r="X7" s="72" t="str">
        <f>IF(AND(ISNUMBER($S7),COUNT($U$4:$U7)=X$2),$S7,"")</f>
        <v/>
      </c>
      <c r="Y7" s="72" t="str">
        <f>IF(AND(ISNUMBER($S7),COUNT($U$4:$U7)=Y$2),$S7,"")</f>
        <v/>
      </c>
      <c r="Z7" s="72" t="str">
        <f>IF(AND(ISNUMBER($S7),COUNT($U$4:$U7)=Z$2),$S7,"")</f>
        <v/>
      </c>
      <c r="AA7" s="72" t="str">
        <f>IF(AND(ISNUMBER($S7),COUNT($U$4:$U7)=AA$2),$S7,"")</f>
        <v/>
      </c>
      <c r="AB7" s="72" t="str">
        <f>IF(AND(ISNUMBER($S7),COUNT($U$4:$U7)=AB$2),$S7,"")</f>
        <v/>
      </c>
      <c r="AC7" s="72" t="str">
        <f>IF(AND(ISNUMBER($S7),COUNT($U$4:$U7)=AC$2),$S7,"")</f>
        <v/>
      </c>
      <c r="AD7" s="72" t="str">
        <f>IF(AND(ISNUMBER($S7),COUNT($U$4:$U7)=AD$2),$S7,"")</f>
        <v/>
      </c>
      <c r="AE7" s="72" t="str">
        <f>IF(AND(ISNUMBER($S7),COUNT($U$4:$U7)=AE$2),$S7,"")</f>
        <v/>
      </c>
      <c r="AF7" s="72" t="str">
        <f>IF(AND(ISNUMBER($S7),COUNT($U$4:$U7)=AF$2),$S7,"")</f>
        <v/>
      </c>
      <c r="AG7" s="72" t="str">
        <f>IF(AND(ISNUMBER($S7),COUNT($U$4:$U7)=AG$2),$S7,"")</f>
        <v/>
      </c>
      <c r="AH7" s="72" t="str">
        <f>IF(AND(ISNUMBER($S7),COUNT($U$4:$U7)=AH$2),$S7,"")</f>
        <v/>
      </c>
      <c r="AI7" s="72" t="str">
        <f>IF(AND(ISNUMBER($S7),COUNT($U$4:$U7)=AI$2),$S7,"")</f>
        <v/>
      </c>
      <c r="AJ7" s="51" t="e">
        <f>IFERROR(IF(COUNT($U$4:$U7)&lt;&gt;AJ$2,NA(),SLOPE(X$4:X$26,$R$4:$R$26)*($R7-COUNTIF(BH$4:BH7,"Hold"))+INTERCEPT(X$4:X$26,$R$4:$R$26)),NA())</f>
        <v>#N/A</v>
      </c>
      <c r="AK7" s="51" t="e">
        <f>IFERROR(IF(COUNT($U$4:$U7)&lt;&gt;AK$2,NA(),SLOPE(Y$4:Y$26,$R$4:$R$26)*($R7-COUNTIF(BI$4:BI7,"Hold"))+INTERCEPT(Y$4:Y$26,$R$4:$R$26)),NA())</f>
        <v>#N/A</v>
      </c>
      <c r="AL7" s="51" t="e">
        <f>IFERROR(IF(COUNT($U$4:$U7)&lt;&gt;AL$2,NA(),SLOPE(Z$4:Z$26,$R$4:$R$26)*($R7-COUNTIF(BJ$4:BJ7,"Hold"))+INTERCEPT(Z$4:Z$26,$R$4:$R$26)),NA())</f>
        <v>#N/A</v>
      </c>
      <c r="AM7" s="51" t="e">
        <f>IFERROR(IF(COUNT($U$4:$U7)&lt;&gt;AM$2,NA(),SLOPE(AA$4:AA$26,$R$4:$R$26)*($R7-COUNTIF(BK$4:BK7,"Hold"))+INTERCEPT(AA$4:AA$26,$R$4:$R$26)),NA())</f>
        <v>#N/A</v>
      </c>
      <c r="AN7" s="51" t="e">
        <f>IFERROR(IF(COUNT($U$4:$U7)&lt;&gt;AN$2,NA(),SLOPE(AB$4:AB$26,$R$4:$R$26)*($R7-COUNTIF(BL$4:BL7,"Hold"))+INTERCEPT(AB$4:AB$26,$R$4:$R$26)),NA())</f>
        <v>#N/A</v>
      </c>
      <c r="AO7" s="51" t="e">
        <f>IFERROR(IF(COUNT($U$4:$U7)&lt;&gt;AO$2,NA(),SLOPE(AC$4:AC$26,$R$4:$R$26)*($R7-COUNTIF(BM$4:BM7,"Hold"))+INTERCEPT(AC$4:AC$26,$R$4:$R$26)),NA())</f>
        <v>#N/A</v>
      </c>
      <c r="AP7" s="51" t="e">
        <f>IFERROR(IF(COUNT($U$4:$U7)&lt;&gt;AP$2,NA(),SLOPE(AD$4:AD$26,$R$4:$R$26)*($R7-COUNTIF(BN$4:BN7,"Hold"))+INTERCEPT(AD$4:AD$26,$R$4:$R$26)),NA())</f>
        <v>#N/A</v>
      </c>
      <c r="AQ7" s="51" t="e">
        <f>IFERROR(IF(COUNT($U$4:$U7)&lt;&gt;AQ$2,NA(),SLOPE(AE$4:AE$26,$R$4:$R$26)*($R7-COUNTIF(BO$4:BO7,"Hold"))+INTERCEPT(AE$4:AE$26,$R$4:$R$26)),NA())</f>
        <v>#N/A</v>
      </c>
      <c r="AR7" s="51" t="e">
        <f>IFERROR(IF(COUNT($U$4:$U7)&lt;&gt;AR$2,NA(),SLOPE(AF$4:AF$26,$R$4:$R$26)*($R7-COUNTIF(BP$4:BP7,"Hold"))+INTERCEPT(AF$4:AF$26,$R$4:$R$26)),NA())</f>
        <v>#N/A</v>
      </c>
      <c r="AS7" s="51" t="e">
        <f>IFERROR(IF(COUNT($U$4:$U7)&lt;&gt;AS$2,NA(),SLOPE(AG$4:AG$26,$R$4:$R$26)*($R7-COUNTIF(BQ$4:BQ7,"Hold"))+INTERCEPT(AG$4:AG$26,$R$4:$R$26)),NA())</f>
        <v>#N/A</v>
      </c>
      <c r="AT7" s="51" t="e">
        <f>IFERROR(IF(COUNT($U$4:$U7)&lt;&gt;AT$2,NA(),SLOPE(AH$4:AH$26,$R$4:$R$26)*($R7-COUNTIF(BR$4:BR7,"Hold"))+INTERCEPT(AH$4:AH$26,$R$4:$R$26)),NA())</f>
        <v>#N/A</v>
      </c>
      <c r="AU7" s="51" t="e">
        <f>IFERROR(IF(COUNT($U$4:$U7)&lt;&gt;AU$2,NA(),SLOPE(AI$4:AI$26,$R$4:$R$26)*($R7-COUNTIF(BS$4:BS7,"Hold"))+INTERCEPT(AI$4:AI$26,$R$4:$R$26)),NA())</f>
        <v>#N/A</v>
      </c>
      <c r="AV7" s="57" t="e">
        <f>IF(AND(ISNUMBER($U7),COUNT($U$4:$U7)=AV$2),$G7,IF($H7="Hold",AV6,IF(COUNT($U$4:$U7)=AV$2,$V7+AV6,NA())))</f>
        <v>#N/A</v>
      </c>
      <c r="AW7" s="57" t="e">
        <f>IF(AND(ISNUMBER($U7),COUNT($U$4:$U7)=AW$2),$G7,IF($H7="Hold",AW6,IF(COUNT($U$4:$U7)=AW$2,$V7+AW6,NA())))</f>
        <v>#N/A</v>
      </c>
      <c r="AX7" s="57" t="e">
        <f>IF(AND(ISNUMBER($U7),COUNT($U$4:$U7)=AX$2),$G7,IF($H7="Hold",AX6,IF(COUNT($U$4:$U7)=AX$2,$V7+AX6,NA())))</f>
        <v>#N/A</v>
      </c>
      <c r="AY7" s="57" t="e">
        <f>IF(AND(ISNUMBER($U7),COUNT($U$4:$U7)=AY$2),$G7,IF($H7="Hold",AY6,IF(COUNT($U$4:$U7)=AY$2,$V7+AY6,NA())))</f>
        <v>#N/A</v>
      </c>
      <c r="AZ7" s="57" t="e">
        <f>IF(AND(ISNUMBER($U7),COUNT($U$4:$U7)=AZ$2),$G7,IF($H7="Hold",AZ6,IF(COUNT($U$4:$U7)=AZ$2,$V7+AZ6,NA())))</f>
        <v>#N/A</v>
      </c>
      <c r="BA7" s="57" t="e">
        <f>IF(AND(ISNUMBER($U7),COUNT($U$4:$U7)=BA$2),$G7,IF($H7="Hold",BA6,IF(COUNT($U$4:$U7)=BA$2,$V7+BA6,NA())))</f>
        <v>#N/A</v>
      </c>
      <c r="BB7" s="57" t="e">
        <f>IF(AND(ISNUMBER($U7),COUNT($U$4:$U7)=BB$2),$G7,IF($H7="Hold",BB6,IF(COUNT($U$4:$U7)=BB$2,$V7+BB6,NA())))</f>
        <v>#N/A</v>
      </c>
      <c r="BC7" s="57" t="e">
        <f>IF(AND(ISNUMBER($U7),COUNT($U$4:$U7)=BC$2),$G7,IF($H7="Hold",BC6,IF(COUNT($U$4:$U7)=BC$2,$V7+BC6,NA())))</f>
        <v>#N/A</v>
      </c>
      <c r="BD7" s="57" t="e">
        <f>IF(AND(ISNUMBER($U7),COUNT($U$4:$U7)=BD$2),$G7,IF($H7="Hold",BD6,IF(COUNT($U$4:$U7)=BD$2,$V7+BD6,NA())))</f>
        <v>#N/A</v>
      </c>
      <c r="BE7" s="57" t="e">
        <f>IF(AND(ISNUMBER($U7),COUNT($U$4:$U7)=BE$2),$G7,IF($H7="Hold",BE6,IF(COUNT($U$4:$U7)=BE$2,$V7+BE6,NA())))</f>
        <v>#N/A</v>
      </c>
      <c r="BF7" s="57" t="e">
        <f>IF(AND(ISNUMBER($U7),COUNT($U$4:$U7)=BF$2),$G7,IF($H7="Hold",BF6,IF(COUNT($U$4:$U7)=BF$2,$V7+BF6,NA())))</f>
        <v>#N/A</v>
      </c>
      <c r="BG7" s="57" t="e">
        <f>IF(AND(ISNUMBER($U7),COUNT($U$4:$U7)=BG$2),$G7,IF($H7="Hold",BG6,IF(COUNT($U$4:$U7)=BG$2,$V7+BG6,NA())))</f>
        <v>#N/A</v>
      </c>
      <c r="BH7" s="55" t="e">
        <f>IF(AND(COUNT($U$4:$U7)=BH$2,$H7="Hold"),"Hold",NA())</f>
        <v>#N/A</v>
      </c>
      <c r="BI7" s="55" t="e">
        <f>IF(AND(COUNT($U$4:$U7)=BI$2,$H7="Hold"),"Hold",NA())</f>
        <v>#N/A</v>
      </c>
      <c r="BJ7" s="55" t="e">
        <f>IF(AND(COUNT($U$4:$U7)=BJ$2,$H7="Hold"),"Hold",NA())</f>
        <v>#N/A</v>
      </c>
      <c r="BK7" s="55" t="e">
        <f>IF(AND(COUNT($U$4:$U7)=BK$2,$H7="Hold"),"Hold",NA())</f>
        <v>#N/A</v>
      </c>
      <c r="BL7" s="55" t="e">
        <f>IF(AND(COUNT($U$4:$U7)=BL$2,$H7="Hold"),"Hold",NA())</f>
        <v>#N/A</v>
      </c>
      <c r="BM7" s="55" t="e">
        <f>IF(AND(COUNT($U$4:$U7)=BM$2,$H7="Hold"),"Hold",NA())</f>
        <v>#N/A</v>
      </c>
      <c r="BN7" s="55" t="e">
        <f>IF(AND(COUNT($U$4:$U7)=BN$2,$H7="Hold"),"Hold",NA())</f>
        <v>#N/A</v>
      </c>
      <c r="BO7" s="55" t="e">
        <f>IF(AND(COUNT($U$4:$U7)=BO$2,$H7="Hold"),"Hold",NA())</f>
        <v>#N/A</v>
      </c>
      <c r="BP7" s="55" t="e">
        <f>IF(AND(COUNT($U$4:$U7)=BP$2,$H7="Hold"),"Hold",NA())</f>
        <v>#N/A</v>
      </c>
      <c r="BQ7" s="55" t="e">
        <f>IF(AND(COUNT($U$4:$U7)=BQ$2,$H7="Hold"),"Hold",NA())</f>
        <v>#N/A</v>
      </c>
      <c r="BR7" s="55" t="e">
        <f>IF(AND(COUNT($U$4:$U7)=BR$2,$H7="Hold"),"Hold",NA())</f>
        <v>#N/A</v>
      </c>
      <c r="BS7" s="55" t="e">
        <f>IF(AND(COUNT($U$4:$U7)=BS$2,$H7="Hold"),"Hold",NA())</f>
        <v>#N/A</v>
      </c>
    </row>
    <row r="8" spans="1:73" s="96" customFormat="1" ht="18.75" customHeight="1" thickBot="1" x14ac:dyDescent="0.3">
      <c r="B8" s="23"/>
      <c r="C8" s="95"/>
      <c r="D8" s="9">
        <f t="shared" si="2"/>
        <v>8</v>
      </c>
      <c r="E8" s="10">
        <f t="shared" si="3"/>
        <v>42646</v>
      </c>
      <c r="F8" s="5" t="str">
        <f>IFERROR(IF(COUNT(G$4:G8)=0,"",IF(H8="Hold",F7,IF(ISNUMBER(U8),G8,F7+V8))),"")</f>
        <v/>
      </c>
      <c r="G8" s="13"/>
      <c r="H8" s="27"/>
      <c r="I8" s="17"/>
      <c r="J8" s="93"/>
      <c r="K8" s="34"/>
      <c r="L8" s="143" t="s">
        <v>56</v>
      </c>
      <c r="M8" s="143"/>
      <c r="N8" s="147"/>
      <c r="O8" s="147"/>
      <c r="P8" s="37"/>
      <c r="R8" s="46">
        <v>5</v>
      </c>
      <c r="S8" s="47" t="e">
        <f t="shared" si="0"/>
        <v>#N/A</v>
      </c>
      <c r="T8" s="47" t="str">
        <f>IFERROR(IF(L22="Alternate 1","Alt 1",L22),"Alt 1")</f>
        <v>Alt 1</v>
      </c>
      <c r="U8" s="52" t="str">
        <f>IF(H8="30 Mins",$N$19,IF(H8="45 Mins",$N$20,IF(H8="60 Mins",$N$21,IF(H8="Alt 1",$N$22,IF(H8="Alt 2",$N$23,IF(H8="Alt 3",$N$24,IF(H8="Alt 4",$N$25,IF(H8="Alt 5",#REF!,IF(H8="Change",V7,"")))))))))</f>
        <v/>
      </c>
      <c r="V8" s="53" t="e">
        <f>IF(COUNT(U$4:U8)=0,NA(),IF(ISNUMBER(U8),U8,V7))</f>
        <v>#N/A</v>
      </c>
      <c r="W8" s="48" t="e">
        <f t="shared" si="1"/>
        <v>#N/A</v>
      </c>
      <c r="X8" s="72" t="str">
        <f>IF(AND(ISNUMBER($S8),COUNT($U$4:$U8)=X$2),$S8,"")</f>
        <v/>
      </c>
      <c r="Y8" s="72" t="str">
        <f>IF(AND(ISNUMBER($S8),COUNT($U$4:$U8)=Y$2),$S8,"")</f>
        <v/>
      </c>
      <c r="Z8" s="72" t="str">
        <f>IF(AND(ISNUMBER($S8),COUNT($U$4:$U8)=Z$2),$S8,"")</f>
        <v/>
      </c>
      <c r="AA8" s="72" t="str">
        <f>IF(AND(ISNUMBER($S8),COUNT($U$4:$U8)=AA$2),$S8,"")</f>
        <v/>
      </c>
      <c r="AB8" s="72" t="str">
        <f>IF(AND(ISNUMBER($S8),COUNT($U$4:$U8)=AB$2),$S8,"")</f>
        <v/>
      </c>
      <c r="AC8" s="72" t="str">
        <f>IF(AND(ISNUMBER($S8),COUNT($U$4:$U8)=AC$2),$S8,"")</f>
        <v/>
      </c>
      <c r="AD8" s="72" t="str">
        <f>IF(AND(ISNUMBER($S8),COUNT($U$4:$U8)=AD$2),$S8,"")</f>
        <v/>
      </c>
      <c r="AE8" s="72" t="str">
        <f>IF(AND(ISNUMBER($S8),COUNT($U$4:$U8)=AE$2),$S8,"")</f>
        <v/>
      </c>
      <c r="AF8" s="72" t="str">
        <f>IF(AND(ISNUMBER($S8),COUNT($U$4:$U8)=AF$2),$S8,"")</f>
        <v/>
      </c>
      <c r="AG8" s="72" t="str">
        <f>IF(AND(ISNUMBER($S8),COUNT($U$4:$U8)=AG$2),$S8,"")</f>
        <v/>
      </c>
      <c r="AH8" s="72" t="str">
        <f>IF(AND(ISNUMBER($S8),COUNT($U$4:$U8)=AH$2),$S8,"")</f>
        <v/>
      </c>
      <c r="AI8" s="72" t="str">
        <f>IF(AND(ISNUMBER($S8),COUNT($U$4:$U8)=AI$2),$S8,"")</f>
        <v/>
      </c>
      <c r="AJ8" s="51" t="e">
        <f>IFERROR(IF(COUNT($U$4:$U8)&lt;&gt;AJ$2,NA(),SLOPE(X$4:X$26,$R$4:$R$26)*($R8-COUNTIF(BH$4:BH8,"Hold"))+INTERCEPT(X$4:X$26,$R$4:$R$26)),NA())</f>
        <v>#N/A</v>
      </c>
      <c r="AK8" s="51" t="e">
        <f>IFERROR(IF(COUNT($U$4:$U8)&lt;&gt;AK$2,NA(),SLOPE(Y$4:Y$26,$R$4:$R$26)*($R8-COUNTIF(BI$4:BI8,"Hold"))+INTERCEPT(Y$4:Y$26,$R$4:$R$26)),NA())</f>
        <v>#N/A</v>
      </c>
      <c r="AL8" s="51" t="e">
        <f>IFERROR(IF(COUNT($U$4:$U8)&lt;&gt;AL$2,NA(),SLOPE(Z$4:Z$26,$R$4:$R$26)*($R8-COUNTIF(BJ$4:BJ8,"Hold"))+INTERCEPT(Z$4:Z$26,$R$4:$R$26)),NA())</f>
        <v>#N/A</v>
      </c>
      <c r="AM8" s="51" t="e">
        <f>IFERROR(IF(COUNT($U$4:$U8)&lt;&gt;AM$2,NA(),SLOPE(AA$4:AA$26,$R$4:$R$26)*($R8-COUNTIF(BK$4:BK8,"Hold"))+INTERCEPT(AA$4:AA$26,$R$4:$R$26)),NA())</f>
        <v>#N/A</v>
      </c>
      <c r="AN8" s="51" t="e">
        <f>IFERROR(IF(COUNT($U$4:$U8)&lt;&gt;AN$2,NA(),SLOPE(AB$4:AB$26,$R$4:$R$26)*($R8-COUNTIF(BL$4:BL8,"Hold"))+INTERCEPT(AB$4:AB$26,$R$4:$R$26)),NA())</f>
        <v>#N/A</v>
      </c>
      <c r="AO8" s="51" t="e">
        <f>IFERROR(IF(COUNT($U$4:$U8)&lt;&gt;AO$2,NA(),SLOPE(AC$4:AC$26,$R$4:$R$26)*($R8-COUNTIF(BM$4:BM8,"Hold"))+INTERCEPT(AC$4:AC$26,$R$4:$R$26)),NA())</f>
        <v>#N/A</v>
      </c>
      <c r="AP8" s="51" t="e">
        <f>IFERROR(IF(COUNT($U$4:$U8)&lt;&gt;AP$2,NA(),SLOPE(AD$4:AD$26,$R$4:$R$26)*($R8-COUNTIF(BN$4:BN8,"Hold"))+INTERCEPT(AD$4:AD$26,$R$4:$R$26)),NA())</f>
        <v>#N/A</v>
      </c>
      <c r="AQ8" s="51" t="e">
        <f>IFERROR(IF(COUNT($U$4:$U8)&lt;&gt;AQ$2,NA(),SLOPE(AE$4:AE$26,$R$4:$R$26)*($R8-COUNTIF(BO$4:BO8,"Hold"))+INTERCEPT(AE$4:AE$26,$R$4:$R$26)),NA())</f>
        <v>#N/A</v>
      </c>
      <c r="AR8" s="51" t="e">
        <f>IFERROR(IF(COUNT($U$4:$U8)&lt;&gt;AR$2,NA(),SLOPE(AF$4:AF$26,$R$4:$R$26)*($R8-COUNTIF(BP$4:BP8,"Hold"))+INTERCEPT(AF$4:AF$26,$R$4:$R$26)),NA())</f>
        <v>#N/A</v>
      </c>
      <c r="AS8" s="51" t="e">
        <f>IFERROR(IF(COUNT($U$4:$U8)&lt;&gt;AS$2,NA(),SLOPE(AG$4:AG$26,$R$4:$R$26)*($R8-COUNTIF(BQ$4:BQ8,"Hold"))+INTERCEPT(AG$4:AG$26,$R$4:$R$26)),NA())</f>
        <v>#N/A</v>
      </c>
      <c r="AT8" s="51" t="e">
        <f>IFERROR(IF(COUNT($U$4:$U8)&lt;&gt;AT$2,NA(),SLOPE(AH$4:AH$26,$R$4:$R$26)*($R8-COUNTIF(BR$4:BR8,"Hold"))+INTERCEPT(AH$4:AH$26,$R$4:$R$26)),NA())</f>
        <v>#N/A</v>
      </c>
      <c r="AU8" s="51" t="e">
        <f>IFERROR(IF(COUNT($U$4:$U8)&lt;&gt;AU$2,NA(),SLOPE(AI$4:AI$26,$R$4:$R$26)*($R8-COUNTIF(BS$4:BS8,"Hold"))+INTERCEPT(AI$4:AI$26,$R$4:$R$26)),NA())</f>
        <v>#N/A</v>
      </c>
      <c r="AV8" s="57" t="e">
        <f>IF(AND(ISNUMBER($U8),COUNT($U$4:$U8)=AV$2),$G8,IF($H8="Hold",AV7,IF(COUNT($U$4:$U8)=AV$2,$V8+AV7,NA())))</f>
        <v>#N/A</v>
      </c>
      <c r="AW8" s="57" t="e">
        <f>IF(AND(ISNUMBER($U8),COUNT($U$4:$U8)=AW$2),$G8,IF($H8="Hold",AW7,IF(COUNT($U$4:$U8)=AW$2,$V8+AW7,NA())))</f>
        <v>#N/A</v>
      </c>
      <c r="AX8" s="57" t="e">
        <f>IF(AND(ISNUMBER($U8),COUNT($U$4:$U8)=AX$2),$G8,IF($H8="Hold",AX7,IF(COUNT($U$4:$U8)=AX$2,$V8+AX7,NA())))</f>
        <v>#N/A</v>
      </c>
      <c r="AY8" s="57" t="e">
        <f>IF(AND(ISNUMBER($U8),COUNT($U$4:$U8)=AY$2),$G8,IF($H8="Hold",AY7,IF(COUNT($U$4:$U8)=AY$2,$V8+AY7,NA())))</f>
        <v>#N/A</v>
      </c>
      <c r="AZ8" s="57" t="e">
        <f>IF(AND(ISNUMBER($U8),COUNT($U$4:$U8)=AZ$2),$G8,IF($H8="Hold",AZ7,IF(COUNT($U$4:$U8)=AZ$2,$V8+AZ7,NA())))</f>
        <v>#N/A</v>
      </c>
      <c r="BA8" s="57" t="e">
        <f>IF(AND(ISNUMBER($U8),COUNT($U$4:$U8)=BA$2),$G8,IF($H8="Hold",BA7,IF(COUNT($U$4:$U8)=BA$2,$V8+BA7,NA())))</f>
        <v>#N/A</v>
      </c>
      <c r="BB8" s="57" t="e">
        <f>IF(AND(ISNUMBER($U8),COUNT($U$4:$U8)=BB$2),$G8,IF($H8="Hold",BB7,IF(COUNT($U$4:$U8)=BB$2,$V8+BB7,NA())))</f>
        <v>#N/A</v>
      </c>
      <c r="BC8" s="57" t="e">
        <f>IF(AND(ISNUMBER($U8),COUNT($U$4:$U8)=BC$2),$G8,IF($H8="Hold",BC7,IF(COUNT($U$4:$U8)=BC$2,$V8+BC7,NA())))</f>
        <v>#N/A</v>
      </c>
      <c r="BD8" s="57" t="e">
        <f>IF(AND(ISNUMBER($U8),COUNT($U$4:$U8)=BD$2),$G8,IF($H8="Hold",BD7,IF(COUNT($U$4:$U8)=BD$2,$V8+BD7,NA())))</f>
        <v>#N/A</v>
      </c>
      <c r="BE8" s="57" t="e">
        <f>IF(AND(ISNUMBER($U8),COUNT($U$4:$U8)=BE$2),$G8,IF($H8="Hold",BE7,IF(COUNT($U$4:$U8)=BE$2,$V8+BE7,NA())))</f>
        <v>#N/A</v>
      </c>
      <c r="BF8" s="57" t="e">
        <f>IF(AND(ISNUMBER($U8),COUNT($U$4:$U8)=BF$2),$G8,IF($H8="Hold",BF7,IF(COUNT($U$4:$U8)=BF$2,$V8+BF7,NA())))</f>
        <v>#N/A</v>
      </c>
      <c r="BG8" s="57" t="e">
        <f>IF(AND(ISNUMBER($U8),COUNT($U$4:$U8)=BG$2),$G8,IF($H8="Hold",BG7,IF(COUNT($U$4:$U8)=BG$2,$V8+BG7,NA())))</f>
        <v>#N/A</v>
      </c>
      <c r="BH8" s="55" t="e">
        <f>IF(AND(COUNT($U$4:$U8)=BH$2,$H8="Hold"),"Hold",NA())</f>
        <v>#N/A</v>
      </c>
      <c r="BI8" s="55" t="e">
        <f>IF(AND(COUNT($U$4:$U8)=BI$2,$H8="Hold"),"Hold",NA())</f>
        <v>#N/A</v>
      </c>
      <c r="BJ8" s="55" t="e">
        <f>IF(AND(COUNT($U$4:$U8)=BJ$2,$H8="Hold"),"Hold",NA())</f>
        <v>#N/A</v>
      </c>
      <c r="BK8" s="55" t="e">
        <f>IF(AND(COUNT($U$4:$U8)=BK$2,$H8="Hold"),"Hold",NA())</f>
        <v>#N/A</v>
      </c>
      <c r="BL8" s="55" t="e">
        <f>IF(AND(COUNT($U$4:$U8)=BL$2,$H8="Hold"),"Hold",NA())</f>
        <v>#N/A</v>
      </c>
      <c r="BM8" s="55" t="e">
        <f>IF(AND(COUNT($U$4:$U8)=BM$2,$H8="Hold"),"Hold",NA())</f>
        <v>#N/A</v>
      </c>
      <c r="BN8" s="55" t="e">
        <f>IF(AND(COUNT($U$4:$U8)=BN$2,$H8="Hold"),"Hold",NA())</f>
        <v>#N/A</v>
      </c>
      <c r="BO8" s="55" t="e">
        <f>IF(AND(COUNT($U$4:$U8)=BO$2,$H8="Hold"),"Hold",NA())</f>
        <v>#N/A</v>
      </c>
      <c r="BP8" s="55" t="e">
        <f>IF(AND(COUNT($U$4:$U8)=BP$2,$H8="Hold"),"Hold",NA())</f>
        <v>#N/A</v>
      </c>
      <c r="BQ8" s="55" t="e">
        <f>IF(AND(COUNT($U$4:$U8)=BQ$2,$H8="Hold"),"Hold",NA())</f>
        <v>#N/A</v>
      </c>
      <c r="BR8" s="55" t="e">
        <f>IF(AND(COUNT($U$4:$U8)=BR$2,$H8="Hold"),"Hold",NA())</f>
        <v>#N/A</v>
      </c>
      <c r="BS8" s="55" t="e">
        <f>IF(AND(COUNT($U$4:$U8)=BS$2,$H8="Hold"),"Hold",NA())</f>
        <v>#N/A</v>
      </c>
    </row>
    <row r="9" spans="1:73" s="96" customFormat="1" ht="18.75" customHeight="1" thickTop="1" x14ac:dyDescent="0.25">
      <c r="B9" s="23"/>
      <c r="C9" s="95"/>
      <c r="D9" s="9">
        <f t="shared" si="2"/>
        <v>10</v>
      </c>
      <c r="E9" s="10">
        <f t="shared" si="3"/>
        <v>42660</v>
      </c>
      <c r="F9" s="5" t="str">
        <f>IFERROR(IF(COUNT(G$4:G9)=0,"",IF(H9="Hold",F8,IF(ISNUMBER(U9),G9,F8+V9))),"")</f>
        <v/>
      </c>
      <c r="G9" s="13"/>
      <c r="H9" s="27"/>
      <c r="I9" s="17"/>
      <c r="J9" s="93"/>
      <c r="K9" s="34"/>
      <c r="L9" s="148" t="s">
        <v>63</v>
      </c>
      <c r="M9" s="148"/>
      <c r="N9" s="24"/>
      <c r="O9" s="76"/>
      <c r="P9" s="37"/>
      <c r="R9" s="46">
        <v>6</v>
      </c>
      <c r="S9" s="47" t="e">
        <f t="shared" si="0"/>
        <v>#N/A</v>
      </c>
      <c r="T9" s="47" t="str">
        <f>IFERROR(IF(L23="Alternate 2","Alt 2",L23),"Alt 2")</f>
        <v>Alt 2</v>
      </c>
      <c r="U9" s="52" t="str">
        <f>IF(H9="30 Mins",$N$19,IF(H9="45 Mins",$N$20,IF(H9="60 Mins",$N$21,IF(H9="Alt 1",$N$22,IF(H9="Alt 2",$N$23,IF(H9="Alt 3",$N$24,IF(H9="Alt 4",$N$25,IF(H9="Alt 5",#REF!,IF(H9="Change",V8,"")))))))))</f>
        <v/>
      </c>
      <c r="V9" s="53" t="e">
        <f>IF(COUNT(U$4:U9)=0,NA(),IF(ISNUMBER(U9),U9,V8))</f>
        <v>#N/A</v>
      </c>
      <c r="W9" s="48" t="e">
        <f t="shared" si="1"/>
        <v>#N/A</v>
      </c>
      <c r="X9" s="72" t="str">
        <f>IF(AND(ISNUMBER($S9),COUNT($U$4:$U9)=X$2),$S9,"")</f>
        <v/>
      </c>
      <c r="Y9" s="72" t="str">
        <f>IF(AND(ISNUMBER($S9),COUNT($U$4:$U9)=Y$2),$S9,"")</f>
        <v/>
      </c>
      <c r="Z9" s="72" t="str">
        <f>IF(AND(ISNUMBER($S9),COUNT($U$4:$U9)=Z$2),$S9,"")</f>
        <v/>
      </c>
      <c r="AA9" s="72" t="str">
        <f>IF(AND(ISNUMBER($S9),COUNT($U$4:$U9)=AA$2),$S9,"")</f>
        <v/>
      </c>
      <c r="AB9" s="72" t="str">
        <f>IF(AND(ISNUMBER($S9),COUNT($U$4:$U9)=AB$2),$S9,"")</f>
        <v/>
      </c>
      <c r="AC9" s="72" t="str">
        <f>IF(AND(ISNUMBER($S9),COUNT($U$4:$U9)=AC$2),$S9,"")</f>
        <v/>
      </c>
      <c r="AD9" s="72" t="str">
        <f>IF(AND(ISNUMBER($S9),COUNT($U$4:$U9)=AD$2),$S9,"")</f>
        <v/>
      </c>
      <c r="AE9" s="72" t="str">
        <f>IF(AND(ISNUMBER($S9),COUNT($U$4:$U9)=AE$2),$S9,"")</f>
        <v/>
      </c>
      <c r="AF9" s="72" t="str">
        <f>IF(AND(ISNUMBER($S9),COUNT($U$4:$U9)=AF$2),$S9,"")</f>
        <v/>
      </c>
      <c r="AG9" s="72" t="str">
        <f>IF(AND(ISNUMBER($S9),COUNT($U$4:$U9)=AG$2),$S9,"")</f>
        <v/>
      </c>
      <c r="AH9" s="72" t="str">
        <f>IF(AND(ISNUMBER($S9),COUNT($U$4:$U9)=AH$2),$S9,"")</f>
        <v/>
      </c>
      <c r="AI9" s="72" t="str">
        <f>IF(AND(ISNUMBER($S9),COUNT($U$4:$U9)=AI$2),$S9,"")</f>
        <v/>
      </c>
      <c r="AJ9" s="51" t="e">
        <f>IFERROR(IF(COUNT($U$4:$U9)&lt;&gt;AJ$2,NA(),SLOPE(X$4:X$26,$R$4:$R$26)*($R9-COUNTIF(BH$4:BH9,"Hold"))+INTERCEPT(X$4:X$26,$R$4:$R$26)),NA())</f>
        <v>#N/A</v>
      </c>
      <c r="AK9" s="51" t="e">
        <f>IFERROR(IF(COUNT($U$4:$U9)&lt;&gt;AK$2,NA(),SLOPE(Y$4:Y$26,$R$4:$R$26)*($R9-COUNTIF(BI$4:BI9,"Hold"))+INTERCEPT(Y$4:Y$26,$R$4:$R$26)),NA())</f>
        <v>#N/A</v>
      </c>
      <c r="AL9" s="51" t="e">
        <f>IFERROR(IF(COUNT($U$4:$U9)&lt;&gt;AL$2,NA(),SLOPE(Z$4:Z$26,$R$4:$R$26)*($R9-COUNTIF(BJ$4:BJ9,"Hold"))+INTERCEPT(Z$4:Z$26,$R$4:$R$26)),NA())</f>
        <v>#N/A</v>
      </c>
      <c r="AM9" s="51" t="e">
        <f>IFERROR(IF(COUNT($U$4:$U9)&lt;&gt;AM$2,NA(),SLOPE(AA$4:AA$26,$R$4:$R$26)*($R9-COUNTIF(BK$4:BK9,"Hold"))+INTERCEPT(AA$4:AA$26,$R$4:$R$26)),NA())</f>
        <v>#N/A</v>
      </c>
      <c r="AN9" s="51" t="e">
        <f>IFERROR(IF(COUNT($U$4:$U9)&lt;&gt;AN$2,NA(),SLOPE(AB$4:AB$26,$R$4:$R$26)*($R9-COUNTIF(BL$4:BL9,"Hold"))+INTERCEPT(AB$4:AB$26,$R$4:$R$26)),NA())</f>
        <v>#N/A</v>
      </c>
      <c r="AO9" s="51" t="e">
        <f>IFERROR(IF(COUNT($U$4:$U9)&lt;&gt;AO$2,NA(),SLOPE(AC$4:AC$26,$R$4:$R$26)*($R9-COUNTIF(BM$4:BM9,"Hold"))+INTERCEPT(AC$4:AC$26,$R$4:$R$26)),NA())</f>
        <v>#N/A</v>
      </c>
      <c r="AP9" s="51" t="e">
        <f>IFERROR(IF(COUNT($U$4:$U9)&lt;&gt;AP$2,NA(),SLOPE(AD$4:AD$26,$R$4:$R$26)*($R9-COUNTIF(BN$4:BN9,"Hold"))+INTERCEPT(AD$4:AD$26,$R$4:$R$26)),NA())</f>
        <v>#N/A</v>
      </c>
      <c r="AQ9" s="51" t="e">
        <f>IFERROR(IF(COUNT($U$4:$U9)&lt;&gt;AQ$2,NA(),SLOPE(AE$4:AE$26,$R$4:$R$26)*($R9-COUNTIF(BO$4:BO9,"Hold"))+INTERCEPT(AE$4:AE$26,$R$4:$R$26)),NA())</f>
        <v>#N/A</v>
      </c>
      <c r="AR9" s="51" t="e">
        <f>IFERROR(IF(COUNT($U$4:$U9)&lt;&gt;AR$2,NA(),SLOPE(AF$4:AF$26,$R$4:$R$26)*($R9-COUNTIF(BP$4:BP9,"Hold"))+INTERCEPT(AF$4:AF$26,$R$4:$R$26)),NA())</f>
        <v>#N/A</v>
      </c>
      <c r="AS9" s="51" t="e">
        <f>IFERROR(IF(COUNT($U$4:$U9)&lt;&gt;AS$2,NA(),SLOPE(AG$4:AG$26,$R$4:$R$26)*($R9-COUNTIF(BQ$4:BQ9,"Hold"))+INTERCEPT(AG$4:AG$26,$R$4:$R$26)),NA())</f>
        <v>#N/A</v>
      </c>
      <c r="AT9" s="51" t="e">
        <f>IFERROR(IF(COUNT($U$4:$U9)&lt;&gt;AT$2,NA(),SLOPE(AH$4:AH$26,$R$4:$R$26)*($R9-COUNTIF(BR$4:BR9,"Hold"))+INTERCEPT(AH$4:AH$26,$R$4:$R$26)),NA())</f>
        <v>#N/A</v>
      </c>
      <c r="AU9" s="51" t="e">
        <f>IFERROR(IF(COUNT($U$4:$U9)&lt;&gt;AU$2,NA(),SLOPE(AI$4:AI$26,$R$4:$R$26)*($R9-COUNTIF(BS$4:BS9,"Hold"))+INTERCEPT(AI$4:AI$26,$R$4:$R$26)),NA())</f>
        <v>#N/A</v>
      </c>
      <c r="AV9" s="57" t="e">
        <f>IF(AND(ISNUMBER($U9),COUNT($U$4:$U9)=AV$2),$G9,IF($H9="Hold",AV8,IF(COUNT($U$4:$U9)=AV$2,$V9+AV8,NA())))</f>
        <v>#N/A</v>
      </c>
      <c r="AW9" s="57" t="e">
        <f>IF(AND(ISNUMBER($U9),COUNT($U$4:$U9)=AW$2),$G9,IF($H9="Hold",AW8,IF(COUNT($U$4:$U9)=AW$2,$V9+AW8,NA())))</f>
        <v>#N/A</v>
      </c>
      <c r="AX9" s="57" t="e">
        <f>IF(AND(ISNUMBER($U9),COUNT($U$4:$U9)=AX$2),$G9,IF($H9="Hold",AX8,IF(COUNT($U$4:$U9)=AX$2,$V9+AX8,NA())))</f>
        <v>#N/A</v>
      </c>
      <c r="AY9" s="57" t="e">
        <f>IF(AND(ISNUMBER($U9),COUNT($U$4:$U9)=AY$2),$G9,IF($H9="Hold",AY8,IF(COUNT($U$4:$U9)=AY$2,$V9+AY8,NA())))</f>
        <v>#N/A</v>
      </c>
      <c r="AZ9" s="57" t="e">
        <f>IF(AND(ISNUMBER($U9),COUNT($U$4:$U9)=AZ$2),$G9,IF($H9="Hold",AZ8,IF(COUNT($U$4:$U9)=AZ$2,$V9+AZ8,NA())))</f>
        <v>#N/A</v>
      </c>
      <c r="BA9" s="57" t="e">
        <f>IF(AND(ISNUMBER($U9),COUNT($U$4:$U9)=BA$2),$G9,IF($H9="Hold",BA8,IF(COUNT($U$4:$U9)=BA$2,$V9+BA8,NA())))</f>
        <v>#N/A</v>
      </c>
      <c r="BB9" s="57" t="e">
        <f>IF(AND(ISNUMBER($U9),COUNT($U$4:$U9)=BB$2),$G9,IF($H9="Hold",BB8,IF(COUNT($U$4:$U9)=BB$2,$V9+BB8,NA())))</f>
        <v>#N/A</v>
      </c>
      <c r="BC9" s="57" t="e">
        <f>IF(AND(ISNUMBER($U9),COUNT($U$4:$U9)=BC$2),$G9,IF($H9="Hold",BC8,IF(COUNT($U$4:$U9)=BC$2,$V9+BC8,NA())))</f>
        <v>#N/A</v>
      </c>
      <c r="BD9" s="57" t="e">
        <f>IF(AND(ISNUMBER($U9),COUNT($U$4:$U9)=BD$2),$G9,IF($H9="Hold",BD8,IF(COUNT($U$4:$U9)=BD$2,$V9+BD8,NA())))</f>
        <v>#N/A</v>
      </c>
      <c r="BE9" s="57" t="e">
        <f>IF(AND(ISNUMBER($U9),COUNT($U$4:$U9)=BE$2),$G9,IF($H9="Hold",BE8,IF(COUNT($U$4:$U9)=BE$2,$V9+BE8,NA())))</f>
        <v>#N/A</v>
      </c>
      <c r="BF9" s="57" t="e">
        <f>IF(AND(ISNUMBER($U9),COUNT($U$4:$U9)=BF$2),$G9,IF($H9="Hold",BF8,IF(COUNT($U$4:$U9)=BF$2,$V9+BF8,NA())))</f>
        <v>#N/A</v>
      </c>
      <c r="BG9" s="57" t="e">
        <f>IF(AND(ISNUMBER($U9),COUNT($U$4:$U9)=BG$2),$G9,IF($H9="Hold",BG8,IF(COUNT($U$4:$U9)=BG$2,$V9+BG8,NA())))</f>
        <v>#N/A</v>
      </c>
      <c r="BH9" s="55" t="e">
        <f>IF(AND(COUNT($U$4:$U9)=BH$2,$H9="Hold"),"Hold",NA())</f>
        <v>#N/A</v>
      </c>
      <c r="BI9" s="55" t="e">
        <f>IF(AND(COUNT($U$4:$U9)=BI$2,$H9="Hold"),"Hold",NA())</f>
        <v>#N/A</v>
      </c>
      <c r="BJ9" s="55" t="e">
        <f>IF(AND(COUNT($U$4:$U9)=BJ$2,$H9="Hold"),"Hold",NA())</f>
        <v>#N/A</v>
      </c>
      <c r="BK9" s="55" t="e">
        <f>IF(AND(COUNT($U$4:$U9)=BK$2,$H9="Hold"),"Hold",NA())</f>
        <v>#N/A</v>
      </c>
      <c r="BL9" s="55" t="e">
        <f>IF(AND(COUNT($U$4:$U9)=BL$2,$H9="Hold"),"Hold",NA())</f>
        <v>#N/A</v>
      </c>
      <c r="BM9" s="55" t="e">
        <f>IF(AND(COUNT($U$4:$U9)=BM$2,$H9="Hold"),"Hold",NA())</f>
        <v>#N/A</v>
      </c>
      <c r="BN9" s="55" t="e">
        <f>IF(AND(COUNT($U$4:$U9)=BN$2,$H9="Hold"),"Hold",NA())</f>
        <v>#N/A</v>
      </c>
      <c r="BO9" s="55" t="e">
        <f>IF(AND(COUNT($U$4:$U9)=BO$2,$H9="Hold"),"Hold",NA())</f>
        <v>#N/A</v>
      </c>
      <c r="BP9" s="55" t="e">
        <f>IF(AND(COUNT($U$4:$U9)=BP$2,$H9="Hold"),"Hold",NA())</f>
        <v>#N/A</v>
      </c>
      <c r="BQ9" s="55" t="e">
        <f>IF(AND(COUNT($U$4:$U9)=BQ$2,$H9="Hold"),"Hold",NA())</f>
        <v>#N/A</v>
      </c>
      <c r="BR9" s="55" t="e">
        <f>IF(AND(COUNT($U$4:$U9)=BR$2,$H9="Hold"),"Hold",NA())</f>
        <v>#N/A</v>
      </c>
      <c r="BS9" s="55" t="e">
        <f>IF(AND(COUNT($U$4:$U9)=BS$2,$H9="Hold"),"Hold",NA())</f>
        <v>#N/A</v>
      </c>
    </row>
    <row r="10" spans="1:73" s="96" customFormat="1" ht="18.75" customHeight="1" x14ac:dyDescent="0.25">
      <c r="B10" s="23"/>
      <c r="C10" s="95"/>
      <c r="D10" s="9">
        <f t="shared" si="2"/>
        <v>12</v>
      </c>
      <c r="E10" s="10">
        <f t="shared" si="3"/>
        <v>42674</v>
      </c>
      <c r="F10" s="5" t="str">
        <f>IFERROR(IF(COUNT(G$4:G10)=0,"",IF(H10="Hold",F9,IF(ISNUMBER(U10),G10,F9+V10))),"")</f>
        <v/>
      </c>
      <c r="G10" s="13"/>
      <c r="H10" s="27"/>
      <c r="I10" s="17"/>
      <c r="J10" s="93"/>
      <c r="K10" s="34"/>
      <c r="L10" s="38"/>
      <c r="M10" s="38"/>
      <c r="N10" s="38"/>
      <c r="O10" s="38"/>
      <c r="P10" s="37"/>
      <c r="R10" s="46">
        <v>7</v>
      </c>
      <c r="S10" s="47" t="e">
        <f t="shared" si="0"/>
        <v>#N/A</v>
      </c>
      <c r="T10" s="47" t="s">
        <v>68</v>
      </c>
      <c r="U10" s="52" t="str">
        <f>IF(H10="30 Mins",$N$19,IF(H10="45 Mins",$N$20,IF(H10="60 Mins",$N$21,IF(H10="Alt 1",$N$22,IF(H10="Alt 2",$N$23,IF(H10="Alt 3",$N$24,IF(H10="Alt 4",$N$25,IF(H10="Alt 5",#REF!,IF(H10="Change",V9,"")))))))))</f>
        <v/>
      </c>
      <c r="V10" s="53" t="e">
        <f>IF(COUNT(U$4:U10)=0,NA(),IF(ISNUMBER(U10),U10,V9))</f>
        <v>#N/A</v>
      </c>
      <c r="W10" s="48" t="e">
        <f t="shared" si="1"/>
        <v>#N/A</v>
      </c>
      <c r="X10" s="72" t="str">
        <f>IF(AND(ISNUMBER($S10),COUNT($U$4:$U10)=X$2),$S10,"")</f>
        <v/>
      </c>
      <c r="Y10" s="72" t="str">
        <f>IF(AND(ISNUMBER($S10),COUNT($U$4:$U10)=Y$2),$S10,"")</f>
        <v/>
      </c>
      <c r="Z10" s="72" t="str">
        <f>IF(AND(ISNUMBER($S10),COUNT($U$4:$U10)=Z$2),$S10,"")</f>
        <v/>
      </c>
      <c r="AA10" s="72" t="str">
        <f>IF(AND(ISNUMBER($S10),COUNT($U$4:$U10)=AA$2),$S10,"")</f>
        <v/>
      </c>
      <c r="AB10" s="72" t="str">
        <f>IF(AND(ISNUMBER($S10),COUNT($U$4:$U10)=AB$2),$S10,"")</f>
        <v/>
      </c>
      <c r="AC10" s="72" t="str">
        <f>IF(AND(ISNUMBER($S10),COUNT($U$4:$U10)=AC$2),$S10,"")</f>
        <v/>
      </c>
      <c r="AD10" s="72" t="str">
        <f>IF(AND(ISNUMBER($S10),COUNT($U$4:$U10)=AD$2),$S10,"")</f>
        <v/>
      </c>
      <c r="AE10" s="72" t="str">
        <f>IF(AND(ISNUMBER($S10),COUNT($U$4:$U10)=AE$2),$S10,"")</f>
        <v/>
      </c>
      <c r="AF10" s="72" t="str">
        <f>IF(AND(ISNUMBER($S10),COUNT($U$4:$U10)=AF$2),$S10,"")</f>
        <v/>
      </c>
      <c r="AG10" s="72" t="str">
        <f>IF(AND(ISNUMBER($S10),COUNT($U$4:$U10)=AG$2),$S10,"")</f>
        <v/>
      </c>
      <c r="AH10" s="72" t="str">
        <f>IF(AND(ISNUMBER($S10),COUNT($U$4:$U10)=AH$2),$S10,"")</f>
        <v/>
      </c>
      <c r="AI10" s="72" t="str">
        <f>IF(AND(ISNUMBER($S10),COUNT($U$4:$U10)=AI$2),$S10,"")</f>
        <v/>
      </c>
      <c r="AJ10" s="51" t="e">
        <f>IFERROR(IF(COUNT($U$4:$U10)&lt;&gt;AJ$2,NA(),SLOPE(X$4:X$26,$R$4:$R$26)*($R10-COUNTIF(BH$4:BH10,"Hold"))+INTERCEPT(X$4:X$26,$R$4:$R$26)),NA())</f>
        <v>#N/A</v>
      </c>
      <c r="AK10" s="51" t="e">
        <f>IFERROR(IF(COUNT($U$4:$U10)&lt;&gt;AK$2,NA(),SLOPE(Y$4:Y$26,$R$4:$R$26)*($R10-COUNTIF(BI$4:BI10,"Hold"))+INTERCEPT(Y$4:Y$26,$R$4:$R$26)),NA())</f>
        <v>#N/A</v>
      </c>
      <c r="AL10" s="51" t="e">
        <f>IFERROR(IF(COUNT($U$4:$U10)&lt;&gt;AL$2,NA(),SLOPE(Z$4:Z$26,$R$4:$R$26)*($R10-COUNTIF(BJ$4:BJ10,"Hold"))+INTERCEPT(Z$4:Z$26,$R$4:$R$26)),NA())</f>
        <v>#N/A</v>
      </c>
      <c r="AM10" s="51" t="e">
        <f>IFERROR(IF(COUNT($U$4:$U10)&lt;&gt;AM$2,NA(),SLOPE(AA$4:AA$26,$R$4:$R$26)*($R10-COUNTIF(BK$4:BK10,"Hold"))+INTERCEPT(AA$4:AA$26,$R$4:$R$26)),NA())</f>
        <v>#N/A</v>
      </c>
      <c r="AN10" s="51" t="e">
        <f>IFERROR(IF(COUNT($U$4:$U10)&lt;&gt;AN$2,NA(),SLOPE(AB$4:AB$26,$R$4:$R$26)*($R10-COUNTIF(BL$4:BL10,"Hold"))+INTERCEPT(AB$4:AB$26,$R$4:$R$26)),NA())</f>
        <v>#N/A</v>
      </c>
      <c r="AO10" s="51" t="e">
        <f>IFERROR(IF(COUNT($U$4:$U10)&lt;&gt;AO$2,NA(),SLOPE(AC$4:AC$26,$R$4:$R$26)*($R10-COUNTIF(BM$4:BM10,"Hold"))+INTERCEPT(AC$4:AC$26,$R$4:$R$26)),NA())</f>
        <v>#N/A</v>
      </c>
      <c r="AP10" s="51" t="e">
        <f>IFERROR(IF(COUNT($U$4:$U10)&lt;&gt;AP$2,NA(),SLOPE(AD$4:AD$26,$R$4:$R$26)*($R10-COUNTIF(BN$4:BN10,"Hold"))+INTERCEPT(AD$4:AD$26,$R$4:$R$26)),NA())</f>
        <v>#N/A</v>
      </c>
      <c r="AQ10" s="51" t="e">
        <f>IFERROR(IF(COUNT($U$4:$U10)&lt;&gt;AQ$2,NA(),SLOPE(AE$4:AE$26,$R$4:$R$26)*($R10-COUNTIF(BO$4:BO10,"Hold"))+INTERCEPT(AE$4:AE$26,$R$4:$R$26)),NA())</f>
        <v>#N/A</v>
      </c>
      <c r="AR10" s="51" t="e">
        <f>IFERROR(IF(COUNT($U$4:$U10)&lt;&gt;AR$2,NA(),SLOPE(AF$4:AF$26,$R$4:$R$26)*($R10-COUNTIF(BP$4:BP10,"Hold"))+INTERCEPT(AF$4:AF$26,$R$4:$R$26)),NA())</f>
        <v>#N/A</v>
      </c>
      <c r="AS10" s="51" t="e">
        <f>IFERROR(IF(COUNT($U$4:$U10)&lt;&gt;AS$2,NA(),SLOPE(AG$4:AG$26,$R$4:$R$26)*($R10-COUNTIF(BQ$4:BQ10,"Hold"))+INTERCEPT(AG$4:AG$26,$R$4:$R$26)),NA())</f>
        <v>#N/A</v>
      </c>
      <c r="AT10" s="51" t="e">
        <f>IFERROR(IF(COUNT($U$4:$U10)&lt;&gt;AT$2,NA(),SLOPE(AH$4:AH$26,$R$4:$R$26)*($R10-COUNTIF(BR$4:BR10,"Hold"))+INTERCEPT(AH$4:AH$26,$R$4:$R$26)),NA())</f>
        <v>#N/A</v>
      </c>
      <c r="AU10" s="51" t="e">
        <f>IFERROR(IF(COUNT($U$4:$U10)&lt;&gt;AU$2,NA(),SLOPE(AI$4:AI$26,$R$4:$R$26)*($R10-COUNTIF(BS$4:BS10,"Hold"))+INTERCEPT(AI$4:AI$26,$R$4:$R$26)),NA())</f>
        <v>#N/A</v>
      </c>
      <c r="AV10" s="57" t="e">
        <f>IF(AND(ISNUMBER($U10),COUNT($U$4:$U10)=AV$2),$G10,IF($H10="Hold",AV9,IF(COUNT($U$4:$U10)=AV$2,$V10+AV9,NA())))</f>
        <v>#N/A</v>
      </c>
      <c r="AW10" s="57" t="e">
        <f>IF(AND(ISNUMBER($U10),COUNT($U$4:$U10)=AW$2),$G10,IF($H10="Hold",AW9,IF(COUNT($U$4:$U10)=AW$2,$V10+AW9,NA())))</f>
        <v>#N/A</v>
      </c>
      <c r="AX10" s="57" t="e">
        <f>IF(AND(ISNUMBER($U10),COUNT($U$4:$U10)=AX$2),$G10,IF($H10="Hold",AX9,IF(COUNT($U$4:$U10)=AX$2,$V10+AX9,NA())))</f>
        <v>#N/A</v>
      </c>
      <c r="AY10" s="57" t="e">
        <f>IF(AND(ISNUMBER($U10),COUNT($U$4:$U10)=AY$2),$G10,IF($H10="Hold",AY9,IF(COUNT($U$4:$U10)=AY$2,$V10+AY9,NA())))</f>
        <v>#N/A</v>
      </c>
      <c r="AZ10" s="57" t="e">
        <f>IF(AND(ISNUMBER($U10),COUNT($U$4:$U10)=AZ$2),$G10,IF($H10="Hold",AZ9,IF(COUNT($U$4:$U10)=AZ$2,$V10+AZ9,NA())))</f>
        <v>#N/A</v>
      </c>
      <c r="BA10" s="57" t="e">
        <f>IF(AND(ISNUMBER($U10),COUNT($U$4:$U10)=BA$2),$G10,IF($H10="Hold",BA9,IF(COUNT($U$4:$U10)=BA$2,$V10+BA9,NA())))</f>
        <v>#N/A</v>
      </c>
      <c r="BB10" s="57" t="e">
        <f>IF(AND(ISNUMBER($U10),COUNT($U$4:$U10)=BB$2),$G10,IF($H10="Hold",BB9,IF(COUNT($U$4:$U10)=BB$2,$V10+BB9,NA())))</f>
        <v>#N/A</v>
      </c>
      <c r="BC10" s="57" t="e">
        <f>IF(AND(ISNUMBER($U10),COUNT($U$4:$U10)=BC$2),$G10,IF($H10="Hold",BC9,IF(COUNT($U$4:$U10)=BC$2,$V10+BC9,NA())))</f>
        <v>#N/A</v>
      </c>
      <c r="BD10" s="57" t="e">
        <f>IF(AND(ISNUMBER($U10),COUNT($U$4:$U10)=BD$2),$G10,IF($H10="Hold",BD9,IF(COUNT($U$4:$U10)=BD$2,$V10+BD9,NA())))</f>
        <v>#N/A</v>
      </c>
      <c r="BE10" s="57" t="e">
        <f>IF(AND(ISNUMBER($U10),COUNT($U$4:$U10)=BE$2),$G10,IF($H10="Hold",BE9,IF(COUNT($U$4:$U10)=BE$2,$V10+BE9,NA())))</f>
        <v>#N/A</v>
      </c>
      <c r="BF10" s="57" t="e">
        <f>IF(AND(ISNUMBER($U10),COUNT($U$4:$U10)=BF$2),$G10,IF($H10="Hold",BF9,IF(COUNT($U$4:$U10)=BF$2,$V10+BF9,NA())))</f>
        <v>#N/A</v>
      </c>
      <c r="BG10" s="57" t="e">
        <f>IF(AND(ISNUMBER($U10),COUNT($U$4:$U10)=BG$2),$G10,IF($H10="Hold",BG9,IF(COUNT($U$4:$U10)=BG$2,$V10+BG9,NA())))</f>
        <v>#N/A</v>
      </c>
      <c r="BH10" s="55" t="e">
        <f>IF(AND(COUNT($U$4:$U10)=BH$2,$H10="Hold"),"Hold",NA())</f>
        <v>#N/A</v>
      </c>
      <c r="BI10" s="55" t="e">
        <f>IF(AND(COUNT($U$4:$U10)=BI$2,$H10="Hold"),"Hold",NA())</f>
        <v>#N/A</v>
      </c>
      <c r="BJ10" s="55" t="e">
        <f>IF(AND(COUNT($U$4:$U10)=BJ$2,$H10="Hold"),"Hold",NA())</f>
        <v>#N/A</v>
      </c>
      <c r="BK10" s="55" t="e">
        <f>IF(AND(COUNT($U$4:$U10)=BK$2,$H10="Hold"),"Hold",NA())</f>
        <v>#N/A</v>
      </c>
      <c r="BL10" s="55" t="e">
        <f>IF(AND(COUNT($U$4:$U10)=BL$2,$H10="Hold"),"Hold",NA())</f>
        <v>#N/A</v>
      </c>
      <c r="BM10" s="55" t="e">
        <f>IF(AND(COUNT($U$4:$U10)=BM$2,$H10="Hold"),"Hold",NA())</f>
        <v>#N/A</v>
      </c>
      <c r="BN10" s="55" t="e">
        <f>IF(AND(COUNT($U$4:$U10)=BN$2,$H10="Hold"),"Hold",NA())</f>
        <v>#N/A</v>
      </c>
      <c r="BO10" s="55" t="e">
        <f>IF(AND(COUNT($U$4:$U10)=BO$2,$H10="Hold"),"Hold",NA())</f>
        <v>#N/A</v>
      </c>
      <c r="BP10" s="55" t="e">
        <f>IF(AND(COUNT($U$4:$U10)=BP$2,$H10="Hold"),"Hold",NA())</f>
        <v>#N/A</v>
      </c>
      <c r="BQ10" s="55" t="e">
        <f>IF(AND(COUNT($U$4:$U10)=BQ$2,$H10="Hold"),"Hold",NA())</f>
        <v>#N/A</v>
      </c>
      <c r="BR10" s="55" t="e">
        <f>IF(AND(COUNT($U$4:$U10)=BR$2,$H10="Hold"),"Hold",NA())</f>
        <v>#N/A</v>
      </c>
      <c r="BS10" s="55" t="e">
        <f>IF(AND(COUNT($U$4:$U10)=BS$2,$H10="Hold"),"Hold",NA())</f>
        <v>#N/A</v>
      </c>
    </row>
    <row r="11" spans="1:73" s="96" customFormat="1" ht="18.75" customHeight="1" x14ac:dyDescent="0.25">
      <c r="B11" s="23"/>
      <c r="C11" s="95"/>
      <c r="D11" s="9">
        <f t="shared" si="2"/>
        <v>14</v>
      </c>
      <c r="E11" s="10">
        <f t="shared" si="3"/>
        <v>42688</v>
      </c>
      <c r="F11" s="5" t="str">
        <f>IFERROR(IF(COUNT(G$4:G11)=0,"",IF(H11="Hold",F10,IF(ISNUMBER(U11),G11,F10+V11))),"")</f>
        <v/>
      </c>
      <c r="G11" s="13"/>
      <c r="H11" s="27"/>
      <c r="I11" s="17"/>
      <c r="J11" s="93"/>
      <c r="K11" s="34"/>
      <c r="L11" s="146" t="s">
        <v>82</v>
      </c>
      <c r="M11" s="146"/>
      <c r="N11" s="146"/>
      <c r="O11" s="146"/>
      <c r="P11" s="37"/>
      <c r="R11" s="46">
        <v>8</v>
      </c>
      <c r="S11" s="47" t="e">
        <f t="shared" si="0"/>
        <v>#N/A</v>
      </c>
      <c r="T11" s="47"/>
      <c r="U11" s="52" t="str">
        <f>IF(H11="30 Mins",$N$19,IF(H11="45 Mins",$N$20,IF(H11="60 Mins",$N$21,IF(H11="Alt 1",$N$22,IF(H11="Alt 2",$N$23,IF(H11="Alt 3",$N$24,IF(H11="Alt 4",$N$25,IF(H11="Alt 5",#REF!,IF(H11="Change",V10,"")))))))))</f>
        <v/>
      </c>
      <c r="V11" s="53" t="e">
        <f>IF(COUNT(U$4:U11)=0,NA(),IF(ISNUMBER(U11),U11,V10))</f>
        <v>#N/A</v>
      </c>
      <c r="W11" s="48" t="e">
        <f t="shared" si="1"/>
        <v>#N/A</v>
      </c>
      <c r="X11" s="72" t="str">
        <f>IF(AND(ISNUMBER($S11),COUNT($U$4:$U11)=X$2),$S11,"")</f>
        <v/>
      </c>
      <c r="Y11" s="72" t="str">
        <f>IF(AND(ISNUMBER($S11),COUNT($U$4:$U11)=Y$2),$S11,"")</f>
        <v/>
      </c>
      <c r="Z11" s="72" t="str">
        <f>IF(AND(ISNUMBER($S11),COUNT($U$4:$U11)=Z$2),$S11,"")</f>
        <v/>
      </c>
      <c r="AA11" s="72" t="str">
        <f>IF(AND(ISNUMBER($S11),COUNT($U$4:$U11)=AA$2),$S11,"")</f>
        <v/>
      </c>
      <c r="AB11" s="72" t="str">
        <f>IF(AND(ISNUMBER($S11),COUNT($U$4:$U11)=AB$2),$S11,"")</f>
        <v/>
      </c>
      <c r="AC11" s="72" t="str">
        <f>IF(AND(ISNUMBER($S11),COUNT($U$4:$U11)=AC$2),$S11,"")</f>
        <v/>
      </c>
      <c r="AD11" s="72" t="str">
        <f>IF(AND(ISNUMBER($S11),COUNT($U$4:$U11)=AD$2),$S11,"")</f>
        <v/>
      </c>
      <c r="AE11" s="72" t="str">
        <f>IF(AND(ISNUMBER($S11),COUNT($U$4:$U11)=AE$2),$S11,"")</f>
        <v/>
      </c>
      <c r="AF11" s="72" t="str">
        <f>IF(AND(ISNUMBER($S11),COUNT($U$4:$U11)=AF$2),$S11,"")</f>
        <v/>
      </c>
      <c r="AG11" s="72" t="str">
        <f>IF(AND(ISNUMBER($S11),COUNT($U$4:$U11)=AG$2),$S11,"")</f>
        <v/>
      </c>
      <c r="AH11" s="72" t="str">
        <f>IF(AND(ISNUMBER($S11),COUNT($U$4:$U11)=AH$2),$S11,"")</f>
        <v/>
      </c>
      <c r="AI11" s="72" t="str">
        <f>IF(AND(ISNUMBER($S11),COUNT($U$4:$U11)=AI$2),$S11,"")</f>
        <v/>
      </c>
      <c r="AJ11" s="51" t="e">
        <f>IFERROR(IF(COUNT($U$4:$U11)&lt;&gt;AJ$2,NA(),SLOPE(X$4:X$26,$R$4:$R$26)*($R11-COUNTIF(BH$4:BH11,"Hold"))+INTERCEPT(X$4:X$26,$R$4:$R$26)),NA())</f>
        <v>#N/A</v>
      </c>
      <c r="AK11" s="51" t="e">
        <f>IFERROR(IF(COUNT($U$4:$U11)&lt;&gt;AK$2,NA(),SLOPE(Y$4:Y$26,$R$4:$R$26)*($R11-COUNTIF(BI$4:BI11,"Hold"))+INTERCEPT(Y$4:Y$26,$R$4:$R$26)),NA())</f>
        <v>#N/A</v>
      </c>
      <c r="AL11" s="51" t="e">
        <f>IFERROR(IF(COUNT($U$4:$U11)&lt;&gt;AL$2,NA(),SLOPE(Z$4:Z$26,$R$4:$R$26)*($R11-COUNTIF(BJ$4:BJ11,"Hold"))+INTERCEPT(Z$4:Z$26,$R$4:$R$26)),NA())</f>
        <v>#N/A</v>
      </c>
      <c r="AM11" s="51" t="e">
        <f>IFERROR(IF(COUNT($U$4:$U11)&lt;&gt;AM$2,NA(),SLOPE(AA$4:AA$26,$R$4:$R$26)*($R11-COUNTIF(BK$4:BK11,"Hold"))+INTERCEPT(AA$4:AA$26,$R$4:$R$26)),NA())</f>
        <v>#N/A</v>
      </c>
      <c r="AN11" s="51" t="e">
        <f>IFERROR(IF(COUNT($U$4:$U11)&lt;&gt;AN$2,NA(),SLOPE(AB$4:AB$26,$R$4:$R$26)*($R11-COUNTIF(BL$4:BL11,"Hold"))+INTERCEPT(AB$4:AB$26,$R$4:$R$26)),NA())</f>
        <v>#N/A</v>
      </c>
      <c r="AO11" s="51" t="e">
        <f>IFERROR(IF(COUNT($U$4:$U11)&lt;&gt;AO$2,NA(),SLOPE(AC$4:AC$26,$R$4:$R$26)*($R11-COUNTIF(BM$4:BM11,"Hold"))+INTERCEPT(AC$4:AC$26,$R$4:$R$26)),NA())</f>
        <v>#N/A</v>
      </c>
      <c r="AP11" s="51" t="e">
        <f>IFERROR(IF(COUNT($U$4:$U11)&lt;&gt;AP$2,NA(),SLOPE(AD$4:AD$26,$R$4:$R$26)*($R11-COUNTIF(BN$4:BN11,"Hold"))+INTERCEPT(AD$4:AD$26,$R$4:$R$26)),NA())</f>
        <v>#N/A</v>
      </c>
      <c r="AQ11" s="51" t="e">
        <f>IFERROR(IF(COUNT($U$4:$U11)&lt;&gt;AQ$2,NA(),SLOPE(AE$4:AE$26,$R$4:$R$26)*($R11-COUNTIF(BO$4:BO11,"Hold"))+INTERCEPT(AE$4:AE$26,$R$4:$R$26)),NA())</f>
        <v>#N/A</v>
      </c>
      <c r="AR11" s="51" t="e">
        <f>IFERROR(IF(COUNT($U$4:$U11)&lt;&gt;AR$2,NA(),SLOPE(AF$4:AF$26,$R$4:$R$26)*($R11-COUNTIF(BP$4:BP11,"Hold"))+INTERCEPT(AF$4:AF$26,$R$4:$R$26)),NA())</f>
        <v>#N/A</v>
      </c>
      <c r="AS11" s="51" t="e">
        <f>IFERROR(IF(COUNT($U$4:$U11)&lt;&gt;AS$2,NA(),SLOPE(AG$4:AG$26,$R$4:$R$26)*($R11-COUNTIF(BQ$4:BQ11,"Hold"))+INTERCEPT(AG$4:AG$26,$R$4:$R$26)),NA())</f>
        <v>#N/A</v>
      </c>
      <c r="AT11" s="51" t="e">
        <f>IFERROR(IF(COUNT($U$4:$U11)&lt;&gt;AT$2,NA(),SLOPE(AH$4:AH$26,$R$4:$R$26)*($R11-COUNTIF(BR$4:BR11,"Hold"))+INTERCEPT(AH$4:AH$26,$R$4:$R$26)),NA())</f>
        <v>#N/A</v>
      </c>
      <c r="AU11" s="51" t="e">
        <f>IFERROR(IF(COUNT($U$4:$U11)&lt;&gt;AU$2,NA(),SLOPE(AI$4:AI$26,$R$4:$R$26)*($R11-COUNTIF(BS$4:BS11,"Hold"))+INTERCEPT(AI$4:AI$26,$R$4:$R$26)),NA())</f>
        <v>#N/A</v>
      </c>
      <c r="AV11" s="57" t="e">
        <f>IF(AND(ISNUMBER($U11),COUNT($U$4:$U11)=AV$2),$G11,IF($H11="Hold",AV10,IF(COUNT($U$4:$U11)=AV$2,$V11+AV10,NA())))</f>
        <v>#N/A</v>
      </c>
      <c r="AW11" s="57" t="e">
        <f>IF(AND(ISNUMBER($U11),COUNT($U$4:$U11)=AW$2),$G11,IF($H11="Hold",AW10,IF(COUNT($U$4:$U11)=AW$2,$V11+AW10,NA())))</f>
        <v>#N/A</v>
      </c>
      <c r="AX11" s="57" t="e">
        <f>IF(AND(ISNUMBER($U11),COUNT($U$4:$U11)=AX$2),$G11,IF($H11="Hold",AX10,IF(COUNT($U$4:$U11)=AX$2,$V11+AX10,NA())))</f>
        <v>#N/A</v>
      </c>
      <c r="AY11" s="57" t="e">
        <f>IF(AND(ISNUMBER($U11),COUNT($U$4:$U11)=AY$2),$G11,IF($H11="Hold",AY10,IF(COUNT($U$4:$U11)=AY$2,$V11+AY10,NA())))</f>
        <v>#N/A</v>
      </c>
      <c r="AZ11" s="57" t="e">
        <f>IF(AND(ISNUMBER($U11),COUNT($U$4:$U11)=AZ$2),$G11,IF($H11="Hold",AZ10,IF(COUNT($U$4:$U11)=AZ$2,$V11+AZ10,NA())))</f>
        <v>#N/A</v>
      </c>
      <c r="BA11" s="57" t="e">
        <f>IF(AND(ISNUMBER($U11),COUNT($U$4:$U11)=BA$2),$G11,IF($H11="Hold",BA10,IF(COUNT($U$4:$U11)=BA$2,$V11+BA10,NA())))</f>
        <v>#N/A</v>
      </c>
      <c r="BB11" s="57" t="e">
        <f>IF(AND(ISNUMBER($U11),COUNT($U$4:$U11)=BB$2),$G11,IF($H11="Hold",BB10,IF(COUNT($U$4:$U11)=BB$2,$V11+BB10,NA())))</f>
        <v>#N/A</v>
      </c>
      <c r="BC11" s="57" t="e">
        <f>IF(AND(ISNUMBER($U11),COUNT($U$4:$U11)=BC$2),$G11,IF($H11="Hold",BC10,IF(COUNT($U$4:$U11)=BC$2,$V11+BC10,NA())))</f>
        <v>#N/A</v>
      </c>
      <c r="BD11" s="57" t="e">
        <f>IF(AND(ISNUMBER($U11),COUNT($U$4:$U11)=BD$2),$G11,IF($H11="Hold",BD10,IF(COUNT($U$4:$U11)=BD$2,$V11+BD10,NA())))</f>
        <v>#N/A</v>
      </c>
      <c r="BE11" s="57" t="e">
        <f>IF(AND(ISNUMBER($U11),COUNT($U$4:$U11)=BE$2),$G11,IF($H11="Hold",BE10,IF(COUNT($U$4:$U11)=BE$2,$V11+BE10,NA())))</f>
        <v>#N/A</v>
      </c>
      <c r="BF11" s="57" t="e">
        <f>IF(AND(ISNUMBER($U11),COUNT($U$4:$U11)=BF$2),$G11,IF($H11="Hold",BF10,IF(COUNT($U$4:$U11)=BF$2,$V11+BF10,NA())))</f>
        <v>#N/A</v>
      </c>
      <c r="BG11" s="57" t="e">
        <f>IF(AND(ISNUMBER($U11),COUNT($U$4:$U11)=BG$2),$G11,IF($H11="Hold",BG10,IF(COUNT($U$4:$U11)=BG$2,$V11+BG10,NA())))</f>
        <v>#N/A</v>
      </c>
      <c r="BH11" s="55" t="e">
        <f>IF(AND(COUNT($U$4:$U11)=BH$2,$H11="Hold"),"Hold",NA())</f>
        <v>#N/A</v>
      </c>
      <c r="BI11" s="55" t="e">
        <f>IF(AND(COUNT($U$4:$U11)=BI$2,$H11="Hold"),"Hold",NA())</f>
        <v>#N/A</v>
      </c>
      <c r="BJ11" s="55" t="e">
        <f>IF(AND(COUNT($U$4:$U11)=BJ$2,$H11="Hold"),"Hold",NA())</f>
        <v>#N/A</v>
      </c>
      <c r="BK11" s="55" t="e">
        <f>IF(AND(COUNT($U$4:$U11)=BK$2,$H11="Hold"),"Hold",NA())</f>
        <v>#N/A</v>
      </c>
      <c r="BL11" s="55" t="e">
        <f>IF(AND(COUNT($U$4:$U11)=BL$2,$H11="Hold"),"Hold",NA())</f>
        <v>#N/A</v>
      </c>
      <c r="BM11" s="55" t="e">
        <f>IF(AND(COUNT($U$4:$U11)=BM$2,$H11="Hold"),"Hold",NA())</f>
        <v>#N/A</v>
      </c>
      <c r="BN11" s="55" t="e">
        <f>IF(AND(COUNT($U$4:$U11)=BN$2,$H11="Hold"),"Hold",NA())</f>
        <v>#N/A</v>
      </c>
      <c r="BO11" s="55" t="e">
        <f>IF(AND(COUNT($U$4:$U11)=BO$2,$H11="Hold"),"Hold",NA())</f>
        <v>#N/A</v>
      </c>
      <c r="BP11" s="55" t="e">
        <f>IF(AND(COUNT($U$4:$U11)=BP$2,$H11="Hold"),"Hold",NA())</f>
        <v>#N/A</v>
      </c>
      <c r="BQ11" s="55" t="e">
        <f>IF(AND(COUNT($U$4:$U11)=BQ$2,$H11="Hold"),"Hold",NA())</f>
        <v>#N/A</v>
      </c>
      <c r="BR11" s="55" t="e">
        <f>IF(AND(COUNT($U$4:$U11)=BR$2,$H11="Hold"),"Hold",NA())</f>
        <v>#N/A</v>
      </c>
      <c r="BS11" s="55" t="e">
        <f>IF(AND(COUNT($U$4:$U11)=BS$2,$H11="Hold"),"Hold",NA())</f>
        <v>#N/A</v>
      </c>
    </row>
    <row r="12" spans="1:73" s="96" customFormat="1" ht="18.75" customHeight="1" x14ac:dyDescent="0.25">
      <c r="B12" s="23"/>
      <c r="C12" s="95"/>
      <c r="D12" s="9">
        <f t="shared" si="2"/>
        <v>16</v>
      </c>
      <c r="E12" s="10">
        <f t="shared" si="3"/>
        <v>42702</v>
      </c>
      <c r="F12" s="5" t="str">
        <f>IFERROR(IF(COUNT(G$4:G12)=0,"",IF(H12="Hold",F11,IF(ISNUMBER(U12),G12,F11+V12))),"")</f>
        <v/>
      </c>
      <c r="G12" s="13"/>
      <c r="H12" s="27"/>
      <c r="I12" s="17"/>
      <c r="J12" s="93"/>
      <c r="K12" s="34"/>
      <c r="L12" s="124"/>
      <c r="M12" s="124"/>
      <c r="N12" s="132" t="s">
        <v>83</v>
      </c>
      <c r="O12" s="132" t="s">
        <v>84</v>
      </c>
      <c r="P12" s="37"/>
      <c r="R12" s="46">
        <v>9</v>
      </c>
      <c r="S12" s="47" t="e">
        <f t="shared" si="0"/>
        <v>#N/A</v>
      </c>
      <c r="T12" s="47" t="str">
        <f>IF(ISNUMBER(N25),"Alt 4","")</f>
        <v/>
      </c>
      <c r="U12" s="52" t="str">
        <f>IF(H12="30 Mins",$N$19,IF(H12="45 Mins",$N$20,IF(H12="60 Mins",$N$21,IF(H12="Alt 1",$N$22,IF(H12="Alt 2",$N$23,IF(H12="Alt 3",$N$24,IF(H12="Alt 4",$N$25,IF(H12="Alt 5",#REF!,IF(H12="Change",V11,"")))))))))</f>
        <v/>
      </c>
      <c r="V12" s="53" t="e">
        <f>IF(COUNT(U$4:U12)=0,NA(),IF(ISNUMBER(U12),U12,V11))</f>
        <v>#N/A</v>
      </c>
      <c r="W12" s="48" t="e">
        <f t="shared" si="1"/>
        <v>#N/A</v>
      </c>
      <c r="X12" s="72" t="str">
        <f>IF(AND(ISNUMBER($S12),COUNT($U$4:$U12)=X$2),$S12,"")</f>
        <v/>
      </c>
      <c r="Y12" s="72" t="str">
        <f>IF(AND(ISNUMBER($S12),COUNT($U$4:$U12)=Y$2),$S12,"")</f>
        <v/>
      </c>
      <c r="Z12" s="72" t="str">
        <f>IF(AND(ISNUMBER($S12),COUNT($U$4:$U12)=Z$2),$S12,"")</f>
        <v/>
      </c>
      <c r="AA12" s="72" t="str">
        <f>IF(AND(ISNUMBER($S12),COUNT($U$4:$U12)=AA$2),$S12,"")</f>
        <v/>
      </c>
      <c r="AB12" s="72" t="str">
        <f>IF(AND(ISNUMBER($S12),COUNT($U$4:$U12)=AB$2),$S12,"")</f>
        <v/>
      </c>
      <c r="AC12" s="72" t="str">
        <f>IF(AND(ISNUMBER($S12),COUNT($U$4:$U12)=AC$2),$S12,"")</f>
        <v/>
      </c>
      <c r="AD12" s="72" t="str">
        <f>IF(AND(ISNUMBER($S12),COUNT($U$4:$U12)=AD$2),$S12,"")</f>
        <v/>
      </c>
      <c r="AE12" s="72" t="str">
        <f>IF(AND(ISNUMBER($S12),COUNT($U$4:$U12)=AE$2),$S12,"")</f>
        <v/>
      </c>
      <c r="AF12" s="72" t="str">
        <f>IF(AND(ISNUMBER($S12),COUNT($U$4:$U12)=AF$2),$S12,"")</f>
        <v/>
      </c>
      <c r="AG12" s="72" t="str">
        <f>IF(AND(ISNUMBER($S12),COUNT($U$4:$U12)=AG$2),$S12,"")</f>
        <v/>
      </c>
      <c r="AH12" s="72" t="str">
        <f>IF(AND(ISNUMBER($S12),COUNT($U$4:$U12)=AH$2),$S12,"")</f>
        <v/>
      </c>
      <c r="AI12" s="72" t="str">
        <f>IF(AND(ISNUMBER($S12),COUNT($U$4:$U12)=AI$2),$S12,"")</f>
        <v/>
      </c>
      <c r="AJ12" s="51" t="e">
        <f>IFERROR(IF(COUNT($U$4:$U12)&lt;&gt;AJ$2,NA(),SLOPE(X$4:X$26,$R$4:$R$26)*($R12-COUNTIF(BH$4:BH12,"Hold"))+INTERCEPT(X$4:X$26,$R$4:$R$26)),NA())</f>
        <v>#N/A</v>
      </c>
      <c r="AK12" s="51" t="e">
        <f>IFERROR(IF(COUNT($U$4:$U12)&lt;&gt;AK$2,NA(),SLOPE(Y$4:Y$26,$R$4:$R$26)*($R12-COUNTIF(BI$4:BI12,"Hold"))+INTERCEPT(Y$4:Y$26,$R$4:$R$26)),NA())</f>
        <v>#N/A</v>
      </c>
      <c r="AL12" s="51" t="e">
        <f>IFERROR(IF(COUNT($U$4:$U12)&lt;&gt;AL$2,NA(),SLOPE(Z$4:Z$26,$R$4:$R$26)*($R12-COUNTIF(BJ$4:BJ12,"Hold"))+INTERCEPT(Z$4:Z$26,$R$4:$R$26)),NA())</f>
        <v>#N/A</v>
      </c>
      <c r="AM12" s="51" t="e">
        <f>IFERROR(IF(COUNT($U$4:$U12)&lt;&gt;AM$2,NA(),SLOPE(AA$4:AA$26,$R$4:$R$26)*($R12-COUNTIF(BK$4:BK12,"Hold"))+INTERCEPT(AA$4:AA$26,$R$4:$R$26)),NA())</f>
        <v>#N/A</v>
      </c>
      <c r="AN12" s="51" t="e">
        <f>IFERROR(IF(COUNT($U$4:$U12)&lt;&gt;AN$2,NA(),SLOPE(AB$4:AB$26,$R$4:$R$26)*($R12-COUNTIF(BL$4:BL12,"Hold"))+INTERCEPT(AB$4:AB$26,$R$4:$R$26)),NA())</f>
        <v>#N/A</v>
      </c>
      <c r="AO12" s="51" t="e">
        <f>IFERROR(IF(COUNT($U$4:$U12)&lt;&gt;AO$2,NA(),SLOPE(AC$4:AC$26,$R$4:$R$26)*($R12-COUNTIF(BM$4:BM12,"Hold"))+INTERCEPT(AC$4:AC$26,$R$4:$R$26)),NA())</f>
        <v>#N/A</v>
      </c>
      <c r="AP12" s="51" t="e">
        <f>IFERROR(IF(COUNT($U$4:$U12)&lt;&gt;AP$2,NA(),SLOPE(AD$4:AD$26,$R$4:$R$26)*($R12-COUNTIF(BN$4:BN12,"Hold"))+INTERCEPT(AD$4:AD$26,$R$4:$R$26)),NA())</f>
        <v>#N/A</v>
      </c>
      <c r="AQ12" s="51" t="e">
        <f>IFERROR(IF(COUNT($U$4:$U12)&lt;&gt;AQ$2,NA(),SLOPE(AE$4:AE$26,$R$4:$R$26)*($R12-COUNTIF(BO$4:BO12,"Hold"))+INTERCEPT(AE$4:AE$26,$R$4:$R$26)),NA())</f>
        <v>#N/A</v>
      </c>
      <c r="AR12" s="51" t="e">
        <f>IFERROR(IF(COUNT($U$4:$U12)&lt;&gt;AR$2,NA(),SLOPE(AF$4:AF$26,$R$4:$R$26)*($R12-COUNTIF(BP$4:BP12,"Hold"))+INTERCEPT(AF$4:AF$26,$R$4:$R$26)),NA())</f>
        <v>#N/A</v>
      </c>
      <c r="AS12" s="51" t="e">
        <f>IFERROR(IF(COUNT($U$4:$U12)&lt;&gt;AS$2,NA(),SLOPE(AG$4:AG$26,$R$4:$R$26)*($R12-COUNTIF(BQ$4:BQ12,"Hold"))+INTERCEPT(AG$4:AG$26,$R$4:$R$26)),NA())</f>
        <v>#N/A</v>
      </c>
      <c r="AT12" s="51" t="e">
        <f>IFERROR(IF(COUNT($U$4:$U12)&lt;&gt;AT$2,NA(),SLOPE(AH$4:AH$26,$R$4:$R$26)*($R12-COUNTIF(BR$4:BR12,"Hold"))+INTERCEPT(AH$4:AH$26,$R$4:$R$26)),NA())</f>
        <v>#N/A</v>
      </c>
      <c r="AU12" s="51" t="e">
        <f>IFERROR(IF(COUNT($U$4:$U12)&lt;&gt;AU$2,NA(),SLOPE(AI$4:AI$26,$R$4:$R$26)*($R12-COUNTIF(BS$4:BS12,"Hold"))+INTERCEPT(AI$4:AI$26,$R$4:$R$26)),NA())</f>
        <v>#N/A</v>
      </c>
      <c r="AV12" s="57" t="e">
        <f>IF(AND(ISNUMBER($U12),COUNT($U$4:$U12)=AV$2),$G12,IF($H12="Hold",AV11,IF(COUNT($U$4:$U12)=AV$2,$V12+AV11,NA())))</f>
        <v>#N/A</v>
      </c>
      <c r="AW12" s="57" t="e">
        <f>IF(AND(ISNUMBER($U12),COUNT($U$4:$U12)=AW$2),$G12,IF($H12="Hold",AW11,IF(COUNT($U$4:$U12)=AW$2,$V12+AW11,NA())))</f>
        <v>#N/A</v>
      </c>
      <c r="AX12" s="57" t="e">
        <f>IF(AND(ISNUMBER($U12),COUNT($U$4:$U12)=AX$2),$G12,IF($H12="Hold",AX11,IF(COUNT($U$4:$U12)=AX$2,$V12+AX11,NA())))</f>
        <v>#N/A</v>
      </c>
      <c r="AY12" s="57" t="e">
        <f>IF(AND(ISNUMBER($U12),COUNT($U$4:$U12)=AY$2),$G12,IF($H12="Hold",AY11,IF(COUNT($U$4:$U12)=AY$2,$V12+AY11,NA())))</f>
        <v>#N/A</v>
      </c>
      <c r="AZ12" s="57" t="e">
        <f>IF(AND(ISNUMBER($U12),COUNT($U$4:$U12)=AZ$2),$G12,IF($H12="Hold",AZ11,IF(COUNT($U$4:$U12)=AZ$2,$V12+AZ11,NA())))</f>
        <v>#N/A</v>
      </c>
      <c r="BA12" s="57" t="e">
        <f>IF(AND(ISNUMBER($U12),COUNT($U$4:$U12)=BA$2),$G12,IF($H12="Hold",BA11,IF(COUNT($U$4:$U12)=BA$2,$V12+BA11,NA())))</f>
        <v>#N/A</v>
      </c>
      <c r="BB12" s="57" t="e">
        <f>IF(AND(ISNUMBER($U12),COUNT($U$4:$U12)=BB$2),$G12,IF($H12="Hold",BB11,IF(COUNT($U$4:$U12)=BB$2,$V12+BB11,NA())))</f>
        <v>#N/A</v>
      </c>
      <c r="BC12" s="57" t="e">
        <f>IF(AND(ISNUMBER($U12),COUNT($U$4:$U12)=BC$2),$G12,IF($H12="Hold",BC11,IF(COUNT($U$4:$U12)=BC$2,$V12+BC11,NA())))</f>
        <v>#N/A</v>
      </c>
      <c r="BD12" s="57" t="e">
        <f>IF(AND(ISNUMBER($U12),COUNT($U$4:$U12)=BD$2),$G12,IF($H12="Hold",BD11,IF(COUNT($U$4:$U12)=BD$2,$V12+BD11,NA())))</f>
        <v>#N/A</v>
      </c>
      <c r="BE12" s="57" t="e">
        <f>IF(AND(ISNUMBER($U12),COUNT($U$4:$U12)=BE$2),$G12,IF($H12="Hold",BE11,IF(COUNT($U$4:$U12)=BE$2,$V12+BE11,NA())))</f>
        <v>#N/A</v>
      </c>
      <c r="BF12" s="57" t="e">
        <f>IF(AND(ISNUMBER($U12),COUNT($U$4:$U12)=BF$2),$G12,IF($H12="Hold",BF11,IF(COUNT($U$4:$U12)=BF$2,$V12+BF11,NA())))</f>
        <v>#N/A</v>
      </c>
      <c r="BG12" s="57" t="e">
        <f>IF(AND(ISNUMBER($U12),COUNT($U$4:$U12)=BG$2),$G12,IF($H12="Hold",BG11,IF(COUNT($U$4:$U12)=BG$2,$V12+BG11,NA())))</f>
        <v>#N/A</v>
      </c>
      <c r="BH12" s="55" t="e">
        <f>IF(AND(COUNT($U$4:$U12)=BH$2,$H12="Hold"),"Hold",NA())</f>
        <v>#N/A</v>
      </c>
      <c r="BI12" s="55" t="e">
        <f>IF(AND(COUNT($U$4:$U12)=BI$2,$H12="Hold"),"Hold",NA())</f>
        <v>#N/A</v>
      </c>
      <c r="BJ12" s="55" t="e">
        <f>IF(AND(COUNT($U$4:$U12)=BJ$2,$H12="Hold"),"Hold",NA())</f>
        <v>#N/A</v>
      </c>
      <c r="BK12" s="55" t="e">
        <f>IF(AND(COUNT($U$4:$U12)=BK$2,$H12="Hold"),"Hold",NA())</f>
        <v>#N/A</v>
      </c>
      <c r="BL12" s="55" t="e">
        <f>IF(AND(COUNT($U$4:$U12)=BL$2,$H12="Hold"),"Hold",NA())</f>
        <v>#N/A</v>
      </c>
      <c r="BM12" s="55" t="e">
        <f>IF(AND(COUNT($U$4:$U12)=BM$2,$H12="Hold"),"Hold",NA())</f>
        <v>#N/A</v>
      </c>
      <c r="BN12" s="55" t="e">
        <f>IF(AND(COUNT($U$4:$U12)=BN$2,$H12="Hold"),"Hold",NA())</f>
        <v>#N/A</v>
      </c>
      <c r="BO12" s="55" t="e">
        <f>IF(AND(COUNT($U$4:$U12)=BO$2,$H12="Hold"),"Hold",NA())</f>
        <v>#N/A</v>
      </c>
      <c r="BP12" s="55" t="e">
        <f>IF(AND(COUNT($U$4:$U12)=BP$2,$H12="Hold"),"Hold",NA())</f>
        <v>#N/A</v>
      </c>
      <c r="BQ12" s="55" t="e">
        <f>IF(AND(COUNT($U$4:$U12)=BQ$2,$H12="Hold"),"Hold",NA())</f>
        <v>#N/A</v>
      </c>
      <c r="BR12" s="55" t="e">
        <f>IF(AND(COUNT($U$4:$U12)=BR$2,$H12="Hold"),"Hold",NA())</f>
        <v>#N/A</v>
      </c>
      <c r="BS12" s="55" t="e">
        <f>IF(AND(COUNT($U$4:$U12)=BS$2,$H12="Hold"),"Hold",NA())</f>
        <v>#N/A</v>
      </c>
    </row>
    <row r="13" spans="1:73" s="96" customFormat="1" ht="18.75" customHeight="1" thickBot="1" x14ac:dyDescent="0.3">
      <c r="B13" s="23"/>
      <c r="C13" s="95"/>
      <c r="D13" s="9">
        <f t="shared" si="2"/>
        <v>18</v>
      </c>
      <c r="E13" s="10">
        <f t="shared" si="3"/>
        <v>42716</v>
      </c>
      <c r="F13" s="5" t="str">
        <f>IFERROR(IF(COUNT(G$4:G13)=0,"",IF(H13="Hold",F12,IF(ISNUMBER(U13),G13,F12+V13))),"")</f>
        <v/>
      </c>
      <c r="G13" s="13"/>
      <c r="H13" s="27"/>
      <c r="I13" s="17"/>
      <c r="J13" s="93"/>
      <c r="K13" s="34"/>
      <c r="L13" s="148" t="s">
        <v>57</v>
      </c>
      <c r="M13" s="148"/>
      <c r="N13" s="134"/>
      <c r="O13" s="135"/>
      <c r="P13" s="37"/>
      <c r="R13" s="46">
        <v>10</v>
      </c>
      <c r="S13" s="47" t="e">
        <f t="shared" si="0"/>
        <v>#N/A</v>
      </c>
      <c r="T13" s="47" t="str">
        <f>IF(ISNUMBER(#REF!),"Alt 5","")</f>
        <v/>
      </c>
      <c r="U13" s="52" t="str">
        <f>IF(H13="30 Mins",$N$19,IF(H13="45 Mins",$N$20,IF(H13="60 Mins",$N$21,IF(H13="Alt 1",$N$22,IF(H13="Alt 2",$N$23,IF(H13="Alt 3",$N$24,IF(H13="Alt 4",$N$25,IF(H13="Alt 5",#REF!,IF(H13="Change",V12,"")))))))))</f>
        <v/>
      </c>
      <c r="V13" s="53" t="e">
        <f>IF(COUNT(U$4:U13)=0,NA(),IF(ISNUMBER(U13),U13,V12))</f>
        <v>#N/A</v>
      </c>
      <c r="W13" s="48" t="e">
        <f t="shared" si="1"/>
        <v>#N/A</v>
      </c>
      <c r="X13" s="72" t="str">
        <f>IF(AND(ISNUMBER($S13),COUNT($U$4:$U13)=X$2),$S13,"")</f>
        <v/>
      </c>
      <c r="Y13" s="72" t="str">
        <f>IF(AND(ISNUMBER($S13),COUNT($U$4:$U13)=Y$2),$S13,"")</f>
        <v/>
      </c>
      <c r="Z13" s="72" t="str">
        <f>IF(AND(ISNUMBER($S13),COUNT($U$4:$U13)=Z$2),$S13,"")</f>
        <v/>
      </c>
      <c r="AA13" s="72" t="str">
        <f>IF(AND(ISNUMBER($S13),COUNT($U$4:$U13)=AA$2),$S13,"")</f>
        <v/>
      </c>
      <c r="AB13" s="72" t="str">
        <f>IF(AND(ISNUMBER($S13),COUNT($U$4:$U13)=AB$2),$S13,"")</f>
        <v/>
      </c>
      <c r="AC13" s="72" t="str">
        <f>IF(AND(ISNUMBER($S13),COUNT($U$4:$U13)=AC$2),$S13,"")</f>
        <v/>
      </c>
      <c r="AD13" s="72" t="str">
        <f>IF(AND(ISNUMBER($S13),COUNT($U$4:$U13)=AD$2),$S13,"")</f>
        <v/>
      </c>
      <c r="AE13" s="72" t="str">
        <f>IF(AND(ISNUMBER($S13),COUNT($U$4:$U13)=AE$2),$S13,"")</f>
        <v/>
      </c>
      <c r="AF13" s="72" t="str">
        <f>IF(AND(ISNUMBER($S13),COUNT($U$4:$U13)=AF$2),$S13,"")</f>
        <v/>
      </c>
      <c r="AG13" s="72" t="str">
        <f>IF(AND(ISNUMBER($S13),COUNT($U$4:$U13)=AG$2),$S13,"")</f>
        <v/>
      </c>
      <c r="AH13" s="72" t="str">
        <f>IF(AND(ISNUMBER($S13),COUNT($U$4:$U13)=AH$2),$S13,"")</f>
        <v/>
      </c>
      <c r="AI13" s="72" t="str">
        <f>IF(AND(ISNUMBER($S13),COUNT($U$4:$U13)=AI$2),$S13,"")</f>
        <v/>
      </c>
      <c r="AJ13" s="51" t="e">
        <f>IFERROR(IF(COUNT($U$4:$U13)&lt;&gt;AJ$2,NA(),SLOPE(X$4:X$26,$R$4:$R$26)*($R13-COUNTIF(BH$4:BH13,"Hold"))+INTERCEPT(X$4:X$26,$R$4:$R$26)),NA())</f>
        <v>#N/A</v>
      </c>
      <c r="AK13" s="51" t="e">
        <f>IFERROR(IF(COUNT($U$4:$U13)&lt;&gt;AK$2,NA(),SLOPE(Y$4:Y$26,$R$4:$R$26)*($R13-COUNTIF(BI$4:BI13,"Hold"))+INTERCEPT(Y$4:Y$26,$R$4:$R$26)),NA())</f>
        <v>#N/A</v>
      </c>
      <c r="AL13" s="51" t="e">
        <f>IFERROR(IF(COUNT($U$4:$U13)&lt;&gt;AL$2,NA(),SLOPE(Z$4:Z$26,$R$4:$R$26)*($R13-COUNTIF(BJ$4:BJ13,"Hold"))+INTERCEPT(Z$4:Z$26,$R$4:$R$26)),NA())</f>
        <v>#N/A</v>
      </c>
      <c r="AM13" s="51" t="e">
        <f>IFERROR(IF(COUNT($U$4:$U13)&lt;&gt;AM$2,NA(),SLOPE(AA$4:AA$26,$R$4:$R$26)*($R13-COUNTIF(BK$4:BK13,"Hold"))+INTERCEPT(AA$4:AA$26,$R$4:$R$26)),NA())</f>
        <v>#N/A</v>
      </c>
      <c r="AN13" s="51" t="e">
        <f>IFERROR(IF(COUNT($U$4:$U13)&lt;&gt;AN$2,NA(),SLOPE(AB$4:AB$26,$R$4:$R$26)*($R13-COUNTIF(BL$4:BL13,"Hold"))+INTERCEPT(AB$4:AB$26,$R$4:$R$26)),NA())</f>
        <v>#N/A</v>
      </c>
      <c r="AO13" s="51" t="e">
        <f>IFERROR(IF(COUNT($U$4:$U13)&lt;&gt;AO$2,NA(),SLOPE(AC$4:AC$26,$R$4:$R$26)*($R13-COUNTIF(BM$4:BM13,"Hold"))+INTERCEPT(AC$4:AC$26,$R$4:$R$26)),NA())</f>
        <v>#N/A</v>
      </c>
      <c r="AP13" s="51" t="e">
        <f>IFERROR(IF(COUNT($U$4:$U13)&lt;&gt;AP$2,NA(),SLOPE(AD$4:AD$26,$R$4:$R$26)*($R13-COUNTIF(BN$4:BN13,"Hold"))+INTERCEPT(AD$4:AD$26,$R$4:$R$26)),NA())</f>
        <v>#N/A</v>
      </c>
      <c r="AQ13" s="51" t="e">
        <f>IFERROR(IF(COUNT($U$4:$U13)&lt;&gt;AQ$2,NA(),SLOPE(AE$4:AE$26,$R$4:$R$26)*($R13-COUNTIF(BO$4:BO13,"Hold"))+INTERCEPT(AE$4:AE$26,$R$4:$R$26)),NA())</f>
        <v>#N/A</v>
      </c>
      <c r="AR13" s="51" t="e">
        <f>IFERROR(IF(COUNT($U$4:$U13)&lt;&gt;AR$2,NA(),SLOPE(AF$4:AF$26,$R$4:$R$26)*($R13-COUNTIF(BP$4:BP13,"Hold"))+INTERCEPT(AF$4:AF$26,$R$4:$R$26)),NA())</f>
        <v>#N/A</v>
      </c>
      <c r="AS13" s="51" t="e">
        <f>IFERROR(IF(COUNT($U$4:$U13)&lt;&gt;AS$2,NA(),SLOPE(AG$4:AG$26,$R$4:$R$26)*($R13-COUNTIF(BQ$4:BQ13,"Hold"))+INTERCEPT(AG$4:AG$26,$R$4:$R$26)),NA())</f>
        <v>#N/A</v>
      </c>
      <c r="AT13" s="51" t="e">
        <f>IFERROR(IF(COUNT($U$4:$U13)&lt;&gt;AT$2,NA(),SLOPE(AH$4:AH$26,$R$4:$R$26)*($R13-COUNTIF(BR$4:BR13,"Hold"))+INTERCEPT(AH$4:AH$26,$R$4:$R$26)),NA())</f>
        <v>#N/A</v>
      </c>
      <c r="AU13" s="51" t="e">
        <f>IFERROR(IF(COUNT($U$4:$U13)&lt;&gt;AU$2,NA(),SLOPE(AI$4:AI$26,$R$4:$R$26)*($R13-COUNTIF(BS$4:BS13,"Hold"))+INTERCEPT(AI$4:AI$26,$R$4:$R$26)),NA())</f>
        <v>#N/A</v>
      </c>
      <c r="AV13" s="57" t="e">
        <f>IF(AND(ISNUMBER($U13),COUNT($U$4:$U13)=AV$2),$G13,IF($H13="Hold",AV12,IF(COUNT($U$4:$U13)=AV$2,$V13+AV12,NA())))</f>
        <v>#N/A</v>
      </c>
      <c r="AW13" s="57" t="e">
        <f>IF(AND(ISNUMBER($U13),COUNT($U$4:$U13)=AW$2),$G13,IF($H13="Hold",AW12,IF(COUNT($U$4:$U13)=AW$2,$V13+AW12,NA())))</f>
        <v>#N/A</v>
      </c>
      <c r="AX13" s="57" t="e">
        <f>IF(AND(ISNUMBER($U13),COUNT($U$4:$U13)=AX$2),$G13,IF($H13="Hold",AX12,IF(COUNT($U$4:$U13)=AX$2,$V13+AX12,NA())))</f>
        <v>#N/A</v>
      </c>
      <c r="AY13" s="57" t="e">
        <f>IF(AND(ISNUMBER($U13),COUNT($U$4:$U13)=AY$2),$G13,IF($H13="Hold",AY12,IF(COUNT($U$4:$U13)=AY$2,$V13+AY12,NA())))</f>
        <v>#N/A</v>
      </c>
      <c r="AZ13" s="57" t="e">
        <f>IF(AND(ISNUMBER($U13),COUNT($U$4:$U13)=AZ$2),$G13,IF($H13="Hold",AZ12,IF(COUNT($U$4:$U13)=AZ$2,$V13+AZ12,NA())))</f>
        <v>#N/A</v>
      </c>
      <c r="BA13" s="57" t="e">
        <f>IF(AND(ISNUMBER($U13),COUNT($U$4:$U13)=BA$2),$G13,IF($H13="Hold",BA12,IF(COUNT($U$4:$U13)=BA$2,$V13+BA12,NA())))</f>
        <v>#N/A</v>
      </c>
      <c r="BB13" s="57" t="e">
        <f>IF(AND(ISNUMBER($U13),COUNT($U$4:$U13)=BB$2),$G13,IF($H13="Hold",BB12,IF(COUNT($U$4:$U13)=BB$2,$V13+BB12,NA())))</f>
        <v>#N/A</v>
      </c>
      <c r="BC13" s="57" t="e">
        <f>IF(AND(ISNUMBER($U13),COUNT($U$4:$U13)=BC$2),$G13,IF($H13="Hold",BC12,IF(COUNT($U$4:$U13)=BC$2,$V13+BC12,NA())))</f>
        <v>#N/A</v>
      </c>
      <c r="BD13" s="57" t="e">
        <f>IF(AND(ISNUMBER($U13),COUNT($U$4:$U13)=BD$2),$G13,IF($H13="Hold",BD12,IF(COUNT($U$4:$U13)=BD$2,$V13+BD12,NA())))</f>
        <v>#N/A</v>
      </c>
      <c r="BE13" s="57" t="e">
        <f>IF(AND(ISNUMBER($U13),COUNT($U$4:$U13)=BE$2),$G13,IF($H13="Hold",BE12,IF(COUNT($U$4:$U13)=BE$2,$V13+BE12,NA())))</f>
        <v>#N/A</v>
      </c>
      <c r="BF13" s="57" t="e">
        <f>IF(AND(ISNUMBER($U13),COUNT($U$4:$U13)=BF$2),$G13,IF($H13="Hold",BF12,IF(COUNT($U$4:$U13)=BF$2,$V13+BF12,NA())))</f>
        <v>#N/A</v>
      </c>
      <c r="BG13" s="57" t="e">
        <f>IF(AND(ISNUMBER($U13),COUNT($U$4:$U13)=BG$2),$G13,IF($H13="Hold",BG12,IF(COUNT($U$4:$U13)=BG$2,$V13+BG12,NA())))</f>
        <v>#N/A</v>
      </c>
      <c r="BH13" s="55" t="e">
        <f>IF(AND(COUNT($U$4:$U13)=BH$2,$H13="Hold"),"Hold",NA())</f>
        <v>#N/A</v>
      </c>
      <c r="BI13" s="55" t="e">
        <f>IF(AND(COUNT($U$4:$U13)=BI$2,$H13="Hold"),"Hold",NA())</f>
        <v>#N/A</v>
      </c>
      <c r="BJ13" s="55" t="e">
        <f>IF(AND(COUNT($U$4:$U13)=BJ$2,$H13="Hold"),"Hold",NA())</f>
        <v>#N/A</v>
      </c>
      <c r="BK13" s="55" t="e">
        <f>IF(AND(COUNT($U$4:$U13)=BK$2,$H13="Hold"),"Hold",NA())</f>
        <v>#N/A</v>
      </c>
      <c r="BL13" s="55" t="e">
        <f>IF(AND(COUNT($U$4:$U13)=BL$2,$H13="Hold"),"Hold",NA())</f>
        <v>#N/A</v>
      </c>
      <c r="BM13" s="55" t="e">
        <f>IF(AND(COUNT($U$4:$U13)=BM$2,$H13="Hold"),"Hold",NA())</f>
        <v>#N/A</v>
      </c>
      <c r="BN13" s="55" t="e">
        <f>IF(AND(COUNT($U$4:$U13)=BN$2,$H13="Hold"),"Hold",NA())</f>
        <v>#N/A</v>
      </c>
      <c r="BO13" s="55" t="e">
        <f>IF(AND(COUNT($U$4:$U13)=BO$2,$H13="Hold"),"Hold",NA())</f>
        <v>#N/A</v>
      </c>
      <c r="BP13" s="55" t="e">
        <f>IF(AND(COUNT($U$4:$U13)=BP$2,$H13="Hold"),"Hold",NA())</f>
        <v>#N/A</v>
      </c>
      <c r="BQ13" s="55" t="e">
        <f>IF(AND(COUNT($U$4:$U13)=BQ$2,$H13="Hold"),"Hold",NA())</f>
        <v>#N/A</v>
      </c>
      <c r="BR13" s="55" t="e">
        <f>IF(AND(COUNT($U$4:$U13)=BR$2,$H13="Hold"),"Hold",NA())</f>
        <v>#N/A</v>
      </c>
      <c r="BS13" s="55" t="e">
        <f>IF(AND(COUNT($U$4:$U13)=BS$2,$H13="Hold"),"Hold",NA())</f>
        <v>#N/A</v>
      </c>
    </row>
    <row r="14" spans="1:73" s="96" customFormat="1" ht="18.75" customHeight="1" thickTop="1" thickBot="1" x14ac:dyDescent="0.3">
      <c r="B14" s="23"/>
      <c r="C14" s="95"/>
      <c r="D14" s="9">
        <f t="shared" si="2"/>
        <v>20</v>
      </c>
      <c r="E14" s="10">
        <f t="shared" si="3"/>
        <v>42730</v>
      </c>
      <c r="F14" s="5" t="str">
        <f>IFERROR(IF(COUNT(G$4:G14)=0,"",IF(H14="Hold",F13,IF(ISNUMBER(U14),G14,F13+V14))),"")</f>
        <v/>
      </c>
      <c r="G14" s="13"/>
      <c r="H14" s="27"/>
      <c r="I14" s="17"/>
      <c r="J14" s="93"/>
      <c r="K14" s="34"/>
      <c r="L14" s="148" t="s">
        <v>58</v>
      </c>
      <c r="M14" s="148"/>
      <c r="N14" s="136"/>
      <c r="O14" s="137"/>
      <c r="P14" s="37"/>
      <c r="R14" s="46">
        <v>11</v>
      </c>
      <c r="S14" s="47" t="e">
        <f t="shared" si="0"/>
        <v>#N/A</v>
      </c>
      <c r="T14" s="47"/>
      <c r="U14" s="52" t="str">
        <f>IF(H14="30 Mins",$N$19,IF(H14="45 Mins",$N$20,IF(H14="60 Mins",$N$21,IF(H14="Alt 1",$N$22,IF(H14="Alt 2",$N$23,IF(H14="Alt 3",$N$24,IF(H14="Alt 4",$N$25,IF(H14="Alt 5",#REF!,IF(H14="Change",V13,"")))))))))</f>
        <v/>
      </c>
      <c r="V14" s="53" t="e">
        <f>IF(COUNT(U$4:U14)=0,NA(),IF(ISNUMBER(U14),U14,V13))</f>
        <v>#N/A</v>
      </c>
      <c r="W14" s="48" t="e">
        <f t="shared" si="1"/>
        <v>#N/A</v>
      </c>
      <c r="X14" s="72" t="str">
        <f>IF(AND(ISNUMBER($S14),COUNT($U$4:$U14)=X$2),$S14,"")</f>
        <v/>
      </c>
      <c r="Y14" s="72" t="str">
        <f>IF(AND(ISNUMBER($S14),COUNT($U$4:$U14)=Y$2),$S14,"")</f>
        <v/>
      </c>
      <c r="Z14" s="72" t="str">
        <f>IF(AND(ISNUMBER($S14),COUNT($U$4:$U14)=Z$2),$S14,"")</f>
        <v/>
      </c>
      <c r="AA14" s="72" t="str">
        <f>IF(AND(ISNUMBER($S14),COUNT($U$4:$U14)=AA$2),$S14,"")</f>
        <v/>
      </c>
      <c r="AB14" s="72" t="str">
        <f>IF(AND(ISNUMBER($S14),COUNT($U$4:$U14)=AB$2),$S14,"")</f>
        <v/>
      </c>
      <c r="AC14" s="72" t="str">
        <f>IF(AND(ISNUMBER($S14),COUNT($U$4:$U14)=AC$2),$S14,"")</f>
        <v/>
      </c>
      <c r="AD14" s="72" t="str">
        <f>IF(AND(ISNUMBER($S14),COUNT($U$4:$U14)=AD$2),$S14,"")</f>
        <v/>
      </c>
      <c r="AE14" s="72" t="str">
        <f>IF(AND(ISNUMBER($S14),COUNT($U$4:$U14)=AE$2),$S14,"")</f>
        <v/>
      </c>
      <c r="AF14" s="72" t="str">
        <f>IF(AND(ISNUMBER($S14),COUNT($U$4:$U14)=AF$2),$S14,"")</f>
        <v/>
      </c>
      <c r="AG14" s="72" t="str">
        <f>IF(AND(ISNUMBER($S14),COUNT($U$4:$U14)=AG$2),$S14,"")</f>
        <v/>
      </c>
      <c r="AH14" s="72" t="str">
        <f>IF(AND(ISNUMBER($S14),COUNT($U$4:$U14)=AH$2),$S14,"")</f>
        <v/>
      </c>
      <c r="AI14" s="72" t="str">
        <f>IF(AND(ISNUMBER($S14),COUNT($U$4:$U14)=AI$2),$S14,"")</f>
        <v/>
      </c>
      <c r="AJ14" s="51" t="e">
        <f>IFERROR(IF(COUNT($U$4:$U14)&lt;&gt;AJ$2,NA(),SLOPE(X$4:X$26,$R$4:$R$26)*($R14-COUNTIF(BH$4:BH14,"Hold"))+INTERCEPT(X$4:X$26,$R$4:$R$26)),NA())</f>
        <v>#N/A</v>
      </c>
      <c r="AK14" s="51" t="e">
        <f>IFERROR(IF(COUNT($U$4:$U14)&lt;&gt;AK$2,NA(),SLOPE(Y$4:Y$26,$R$4:$R$26)*($R14-COUNTIF(BI$4:BI14,"Hold"))+INTERCEPT(Y$4:Y$26,$R$4:$R$26)),NA())</f>
        <v>#N/A</v>
      </c>
      <c r="AL14" s="51" t="e">
        <f>IFERROR(IF(COUNT($U$4:$U14)&lt;&gt;AL$2,NA(),SLOPE(Z$4:Z$26,$R$4:$R$26)*($R14-COUNTIF(BJ$4:BJ14,"Hold"))+INTERCEPT(Z$4:Z$26,$R$4:$R$26)),NA())</f>
        <v>#N/A</v>
      </c>
      <c r="AM14" s="51" t="e">
        <f>IFERROR(IF(COUNT($U$4:$U14)&lt;&gt;AM$2,NA(),SLOPE(AA$4:AA$26,$R$4:$R$26)*($R14-COUNTIF(BK$4:BK14,"Hold"))+INTERCEPT(AA$4:AA$26,$R$4:$R$26)),NA())</f>
        <v>#N/A</v>
      </c>
      <c r="AN14" s="51" t="e">
        <f>IFERROR(IF(COUNT($U$4:$U14)&lt;&gt;AN$2,NA(),SLOPE(AB$4:AB$26,$R$4:$R$26)*($R14-COUNTIF(BL$4:BL14,"Hold"))+INTERCEPT(AB$4:AB$26,$R$4:$R$26)),NA())</f>
        <v>#N/A</v>
      </c>
      <c r="AO14" s="51" t="e">
        <f>IFERROR(IF(COUNT($U$4:$U14)&lt;&gt;AO$2,NA(),SLOPE(AC$4:AC$26,$R$4:$R$26)*($R14-COUNTIF(BM$4:BM14,"Hold"))+INTERCEPT(AC$4:AC$26,$R$4:$R$26)),NA())</f>
        <v>#N/A</v>
      </c>
      <c r="AP14" s="51" t="e">
        <f>IFERROR(IF(COUNT($U$4:$U14)&lt;&gt;AP$2,NA(),SLOPE(AD$4:AD$26,$R$4:$R$26)*($R14-COUNTIF(BN$4:BN14,"Hold"))+INTERCEPT(AD$4:AD$26,$R$4:$R$26)),NA())</f>
        <v>#N/A</v>
      </c>
      <c r="AQ14" s="51" t="e">
        <f>IFERROR(IF(COUNT($U$4:$U14)&lt;&gt;AQ$2,NA(),SLOPE(AE$4:AE$26,$R$4:$R$26)*($R14-COUNTIF(BO$4:BO14,"Hold"))+INTERCEPT(AE$4:AE$26,$R$4:$R$26)),NA())</f>
        <v>#N/A</v>
      </c>
      <c r="AR14" s="51" t="e">
        <f>IFERROR(IF(COUNT($U$4:$U14)&lt;&gt;AR$2,NA(),SLOPE(AF$4:AF$26,$R$4:$R$26)*($R14-COUNTIF(BP$4:BP14,"Hold"))+INTERCEPT(AF$4:AF$26,$R$4:$R$26)),NA())</f>
        <v>#N/A</v>
      </c>
      <c r="AS14" s="51" t="e">
        <f>IFERROR(IF(COUNT($U$4:$U14)&lt;&gt;AS$2,NA(),SLOPE(AG$4:AG$26,$R$4:$R$26)*($R14-COUNTIF(BQ$4:BQ14,"Hold"))+INTERCEPT(AG$4:AG$26,$R$4:$R$26)),NA())</f>
        <v>#N/A</v>
      </c>
      <c r="AT14" s="51" t="e">
        <f>IFERROR(IF(COUNT($U$4:$U14)&lt;&gt;AT$2,NA(),SLOPE(AH$4:AH$26,$R$4:$R$26)*($R14-COUNTIF(BR$4:BR14,"Hold"))+INTERCEPT(AH$4:AH$26,$R$4:$R$26)),NA())</f>
        <v>#N/A</v>
      </c>
      <c r="AU14" s="51" t="e">
        <f>IFERROR(IF(COUNT($U$4:$U14)&lt;&gt;AU$2,NA(),SLOPE(AI$4:AI$26,$R$4:$R$26)*($R14-COUNTIF(BS$4:BS14,"Hold"))+INTERCEPT(AI$4:AI$26,$R$4:$R$26)),NA())</f>
        <v>#N/A</v>
      </c>
      <c r="AV14" s="57" t="e">
        <f>IF(AND(ISNUMBER($U14),COUNT($U$4:$U14)=AV$2),$G14,IF($H14="Hold",AV13,IF(COUNT($U$4:$U14)=AV$2,$V14+AV13,NA())))</f>
        <v>#N/A</v>
      </c>
      <c r="AW14" s="57" t="e">
        <f>IF(AND(ISNUMBER($U14),COUNT($U$4:$U14)=AW$2),$G14,IF($H14="Hold",AW13,IF(COUNT($U$4:$U14)=AW$2,$V14+AW13,NA())))</f>
        <v>#N/A</v>
      </c>
      <c r="AX14" s="57" t="e">
        <f>IF(AND(ISNUMBER($U14),COUNT($U$4:$U14)=AX$2),$G14,IF($H14="Hold",AX13,IF(COUNT($U$4:$U14)=AX$2,$V14+AX13,NA())))</f>
        <v>#N/A</v>
      </c>
      <c r="AY14" s="57" t="e">
        <f>IF(AND(ISNUMBER($U14),COUNT($U$4:$U14)=AY$2),$G14,IF($H14="Hold",AY13,IF(COUNT($U$4:$U14)=AY$2,$V14+AY13,NA())))</f>
        <v>#N/A</v>
      </c>
      <c r="AZ14" s="57" t="e">
        <f>IF(AND(ISNUMBER($U14),COUNT($U$4:$U14)=AZ$2),$G14,IF($H14="Hold",AZ13,IF(COUNT($U$4:$U14)=AZ$2,$V14+AZ13,NA())))</f>
        <v>#N/A</v>
      </c>
      <c r="BA14" s="57" t="e">
        <f>IF(AND(ISNUMBER($U14),COUNT($U$4:$U14)=BA$2),$G14,IF($H14="Hold",BA13,IF(COUNT($U$4:$U14)=BA$2,$V14+BA13,NA())))</f>
        <v>#N/A</v>
      </c>
      <c r="BB14" s="57" t="e">
        <f>IF(AND(ISNUMBER($U14),COUNT($U$4:$U14)=BB$2),$G14,IF($H14="Hold",BB13,IF(COUNT($U$4:$U14)=BB$2,$V14+BB13,NA())))</f>
        <v>#N/A</v>
      </c>
      <c r="BC14" s="57" t="e">
        <f>IF(AND(ISNUMBER($U14),COUNT($U$4:$U14)=BC$2),$G14,IF($H14="Hold",BC13,IF(COUNT($U$4:$U14)=BC$2,$V14+BC13,NA())))</f>
        <v>#N/A</v>
      </c>
      <c r="BD14" s="57" t="e">
        <f>IF(AND(ISNUMBER($U14),COUNT($U$4:$U14)=BD$2),$G14,IF($H14="Hold",BD13,IF(COUNT($U$4:$U14)=BD$2,$V14+BD13,NA())))</f>
        <v>#N/A</v>
      </c>
      <c r="BE14" s="57" t="e">
        <f>IF(AND(ISNUMBER($U14),COUNT($U$4:$U14)=BE$2),$G14,IF($H14="Hold",BE13,IF(COUNT($U$4:$U14)=BE$2,$V14+BE13,NA())))</f>
        <v>#N/A</v>
      </c>
      <c r="BF14" s="57" t="e">
        <f>IF(AND(ISNUMBER($U14),COUNT($U$4:$U14)=BF$2),$G14,IF($H14="Hold",BF13,IF(COUNT($U$4:$U14)=BF$2,$V14+BF13,NA())))</f>
        <v>#N/A</v>
      </c>
      <c r="BG14" s="57" t="e">
        <f>IF(AND(ISNUMBER($U14),COUNT($U$4:$U14)=BG$2),$G14,IF($H14="Hold",BG13,IF(COUNT($U$4:$U14)=BG$2,$V14+BG13,NA())))</f>
        <v>#N/A</v>
      </c>
      <c r="BH14" s="55" t="e">
        <f>IF(AND(COUNT($U$4:$U14)=BH$2,$H14="Hold"),"Hold",NA())</f>
        <v>#N/A</v>
      </c>
      <c r="BI14" s="55" t="e">
        <f>IF(AND(COUNT($U$4:$U14)=BI$2,$H14="Hold"),"Hold",NA())</f>
        <v>#N/A</v>
      </c>
      <c r="BJ14" s="55" t="e">
        <f>IF(AND(COUNT($U$4:$U14)=BJ$2,$H14="Hold"),"Hold",NA())</f>
        <v>#N/A</v>
      </c>
      <c r="BK14" s="55" t="e">
        <f>IF(AND(COUNT($U$4:$U14)=BK$2,$H14="Hold"),"Hold",NA())</f>
        <v>#N/A</v>
      </c>
      <c r="BL14" s="55" t="e">
        <f>IF(AND(COUNT($U$4:$U14)=BL$2,$H14="Hold"),"Hold",NA())</f>
        <v>#N/A</v>
      </c>
      <c r="BM14" s="55" t="e">
        <f>IF(AND(COUNT($U$4:$U14)=BM$2,$H14="Hold"),"Hold",NA())</f>
        <v>#N/A</v>
      </c>
      <c r="BN14" s="55" t="e">
        <f>IF(AND(COUNT($U$4:$U14)=BN$2,$H14="Hold"),"Hold",NA())</f>
        <v>#N/A</v>
      </c>
      <c r="BO14" s="55" t="e">
        <f>IF(AND(COUNT($U$4:$U14)=BO$2,$H14="Hold"),"Hold",NA())</f>
        <v>#N/A</v>
      </c>
      <c r="BP14" s="55" t="e">
        <f>IF(AND(COUNT($U$4:$U14)=BP$2,$H14="Hold"),"Hold",NA())</f>
        <v>#N/A</v>
      </c>
      <c r="BQ14" s="55" t="e">
        <f>IF(AND(COUNT($U$4:$U14)=BQ$2,$H14="Hold"),"Hold",NA())</f>
        <v>#N/A</v>
      </c>
      <c r="BR14" s="55" t="e">
        <f>IF(AND(COUNT($U$4:$U14)=BR$2,$H14="Hold"),"Hold",NA())</f>
        <v>#N/A</v>
      </c>
      <c r="BS14" s="55" t="e">
        <f>IF(AND(COUNT($U$4:$U14)=BS$2,$H14="Hold"),"Hold",NA())</f>
        <v>#N/A</v>
      </c>
    </row>
    <row r="15" spans="1:73" s="96" customFormat="1" ht="18.75" customHeight="1" thickTop="1" thickBot="1" x14ac:dyDescent="0.3">
      <c r="B15" s="23"/>
      <c r="C15" s="95"/>
      <c r="D15" s="9">
        <f t="shared" si="2"/>
        <v>22</v>
      </c>
      <c r="E15" s="10">
        <f t="shared" si="3"/>
        <v>42744</v>
      </c>
      <c r="F15" s="5" t="str">
        <f>IFERROR(IF(COUNT(G$4:G15)=0,"",IF(H15="Hold",F14,IF(ISNUMBER(U15),G15,F14+V15))),"")</f>
        <v/>
      </c>
      <c r="G15" s="13"/>
      <c r="H15" s="27"/>
      <c r="I15" s="17"/>
      <c r="J15" s="93"/>
      <c r="K15" s="34"/>
      <c r="L15" s="148" t="s">
        <v>59</v>
      </c>
      <c r="M15" s="148"/>
      <c r="N15" s="136"/>
      <c r="O15" s="137"/>
      <c r="P15" s="37"/>
      <c r="R15" s="46">
        <v>12</v>
      </c>
      <c r="S15" s="47" t="e">
        <f t="shared" si="0"/>
        <v>#N/A</v>
      </c>
      <c r="T15" s="47"/>
      <c r="U15" s="52" t="str">
        <f>IF(H15="30 Mins",$N$19,IF(H15="45 Mins",$N$20,IF(H15="60 Mins",$N$21,IF(H15="Alt 1",$N$22,IF(H15="Alt 2",$N$23,IF(H15="Alt 3",$N$24,IF(H15="Alt 4",$N$25,IF(H15="Alt 5",#REF!,IF(H15="Change",V14,"")))))))))</f>
        <v/>
      </c>
      <c r="V15" s="53" t="e">
        <f>IF(COUNT(U$4:U15)=0,NA(),IF(ISNUMBER(U15),U15,V14))</f>
        <v>#N/A</v>
      </c>
      <c r="W15" s="48" t="e">
        <f t="shared" si="1"/>
        <v>#N/A</v>
      </c>
      <c r="X15" s="72" t="str">
        <f>IF(AND(ISNUMBER($S15),COUNT($U$4:$U15)=X$2),$S15,"")</f>
        <v/>
      </c>
      <c r="Y15" s="72" t="str">
        <f>IF(AND(ISNUMBER($S15),COUNT($U$4:$U15)=Y$2),$S15,"")</f>
        <v/>
      </c>
      <c r="Z15" s="72" t="str">
        <f>IF(AND(ISNUMBER($S15),COUNT($U$4:$U15)=Z$2),$S15,"")</f>
        <v/>
      </c>
      <c r="AA15" s="72" t="str">
        <f>IF(AND(ISNUMBER($S15),COUNT($U$4:$U15)=AA$2),$S15,"")</f>
        <v/>
      </c>
      <c r="AB15" s="72" t="str">
        <f>IF(AND(ISNUMBER($S15),COUNT($U$4:$U15)=AB$2),$S15,"")</f>
        <v/>
      </c>
      <c r="AC15" s="72" t="str">
        <f>IF(AND(ISNUMBER($S15),COUNT($U$4:$U15)=AC$2),$S15,"")</f>
        <v/>
      </c>
      <c r="AD15" s="72" t="str">
        <f>IF(AND(ISNUMBER($S15),COUNT($U$4:$U15)=AD$2),$S15,"")</f>
        <v/>
      </c>
      <c r="AE15" s="72" t="str">
        <f>IF(AND(ISNUMBER($S15),COUNT($U$4:$U15)=AE$2),$S15,"")</f>
        <v/>
      </c>
      <c r="AF15" s="72" t="str">
        <f>IF(AND(ISNUMBER($S15),COUNT($U$4:$U15)=AF$2),$S15,"")</f>
        <v/>
      </c>
      <c r="AG15" s="72" t="str">
        <f>IF(AND(ISNUMBER($S15),COUNT($U$4:$U15)=AG$2),$S15,"")</f>
        <v/>
      </c>
      <c r="AH15" s="72" t="str">
        <f>IF(AND(ISNUMBER($S15),COUNT($U$4:$U15)=AH$2),$S15,"")</f>
        <v/>
      </c>
      <c r="AI15" s="72" t="str">
        <f>IF(AND(ISNUMBER($S15),COUNT($U$4:$U15)=AI$2),$S15,"")</f>
        <v/>
      </c>
      <c r="AJ15" s="51" t="e">
        <f>IFERROR(IF(COUNT($U$4:$U15)&lt;&gt;AJ$2,NA(),SLOPE(X$4:X$26,$R$4:$R$26)*($R15-COUNTIF(BH$4:BH15,"Hold"))+INTERCEPT(X$4:X$26,$R$4:$R$26)),NA())</f>
        <v>#N/A</v>
      </c>
      <c r="AK15" s="51" t="e">
        <f>IFERROR(IF(COUNT($U$4:$U15)&lt;&gt;AK$2,NA(),SLOPE(Y$4:Y$26,$R$4:$R$26)*($R15-COUNTIF(BI$4:BI15,"Hold"))+INTERCEPT(Y$4:Y$26,$R$4:$R$26)),NA())</f>
        <v>#N/A</v>
      </c>
      <c r="AL15" s="51" t="e">
        <f>IFERROR(IF(COUNT($U$4:$U15)&lt;&gt;AL$2,NA(),SLOPE(Z$4:Z$26,$R$4:$R$26)*($R15-COUNTIF(BJ$4:BJ15,"Hold"))+INTERCEPT(Z$4:Z$26,$R$4:$R$26)),NA())</f>
        <v>#N/A</v>
      </c>
      <c r="AM15" s="51" t="e">
        <f>IFERROR(IF(COUNT($U$4:$U15)&lt;&gt;AM$2,NA(),SLOPE(AA$4:AA$26,$R$4:$R$26)*($R15-COUNTIF(BK$4:BK15,"Hold"))+INTERCEPT(AA$4:AA$26,$R$4:$R$26)),NA())</f>
        <v>#N/A</v>
      </c>
      <c r="AN15" s="51" t="e">
        <f>IFERROR(IF(COUNT($U$4:$U15)&lt;&gt;AN$2,NA(),SLOPE(AB$4:AB$26,$R$4:$R$26)*($R15-COUNTIF(BL$4:BL15,"Hold"))+INTERCEPT(AB$4:AB$26,$R$4:$R$26)),NA())</f>
        <v>#N/A</v>
      </c>
      <c r="AO15" s="51" t="e">
        <f>IFERROR(IF(COUNT($U$4:$U15)&lt;&gt;AO$2,NA(),SLOPE(AC$4:AC$26,$R$4:$R$26)*($R15-COUNTIF(BM$4:BM15,"Hold"))+INTERCEPT(AC$4:AC$26,$R$4:$R$26)),NA())</f>
        <v>#N/A</v>
      </c>
      <c r="AP15" s="51" t="e">
        <f>IFERROR(IF(COUNT($U$4:$U15)&lt;&gt;AP$2,NA(),SLOPE(AD$4:AD$26,$R$4:$R$26)*($R15-COUNTIF(BN$4:BN15,"Hold"))+INTERCEPT(AD$4:AD$26,$R$4:$R$26)),NA())</f>
        <v>#N/A</v>
      </c>
      <c r="AQ15" s="51" t="e">
        <f>IFERROR(IF(COUNT($U$4:$U15)&lt;&gt;AQ$2,NA(),SLOPE(AE$4:AE$26,$R$4:$R$26)*($R15-COUNTIF(BO$4:BO15,"Hold"))+INTERCEPT(AE$4:AE$26,$R$4:$R$26)),NA())</f>
        <v>#N/A</v>
      </c>
      <c r="AR15" s="51" t="e">
        <f>IFERROR(IF(COUNT($U$4:$U15)&lt;&gt;AR$2,NA(),SLOPE(AF$4:AF$26,$R$4:$R$26)*($R15-COUNTIF(BP$4:BP15,"Hold"))+INTERCEPT(AF$4:AF$26,$R$4:$R$26)),NA())</f>
        <v>#N/A</v>
      </c>
      <c r="AS15" s="51" t="e">
        <f>IFERROR(IF(COUNT($U$4:$U15)&lt;&gt;AS$2,NA(),SLOPE(AG$4:AG$26,$R$4:$R$26)*($R15-COUNTIF(BQ$4:BQ15,"Hold"))+INTERCEPT(AG$4:AG$26,$R$4:$R$26)),NA())</f>
        <v>#N/A</v>
      </c>
      <c r="AT15" s="51" t="e">
        <f>IFERROR(IF(COUNT($U$4:$U15)&lt;&gt;AT$2,NA(),SLOPE(AH$4:AH$26,$R$4:$R$26)*($R15-COUNTIF(BR$4:BR15,"Hold"))+INTERCEPT(AH$4:AH$26,$R$4:$R$26)),NA())</f>
        <v>#N/A</v>
      </c>
      <c r="AU15" s="51" t="e">
        <f>IFERROR(IF(COUNT($U$4:$U15)&lt;&gt;AU$2,NA(),SLOPE(AI$4:AI$26,$R$4:$R$26)*($R15-COUNTIF(BS$4:BS15,"Hold"))+INTERCEPT(AI$4:AI$26,$R$4:$R$26)),NA())</f>
        <v>#N/A</v>
      </c>
      <c r="AV15" s="57" t="e">
        <f>IF(AND(ISNUMBER($U15),COUNT($U$4:$U15)=AV$2),$G15,IF($H15="Hold",AV14,IF(COUNT($U$4:$U15)=AV$2,$V15+AV14,NA())))</f>
        <v>#N/A</v>
      </c>
      <c r="AW15" s="57" t="e">
        <f>IF(AND(ISNUMBER($U15),COUNT($U$4:$U15)=AW$2),$G15,IF($H15="Hold",AW14,IF(COUNT($U$4:$U15)=AW$2,$V15+AW14,NA())))</f>
        <v>#N/A</v>
      </c>
      <c r="AX15" s="57" t="e">
        <f>IF(AND(ISNUMBER($U15),COUNT($U$4:$U15)=AX$2),$G15,IF($H15="Hold",AX14,IF(COUNT($U$4:$U15)=AX$2,$V15+AX14,NA())))</f>
        <v>#N/A</v>
      </c>
      <c r="AY15" s="57" t="e">
        <f>IF(AND(ISNUMBER($U15),COUNT($U$4:$U15)=AY$2),$G15,IF($H15="Hold",AY14,IF(COUNT($U$4:$U15)=AY$2,$V15+AY14,NA())))</f>
        <v>#N/A</v>
      </c>
      <c r="AZ15" s="57" t="e">
        <f>IF(AND(ISNUMBER($U15),COUNT($U$4:$U15)=AZ$2),$G15,IF($H15="Hold",AZ14,IF(COUNT($U$4:$U15)=AZ$2,$V15+AZ14,NA())))</f>
        <v>#N/A</v>
      </c>
      <c r="BA15" s="57" t="e">
        <f>IF(AND(ISNUMBER($U15),COUNT($U$4:$U15)=BA$2),$G15,IF($H15="Hold",BA14,IF(COUNT($U$4:$U15)=BA$2,$V15+BA14,NA())))</f>
        <v>#N/A</v>
      </c>
      <c r="BB15" s="57" t="e">
        <f>IF(AND(ISNUMBER($U15),COUNT($U$4:$U15)=BB$2),$G15,IF($H15="Hold",BB14,IF(COUNT($U$4:$U15)=BB$2,$V15+BB14,NA())))</f>
        <v>#N/A</v>
      </c>
      <c r="BC15" s="57" t="e">
        <f>IF(AND(ISNUMBER($U15),COUNT($U$4:$U15)=BC$2),$G15,IF($H15="Hold",BC14,IF(COUNT($U$4:$U15)=BC$2,$V15+BC14,NA())))</f>
        <v>#N/A</v>
      </c>
      <c r="BD15" s="57" t="e">
        <f>IF(AND(ISNUMBER($U15),COUNT($U$4:$U15)=BD$2),$G15,IF($H15="Hold",BD14,IF(COUNT($U$4:$U15)=BD$2,$V15+BD14,NA())))</f>
        <v>#N/A</v>
      </c>
      <c r="BE15" s="57" t="e">
        <f>IF(AND(ISNUMBER($U15),COUNT($U$4:$U15)=BE$2),$G15,IF($H15="Hold",BE14,IF(COUNT($U$4:$U15)=BE$2,$V15+BE14,NA())))</f>
        <v>#N/A</v>
      </c>
      <c r="BF15" s="57" t="e">
        <f>IF(AND(ISNUMBER($U15),COUNT($U$4:$U15)=BF$2),$G15,IF($H15="Hold",BF14,IF(COUNT($U$4:$U15)=BF$2,$V15+BF14,NA())))</f>
        <v>#N/A</v>
      </c>
      <c r="BG15" s="57" t="e">
        <f>IF(AND(ISNUMBER($U15),COUNT($U$4:$U15)=BG$2),$G15,IF($H15="Hold",BG14,IF(COUNT($U$4:$U15)=BG$2,$V15+BG14,NA())))</f>
        <v>#N/A</v>
      </c>
      <c r="BH15" s="55" t="e">
        <f>IF(AND(COUNT($U$4:$U15)=BH$2,$H15="Hold"),"Hold",NA())</f>
        <v>#N/A</v>
      </c>
      <c r="BI15" s="55" t="e">
        <f>IF(AND(COUNT($U$4:$U15)=BI$2,$H15="Hold"),"Hold",NA())</f>
        <v>#N/A</v>
      </c>
      <c r="BJ15" s="55" t="e">
        <f>IF(AND(COUNT($U$4:$U15)=BJ$2,$H15="Hold"),"Hold",NA())</f>
        <v>#N/A</v>
      </c>
      <c r="BK15" s="55" t="e">
        <f>IF(AND(COUNT($U$4:$U15)=BK$2,$H15="Hold"),"Hold",NA())</f>
        <v>#N/A</v>
      </c>
      <c r="BL15" s="55" t="e">
        <f>IF(AND(COUNT($U$4:$U15)=BL$2,$H15="Hold"),"Hold",NA())</f>
        <v>#N/A</v>
      </c>
      <c r="BM15" s="55" t="e">
        <f>IF(AND(COUNT($U$4:$U15)=BM$2,$H15="Hold"),"Hold",NA())</f>
        <v>#N/A</v>
      </c>
      <c r="BN15" s="55" t="e">
        <f>IF(AND(COUNT($U$4:$U15)=BN$2,$H15="Hold"),"Hold",NA())</f>
        <v>#N/A</v>
      </c>
      <c r="BO15" s="55" t="e">
        <f>IF(AND(COUNT($U$4:$U15)=BO$2,$H15="Hold"),"Hold",NA())</f>
        <v>#N/A</v>
      </c>
      <c r="BP15" s="55" t="e">
        <f>IF(AND(COUNT($U$4:$U15)=BP$2,$H15="Hold"),"Hold",NA())</f>
        <v>#N/A</v>
      </c>
      <c r="BQ15" s="55" t="e">
        <f>IF(AND(COUNT($U$4:$U15)=BQ$2,$H15="Hold"),"Hold",NA())</f>
        <v>#N/A</v>
      </c>
      <c r="BR15" s="55" t="e">
        <f>IF(AND(COUNT($U$4:$U15)=BR$2,$H15="Hold"),"Hold",NA())</f>
        <v>#N/A</v>
      </c>
      <c r="BS15" s="55" t="e">
        <f>IF(AND(COUNT($U$4:$U15)=BS$2,$H15="Hold"),"Hold",NA())</f>
        <v>#N/A</v>
      </c>
    </row>
    <row r="16" spans="1:73" s="96" customFormat="1" ht="18.75" customHeight="1" thickTop="1" x14ac:dyDescent="0.25">
      <c r="B16" s="23"/>
      <c r="C16" s="95"/>
      <c r="D16" s="9">
        <f t="shared" si="2"/>
        <v>24</v>
      </c>
      <c r="E16" s="10">
        <f t="shared" si="3"/>
        <v>42758</v>
      </c>
      <c r="F16" s="5" t="str">
        <f>IFERROR(IF(COUNT(G$4:G16)=0,"",IF(H16="Hold",F15,IF(ISNUMBER(U16),G16,F15+V16))),"")</f>
        <v/>
      </c>
      <c r="G16" s="13"/>
      <c r="H16" s="27"/>
      <c r="I16" s="17"/>
      <c r="J16" s="93"/>
      <c r="K16" s="34"/>
      <c r="L16" s="148" t="s">
        <v>60</v>
      </c>
      <c r="M16" s="148"/>
      <c r="N16" s="138"/>
      <c r="O16" s="139"/>
      <c r="P16" s="37"/>
      <c r="R16" s="46">
        <v>13</v>
      </c>
      <c r="S16" s="47" t="e">
        <f t="shared" si="0"/>
        <v>#N/A</v>
      </c>
      <c r="T16" s="47"/>
      <c r="U16" s="52" t="str">
        <f>IF(H16="30 Mins",$N$19,IF(H16="45 Mins",$N$20,IF(H16="60 Mins",$N$21,IF(H16="Alt 1",$N$22,IF(H16="Alt 2",$N$23,IF(H16="Alt 3",$N$24,IF(H16="Alt 4",$N$25,IF(H16="Alt 5",#REF!,IF(H16="Change",V15,"")))))))))</f>
        <v/>
      </c>
      <c r="V16" s="53" t="e">
        <f>IF(COUNT(U$4:U16)=0,NA(),IF(ISNUMBER(U16),U16,V15))</f>
        <v>#N/A</v>
      </c>
      <c r="W16" s="48" t="e">
        <f t="shared" si="1"/>
        <v>#N/A</v>
      </c>
      <c r="X16" s="72" t="str">
        <f>IF(AND(ISNUMBER($S16),COUNT($U$4:$U16)=X$2),$S16,"")</f>
        <v/>
      </c>
      <c r="Y16" s="72" t="str">
        <f>IF(AND(ISNUMBER($S16),COUNT($U$4:$U16)=Y$2),$S16,"")</f>
        <v/>
      </c>
      <c r="Z16" s="72" t="str">
        <f>IF(AND(ISNUMBER($S16),COUNT($U$4:$U16)=Z$2),$S16,"")</f>
        <v/>
      </c>
      <c r="AA16" s="72" t="str">
        <f>IF(AND(ISNUMBER($S16),COUNT($U$4:$U16)=AA$2),$S16,"")</f>
        <v/>
      </c>
      <c r="AB16" s="72" t="str">
        <f>IF(AND(ISNUMBER($S16),COUNT($U$4:$U16)=AB$2),$S16,"")</f>
        <v/>
      </c>
      <c r="AC16" s="72" t="str">
        <f>IF(AND(ISNUMBER($S16),COUNT($U$4:$U16)=AC$2),$S16,"")</f>
        <v/>
      </c>
      <c r="AD16" s="72" t="str">
        <f>IF(AND(ISNUMBER($S16),COUNT($U$4:$U16)=AD$2),$S16,"")</f>
        <v/>
      </c>
      <c r="AE16" s="72" t="str">
        <f>IF(AND(ISNUMBER($S16),COUNT($U$4:$U16)=AE$2),$S16,"")</f>
        <v/>
      </c>
      <c r="AF16" s="72" t="str">
        <f>IF(AND(ISNUMBER($S16),COUNT($U$4:$U16)=AF$2),$S16,"")</f>
        <v/>
      </c>
      <c r="AG16" s="72" t="str">
        <f>IF(AND(ISNUMBER($S16),COUNT($U$4:$U16)=AG$2),$S16,"")</f>
        <v/>
      </c>
      <c r="AH16" s="72" t="str">
        <f>IF(AND(ISNUMBER($S16),COUNT($U$4:$U16)=AH$2),$S16,"")</f>
        <v/>
      </c>
      <c r="AI16" s="72" t="str">
        <f>IF(AND(ISNUMBER($S16),COUNT($U$4:$U16)=AI$2),$S16,"")</f>
        <v/>
      </c>
      <c r="AJ16" s="51" t="e">
        <f>IFERROR(IF(COUNT($U$4:$U16)&lt;&gt;AJ$2,NA(),SLOPE(X$4:X$26,$R$4:$R$26)*($R16-COUNTIF(BH$4:BH16,"Hold"))+INTERCEPT(X$4:X$26,$R$4:$R$26)),NA())</f>
        <v>#N/A</v>
      </c>
      <c r="AK16" s="51" t="e">
        <f>IFERROR(IF(COUNT($U$4:$U16)&lt;&gt;AK$2,NA(),SLOPE(Y$4:Y$26,$R$4:$R$26)*($R16-COUNTIF(BI$4:BI16,"Hold"))+INTERCEPT(Y$4:Y$26,$R$4:$R$26)),NA())</f>
        <v>#N/A</v>
      </c>
      <c r="AL16" s="51" t="e">
        <f>IFERROR(IF(COUNT($U$4:$U16)&lt;&gt;AL$2,NA(),SLOPE(Z$4:Z$26,$R$4:$R$26)*($R16-COUNTIF(BJ$4:BJ16,"Hold"))+INTERCEPT(Z$4:Z$26,$R$4:$R$26)),NA())</f>
        <v>#N/A</v>
      </c>
      <c r="AM16" s="51" t="e">
        <f>IFERROR(IF(COUNT($U$4:$U16)&lt;&gt;AM$2,NA(),SLOPE(AA$4:AA$26,$R$4:$R$26)*($R16-COUNTIF(BK$4:BK16,"Hold"))+INTERCEPT(AA$4:AA$26,$R$4:$R$26)),NA())</f>
        <v>#N/A</v>
      </c>
      <c r="AN16" s="51" t="e">
        <f>IFERROR(IF(COUNT($U$4:$U16)&lt;&gt;AN$2,NA(),SLOPE(AB$4:AB$26,$R$4:$R$26)*($R16-COUNTIF(BL$4:BL16,"Hold"))+INTERCEPT(AB$4:AB$26,$R$4:$R$26)),NA())</f>
        <v>#N/A</v>
      </c>
      <c r="AO16" s="51" t="e">
        <f>IFERROR(IF(COUNT($U$4:$U16)&lt;&gt;AO$2,NA(),SLOPE(AC$4:AC$26,$R$4:$R$26)*($R16-COUNTIF(BM$4:BM16,"Hold"))+INTERCEPT(AC$4:AC$26,$R$4:$R$26)),NA())</f>
        <v>#N/A</v>
      </c>
      <c r="AP16" s="51" t="e">
        <f>IFERROR(IF(COUNT($U$4:$U16)&lt;&gt;AP$2,NA(),SLOPE(AD$4:AD$26,$R$4:$R$26)*($R16-COUNTIF(BN$4:BN16,"Hold"))+INTERCEPT(AD$4:AD$26,$R$4:$R$26)),NA())</f>
        <v>#N/A</v>
      </c>
      <c r="AQ16" s="51" t="e">
        <f>IFERROR(IF(COUNT($U$4:$U16)&lt;&gt;AQ$2,NA(),SLOPE(AE$4:AE$26,$R$4:$R$26)*($R16-COUNTIF(BO$4:BO16,"Hold"))+INTERCEPT(AE$4:AE$26,$R$4:$R$26)),NA())</f>
        <v>#N/A</v>
      </c>
      <c r="AR16" s="51" t="e">
        <f>IFERROR(IF(COUNT($U$4:$U16)&lt;&gt;AR$2,NA(),SLOPE(AF$4:AF$26,$R$4:$R$26)*($R16-COUNTIF(BP$4:BP16,"Hold"))+INTERCEPT(AF$4:AF$26,$R$4:$R$26)),NA())</f>
        <v>#N/A</v>
      </c>
      <c r="AS16" s="51" t="e">
        <f>IFERROR(IF(COUNT($U$4:$U16)&lt;&gt;AS$2,NA(),SLOPE(AG$4:AG$26,$R$4:$R$26)*($R16-COUNTIF(BQ$4:BQ16,"Hold"))+INTERCEPT(AG$4:AG$26,$R$4:$R$26)),NA())</f>
        <v>#N/A</v>
      </c>
      <c r="AT16" s="51" t="e">
        <f>IFERROR(IF(COUNT($U$4:$U16)&lt;&gt;AT$2,NA(),SLOPE(AH$4:AH$26,$R$4:$R$26)*($R16-COUNTIF(BR$4:BR16,"Hold"))+INTERCEPT(AH$4:AH$26,$R$4:$R$26)),NA())</f>
        <v>#N/A</v>
      </c>
      <c r="AU16" s="51" t="e">
        <f>IFERROR(IF(COUNT($U$4:$U16)&lt;&gt;AU$2,NA(),SLOPE(AI$4:AI$26,$R$4:$R$26)*($R16-COUNTIF(BS$4:BS16,"Hold"))+INTERCEPT(AI$4:AI$26,$R$4:$R$26)),NA())</f>
        <v>#N/A</v>
      </c>
      <c r="AV16" s="57" t="e">
        <f>IF(AND(ISNUMBER($U16),COUNT($U$4:$U16)=AV$2),$G16,IF($H16="Hold",AV15,IF(COUNT($U$4:$U16)=AV$2,$V16+AV15,NA())))</f>
        <v>#N/A</v>
      </c>
      <c r="AW16" s="57" t="e">
        <f>IF(AND(ISNUMBER($U16),COUNT($U$4:$U16)=AW$2),$G16,IF($H16="Hold",AW15,IF(COUNT($U$4:$U16)=AW$2,$V16+AW15,NA())))</f>
        <v>#N/A</v>
      </c>
      <c r="AX16" s="57" t="e">
        <f>IF(AND(ISNUMBER($U16),COUNT($U$4:$U16)=AX$2),$G16,IF($H16="Hold",AX15,IF(COUNT($U$4:$U16)=AX$2,$V16+AX15,NA())))</f>
        <v>#N/A</v>
      </c>
      <c r="AY16" s="57" t="e">
        <f>IF(AND(ISNUMBER($U16),COUNT($U$4:$U16)=AY$2),$G16,IF($H16="Hold",AY15,IF(COUNT($U$4:$U16)=AY$2,$V16+AY15,NA())))</f>
        <v>#N/A</v>
      </c>
      <c r="AZ16" s="57" t="e">
        <f>IF(AND(ISNUMBER($U16),COUNT($U$4:$U16)=AZ$2),$G16,IF($H16="Hold",AZ15,IF(COUNT($U$4:$U16)=AZ$2,$V16+AZ15,NA())))</f>
        <v>#N/A</v>
      </c>
      <c r="BA16" s="57" t="e">
        <f>IF(AND(ISNUMBER($U16),COUNT($U$4:$U16)=BA$2),$G16,IF($H16="Hold",BA15,IF(COUNT($U$4:$U16)=BA$2,$V16+BA15,NA())))</f>
        <v>#N/A</v>
      </c>
      <c r="BB16" s="57" t="e">
        <f>IF(AND(ISNUMBER($U16),COUNT($U$4:$U16)=BB$2),$G16,IF($H16="Hold",BB15,IF(COUNT($U$4:$U16)=BB$2,$V16+BB15,NA())))</f>
        <v>#N/A</v>
      </c>
      <c r="BC16" s="57" t="e">
        <f>IF(AND(ISNUMBER($U16),COUNT($U$4:$U16)=BC$2),$G16,IF($H16="Hold",BC15,IF(COUNT($U$4:$U16)=BC$2,$V16+BC15,NA())))</f>
        <v>#N/A</v>
      </c>
      <c r="BD16" s="57" t="e">
        <f>IF(AND(ISNUMBER($U16),COUNT($U$4:$U16)=BD$2),$G16,IF($H16="Hold",BD15,IF(COUNT($U$4:$U16)=BD$2,$V16+BD15,NA())))</f>
        <v>#N/A</v>
      </c>
      <c r="BE16" s="57" t="e">
        <f>IF(AND(ISNUMBER($U16),COUNT($U$4:$U16)=BE$2),$G16,IF($H16="Hold",BE15,IF(COUNT($U$4:$U16)=BE$2,$V16+BE15,NA())))</f>
        <v>#N/A</v>
      </c>
      <c r="BF16" s="57" t="e">
        <f>IF(AND(ISNUMBER($U16),COUNT($U$4:$U16)=BF$2),$G16,IF($H16="Hold",BF15,IF(COUNT($U$4:$U16)=BF$2,$V16+BF15,NA())))</f>
        <v>#N/A</v>
      </c>
      <c r="BG16" s="57" t="e">
        <f>IF(AND(ISNUMBER($U16),COUNT($U$4:$U16)=BG$2),$G16,IF($H16="Hold",BG15,IF(COUNT($U$4:$U16)=BG$2,$V16+BG15,NA())))</f>
        <v>#N/A</v>
      </c>
      <c r="BH16" s="55" t="e">
        <f>IF(AND(COUNT($U$4:$U16)=BH$2,$H16="Hold"),"Hold",NA())</f>
        <v>#N/A</v>
      </c>
      <c r="BI16" s="55" t="e">
        <f>IF(AND(COUNT($U$4:$U16)=BI$2,$H16="Hold"),"Hold",NA())</f>
        <v>#N/A</v>
      </c>
      <c r="BJ16" s="55" t="e">
        <f>IF(AND(COUNT($U$4:$U16)=BJ$2,$H16="Hold"),"Hold",NA())</f>
        <v>#N/A</v>
      </c>
      <c r="BK16" s="55" t="e">
        <f>IF(AND(COUNT($U$4:$U16)=BK$2,$H16="Hold"),"Hold",NA())</f>
        <v>#N/A</v>
      </c>
      <c r="BL16" s="55" t="e">
        <f>IF(AND(COUNT($U$4:$U16)=BL$2,$H16="Hold"),"Hold",NA())</f>
        <v>#N/A</v>
      </c>
      <c r="BM16" s="55" t="e">
        <f>IF(AND(COUNT($U$4:$U16)=BM$2,$H16="Hold"),"Hold",NA())</f>
        <v>#N/A</v>
      </c>
      <c r="BN16" s="55" t="e">
        <f>IF(AND(COUNT($U$4:$U16)=BN$2,$H16="Hold"),"Hold",NA())</f>
        <v>#N/A</v>
      </c>
      <c r="BO16" s="55" t="e">
        <f>IF(AND(COUNT($U$4:$U16)=BO$2,$H16="Hold"),"Hold",NA())</f>
        <v>#N/A</v>
      </c>
      <c r="BP16" s="55" t="e">
        <f>IF(AND(COUNT($U$4:$U16)=BP$2,$H16="Hold"),"Hold",NA())</f>
        <v>#N/A</v>
      </c>
      <c r="BQ16" s="55" t="e">
        <f>IF(AND(COUNT($U$4:$U16)=BQ$2,$H16="Hold"),"Hold",NA())</f>
        <v>#N/A</v>
      </c>
      <c r="BR16" s="55" t="e">
        <f>IF(AND(COUNT($U$4:$U16)=BR$2,$H16="Hold"),"Hold",NA())</f>
        <v>#N/A</v>
      </c>
      <c r="BS16" s="55" t="e">
        <f>IF(AND(COUNT($U$4:$U16)=BS$2,$H16="Hold"),"Hold",NA())</f>
        <v>#N/A</v>
      </c>
    </row>
    <row r="17" spans="1:71" s="96" customFormat="1" ht="18.75" customHeight="1" x14ac:dyDescent="0.25">
      <c r="B17" s="23"/>
      <c r="C17" s="95"/>
      <c r="D17" s="9">
        <f t="shared" si="2"/>
        <v>26</v>
      </c>
      <c r="E17" s="10">
        <f t="shared" si="3"/>
        <v>42772</v>
      </c>
      <c r="F17" s="5" t="str">
        <f>IFERROR(IF(COUNT(G$4:G17)=0,"",IF(H17="Hold",F16,IF(ISNUMBER(U17),G17,F16+V17))),"")</f>
        <v/>
      </c>
      <c r="G17" s="13"/>
      <c r="H17" s="27"/>
      <c r="I17" s="17"/>
      <c r="J17" s="93"/>
      <c r="K17" s="34"/>
      <c r="L17" s="74"/>
      <c r="M17" s="74"/>
      <c r="N17" s="75"/>
      <c r="O17" s="75"/>
      <c r="P17" s="37"/>
      <c r="R17" s="46">
        <v>14</v>
      </c>
      <c r="S17" s="47" t="e">
        <f t="shared" si="0"/>
        <v>#N/A</v>
      </c>
      <c r="T17" s="47"/>
      <c r="U17" s="52" t="str">
        <f>IF(H17="30 Mins",$N$19,IF(H17="45 Mins",$N$20,IF(H17="60 Mins",$N$21,IF(H17="Alt 1",$N$22,IF(H17="Alt 2",$N$23,IF(H17="Alt 3",$N$24,IF(H17="Alt 4",$N$25,IF(H17="Alt 5",#REF!,IF(H17="Change",V16,"")))))))))</f>
        <v/>
      </c>
      <c r="V17" s="53" t="e">
        <f>IF(COUNT(U$4:U17)=0,NA(),IF(ISNUMBER(U17),U17,V16))</f>
        <v>#N/A</v>
      </c>
      <c r="W17" s="48" t="e">
        <f t="shared" si="1"/>
        <v>#N/A</v>
      </c>
      <c r="X17" s="72" t="str">
        <f>IF(AND(ISNUMBER($S17),COUNT($U$4:$U17)=X$2),$S17,"")</f>
        <v/>
      </c>
      <c r="Y17" s="72" t="str">
        <f>IF(AND(ISNUMBER($S17),COUNT($U$4:$U17)=Y$2),$S17,"")</f>
        <v/>
      </c>
      <c r="Z17" s="72" t="str">
        <f>IF(AND(ISNUMBER($S17),COUNT($U$4:$U17)=Z$2),$S17,"")</f>
        <v/>
      </c>
      <c r="AA17" s="72" t="str">
        <f>IF(AND(ISNUMBER($S17),COUNT($U$4:$U17)=AA$2),$S17,"")</f>
        <v/>
      </c>
      <c r="AB17" s="72" t="str">
        <f>IF(AND(ISNUMBER($S17),COUNT($U$4:$U17)=AB$2),$S17,"")</f>
        <v/>
      </c>
      <c r="AC17" s="72" t="str">
        <f>IF(AND(ISNUMBER($S17),COUNT($U$4:$U17)=AC$2),$S17,"")</f>
        <v/>
      </c>
      <c r="AD17" s="72" t="str">
        <f>IF(AND(ISNUMBER($S17),COUNT($U$4:$U17)=AD$2),$S17,"")</f>
        <v/>
      </c>
      <c r="AE17" s="72" t="str">
        <f>IF(AND(ISNUMBER($S17),COUNT($U$4:$U17)=AE$2),$S17,"")</f>
        <v/>
      </c>
      <c r="AF17" s="72" t="str">
        <f>IF(AND(ISNUMBER($S17),COUNT($U$4:$U17)=AF$2),$S17,"")</f>
        <v/>
      </c>
      <c r="AG17" s="72" t="str">
        <f>IF(AND(ISNUMBER($S17),COUNT($U$4:$U17)=AG$2),$S17,"")</f>
        <v/>
      </c>
      <c r="AH17" s="72" t="str">
        <f>IF(AND(ISNUMBER($S17),COUNT($U$4:$U17)=AH$2),$S17,"")</f>
        <v/>
      </c>
      <c r="AI17" s="72" t="str">
        <f>IF(AND(ISNUMBER($S17),COUNT($U$4:$U17)=AI$2),$S17,"")</f>
        <v/>
      </c>
      <c r="AJ17" s="51" t="e">
        <f>IFERROR(IF(COUNT($U$4:$U17)&lt;&gt;AJ$2,NA(),SLOPE(X$4:X$26,$R$4:$R$26)*($R17-COUNTIF(BH$4:BH17,"Hold"))+INTERCEPT(X$4:X$26,$R$4:$R$26)),NA())</f>
        <v>#N/A</v>
      </c>
      <c r="AK17" s="51" t="e">
        <f>IFERROR(IF(COUNT($U$4:$U17)&lt;&gt;AK$2,NA(),SLOPE(Y$4:Y$26,$R$4:$R$26)*($R17-COUNTIF(BI$4:BI17,"Hold"))+INTERCEPT(Y$4:Y$26,$R$4:$R$26)),NA())</f>
        <v>#N/A</v>
      </c>
      <c r="AL17" s="51" t="e">
        <f>IFERROR(IF(COUNT($U$4:$U17)&lt;&gt;AL$2,NA(),SLOPE(Z$4:Z$26,$R$4:$R$26)*($R17-COUNTIF(BJ$4:BJ17,"Hold"))+INTERCEPT(Z$4:Z$26,$R$4:$R$26)),NA())</f>
        <v>#N/A</v>
      </c>
      <c r="AM17" s="51" t="e">
        <f>IFERROR(IF(COUNT($U$4:$U17)&lt;&gt;AM$2,NA(),SLOPE(AA$4:AA$26,$R$4:$R$26)*($R17-COUNTIF(BK$4:BK17,"Hold"))+INTERCEPT(AA$4:AA$26,$R$4:$R$26)),NA())</f>
        <v>#N/A</v>
      </c>
      <c r="AN17" s="51" t="e">
        <f>IFERROR(IF(COUNT($U$4:$U17)&lt;&gt;AN$2,NA(),SLOPE(AB$4:AB$26,$R$4:$R$26)*($R17-COUNTIF(BL$4:BL17,"Hold"))+INTERCEPT(AB$4:AB$26,$R$4:$R$26)),NA())</f>
        <v>#N/A</v>
      </c>
      <c r="AO17" s="51" t="e">
        <f>IFERROR(IF(COUNT($U$4:$U17)&lt;&gt;AO$2,NA(),SLOPE(AC$4:AC$26,$R$4:$R$26)*($R17-COUNTIF(BM$4:BM17,"Hold"))+INTERCEPT(AC$4:AC$26,$R$4:$R$26)),NA())</f>
        <v>#N/A</v>
      </c>
      <c r="AP17" s="51" t="e">
        <f>IFERROR(IF(COUNT($U$4:$U17)&lt;&gt;AP$2,NA(),SLOPE(AD$4:AD$26,$R$4:$R$26)*($R17-COUNTIF(BN$4:BN17,"Hold"))+INTERCEPT(AD$4:AD$26,$R$4:$R$26)),NA())</f>
        <v>#N/A</v>
      </c>
      <c r="AQ17" s="51" t="e">
        <f>IFERROR(IF(COUNT($U$4:$U17)&lt;&gt;AQ$2,NA(),SLOPE(AE$4:AE$26,$R$4:$R$26)*($R17-COUNTIF(BO$4:BO17,"Hold"))+INTERCEPT(AE$4:AE$26,$R$4:$R$26)),NA())</f>
        <v>#N/A</v>
      </c>
      <c r="AR17" s="51" t="e">
        <f>IFERROR(IF(COUNT($U$4:$U17)&lt;&gt;AR$2,NA(),SLOPE(AF$4:AF$26,$R$4:$R$26)*($R17-COUNTIF(BP$4:BP17,"Hold"))+INTERCEPT(AF$4:AF$26,$R$4:$R$26)),NA())</f>
        <v>#N/A</v>
      </c>
      <c r="AS17" s="51" t="e">
        <f>IFERROR(IF(COUNT($U$4:$U17)&lt;&gt;AS$2,NA(),SLOPE(AG$4:AG$26,$R$4:$R$26)*($R17-COUNTIF(BQ$4:BQ17,"Hold"))+INTERCEPT(AG$4:AG$26,$R$4:$R$26)),NA())</f>
        <v>#N/A</v>
      </c>
      <c r="AT17" s="51" t="e">
        <f>IFERROR(IF(COUNT($U$4:$U17)&lt;&gt;AT$2,NA(),SLOPE(AH$4:AH$26,$R$4:$R$26)*($R17-COUNTIF(BR$4:BR17,"Hold"))+INTERCEPT(AH$4:AH$26,$R$4:$R$26)),NA())</f>
        <v>#N/A</v>
      </c>
      <c r="AU17" s="51" t="e">
        <f>IFERROR(IF(COUNT($U$4:$U17)&lt;&gt;AU$2,NA(),SLOPE(AI$4:AI$26,$R$4:$R$26)*($R17-COUNTIF(BS$4:BS17,"Hold"))+INTERCEPT(AI$4:AI$26,$R$4:$R$26)),NA())</f>
        <v>#N/A</v>
      </c>
      <c r="AV17" s="57" t="e">
        <f>IF(AND(ISNUMBER($U17),COUNT($U$4:$U17)=AV$2),$G17,IF($H17="Hold",AV16,IF(COUNT($U$4:$U17)=AV$2,$V17+AV16,NA())))</f>
        <v>#N/A</v>
      </c>
      <c r="AW17" s="57" t="e">
        <f>IF(AND(ISNUMBER($U17),COUNT($U$4:$U17)=AW$2),$G17,IF($H17="Hold",AW16,IF(COUNT($U$4:$U17)=AW$2,$V17+AW16,NA())))</f>
        <v>#N/A</v>
      </c>
      <c r="AX17" s="57" t="e">
        <f>IF(AND(ISNUMBER($U17),COUNT($U$4:$U17)=AX$2),$G17,IF($H17="Hold",AX16,IF(COUNT($U$4:$U17)=AX$2,$V17+AX16,NA())))</f>
        <v>#N/A</v>
      </c>
      <c r="AY17" s="57" t="e">
        <f>IF(AND(ISNUMBER($U17),COUNT($U$4:$U17)=AY$2),$G17,IF($H17="Hold",AY16,IF(COUNT($U$4:$U17)=AY$2,$V17+AY16,NA())))</f>
        <v>#N/A</v>
      </c>
      <c r="AZ17" s="57" t="e">
        <f>IF(AND(ISNUMBER($U17),COUNT($U$4:$U17)=AZ$2),$G17,IF($H17="Hold",AZ16,IF(COUNT($U$4:$U17)=AZ$2,$V17+AZ16,NA())))</f>
        <v>#N/A</v>
      </c>
      <c r="BA17" s="57" t="e">
        <f>IF(AND(ISNUMBER($U17),COUNT($U$4:$U17)=BA$2),$G17,IF($H17="Hold",BA16,IF(COUNT($U$4:$U17)=BA$2,$V17+BA16,NA())))</f>
        <v>#N/A</v>
      </c>
      <c r="BB17" s="57" t="e">
        <f>IF(AND(ISNUMBER($U17),COUNT($U$4:$U17)=BB$2),$G17,IF($H17="Hold",BB16,IF(COUNT($U$4:$U17)=BB$2,$V17+BB16,NA())))</f>
        <v>#N/A</v>
      </c>
      <c r="BC17" s="57" t="e">
        <f>IF(AND(ISNUMBER($U17),COUNT($U$4:$U17)=BC$2),$G17,IF($H17="Hold",BC16,IF(COUNT($U$4:$U17)=BC$2,$V17+BC16,NA())))</f>
        <v>#N/A</v>
      </c>
      <c r="BD17" s="57" t="e">
        <f>IF(AND(ISNUMBER($U17),COUNT($U$4:$U17)=BD$2),$G17,IF($H17="Hold",BD16,IF(COUNT($U$4:$U17)=BD$2,$V17+BD16,NA())))</f>
        <v>#N/A</v>
      </c>
      <c r="BE17" s="57" t="e">
        <f>IF(AND(ISNUMBER($U17),COUNT($U$4:$U17)=BE$2),$G17,IF($H17="Hold",BE16,IF(COUNT($U$4:$U17)=BE$2,$V17+BE16,NA())))</f>
        <v>#N/A</v>
      </c>
      <c r="BF17" s="57" t="e">
        <f>IF(AND(ISNUMBER($U17),COUNT($U$4:$U17)=BF$2),$G17,IF($H17="Hold",BF16,IF(COUNT($U$4:$U17)=BF$2,$V17+BF16,NA())))</f>
        <v>#N/A</v>
      </c>
      <c r="BG17" s="57" t="e">
        <f>IF(AND(ISNUMBER($U17),COUNT($U$4:$U17)=BG$2),$G17,IF($H17="Hold",BG16,IF(COUNT($U$4:$U17)=BG$2,$V17+BG16,NA())))</f>
        <v>#N/A</v>
      </c>
      <c r="BH17" s="55" t="e">
        <f>IF(AND(COUNT($U$4:$U17)=BH$2,$H17="Hold"),"Hold",NA())</f>
        <v>#N/A</v>
      </c>
      <c r="BI17" s="55" t="e">
        <f>IF(AND(COUNT($U$4:$U17)=BI$2,$H17="Hold"),"Hold",NA())</f>
        <v>#N/A</v>
      </c>
      <c r="BJ17" s="55" t="e">
        <f>IF(AND(COUNT($U$4:$U17)=BJ$2,$H17="Hold"),"Hold",NA())</f>
        <v>#N/A</v>
      </c>
      <c r="BK17" s="55" t="e">
        <f>IF(AND(COUNT($U$4:$U17)=BK$2,$H17="Hold"),"Hold",NA())</f>
        <v>#N/A</v>
      </c>
      <c r="BL17" s="55" t="e">
        <f>IF(AND(COUNT($U$4:$U17)=BL$2,$H17="Hold"),"Hold",NA())</f>
        <v>#N/A</v>
      </c>
      <c r="BM17" s="55" t="e">
        <f>IF(AND(COUNT($U$4:$U17)=BM$2,$H17="Hold"),"Hold",NA())</f>
        <v>#N/A</v>
      </c>
      <c r="BN17" s="55" t="e">
        <f>IF(AND(COUNT($U$4:$U17)=BN$2,$H17="Hold"),"Hold",NA())</f>
        <v>#N/A</v>
      </c>
      <c r="BO17" s="55" t="e">
        <f>IF(AND(COUNT($U$4:$U17)=BO$2,$H17="Hold"),"Hold",NA())</f>
        <v>#N/A</v>
      </c>
      <c r="BP17" s="55" t="e">
        <f>IF(AND(COUNT($U$4:$U17)=BP$2,$H17="Hold"),"Hold",NA())</f>
        <v>#N/A</v>
      </c>
      <c r="BQ17" s="55" t="e">
        <f>IF(AND(COUNT($U$4:$U17)=BQ$2,$H17="Hold"),"Hold",NA())</f>
        <v>#N/A</v>
      </c>
      <c r="BR17" s="55" t="e">
        <f>IF(AND(COUNT($U$4:$U17)=BR$2,$H17="Hold"),"Hold",NA())</f>
        <v>#N/A</v>
      </c>
      <c r="BS17" s="55" t="e">
        <f>IF(AND(COUNT($U$4:$U17)=BS$2,$H17="Hold"),"Hold",NA())</f>
        <v>#N/A</v>
      </c>
    </row>
    <row r="18" spans="1:71" s="96" customFormat="1" ht="18.75" customHeight="1" x14ac:dyDescent="0.25">
      <c r="B18" s="23"/>
      <c r="C18" s="95"/>
      <c r="D18" s="9">
        <f t="shared" si="2"/>
        <v>28</v>
      </c>
      <c r="E18" s="10">
        <f t="shared" si="3"/>
        <v>42786</v>
      </c>
      <c r="F18" s="5" t="str">
        <f>IFERROR(IF(COUNT(G$4:G18)=0,"",IF(H18="Hold",F17,IF(ISNUMBER(U18),G18,F17+V18))),"")</f>
        <v/>
      </c>
      <c r="G18" s="13"/>
      <c r="H18" s="27"/>
      <c r="I18" s="17"/>
      <c r="J18" s="93"/>
      <c r="K18" s="34"/>
      <c r="L18" s="155" t="s">
        <v>73</v>
      </c>
      <c r="M18" s="155"/>
      <c r="N18" s="155"/>
      <c r="O18" s="155"/>
      <c r="P18" s="37"/>
      <c r="R18" s="46">
        <v>15</v>
      </c>
      <c r="S18" s="47" t="e">
        <f t="shared" si="0"/>
        <v>#N/A</v>
      </c>
      <c r="T18" s="47"/>
      <c r="U18" s="52" t="str">
        <f>IF(H18="30 Mins",$N$19,IF(H18="45 Mins",$N$20,IF(H18="60 Mins",$N$21,IF(H18="Alt 1",$N$22,IF(H18="Alt 2",$N$23,IF(H18="Alt 3",$N$24,IF(H18="Alt 4",$N$25,IF(H18="Alt 5",#REF!,IF(H18="Change",V17,"")))))))))</f>
        <v/>
      </c>
      <c r="V18" s="53" t="e">
        <f>IF(COUNT(U$4:U18)=0,NA(),IF(ISNUMBER(U18),U18,V17))</f>
        <v>#N/A</v>
      </c>
      <c r="W18" s="48" t="e">
        <f t="shared" si="1"/>
        <v>#N/A</v>
      </c>
      <c r="X18" s="72" t="str">
        <f>IF(AND(ISNUMBER($S18),COUNT($U$4:$U18)=X$2),$S18,"")</f>
        <v/>
      </c>
      <c r="Y18" s="72" t="str">
        <f>IF(AND(ISNUMBER($S18),COUNT($U$4:$U18)=Y$2),$S18,"")</f>
        <v/>
      </c>
      <c r="Z18" s="72" t="str">
        <f>IF(AND(ISNUMBER($S18),COUNT($U$4:$U18)=Z$2),$S18,"")</f>
        <v/>
      </c>
      <c r="AA18" s="72" t="str">
        <f>IF(AND(ISNUMBER($S18),COUNT($U$4:$U18)=AA$2),$S18,"")</f>
        <v/>
      </c>
      <c r="AB18" s="72" t="str">
        <f>IF(AND(ISNUMBER($S18),COUNT($U$4:$U18)=AB$2),$S18,"")</f>
        <v/>
      </c>
      <c r="AC18" s="72" t="str">
        <f>IF(AND(ISNUMBER($S18),COUNT($U$4:$U18)=AC$2),$S18,"")</f>
        <v/>
      </c>
      <c r="AD18" s="72" t="str">
        <f>IF(AND(ISNUMBER($S18),COUNT($U$4:$U18)=AD$2),$S18,"")</f>
        <v/>
      </c>
      <c r="AE18" s="72" t="str">
        <f>IF(AND(ISNUMBER($S18),COUNT($U$4:$U18)=AE$2),$S18,"")</f>
        <v/>
      </c>
      <c r="AF18" s="72" t="str">
        <f>IF(AND(ISNUMBER($S18),COUNT($U$4:$U18)=AF$2),$S18,"")</f>
        <v/>
      </c>
      <c r="AG18" s="72" t="str">
        <f>IF(AND(ISNUMBER($S18),COUNT($U$4:$U18)=AG$2),$S18,"")</f>
        <v/>
      </c>
      <c r="AH18" s="72" t="str">
        <f>IF(AND(ISNUMBER($S18),COUNT($U$4:$U18)=AH$2),$S18,"")</f>
        <v/>
      </c>
      <c r="AI18" s="72" t="str">
        <f>IF(AND(ISNUMBER($S18),COUNT($U$4:$U18)=AI$2),$S18,"")</f>
        <v/>
      </c>
      <c r="AJ18" s="51" t="e">
        <f>IFERROR(IF(COUNT($U$4:$U18)&lt;&gt;AJ$2,NA(),SLOPE(X$4:X$26,$R$4:$R$26)*($R18-COUNTIF(BH$4:BH18,"Hold"))+INTERCEPT(X$4:X$26,$R$4:$R$26)),NA())</f>
        <v>#N/A</v>
      </c>
      <c r="AK18" s="51" t="e">
        <f>IFERROR(IF(COUNT($U$4:$U18)&lt;&gt;AK$2,NA(),SLOPE(Y$4:Y$26,$R$4:$R$26)*($R18-COUNTIF(BI$4:BI18,"Hold"))+INTERCEPT(Y$4:Y$26,$R$4:$R$26)),NA())</f>
        <v>#N/A</v>
      </c>
      <c r="AL18" s="51" t="e">
        <f>IFERROR(IF(COUNT($U$4:$U18)&lt;&gt;AL$2,NA(),SLOPE(Z$4:Z$26,$R$4:$R$26)*($R18-COUNTIF(BJ$4:BJ18,"Hold"))+INTERCEPT(Z$4:Z$26,$R$4:$R$26)),NA())</f>
        <v>#N/A</v>
      </c>
      <c r="AM18" s="51" t="e">
        <f>IFERROR(IF(COUNT($U$4:$U18)&lt;&gt;AM$2,NA(),SLOPE(AA$4:AA$26,$R$4:$R$26)*($R18-COUNTIF(BK$4:BK18,"Hold"))+INTERCEPT(AA$4:AA$26,$R$4:$R$26)),NA())</f>
        <v>#N/A</v>
      </c>
      <c r="AN18" s="51" t="e">
        <f>IFERROR(IF(COUNT($U$4:$U18)&lt;&gt;AN$2,NA(),SLOPE(AB$4:AB$26,$R$4:$R$26)*($R18-COUNTIF(BL$4:BL18,"Hold"))+INTERCEPT(AB$4:AB$26,$R$4:$R$26)),NA())</f>
        <v>#N/A</v>
      </c>
      <c r="AO18" s="51" t="e">
        <f>IFERROR(IF(COUNT($U$4:$U18)&lt;&gt;AO$2,NA(),SLOPE(AC$4:AC$26,$R$4:$R$26)*($R18-COUNTIF(BM$4:BM18,"Hold"))+INTERCEPT(AC$4:AC$26,$R$4:$R$26)),NA())</f>
        <v>#N/A</v>
      </c>
      <c r="AP18" s="51" t="e">
        <f>IFERROR(IF(COUNT($U$4:$U18)&lt;&gt;AP$2,NA(),SLOPE(AD$4:AD$26,$R$4:$R$26)*($R18-COUNTIF(BN$4:BN18,"Hold"))+INTERCEPT(AD$4:AD$26,$R$4:$R$26)),NA())</f>
        <v>#N/A</v>
      </c>
      <c r="AQ18" s="51" t="e">
        <f>IFERROR(IF(COUNT($U$4:$U18)&lt;&gt;AQ$2,NA(),SLOPE(AE$4:AE$26,$R$4:$R$26)*($R18-COUNTIF(BO$4:BO18,"Hold"))+INTERCEPT(AE$4:AE$26,$R$4:$R$26)),NA())</f>
        <v>#N/A</v>
      </c>
      <c r="AR18" s="51" t="e">
        <f>IFERROR(IF(COUNT($U$4:$U18)&lt;&gt;AR$2,NA(),SLOPE(AF$4:AF$26,$R$4:$R$26)*($R18-COUNTIF(BP$4:BP18,"Hold"))+INTERCEPT(AF$4:AF$26,$R$4:$R$26)),NA())</f>
        <v>#N/A</v>
      </c>
      <c r="AS18" s="51" t="e">
        <f>IFERROR(IF(COUNT($U$4:$U18)&lt;&gt;AS$2,NA(),SLOPE(AG$4:AG$26,$R$4:$R$26)*($R18-COUNTIF(BQ$4:BQ18,"Hold"))+INTERCEPT(AG$4:AG$26,$R$4:$R$26)),NA())</f>
        <v>#N/A</v>
      </c>
      <c r="AT18" s="51" t="e">
        <f>IFERROR(IF(COUNT($U$4:$U18)&lt;&gt;AT$2,NA(),SLOPE(AH$4:AH$26,$R$4:$R$26)*($R18-COUNTIF(BR$4:BR18,"Hold"))+INTERCEPT(AH$4:AH$26,$R$4:$R$26)),NA())</f>
        <v>#N/A</v>
      </c>
      <c r="AU18" s="51" t="e">
        <f>IFERROR(IF(COUNT($U$4:$U18)&lt;&gt;AU$2,NA(),SLOPE(AI$4:AI$26,$R$4:$R$26)*($R18-COUNTIF(BS$4:BS18,"Hold"))+INTERCEPT(AI$4:AI$26,$R$4:$R$26)),NA())</f>
        <v>#N/A</v>
      </c>
      <c r="AV18" s="57" t="e">
        <f>IF(AND(ISNUMBER($U18),COUNT($U$4:$U18)=AV$2),$G18,IF($H18="Hold",AV17,IF(COUNT($U$4:$U18)=AV$2,$V18+AV17,NA())))</f>
        <v>#N/A</v>
      </c>
      <c r="AW18" s="57" t="e">
        <f>IF(AND(ISNUMBER($U18),COUNT($U$4:$U18)=AW$2),$G18,IF($H18="Hold",AW17,IF(COUNT($U$4:$U18)=AW$2,$V18+AW17,NA())))</f>
        <v>#N/A</v>
      </c>
      <c r="AX18" s="57" t="e">
        <f>IF(AND(ISNUMBER($U18),COUNT($U$4:$U18)=AX$2),$G18,IF($H18="Hold",AX17,IF(COUNT($U$4:$U18)=AX$2,$V18+AX17,NA())))</f>
        <v>#N/A</v>
      </c>
      <c r="AY18" s="57" t="e">
        <f>IF(AND(ISNUMBER($U18),COUNT($U$4:$U18)=AY$2),$G18,IF($H18="Hold",AY17,IF(COUNT($U$4:$U18)=AY$2,$V18+AY17,NA())))</f>
        <v>#N/A</v>
      </c>
      <c r="AZ18" s="57" t="e">
        <f>IF(AND(ISNUMBER($U18),COUNT($U$4:$U18)=AZ$2),$G18,IF($H18="Hold",AZ17,IF(COUNT($U$4:$U18)=AZ$2,$V18+AZ17,NA())))</f>
        <v>#N/A</v>
      </c>
      <c r="BA18" s="57" t="e">
        <f>IF(AND(ISNUMBER($U18),COUNT($U$4:$U18)=BA$2),$G18,IF($H18="Hold",BA17,IF(COUNT($U$4:$U18)=BA$2,$V18+BA17,NA())))</f>
        <v>#N/A</v>
      </c>
      <c r="BB18" s="57" t="e">
        <f>IF(AND(ISNUMBER($U18),COUNT($U$4:$U18)=BB$2),$G18,IF($H18="Hold",BB17,IF(COUNT($U$4:$U18)=BB$2,$V18+BB17,NA())))</f>
        <v>#N/A</v>
      </c>
      <c r="BC18" s="57" t="e">
        <f>IF(AND(ISNUMBER($U18),COUNT($U$4:$U18)=BC$2),$G18,IF($H18="Hold",BC17,IF(COUNT($U$4:$U18)=BC$2,$V18+BC17,NA())))</f>
        <v>#N/A</v>
      </c>
      <c r="BD18" s="57" t="e">
        <f>IF(AND(ISNUMBER($U18),COUNT($U$4:$U18)=BD$2),$G18,IF($H18="Hold",BD17,IF(COUNT($U$4:$U18)=BD$2,$V18+BD17,NA())))</f>
        <v>#N/A</v>
      </c>
      <c r="BE18" s="57" t="e">
        <f>IF(AND(ISNUMBER($U18),COUNT($U$4:$U18)=BE$2),$G18,IF($H18="Hold",BE17,IF(COUNT($U$4:$U18)=BE$2,$V18+BE17,NA())))</f>
        <v>#N/A</v>
      </c>
      <c r="BF18" s="57" t="e">
        <f>IF(AND(ISNUMBER($U18),COUNT($U$4:$U18)=BF$2),$G18,IF($H18="Hold",BF17,IF(COUNT($U$4:$U18)=BF$2,$V18+BF17,NA())))</f>
        <v>#N/A</v>
      </c>
      <c r="BG18" s="57" t="e">
        <f>IF(AND(ISNUMBER($U18),COUNT($U$4:$U18)=BG$2),$G18,IF($H18="Hold",BG17,IF(COUNT($U$4:$U18)=BG$2,$V18+BG17,NA())))</f>
        <v>#N/A</v>
      </c>
      <c r="BH18" s="55" t="e">
        <f>IF(AND(COUNT($U$4:$U18)=BH$2,$H18="Hold"),"Hold",NA())</f>
        <v>#N/A</v>
      </c>
      <c r="BI18" s="55" t="e">
        <f>IF(AND(COUNT($U$4:$U18)=BI$2,$H18="Hold"),"Hold",NA())</f>
        <v>#N/A</v>
      </c>
      <c r="BJ18" s="55" t="e">
        <f>IF(AND(COUNT($U$4:$U18)=BJ$2,$H18="Hold"),"Hold",NA())</f>
        <v>#N/A</v>
      </c>
      <c r="BK18" s="55" t="e">
        <f>IF(AND(COUNT($U$4:$U18)=BK$2,$H18="Hold"),"Hold",NA())</f>
        <v>#N/A</v>
      </c>
      <c r="BL18" s="55" t="e">
        <f>IF(AND(COUNT($U$4:$U18)=BL$2,$H18="Hold"),"Hold",NA())</f>
        <v>#N/A</v>
      </c>
      <c r="BM18" s="55" t="e">
        <f>IF(AND(COUNT($U$4:$U18)=BM$2,$H18="Hold"),"Hold",NA())</f>
        <v>#N/A</v>
      </c>
      <c r="BN18" s="55" t="e">
        <f>IF(AND(COUNT($U$4:$U18)=BN$2,$H18="Hold"),"Hold",NA())</f>
        <v>#N/A</v>
      </c>
      <c r="BO18" s="55" t="e">
        <f>IF(AND(COUNT($U$4:$U18)=BO$2,$H18="Hold"),"Hold",NA())</f>
        <v>#N/A</v>
      </c>
      <c r="BP18" s="55" t="e">
        <f>IF(AND(COUNT($U$4:$U18)=BP$2,$H18="Hold"),"Hold",NA())</f>
        <v>#N/A</v>
      </c>
      <c r="BQ18" s="55" t="e">
        <f>IF(AND(COUNT($U$4:$U18)=BQ$2,$H18="Hold"),"Hold",NA())</f>
        <v>#N/A</v>
      </c>
      <c r="BR18" s="55" t="e">
        <f>IF(AND(COUNT($U$4:$U18)=BR$2,$H18="Hold"),"Hold",NA())</f>
        <v>#N/A</v>
      </c>
      <c r="BS18" s="55" t="e">
        <f>IF(AND(COUNT($U$4:$U18)=BS$2,$H18="Hold"),"Hold",NA())</f>
        <v>#N/A</v>
      </c>
    </row>
    <row r="19" spans="1:71" s="96" customFormat="1" ht="18.75" customHeight="1" x14ac:dyDescent="0.25">
      <c r="B19" s="23"/>
      <c r="C19" s="95"/>
      <c r="D19" s="9">
        <f t="shared" si="2"/>
        <v>30</v>
      </c>
      <c r="E19" s="10">
        <f t="shared" si="3"/>
        <v>42800</v>
      </c>
      <c r="F19" s="5" t="str">
        <f>IFERROR(IF(COUNT(G$4:G19)=0,"",IF(H19="Hold",F18,IF(ISNUMBER(U19),G19,F18+V19))),"")</f>
        <v/>
      </c>
      <c r="G19" s="13"/>
      <c r="H19" s="27"/>
      <c r="I19" s="17"/>
      <c r="J19" s="93"/>
      <c r="K19" s="34"/>
      <c r="L19" s="39" t="s">
        <v>55</v>
      </c>
      <c r="M19" s="125" t="s">
        <v>79</v>
      </c>
      <c r="N19" s="97">
        <v>4.5</v>
      </c>
      <c r="O19" s="75"/>
      <c r="P19" s="37"/>
      <c r="R19" s="46">
        <v>16</v>
      </c>
      <c r="S19" s="47" t="e">
        <f t="shared" si="0"/>
        <v>#N/A</v>
      </c>
      <c r="T19" s="47"/>
      <c r="U19" s="52" t="str">
        <f>IF(H19="30 Mins",$N$19,IF(H19="45 Mins",$N$20,IF(H19="60 Mins",$N$21,IF(H19="Alt 1",$N$22,IF(H19="Alt 2",$N$23,IF(H19="Alt 3",$N$24,IF(H19="Alt 4",$N$25,IF(H19="Alt 5",#REF!,IF(H19="Change",V18,"")))))))))</f>
        <v/>
      </c>
      <c r="V19" s="53" t="e">
        <f>IF(COUNT(U$4:U19)=0,NA(),IF(ISNUMBER(U19),U19,V18))</f>
        <v>#N/A</v>
      </c>
      <c r="W19" s="48" t="e">
        <f t="shared" si="1"/>
        <v>#N/A</v>
      </c>
      <c r="X19" s="72" t="str">
        <f>IF(AND(ISNUMBER($S19),COUNT($U$4:$U19)=X$2),$S19,"")</f>
        <v/>
      </c>
      <c r="Y19" s="72" t="str">
        <f>IF(AND(ISNUMBER($S19),COUNT($U$4:$U19)=Y$2),$S19,"")</f>
        <v/>
      </c>
      <c r="Z19" s="72" t="str">
        <f>IF(AND(ISNUMBER($S19),COUNT($U$4:$U19)=Z$2),$S19,"")</f>
        <v/>
      </c>
      <c r="AA19" s="72" t="str">
        <f>IF(AND(ISNUMBER($S19),COUNT($U$4:$U19)=AA$2),$S19,"")</f>
        <v/>
      </c>
      <c r="AB19" s="72" t="str">
        <f>IF(AND(ISNUMBER($S19),COUNT($U$4:$U19)=AB$2),$S19,"")</f>
        <v/>
      </c>
      <c r="AC19" s="72" t="str">
        <f>IF(AND(ISNUMBER($S19),COUNT($U$4:$U19)=AC$2),$S19,"")</f>
        <v/>
      </c>
      <c r="AD19" s="72" t="str">
        <f>IF(AND(ISNUMBER($S19),COUNT($U$4:$U19)=AD$2),$S19,"")</f>
        <v/>
      </c>
      <c r="AE19" s="72" t="str">
        <f>IF(AND(ISNUMBER($S19),COUNT($U$4:$U19)=AE$2),$S19,"")</f>
        <v/>
      </c>
      <c r="AF19" s="72" t="str">
        <f>IF(AND(ISNUMBER($S19),COUNT($U$4:$U19)=AF$2),$S19,"")</f>
        <v/>
      </c>
      <c r="AG19" s="72" t="str">
        <f>IF(AND(ISNUMBER($S19),COUNT($U$4:$U19)=AG$2),$S19,"")</f>
        <v/>
      </c>
      <c r="AH19" s="72" t="str">
        <f>IF(AND(ISNUMBER($S19),COUNT($U$4:$U19)=AH$2),$S19,"")</f>
        <v/>
      </c>
      <c r="AI19" s="72" t="str">
        <f>IF(AND(ISNUMBER($S19),COUNT($U$4:$U19)=AI$2),$S19,"")</f>
        <v/>
      </c>
      <c r="AJ19" s="51" t="e">
        <f>IFERROR(IF(COUNT($U$4:$U19)&lt;&gt;AJ$2,NA(),SLOPE(X$4:X$26,$R$4:$R$26)*($R19-COUNTIF(BH$4:BH19,"Hold"))+INTERCEPT(X$4:X$26,$R$4:$R$26)),NA())</f>
        <v>#N/A</v>
      </c>
      <c r="AK19" s="51" t="e">
        <f>IFERROR(IF(COUNT($U$4:$U19)&lt;&gt;AK$2,NA(),SLOPE(Y$4:Y$26,$R$4:$R$26)*($R19-COUNTIF(BI$4:BI19,"Hold"))+INTERCEPT(Y$4:Y$26,$R$4:$R$26)),NA())</f>
        <v>#N/A</v>
      </c>
      <c r="AL19" s="51" t="e">
        <f>IFERROR(IF(COUNT($U$4:$U19)&lt;&gt;AL$2,NA(),SLOPE(Z$4:Z$26,$R$4:$R$26)*($R19-COUNTIF(BJ$4:BJ19,"Hold"))+INTERCEPT(Z$4:Z$26,$R$4:$R$26)),NA())</f>
        <v>#N/A</v>
      </c>
      <c r="AM19" s="51" t="e">
        <f>IFERROR(IF(COUNT($U$4:$U19)&lt;&gt;AM$2,NA(),SLOPE(AA$4:AA$26,$R$4:$R$26)*($R19-COUNTIF(BK$4:BK19,"Hold"))+INTERCEPT(AA$4:AA$26,$R$4:$R$26)),NA())</f>
        <v>#N/A</v>
      </c>
      <c r="AN19" s="51" t="e">
        <f>IFERROR(IF(COUNT($U$4:$U19)&lt;&gt;AN$2,NA(),SLOPE(AB$4:AB$26,$R$4:$R$26)*($R19-COUNTIF(BL$4:BL19,"Hold"))+INTERCEPT(AB$4:AB$26,$R$4:$R$26)),NA())</f>
        <v>#N/A</v>
      </c>
      <c r="AO19" s="51" t="e">
        <f>IFERROR(IF(COUNT($U$4:$U19)&lt;&gt;AO$2,NA(),SLOPE(AC$4:AC$26,$R$4:$R$26)*($R19-COUNTIF(BM$4:BM19,"Hold"))+INTERCEPT(AC$4:AC$26,$R$4:$R$26)),NA())</f>
        <v>#N/A</v>
      </c>
      <c r="AP19" s="51" t="e">
        <f>IFERROR(IF(COUNT($U$4:$U19)&lt;&gt;AP$2,NA(),SLOPE(AD$4:AD$26,$R$4:$R$26)*($R19-COUNTIF(BN$4:BN19,"Hold"))+INTERCEPT(AD$4:AD$26,$R$4:$R$26)),NA())</f>
        <v>#N/A</v>
      </c>
      <c r="AQ19" s="51" t="e">
        <f>IFERROR(IF(COUNT($U$4:$U19)&lt;&gt;AQ$2,NA(),SLOPE(AE$4:AE$26,$R$4:$R$26)*($R19-COUNTIF(BO$4:BO19,"Hold"))+INTERCEPT(AE$4:AE$26,$R$4:$R$26)),NA())</f>
        <v>#N/A</v>
      </c>
      <c r="AR19" s="51" t="e">
        <f>IFERROR(IF(COUNT($U$4:$U19)&lt;&gt;AR$2,NA(),SLOPE(AF$4:AF$26,$R$4:$R$26)*($R19-COUNTIF(BP$4:BP19,"Hold"))+INTERCEPT(AF$4:AF$26,$R$4:$R$26)),NA())</f>
        <v>#N/A</v>
      </c>
      <c r="AS19" s="51" t="e">
        <f>IFERROR(IF(COUNT($U$4:$U19)&lt;&gt;AS$2,NA(),SLOPE(AG$4:AG$26,$R$4:$R$26)*($R19-COUNTIF(BQ$4:BQ19,"Hold"))+INTERCEPT(AG$4:AG$26,$R$4:$R$26)),NA())</f>
        <v>#N/A</v>
      </c>
      <c r="AT19" s="51" t="e">
        <f>IFERROR(IF(COUNT($U$4:$U19)&lt;&gt;AT$2,NA(),SLOPE(AH$4:AH$26,$R$4:$R$26)*($R19-COUNTIF(BR$4:BR19,"Hold"))+INTERCEPT(AH$4:AH$26,$R$4:$R$26)),NA())</f>
        <v>#N/A</v>
      </c>
      <c r="AU19" s="51" t="e">
        <f>IFERROR(IF(COUNT($U$4:$U19)&lt;&gt;AU$2,NA(),SLOPE(AI$4:AI$26,$R$4:$R$26)*($R19-COUNTIF(BS$4:BS19,"Hold"))+INTERCEPT(AI$4:AI$26,$R$4:$R$26)),NA())</f>
        <v>#N/A</v>
      </c>
      <c r="AV19" s="57" t="e">
        <f>IF(AND(ISNUMBER($U19),COUNT($U$4:$U19)=AV$2),$G19,IF($H19="Hold",AV18,IF(COUNT($U$4:$U19)=AV$2,$V19+AV18,NA())))</f>
        <v>#N/A</v>
      </c>
      <c r="AW19" s="57" t="e">
        <f>IF(AND(ISNUMBER($U19),COUNT($U$4:$U19)=AW$2),$G19,IF($H19="Hold",AW18,IF(COUNT($U$4:$U19)=AW$2,$V19+AW18,NA())))</f>
        <v>#N/A</v>
      </c>
      <c r="AX19" s="57" t="e">
        <f>IF(AND(ISNUMBER($U19),COUNT($U$4:$U19)=AX$2),$G19,IF($H19="Hold",AX18,IF(COUNT($U$4:$U19)=AX$2,$V19+AX18,NA())))</f>
        <v>#N/A</v>
      </c>
      <c r="AY19" s="57" t="e">
        <f>IF(AND(ISNUMBER($U19),COUNT($U$4:$U19)=AY$2),$G19,IF($H19="Hold",AY18,IF(COUNT($U$4:$U19)=AY$2,$V19+AY18,NA())))</f>
        <v>#N/A</v>
      </c>
      <c r="AZ19" s="57" t="e">
        <f>IF(AND(ISNUMBER($U19),COUNT($U$4:$U19)=AZ$2),$G19,IF($H19="Hold",AZ18,IF(COUNT($U$4:$U19)=AZ$2,$V19+AZ18,NA())))</f>
        <v>#N/A</v>
      </c>
      <c r="BA19" s="57" t="e">
        <f>IF(AND(ISNUMBER($U19),COUNT($U$4:$U19)=BA$2),$G19,IF($H19="Hold",BA18,IF(COUNT($U$4:$U19)=BA$2,$V19+BA18,NA())))</f>
        <v>#N/A</v>
      </c>
      <c r="BB19" s="57" t="e">
        <f>IF(AND(ISNUMBER($U19),COUNT($U$4:$U19)=BB$2),$G19,IF($H19="Hold",BB18,IF(COUNT($U$4:$U19)=BB$2,$V19+BB18,NA())))</f>
        <v>#N/A</v>
      </c>
      <c r="BC19" s="57" t="e">
        <f>IF(AND(ISNUMBER($U19),COUNT($U$4:$U19)=BC$2),$G19,IF($H19="Hold",BC18,IF(COUNT($U$4:$U19)=BC$2,$V19+BC18,NA())))</f>
        <v>#N/A</v>
      </c>
      <c r="BD19" s="57" t="e">
        <f>IF(AND(ISNUMBER($U19),COUNT($U$4:$U19)=BD$2),$G19,IF($H19="Hold",BD18,IF(COUNT($U$4:$U19)=BD$2,$V19+BD18,NA())))</f>
        <v>#N/A</v>
      </c>
      <c r="BE19" s="57" t="e">
        <f>IF(AND(ISNUMBER($U19),COUNT($U$4:$U19)=BE$2),$G19,IF($H19="Hold",BE18,IF(COUNT($U$4:$U19)=BE$2,$V19+BE18,NA())))</f>
        <v>#N/A</v>
      </c>
      <c r="BF19" s="57" t="e">
        <f>IF(AND(ISNUMBER($U19),COUNT($U$4:$U19)=BF$2),$G19,IF($H19="Hold",BF18,IF(COUNT($U$4:$U19)=BF$2,$V19+BF18,NA())))</f>
        <v>#N/A</v>
      </c>
      <c r="BG19" s="57" t="e">
        <f>IF(AND(ISNUMBER($U19),COUNT($U$4:$U19)=BG$2),$G19,IF($H19="Hold",BG18,IF(COUNT($U$4:$U19)=BG$2,$V19+BG18,NA())))</f>
        <v>#N/A</v>
      </c>
      <c r="BH19" s="55" t="e">
        <f>IF(AND(COUNT($U$4:$U19)=BH$2,$H19="Hold"),"Hold",NA())</f>
        <v>#N/A</v>
      </c>
      <c r="BI19" s="55" t="e">
        <f>IF(AND(COUNT($U$4:$U19)=BI$2,$H19="Hold"),"Hold",NA())</f>
        <v>#N/A</v>
      </c>
      <c r="BJ19" s="55" t="e">
        <f>IF(AND(COUNT($U$4:$U19)=BJ$2,$H19="Hold"),"Hold",NA())</f>
        <v>#N/A</v>
      </c>
      <c r="BK19" s="55" t="e">
        <f>IF(AND(COUNT($U$4:$U19)=BK$2,$H19="Hold"),"Hold",NA())</f>
        <v>#N/A</v>
      </c>
      <c r="BL19" s="55" t="e">
        <f>IF(AND(COUNT($U$4:$U19)=BL$2,$H19="Hold"),"Hold",NA())</f>
        <v>#N/A</v>
      </c>
      <c r="BM19" s="55" t="e">
        <f>IF(AND(COUNT($U$4:$U19)=BM$2,$H19="Hold"),"Hold",NA())</f>
        <v>#N/A</v>
      </c>
      <c r="BN19" s="55" t="e">
        <f>IF(AND(COUNT($U$4:$U19)=BN$2,$H19="Hold"),"Hold",NA())</f>
        <v>#N/A</v>
      </c>
      <c r="BO19" s="55" t="e">
        <f>IF(AND(COUNT($U$4:$U19)=BO$2,$H19="Hold"),"Hold",NA())</f>
        <v>#N/A</v>
      </c>
      <c r="BP19" s="55" t="e">
        <f>IF(AND(COUNT($U$4:$U19)=BP$2,$H19="Hold"),"Hold",NA())</f>
        <v>#N/A</v>
      </c>
      <c r="BQ19" s="55" t="e">
        <f>IF(AND(COUNT($U$4:$U19)=BQ$2,$H19="Hold"),"Hold",NA())</f>
        <v>#N/A</v>
      </c>
      <c r="BR19" s="55" t="e">
        <f>IF(AND(COUNT($U$4:$U19)=BR$2,$H19="Hold"),"Hold",NA())</f>
        <v>#N/A</v>
      </c>
      <c r="BS19" s="55" t="e">
        <f>IF(AND(COUNT($U$4:$U19)=BS$2,$H19="Hold"),"Hold",NA())</f>
        <v>#N/A</v>
      </c>
    </row>
    <row r="20" spans="1:71" s="96" customFormat="1" ht="18.75" customHeight="1" x14ac:dyDescent="0.25">
      <c r="B20" s="23"/>
      <c r="C20" s="95"/>
      <c r="D20" s="9">
        <f t="shared" si="2"/>
        <v>32</v>
      </c>
      <c r="E20" s="10">
        <f t="shared" si="3"/>
        <v>42814</v>
      </c>
      <c r="F20" s="5" t="str">
        <f>IFERROR(IF(COUNT(G$4:G20)=0,"",IF(H20="Hold",F19,IF(ISNUMBER(U20),G20,F19+V20))),"")</f>
        <v/>
      </c>
      <c r="G20" s="13"/>
      <c r="H20" s="27"/>
      <c r="I20" s="17"/>
      <c r="J20" s="93"/>
      <c r="K20" s="34"/>
      <c r="L20" s="40" t="s">
        <v>66</v>
      </c>
      <c r="M20" s="126" t="s">
        <v>79</v>
      </c>
      <c r="N20" s="97">
        <v>5.55</v>
      </c>
      <c r="O20" s="75"/>
      <c r="P20" s="37"/>
      <c r="R20" s="46">
        <v>17</v>
      </c>
      <c r="S20" s="47" t="e">
        <f t="shared" si="0"/>
        <v>#N/A</v>
      </c>
      <c r="T20" s="47"/>
      <c r="U20" s="52" t="str">
        <f>IF(H20="30 Mins",$N$19,IF(H20="45 Mins",$N$20,IF(H20="60 Mins",$N$21,IF(H20="Alt 1",$N$22,IF(H20="Alt 2",$N$23,IF(H20="Alt 3",$N$24,IF(H20="Alt 4",$N$25,IF(H20="Alt 5",#REF!,IF(H20="Change",V19,"")))))))))</f>
        <v/>
      </c>
      <c r="V20" s="53" t="e">
        <f>IF(COUNT(U$4:U20)=0,NA(),IF(ISNUMBER(U20),U20,V19))</f>
        <v>#N/A</v>
      </c>
      <c r="W20" s="48" t="e">
        <f t="shared" si="1"/>
        <v>#N/A</v>
      </c>
      <c r="X20" s="72" t="str">
        <f>IF(AND(ISNUMBER($S20),COUNT($U$4:$U20)=X$2),$S20,"")</f>
        <v/>
      </c>
      <c r="Y20" s="72" t="str">
        <f>IF(AND(ISNUMBER($S20),COUNT($U$4:$U20)=Y$2),$S20,"")</f>
        <v/>
      </c>
      <c r="Z20" s="72" t="str">
        <f>IF(AND(ISNUMBER($S20),COUNT($U$4:$U20)=Z$2),$S20,"")</f>
        <v/>
      </c>
      <c r="AA20" s="72" t="str">
        <f>IF(AND(ISNUMBER($S20),COUNT($U$4:$U20)=AA$2),$S20,"")</f>
        <v/>
      </c>
      <c r="AB20" s="72" t="str">
        <f>IF(AND(ISNUMBER($S20),COUNT($U$4:$U20)=AB$2),$S20,"")</f>
        <v/>
      </c>
      <c r="AC20" s="72" t="str">
        <f>IF(AND(ISNUMBER($S20),COUNT($U$4:$U20)=AC$2),$S20,"")</f>
        <v/>
      </c>
      <c r="AD20" s="72" t="str">
        <f>IF(AND(ISNUMBER($S20),COUNT($U$4:$U20)=AD$2),$S20,"")</f>
        <v/>
      </c>
      <c r="AE20" s="72" t="str">
        <f>IF(AND(ISNUMBER($S20),COUNT($U$4:$U20)=AE$2),$S20,"")</f>
        <v/>
      </c>
      <c r="AF20" s="72" t="str">
        <f>IF(AND(ISNUMBER($S20),COUNT($U$4:$U20)=AF$2),$S20,"")</f>
        <v/>
      </c>
      <c r="AG20" s="72" t="str">
        <f>IF(AND(ISNUMBER($S20),COUNT($U$4:$U20)=AG$2),$S20,"")</f>
        <v/>
      </c>
      <c r="AH20" s="72" t="str">
        <f>IF(AND(ISNUMBER($S20),COUNT($U$4:$U20)=AH$2),$S20,"")</f>
        <v/>
      </c>
      <c r="AI20" s="72" t="str">
        <f>IF(AND(ISNUMBER($S20),COUNT($U$4:$U20)=AI$2),$S20,"")</f>
        <v/>
      </c>
      <c r="AJ20" s="51" t="e">
        <f>IFERROR(IF(COUNT($U$4:$U20)&lt;&gt;AJ$2,NA(),SLOPE(X$4:X$26,$R$4:$R$26)*($R20-COUNTIF(BH$4:BH20,"Hold"))+INTERCEPT(X$4:X$26,$R$4:$R$26)),NA())</f>
        <v>#N/A</v>
      </c>
      <c r="AK20" s="51" t="e">
        <f>IFERROR(IF(COUNT($U$4:$U20)&lt;&gt;AK$2,NA(),SLOPE(Y$4:Y$26,$R$4:$R$26)*($R20-COUNTIF(BI$4:BI20,"Hold"))+INTERCEPT(Y$4:Y$26,$R$4:$R$26)),NA())</f>
        <v>#N/A</v>
      </c>
      <c r="AL20" s="51" t="e">
        <f>IFERROR(IF(COUNT($U$4:$U20)&lt;&gt;AL$2,NA(),SLOPE(Z$4:Z$26,$R$4:$R$26)*($R20-COUNTIF(BJ$4:BJ20,"Hold"))+INTERCEPT(Z$4:Z$26,$R$4:$R$26)),NA())</f>
        <v>#N/A</v>
      </c>
      <c r="AM20" s="51" t="e">
        <f>IFERROR(IF(COUNT($U$4:$U20)&lt;&gt;AM$2,NA(),SLOPE(AA$4:AA$26,$R$4:$R$26)*($R20-COUNTIF(BK$4:BK20,"Hold"))+INTERCEPT(AA$4:AA$26,$R$4:$R$26)),NA())</f>
        <v>#N/A</v>
      </c>
      <c r="AN20" s="51" t="e">
        <f>IFERROR(IF(COUNT($U$4:$U20)&lt;&gt;AN$2,NA(),SLOPE(AB$4:AB$26,$R$4:$R$26)*($R20-COUNTIF(BL$4:BL20,"Hold"))+INTERCEPT(AB$4:AB$26,$R$4:$R$26)),NA())</f>
        <v>#N/A</v>
      </c>
      <c r="AO20" s="51" t="e">
        <f>IFERROR(IF(COUNT($U$4:$U20)&lt;&gt;AO$2,NA(),SLOPE(AC$4:AC$26,$R$4:$R$26)*($R20-COUNTIF(BM$4:BM20,"Hold"))+INTERCEPT(AC$4:AC$26,$R$4:$R$26)),NA())</f>
        <v>#N/A</v>
      </c>
      <c r="AP20" s="51" t="e">
        <f>IFERROR(IF(COUNT($U$4:$U20)&lt;&gt;AP$2,NA(),SLOPE(AD$4:AD$26,$R$4:$R$26)*($R20-COUNTIF(BN$4:BN20,"Hold"))+INTERCEPT(AD$4:AD$26,$R$4:$R$26)),NA())</f>
        <v>#N/A</v>
      </c>
      <c r="AQ20" s="51" t="e">
        <f>IFERROR(IF(COUNT($U$4:$U20)&lt;&gt;AQ$2,NA(),SLOPE(AE$4:AE$26,$R$4:$R$26)*($R20-COUNTIF(BO$4:BO20,"Hold"))+INTERCEPT(AE$4:AE$26,$R$4:$R$26)),NA())</f>
        <v>#N/A</v>
      </c>
      <c r="AR20" s="51" t="e">
        <f>IFERROR(IF(COUNT($U$4:$U20)&lt;&gt;AR$2,NA(),SLOPE(AF$4:AF$26,$R$4:$R$26)*($R20-COUNTIF(BP$4:BP20,"Hold"))+INTERCEPT(AF$4:AF$26,$R$4:$R$26)),NA())</f>
        <v>#N/A</v>
      </c>
      <c r="AS20" s="51" t="e">
        <f>IFERROR(IF(COUNT($U$4:$U20)&lt;&gt;AS$2,NA(),SLOPE(AG$4:AG$26,$R$4:$R$26)*($R20-COUNTIF(BQ$4:BQ20,"Hold"))+INTERCEPT(AG$4:AG$26,$R$4:$R$26)),NA())</f>
        <v>#N/A</v>
      </c>
      <c r="AT20" s="51" t="e">
        <f>IFERROR(IF(COUNT($U$4:$U20)&lt;&gt;AT$2,NA(),SLOPE(AH$4:AH$26,$R$4:$R$26)*($R20-COUNTIF(BR$4:BR20,"Hold"))+INTERCEPT(AH$4:AH$26,$R$4:$R$26)),NA())</f>
        <v>#N/A</v>
      </c>
      <c r="AU20" s="51" t="e">
        <f>IFERROR(IF(COUNT($U$4:$U20)&lt;&gt;AU$2,NA(),SLOPE(AI$4:AI$26,$R$4:$R$26)*($R20-COUNTIF(BS$4:BS20,"Hold"))+INTERCEPT(AI$4:AI$26,$R$4:$R$26)),NA())</f>
        <v>#N/A</v>
      </c>
      <c r="AV20" s="57" t="e">
        <f>IF(AND(ISNUMBER($U20),COUNT($U$4:$U20)=AV$2),$G20,IF($H20="Hold",AV19,IF(COUNT($U$4:$U20)=AV$2,$V20+AV19,NA())))</f>
        <v>#N/A</v>
      </c>
      <c r="AW20" s="57" t="e">
        <f>IF(AND(ISNUMBER($U20),COUNT($U$4:$U20)=AW$2),$G20,IF($H20="Hold",AW19,IF(COUNT($U$4:$U20)=AW$2,$V20+AW19,NA())))</f>
        <v>#N/A</v>
      </c>
      <c r="AX20" s="57" t="e">
        <f>IF(AND(ISNUMBER($U20),COUNT($U$4:$U20)=AX$2),$G20,IF($H20="Hold",AX19,IF(COUNT($U$4:$U20)=AX$2,$V20+AX19,NA())))</f>
        <v>#N/A</v>
      </c>
      <c r="AY20" s="57" t="e">
        <f>IF(AND(ISNUMBER($U20),COUNT($U$4:$U20)=AY$2),$G20,IF($H20="Hold",AY19,IF(COUNT($U$4:$U20)=AY$2,$V20+AY19,NA())))</f>
        <v>#N/A</v>
      </c>
      <c r="AZ20" s="57" t="e">
        <f>IF(AND(ISNUMBER($U20),COUNT($U$4:$U20)=AZ$2),$G20,IF($H20="Hold",AZ19,IF(COUNT($U$4:$U20)=AZ$2,$V20+AZ19,NA())))</f>
        <v>#N/A</v>
      </c>
      <c r="BA20" s="57" t="e">
        <f>IF(AND(ISNUMBER($U20),COUNT($U$4:$U20)=BA$2),$G20,IF($H20="Hold",BA19,IF(COUNT($U$4:$U20)=BA$2,$V20+BA19,NA())))</f>
        <v>#N/A</v>
      </c>
      <c r="BB20" s="57" t="e">
        <f>IF(AND(ISNUMBER($U20),COUNT($U$4:$U20)=BB$2),$G20,IF($H20="Hold",BB19,IF(COUNT($U$4:$U20)=BB$2,$V20+BB19,NA())))</f>
        <v>#N/A</v>
      </c>
      <c r="BC20" s="57" t="e">
        <f>IF(AND(ISNUMBER($U20),COUNT($U$4:$U20)=BC$2),$G20,IF($H20="Hold",BC19,IF(COUNT($U$4:$U20)=BC$2,$V20+BC19,NA())))</f>
        <v>#N/A</v>
      </c>
      <c r="BD20" s="57" t="e">
        <f>IF(AND(ISNUMBER($U20),COUNT($U$4:$U20)=BD$2),$G20,IF($H20="Hold",BD19,IF(COUNT($U$4:$U20)=BD$2,$V20+BD19,NA())))</f>
        <v>#N/A</v>
      </c>
      <c r="BE20" s="57" t="e">
        <f>IF(AND(ISNUMBER($U20),COUNT($U$4:$U20)=BE$2),$G20,IF($H20="Hold",BE19,IF(COUNT($U$4:$U20)=BE$2,$V20+BE19,NA())))</f>
        <v>#N/A</v>
      </c>
      <c r="BF20" s="57" t="e">
        <f>IF(AND(ISNUMBER($U20),COUNT($U$4:$U20)=BF$2),$G20,IF($H20="Hold",BF19,IF(COUNT($U$4:$U20)=BF$2,$V20+BF19,NA())))</f>
        <v>#N/A</v>
      </c>
      <c r="BG20" s="57" t="e">
        <f>IF(AND(ISNUMBER($U20),COUNT($U$4:$U20)=BG$2),$G20,IF($H20="Hold",BG19,IF(COUNT($U$4:$U20)=BG$2,$V20+BG19,NA())))</f>
        <v>#N/A</v>
      </c>
      <c r="BH20" s="55" t="e">
        <f>IF(AND(COUNT($U$4:$U20)=BH$2,$H20="Hold"),"Hold",NA())</f>
        <v>#N/A</v>
      </c>
      <c r="BI20" s="55" t="e">
        <f>IF(AND(COUNT($U$4:$U20)=BI$2,$H20="Hold"),"Hold",NA())</f>
        <v>#N/A</v>
      </c>
      <c r="BJ20" s="55" t="e">
        <f>IF(AND(COUNT($U$4:$U20)=BJ$2,$H20="Hold"),"Hold",NA())</f>
        <v>#N/A</v>
      </c>
      <c r="BK20" s="55" t="e">
        <f>IF(AND(COUNT($U$4:$U20)=BK$2,$H20="Hold"),"Hold",NA())</f>
        <v>#N/A</v>
      </c>
      <c r="BL20" s="55" t="e">
        <f>IF(AND(COUNT($U$4:$U20)=BL$2,$H20="Hold"),"Hold",NA())</f>
        <v>#N/A</v>
      </c>
      <c r="BM20" s="55" t="e">
        <f>IF(AND(COUNT($U$4:$U20)=BM$2,$H20="Hold"),"Hold",NA())</f>
        <v>#N/A</v>
      </c>
      <c r="BN20" s="55" t="e">
        <f>IF(AND(COUNT($U$4:$U20)=BN$2,$H20="Hold"),"Hold",NA())</f>
        <v>#N/A</v>
      </c>
      <c r="BO20" s="55" t="e">
        <f>IF(AND(COUNT($U$4:$U20)=BO$2,$H20="Hold"),"Hold",NA())</f>
        <v>#N/A</v>
      </c>
      <c r="BP20" s="55" t="e">
        <f>IF(AND(COUNT($U$4:$U20)=BP$2,$H20="Hold"),"Hold",NA())</f>
        <v>#N/A</v>
      </c>
      <c r="BQ20" s="55" t="e">
        <f>IF(AND(COUNT($U$4:$U20)=BQ$2,$H20="Hold"),"Hold",NA())</f>
        <v>#N/A</v>
      </c>
      <c r="BR20" s="55" t="e">
        <f>IF(AND(COUNT($U$4:$U20)=BR$2,$H20="Hold"),"Hold",NA())</f>
        <v>#N/A</v>
      </c>
      <c r="BS20" s="55" t="e">
        <f>IF(AND(COUNT($U$4:$U20)=BS$2,$H20="Hold"),"Hold",NA())</f>
        <v>#N/A</v>
      </c>
    </row>
    <row r="21" spans="1:71" s="96" customFormat="1" ht="18.75" customHeight="1" x14ac:dyDescent="0.25">
      <c r="B21" s="23"/>
      <c r="C21" s="95"/>
      <c r="D21" s="9">
        <f t="shared" si="2"/>
        <v>34</v>
      </c>
      <c r="E21" s="10">
        <f t="shared" si="3"/>
        <v>42828</v>
      </c>
      <c r="F21" s="5" t="str">
        <f>IFERROR(IF(COUNT(G$4:G21)=0,"",IF(H21="Hold",F20,IF(ISNUMBER(U21),G21,F20+V21))),"")</f>
        <v/>
      </c>
      <c r="G21" s="13"/>
      <c r="H21" s="27"/>
      <c r="I21" s="17"/>
      <c r="J21" s="93"/>
      <c r="K21" s="34"/>
      <c r="L21" s="25" t="s">
        <v>67</v>
      </c>
      <c r="M21" s="133" t="s">
        <v>79</v>
      </c>
      <c r="N21" s="97">
        <v>6.6</v>
      </c>
      <c r="O21" s="75"/>
      <c r="P21" s="37"/>
      <c r="R21" s="46">
        <v>18</v>
      </c>
      <c r="S21" s="47" t="e">
        <f t="shared" si="0"/>
        <v>#N/A</v>
      </c>
      <c r="T21" s="47"/>
      <c r="U21" s="52" t="str">
        <f>IF(H21="30 Mins",$N$19,IF(H21="45 Mins",$N$20,IF(H21="60 Mins",$N$21,IF(H21="Alt 1",$N$22,IF(H21="Alt 2",$N$23,IF(H21="Alt 3",$N$24,IF(H21="Alt 4",$N$25,IF(H21="Alt 5",#REF!,IF(H21="Change",V20,"")))))))))</f>
        <v/>
      </c>
      <c r="V21" s="53" t="e">
        <f>IF(COUNT(U$4:U21)=0,NA(),IF(ISNUMBER(U21),U21,V20))</f>
        <v>#N/A</v>
      </c>
      <c r="W21" s="48" t="e">
        <f t="shared" si="1"/>
        <v>#N/A</v>
      </c>
      <c r="X21" s="72" t="str">
        <f>IF(AND(ISNUMBER($S21),COUNT($U$4:$U21)=X$2),$S21,"")</f>
        <v/>
      </c>
      <c r="Y21" s="72" t="str">
        <f>IF(AND(ISNUMBER($S21),COUNT($U$4:$U21)=Y$2),$S21,"")</f>
        <v/>
      </c>
      <c r="Z21" s="72" t="str">
        <f>IF(AND(ISNUMBER($S21),COUNT($U$4:$U21)=Z$2),$S21,"")</f>
        <v/>
      </c>
      <c r="AA21" s="72" t="str">
        <f>IF(AND(ISNUMBER($S21),COUNT($U$4:$U21)=AA$2),$S21,"")</f>
        <v/>
      </c>
      <c r="AB21" s="72" t="str">
        <f>IF(AND(ISNUMBER($S21),COUNT($U$4:$U21)=AB$2),$S21,"")</f>
        <v/>
      </c>
      <c r="AC21" s="72" t="str">
        <f>IF(AND(ISNUMBER($S21),COUNT($U$4:$U21)=AC$2),$S21,"")</f>
        <v/>
      </c>
      <c r="AD21" s="72" t="str">
        <f>IF(AND(ISNUMBER($S21),COUNT($U$4:$U21)=AD$2),$S21,"")</f>
        <v/>
      </c>
      <c r="AE21" s="72" t="str">
        <f>IF(AND(ISNUMBER($S21),COUNT($U$4:$U21)=AE$2),$S21,"")</f>
        <v/>
      </c>
      <c r="AF21" s="72" t="str">
        <f>IF(AND(ISNUMBER($S21),COUNT($U$4:$U21)=AF$2),$S21,"")</f>
        <v/>
      </c>
      <c r="AG21" s="72" t="str">
        <f>IF(AND(ISNUMBER($S21),COUNT($U$4:$U21)=AG$2),$S21,"")</f>
        <v/>
      </c>
      <c r="AH21" s="72" t="str">
        <f>IF(AND(ISNUMBER($S21),COUNT($U$4:$U21)=AH$2),$S21,"")</f>
        <v/>
      </c>
      <c r="AI21" s="72" t="str">
        <f>IF(AND(ISNUMBER($S21),COUNT($U$4:$U21)=AI$2),$S21,"")</f>
        <v/>
      </c>
      <c r="AJ21" s="51" t="e">
        <f>IFERROR(IF(COUNT($U$4:$U21)&lt;&gt;AJ$2,NA(),SLOPE(X$4:X$26,$R$4:$R$26)*($R21-COUNTIF(BH$4:BH21,"Hold"))+INTERCEPT(X$4:X$26,$R$4:$R$26)),NA())</f>
        <v>#N/A</v>
      </c>
      <c r="AK21" s="51" t="e">
        <f>IFERROR(IF(COUNT($U$4:$U21)&lt;&gt;AK$2,NA(),SLOPE(Y$4:Y$26,$R$4:$R$26)*($R21-COUNTIF(BI$4:BI21,"Hold"))+INTERCEPT(Y$4:Y$26,$R$4:$R$26)),NA())</f>
        <v>#N/A</v>
      </c>
      <c r="AL21" s="51" t="e">
        <f>IFERROR(IF(COUNT($U$4:$U21)&lt;&gt;AL$2,NA(),SLOPE(Z$4:Z$26,$R$4:$R$26)*($R21-COUNTIF(BJ$4:BJ21,"Hold"))+INTERCEPT(Z$4:Z$26,$R$4:$R$26)),NA())</f>
        <v>#N/A</v>
      </c>
      <c r="AM21" s="51" t="e">
        <f>IFERROR(IF(COUNT($U$4:$U21)&lt;&gt;AM$2,NA(),SLOPE(AA$4:AA$26,$R$4:$R$26)*($R21-COUNTIF(BK$4:BK21,"Hold"))+INTERCEPT(AA$4:AA$26,$R$4:$R$26)),NA())</f>
        <v>#N/A</v>
      </c>
      <c r="AN21" s="51" t="e">
        <f>IFERROR(IF(COUNT($U$4:$U21)&lt;&gt;AN$2,NA(),SLOPE(AB$4:AB$26,$R$4:$R$26)*($R21-COUNTIF(BL$4:BL21,"Hold"))+INTERCEPT(AB$4:AB$26,$R$4:$R$26)),NA())</f>
        <v>#N/A</v>
      </c>
      <c r="AO21" s="51" t="e">
        <f>IFERROR(IF(COUNT($U$4:$U21)&lt;&gt;AO$2,NA(),SLOPE(AC$4:AC$26,$R$4:$R$26)*($R21-COUNTIF(BM$4:BM21,"Hold"))+INTERCEPT(AC$4:AC$26,$R$4:$R$26)),NA())</f>
        <v>#N/A</v>
      </c>
      <c r="AP21" s="51" t="e">
        <f>IFERROR(IF(COUNT($U$4:$U21)&lt;&gt;AP$2,NA(),SLOPE(AD$4:AD$26,$R$4:$R$26)*($R21-COUNTIF(BN$4:BN21,"Hold"))+INTERCEPT(AD$4:AD$26,$R$4:$R$26)),NA())</f>
        <v>#N/A</v>
      </c>
      <c r="AQ21" s="51" t="e">
        <f>IFERROR(IF(COUNT($U$4:$U21)&lt;&gt;AQ$2,NA(),SLOPE(AE$4:AE$26,$R$4:$R$26)*($R21-COUNTIF(BO$4:BO21,"Hold"))+INTERCEPT(AE$4:AE$26,$R$4:$R$26)),NA())</f>
        <v>#N/A</v>
      </c>
      <c r="AR21" s="51" t="e">
        <f>IFERROR(IF(COUNT($U$4:$U21)&lt;&gt;AR$2,NA(),SLOPE(AF$4:AF$26,$R$4:$R$26)*($R21-COUNTIF(BP$4:BP21,"Hold"))+INTERCEPT(AF$4:AF$26,$R$4:$R$26)),NA())</f>
        <v>#N/A</v>
      </c>
      <c r="AS21" s="51" t="e">
        <f>IFERROR(IF(COUNT($U$4:$U21)&lt;&gt;AS$2,NA(),SLOPE(AG$4:AG$26,$R$4:$R$26)*($R21-COUNTIF(BQ$4:BQ21,"Hold"))+INTERCEPT(AG$4:AG$26,$R$4:$R$26)),NA())</f>
        <v>#N/A</v>
      </c>
      <c r="AT21" s="51" t="e">
        <f>IFERROR(IF(COUNT($U$4:$U21)&lt;&gt;AT$2,NA(),SLOPE(AH$4:AH$26,$R$4:$R$26)*($R21-COUNTIF(BR$4:BR21,"Hold"))+INTERCEPT(AH$4:AH$26,$R$4:$R$26)),NA())</f>
        <v>#N/A</v>
      </c>
      <c r="AU21" s="51" t="e">
        <f>IFERROR(IF(COUNT($U$4:$U21)&lt;&gt;AU$2,NA(),SLOPE(AI$4:AI$26,$R$4:$R$26)*($R21-COUNTIF(BS$4:BS21,"Hold"))+INTERCEPT(AI$4:AI$26,$R$4:$R$26)),NA())</f>
        <v>#N/A</v>
      </c>
      <c r="AV21" s="57" t="e">
        <f>IF(AND(ISNUMBER($U21),COUNT($U$4:$U21)=AV$2),$G21,IF($H21="Hold",AV20,IF(COUNT($U$4:$U21)=AV$2,$V21+AV20,NA())))</f>
        <v>#N/A</v>
      </c>
      <c r="AW21" s="57" t="e">
        <f>IF(AND(ISNUMBER($U21),COUNT($U$4:$U21)=AW$2),$G21,IF($H21="Hold",AW20,IF(COUNT($U$4:$U21)=AW$2,$V21+AW20,NA())))</f>
        <v>#N/A</v>
      </c>
      <c r="AX21" s="57" t="e">
        <f>IF(AND(ISNUMBER($U21),COUNT($U$4:$U21)=AX$2),$G21,IF($H21="Hold",AX20,IF(COUNT($U$4:$U21)=AX$2,$V21+AX20,NA())))</f>
        <v>#N/A</v>
      </c>
      <c r="AY21" s="57" t="e">
        <f>IF(AND(ISNUMBER($U21),COUNT($U$4:$U21)=AY$2),$G21,IF($H21="Hold",AY20,IF(COUNT($U$4:$U21)=AY$2,$V21+AY20,NA())))</f>
        <v>#N/A</v>
      </c>
      <c r="AZ21" s="57" t="e">
        <f>IF(AND(ISNUMBER($U21),COUNT($U$4:$U21)=AZ$2),$G21,IF($H21="Hold",AZ20,IF(COUNT($U$4:$U21)=AZ$2,$V21+AZ20,NA())))</f>
        <v>#N/A</v>
      </c>
      <c r="BA21" s="57" t="e">
        <f>IF(AND(ISNUMBER($U21),COUNT($U$4:$U21)=BA$2),$G21,IF($H21="Hold",BA20,IF(COUNT($U$4:$U21)=BA$2,$V21+BA20,NA())))</f>
        <v>#N/A</v>
      </c>
      <c r="BB21" s="57" t="e">
        <f>IF(AND(ISNUMBER($U21),COUNT($U$4:$U21)=BB$2),$G21,IF($H21="Hold",BB20,IF(COUNT($U$4:$U21)=BB$2,$V21+BB20,NA())))</f>
        <v>#N/A</v>
      </c>
      <c r="BC21" s="57" t="e">
        <f>IF(AND(ISNUMBER($U21),COUNT($U$4:$U21)=BC$2),$G21,IF($H21="Hold",BC20,IF(COUNT($U$4:$U21)=BC$2,$V21+BC20,NA())))</f>
        <v>#N/A</v>
      </c>
      <c r="BD21" s="57" t="e">
        <f>IF(AND(ISNUMBER($U21),COUNT($U$4:$U21)=BD$2),$G21,IF($H21="Hold",BD20,IF(COUNT($U$4:$U21)=BD$2,$V21+BD20,NA())))</f>
        <v>#N/A</v>
      </c>
      <c r="BE21" s="57" t="e">
        <f>IF(AND(ISNUMBER($U21),COUNT($U$4:$U21)=BE$2),$G21,IF($H21="Hold",BE20,IF(COUNT($U$4:$U21)=BE$2,$V21+BE20,NA())))</f>
        <v>#N/A</v>
      </c>
      <c r="BF21" s="57" t="e">
        <f>IF(AND(ISNUMBER($U21),COUNT($U$4:$U21)=BF$2),$G21,IF($H21="Hold",BF20,IF(COUNT($U$4:$U21)=BF$2,$V21+BF20,NA())))</f>
        <v>#N/A</v>
      </c>
      <c r="BG21" s="57" t="e">
        <f>IF(AND(ISNUMBER($U21),COUNT($U$4:$U21)=BG$2),$G21,IF($H21="Hold",BG20,IF(COUNT($U$4:$U21)=BG$2,$V21+BG20,NA())))</f>
        <v>#N/A</v>
      </c>
      <c r="BH21" s="55" t="e">
        <f>IF(AND(COUNT($U$4:$U21)=BH$2,$H21="Hold"),"Hold",NA())</f>
        <v>#N/A</v>
      </c>
      <c r="BI21" s="55" t="e">
        <f>IF(AND(COUNT($U$4:$U21)=BI$2,$H21="Hold"),"Hold",NA())</f>
        <v>#N/A</v>
      </c>
      <c r="BJ21" s="55" t="e">
        <f>IF(AND(COUNT($U$4:$U21)=BJ$2,$H21="Hold"),"Hold",NA())</f>
        <v>#N/A</v>
      </c>
      <c r="BK21" s="55" t="e">
        <f>IF(AND(COUNT($U$4:$U21)=BK$2,$H21="Hold"),"Hold",NA())</f>
        <v>#N/A</v>
      </c>
      <c r="BL21" s="55" t="e">
        <f>IF(AND(COUNT($U$4:$U21)=BL$2,$H21="Hold"),"Hold",NA())</f>
        <v>#N/A</v>
      </c>
      <c r="BM21" s="55" t="e">
        <f>IF(AND(COUNT($U$4:$U21)=BM$2,$H21="Hold"),"Hold",NA())</f>
        <v>#N/A</v>
      </c>
      <c r="BN21" s="55" t="e">
        <f>IF(AND(COUNT($U$4:$U21)=BN$2,$H21="Hold"),"Hold",NA())</f>
        <v>#N/A</v>
      </c>
      <c r="BO21" s="55" t="e">
        <f>IF(AND(COUNT($U$4:$U21)=BO$2,$H21="Hold"),"Hold",NA())</f>
        <v>#N/A</v>
      </c>
      <c r="BP21" s="55" t="e">
        <f>IF(AND(COUNT($U$4:$U21)=BP$2,$H21="Hold"),"Hold",NA())</f>
        <v>#N/A</v>
      </c>
      <c r="BQ21" s="55" t="e">
        <f>IF(AND(COUNT($U$4:$U21)=BQ$2,$H21="Hold"),"Hold",NA())</f>
        <v>#N/A</v>
      </c>
      <c r="BR21" s="55" t="e">
        <f>IF(AND(COUNT($U$4:$U21)=BR$2,$H21="Hold"),"Hold",NA())</f>
        <v>#N/A</v>
      </c>
      <c r="BS21" s="55" t="e">
        <f>IF(AND(COUNT($U$4:$U21)=BS$2,$H21="Hold"),"Hold",NA())</f>
        <v>#N/A</v>
      </c>
    </row>
    <row r="22" spans="1:71" s="96" customFormat="1" ht="18.75" customHeight="1" thickBot="1" x14ac:dyDescent="0.3">
      <c r="B22" s="23"/>
      <c r="C22" s="95"/>
      <c r="D22" s="9">
        <f t="shared" si="2"/>
        <v>36</v>
      </c>
      <c r="E22" s="10">
        <f t="shared" si="3"/>
        <v>42842</v>
      </c>
      <c r="F22" s="5" t="str">
        <f>IFERROR(IF(COUNT(G$4:G22)=0,"",IF(H22="Hold",F21,IF(ISNUMBER(U22),G22,F21+V22))),"")</f>
        <v/>
      </c>
      <c r="G22" s="13"/>
      <c r="H22" s="27"/>
      <c r="I22" s="17"/>
      <c r="J22" s="93"/>
      <c r="K22" s="34"/>
      <c r="L22" s="123" t="s">
        <v>80</v>
      </c>
      <c r="M22" s="128" t="s">
        <v>79</v>
      </c>
      <c r="N22" s="77"/>
      <c r="O22" s="153" t="str">
        <f>IF(AND(COUNTIF($H$4:$H$26,"Alt 1")&gt;0,ISBLANK(N22)),"← RoI* Needed","")</f>
        <v/>
      </c>
      <c r="P22" s="154"/>
      <c r="R22" s="46">
        <v>19</v>
      </c>
      <c r="S22" s="47" t="e">
        <f t="shared" si="0"/>
        <v>#N/A</v>
      </c>
      <c r="T22" s="47"/>
      <c r="U22" s="52" t="str">
        <f>IF(H22="30 Mins",$N$19,IF(H22="45 Mins",$N$20,IF(H22="60 Mins",$N$21,IF(H22="Alt 1",$N$22,IF(H22="Alt 2",$N$23,IF(H22="Alt 3",$N$24,IF(H22="Alt 4",$N$25,IF(H22="Alt 5",#REF!,IF(H22="Change",V21,"")))))))))</f>
        <v/>
      </c>
      <c r="V22" s="53" t="e">
        <f>IF(COUNT(U$4:U22)=0,NA(),IF(ISNUMBER(U22),U22,V21))</f>
        <v>#N/A</v>
      </c>
      <c r="W22" s="48" t="e">
        <f t="shared" si="1"/>
        <v>#N/A</v>
      </c>
      <c r="X22" s="72" t="str">
        <f>IF(AND(ISNUMBER($S22),COUNT($U$4:$U22)=X$2),$S22,"")</f>
        <v/>
      </c>
      <c r="Y22" s="72" t="str">
        <f>IF(AND(ISNUMBER($S22),COUNT($U$4:$U22)=Y$2),$S22,"")</f>
        <v/>
      </c>
      <c r="Z22" s="72" t="str">
        <f>IF(AND(ISNUMBER($S22),COUNT($U$4:$U22)=Z$2),$S22,"")</f>
        <v/>
      </c>
      <c r="AA22" s="72" t="str">
        <f>IF(AND(ISNUMBER($S22),COUNT($U$4:$U22)=AA$2),$S22,"")</f>
        <v/>
      </c>
      <c r="AB22" s="72" t="str">
        <f>IF(AND(ISNUMBER($S22),COUNT($U$4:$U22)=AB$2),$S22,"")</f>
        <v/>
      </c>
      <c r="AC22" s="72" t="str">
        <f>IF(AND(ISNUMBER($S22),COUNT($U$4:$U22)=AC$2),$S22,"")</f>
        <v/>
      </c>
      <c r="AD22" s="72" t="str">
        <f>IF(AND(ISNUMBER($S22),COUNT($U$4:$U22)=AD$2),$S22,"")</f>
        <v/>
      </c>
      <c r="AE22" s="72" t="str">
        <f>IF(AND(ISNUMBER($S22),COUNT($U$4:$U22)=AE$2),$S22,"")</f>
        <v/>
      </c>
      <c r="AF22" s="72" t="str">
        <f>IF(AND(ISNUMBER($S22),COUNT($U$4:$U22)=AF$2),$S22,"")</f>
        <v/>
      </c>
      <c r="AG22" s="72" t="str">
        <f>IF(AND(ISNUMBER($S22),COUNT($U$4:$U22)=AG$2),$S22,"")</f>
        <v/>
      </c>
      <c r="AH22" s="72" t="str">
        <f>IF(AND(ISNUMBER($S22),COUNT($U$4:$U22)=AH$2),$S22,"")</f>
        <v/>
      </c>
      <c r="AI22" s="72" t="str">
        <f>IF(AND(ISNUMBER($S22),COUNT($U$4:$U22)=AI$2),$S22,"")</f>
        <v/>
      </c>
      <c r="AJ22" s="51" t="e">
        <f>IFERROR(IF(COUNT($U$4:$U22)&lt;&gt;AJ$2,NA(),SLOPE(X$4:X$26,$R$4:$R$26)*($R22-COUNTIF(BH$4:BH22,"Hold"))+INTERCEPT(X$4:X$26,$R$4:$R$26)),NA())</f>
        <v>#N/A</v>
      </c>
      <c r="AK22" s="51" t="e">
        <f>IFERROR(IF(COUNT($U$4:$U22)&lt;&gt;AK$2,NA(),SLOPE(Y$4:Y$26,$R$4:$R$26)*($R22-COUNTIF(BI$4:BI22,"Hold"))+INTERCEPT(Y$4:Y$26,$R$4:$R$26)),NA())</f>
        <v>#N/A</v>
      </c>
      <c r="AL22" s="51" t="e">
        <f>IFERROR(IF(COUNT($U$4:$U22)&lt;&gt;AL$2,NA(),SLOPE(Z$4:Z$26,$R$4:$R$26)*($R22-COUNTIF(BJ$4:BJ22,"Hold"))+INTERCEPT(Z$4:Z$26,$R$4:$R$26)),NA())</f>
        <v>#N/A</v>
      </c>
      <c r="AM22" s="51" t="e">
        <f>IFERROR(IF(COUNT($U$4:$U22)&lt;&gt;AM$2,NA(),SLOPE(AA$4:AA$26,$R$4:$R$26)*($R22-COUNTIF(BK$4:BK22,"Hold"))+INTERCEPT(AA$4:AA$26,$R$4:$R$26)),NA())</f>
        <v>#N/A</v>
      </c>
      <c r="AN22" s="51" t="e">
        <f>IFERROR(IF(COUNT($U$4:$U22)&lt;&gt;AN$2,NA(),SLOPE(AB$4:AB$26,$R$4:$R$26)*($R22-COUNTIF(BL$4:BL22,"Hold"))+INTERCEPT(AB$4:AB$26,$R$4:$R$26)),NA())</f>
        <v>#N/A</v>
      </c>
      <c r="AO22" s="51" t="e">
        <f>IFERROR(IF(COUNT($U$4:$U22)&lt;&gt;AO$2,NA(),SLOPE(AC$4:AC$26,$R$4:$R$26)*($R22-COUNTIF(BM$4:BM22,"Hold"))+INTERCEPT(AC$4:AC$26,$R$4:$R$26)),NA())</f>
        <v>#N/A</v>
      </c>
      <c r="AP22" s="51" t="e">
        <f>IFERROR(IF(COUNT($U$4:$U22)&lt;&gt;AP$2,NA(),SLOPE(AD$4:AD$26,$R$4:$R$26)*($R22-COUNTIF(BN$4:BN22,"Hold"))+INTERCEPT(AD$4:AD$26,$R$4:$R$26)),NA())</f>
        <v>#N/A</v>
      </c>
      <c r="AQ22" s="51" t="e">
        <f>IFERROR(IF(COUNT($U$4:$U22)&lt;&gt;AQ$2,NA(),SLOPE(AE$4:AE$26,$R$4:$R$26)*($R22-COUNTIF(BO$4:BO22,"Hold"))+INTERCEPT(AE$4:AE$26,$R$4:$R$26)),NA())</f>
        <v>#N/A</v>
      </c>
      <c r="AR22" s="51" t="e">
        <f>IFERROR(IF(COUNT($U$4:$U22)&lt;&gt;AR$2,NA(),SLOPE(AF$4:AF$26,$R$4:$R$26)*($R22-COUNTIF(BP$4:BP22,"Hold"))+INTERCEPT(AF$4:AF$26,$R$4:$R$26)),NA())</f>
        <v>#N/A</v>
      </c>
      <c r="AS22" s="51" t="e">
        <f>IFERROR(IF(COUNT($U$4:$U22)&lt;&gt;AS$2,NA(),SLOPE(AG$4:AG$26,$R$4:$R$26)*($R22-COUNTIF(BQ$4:BQ22,"Hold"))+INTERCEPT(AG$4:AG$26,$R$4:$R$26)),NA())</f>
        <v>#N/A</v>
      </c>
      <c r="AT22" s="51" t="e">
        <f>IFERROR(IF(COUNT($U$4:$U22)&lt;&gt;AT$2,NA(),SLOPE(AH$4:AH$26,$R$4:$R$26)*($R22-COUNTIF(BR$4:BR22,"Hold"))+INTERCEPT(AH$4:AH$26,$R$4:$R$26)),NA())</f>
        <v>#N/A</v>
      </c>
      <c r="AU22" s="51" t="e">
        <f>IFERROR(IF(COUNT($U$4:$U22)&lt;&gt;AU$2,NA(),SLOPE(AI$4:AI$26,$R$4:$R$26)*($R22-COUNTIF(BS$4:BS22,"Hold"))+INTERCEPT(AI$4:AI$26,$R$4:$R$26)),NA())</f>
        <v>#N/A</v>
      </c>
      <c r="AV22" s="57" t="e">
        <f>IF(AND(ISNUMBER($U22),COUNT($U$4:$U22)=AV$2),$G22,IF($H22="Hold",AV21,IF(COUNT($U$4:$U22)=AV$2,$V22+AV21,NA())))</f>
        <v>#N/A</v>
      </c>
      <c r="AW22" s="57" t="e">
        <f>IF(AND(ISNUMBER($U22),COUNT($U$4:$U22)=AW$2),$G22,IF($H22="Hold",AW21,IF(COUNT($U$4:$U22)=AW$2,$V22+AW21,NA())))</f>
        <v>#N/A</v>
      </c>
      <c r="AX22" s="57" t="e">
        <f>IF(AND(ISNUMBER($U22),COUNT($U$4:$U22)=AX$2),$G22,IF($H22="Hold",AX21,IF(COUNT($U$4:$U22)=AX$2,$V22+AX21,NA())))</f>
        <v>#N/A</v>
      </c>
      <c r="AY22" s="57" t="e">
        <f>IF(AND(ISNUMBER($U22),COUNT($U$4:$U22)=AY$2),$G22,IF($H22="Hold",AY21,IF(COUNT($U$4:$U22)=AY$2,$V22+AY21,NA())))</f>
        <v>#N/A</v>
      </c>
      <c r="AZ22" s="57" t="e">
        <f>IF(AND(ISNUMBER($U22),COUNT($U$4:$U22)=AZ$2),$G22,IF($H22="Hold",AZ21,IF(COUNT($U$4:$U22)=AZ$2,$V22+AZ21,NA())))</f>
        <v>#N/A</v>
      </c>
      <c r="BA22" s="57" t="e">
        <f>IF(AND(ISNUMBER($U22),COUNT($U$4:$U22)=BA$2),$G22,IF($H22="Hold",BA21,IF(COUNT($U$4:$U22)=BA$2,$V22+BA21,NA())))</f>
        <v>#N/A</v>
      </c>
      <c r="BB22" s="57" t="e">
        <f>IF(AND(ISNUMBER($U22),COUNT($U$4:$U22)=BB$2),$G22,IF($H22="Hold",BB21,IF(COUNT($U$4:$U22)=BB$2,$V22+BB21,NA())))</f>
        <v>#N/A</v>
      </c>
      <c r="BC22" s="57" t="e">
        <f>IF(AND(ISNUMBER($U22),COUNT($U$4:$U22)=BC$2),$G22,IF($H22="Hold",BC21,IF(COUNT($U$4:$U22)=BC$2,$V22+BC21,NA())))</f>
        <v>#N/A</v>
      </c>
      <c r="BD22" s="57" t="e">
        <f>IF(AND(ISNUMBER($U22),COUNT($U$4:$U22)=BD$2),$G22,IF($H22="Hold",BD21,IF(COUNT($U$4:$U22)=BD$2,$V22+BD21,NA())))</f>
        <v>#N/A</v>
      </c>
      <c r="BE22" s="57" t="e">
        <f>IF(AND(ISNUMBER($U22),COUNT($U$4:$U22)=BE$2),$G22,IF($H22="Hold",BE21,IF(COUNT($U$4:$U22)=BE$2,$V22+BE21,NA())))</f>
        <v>#N/A</v>
      </c>
      <c r="BF22" s="57" t="e">
        <f>IF(AND(ISNUMBER($U22),COUNT($U$4:$U22)=BF$2),$G22,IF($H22="Hold",BF21,IF(COUNT($U$4:$U22)=BF$2,$V22+BF21,NA())))</f>
        <v>#N/A</v>
      </c>
      <c r="BG22" s="57" t="e">
        <f>IF(AND(ISNUMBER($U22),COUNT($U$4:$U22)=BG$2),$G22,IF($H22="Hold",BG21,IF(COUNT($U$4:$U22)=BG$2,$V22+BG21,NA())))</f>
        <v>#N/A</v>
      </c>
      <c r="BH22" s="55" t="e">
        <f>IF(AND(COUNT($U$4:$U22)=BH$2,$H22="Hold"),"Hold",NA())</f>
        <v>#N/A</v>
      </c>
      <c r="BI22" s="55" t="e">
        <f>IF(AND(COUNT($U$4:$U22)=BI$2,$H22="Hold"),"Hold",NA())</f>
        <v>#N/A</v>
      </c>
      <c r="BJ22" s="55" t="e">
        <f>IF(AND(COUNT($U$4:$U22)=BJ$2,$H22="Hold"),"Hold",NA())</f>
        <v>#N/A</v>
      </c>
      <c r="BK22" s="55" t="e">
        <f>IF(AND(COUNT($U$4:$U22)=BK$2,$H22="Hold"),"Hold",NA())</f>
        <v>#N/A</v>
      </c>
      <c r="BL22" s="55" t="e">
        <f>IF(AND(COUNT($U$4:$U22)=BL$2,$H22="Hold"),"Hold",NA())</f>
        <v>#N/A</v>
      </c>
      <c r="BM22" s="55" t="e">
        <f>IF(AND(COUNT($U$4:$U22)=BM$2,$H22="Hold"),"Hold",NA())</f>
        <v>#N/A</v>
      </c>
      <c r="BN22" s="55" t="e">
        <f>IF(AND(COUNT($U$4:$U22)=BN$2,$H22="Hold"),"Hold",NA())</f>
        <v>#N/A</v>
      </c>
      <c r="BO22" s="55" t="e">
        <f>IF(AND(COUNT($U$4:$U22)=BO$2,$H22="Hold"),"Hold",NA())</f>
        <v>#N/A</v>
      </c>
      <c r="BP22" s="55" t="e">
        <f>IF(AND(COUNT($U$4:$U22)=BP$2,$H22="Hold"),"Hold",NA())</f>
        <v>#N/A</v>
      </c>
      <c r="BQ22" s="55" t="e">
        <f>IF(AND(COUNT($U$4:$U22)=BQ$2,$H22="Hold"),"Hold",NA())</f>
        <v>#N/A</v>
      </c>
      <c r="BR22" s="55" t="e">
        <f>IF(AND(COUNT($U$4:$U22)=BR$2,$H22="Hold"),"Hold",NA())</f>
        <v>#N/A</v>
      </c>
      <c r="BS22" s="55" t="e">
        <f>IF(AND(COUNT($U$4:$U22)=BS$2,$H22="Hold"),"Hold",NA())</f>
        <v>#N/A</v>
      </c>
    </row>
    <row r="23" spans="1:71" s="96" customFormat="1" ht="18.75" customHeight="1" thickTop="1" x14ac:dyDescent="0.25">
      <c r="B23" s="23"/>
      <c r="C23" s="95"/>
      <c r="D23" s="9">
        <f t="shared" si="2"/>
        <v>38</v>
      </c>
      <c r="E23" s="10">
        <f t="shared" si="3"/>
        <v>42856</v>
      </c>
      <c r="F23" s="5" t="str">
        <f>IFERROR(IF(COUNT(G$4:G23)=0,"",IF(H23="Hold",F22,IF(ISNUMBER(U23),G23,F22+V23))),"")</f>
        <v/>
      </c>
      <c r="G23" s="13"/>
      <c r="H23" s="27"/>
      <c r="I23" s="17"/>
      <c r="J23" s="93"/>
      <c r="K23" s="34"/>
      <c r="L23" s="123" t="s">
        <v>81</v>
      </c>
      <c r="M23" s="128" t="s">
        <v>79</v>
      </c>
      <c r="N23" s="78"/>
      <c r="O23" s="153" t="str">
        <f>IF(AND(COUNTIF($H$4:$H$26,"Alt 2")&gt;0,ISBLANK(N23)),"← RoI* Needed","")</f>
        <v/>
      </c>
      <c r="P23" s="154"/>
      <c r="R23" s="46">
        <v>20</v>
      </c>
      <c r="S23" s="47" t="e">
        <f t="shared" si="0"/>
        <v>#N/A</v>
      </c>
      <c r="T23" s="47"/>
      <c r="U23" s="52" t="str">
        <f>IF(H23="30 Mins",$N$19,IF(H23="45 Mins",$N$20,IF(H23="60 Mins",$N$21,IF(H23="Alt 1",$N$22,IF(H23="Alt 2",$N$23,IF(H23="Alt 3",$N$24,IF(H23="Alt 4",$N$25,IF(H23="Alt 5",#REF!,IF(H23="Change",V22,"")))))))))</f>
        <v/>
      </c>
      <c r="V23" s="53" t="e">
        <f>IF(COUNT(U$4:U23)=0,NA(),IF(ISNUMBER(U23),U23,V22))</f>
        <v>#N/A</v>
      </c>
      <c r="W23" s="48" t="e">
        <f t="shared" si="1"/>
        <v>#N/A</v>
      </c>
      <c r="X23" s="72" t="str">
        <f>IF(AND(ISNUMBER($S23),COUNT($U$4:$U23)=X$2),$S23,"")</f>
        <v/>
      </c>
      <c r="Y23" s="72" t="str">
        <f>IF(AND(ISNUMBER($S23),COUNT($U$4:$U23)=Y$2),$S23,"")</f>
        <v/>
      </c>
      <c r="Z23" s="72" t="str">
        <f>IF(AND(ISNUMBER($S23),COUNT($U$4:$U23)=Z$2),$S23,"")</f>
        <v/>
      </c>
      <c r="AA23" s="72" t="str">
        <f>IF(AND(ISNUMBER($S23),COUNT($U$4:$U23)=AA$2),$S23,"")</f>
        <v/>
      </c>
      <c r="AB23" s="72" t="str">
        <f>IF(AND(ISNUMBER($S23),COUNT($U$4:$U23)=AB$2),$S23,"")</f>
        <v/>
      </c>
      <c r="AC23" s="72" t="str">
        <f>IF(AND(ISNUMBER($S23),COUNT($U$4:$U23)=AC$2),$S23,"")</f>
        <v/>
      </c>
      <c r="AD23" s="72" t="str">
        <f>IF(AND(ISNUMBER($S23),COUNT($U$4:$U23)=AD$2),$S23,"")</f>
        <v/>
      </c>
      <c r="AE23" s="72" t="str">
        <f>IF(AND(ISNUMBER($S23),COUNT($U$4:$U23)=AE$2),$S23,"")</f>
        <v/>
      </c>
      <c r="AF23" s="72" t="str">
        <f>IF(AND(ISNUMBER($S23),COUNT($U$4:$U23)=AF$2),$S23,"")</f>
        <v/>
      </c>
      <c r="AG23" s="72" t="str">
        <f>IF(AND(ISNUMBER($S23),COUNT($U$4:$U23)=AG$2),$S23,"")</f>
        <v/>
      </c>
      <c r="AH23" s="72" t="str">
        <f>IF(AND(ISNUMBER($S23),COUNT($U$4:$U23)=AH$2),$S23,"")</f>
        <v/>
      </c>
      <c r="AI23" s="72" t="str">
        <f>IF(AND(ISNUMBER($S23),COUNT($U$4:$U23)=AI$2),$S23,"")</f>
        <v/>
      </c>
      <c r="AJ23" s="51" t="e">
        <f>IFERROR(IF(COUNT($U$4:$U23)&lt;&gt;AJ$2,NA(),SLOPE(X$4:X$26,$R$4:$R$26)*($R23-COUNTIF(BH$4:BH23,"Hold"))+INTERCEPT(X$4:X$26,$R$4:$R$26)),NA())</f>
        <v>#N/A</v>
      </c>
      <c r="AK23" s="51" t="e">
        <f>IFERROR(IF(COUNT($U$4:$U23)&lt;&gt;AK$2,NA(),SLOPE(Y$4:Y$26,$R$4:$R$26)*($R23-COUNTIF(BI$4:BI23,"Hold"))+INTERCEPT(Y$4:Y$26,$R$4:$R$26)),NA())</f>
        <v>#N/A</v>
      </c>
      <c r="AL23" s="51" t="e">
        <f>IFERROR(IF(COUNT($U$4:$U23)&lt;&gt;AL$2,NA(),SLOPE(Z$4:Z$26,$R$4:$R$26)*($R23-COUNTIF(BJ$4:BJ23,"Hold"))+INTERCEPT(Z$4:Z$26,$R$4:$R$26)),NA())</f>
        <v>#N/A</v>
      </c>
      <c r="AM23" s="51" t="e">
        <f>IFERROR(IF(COUNT($U$4:$U23)&lt;&gt;AM$2,NA(),SLOPE(AA$4:AA$26,$R$4:$R$26)*($R23-COUNTIF(BK$4:BK23,"Hold"))+INTERCEPT(AA$4:AA$26,$R$4:$R$26)),NA())</f>
        <v>#N/A</v>
      </c>
      <c r="AN23" s="51" t="e">
        <f>IFERROR(IF(COUNT($U$4:$U23)&lt;&gt;AN$2,NA(),SLOPE(AB$4:AB$26,$R$4:$R$26)*($R23-COUNTIF(BL$4:BL23,"Hold"))+INTERCEPT(AB$4:AB$26,$R$4:$R$26)),NA())</f>
        <v>#N/A</v>
      </c>
      <c r="AO23" s="51" t="e">
        <f>IFERROR(IF(COUNT($U$4:$U23)&lt;&gt;AO$2,NA(),SLOPE(AC$4:AC$26,$R$4:$R$26)*($R23-COUNTIF(BM$4:BM23,"Hold"))+INTERCEPT(AC$4:AC$26,$R$4:$R$26)),NA())</f>
        <v>#N/A</v>
      </c>
      <c r="AP23" s="51" t="e">
        <f>IFERROR(IF(COUNT($U$4:$U23)&lt;&gt;AP$2,NA(),SLOPE(AD$4:AD$26,$R$4:$R$26)*($R23-COUNTIF(BN$4:BN23,"Hold"))+INTERCEPT(AD$4:AD$26,$R$4:$R$26)),NA())</f>
        <v>#N/A</v>
      </c>
      <c r="AQ23" s="51" t="e">
        <f>IFERROR(IF(COUNT($U$4:$U23)&lt;&gt;AQ$2,NA(),SLOPE(AE$4:AE$26,$R$4:$R$26)*($R23-COUNTIF(BO$4:BO23,"Hold"))+INTERCEPT(AE$4:AE$26,$R$4:$R$26)),NA())</f>
        <v>#N/A</v>
      </c>
      <c r="AR23" s="51" t="e">
        <f>IFERROR(IF(COUNT($U$4:$U23)&lt;&gt;AR$2,NA(),SLOPE(AF$4:AF$26,$R$4:$R$26)*($R23-COUNTIF(BP$4:BP23,"Hold"))+INTERCEPT(AF$4:AF$26,$R$4:$R$26)),NA())</f>
        <v>#N/A</v>
      </c>
      <c r="AS23" s="51" t="e">
        <f>IFERROR(IF(COUNT($U$4:$U23)&lt;&gt;AS$2,NA(),SLOPE(AG$4:AG$26,$R$4:$R$26)*($R23-COUNTIF(BQ$4:BQ23,"Hold"))+INTERCEPT(AG$4:AG$26,$R$4:$R$26)),NA())</f>
        <v>#N/A</v>
      </c>
      <c r="AT23" s="51" t="e">
        <f>IFERROR(IF(COUNT($U$4:$U23)&lt;&gt;AT$2,NA(),SLOPE(AH$4:AH$26,$R$4:$R$26)*($R23-COUNTIF(BR$4:BR23,"Hold"))+INTERCEPT(AH$4:AH$26,$R$4:$R$26)),NA())</f>
        <v>#N/A</v>
      </c>
      <c r="AU23" s="51" t="e">
        <f>IFERROR(IF(COUNT($U$4:$U23)&lt;&gt;AU$2,NA(),SLOPE(AI$4:AI$26,$R$4:$R$26)*($R23-COUNTIF(BS$4:BS23,"Hold"))+INTERCEPT(AI$4:AI$26,$R$4:$R$26)),NA())</f>
        <v>#N/A</v>
      </c>
      <c r="AV23" s="57" t="e">
        <f>IF(AND(ISNUMBER($U23),COUNT($U$4:$U23)=AV$2),$G23,IF($H23="Hold",AV22,IF(COUNT($U$4:$U23)=AV$2,$V23+AV22,NA())))</f>
        <v>#N/A</v>
      </c>
      <c r="AW23" s="57" t="e">
        <f>IF(AND(ISNUMBER($U23),COUNT($U$4:$U23)=AW$2),$G23,IF($H23="Hold",AW22,IF(COUNT($U$4:$U23)=AW$2,$V23+AW22,NA())))</f>
        <v>#N/A</v>
      </c>
      <c r="AX23" s="57" t="e">
        <f>IF(AND(ISNUMBER($U23),COUNT($U$4:$U23)=AX$2),$G23,IF($H23="Hold",AX22,IF(COUNT($U$4:$U23)=AX$2,$V23+AX22,NA())))</f>
        <v>#N/A</v>
      </c>
      <c r="AY23" s="57" t="e">
        <f>IF(AND(ISNUMBER($U23),COUNT($U$4:$U23)=AY$2),$G23,IF($H23="Hold",AY22,IF(COUNT($U$4:$U23)=AY$2,$V23+AY22,NA())))</f>
        <v>#N/A</v>
      </c>
      <c r="AZ23" s="57" t="e">
        <f>IF(AND(ISNUMBER($U23),COUNT($U$4:$U23)=AZ$2),$G23,IF($H23="Hold",AZ22,IF(COUNT($U$4:$U23)=AZ$2,$V23+AZ22,NA())))</f>
        <v>#N/A</v>
      </c>
      <c r="BA23" s="57" t="e">
        <f>IF(AND(ISNUMBER($U23),COUNT($U$4:$U23)=BA$2),$G23,IF($H23="Hold",BA22,IF(COUNT($U$4:$U23)=BA$2,$V23+BA22,NA())))</f>
        <v>#N/A</v>
      </c>
      <c r="BB23" s="57" t="e">
        <f>IF(AND(ISNUMBER($U23),COUNT($U$4:$U23)=BB$2),$G23,IF($H23="Hold",BB22,IF(COUNT($U$4:$U23)=BB$2,$V23+BB22,NA())))</f>
        <v>#N/A</v>
      </c>
      <c r="BC23" s="57" t="e">
        <f>IF(AND(ISNUMBER($U23),COUNT($U$4:$U23)=BC$2),$G23,IF($H23="Hold",BC22,IF(COUNT($U$4:$U23)=BC$2,$V23+BC22,NA())))</f>
        <v>#N/A</v>
      </c>
      <c r="BD23" s="57" t="e">
        <f>IF(AND(ISNUMBER($U23),COUNT($U$4:$U23)=BD$2),$G23,IF($H23="Hold",BD22,IF(COUNT($U$4:$U23)=BD$2,$V23+BD22,NA())))</f>
        <v>#N/A</v>
      </c>
      <c r="BE23" s="57" t="e">
        <f>IF(AND(ISNUMBER($U23),COUNT($U$4:$U23)=BE$2),$G23,IF($H23="Hold",BE22,IF(COUNT($U$4:$U23)=BE$2,$V23+BE22,NA())))</f>
        <v>#N/A</v>
      </c>
      <c r="BF23" s="57" t="e">
        <f>IF(AND(ISNUMBER($U23),COUNT($U$4:$U23)=BF$2),$G23,IF($H23="Hold",BF22,IF(COUNT($U$4:$U23)=BF$2,$V23+BF22,NA())))</f>
        <v>#N/A</v>
      </c>
      <c r="BG23" s="57" t="e">
        <f>IF(AND(ISNUMBER($U23),COUNT($U$4:$U23)=BG$2),$G23,IF($H23="Hold",BG22,IF(COUNT($U$4:$U23)=BG$2,$V23+BG22,NA())))</f>
        <v>#N/A</v>
      </c>
      <c r="BH23" s="55" t="e">
        <f>IF(AND(COUNT($U$4:$U23)=BH$2,$H23="Hold"),"Hold",NA())</f>
        <v>#N/A</v>
      </c>
      <c r="BI23" s="55" t="e">
        <f>IF(AND(COUNT($U$4:$U23)=BI$2,$H23="Hold"),"Hold",NA())</f>
        <v>#N/A</v>
      </c>
      <c r="BJ23" s="55" t="e">
        <f>IF(AND(COUNT($U$4:$U23)=BJ$2,$H23="Hold"),"Hold",NA())</f>
        <v>#N/A</v>
      </c>
      <c r="BK23" s="55" t="e">
        <f>IF(AND(COUNT($U$4:$U23)=BK$2,$H23="Hold"),"Hold",NA())</f>
        <v>#N/A</v>
      </c>
      <c r="BL23" s="55" t="e">
        <f>IF(AND(COUNT($U$4:$U23)=BL$2,$H23="Hold"),"Hold",NA())</f>
        <v>#N/A</v>
      </c>
      <c r="BM23" s="55" t="e">
        <f>IF(AND(COUNT($U$4:$U23)=BM$2,$H23="Hold"),"Hold",NA())</f>
        <v>#N/A</v>
      </c>
      <c r="BN23" s="55" t="e">
        <f>IF(AND(COUNT($U$4:$U23)=BN$2,$H23="Hold"),"Hold",NA())</f>
        <v>#N/A</v>
      </c>
      <c r="BO23" s="55" t="e">
        <f>IF(AND(COUNT($U$4:$U23)=BO$2,$H23="Hold"),"Hold",NA())</f>
        <v>#N/A</v>
      </c>
      <c r="BP23" s="55" t="e">
        <f>IF(AND(COUNT($U$4:$U23)=BP$2,$H23="Hold"),"Hold",NA())</f>
        <v>#N/A</v>
      </c>
      <c r="BQ23" s="55" t="e">
        <f>IF(AND(COUNT($U$4:$U23)=BQ$2,$H23="Hold"),"Hold",NA())</f>
        <v>#N/A</v>
      </c>
      <c r="BR23" s="55" t="e">
        <f>IF(AND(COUNT($U$4:$U23)=BR$2,$H23="Hold"),"Hold",NA())</f>
        <v>#N/A</v>
      </c>
      <c r="BS23" s="55" t="e">
        <f>IF(AND(COUNT($U$4:$U23)=BS$2,$H23="Hold"),"Hold",NA())</f>
        <v>#N/A</v>
      </c>
    </row>
    <row r="24" spans="1:71" s="96" customFormat="1" ht="18.75" customHeight="1" x14ac:dyDescent="0.25">
      <c r="B24" s="23"/>
      <c r="C24" s="95"/>
      <c r="D24" s="9">
        <f t="shared" si="2"/>
        <v>40</v>
      </c>
      <c r="E24" s="10">
        <f t="shared" si="3"/>
        <v>42870</v>
      </c>
      <c r="F24" s="5" t="str">
        <f>IFERROR(IF(COUNT(G$4:G24)=0,"",IF(H24="Hold",F23,IF(ISNUMBER(U24),G24,F23+V24))),"")</f>
        <v/>
      </c>
      <c r="G24" s="13"/>
      <c r="H24" s="27"/>
      <c r="I24" s="17"/>
      <c r="J24" s="93"/>
      <c r="K24" s="34"/>
      <c r="L24" s="151" t="s">
        <v>86</v>
      </c>
      <c r="M24" s="151"/>
      <c r="N24" s="151"/>
      <c r="O24" s="151"/>
      <c r="P24" s="37"/>
      <c r="R24" s="46">
        <v>21</v>
      </c>
      <c r="S24" s="47" t="e">
        <f t="shared" si="0"/>
        <v>#N/A</v>
      </c>
      <c r="T24" s="47"/>
      <c r="U24" s="52" t="str">
        <f>IF(H24="30 Mins",$N$19,IF(H24="45 Mins",$N$20,IF(H24="60 Mins",$N$21,IF(H24="Alt 1",$N$22,IF(H24="Alt 2",$N$23,IF(H24="Alt 3",$N$24,IF(H24="Alt 4",$N$25,IF(H24="Alt 5",#REF!,IF(H24="Change",V23,"")))))))))</f>
        <v/>
      </c>
      <c r="V24" s="53" t="e">
        <f>IF(COUNT(U$4:U24)=0,NA(),IF(ISNUMBER(U24),U24,V23))</f>
        <v>#N/A</v>
      </c>
      <c r="W24" s="48" t="e">
        <f t="shared" si="1"/>
        <v>#N/A</v>
      </c>
      <c r="X24" s="72" t="str">
        <f>IF(AND(ISNUMBER($S24),COUNT($U$4:$U24)=X$2),$S24,"")</f>
        <v/>
      </c>
      <c r="Y24" s="72" t="str">
        <f>IF(AND(ISNUMBER($S24),COUNT($U$4:$U24)=Y$2),$S24,"")</f>
        <v/>
      </c>
      <c r="Z24" s="72" t="str">
        <f>IF(AND(ISNUMBER($S24),COUNT($U$4:$U24)=Z$2),$S24,"")</f>
        <v/>
      </c>
      <c r="AA24" s="72" t="str">
        <f>IF(AND(ISNUMBER($S24),COUNT($U$4:$U24)=AA$2),$S24,"")</f>
        <v/>
      </c>
      <c r="AB24" s="72" t="str">
        <f>IF(AND(ISNUMBER($S24),COUNT($U$4:$U24)=AB$2),$S24,"")</f>
        <v/>
      </c>
      <c r="AC24" s="72" t="str">
        <f>IF(AND(ISNUMBER($S24),COUNT($U$4:$U24)=AC$2),$S24,"")</f>
        <v/>
      </c>
      <c r="AD24" s="72" t="str">
        <f>IF(AND(ISNUMBER($S24),COUNT($U$4:$U24)=AD$2),$S24,"")</f>
        <v/>
      </c>
      <c r="AE24" s="72" t="str">
        <f>IF(AND(ISNUMBER($S24),COUNT($U$4:$U24)=AE$2),$S24,"")</f>
        <v/>
      </c>
      <c r="AF24" s="72" t="str">
        <f>IF(AND(ISNUMBER($S24),COUNT($U$4:$U24)=AF$2),$S24,"")</f>
        <v/>
      </c>
      <c r="AG24" s="72" t="str">
        <f>IF(AND(ISNUMBER($S24),COUNT($U$4:$U24)=AG$2),$S24,"")</f>
        <v/>
      </c>
      <c r="AH24" s="72" t="str">
        <f>IF(AND(ISNUMBER($S24),COUNT($U$4:$U24)=AH$2),$S24,"")</f>
        <v/>
      </c>
      <c r="AI24" s="72" t="str">
        <f>IF(AND(ISNUMBER($S24),COUNT($U$4:$U24)=AI$2),$S24,"")</f>
        <v/>
      </c>
      <c r="AJ24" s="51" t="e">
        <f>IFERROR(IF(COUNT($U$4:$U24)&lt;&gt;AJ$2,NA(),SLOPE(X$4:X$26,$R$4:$R$26)*($R24-COUNTIF(BH$4:BH24,"Hold"))+INTERCEPT(X$4:X$26,$R$4:$R$26)),NA())</f>
        <v>#N/A</v>
      </c>
      <c r="AK24" s="51" t="e">
        <f>IFERROR(IF(COUNT($U$4:$U24)&lt;&gt;AK$2,NA(),SLOPE(Y$4:Y$26,$R$4:$R$26)*($R24-COUNTIF(BI$4:BI24,"Hold"))+INTERCEPT(Y$4:Y$26,$R$4:$R$26)),NA())</f>
        <v>#N/A</v>
      </c>
      <c r="AL24" s="51" t="e">
        <f>IFERROR(IF(COUNT($U$4:$U24)&lt;&gt;AL$2,NA(),SLOPE(Z$4:Z$26,$R$4:$R$26)*($R24-COUNTIF(BJ$4:BJ24,"Hold"))+INTERCEPT(Z$4:Z$26,$R$4:$R$26)),NA())</f>
        <v>#N/A</v>
      </c>
      <c r="AM24" s="51" t="e">
        <f>IFERROR(IF(COUNT($U$4:$U24)&lt;&gt;AM$2,NA(),SLOPE(AA$4:AA$26,$R$4:$R$26)*($R24-COUNTIF(BK$4:BK24,"Hold"))+INTERCEPT(AA$4:AA$26,$R$4:$R$26)),NA())</f>
        <v>#N/A</v>
      </c>
      <c r="AN24" s="51" t="e">
        <f>IFERROR(IF(COUNT($U$4:$U24)&lt;&gt;AN$2,NA(),SLOPE(AB$4:AB$26,$R$4:$R$26)*($R24-COUNTIF(BL$4:BL24,"Hold"))+INTERCEPT(AB$4:AB$26,$R$4:$R$26)),NA())</f>
        <v>#N/A</v>
      </c>
      <c r="AO24" s="51" t="e">
        <f>IFERROR(IF(COUNT($U$4:$U24)&lt;&gt;AO$2,NA(),SLOPE(AC$4:AC$26,$R$4:$R$26)*($R24-COUNTIF(BM$4:BM24,"Hold"))+INTERCEPT(AC$4:AC$26,$R$4:$R$26)),NA())</f>
        <v>#N/A</v>
      </c>
      <c r="AP24" s="51" t="e">
        <f>IFERROR(IF(COUNT($U$4:$U24)&lt;&gt;AP$2,NA(),SLOPE(AD$4:AD$26,$R$4:$R$26)*($R24-COUNTIF(BN$4:BN24,"Hold"))+INTERCEPT(AD$4:AD$26,$R$4:$R$26)),NA())</f>
        <v>#N/A</v>
      </c>
      <c r="AQ24" s="51" t="e">
        <f>IFERROR(IF(COUNT($U$4:$U24)&lt;&gt;AQ$2,NA(),SLOPE(AE$4:AE$26,$R$4:$R$26)*($R24-COUNTIF(BO$4:BO24,"Hold"))+INTERCEPT(AE$4:AE$26,$R$4:$R$26)),NA())</f>
        <v>#N/A</v>
      </c>
      <c r="AR24" s="51" t="e">
        <f>IFERROR(IF(COUNT($U$4:$U24)&lt;&gt;AR$2,NA(),SLOPE(AF$4:AF$26,$R$4:$R$26)*($R24-COUNTIF(BP$4:BP24,"Hold"))+INTERCEPT(AF$4:AF$26,$R$4:$R$26)),NA())</f>
        <v>#N/A</v>
      </c>
      <c r="AS24" s="51" t="e">
        <f>IFERROR(IF(COUNT($U$4:$U24)&lt;&gt;AS$2,NA(),SLOPE(AG$4:AG$26,$R$4:$R$26)*($R24-COUNTIF(BQ$4:BQ24,"Hold"))+INTERCEPT(AG$4:AG$26,$R$4:$R$26)),NA())</f>
        <v>#N/A</v>
      </c>
      <c r="AT24" s="51" t="e">
        <f>IFERROR(IF(COUNT($U$4:$U24)&lt;&gt;AT$2,NA(),SLOPE(AH$4:AH$26,$R$4:$R$26)*($R24-COUNTIF(BR$4:BR24,"Hold"))+INTERCEPT(AH$4:AH$26,$R$4:$R$26)),NA())</f>
        <v>#N/A</v>
      </c>
      <c r="AU24" s="51" t="e">
        <f>IFERROR(IF(COUNT($U$4:$U24)&lt;&gt;AU$2,NA(),SLOPE(AI$4:AI$26,$R$4:$R$26)*($R24-COUNTIF(BS$4:BS24,"Hold"))+INTERCEPT(AI$4:AI$26,$R$4:$R$26)),NA())</f>
        <v>#N/A</v>
      </c>
      <c r="AV24" s="57" t="e">
        <f>IF(AND(ISNUMBER($U24),COUNT($U$4:$U24)=AV$2),$G24,IF($H24="Hold",AV23,IF(COUNT($U$4:$U24)=AV$2,$V24+AV23,NA())))</f>
        <v>#N/A</v>
      </c>
      <c r="AW24" s="57" t="e">
        <f>IF(AND(ISNUMBER($U24),COUNT($U$4:$U24)=AW$2),$G24,IF($H24="Hold",AW23,IF(COUNT($U$4:$U24)=AW$2,$V24+AW23,NA())))</f>
        <v>#N/A</v>
      </c>
      <c r="AX24" s="57" t="e">
        <f>IF(AND(ISNUMBER($U24),COUNT($U$4:$U24)=AX$2),$G24,IF($H24="Hold",AX23,IF(COUNT($U$4:$U24)=AX$2,$V24+AX23,NA())))</f>
        <v>#N/A</v>
      </c>
      <c r="AY24" s="57" t="e">
        <f>IF(AND(ISNUMBER($U24),COUNT($U$4:$U24)=AY$2),$G24,IF($H24="Hold",AY23,IF(COUNT($U$4:$U24)=AY$2,$V24+AY23,NA())))</f>
        <v>#N/A</v>
      </c>
      <c r="AZ24" s="57" t="e">
        <f>IF(AND(ISNUMBER($U24),COUNT($U$4:$U24)=AZ$2),$G24,IF($H24="Hold",AZ23,IF(COUNT($U$4:$U24)=AZ$2,$V24+AZ23,NA())))</f>
        <v>#N/A</v>
      </c>
      <c r="BA24" s="57" t="e">
        <f>IF(AND(ISNUMBER($U24),COUNT($U$4:$U24)=BA$2),$G24,IF($H24="Hold",BA23,IF(COUNT($U$4:$U24)=BA$2,$V24+BA23,NA())))</f>
        <v>#N/A</v>
      </c>
      <c r="BB24" s="57" t="e">
        <f>IF(AND(ISNUMBER($U24),COUNT($U$4:$U24)=BB$2),$G24,IF($H24="Hold",BB23,IF(COUNT($U$4:$U24)=BB$2,$V24+BB23,NA())))</f>
        <v>#N/A</v>
      </c>
      <c r="BC24" s="57" t="e">
        <f>IF(AND(ISNUMBER($U24),COUNT($U$4:$U24)=BC$2),$G24,IF($H24="Hold",BC23,IF(COUNT($U$4:$U24)=BC$2,$V24+BC23,NA())))</f>
        <v>#N/A</v>
      </c>
      <c r="BD24" s="57" t="e">
        <f>IF(AND(ISNUMBER($U24),COUNT($U$4:$U24)=BD$2),$G24,IF($H24="Hold",BD23,IF(COUNT($U$4:$U24)=BD$2,$V24+BD23,NA())))</f>
        <v>#N/A</v>
      </c>
      <c r="BE24" s="57" t="e">
        <f>IF(AND(ISNUMBER($U24),COUNT($U$4:$U24)=BE$2),$G24,IF($H24="Hold",BE23,IF(COUNT($U$4:$U24)=BE$2,$V24+BE23,NA())))</f>
        <v>#N/A</v>
      </c>
      <c r="BF24" s="57" t="e">
        <f>IF(AND(ISNUMBER($U24),COUNT($U$4:$U24)=BF$2),$G24,IF($H24="Hold",BF23,IF(COUNT($U$4:$U24)=BF$2,$V24+BF23,NA())))</f>
        <v>#N/A</v>
      </c>
      <c r="BG24" s="57" t="e">
        <f>IF(AND(ISNUMBER($U24),COUNT($U$4:$U24)=BG$2),$G24,IF($H24="Hold",BG23,IF(COUNT($U$4:$U24)=BG$2,$V24+BG23,NA())))</f>
        <v>#N/A</v>
      </c>
      <c r="BH24" s="55" t="e">
        <f>IF(AND(COUNT($U$4:$U24)=BH$2,$H24="Hold"),"Hold",NA())</f>
        <v>#N/A</v>
      </c>
      <c r="BI24" s="55" t="e">
        <f>IF(AND(COUNT($U$4:$U24)=BI$2,$H24="Hold"),"Hold",NA())</f>
        <v>#N/A</v>
      </c>
      <c r="BJ24" s="55" t="e">
        <f>IF(AND(COUNT($U$4:$U24)=BJ$2,$H24="Hold"),"Hold",NA())</f>
        <v>#N/A</v>
      </c>
      <c r="BK24" s="55" t="e">
        <f>IF(AND(COUNT($U$4:$U24)=BK$2,$H24="Hold"),"Hold",NA())</f>
        <v>#N/A</v>
      </c>
      <c r="BL24" s="55" t="e">
        <f>IF(AND(COUNT($U$4:$U24)=BL$2,$H24="Hold"),"Hold",NA())</f>
        <v>#N/A</v>
      </c>
      <c r="BM24" s="55" t="e">
        <f>IF(AND(COUNT($U$4:$U24)=BM$2,$H24="Hold"),"Hold",NA())</f>
        <v>#N/A</v>
      </c>
      <c r="BN24" s="55" t="e">
        <f>IF(AND(COUNT($U$4:$U24)=BN$2,$H24="Hold"),"Hold",NA())</f>
        <v>#N/A</v>
      </c>
      <c r="BO24" s="55" t="e">
        <f>IF(AND(COUNT($U$4:$U24)=BO$2,$H24="Hold"),"Hold",NA())</f>
        <v>#N/A</v>
      </c>
      <c r="BP24" s="55" t="e">
        <f>IF(AND(COUNT($U$4:$U24)=BP$2,$H24="Hold"),"Hold",NA())</f>
        <v>#N/A</v>
      </c>
      <c r="BQ24" s="55" t="e">
        <f>IF(AND(COUNT($U$4:$U24)=BQ$2,$H24="Hold"),"Hold",NA())</f>
        <v>#N/A</v>
      </c>
      <c r="BR24" s="55" t="e">
        <f>IF(AND(COUNT($U$4:$U24)=BR$2,$H24="Hold"),"Hold",NA())</f>
        <v>#N/A</v>
      </c>
      <c r="BS24" s="55" t="e">
        <f>IF(AND(COUNT($U$4:$U24)=BS$2,$H24="Hold"),"Hold",NA())</f>
        <v>#N/A</v>
      </c>
    </row>
    <row r="25" spans="1:71" s="96" customFormat="1" ht="18.75" customHeight="1" x14ac:dyDescent="0.25">
      <c r="B25" s="23"/>
      <c r="C25" s="95"/>
      <c r="D25" s="9">
        <f t="shared" si="2"/>
        <v>42</v>
      </c>
      <c r="E25" s="10">
        <f t="shared" si="3"/>
        <v>42884</v>
      </c>
      <c r="F25" s="5" t="str">
        <f>IFERROR(IF(COUNT(G$4:G25)=0,"",IF(H25="Hold",F24,IF(ISNUMBER(U25),G25,F24+V25))),"")</f>
        <v/>
      </c>
      <c r="G25" s="13"/>
      <c r="H25" s="27"/>
      <c r="I25" s="17"/>
      <c r="J25" s="93"/>
      <c r="K25" s="34"/>
      <c r="L25" s="151"/>
      <c r="M25" s="151"/>
      <c r="N25" s="151"/>
      <c r="O25" s="151"/>
      <c r="P25" s="37"/>
      <c r="R25" s="46">
        <v>22</v>
      </c>
      <c r="S25" s="47" t="e">
        <f t="shared" si="0"/>
        <v>#N/A</v>
      </c>
      <c r="T25" s="47"/>
      <c r="U25" s="52" t="str">
        <f>IF(H25="30 Mins",$N$19,IF(H25="45 Mins",$N$20,IF(H25="60 Mins",$N$21,IF(H25="Alt 1",$N$22,IF(H25="Alt 2",$N$23,IF(H25="Alt 3",$N$24,IF(H25="Alt 4",$N$25,IF(H25="Alt 5",#REF!,IF(H25="Change",V24,"")))))))))</f>
        <v/>
      </c>
      <c r="V25" s="53" t="e">
        <f>IF(COUNT(U$4:U25)=0,NA(),IF(ISNUMBER(U25),U25,V24))</f>
        <v>#N/A</v>
      </c>
      <c r="W25" s="48" t="e">
        <f t="shared" si="1"/>
        <v>#N/A</v>
      </c>
      <c r="X25" s="72" t="str">
        <f>IF(AND(ISNUMBER($S25),COUNT($U$4:$U25)=X$2),$S25,"")</f>
        <v/>
      </c>
      <c r="Y25" s="72" t="str">
        <f>IF(AND(ISNUMBER($S25),COUNT($U$4:$U25)=Y$2),$S25,"")</f>
        <v/>
      </c>
      <c r="Z25" s="72" t="str">
        <f>IF(AND(ISNUMBER($S25),COUNT($U$4:$U25)=Z$2),$S25,"")</f>
        <v/>
      </c>
      <c r="AA25" s="72" t="str">
        <f>IF(AND(ISNUMBER($S25),COUNT($U$4:$U25)=AA$2),$S25,"")</f>
        <v/>
      </c>
      <c r="AB25" s="72" t="str">
        <f>IF(AND(ISNUMBER($S25),COUNT($U$4:$U25)=AB$2),$S25,"")</f>
        <v/>
      </c>
      <c r="AC25" s="72" t="str">
        <f>IF(AND(ISNUMBER($S25),COUNT($U$4:$U25)=AC$2),$S25,"")</f>
        <v/>
      </c>
      <c r="AD25" s="72" t="str">
        <f>IF(AND(ISNUMBER($S25),COUNT($U$4:$U25)=AD$2),$S25,"")</f>
        <v/>
      </c>
      <c r="AE25" s="72" t="str">
        <f>IF(AND(ISNUMBER($S25),COUNT($U$4:$U25)=AE$2),$S25,"")</f>
        <v/>
      </c>
      <c r="AF25" s="72" t="str">
        <f>IF(AND(ISNUMBER($S25),COUNT($U$4:$U25)=AF$2),$S25,"")</f>
        <v/>
      </c>
      <c r="AG25" s="72" t="str">
        <f>IF(AND(ISNUMBER($S25),COUNT($U$4:$U25)=AG$2),$S25,"")</f>
        <v/>
      </c>
      <c r="AH25" s="72" t="str">
        <f>IF(AND(ISNUMBER($S25),COUNT($U$4:$U25)=AH$2),$S25,"")</f>
        <v/>
      </c>
      <c r="AI25" s="72" t="str">
        <f>IF(AND(ISNUMBER($S25),COUNT($U$4:$U25)=AI$2),$S25,"")</f>
        <v/>
      </c>
      <c r="AJ25" s="51" t="e">
        <f>IFERROR(IF(COUNT($U$4:$U25)&lt;&gt;AJ$2,NA(),SLOPE(X$4:X$26,$R$4:$R$26)*($R25-COUNTIF(BH$4:BH25,"Hold"))+INTERCEPT(X$4:X$26,$R$4:$R$26)),NA())</f>
        <v>#N/A</v>
      </c>
      <c r="AK25" s="51" t="e">
        <f>IFERROR(IF(COUNT($U$4:$U25)&lt;&gt;AK$2,NA(),SLOPE(Y$4:Y$26,$R$4:$R$26)*($R25-COUNTIF(BI$4:BI25,"Hold"))+INTERCEPT(Y$4:Y$26,$R$4:$R$26)),NA())</f>
        <v>#N/A</v>
      </c>
      <c r="AL25" s="51" t="e">
        <f>IFERROR(IF(COUNT($U$4:$U25)&lt;&gt;AL$2,NA(),SLOPE(Z$4:Z$26,$R$4:$R$26)*($R25-COUNTIF(BJ$4:BJ25,"Hold"))+INTERCEPT(Z$4:Z$26,$R$4:$R$26)),NA())</f>
        <v>#N/A</v>
      </c>
      <c r="AM25" s="51" t="e">
        <f>IFERROR(IF(COUNT($U$4:$U25)&lt;&gt;AM$2,NA(),SLOPE(AA$4:AA$26,$R$4:$R$26)*($R25-COUNTIF(BK$4:BK25,"Hold"))+INTERCEPT(AA$4:AA$26,$R$4:$R$26)),NA())</f>
        <v>#N/A</v>
      </c>
      <c r="AN25" s="51" t="e">
        <f>IFERROR(IF(COUNT($U$4:$U25)&lt;&gt;AN$2,NA(),SLOPE(AB$4:AB$26,$R$4:$R$26)*($R25-COUNTIF(BL$4:BL25,"Hold"))+INTERCEPT(AB$4:AB$26,$R$4:$R$26)),NA())</f>
        <v>#N/A</v>
      </c>
      <c r="AO25" s="51" t="e">
        <f>IFERROR(IF(COUNT($U$4:$U25)&lt;&gt;AO$2,NA(),SLOPE(AC$4:AC$26,$R$4:$R$26)*($R25-COUNTIF(BM$4:BM25,"Hold"))+INTERCEPT(AC$4:AC$26,$R$4:$R$26)),NA())</f>
        <v>#N/A</v>
      </c>
      <c r="AP25" s="51" t="e">
        <f>IFERROR(IF(COUNT($U$4:$U25)&lt;&gt;AP$2,NA(),SLOPE(AD$4:AD$26,$R$4:$R$26)*($R25-COUNTIF(BN$4:BN25,"Hold"))+INTERCEPT(AD$4:AD$26,$R$4:$R$26)),NA())</f>
        <v>#N/A</v>
      </c>
      <c r="AQ25" s="51" t="e">
        <f>IFERROR(IF(COUNT($U$4:$U25)&lt;&gt;AQ$2,NA(),SLOPE(AE$4:AE$26,$R$4:$R$26)*($R25-COUNTIF(BO$4:BO25,"Hold"))+INTERCEPT(AE$4:AE$26,$R$4:$R$26)),NA())</f>
        <v>#N/A</v>
      </c>
      <c r="AR25" s="51" t="e">
        <f>IFERROR(IF(COUNT($U$4:$U25)&lt;&gt;AR$2,NA(),SLOPE(AF$4:AF$26,$R$4:$R$26)*($R25-COUNTIF(BP$4:BP25,"Hold"))+INTERCEPT(AF$4:AF$26,$R$4:$R$26)),NA())</f>
        <v>#N/A</v>
      </c>
      <c r="AS25" s="51" t="e">
        <f>IFERROR(IF(COUNT($U$4:$U25)&lt;&gt;AS$2,NA(),SLOPE(AG$4:AG$26,$R$4:$R$26)*($R25-COUNTIF(BQ$4:BQ25,"Hold"))+INTERCEPT(AG$4:AG$26,$R$4:$R$26)),NA())</f>
        <v>#N/A</v>
      </c>
      <c r="AT25" s="51" t="e">
        <f>IFERROR(IF(COUNT($U$4:$U25)&lt;&gt;AT$2,NA(),SLOPE(AH$4:AH$26,$R$4:$R$26)*($R25-COUNTIF(BR$4:BR25,"Hold"))+INTERCEPT(AH$4:AH$26,$R$4:$R$26)),NA())</f>
        <v>#N/A</v>
      </c>
      <c r="AU25" s="51" t="e">
        <f>IFERROR(IF(COUNT($U$4:$U25)&lt;&gt;AU$2,NA(),SLOPE(AI$4:AI$26,$R$4:$R$26)*($R25-COUNTIF(BS$4:BS25,"Hold"))+INTERCEPT(AI$4:AI$26,$R$4:$R$26)),NA())</f>
        <v>#N/A</v>
      </c>
      <c r="AV25" s="57" t="e">
        <f>IF(AND(ISNUMBER($U25),COUNT($U$4:$U25)=AV$2),$G25,IF($H25="Hold",AV24,IF(COUNT($U$4:$U25)=AV$2,$V25+AV24,NA())))</f>
        <v>#N/A</v>
      </c>
      <c r="AW25" s="57" t="e">
        <f>IF(AND(ISNUMBER($U25),COUNT($U$4:$U25)=AW$2),$G25,IF($H25="Hold",AW24,IF(COUNT($U$4:$U25)=AW$2,$V25+AW24,NA())))</f>
        <v>#N/A</v>
      </c>
      <c r="AX25" s="57" t="e">
        <f>IF(AND(ISNUMBER($U25),COUNT($U$4:$U25)=AX$2),$G25,IF($H25="Hold",AX24,IF(COUNT($U$4:$U25)=AX$2,$V25+AX24,NA())))</f>
        <v>#N/A</v>
      </c>
      <c r="AY25" s="57" t="e">
        <f>IF(AND(ISNUMBER($U25),COUNT($U$4:$U25)=AY$2),$G25,IF($H25="Hold",AY24,IF(COUNT($U$4:$U25)=AY$2,$V25+AY24,NA())))</f>
        <v>#N/A</v>
      </c>
      <c r="AZ25" s="57" t="e">
        <f>IF(AND(ISNUMBER($U25),COUNT($U$4:$U25)=AZ$2),$G25,IF($H25="Hold",AZ24,IF(COUNT($U$4:$U25)=AZ$2,$V25+AZ24,NA())))</f>
        <v>#N/A</v>
      </c>
      <c r="BA25" s="57" t="e">
        <f>IF(AND(ISNUMBER($U25),COUNT($U$4:$U25)=BA$2),$G25,IF($H25="Hold",BA24,IF(COUNT($U$4:$U25)=BA$2,$V25+BA24,NA())))</f>
        <v>#N/A</v>
      </c>
      <c r="BB25" s="57" t="e">
        <f>IF(AND(ISNUMBER($U25),COUNT($U$4:$U25)=BB$2),$G25,IF($H25="Hold",BB24,IF(COUNT($U$4:$U25)=BB$2,$V25+BB24,NA())))</f>
        <v>#N/A</v>
      </c>
      <c r="BC25" s="57" t="e">
        <f>IF(AND(ISNUMBER($U25),COUNT($U$4:$U25)=BC$2),$G25,IF($H25="Hold",BC24,IF(COUNT($U$4:$U25)=BC$2,$V25+BC24,NA())))</f>
        <v>#N/A</v>
      </c>
      <c r="BD25" s="57" t="e">
        <f>IF(AND(ISNUMBER($U25),COUNT($U$4:$U25)=BD$2),$G25,IF($H25="Hold",BD24,IF(COUNT($U$4:$U25)=BD$2,$V25+BD24,NA())))</f>
        <v>#N/A</v>
      </c>
      <c r="BE25" s="57" t="e">
        <f>IF(AND(ISNUMBER($U25),COUNT($U$4:$U25)=BE$2),$G25,IF($H25="Hold",BE24,IF(COUNT($U$4:$U25)=BE$2,$V25+BE24,NA())))</f>
        <v>#N/A</v>
      </c>
      <c r="BF25" s="57" t="e">
        <f>IF(AND(ISNUMBER($U25),COUNT($U$4:$U25)=BF$2),$G25,IF($H25="Hold",BF24,IF(COUNT($U$4:$U25)=BF$2,$V25+BF24,NA())))</f>
        <v>#N/A</v>
      </c>
      <c r="BG25" s="57" t="e">
        <f>IF(AND(ISNUMBER($U25),COUNT($U$4:$U25)=BG$2),$G25,IF($H25="Hold",BG24,IF(COUNT($U$4:$U25)=BG$2,$V25+BG24,NA())))</f>
        <v>#N/A</v>
      </c>
      <c r="BH25" s="55" t="e">
        <f>IF(AND(COUNT($U$4:$U25)=BH$2,$H25="Hold"),"Hold",NA())</f>
        <v>#N/A</v>
      </c>
      <c r="BI25" s="55" t="e">
        <f>IF(AND(COUNT($U$4:$U25)=BI$2,$H25="Hold"),"Hold",NA())</f>
        <v>#N/A</v>
      </c>
      <c r="BJ25" s="55" t="e">
        <f>IF(AND(COUNT($U$4:$U25)=BJ$2,$H25="Hold"),"Hold",NA())</f>
        <v>#N/A</v>
      </c>
      <c r="BK25" s="55" t="e">
        <f>IF(AND(COUNT($U$4:$U25)=BK$2,$H25="Hold"),"Hold",NA())</f>
        <v>#N/A</v>
      </c>
      <c r="BL25" s="55" t="e">
        <f>IF(AND(COUNT($U$4:$U25)=BL$2,$H25="Hold"),"Hold",NA())</f>
        <v>#N/A</v>
      </c>
      <c r="BM25" s="55" t="e">
        <f>IF(AND(COUNT($U$4:$U25)=BM$2,$H25="Hold"),"Hold",NA())</f>
        <v>#N/A</v>
      </c>
      <c r="BN25" s="55" t="e">
        <f>IF(AND(COUNT($U$4:$U25)=BN$2,$H25="Hold"),"Hold",NA())</f>
        <v>#N/A</v>
      </c>
      <c r="BO25" s="55" t="e">
        <f>IF(AND(COUNT($U$4:$U25)=BO$2,$H25="Hold"),"Hold",NA())</f>
        <v>#N/A</v>
      </c>
      <c r="BP25" s="55" t="e">
        <f>IF(AND(COUNT($U$4:$U25)=BP$2,$H25="Hold"),"Hold",NA())</f>
        <v>#N/A</v>
      </c>
      <c r="BQ25" s="55" t="e">
        <f>IF(AND(COUNT($U$4:$U25)=BQ$2,$H25="Hold"),"Hold",NA())</f>
        <v>#N/A</v>
      </c>
      <c r="BR25" s="55" t="e">
        <f>IF(AND(COUNT($U$4:$U25)=BR$2,$H25="Hold"),"Hold",NA())</f>
        <v>#N/A</v>
      </c>
      <c r="BS25" s="55" t="e">
        <f>IF(AND(COUNT($U$4:$U25)=BS$2,$H25="Hold"),"Hold",NA())</f>
        <v>#N/A</v>
      </c>
    </row>
    <row r="26" spans="1:71" s="96" customFormat="1" ht="18.75" customHeight="1" x14ac:dyDescent="0.25">
      <c r="B26" s="61" t="str">
        <f>IF(ISBLANK($A$1),"","This worksheet was created by Mike Braun for the Pulaski County School District.  (Delete contents of Cell A1.)")</f>
        <v/>
      </c>
      <c r="C26" s="95"/>
      <c r="D26" s="9">
        <f t="shared" si="2"/>
        <v>44</v>
      </c>
      <c r="E26" s="10">
        <f t="shared" si="3"/>
        <v>42898</v>
      </c>
      <c r="F26" s="5" t="str">
        <f>IFERROR(IF(COUNT(G$4:G26)=0,"",IF(H26="Hold",F25,IF(ISNUMBER(U26),G26,F25+V26))),"")</f>
        <v/>
      </c>
      <c r="G26" s="14"/>
      <c r="H26" s="27"/>
      <c r="I26" s="17"/>
      <c r="J26" s="93"/>
      <c r="K26" s="41"/>
      <c r="L26" s="152"/>
      <c r="M26" s="152"/>
      <c r="N26" s="152"/>
      <c r="O26" s="152"/>
      <c r="P26" s="42"/>
      <c r="R26" s="46">
        <v>23</v>
      </c>
      <c r="S26" s="47" t="e">
        <f t="shared" si="0"/>
        <v>#N/A</v>
      </c>
      <c r="T26" s="47"/>
      <c r="U26" s="52" t="str">
        <f>IF(H26="30 Mins",$N$19,IF(H26="45 Mins",$N$20,IF(H26="60 Mins",$N$21,IF(H26="Alt 1",$N$22,IF(H26="Alt 2",$N$23,IF(H26="Alt 3",$N$24,IF(H26="Alt 4",$N$25,IF(H26="Alt 5",#REF!,IF(H26="Change",V25,"")))))))))</f>
        <v/>
      </c>
      <c r="V26" s="53" t="e">
        <f>IF(COUNT(U$4:U26)=0,NA(),IF(ISNUMBER(U26),U26,V25))</f>
        <v>#N/A</v>
      </c>
      <c r="W26" s="48" t="e">
        <f t="shared" si="1"/>
        <v>#N/A</v>
      </c>
      <c r="X26" s="73" t="str">
        <f>IF(AND(ISNUMBER($S26),COUNT($U$4:$U26)=X$2),$S26,"")</f>
        <v/>
      </c>
      <c r="Y26" s="73" t="str">
        <f>IF(AND(ISNUMBER($S26),COUNT($U$4:$U26)=Y$2),$S26,"")</f>
        <v/>
      </c>
      <c r="Z26" s="73" t="str">
        <f>IF(AND(ISNUMBER($S26),COUNT($U$4:$U26)=Z$2),$S26,"")</f>
        <v/>
      </c>
      <c r="AA26" s="73" t="str">
        <f>IF(AND(ISNUMBER($S26),COUNT($U$4:$U26)=AA$2),$S26,"")</f>
        <v/>
      </c>
      <c r="AB26" s="73" t="str">
        <f>IF(AND(ISNUMBER($S26),COUNT($U$4:$U26)=AB$2),$S26,"")</f>
        <v/>
      </c>
      <c r="AC26" s="73" t="str">
        <f>IF(AND(ISNUMBER($S26),COUNT($U$4:$U26)=AC$2),$S26,"")</f>
        <v/>
      </c>
      <c r="AD26" s="73" t="str">
        <f>IF(AND(ISNUMBER($S26),COUNT($U$4:$U26)=AD$2),$S26,"")</f>
        <v/>
      </c>
      <c r="AE26" s="73" t="str">
        <f>IF(AND(ISNUMBER($S26),COUNT($U$4:$U26)=AE$2),$S26,"")</f>
        <v/>
      </c>
      <c r="AF26" s="73" t="str">
        <f>IF(AND(ISNUMBER($S26),COUNT($U$4:$U26)=AF$2),$S26,"")</f>
        <v/>
      </c>
      <c r="AG26" s="73" t="str">
        <f>IF(AND(ISNUMBER($S26),COUNT($U$4:$U26)=AG$2),$S26,"")</f>
        <v/>
      </c>
      <c r="AH26" s="73" t="str">
        <f>IF(AND(ISNUMBER($S26),COUNT($U$4:$U26)=AH$2),$S26,"")</f>
        <v/>
      </c>
      <c r="AI26" s="73" t="str">
        <f>IF(AND(ISNUMBER($S26),COUNT($U$4:$U26)=AI$2),$S26,"")</f>
        <v/>
      </c>
      <c r="AJ26" s="51" t="e">
        <f>IFERROR(IF(COUNT($U$4:$U26)&lt;&gt;AJ$2,NA(),SLOPE(X$4:X$26,$R$4:$R$26)*($R26-COUNTIF(BH$4:BH26,"Hold"))+INTERCEPT(X$4:X$26,$R$4:$R$26)),NA())</f>
        <v>#N/A</v>
      </c>
      <c r="AK26" s="51" t="e">
        <f>IFERROR(IF(COUNT($U$4:$U26)&lt;&gt;AK$2,NA(),SLOPE(Y$4:Y$26,$R$4:$R$26)*($R26-COUNTIF(BI$4:BI26,"Hold"))+INTERCEPT(Y$4:Y$26,$R$4:$R$26)),NA())</f>
        <v>#N/A</v>
      </c>
      <c r="AL26" s="51" t="e">
        <f>IFERROR(IF(COUNT($U$4:$U26)&lt;&gt;AL$2,NA(),SLOPE(Z$4:Z$26,$R$4:$R$26)*($R26-COUNTIF(BJ$4:BJ26,"Hold"))+INTERCEPT(Z$4:Z$26,$R$4:$R$26)),NA())</f>
        <v>#N/A</v>
      </c>
      <c r="AM26" s="51" t="e">
        <f>IFERROR(IF(COUNT($U$4:$U26)&lt;&gt;AM$2,NA(),SLOPE(AA$4:AA$26,$R$4:$R$26)*($R26-COUNTIF(BK$4:BK26,"Hold"))+INTERCEPT(AA$4:AA$26,$R$4:$R$26)),NA())</f>
        <v>#N/A</v>
      </c>
      <c r="AN26" s="51" t="e">
        <f>IFERROR(IF(COUNT($U$4:$U26)&lt;&gt;AN$2,NA(),SLOPE(AB$4:AB$26,$R$4:$R$26)*($R26-COUNTIF(BL$4:BL26,"Hold"))+INTERCEPT(AB$4:AB$26,$R$4:$R$26)),NA())</f>
        <v>#N/A</v>
      </c>
      <c r="AO26" s="51" t="e">
        <f>IFERROR(IF(COUNT($U$4:$U26)&lt;&gt;AO$2,NA(),SLOPE(AC$4:AC$26,$R$4:$R$26)*($R26-COUNTIF(BM$4:BM26,"Hold"))+INTERCEPT(AC$4:AC$26,$R$4:$R$26)),NA())</f>
        <v>#N/A</v>
      </c>
      <c r="AP26" s="51" t="e">
        <f>IFERROR(IF(COUNT($U$4:$U26)&lt;&gt;AP$2,NA(),SLOPE(AD$4:AD$26,$R$4:$R$26)*($R26-COUNTIF(BN$4:BN26,"Hold"))+INTERCEPT(AD$4:AD$26,$R$4:$R$26)),NA())</f>
        <v>#N/A</v>
      </c>
      <c r="AQ26" s="51" t="e">
        <f>IFERROR(IF(COUNT($U$4:$U26)&lt;&gt;AQ$2,NA(),SLOPE(AE$4:AE$26,$R$4:$R$26)*($R26-COUNTIF(BO$4:BO26,"Hold"))+INTERCEPT(AE$4:AE$26,$R$4:$R$26)),NA())</f>
        <v>#N/A</v>
      </c>
      <c r="AR26" s="51" t="e">
        <f>IFERROR(IF(COUNT($U$4:$U26)&lt;&gt;AR$2,NA(),SLOPE(AF$4:AF$26,$R$4:$R$26)*($R26-COUNTIF(BP$4:BP26,"Hold"))+INTERCEPT(AF$4:AF$26,$R$4:$R$26)),NA())</f>
        <v>#N/A</v>
      </c>
      <c r="AS26" s="51" t="e">
        <f>IFERROR(IF(COUNT($U$4:$U26)&lt;&gt;AS$2,NA(),SLOPE(AG$4:AG$26,$R$4:$R$26)*($R26-COUNTIF(BQ$4:BQ26,"Hold"))+INTERCEPT(AG$4:AG$26,$R$4:$R$26)),NA())</f>
        <v>#N/A</v>
      </c>
      <c r="AT26" s="51" t="e">
        <f>IFERROR(IF(COUNT($U$4:$U26)&lt;&gt;AT$2,NA(),SLOPE(AH$4:AH$26,$R$4:$R$26)*($R26-COUNTIF(BR$4:BR26,"Hold"))+INTERCEPT(AH$4:AH$26,$R$4:$R$26)),NA())</f>
        <v>#N/A</v>
      </c>
      <c r="AU26" s="51" t="e">
        <f>IFERROR(IF(COUNT($U$4:$U26)&lt;&gt;AU$2,NA(),SLOPE(AI$4:AI$26,$R$4:$R$26)*($R26-COUNTIF(BS$4:BS26,"Hold"))+INTERCEPT(AI$4:AI$26,$R$4:$R$26)),NA())</f>
        <v>#N/A</v>
      </c>
      <c r="AV26" s="57" t="e">
        <f>IF(AND(ISNUMBER($U26),COUNT($U$4:$U26)=AV$2),$G26,IF($H26="Hold",AV25,IF(COUNT($U$4:$U26)=AV$2,$V26+AV25,NA())))</f>
        <v>#N/A</v>
      </c>
      <c r="AW26" s="57" t="e">
        <f>IF(AND(ISNUMBER($U26),COUNT($U$4:$U26)=AW$2),$G26,IF($H26="Hold",AW25,IF(COUNT($U$4:$U26)=AW$2,$V26+AW25,NA())))</f>
        <v>#N/A</v>
      </c>
      <c r="AX26" s="57" t="e">
        <f>IF(AND(ISNUMBER($U26),COUNT($U$4:$U26)=AX$2),$G26,IF($H26="Hold",AX25,IF(COUNT($U$4:$U26)=AX$2,$V26+AX25,NA())))</f>
        <v>#N/A</v>
      </c>
      <c r="AY26" s="57" t="e">
        <f>IF(AND(ISNUMBER($U26),COUNT($U$4:$U26)=AY$2),$G26,IF($H26="Hold",AY25,IF(COUNT($U$4:$U26)=AY$2,$V26+AY25,NA())))</f>
        <v>#N/A</v>
      </c>
      <c r="AZ26" s="57" t="e">
        <f>IF(AND(ISNUMBER($U26),COUNT($U$4:$U26)=AZ$2),$G26,IF($H26="Hold",AZ25,IF(COUNT($U$4:$U26)=AZ$2,$V26+AZ25,NA())))</f>
        <v>#N/A</v>
      </c>
      <c r="BA26" s="57" t="e">
        <f>IF(AND(ISNUMBER($U26),COUNT($U$4:$U26)=BA$2),$G26,IF($H26="Hold",BA25,IF(COUNT($U$4:$U26)=BA$2,$V26+BA25,NA())))</f>
        <v>#N/A</v>
      </c>
      <c r="BB26" s="57" t="e">
        <f>IF(AND(ISNUMBER($U26),COUNT($U$4:$U26)=BB$2),$G26,IF($H26="Hold",BB25,IF(COUNT($U$4:$U26)=BB$2,$V26+BB25,NA())))</f>
        <v>#N/A</v>
      </c>
      <c r="BC26" s="57" t="e">
        <f>IF(AND(ISNUMBER($U26),COUNT($U$4:$U26)=BC$2),$G26,IF($H26="Hold",BC25,IF(COUNT($U$4:$U26)=BC$2,$V26+BC25,NA())))</f>
        <v>#N/A</v>
      </c>
      <c r="BD26" s="57" t="e">
        <f>IF(AND(ISNUMBER($U26),COUNT($U$4:$U26)=BD$2),$G26,IF($H26="Hold",BD25,IF(COUNT($U$4:$U26)=BD$2,$V26+BD25,NA())))</f>
        <v>#N/A</v>
      </c>
      <c r="BE26" s="57" t="e">
        <f>IF(AND(ISNUMBER($U26),COUNT($U$4:$U26)=BE$2),$G26,IF($H26="Hold",BE25,IF(COUNT($U$4:$U26)=BE$2,$V26+BE25,NA())))</f>
        <v>#N/A</v>
      </c>
      <c r="BF26" s="57" t="e">
        <f>IF(AND(ISNUMBER($U26),COUNT($U$4:$U26)=BF$2),$G26,IF($H26="Hold",BF25,IF(COUNT($U$4:$U26)=BF$2,$V26+BF25,NA())))</f>
        <v>#N/A</v>
      </c>
      <c r="BG26" s="57" t="e">
        <f>IF(AND(ISNUMBER($U26),COUNT($U$4:$U26)=BG$2),$G26,IF($H26="Hold",BG25,IF(COUNT($U$4:$U26)=BG$2,$V26+BG25,NA())))</f>
        <v>#N/A</v>
      </c>
      <c r="BH26" s="55" t="e">
        <f>IF(AND(COUNT($U$4:$U26)=BH$2,$H26="Hold"),"Hold",NA())</f>
        <v>#N/A</v>
      </c>
      <c r="BI26" s="55" t="e">
        <f>IF(AND(COUNT($U$4:$U26)=BI$2,$H26="Hold"),"Hold",NA())</f>
        <v>#N/A</v>
      </c>
      <c r="BJ26" s="55" t="e">
        <f>IF(AND(COUNT($U$4:$U26)=BJ$2,$H26="Hold"),"Hold",NA())</f>
        <v>#N/A</v>
      </c>
      <c r="BK26" s="55" t="e">
        <f>IF(AND(COUNT($U$4:$U26)=BK$2,$H26="Hold"),"Hold",NA())</f>
        <v>#N/A</v>
      </c>
      <c r="BL26" s="55" t="e">
        <f>IF(AND(COUNT($U$4:$U26)=BL$2,$H26="Hold"),"Hold",NA())</f>
        <v>#N/A</v>
      </c>
      <c r="BM26" s="55" t="e">
        <f>IF(AND(COUNT($U$4:$U26)=BM$2,$H26="Hold"),"Hold",NA())</f>
        <v>#N/A</v>
      </c>
      <c r="BN26" s="55" t="e">
        <f>IF(AND(COUNT($U$4:$U26)=BN$2,$H26="Hold"),"Hold",NA())</f>
        <v>#N/A</v>
      </c>
      <c r="BO26" s="55" t="e">
        <f>IF(AND(COUNT($U$4:$U26)=BO$2,$H26="Hold"),"Hold",NA())</f>
        <v>#N/A</v>
      </c>
      <c r="BP26" s="55" t="e">
        <f>IF(AND(COUNT($U$4:$U26)=BP$2,$H26="Hold"),"Hold",NA())</f>
        <v>#N/A</v>
      </c>
      <c r="BQ26" s="55" t="e">
        <f>IF(AND(COUNT($U$4:$U26)=BQ$2,$H26="Hold"),"Hold",NA())</f>
        <v>#N/A</v>
      </c>
      <c r="BR26" s="55" t="e">
        <f>IF(AND(COUNT($U$4:$U26)=BR$2,$H26="Hold"),"Hold",NA())</f>
        <v>#N/A</v>
      </c>
      <c r="BS26" s="55" t="e">
        <f>IF(AND(COUNT($U$4:$U26)=BS$2,$H26="Hold"),"Hold",NA())</f>
        <v>#N/A</v>
      </c>
    </row>
    <row r="27" spans="1:71" s="96" customFormat="1" ht="8.25" customHeight="1" x14ac:dyDescent="0.3">
      <c r="B27" s="98"/>
      <c r="C27" s="95"/>
      <c r="D27" s="140" t="s">
        <v>87</v>
      </c>
      <c r="E27" s="140"/>
      <c r="F27" s="140"/>
      <c r="G27" s="140"/>
      <c r="H27" s="140"/>
      <c r="I27" s="140"/>
      <c r="J27" s="15"/>
      <c r="K27" s="88"/>
      <c r="L27" s="149" t="s">
        <v>85</v>
      </c>
      <c r="M27" s="149"/>
      <c r="N27" s="149"/>
      <c r="O27" s="149"/>
      <c r="R27" s="11"/>
      <c r="S27" s="11"/>
      <c r="T27" s="11"/>
      <c r="U27" s="100"/>
      <c r="V27" s="100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71" s="96" customFormat="1" ht="18.75" customHeight="1" x14ac:dyDescent="0.25">
      <c r="B28" s="130" t="s">
        <v>18</v>
      </c>
      <c r="C28" s="95"/>
      <c r="D28" s="141"/>
      <c r="E28" s="141"/>
      <c r="F28" s="141"/>
      <c r="G28" s="141"/>
      <c r="H28" s="141"/>
      <c r="I28" s="141"/>
      <c r="J28" s="101"/>
      <c r="L28" s="150"/>
      <c r="M28" s="150"/>
      <c r="N28" s="150"/>
      <c r="O28" s="150"/>
      <c r="P28" s="117"/>
      <c r="Q28" s="117"/>
    </row>
    <row r="29" spans="1:71" s="96" customFormat="1" ht="31.5" x14ac:dyDescent="0.25">
      <c r="A29" s="2"/>
      <c r="B29" s="80" t="s">
        <v>76</v>
      </c>
      <c r="C29" s="88"/>
      <c r="J29" s="101"/>
      <c r="L29" s="118"/>
      <c r="M29" s="118"/>
      <c r="N29" s="118"/>
      <c r="O29" s="118"/>
      <c r="P29" s="116"/>
      <c r="Q29" s="116"/>
    </row>
    <row r="30" spans="1:71" s="96" customFormat="1" ht="18.75" customHeight="1" x14ac:dyDescent="0.25">
      <c r="A30" s="2"/>
      <c r="B30" s="119" t="s">
        <v>74</v>
      </c>
      <c r="C30" s="88"/>
      <c r="J30" s="101"/>
      <c r="K30" s="88"/>
      <c r="L30" s="131"/>
      <c r="M30" s="88"/>
      <c r="N30" s="88"/>
      <c r="O30" s="88"/>
      <c r="P30" s="102"/>
    </row>
    <row r="31" spans="1:71" s="2" customFormat="1" ht="18.75" customHeight="1" x14ac:dyDescent="0.25">
      <c r="B31" s="103"/>
      <c r="C31" s="88"/>
      <c r="J31" s="15"/>
      <c r="K31" s="88"/>
      <c r="L31" s="104"/>
      <c r="M31" s="104"/>
      <c r="N31" s="104"/>
      <c r="O31" s="105"/>
      <c r="P31" s="106"/>
    </row>
    <row r="32" spans="1:71" s="2" customFormat="1" ht="18.75" customHeight="1" x14ac:dyDescent="0.25">
      <c r="A32" s="12"/>
      <c r="C32" s="104"/>
      <c r="J32" s="15"/>
      <c r="L32" s="88"/>
      <c r="M32" s="88"/>
      <c r="N32" s="88"/>
      <c r="O32" s="88"/>
      <c r="P32" s="102"/>
    </row>
    <row r="33" spans="1:16" s="2" customFormat="1" ht="18.75" customHeight="1" x14ac:dyDescent="0.25">
      <c r="C33" s="88"/>
      <c r="D33" s="102"/>
      <c r="E33" s="107"/>
      <c r="F33" s="107"/>
      <c r="G33" s="108"/>
      <c r="H33" s="99"/>
      <c r="I33" s="3"/>
      <c r="J33" s="3"/>
      <c r="L33" s="88"/>
      <c r="M33" s="88"/>
      <c r="N33" s="88"/>
      <c r="O33" s="88"/>
      <c r="P33" s="102"/>
    </row>
    <row r="34" spans="1:16" ht="49.5" customHeight="1" x14ac:dyDescent="0.25">
      <c r="A34" s="2"/>
      <c r="B34" s="2"/>
      <c r="C34" s="88"/>
      <c r="K34" s="2"/>
      <c r="L34" s="2"/>
      <c r="M34" s="2"/>
      <c r="N34" s="2"/>
      <c r="O34" s="2"/>
      <c r="P34" s="19"/>
    </row>
    <row r="35" spans="1:16" s="2" customFormat="1" ht="15" customHeight="1" x14ac:dyDescent="0.25">
      <c r="D35" s="102"/>
      <c r="E35" s="107"/>
      <c r="F35" s="107"/>
      <c r="G35" s="113"/>
      <c r="H35" s="113"/>
      <c r="I35" s="114"/>
      <c r="J35" s="49"/>
      <c r="P35" s="19"/>
    </row>
    <row r="36" spans="1:16" s="2" customFormat="1" ht="15" customHeight="1" x14ac:dyDescent="0.25">
      <c r="D36" s="102"/>
      <c r="E36" s="107"/>
      <c r="F36" s="107"/>
      <c r="G36" s="113"/>
      <c r="H36" s="113"/>
      <c r="I36" s="114"/>
      <c r="J36" s="49"/>
      <c r="P36" s="19"/>
    </row>
    <row r="37" spans="1:16" s="2" customFormat="1" ht="15" customHeight="1" x14ac:dyDescent="0.25">
      <c r="D37" s="19"/>
      <c r="E37" s="15"/>
      <c r="F37" s="15"/>
      <c r="J37" s="15"/>
      <c r="P37" s="19"/>
    </row>
    <row r="38" spans="1:16" s="2" customFormat="1" ht="15" customHeight="1" x14ac:dyDescent="0.25">
      <c r="D38" s="19"/>
      <c r="E38" s="15"/>
      <c r="F38" s="15"/>
      <c r="J38" s="15"/>
      <c r="P38" s="19"/>
    </row>
    <row r="39" spans="1:16" s="2" customFormat="1" ht="15" customHeight="1" x14ac:dyDescent="0.25">
      <c r="D39" s="19"/>
      <c r="E39" s="15"/>
      <c r="F39" s="15"/>
      <c r="J39" s="15"/>
      <c r="P39" s="19"/>
    </row>
    <row r="40" spans="1:16" s="2" customFormat="1" ht="15" customHeight="1" x14ac:dyDescent="0.25">
      <c r="D40" s="19"/>
      <c r="E40" s="15"/>
      <c r="F40" s="15"/>
      <c r="J40" s="15"/>
      <c r="P40" s="19"/>
    </row>
    <row r="41" spans="1:16" s="2" customFormat="1" ht="15" customHeight="1" x14ac:dyDescent="0.25">
      <c r="D41" s="19"/>
      <c r="E41" s="15"/>
      <c r="F41" s="15"/>
      <c r="J41" s="15"/>
      <c r="P41" s="19"/>
    </row>
    <row r="42" spans="1:16" s="2" customFormat="1" ht="15" customHeight="1" x14ac:dyDescent="0.25">
      <c r="D42" s="19"/>
      <c r="E42" s="15"/>
      <c r="F42" s="15"/>
      <c r="J42" s="15"/>
      <c r="P42" s="19"/>
    </row>
    <row r="43" spans="1:16" s="2" customFormat="1" ht="15" customHeight="1" x14ac:dyDescent="0.25">
      <c r="D43" s="19"/>
      <c r="E43" s="15"/>
      <c r="F43" s="15"/>
      <c r="J43" s="15"/>
      <c r="P43" s="19"/>
    </row>
    <row r="44" spans="1:16" s="2" customFormat="1" ht="15" customHeight="1" x14ac:dyDescent="0.25">
      <c r="D44" s="19"/>
      <c r="E44" s="15"/>
      <c r="F44" s="15"/>
      <c r="J44" s="15"/>
      <c r="P44" s="19"/>
    </row>
    <row r="45" spans="1:16" s="2" customFormat="1" ht="15" customHeight="1" x14ac:dyDescent="0.25">
      <c r="D45" s="19"/>
      <c r="E45" s="15"/>
      <c r="F45" s="15"/>
      <c r="J45" s="15"/>
      <c r="P45" s="19"/>
    </row>
    <row r="46" spans="1:16" s="2" customFormat="1" ht="15" customHeight="1" x14ac:dyDescent="0.25">
      <c r="D46" s="19"/>
      <c r="E46" s="15"/>
      <c r="F46" s="15"/>
      <c r="J46" s="15"/>
      <c r="P46" s="19"/>
    </row>
    <row r="47" spans="1:16" s="2" customFormat="1" ht="15" customHeight="1" x14ac:dyDescent="0.25">
      <c r="D47" s="19"/>
      <c r="E47" s="15"/>
      <c r="F47" s="15"/>
      <c r="J47" s="15"/>
      <c r="P47" s="19"/>
    </row>
    <row r="48" spans="1:16" s="2" customFormat="1" ht="15" customHeight="1" x14ac:dyDescent="0.25">
      <c r="D48" s="19"/>
      <c r="E48" s="15"/>
      <c r="F48" s="15"/>
      <c r="J48" s="15"/>
      <c r="P48" s="19"/>
    </row>
    <row r="49" spans="1:59" s="2" customFormat="1" ht="15" customHeight="1" x14ac:dyDescent="0.25">
      <c r="D49" s="19"/>
      <c r="E49" s="15"/>
      <c r="F49" s="15"/>
      <c r="J49" s="15"/>
      <c r="P49" s="19"/>
    </row>
    <row r="50" spans="1:59" s="2" customFormat="1" ht="15" customHeight="1" x14ac:dyDescent="0.25">
      <c r="D50" s="19"/>
      <c r="E50" s="15"/>
      <c r="F50" s="15"/>
      <c r="J50" s="15"/>
      <c r="P50" s="19"/>
    </row>
    <row r="51" spans="1:59" s="2" customFormat="1" ht="15" customHeight="1" x14ac:dyDescent="0.25">
      <c r="D51" s="19"/>
      <c r="E51" s="15"/>
      <c r="F51" s="15"/>
      <c r="J51" s="15"/>
      <c r="P51" s="19"/>
    </row>
    <row r="52" spans="1:59" s="2" customFormat="1" ht="15" customHeight="1" x14ac:dyDescent="0.25">
      <c r="B52" s="12"/>
      <c r="D52" s="19"/>
      <c r="E52" s="15"/>
      <c r="F52" s="15"/>
      <c r="J52" s="15"/>
      <c r="K52" s="12"/>
      <c r="P52" s="19"/>
    </row>
    <row r="53" spans="1:59" s="2" customFormat="1" ht="15" customHeight="1" x14ac:dyDescent="0.25">
      <c r="B53" s="12"/>
      <c r="D53" s="19"/>
      <c r="E53" s="15"/>
      <c r="F53" s="15"/>
      <c r="J53" s="15"/>
      <c r="K53" s="12"/>
      <c r="P53" s="19"/>
    </row>
    <row r="54" spans="1:59" s="2" customFormat="1" ht="15" customHeight="1" x14ac:dyDescent="0.25">
      <c r="B54" s="12"/>
      <c r="D54" s="19"/>
      <c r="E54" s="15"/>
      <c r="F54" s="15"/>
      <c r="J54" s="15"/>
      <c r="K54" s="12"/>
      <c r="L54" s="12"/>
      <c r="M54" s="12"/>
      <c r="N54" s="12"/>
      <c r="O54" s="12"/>
      <c r="P54" s="20"/>
    </row>
    <row r="55" spans="1:59" s="2" customFormat="1" ht="14.1" customHeight="1" x14ac:dyDescent="0.25">
      <c r="A55" s="12"/>
      <c r="B55" s="12"/>
      <c r="C55" s="12"/>
      <c r="D55" s="19"/>
      <c r="E55" s="15"/>
      <c r="F55" s="15"/>
      <c r="J55" s="15"/>
      <c r="K55" s="12"/>
      <c r="L55" s="12"/>
      <c r="M55" s="12"/>
      <c r="N55" s="12"/>
      <c r="O55" s="12"/>
      <c r="P55" s="20"/>
    </row>
    <row r="56" spans="1:59" s="2" customFormat="1" ht="14.1" customHeight="1" x14ac:dyDescent="0.25">
      <c r="A56" s="12"/>
      <c r="B56" s="12"/>
      <c r="C56" s="12"/>
      <c r="D56" s="19"/>
      <c r="E56" s="15"/>
      <c r="F56" s="15"/>
      <c r="J56" s="15"/>
      <c r="K56" s="12"/>
      <c r="L56" s="12"/>
      <c r="M56" s="12"/>
      <c r="N56" s="12"/>
      <c r="O56" s="12"/>
      <c r="P56" s="20"/>
    </row>
    <row r="57" spans="1:59" ht="14.1" customHeight="1" x14ac:dyDescent="0.25">
      <c r="C57" s="12"/>
      <c r="D57" s="20"/>
      <c r="E57" s="16"/>
      <c r="F57" s="16"/>
      <c r="G57" s="12"/>
      <c r="H57" s="12"/>
      <c r="I57" s="12"/>
      <c r="J57" s="16"/>
      <c r="K57" s="12"/>
      <c r="L57" s="12"/>
      <c r="M57" s="12"/>
      <c r="N57" s="12"/>
      <c r="O57" s="12"/>
      <c r="P57" s="20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59" ht="14.1" customHeight="1" x14ac:dyDescent="0.25">
      <c r="C58" s="12"/>
      <c r="D58" s="20"/>
      <c r="E58" s="16"/>
      <c r="F58" s="16"/>
      <c r="G58" s="12"/>
      <c r="H58" s="12"/>
      <c r="I58" s="12"/>
      <c r="J58" s="16"/>
      <c r="L58" s="12"/>
      <c r="M58" s="12"/>
      <c r="N58" s="12"/>
      <c r="O58" s="12"/>
      <c r="P58" s="20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59" ht="14.1" customHeight="1" x14ac:dyDescent="0.25">
      <c r="C59" s="12"/>
      <c r="D59" s="20"/>
      <c r="E59" s="16"/>
      <c r="F59" s="16"/>
      <c r="G59" s="12"/>
      <c r="H59" s="12"/>
      <c r="I59" s="12"/>
      <c r="J59" s="16"/>
      <c r="L59" s="12"/>
      <c r="M59" s="12"/>
      <c r="N59" s="12"/>
      <c r="O59" s="12"/>
      <c r="P59" s="20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0" spans="1:59" ht="14.1" customHeight="1" x14ac:dyDescent="0.25">
      <c r="C60" s="12"/>
      <c r="D60" s="20"/>
      <c r="E60" s="16"/>
      <c r="F60" s="16"/>
      <c r="G60" s="12"/>
      <c r="H60" s="12"/>
      <c r="I60" s="12"/>
      <c r="J60" s="16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</row>
    <row r="61" spans="1:59" ht="14.1" customHeight="1" x14ac:dyDescent="0.25">
      <c r="D61" s="20"/>
      <c r="E61" s="16"/>
      <c r="F61" s="16"/>
      <c r="G61" s="12"/>
      <c r="H61" s="12"/>
      <c r="I61" s="12"/>
      <c r="J61" s="16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</row>
    <row r="62" spans="1:59" ht="14.1" customHeight="1" x14ac:dyDescent="0.25">
      <c r="D62" s="20"/>
      <c r="E62" s="16"/>
      <c r="F62" s="16"/>
      <c r="G62" s="12"/>
      <c r="H62" s="12"/>
      <c r="I62" s="12"/>
      <c r="J62" s="16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3" spans="1:59" ht="14.1" customHeight="1" x14ac:dyDescent="0.25">
      <c r="Q63" s="115"/>
    </row>
    <row r="65" spans="17:17" ht="14.1" customHeight="1" x14ac:dyDescent="0.25">
      <c r="Q65" s="115"/>
    </row>
    <row r="67" spans="17:17" ht="14.1" customHeight="1" x14ac:dyDescent="0.25">
      <c r="Q67" s="115"/>
    </row>
    <row r="69" spans="17:17" ht="14.1" customHeight="1" x14ac:dyDescent="0.25">
      <c r="Q69" s="115"/>
    </row>
    <row r="71" spans="17:17" ht="14.1" customHeight="1" x14ac:dyDescent="0.25">
      <c r="Q71" s="115"/>
    </row>
    <row r="73" spans="17:17" ht="14.1" customHeight="1" x14ac:dyDescent="0.25">
      <c r="Q73" s="115"/>
    </row>
    <row r="75" spans="17:17" ht="14.1" customHeight="1" x14ac:dyDescent="0.25">
      <c r="Q75" s="115"/>
    </row>
    <row r="77" spans="17:17" ht="14.1" customHeight="1" x14ac:dyDescent="0.25">
      <c r="Q77" s="115"/>
    </row>
  </sheetData>
  <sheetProtection algorithmName="SHA-512" hashValue="XTzoBpOw6XEr/1KbqidLjIU/1CrBMXqZ3ZX7mNHxZKRG5aq5OFWDaZVY1nn73Kgb1byXXfEBK3xherKGfK9c4w==" saltValue="fvk0wZLYl1BiC0apZvKDiw==" spinCount="100000" sheet="1" objects="1" scenarios="1" sort="0"/>
  <mergeCells count="22">
    <mergeCell ref="L13:M13"/>
    <mergeCell ref="D2:H2"/>
    <mergeCell ref="B3:B4"/>
    <mergeCell ref="L3:O3"/>
    <mergeCell ref="L4:M4"/>
    <mergeCell ref="N4:O4"/>
    <mergeCell ref="L5:M5"/>
    <mergeCell ref="N5:O5"/>
    <mergeCell ref="L7:O7"/>
    <mergeCell ref="L8:M8"/>
    <mergeCell ref="N8:O8"/>
    <mergeCell ref="L9:M9"/>
    <mergeCell ref="L11:O11"/>
    <mergeCell ref="L24:O26"/>
    <mergeCell ref="D27:I28"/>
    <mergeCell ref="L27:O28"/>
    <mergeCell ref="L14:M14"/>
    <mergeCell ref="L15:M15"/>
    <mergeCell ref="L16:M16"/>
    <mergeCell ref="L18:O18"/>
    <mergeCell ref="O22:P22"/>
    <mergeCell ref="O23:P23"/>
  </mergeCells>
  <conditionalFormatting sqref="R2:BS26">
    <cfRule type="expression" dxfId="39" priority="1">
      <formula>IF(ISBLANK($A$1),TRUE,FALSE)</formula>
    </cfRule>
  </conditionalFormatting>
  <conditionalFormatting sqref="AJ4:BS26">
    <cfRule type="containsErrors" dxfId="38" priority="2">
      <formula>ISERROR(AJ4)</formula>
    </cfRule>
  </conditionalFormatting>
  <dataValidations count="2">
    <dataValidation type="list" showInputMessage="1" showErrorMessage="1" sqref="H4">
      <formula1>$T$4:$T$9</formula1>
    </dataValidation>
    <dataValidation type="list" showInputMessage="1" showErrorMessage="1" sqref="H5:H26">
      <formula1>$T$4:$T$11</formula1>
    </dataValidation>
  </dataValidations>
  <hyperlinks>
    <hyperlink ref="L27" r:id="rId1" display="https://youtu.be/myxUd_RfmoI"/>
  </hyperlinks>
  <printOptions horizontalCentered="1"/>
  <pageMargins left="0.5" right="0.5" top="0.5" bottom="0.7" header="0" footer="0.3"/>
  <pageSetup orientation="landscape" r:id="rId2"/>
  <headerFooter>
    <oddFooter>&amp;L&amp;8Printed &amp;D  &amp;T&amp;C&amp;8Pulaski County Schools&amp;R&amp;8Page &amp;P of &amp;N</oddFooter>
  </headerFooter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77"/>
  <sheetViews>
    <sheetView showGridLines="0" zoomScaleNormal="100" workbookViewId="0"/>
  </sheetViews>
  <sheetFormatPr defaultColWidth="9.140625" defaultRowHeight="14.1" customHeight="1" x14ac:dyDescent="0.25"/>
  <cols>
    <col min="1" max="1" width="2.7109375" style="12" customWidth="1"/>
    <col min="2" max="2" width="113.5703125" style="12" customWidth="1"/>
    <col min="3" max="3" width="2.7109375" style="104" customWidth="1"/>
    <col min="4" max="4" width="6.42578125" style="106" customWidth="1"/>
    <col min="5" max="5" width="10.42578125" style="109" customWidth="1"/>
    <col min="6" max="6" width="7" style="109" customWidth="1"/>
    <col min="7" max="7" width="7" style="110" customWidth="1"/>
    <col min="8" max="8" width="8.42578125" style="110" customWidth="1"/>
    <col min="9" max="9" width="41.85546875" style="111" customWidth="1"/>
    <col min="10" max="10" width="2.7109375" style="112" customWidth="1"/>
    <col min="11" max="11" width="2.7109375" style="104" customWidth="1"/>
    <col min="12" max="12" width="14.42578125" style="104" customWidth="1"/>
    <col min="13" max="13" width="2" style="104" bestFit="1" customWidth="1"/>
    <col min="14" max="15" width="10.5703125" style="104" customWidth="1"/>
    <col min="16" max="16" width="2.5703125" style="106" customWidth="1"/>
    <col min="17" max="17" width="14" style="2" customWidth="1"/>
    <col min="18" max="18" width="8.140625" style="2" bestFit="1" customWidth="1"/>
    <col min="19" max="20" width="9.140625" style="2" customWidth="1"/>
    <col min="21" max="22" width="10.7109375" style="2" customWidth="1"/>
    <col min="23" max="35" width="9.140625" style="2" customWidth="1"/>
    <col min="36" max="48" width="9.140625" style="2"/>
    <col min="49" max="56" width="9.140625" style="2" customWidth="1"/>
    <col min="57" max="59" width="9.140625" style="2"/>
    <col min="60" max="16384" width="9.140625" style="12"/>
  </cols>
  <sheetData>
    <row r="1" spans="1:73" s="81" customFormat="1" ht="10.5" customHeight="1" x14ac:dyDescent="0.3">
      <c r="A1" s="1"/>
      <c r="B1" s="82"/>
      <c r="D1" s="83"/>
      <c r="E1" s="84"/>
      <c r="F1" s="84"/>
      <c r="G1" s="82"/>
      <c r="H1" s="82"/>
      <c r="I1" s="85"/>
      <c r="J1" s="86"/>
      <c r="M1" s="129"/>
      <c r="N1" s="83"/>
      <c r="O1" s="83"/>
      <c r="P1" s="83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U1" s="87"/>
    </row>
    <row r="2" spans="1:73" s="81" customFormat="1" ht="18.75" customHeight="1" x14ac:dyDescent="0.35">
      <c r="B2" s="79" t="s">
        <v>78</v>
      </c>
      <c r="D2" s="142" t="str">
        <f>IF($N$4="","",$N$4)</f>
        <v/>
      </c>
      <c r="E2" s="142"/>
      <c r="F2" s="142"/>
      <c r="G2" s="142"/>
      <c r="H2" s="142"/>
      <c r="I2" s="120" t="str">
        <f>IF($N$8="","",$N$8)</f>
        <v/>
      </c>
      <c r="J2" s="120"/>
      <c r="K2" s="121"/>
      <c r="L2" s="122"/>
      <c r="M2" s="122"/>
      <c r="N2" s="122"/>
      <c r="O2" s="28"/>
      <c r="P2" s="29"/>
      <c r="Q2" s="87"/>
      <c r="R2" s="11" t="s">
        <v>23</v>
      </c>
      <c r="S2" s="4"/>
      <c r="T2" s="4"/>
      <c r="U2" s="4"/>
      <c r="V2" s="4"/>
      <c r="W2" s="6"/>
      <c r="X2" s="68">
        <v>1</v>
      </c>
      <c r="Y2" s="68">
        <v>2</v>
      </c>
      <c r="Z2" s="68">
        <v>3</v>
      </c>
      <c r="AA2" s="68">
        <v>4</v>
      </c>
      <c r="AB2" s="69">
        <v>5</v>
      </c>
      <c r="AC2" s="70">
        <v>6</v>
      </c>
      <c r="AD2" s="70">
        <v>7</v>
      </c>
      <c r="AE2" s="70">
        <v>8</v>
      </c>
      <c r="AF2" s="70">
        <v>9</v>
      </c>
      <c r="AG2" s="70">
        <v>10</v>
      </c>
      <c r="AH2" s="70">
        <v>11</v>
      </c>
      <c r="AI2" s="70">
        <v>12</v>
      </c>
      <c r="AJ2" s="65">
        <v>1</v>
      </c>
      <c r="AK2" s="66">
        <v>2</v>
      </c>
      <c r="AL2" s="66">
        <v>3</v>
      </c>
      <c r="AM2" s="66">
        <v>4</v>
      </c>
      <c r="AN2" s="67">
        <v>5</v>
      </c>
      <c r="AO2" s="67">
        <v>6</v>
      </c>
      <c r="AP2" s="67">
        <v>7</v>
      </c>
      <c r="AQ2" s="67">
        <v>8</v>
      </c>
      <c r="AR2" s="67">
        <v>9</v>
      </c>
      <c r="AS2" s="67">
        <v>10</v>
      </c>
      <c r="AT2" s="67">
        <v>11</v>
      </c>
      <c r="AU2" s="67">
        <v>12</v>
      </c>
      <c r="AV2" s="62">
        <v>1</v>
      </c>
      <c r="AW2" s="63">
        <v>2</v>
      </c>
      <c r="AX2" s="63">
        <v>3</v>
      </c>
      <c r="AY2" s="63">
        <v>4</v>
      </c>
      <c r="AZ2" s="64">
        <v>5</v>
      </c>
      <c r="BA2" s="62">
        <v>6</v>
      </c>
      <c r="BB2" s="62">
        <v>7</v>
      </c>
      <c r="BC2" s="62">
        <v>8</v>
      </c>
      <c r="BD2" s="62">
        <v>9</v>
      </c>
      <c r="BE2" s="62">
        <v>10</v>
      </c>
      <c r="BF2" s="62">
        <v>11</v>
      </c>
      <c r="BG2" s="62">
        <v>12</v>
      </c>
      <c r="BH2" s="58">
        <v>1</v>
      </c>
      <c r="BI2" s="59">
        <v>2</v>
      </c>
      <c r="BJ2" s="59">
        <v>3</v>
      </c>
      <c r="BK2" s="59">
        <v>4</v>
      </c>
      <c r="BL2" s="60">
        <v>5</v>
      </c>
      <c r="BM2" s="58">
        <v>6</v>
      </c>
      <c r="BN2" s="58">
        <v>7</v>
      </c>
      <c r="BO2" s="58">
        <v>8</v>
      </c>
      <c r="BP2" s="58">
        <v>9</v>
      </c>
      <c r="BQ2" s="58">
        <v>10</v>
      </c>
      <c r="BR2" s="58">
        <v>11</v>
      </c>
      <c r="BS2" s="58">
        <v>12</v>
      </c>
    </row>
    <row r="3" spans="1:73" s="2" customFormat="1" ht="18.75" customHeight="1" thickBot="1" x14ac:dyDescent="0.35">
      <c r="B3" s="156" t="str">
        <f>IF($N$4="","",IF($N$8="",$N$4,$N$4&amp;"  ("&amp;N8&amp;")"))</f>
        <v/>
      </c>
      <c r="C3" s="88"/>
      <c r="D3" s="89" t="s">
        <v>22</v>
      </c>
      <c r="E3" s="89" t="s">
        <v>20</v>
      </c>
      <c r="F3" s="89" t="s">
        <v>19</v>
      </c>
      <c r="G3" s="89" t="s">
        <v>21</v>
      </c>
      <c r="H3" s="90" t="s">
        <v>72</v>
      </c>
      <c r="I3" s="91" t="s">
        <v>18</v>
      </c>
      <c r="J3" s="92"/>
      <c r="K3" s="30"/>
      <c r="L3" s="157" t="s">
        <v>62</v>
      </c>
      <c r="M3" s="157"/>
      <c r="N3" s="157"/>
      <c r="O3" s="157"/>
      <c r="P3" s="31"/>
      <c r="Q3" s="18"/>
      <c r="R3" s="43">
        <v>0</v>
      </c>
      <c r="S3" s="44" t="s">
        <v>71</v>
      </c>
      <c r="T3" s="44" t="s">
        <v>65</v>
      </c>
      <c r="U3" s="44" t="s">
        <v>69</v>
      </c>
      <c r="V3" s="44" t="s">
        <v>70</v>
      </c>
      <c r="W3" s="45" t="s">
        <v>11</v>
      </c>
      <c r="X3" s="71" t="s">
        <v>5</v>
      </c>
      <c r="Y3" s="71" t="s">
        <v>6</v>
      </c>
      <c r="Z3" s="71" t="s">
        <v>7</v>
      </c>
      <c r="AA3" s="71" t="s">
        <v>8</v>
      </c>
      <c r="AB3" s="71" t="s">
        <v>9</v>
      </c>
      <c r="AC3" s="71" t="s">
        <v>10</v>
      </c>
      <c r="AD3" s="71" t="s">
        <v>36</v>
      </c>
      <c r="AE3" s="71" t="s">
        <v>26</v>
      </c>
      <c r="AF3" s="71" t="s">
        <v>28</v>
      </c>
      <c r="AG3" s="71" t="s">
        <v>30</v>
      </c>
      <c r="AH3" s="71" t="s">
        <v>32</v>
      </c>
      <c r="AI3" s="71" t="s">
        <v>34</v>
      </c>
      <c r="AJ3" s="50" t="s">
        <v>75</v>
      </c>
      <c r="AK3" s="50" t="s">
        <v>0</v>
      </c>
      <c r="AL3" s="50" t="s">
        <v>1</v>
      </c>
      <c r="AM3" s="50" t="s">
        <v>2</v>
      </c>
      <c r="AN3" s="50" t="s">
        <v>3</v>
      </c>
      <c r="AO3" s="50" t="s">
        <v>4</v>
      </c>
      <c r="AP3" s="50" t="s">
        <v>25</v>
      </c>
      <c r="AQ3" s="50" t="s">
        <v>27</v>
      </c>
      <c r="AR3" s="50" t="s">
        <v>29</v>
      </c>
      <c r="AS3" s="50" t="s">
        <v>31</v>
      </c>
      <c r="AT3" s="50" t="s">
        <v>33</v>
      </c>
      <c r="AU3" s="50" t="s">
        <v>35</v>
      </c>
      <c r="AV3" s="56" t="s">
        <v>77</v>
      </c>
      <c r="AW3" s="56" t="s">
        <v>13</v>
      </c>
      <c r="AX3" s="56" t="s">
        <v>14</v>
      </c>
      <c r="AY3" s="56" t="s">
        <v>15</v>
      </c>
      <c r="AZ3" s="56" t="s">
        <v>16</v>
      </c>
      <c r="BA3" s="56" t="s">
        <v>17</v>
      </c>
      <c r="BB3" s="56" t="s">
        <v>37</v>
      </c>
      <c r="BC3" s="56" t="s">
        <v>38</v>
      </c>
      <c r="BD3" s="56" t="s">
        <v>39</v>
      </c>
      <c r="BE3" s="56" t="s">
        <v>40</v>
      </c>
      <c r="BF3" s="56" t="s">
        <v>41</v>
      </c>
      <c r="BG3" s="56" t="s">
        <v>42</v>
      </c>
      <c r="BH3" s="54" t="s">
        <v>43</v>
      </c>
      <c r="BI3" s="54" t="s">
        <v>44</v>
      </c>
      <c r="BJ3" s="54" t="s">
        <v>45</v>
      </c>
      <c r="BK3" s="54" t="s">
        <v>46</v>
      </c>
      <c r="BL3" s="54" t="s">
        <v>47</v>
      </c>
      <c r="BM3" s="54" t="s">
        <v>48</v>
      </c>
      <c r="BN3" s="54" t="s">
        <v>49</v>
      </c>
      <c r="BO3" s="54" t="s">
        <v>50</v>
      </c>
      <c r="BP3" s="54" t="s">
        <v>51</v>
      </c>
      <c r="BQ3" s="54" t="s">
        <v>52</v>
      </c>
      <c r="BR3" s="54" t="s">
        <v>53</v>
      </c>
      <c r="BS3" s="54" t="s">
        <v>54</v>
      </c>
    </row>
    <row r="4" spans="1:73" s="2" customFormat="1" ht="18.75" customHeight="1" thickTop="1" thickBot="1" x14ac:dyDescent="0.3">
      <c r="B4" s="156"/>
      <c r="C4" s="88"/>
      <c r="D4" s="7">
        <v>0</v>
      </c>
      <c r="E4" s="8">
        <v>42590</v>
      </c>
      <c r="F4" s="5" t="str">
        <f>IFERROR(IF(COUNT(G$4:G4)=0,"",IF(H4="Hold",F3,IF(ISNUMBER(U4),G4,F3+V4))),"")</f>
        <v/>
      </c>
      <c r="G4" s="13"/>
      <c r="H4" s="26"/>
      <c r="I4" s="17"/>
      <c r="J4" s="93"/>
      <c r="K4" s="30"/>
      <c r="L4" s="145" t="s">
        <v>24</v>
      </c>
      <c r="M4" s="145"/>
      <c r="N4" s="147"/>
      <c r="O4" s="147"/>
      <c r="P4" s="32"/>
      <c r="Q4" s="18"/>
      <c r="R4" s="46">
        <v>1</v>
      </c>
      <c r="S4" s="47" t="e">
        <f t="shared" ref="S4:S26" si="0">IF(OR(ISTEXT($G4),ISBLANK($G4)),NA(),$G4)</f>
        <v>#N/A</v>
      </c>
      <c r="T4" s="52" t="s">
        <v>64</v>
      </c>
      <c r="U4" s="52" t="str">
        <f>IF(H4="30 Mins",$N$19,IF(H4="45 Mins",$N$20,IF(H4="60 Mins",$N$21,IF(H4="Alt 1",$N$22,IF(H4="Alt 2",$N$23,IF(H4="Alt 3",$N$24,IF(H4="Alt 4",$N$25,IF(H4="Alt 5",#REF!,IF(H4="Change",V3,"")))))))))</f>
        <v/>
      </c>
      <c r="V4" s="53" t="e">
        <f>IF(COUNT(U$4:U4)=0,NA(),IF(ISNUMBER(U4),U4,V3))</f>
        <v>#N/A</v>
      </c>
      <c r="W4" s="48" t="e">
        <f t="shared" ref="W4:W26" si="1">IF(ISNUMBER(U4),E4-3,NA())</f>
        <v>#N/A</v>
      </c>
      <c r="X4" s="72" t="str">
        <f>IF(AND(ISNUMBER($S4),COUNT($U$4:$U4)=X$2),$S4,"")</f>
        <v/>
      </c>
      <c r="Y4" s="72" t="str">
        <f>IF(AND(ISNUMBER($S4),COUNT($U$4:$U4)=Y$2),$S4,"")</f>
        <v/>
      </c>
      <c r="Z4" s="72" t="str">
        <f>IF(AND(ISNUMBER($S4),COUNT($U$4:$U4)=Z$2),$S4,"")</f>
        <v/>
      </c>
      <c r="AA4" s="72" t="str">
        <f>IF(AND(ISNUMBER($S4),COUNT($U$4:$U4)=AA$2),$S4,"")</f>
        <v/>
      </c>
      <c r="AB4" s="72" t="str">
        <f>IF(AND(ISNUMBER($S4),COUNT($U$4:$U4)=AB$2),$S4,"")</f>
        <v/>
      </c>
      <c r="AC4" s="72" t="str">
        <f>IF(AND(ISNUMBER($S4),COUNT($U$4:$U4)=AC$2),$S4,"")</f>
        <v/>
      </c>
      <c r="AD4" s="72" t="str">
        <f>IF(AND(ISNUMBER($S4),COUNT($U$4:$U4)=AD$2),$S4,"")</f>
        <v/>
      </c>
      <c r="AE4" s="72" t="str">
        <f>IF(AND(ISNUMBER($S4),COUNT($U$4:$U4)=AE$2),$S4,"")</f>
        <v/>
      </c>
      <c r="AF4" s="72" t="str">
        <f>IF(AND(ISNUMBER($S4),COUNT($U$4:$U4)=AF$2),$S4,"")</f>
        <v/>
      </c>
      <c r="AG4" s="72" t="str">
        <f>IF(AND(ISNUMBER($S4),COUNT($U$4:$U4)=AG$2),$S4,"")</f>
        <v/>
      </c>
      <c r="AH4" s="72" t="str">
        <f>IF(AND(ISNUMBER($S4),COUNT($U$4:$U4)=AH$2),$S4,"")</f>
        <v/>
      </c>
      <c r="AI4" s="72" t="str">
        <f>IF(AND(ISNUMBER($S4),COUNT($U$4:$U4)=AI$2),$S4,"")</f>
        <v/>
      </c>
      <c r="AJ4" s="51" t="e">
        <f>IFERROR(IF(COUNT($U$4:$U4)&lt;&gt;AJ$2,NA(),SLOPE(X$4:X$26,$R$4:$R$26)*($R4-COUNTIF(BH$4:BH4,"Hold"))+INTERCEPT(X$4:X$26,$R$4:$R$26)),NA())</f>
        <v>#N/A</v>
      </c>
      <c r="AK4" s="51" t="e">
        <f>IFERROR(IF(COUNT($U$4:$U4)&lt;&gt;AK$2,NA(),SLOPE(Y$4:Y$26,$R$4:$R$26)*($R4-COUNTIF(BI$4:BI4,"Hold"))+INTERCEPT(Y$4:Y$26,$R$4:$R$26)),NA())</f>
        <v>#N/A</v>
      </c>
      <c r="AL4" s="51" t="e">
        <f>IFERROR(IF(COUNT($U$4:$U4)&lt;&gt;AL$2,NA(),SLOPE(Z$4:Z$26,$R$4:$R$26)*($R4-COUNTIF(BJ$4:BJ4,"Hold"))+INTERCEPT(Z$4:Z$26,$R$4:$R$26)),NA())</f>
        <v>#N/A</v>
      </c>
      <c r="AM4" s="51" t="e">
        <f>IFERROR(IF(COUNT($U$4:$U4)&lt;&gt;AM$2,NA(),SLOPE(AA$4:AA$26,$R$4:$R$26)*($R4-COUNTIF(BK$4:BK4,"Hold"))+INTERCEPT(AA$4:AA$26,$R$4:$R$26)),NA())</f>
        <v>#N/A</v>
      </c>
      <c r="AN4" s="51" t="e">
        <f>IFERROR(IF(COUNT($U$4:$U4)&lt;&gt;AN$2,NA(),SLOPE(AB$4:AB$26,$R$4:$R$26)*($R4-COUNTIF(BL$4:BL4,"Hold"))+INTERCEPT(AB$4:AB$26,$R$4:$R$26)),NA())</f>
        <v>#N/A</v>
      </c>
      <c r="AO4" s="51" t="e">
        <f>IFERROR(IF(COUNT($U$4:$U4)&lt;&gt;AO$2,NA(),SLOPE(AC$4:AC$26,$R$4:$R$26)*($R4-COUNTIF(BM$4:BM4,"Hold"))+INTERCEPT(AC$4:AC$26,$R$4:$R$26)),NA())</f>
        <v>#N/A</v>
      </c>
      <c r="AP4" s="51" t="e">
        <f>IFERROR(IF(COUNT($U$4:$U4)&lt;&gt;AP$2,NA(),SLOPE(AD$4:AD$26,$R$4:$R$26)*($R4-COUNTIF(BN$4:BN4,"Hold"))+INTERCEPT(AD$4:AD$26,$R$4:$R$26)),NA())</f>
        <v>#N/A</v>
      </c>
      <c r="AQ4" s="51" t="e">
        <f>IFERROR(IF(COUNT($U$4:$U4)&lt;&gt;AQ$2,NA(),SLOPE(AE$4:AE$26,$R$4:$R$26)*($R4-COUNTIF(BO$4:BO4,"Hold"))+INTERCEPT(AE$4:AE$26,$R$4:$R$26)),NA())</f>
        <v>#N/A</v>
      </c>
      <c r="AR4" s="51" t="e">
        <f>IFERROR(IF(COUNT($U$4:$U4)&lt;&gt;AR$2,NA(),SLOPE(AF$4:AF$26,$R$4:$R$26)*($R4-COUNTIF(BP$4:BP4,"Hold"))+INTERCEPT(AF$4:AF$26,$R$4:$R$26)),NA())</f>
        <v>#N/A</v>
      </c>
      <c r="AS4" s="51" t="e">
        <f>IFERROR(IF(COUNT($U$4:$U4)&lt;&gt;AS$2,NA(),SLOPE(AG$4:AG$26,$R$4:$R$26)*($R4-COUNTIF(BQ$4:BQ4,"Hold"))+INTERCEPT(AG$4:AG$26,$R$4:$R$26)),NA())</f>
        <v>#N/A</v>
      </c>
      <c r="AT4" s="51" t="e">
        <f>IFERROR(IF(COUNT($U$4:$U4)&lt;&gt;AT$2,NA(),SLOPE(AH$4:AH$26,$R$4:$R$26)*($R4-COUNTIF(BR$4:BR4,"Hold"))+INTERCEPT(AH$4:AH$26,$R$4:$R$26)),NA())</f>
        <v>#N/A</v>
      </c>
      <c r="AU4" s="51" t="e">
        <f>IFERROR(IF(COUNT($U$4:$U4)&lt;&gt;AU$2,NA(),SLOPE(AI$4:AI$26,$R$4:$R$26)*($R4-COUNTIF(BS$4:BS4,"Hold"))+INTERCEPT(AI$4:AI$26,$R$4:$R$26)),NA())</f>
        <v>#N/A</v>
      </c>
      <c r="AV4" s="57" t="e">
        <f>IF(AND(ISNUMBER($U4),COUNT($U$4:$U4)=AV$2),$G4,IF($H4="Hold",AV3,IF(COUNT($U$4:$U4)=AV$2,$V4+AV3,NA())))</f>
        <v>#N/A</v>
      </c>
      <c r="AW4" s="57" t="e">
        <f>IF(AND(ISNUMBER($U4),COUNT($U$4:$U4)=AW$2),$G4,IF($H4="Hold",AW3,IF(COUNT($U$4:$U4)=AW$2,$V4+AW3,NA())))</f>
        <v>#N/A</v>
      </c>
      <c r="AX4" s="57" t="e">
        <f>IF(AND(ISNUMBER($U4),COUNT($U$4:$U4)=AX$2),$G4,IF($H4="Hold",AX3,IF(COUNT($U$4:$U4)=AX$2,$V4+AX3,NA())))</f>
        <v>#N/A</v>
      </c>
      <c r="AY4" s="57" t="e">
        <f>IF(AND(ISNUMBER($U4),COUNT($U$4:$U4)=AY$2),$G4,IF($H4="Hold",AY3,IF(COUNT($U$4:$U4)=AY$2,$V4+AY3,NA())))</f>
        <v>#N/A</v>
      </c>
      <c r="AZ4" s="57" t="e">
        <f>IF(AND(ISNUMBER($U4),COUNT($U$4:$U4)=AZ$2),$G4,IF($H4="Hold",AZ3,IF(COUNT($U$4:$U4)=AZ$2,$V4+AZ3,NA())))</f>
        <v>#N/A</v>
      </c>
      <c r="BA4" s="57" t="e">
        <f>IF(AND(ISNUMBER($U4),COUNT($U$4:$U4)=BA$2),$G4,IF($H4="Hold",BA3,IF(COUNT($U$4:$U4)=BA$2,$V4+BA3,NA())))</f>
        <v>#N/A</v>
      </c>
      <c r="BB4" s="57" t="e">
        <f>IF(AND(ISNUMBER($U4),COUNT($U$4:$U4)=BB$2),$G4,IF($H4="Hold",BB3,IF(COUNT($U$4:$U4)=BB$2,$V4+BB3,NA())))</f>
        <v>#N/A</v>
      </c>
      <c r="BC4" s="57" t="e">
        <f>IF(AND(ISNUMBER($U4),COUNT($U$4:$U4)=BC$2),$G4,IF($H4="Hold",BC3,IF(COUNT($U$4:$U4)=BC$2,$V4+BC3,NA())))</f>
        <v>#N/A</v>
      </c>
      <c r="BD4" s="57" t="e">
        <f>IF(AND(ISNUMBER($U4),COUNT($U$4:$U4)=BD$2),$G4,IF($H4="Hold",BD3,IF(COUNT($U$4:$U4)=BD$2,$V4+BD3,NA())))</f>
        <v>#N/A</v>
      </c>
      <c r="BE4" s="57" t="e">
        <f>IF(AND(ISNUMBER($U4),COUNT($U$4:$U4)=BE$2),$G4,IF($H4="Hold",BE3,IF(COUNT($U$4:$U4)=BE$2,$V4+BE3,NA())))</f>
        <v>#N/A</v>
      </c>
      <c r="BF4" s="57" t="e">
        <f>IF(AND(ISNUMBER($U4),COUNT($U$4:$U4)=BF$2),$G4,IF($H4="Hold",BF3,IF(COUNT($U$4:$U4)=BF$2,$V4+BF3,NA())))</f>
        <v>#N/A</v>
      </c>
      <c r="BG4" s="57" t="e">
        <f>IF(AND(ISNUMBER($U4),COUNT($U$4:$U4)=BG$2),$G4,IF($H4="Hold",BG3,IF(COUNT($U$4:$U4)=BG$2,$V4+BG3,NA())))</f>
        <v>#N/A</v>
      </c>
      <c r="BH4" s="55" t="e">
        <f>IF(AND(COUNT($U$4:$U4)=BH$2,$H4="Hold"),"Hold",NA())</f>
        <v>#N/A</v>
      </c>
      <c r="BI4" s="55" t="e">
        <f>IF(AND(COUNT($U$4:$U4)=BI$2,$H4="Hold"),"Hold",NA())</f>
        <v>#N/A</v>
      </c>
      <c r="BJ4" s="55" t="e">
        <f>IF(AND(COUNT($U$4:$U4)=BJ$2,$H4="Hold"),"Hold",NA())</f>
        <v>#N/A</v>
      </c>
      <c r="BK4" s="55" t="e">
        <f>IF(AND(COUNT($U$4:$U4)=BK$2,$H4="Hold"),"Hold",NA())</f>
        <v>#N/A</v>
      </c>
      <c r="BL4" s="55" t="e">
        <f>IF(AND(COUNT($U$4:$U4)=BL$2,$H4="Hold"),"Hold",NA())</f>
        <v>#N/A</v>
      </c>
      <c r="BM4" s="55" t="e">
        <f>IF(AND(COUNT($U$4:$U4)=BM$2,$H4="Hold"),"Hold",NA())</f>
        <v>#N/A</v>
      </c>
      <c r="BN4" s="55" t="e">
        <f>IF(AND(COUNT($U$4:$U4)=BN$2,$H4="Hold"),"Hold",NA())</f>
        <v>#N/A</v>
      </c>
      <c r="BO4" s="55" t="e">
        <f>IF(AND(COUNT($U$4:$U4)=BO$2,$H4="Hold"),"Hold",NA())</f>
        <v>#N/A</v>
      </c>
      <c r="BP4" s="55" t="e">
        <f>IF(AND(COUNT($U$4:$U4)=BP$2,$H4="Hold"),"Hold",NA())</f>
        <v>#N/A</v>
      </c>
      <c r="BQ4" s="55" t="e">
        <f>IF(AND(COUNT($U$4:$U4)=BQ$2,$H4="Hold"),"Hold",NA())</f>
        <v>#N/A</v>
      </c>
      <c r="BR4" s="55" t="e">
        <f>IF(AND(COUNT($U$4:$U4)=BR$2,$H4="Hold"),"Hold",NA())</f>
        <v>#N/A</v>
      </c>
      <c r="BS4" s="55" t="e">
        <f>IF(AND(COUNT($U$4:$U4)=BS$2,$H4="Hold"),"Hold",NA())</f>
        <v>#N/A</v>
      </c>
    </row>
    <row r="5" spans="1:73" s="2" customFormat="1" ht="18.75" customHeight="1" thickTop="1" thickBot="1" x14ac:dyDescent="0.3">
      <c r="B5" s="21"/>
      <c r="C5" s="88"/>
      <c r="D5" s="9">
        <f>D4+2</f>
        <v>2</v>
      </c>
      <c r="E5" s="10">
        <f>E4+14</f>
        <v>42604</v>
      </c>
      <c r="F5" s="5" t="str">
        <f>IFERROR(IF(COUNT(G$4:G5)=0,"",IF(H5="Hold",F4,IF(ISNUMBER(U5),G5,F4+V5))),"")</f>
        <v/>
      </c>
      <c r="G5" s="13"/>
      <c r="H5" s="27"/>
      <c r="I5" s="17"/>
      <c r="J5" s="93"/>
      <c r="K5" s="30"/>
      <c r="L5" s="144" t="s">
        <v>12</v>
      </c>
      <c r="M5" s="144"/>
      <c r="N5" s="159"/>
      <c r="O5" s="159"/>
      <c r="P5" s="33"/>
      <c r="R5" s="46">
        <v>2</v>
      </c>
      <c r="S5" s="47" t="e">
        <f t="shared" si="0"/>
        <v>#N/A</v>
      </c>
      <c r="T5" s="47" t="s">
        <v>55</v>
      </c>
      <c r="U5" s="52" t="str">
        <f>IF(H5="30 Mins",$N$19,IF(H5="45 Mins",$N$20,IF(H5="60 Mins",$N$21,IF(H5="Alt 1",$N$22,IF(H5="Alt 2",$N$23,IF(H5="Alt 3",$N$24,IF(H5="Alt 4",$N$25,IF(H5="Alt 5",#REF!,IF(H5="Change",V4,"")))))))))</f>
        <v/>
      </c>
      <c r="V5" s="53" t="e">
        <f>IF(COUNT(U$4:U5)=0,NA(),IF(ISNUMBER(U5),U5,V4))</f>
        <v>#N/A</v>
      </c>
      <c r="W5" s="48" t="e">
        <f t="shared" si="1"/>
        <v>#N/A</v>
      </c>
      <c r="X5" s="72" t="str">
        <f>IF(AND(ISNUMBER($S5),COUNT($U$4:$U5)=X$2),$S5,"")</f>
        <v/>
      </c>
      <c r="Y5" s="72" t="str">
        <f>IF(AND(ISNUMBER($S5),COUNT($U$4:$U5)=Y$2),$S5,"")</f>
        <v/>
      </c>
      <c r="Z5" s="72" t="str">
        <f>IF(AND(ISNUMBER($S5),COUNT($U$4:$U5)=Z$2),$S5,"")</f>
        <v/>
      </c>
      <c r="AA5" s="72" t="str">
        <f>IF(AND(ISNUMBER($S5),COUNT($U$4:$U5)=AA$2),$S5,"")</f>
        <v/>
      </c>
      <c r="AB5" s="72" t="str">
        <f>IF(AND(ISNUMBER($S5),COUNT($U$4:$U5)=AB$2),$S5,"")</f>
        <v/>
      </c>
      <c r="AC5" s="72" t="str">
        <f>IF(AND(ISNUMBER($S5),COUNT($U$4:$U5)=AC$2),$S5,"")</f>
        <v/>
      </c>
      <c r="AD5" s="72" t="str">
        <f>IF(AND(ISNUMBER($S5),COUNT($U$4:$U5)=AD$2),$S5,"")</f>
        <v/>
      </c>
      <c r="AE5" s="72" t="str">
        <f>IF(AND(ISNUMBER($S5),COUNT($U$4:$U5)=AE$2),$S5,"")</f>
        <v/>
      </c>
      <c r="AF5" s="72" t="str">
        <f>IF(AND(ISNUMBER($S5),COUNT($U$4:$U5)=AF$2),$S5,"")</f>
        <v/>
      </c>
      <c r="AG5" s="72" t="str">
        <f>IF(AND(ISNUMBER($S5),COUNT($U$4:$U5)=AG$2),$S5,"")</f>
        <v/>
      </c>
      <c r="AH5" s="72" t="str">
        <f>IF(AND(ISNUMBER($S5),COUNT($U$4:$U5)=AH$2),$S5,"")</f>
        <v/>
      </c>
      <c r="AI5" s="72" t="str">
        <f>IF(AND(ISNUMBER($S5),COUNT($U$4:$U5)=AI$2),$S5,"")</f>
        <v/>
      </c>
      <c r="AJ5" s="51" t="e">
        <f>IFERROR(IF(COUNT($U$4:$U5)&lt;&gt;AJ$2,NA(),SLOPE(X$4:X$26,$R$4:$R$26)*($R5-COUNTIF(BH$4:BH5,"Hold"))+INTERCEPT(X$4:X$26,$R$4:$R$26)),NA())</f>
        <v>#N/A</v>
      </c>
      <c r="AK5" s="51" t="e">
        <f>IFERROR(IF(COUNT($U$4:$U5)&lt;&gt;AK$2,NA(),SLOPE(Y$4:Y$26,$R$4:$R$26)*($R5-COUNTIF(BI$4:BI5,"Hold"))+INTERCEPT(Y$4:Y$26,$R$4:$R$26)),NA())</f>
        <v>#N/A</v>
      </c>
      <c r="AL5" s="51" t="e">
        <f>IFERROR(IF(COUNT($U$4:$U5)&lt;&gt;AL$2,NA(),SLOPE(Z$4:Z$26,$R$4:$R$26)*($R5-COUNTIF(BJ$4:BJ5,"Hold"))+INTERCEPT(Z$4:Z$26,$R$4:$R$26)),NA())</f>
        <v>#N/A</v>
      </c>
      <c r="AM5" s="51" t="e">
        <f>IFERROR(IF(COUNT($U$4:$U5)&lt;&gt;AM$2,NA(),SLOPE(AA$4:AA$26,$R$4:$R$26)*($R5-COUNTIF(BK$4:BK5,"Hold"))+INTERCEPT(AA$4:AA$26,$R$4:$R$26)),NA())</f>
        <v>#N/A</v>
      </c>
      <c r="AN5" s="51" t="e">
        <f>IFERROR(IF(COUNT($U$4:$U5)&lt;&gt;AN$2,NA(),SLOPE(AB$4:AB$26,$R$4:$R$26)*($R5-COUNTIF(BL$4:BL5,"Hold"))+INTERCEPT(AB$4:AB$26,$R$4:$R$26)),NA())</f>
        <v>#N/A</v>
      </c>
      <c r="AO5" s="51" t="e">
        <f>IFERROR(IF(COUNT($U$4:$U5)&lt;&gt;AO$2,NA(),SLOPE(AC$4:AC$26,$R$4:$R$26)*($R5-COUNTIF(BM$4:BM5,"Hold"))+INTERCEPT(AC$4:AC$26,$R$4:$R$26)),NA())</f>
        <v>#N/A</v>
      </c>
      <c r="AP5" s="51" t="e">
        <f>IFERROR(IF(COUNT($U$4:$U5)&lt;&gt;AP$2,NA(),SLOPE(AD$4:AD$26,$R$4:$R$26)*($R5-COUNTIF(BN$4:BN5,"Hold"))+INTERCEPT(AD$4:AD$26,$R$4:$R$26)),NA())</f>
        <v>#N/A</v>
      </c>
      <c r="AQ5" s="51" t="e">
        <f>IFERROR(IF(COUNT($U$4:$U5)&lt;&gt;AQ$2,NA(),SLOPE(AE$4:AE$26,$R$4:$R$26)*($R5-COUNTIF(BO$4:BO5,"Hold"))+INTERCEPT(AE$4:AE$26,$R$4:$R$26)),NA())</f>
        <v>#N/A</v>
      </c>
      <c r="AR5" s="51" t="e">
        <f>IFERROR(IF(COUNT($U$4:$U5)&lt;&gt;AR$2,NA(),SLOPE(AF$4:AF$26,$R$4:$R$26)*($R5-COUNTIF(BP$4:BP5,"Hold"))+INTERCEPT(AF$4:AF$26,$R$4:$R$26)),NA())</f>
        <v>#N/A</v>
      </c>
      <c r="AS5" s="51" t="e">
        <f>IFERROR(IF(COUNT($U$4:$U5)&lt;&gt;AS$2,NA(),SLOPE(AG$4:AG$26,$R$4:$R$26)*($R5-COUNTIF(BQ$4:BQ5,"Hold"))+INTERCEPT(AG$4:AG$26,$R$4:$R$26)),NA())</f>
        <v>#N/A</v>
      </c>
      <c r="AT5" s="51" t="e">
        <f>IFERROR(IF(COUNT($U$4:$U5)&lt;&gt;AT$2,NA(),SLOPE(AH$4:AH$26,$R$4:$R$26)*($R5-COUNTIF(BR$4:BR5,"Hold"))+INTERCEPT(AH$4:AH$26,$R$4:$R$26)),NA())</f>
        <v>#N/A</v>
      </c>
      <c r="AU5" s="51" t="e">
        <f>IFERROR(IF(COUNT($U$4:$U5)&lt;&gt;AU$2,NA(),SLOPE(AI$4:AI$26,$R$4:$R$26)*($R5-COUNTIF(BS$4:BS5,"Hold"))+INTERCEPT(AI$4:AI$26,$R$4:$R$26)),NA())</f>
        <v>#N/A</v>
      </c>
      <c r="AV5" s="57" t="e">
        <f>IF(AND(ISNUMBER($U5),COUNT($U$4:$U5)=AV$2),$G5,IF($H5="Hold",AV4,IF(COUNT($U$4:$U5)=AV$2,$V5+AV4,NA())))</f>
        <v>#N/A</v>
      </c>
      <c r="AW5" s="57" t="e">
        <f>IF(AND(ISNUMBER($U5),COUNT($U$4:$U5)=AW$2),$G5,IF($H5="Hold",AW4,IF(COUNT($U$4:$U5)=AW$2,$V5+AW4,NA())))</f>
        <v>#N/A</v>
      </c>
      <c r="AX5" s="57" t="e">
        <f>IF(AND(ISNUMBER($U5),COUNT($U$4:$U5)=AX$2),$G5,IF($H5="Hold",AX4,IF(COUNT($U$4:$U5)=AX$2,$V5+AX4,NA())))</f>
        <v>#N/A</v>
      </c>
      <c r="AY5" s="57" t="e">
        <f>IF(AND(ISNUMBER($U5),COUNT($U$4:$U5)=AY$2),$G5,IF($H5="Hold",AY4,IF(COUNT($U$4:$U5)=AY$2,$V5+AY4,NA())))</f>
        <v>#N/A</v>
      </c>
      <c r="AZ5" s="57" t="e">
        <f>IF(AND(ISNUMBER($U5),COUNT($U$4:$U5)=AZ$2),$G5,IF($H5="Hold",AZ4,IF(COUNT($U$4:$U5)=AZ$2,$V5+AZ4,NA())))</f>
        <v>#N/A</v>
      </c>
      <c r="BA5" s="57" t="e">
        <f>IF(AND(ISNUMBER($U5),COUNT($U$4:$U5)=BA$2),$G5,IF($H5="Hold",BA4,IF(COUNT($U$4:$U5)=BA$2,$V5+BA4,NA())))</f>
        <v>#N/A</v>
      </c>
      <c r="BB5" s="57" t="e">
        <f>IF(AND(ISNUMBER($U5),COUNT($U$4:$U5)=BB$2),$G5,IF($H5="Hold",BB4,IF(COUNT($U$4:$U5)=BB$2,$V5+BB4,NA())))</f>
        <v>#N/A</v>
      </c>
      <c r="BC5" s="57" t="e">
        <f>IF(AND(ISNUMBER($U5),COUNT($U$4:$U5)=BC$2),$G5,IF($H5="Hold",BC4,IF(COUNT($U$4:$U5)=BC$2,$V5+BC4,NA())))</f>
        <v>#N/A</v>
      </c>
      <c r="BD5" s="57" t="e">
        <f>IF(AND(ISNUMBER($U5),COUNT($U$4:$U5)=BD$2),$G5,IF($H5="Hold",BD4,IF(COUNT($U$4:$U5)=BD$2,$V5+BD4,NA())))</f>
        <v>#N/A</v>
      </c>
      <c r="BE5" s="57" t="e">
        <f>IF(AND(ISNUMBER($U5),COUNT($U$4:$U5)=BE$2),$G5,IF($H5="Hold",BE4,IF(COUNT($U$4:$U5)=BE$2,$V5+BE4,NA())))</f>
        <v>#N/A</v>
      </c>
      <c r="BF5" s="57" t="e">
        <f>IF(AND(ISNUMBER($U5),COUNT($U$4:$U5)=BF$2),$G5,IF($H5="Hold",BF4,IF(COUNT($U$4:$U5)=BF$2,$V5+BF4,NA())))</f>
        <v>#N/A</v>
      </c>
      <c r="BG5" s="57" t="e">
        <f>IF(AND(ISNUMBER($U5),COUNT($U$4:$U5)=BG$2),$G5,IF($H5="Hold",BG4,IF(COUNT($U$4:$U5)=BG$2,$V5+BG4,NA())))</f>
        <v>#N/A</v>
      </c>
      <c r="BH5" s="55" t="e">
        <f>IF(AND(COUNT($U$4:$U5)=BH$2,$H5="Hold"),"Hold",NA())</f>
        <v>#N/A</v>
      </c>
      <c r="BI5" s="55" t="e">
        <f>IF(AND(COUNT($U$4:$U5)=BI$2,$H5="Hold"),"Hold",NA())</f>
        <v>#N/A</v>
      </c>
      <c r="BJ5" s="55" t="e">
        <f>IF(AND(COUNT($U$4:$U5)=BJ$2,$H5="Hold"),"Hold",NA())</f>
        <v>#N/A</v>
      </c>
      <c r="BK5" s="55" t="e">
        <f>IF(AND(COUNT($U$4:$U5)=BK$2,$H5="Hold"),"Hold",NA())</f>
        <v>#N/A</v>
      </c>
      <c r="BL5" s="55" t="e">
        <f>IF(AND(COUNT($U$4:$U5)=BL$2,$H5="Hold"),"Hold",NA())</f>
        <v>#N/A</v>
      </c>
      <c r="BM5" s="55" t="e">
        <f>IF(AND(COUNT($U$4:$U5)=BM$2,$H5="Hold"),"Hold",NA())</f>
        <v>#N/A</v>
      </c>
      <c r="BN5" s="55" t="e">
        <f>IF(AND(COUNT($U$4:$U5)=BN$2,$H5="Hold"),"Hold",NA())</f>
        <v>#N/A</v>
      </c>
      <c r="BO5" s="55" t="e">
        <f>IF(AND(COUNT($U$4:$U5)=BO$2,$H5="Hold"),"Hold",NA())</f>
        <v>#N/A</v>
      </c>
      <c r="BP5" s="55" t="e">
        <f>IF(AND(COUNT($U$4:$U5)=BP$2,$H5="Hold"),"Hold",NA())</f>
        <v>#N/A</v>
      </c>
      <c r="BQ5" s="55" t="e">
        <f>IF(AND(COUNT($U$4:$U5)=BQ$2,$H5="Hold"),"Hold",NA())</f>
        <v>#N/A</v>
      </c>
      <c r="BR5" s="55" t="e">
        <f>IF(AND(COUNT($U$4:$U5)=BR$2,$H5="Hold"),"Hold",NA())</f>
        <v>#N/A</v>
      </c>
      <c r="BS5" s="55" t="e">
        <f>IF(AND(COUNT($U$4:$U5)=BS$2,$H5="Hold"),"Hold",NA())</f>
        <v>#N/A</v>
      </c>
    </row>
    <row r="6" spans="1:73" s="94" customFormat="1" ht="18.75" customHeight="1" thickTop="1" x14ac:dyDescent="0.25">
      <c r="B6" s="22"/>
      <c r="C6" s="95"/>
      <c r="D6" s="9">
        <f t="shared" ref="D6:D26" si="2">D5+2</f>
        <v>4</v>
      </c>
      <c r="E6" s="10">
        <f t="shared" ref="E6:E26" si="3">E5+14</f>
        <v>42618</v>
      </c>
      <c r="F6" s="5" t="str">
        <f>IFERROR(IF(COUNT(G$4:G6)=0,"",IF(H6="Hold",F5,IF(ISNUMBER(U6),G6,F5+V6))),"")</f>
        <v/>
      </c>
      <c r="G6" s="13"/>
      <c r="H6" s="27"/>
      <c r="I6" s="17"/>
      <c r="J6" s="93"/>
      <c r="K6" s="34"/>
      <c r="L6" s="74"/>
      <c r="M6" s="74"/>
      <c r="N6" s="75"/>
      <c r="O6" s="75"/>
      <c r="P6" s="35"/>
      <c r="R6" s="46">
        <v>3</v>
      </c>
      <c r="S6" s="47" t="e">
        <f t="shared" si="0"/>
        <v>#N/A</v>
      </c>
      <c r="T6" s="47" t="s">
        <v>66</v>
      </c>
      <c r="U6" s="52" t="str">
        <f>IF(H6="30 Mins",$N$19,IF(H6="45 Mins",$N$20,IF(H6="60 Mins",$N$21,IF(H6="Alt 1",$N$22,IF(H6="Alt 2",$N$23,IF(H6="Alt 3",$N$24,IF(H6="Alt 4",$N$25,IF(H6="Alt 5",#REF!,IF(H6="Change",V5,"")))))))))</f>
        <v/>
      </c>
      <c r="V6" s="53" t="e">
        <f>IF(COUNT(U$4:U6)=0,NA(),IF(ISNUMBER(U6),U6,V5))</f>
        <v>#N/A</v>
      </c>
      <c r="W6" s="48" t="e">
        <f t="shared" si="1"/>
        <v>#N/A</v>
      </c>
      <c r="X6" s="72" t="str">
        <f>IF(AND(ISNUMBER($S6),COUNT($U$4:$U6)=X$2),$S6,"")</f>
        <v/>
      </c>
      <c r="Y6" s="72" t="str">
        <f>IF(AND(ISNUMBER($S6),COUNT($U$4:$U6)=Y$2),$S6,"")</f>
        <v/>
      </c>
      <c r="Z6" s="72" t="str">
        <f>IF(AND(ISNUMBER($S6),COUNT($U$4:$U6)=Z$2),$S6,"")</f>
        <v/>
      </c>
      <c r="AA6" s="72" t="str">
        <f>IF(AND(ISNUMBER($S6),COUNT($U$4:$U6)=AA$2),$S6,"")</f>
        <v/>
      </c>
      <c r="AB6" s="72" t="str">
        <f>IF(AND(ISNUMBER($S6),COUNT($U$4:$U6)=AB$2),$S6,"")</f>
        <v/>
      </c>
      <c r="AC6" s="72" t="str">
        <f>IF(AND(ISNUMBER($S6),COUNT($U$4:$U6)=AC$2),$S6,"")</f>
        <v/>
      </c>
      <c r="AD6" s="72" t="str">
        <f>IF(AND(ISNUMBER($S6),COUNT($U$4:$U6)=AD$2),$S6,"")</f>
        <v/>
      </c>
      <c r="AE6" s="72" t="str">
        <f>IF(AND(ISNUMBER($S6),COUNT($U$4:$U6)=AE$2),$S6,"")</f>
        <v/>
      </c>
      <c r="AF6" s="72" t="str">
        <f>IF(AND(ISNUMBER($S6),COUNT($U$4:$U6)=AF$2),$S6,"")</f>
        <v/>
      </c>
      <c r="AG6" s="72" t="str">
        <f>IF(AND(ISNUMBER($S6),COUNT($U$4:$U6)=AG$2),$S6,"")</f>
        <v/>
      </c>
      <c r="AH6" s="72" t="str">
        <f>IF(AND(ISNUMBER($S6),COUNT($U$4:$U6)=AH$2),$S6,"")</f>
        <v/>
      </c>
      <c r="AI6" s="72" t="str">
        <f>IF(AND(ISNUMBER($S6),COUNT($U$4:$U6)=AI$2),$S6,"")</f>
        <v/>
      </c>
      <c r="AJ6" s="51" t="e">
        <f>IFERROR(IF(COUNT($U$4:$U6)&lt;&gt;AJ$2,NA(),SLOPE(X$4:X$26,$R$4:$R$26)*($R6-COUNTIF(BH$4:BH6,"Hold"))+INTERCEPT(X$4:X$26,$R$4:$R$26)),NA())</f>
        <v>#N/A</v>
      </c>
      <c r="AK6" s="51" t="e">
        <f>IFERROR(IF(COUNT($U$4:$U6)&lt;&gt;AK$2,NA(),SLOPE(Y$4:Y$26,$R$4:$R$26)*($R6-COUNTIF(BI$4:BI6,"Hold"))+INTERCEPT(Y$4:Y$26,$R$4:$R$26)),NA())</f>
        <v>#N/A</v>
      </c>
      <c r="AL6" s="51" t="e">
        <f>IFERROR(IF(COUNT($U$4:$U6)&lt;&gt;AL$2,NA(),SLOPE(Z$4:Z$26,$R$4:$R$26)*($R6-COUNTIF(BJ$4:BJ6,"Hold"))+INTERCEPT(Z$4:Z$26,$R$4:$R$26)),NA())</f>
        <v>#N/A</v>
      </c>
      <c r="AM6" s="51" t="e">
        <f>IFERROR(IF(COUNT($U$4:$U6)&lt;&gt;AM$2,NA(),SLOPE(AA$4:AA$26,$R$4:$R$26)*($R6-COUNTIF(BK$4:BK6,"Hold"))+INTERCEPT(AA$4:AA$26,$R$4:$R$26)),NA())</f>
        <v>#N/A</v>
      </c>
      <c r="AN6" s="51" t="e">
        <f>IFERROR(IF(COUNT($U$4:$U6)&lt;&gt;AN$2,NA(),SLOPE(AB$4:AB$26,$R$4:$R$26)*($R6-COUNTIF(BL$4:BL6,"Hold"))+INTERCEPT(AB$4:AB$26,$R$4:$R$26)),NA())</f>
        <v>#N/A</v>
      </c>
      <c r="AO6" s="51" t="e">
        <f>IFERROR(IF(COUNT($U$4:$U6)&lt;&gt;AO$2,NA(),SLOPE(AC$4:AC$26,$R$4:$R$26)*($R6-COUNTIF(BM$4:BM6,"Hold"))+INTERCEPT(AC$4:AC$26,$R$4:$R$26)),NA())</f>
        <v>#N/A</v>
      </c>
      <c r="AP6" s="51" t="e">
        <f>IFERROR(IF(COUNT($U$4:$U6)&lt;&gt;AP$2,NA(),SLOPE(AD$4:AD$26,$R$4:$R$26)*($R6-COUNTIF(BN$4:BN6,"Hold"))+INTERCEPT(AD$4:AD$26,$R$4:$R$26)),NA())</f>
        <v>#N/A</v>
      </c>
      <c r="AQ6" s="51" t="e">
        <f>IFERROR(IF(COUNT($U$4:$U6)&lt;&gt;AQ$2,NA(),SLOPE(AE$4:AE$26,$R$4:$R$26)*($R6-COUNTIF(BO$4:BO6,"Hold"))+INTERCEPT(AE$4:AE$26,$R$4:$R$26)),NA())</f>
        <v>#N/A</v>
      </c>
      <c r="AR6" s="51" t="e">
        <f>IFERROR(IF(COUNT($U$4:$U6)&lt;&gt;AR$2,NA(),SLOPE(AF$4:AF$26,$R$4:$R$26)*($R6-COUNTIF(BP$4:BP6,"Hold"))+INTERCEPT(AF$4:AF$26,$R$4:$R$26)),NA())</f>
        <v>#N/A</v>
      </c>
      <c r="AS6" s="51" t="e">
        <f>IFERROR(IF(COUNT($U$4:$U6)&lt;&gt;AS$2,NA(),SLOPE(AG$4:AG$26,$R$4:$R$26)*($R6-COUNTIF(BQ$4:BQ6,"Hold"))+INTERCEPT(AG$4:AG$26,$R$4:$R$26)),NA())</f>
        <v>#N/A</v>
      </c>
      <c r="AT6" s="51" t="e">
        <f>IFERROR(IF(COUNT($U$4:$U6)&lt;&gt;AT$2,NA(),SLOPE(AH$4:AH$26,$R$4:$R$26)*($R6-COUNTIF(BR$4:BR6,"Hold"))+INTERCEPT(AH$4:AH$26,$R$4:$R$26)),NA())</f>
        <v>#N/A</v>
      </c>
      <c r="AU6" s="51" t="e">
        <f>IFERROR(IF(COUNT($U$4:$U6)&lt;&gt;AU$2,NA(),SLOPE(AI$4:AI$26,$R$4:$R$26)*($R6-COUNTIF(BS$4:BS6,"Hold"))+INTERCEPT(AI$4:AI$26,$R$4:$R$26)),NA())</f>
        <v>#N/A</v>
      </c>
      <c r="AV6" s="57" t="e">
        <f>IF(AND(ISNUMBER($U6),COUNT($U$4:$U6)=AV$2),$G6,IF($H6="Hold",AV5,IF(COUNT($U$4:$U6)=AV$2,$V6+AV5,NA())))</f>
        <v>#N/A</v>
      </c>
      <c r="AW6" s="57" t="e">
        <f>IF(AND(ISNUMBER($U6),COUNT($U$4:$U6)=AW$2),$G6,IF($H6="Hold",AW5,IF(COUNT($U$4:$U6)=AW$2,$V6+AW5,NA())))</f>
        <v>#N/A</v>
      </c>
      <c r="AX6" s="57" t="e">
        <f>IF(AND(ISNUMBER($U6),COUNT($U$4:$U6)=AX$2),$G6,IF($H6="Hold",AX5,IF(COUNT($U$4:$U6)=AX$2,$V6+AX5,NA())))</f>
        <v>#N/A</v>
      </c>
      <c r="AY6" s="57" t="e">
        <f>IF(AND(ISNUMBER($U6),COUNT($U$4:$U6)=AY$2),$G6,IF($H6="Hold",AY5,IF(COUNT($U$4:$U6)=AY$2,$V6+AY5,NA())))</f>
        <v>#N/A</v>
      </c>
      <c r="AZ6" s="57" t="e">
        <f>IF(AND(ISNUMBER($U6),COUNT($U$4:$U6)=AZ$2),$G6,IF($H6="Hold",AZ5,IF(COUNT($U$4:$U6)=AZ$2,$V6+AZ5,NA())))</f>
        <v>#N/A</v>
      </c>
      <c r="BA6" s="57" t="e">
        <f>IF(AND(ISNUMBER($U6),COUNT($U$4:$U6)=BA$2),$G6,IF($H6="Hold",BA5,IF(COUNT($U$4:$U6)=BA$2,$V6+BA5,NA())))</f>
        <v>#N/A</v>
      </c>
      <c r="BB6" s="57" t="e">
        <f>IF(AND(ISNUMBER($U6),COUNT($U$4:$U6)=BB$2),$G6,IF($H6="Hold",BB5,IF(COUNT($U$4:$U6)=BB$2,$V6+BB5,NA())))</f>
        <v>#N/A</v>
      </c>
      <c r="BC6" s="57" t="e">
        <f>IF(AND(ISNUMBER($U6),COUNT($U$4:$U6)=BC$2),$G6,IF($H6="Hold",BC5,IF(COUNT($U$4:$U6)=BC$2,$V6+BC5,NA())))</f>
        <v>#N/A</v>
      </c>
      <c r="BD6" s="57" t="e">
        <f>IF(AND(ISNUMBER($U6),COUNT($U$4:$U6)=BD$2),$G6,IF($H6="Hold",BD5,IF(COUNT($U$4:$U6)=BD$2,$V6+BD5,NA())))</f>
        <v>#N/A</v>
      </c>
      <c r="BE6" s="57" t="e">
        <f>IF(AND(ISNUMBER($U6),COUNT($U$4:$U6)=BE$2),$G6,IF($H6="Hold",BE5,IF(COUNT($U$4:$U6)=BE$2,$V6+BE5,NA())))</f>
        <v>#N/A</v>
      </c>
      <c r="BF6" s="57" t="e">
        <f>IF(AND(ISNUMBER($U6),COUNT($U$4:$U6)=BF$2),$G6,IF($H6="Hold",BF5,IF(COUNT($U$4:$U6)=BF$2,$V6+BF5,NA())))</f>
        <v>#N/A</v>
      </c>
      <c r="BG6" s="57" t="e">
        <f>IF(AND(ISNUMBER($U6),COUNT($U$4:$U6)=BG$2),$G6,IF($H6="Hold",BG5,IF(COUNT($U$4:$U6)=BG$2,$V6+BG5,NA())))</f>
        <v>#N/A</v>
      </c>
      <c r="BH6" s="55" t="e">
        <f>IF(AND(COUNT($U$4:$U6)=BH$2,$H6="Hold"),"Hold",NA())</f>
        <v>#N/A</v>
      </c>
      <c r="BI6" s="55" t="e">
        <f>IF(AND(COUNT($U$4:$U6)=BI$2,$H6="Hold"),"Hold",NA())</f>
        <v>#N/A</v>
      </c>
      <c r="BJ6" s="55" t="e">
        <f>IF(AND(COUNT($U$4:$U6)=BJ$2,$H6="Hold"),"Hold",NA())</f>
        <v>#N/A</v>
      </c>
      <c r="BK6" s="55" t="e">
        <f>IF(AND(COUNT($U$4:$U6)=BK$2,$H6="Hold"),"Hold",NA())</f>
        <v>#N/A</v>
      </c>
      <c r="BL6" s="55" t="e">
        <f>IF(AND(COUNT($U$4:$U6)=BL$2,$H6="Hold"),"Hold",NA())</f>
        <v>#N/A</v>
      </c>
      <c r="BM6" s="55" t="e">
        <f>IF(AND(COUNT($U$4:$U6)=BM$2,$H6="Hold"),"Hold",NA())</f>
        <v>#N/A</v>
      </c>
      <c r="BN6" s="55" t="e">
        <f>IF(AND(COUNT($U$4:$U6)=BN$2,$H6="Hold"),"Hold",NA())</f>
        <v>#N/A</v>
      </c>
      <c r="BO6" s="55" t="e">
        <f>IF(AND(COUNT($U$4:$U6)=BO$2,$H6="Hold"),"Hold",NA())</f>
        <v>#N/A</v>
      </c>
      <c r="BP6" s="55" t="e">
        <f>IF(AND(COUNT($U$4:$U6)=BP$2,$H6="Hold"),"Hold",NA())</f>
        <v>#N/A</v>
      </c>
      <c r="BQ6" s="55" t="e">
        <f>IF(AND(COUNT($U$4:$U6)=BQ$2,$H6="Hold"),"Hold",NA())</f>
        <v>#N/A</v>
      </c>
      <c r="BR6" s="55" t="e">
        <f>IF(AND(COUNT($U$4:$U6)=BR$2,$H6="Hold"),"Hold",NA())</f>
        <v>#N/A</v>
      </c>
      <c r="BS6" s="55" t="e">
        <f>IF(AND(COUNT($U$4:$U6)=BS$2,$H6="Hold"),"Hold",NA())</f>
        <v>#N/A</v>
      </c>
    </row>
    <row r="7" spans="1:73" s="94" customFormat="1" ht="18.75" customHeight="1" x14ac:dyDescent="0.25">
      <c r="B7" s="22"/>
      <c r="C7" s="95"/>
      <c r="D7" s="9">
        <f t="shared" si="2"/>
        <v>6</v>
      </c>
      <c r="E7" s="10">
        <f t="shared" si="3"/>
        <v>42632</v>
      </c>
      <c r="F7" s="5" t="str">
        <f>IFERROR(IF(COUNT(G$4:G7)=0,"",IF(H7="Hold",F6,IF(ISNUMBER(U7),G7,F6+V7))),"")</f>
        <v/>
      </c>
      <c r="G7" s="13"/>
      <c r="H7" s="27"/>
      <c r="I7" s="17"/>
      <c r="J7" s="93"/>
      <c r="K7" s="34"/>
      <c r="L7" s="158" t="s">
        <v>61</v>
      </c>
      <c r="M7" s="158"/>
      <c r="N7" s="158"/>
      <c r="O7" s="158"/>
      <c r="P7" s="36"/>
      <c r="R7" s="46">
        <v>4</v>
      </c>
      <c r="S7" s="47" t="e">
        <f t="shared" si="0"/>
        <v>#N/A</v>
      </c>
      <c r="T7" s="47" t="s">
        <v>67</v>
      </c>
      <c r="U7" s="52" t="str">
        <f>IF(H7="30 Mins",$N$19,IF(H7="45 Mins",$N$20,IF(H7="60 Mins",$N$21,IF(H7="Alt 1",$N$22,IF(H7="Alt 2",$N$23,IF(H7="Alt 3",$N$24,IF(H7="Alt 4",$N$25,IF(H7="Alt 5",#REF!,IF(H7="Change",V6,"")))))))))</f>
        <v/>
      </c>
      <c r="V7" s="53" t="e">
        <f>IF(COUNT(U$4:U7)=0,NA(),IF(ISNUMBER(U7),U7,V6))</f>
        <v>#N/A</v>
      </c>
      <c r="W7" s="48" t="e">
        <f t="shared" si="1"/>
        <v>#N/A</v>
      </c>
      <c r="X7" s="72" t="str">
        <f>IF(AND(ISNUMBER($S7),COUNT($U$4:$U7)=X$2),$S7,"")</f>
        <v/>
      </c>
      <c r="Y7" s="72" t="str">
        <f>IF(AND(ISNUMBER($S7),COUNT($U$4:$U7)=Y$2),$S7,"")</f>
        <v/>
      </c>
      <c r="Z7" s="72" t="str">
        <f>IF(AND(ISNUMBER($S7),COUNT($U$4:$U7)=Z$2),$S7,"")</f>
        <v/>
      </c>
      <c r="AA7" s="72" t="str">
        <f>IF(AND(ISNUMBER($S7),COUNT($U$4:$U7)=AA$2),$S7,"")</f>
        <v/>
      </c>
      <c r="AB7" s="72" t="str">
        <f>IF(AND(ISNUMBER($S7),COUNT($U$4:$U7)=AB$2),$S7,"")</f>
        <v/>
      </c>
      <c r="AC7" s="72" t="str">
        <f>IF(AND(ISNUMBER($S7),COUNT($U$4:$U7)=AC$2),$S7,"")</f>
        <v/>
      </c>
      <c r="AD7" s="72" t="str">
        <f>IF(AND(ISNUMBER($S7),COUNT($U$4:$U7)=AD$2),$S7,"")</f>
        <v/>
      </c>
      <c r="AE7" s="72" t="str">
        <f>IF(AND(ISNUMBER($S7),COUNT($U$4:$U7)=AE$2),$S7,"")</f>
        <v/>
      </c>
      <c r="AF7" s="72" t="str">
        <f>IF(AND(ISNUMBER($S7),COUNT($U$4:$U7)=AF$2),$S7,"")</f>
        <v/>
      </c>
      <c r="AG7" s="72" t="str">
        <f>IF(AND(ISNUMBER($S7),COUNT($U$4:$U7)=AG$2),$S7,"")</f>
        <v/>
      </c>
      <c r="AH7" s="72" t="str">
        <f>IF(AND(ISNUMBER($S7),COUNT($U$4:$U7)=AH$2),$S7,"")</f>
        <v/>
      </c>
      <c r="AI7" s="72" t="str">
        <f>IF(AND(ISNUMBER($S7),COUNT($U$4:$U7)=AI$2),$S7,"")</f>
        <v/>
      </c>
      <c r="AJ7" s="51" t="e">
        <f>IFERROR(IF(COUNT($U$4:$U7)&lt;&gt;AJ$2,NA(),SLOPE(X$4:X$26,$R$4:$R$26)*($R7-COUNTIF(BH$4:BH7,"Hold"))+INTERCEPT(X$4:X$26,$R$4:$R$26)),NA())</f>
        <v>#N/A</v>
      </c>
      <c r="AK7" s="51" t="e">
        <f>IFERROR(IF(COUNT($U$4:$U7)&lt;&gt;AK$2,NA(),SLOPE(Y$4:Y$26,$R$4:$R$26)*($R7-COUNTIF(BI$4:BI7,"Hold"))+INTERCEPT(Y$4:Y$26,$R$4:$R$26)),NA())</f>
        <v>#N/A</v>
      </c>
      <c r="AL7" s="51" t="e">
        <f>IFERROR(IF(COUNT($U$4:$U7)&lt;&gt;AL$2,NA(),SLOPE(Z$4:Z$26,$R$4:$R$26)*($R7-COUNTIF(BJ$4:BJ7,"Hold"))+INTERCEPT(Z$4:Z$26,$R$4:$R$26)),NA())</f>
        <v>#N/A</v>
      </c>
      <c r="AM7" s="51" t="e">
        <f>IFERROR(IF(COUNT($U$4:$U7)&lt;&gt;AM$2,NA(),SLOPE(AA$4:AA$26,$R$4:$R$26)*($R7-COUNTIF(BK$4:BK7,"Hold"))+INTERCEPT(AA$4:AA$26,$R$4:$R$26)),NA())</f>
        <v>#N/A</v>
      </c>
      <c r="AN7" s="51" t="e">
        <f>IFERROR(IF(COUNT($U$4:$U7)&lt;&gt;AN$2,NA(),SLOPE(AB$4:AB$26,$R$4:$R$26)*($R7-COUNTIF(BL$4:BL7,"Hold"))+INTERCEPT(AB$4:AB$26,$R$4:$R$26)),NA())</f>
        <v>#N/A</v>
      </c>
      <c r="AO7" s="51" t="e">
        <f>IFERROR(IF(COUNT($U$4:$U7)&lt;&gt;AO$2,NA(),SLOPE(AC$4:AC$26,$R$4:$R$26)*($R7-COUNTIF(BM$4:BM7,"Hold"))+INTERCEPT(AC$4:AC$26,$R$4:$R$26)),NA())</f>
        <v>#N/A</v>
      </c>
      <c r="AP7" s="51" t="e">
        <f>IFERROR(IF(COUNT($U$4:$U7)&lt;&gt;AP$2,NA(),SLOPE(AD$4:AD$26,$R$4:$R$26)*($R7-COUNTIF(BN$4:BN7,"Hold"))+INTERCEPT(AD$4:AD$26,$R$4:$R$26)),NA())</f>
        <v>#N/A</v>
      </c>
      <c r="AQ7" s="51" t="e">
        <f>IFERROR(IF(COUNT($U$4:$U7)&lt;&gt;AQ$2,NA(),SLOPE(AE$4:AE$26,$R$4:$R$26)*($R7-COUNTIF(BO$4:BO7,"Hold"))+INTERCEPT(AE$4:AE$26,$R$4:$R$26)),NA())</f>
        <v>#N/A</v>
      </c>
      <c r="AR7" s="51" t="e">
        <f>IFERROR(IF(COUNT($U$4:$U7)&lt;&gt;AR$2,NA(),SLOPE(AF$4:AF$26,$R$4:$R$26)*($R7-COUNTIF(BP$4:BP7,"Hold"))+INTERCEPT(AF$4:AF$26,$R$4:$R$26)),NA())</f>
        <v>#N/A</v>
      </c>
      <c r="AS7" s="51" t="e">
        <f>IFERROR(IF(COUNT($U$4:$U7)&lt;&gt;AS$2,NA(),SLOPE(AG$4:AG$26,$R$4:$R$26)*($R7-COUNTIF(BQ$4:BQ7,"Hold"))+INTERCEPT(AG$4:AG$26,$R$4:$R$26)),NA())</f>
        <v>#N/A</v>
      </c>
      <c r="AT7" s="51" t="e">
        <f>IFERROR(IF(COUNT($U$4:$U7)&lt;&gt;AT$2,NA(),SLOPE(AH$4:AH$26,$R$4:$R$26)*($R7-COUNTIF(BR$4:BR7,"Hold"))+INTERCEPT(AH$4:AH$26,$R$4:$R$26)),NA())</f>
        <v>#N/A</v>
      </c>
      <c r="AU7" s="51" t="e">
        <f>IFERROR(IF(COUNT($U$4:$U7)&lt;&gt;AU$2,NA(),SLOPE(AI$4:AI$26,$R$4:$R$26)*($R7-COUNTIF(BS$4:BS7,"Hold"))+INTERCEPT(AI$4:AI$26,$R$4:$R$26)),NA())</f>
        <v>#N/A</v>
      </c>
      <c r="AV7" s="57" t="e">
        <f>IF(AND(ISNUMBER($U7),COUNT($U$4:$U7)=AV$2),$G7,IF($H7="Hold",AV6,IF(COUNT($U$4:$U7)=AV$2,$V7+AV6,NA())))</f>
        <v>#N/A</v>
      </c>
      <c r="AW7" s="57" t="e">
        <f>IF(AND(ISNUMBER($U7),COUNT($U$4:$U7)=AW$2),$G7,IF($H7="Hold",AW6,IF(COUNT($U$4:$U7)=AW$2,$V7+AW6,NA())))</f>
        <v>#N/A</v>
      </c>
      <c r="AX7" s="57" t="e">
        <f>IF(AND(ISNUMBER($U7),COUNT($U$4:$U7)=AX$2),$G7,IF($H7="Hold",AX6,IF(COUNT($U$4:$U7)=AX$2,$V7+AX6,NA())))</f>
        <v>#N/A</v>
      </c>
      <c r="AY7" s="57" t="e">
        <f>IF(AND(ISNUMBER($U7),COUNT($U$4:$U7)=AY$2),$G7,IF($H7="Hold",AY6,IF(COUNT($U$4:$U7)=AY$2,$V7+AY6,NA())))</f>
        <v>#N/A</v>
      </c>
      <c r="AZ7" s="57" t="e">
        <f>IF(AND(ISNUMBER($U7),COUNT($U$4:$U7)=AZ$2),$G7,IF($H7="Hold",AZ6,IF(COUNT($U$4:$U7)=AZ$2,$V7+AZ6,NA())))</f>
        <v>#N/A</v>
      </c>
      <c r="BA7" s="57" t="e">
        <f>IF(AND(ISNUMBER($U7),COUNT($U$4:$U7)=BA$2),$G7,IF($H7="Hold",BA6,IF(COUNT($U$4:$U7)=BA$2,$V7+BA6,NA())))</f>
        <v>#N/A</v>
      </c>
      <c r="BB7" s="57" t="e">
        <f>IF(AND(ISNUMBER($U7),COUNT($U$4:$U7)=BB$2),$G7,IF($H7="Hold",BB6,IF(COUNT($U$4:$U7)=BB$2,$V7+BB6,NA())))</f>
        <v>#N/A</v>
      </c>
      <c r="BC7" s="57" t="e">
        <f>IF(AND(ISNUMBER($U7),COUNT($U$4:$U7)=BC$2),$G7,IF($H7="Hold",BC6,IF(COUNT($U$4:$U7)=BC$2,$V7+BC6,NA())))</f>
        <v>#N/A</v>
      </c>
      <c r="BD7" s="57" t="e">
        <f>IF(AND(ISNUMBER($U7),COUNT($U$4:$U7)=BD$2),$G7,IF($H7="Hold",BD6,IF(COUNT($U$4:$U7)=BD$2,$V7+BD6,NA())))</f>
        <v>#N/A</v>
      </c>
      <c r="BE7" s="57" t="e">
        <f>IF(AND(ISNUMBER($U7),COUNT($U$4:$U7)=BE$2),$G7,IF($H7="Hold",BE6,IF(COUNT($U$4:$U7)=BE$2,$V7+BE6,NA())))</f>
        <v>#N/A</v>
      </c>
      <c r="BF7" s="57" t="e">
        <f>IF(AND(ISNUMBER($U7),COUNT($U$4:$U7)=BF$2),$G7,IF($H7="Hold",BF6,IF(COUNT($U$4:$U7)=BF$2,$V7+BF6,NA())))</f>
        <v>#N/A</v>
      </c>
      <c r="BG7" s="57" t="e">
        <f>IF(AND(ISNUMBER($U7),COUNT($U$4:$U7)=BG$2),$G7,IF($H7="Hold",BG6,IF(COUNT($U$4:$U7)=BG$2,$V7+BG6,NA())))</f>
        <v>#N/A</v>
      </c>
      <c r="BH7" s="55" t="e">
        <f>IF(AND(COUNT($U$4:$U7)=BH$2,$H7="Hold"),"Hold",NA())</f>
        <v>#N/A</v>
      </c>
      <c r="BI7" s="55" t="e">
        <f>IF(AND(COUNT($U$4:$U7)=BI$2,$H7="Hold"),"Hold",NA())</f>
        <v>#N/A</v>
      </c>
      <c r="BJ7" s="55" t="e">
        <f>IF(AND(COUNT($U$4:$U7)=BJ$2,$H7="Hold"),"Hold",NA())</f>
        <v>#N/A</v>
      </c>
      <c r="BK7" s="55" t="e">
        <f>IF(AND(COUNT($U$4:$U7)=BK$2,$H7="Hold"),"Hold",NA())</f>
        <v>#N/A</v>
      </c>
      <c r="BL7" s="55" t="e">
        <f>IF(AND(COUNT($U$4:$U7)=BL$2,$H7="Hold"),"Hold",NA())</f>
        <v>#N/A</v>
      </c>
      <c r="BM7" s="55" t="e">
        <f>IF(AND(COUNT($U$4:$U7)=BM$2,$H7="Hold"),"Hold",NA())</f>
        <v>#N/A</v>
      </c>
      <c r="BN7" s="55" t="e">
        <f>IF(AND(COUNT($U$4:$U7)=BN$2,$H7="Hold"),"Hold",NA())</f>
        <v>#N/A</v>
      </c>
      <c r="BO7" s="55" t="e">
        <f>IF(AND(COUNT($U$4:$U7)=BO$2,$H7="Hold"),"Hold",NA())</f>
        <v>#N/A</v>
      </c>
      <c r="BP7" s="55" t="e">
        <f>IF(AND(COUNT($U$4:$U7)=BP$2,$H7="Hold"),"Hold",NA())</f>
        <v>#N/A</v>
      </c>
      <c r="BQ7" s="55" t="e">
        <f>IF(AND(COUNT($U$4:$U7)=BQ$2,$H7="Hold"),"Hold",NA())</f>
        <v>#N/A</v>
      </c>
      <c r="BR7" s="55" t="e">
        <f>IF(AND(COUNT($U$4:$U7)=BR$2,$H7="Hold"),"Hold",NA())</f>
        <v>#N/A</v>
      </c>
      <c r="BS7" s="55" t="e">
        <f>IF(AND(COUNT($U$4:$U7)=BS$2,$H7="Hold"),"Hold",NA())</f>
        <v>#N/A</v>
      </c>
    </row>
    <row r="8" spans="1:73" s="96" customFormat="1" ht="18.75" customHeight="1" thickBot="1" x14ac:dyDescent="0.3">
      <c r="B8" s="23"/>
      <c r="C8" s="95"/>
      <c r="D8" s="9">
        <f t="shared" si="2"/>
        <v>8</v>
      </c>
      <c r="E8" s="10">
        <f t="shared" si="3"/>
        <v>42646</v>
      </c>
      <c r="F8" s="5" t="str">
        <f>IFERROR(IF(COUNT(G$4:G8)=0,"",IF(H8="Hold",F7,IF(ISNUMBER(U8),G8,F7+V8))),"")</f>
        <v/>
      </c>
      <c r="G8" s="13"/>
      <c r="H8" s="27"/>
      <c r="I8" s="17"/>
      <c r="J8" s="93"/>
      <c r="K8" s="34"/>
      <c r="L8" s="143" t="s">
        <v>56</v>
      </c>
      <c r="M8" s="143"/>
      <c r="N8" s="147"/>
      <c r="O8" s="147"/>
      <c r="P8" s="37"/>
      <c r="R8" s="46">
        <v>5</v>
      </c>
      <c r="S8" s="47" t="e">
        <f t="shared" si="0"/>
        <v>#N/A</v>
      </c>
      <c r="T8" s="47" t="str">
        <f>IFERROR(IF(L22="Alternate 1","Alt 1",L22),"Alt 1")</f>
        <v>Alt 1</v>
      </c>
      <c r="U8" s="52" t="str">
        <f>IF(H8="30 Mins",$N$19,IF(H8="45 Mins",$N$20,IF(H8="60 Mins",$N$21,IF(H8="Alt 1",$N$22,IF(H8="Alt 2",$N$23,IF(H8="Alt 3",$N$24,IF(H8="Alt 4",$N$25,IF(H8="Alt 5",#REF!,IF(H8="Change",V7,"")))))))))</f>
        <v/>
      </c>
      <c r="V8" s="53" t="e">
        <f>IF(COUNT(U$4:U8)=0,NA(),IF(ISNUMBER(U8),U8,V7))</f>
        <v>#N/A</v>
      </c>
      <c r="W8" s="48" t="e">
        <f t="shared" si="1"/>
        <v>#N/A</v>
      </c>
      <c r="X8" s="72" t="str">
        <f>IF(AND(ISNUMBER($S8),COUNT($U$4:$U8)=X$2),$S8,"")</f>
        <v/>
      </c>
      <c r="Y8" s="72" t="str">
        <f>IF(AND(ISNUMBER($S8),COUNT($U$4:$U8)=Y$2),$S8,"")</f>
        <v/>
      </c>
      <c r="Z8" s="72" t="str">
        <f>IF(AND(ISNUMBER($S8),COUNT($U$4:$U8)=Z$2),$S8,"")</f>
        <v/>
      </c>
      <c r="AA8" s="72" t="str">
        <f>IF(AND(ISNUMBER($S8),COUNT($U$4:$U8)=AA$2),$S8,"")</f>
        <v/>
      </c>
      <c r="AB8" s="72" t="str">
        <f>IF(AND(ISNUMBER($S8),COUNT($U$4:$U8)=AB$2),$S8,"")</f>
        <v/>
      </c>
      <c r="AC8" s="72" t="str">
        <f>IF(AND(ISNUMBER($S8),COUNT($U$4:$U8)=AC$2),$S8,"")</f>
        <v/>
      </c>
      <c r="AD8" s="72" t="str">
        <f>IF(AND(ISNUMBER($S8),COUNT($U$4:$U8)=AD$2),$S8,"")</f>
        <v/>
      </c>
      <c r="AE8" s="72" t="str">
        <f>IF(AND(ISNUMBER($S8),COUNT($U$4:$U8)=AE$2),$S8,"")</f>
        <v/>
      </c>
      <c r="AF8" s="72" t="str">
        <f>IF(AND(ISNUMBER($S8),COUNT($U$4:$U8)=AF$2),$S8,"")</f>
        <v/>
      </c>
      <c r="AG8" s="72" t="str">
        <f>IF(AND(ISNUMBER($S8),COUNT($U$4:$U8)=AG$2),$S8,"")</f>
        <v/>
      </c>
      <c r="AH8" s="72" t="str">
        <f>IF(AND(ISNUMBER($S8),COUNT($U$4:$U8)=AH$2),$S8,"")</f>
        <v/>
      </c>
      <c r="AI8" s="72" t="str">
        <f>IF(AND(ISNUMBER($S8),COUNT($U$4:$U8)=AI$2),$S8,"")</f>
        <v/>
      </c>
      <c r="AJ8" s="51" t="e">
        <f>IFERROR(IF(COUNT($U$4:$U8)&lt;&gt;AJ$2,NA(),SLOPE(X$4:X$26,$R$4:$R$26)*($R8-COUNTIF(BH$4:BH8,"Hold"))+INTERCEPT(X$4:X$26,$R$4:$R$26)),NA())</f>
        <v>#N/A</v>
      </c>
      <c r="AK8" s="51" t="e">
        <f>IFERROR(IF(COUNT($U$4:$U8)&lt;&gt;AK$2,NA(),SLOPE(Y$4:Y$26,$R$4:$R$26)*($R8-COUNTIF(BI$4:BI8,"Hold"))+INTERCEPT(Y$4:Y$26,$R$4:$R$26)),NA())</f>
        <v>#N/A</v>
      </c>
      <c r="AL8" s="51" t="e">
        <f>IFERROR(IF(COUNT($U$4:$U8)&lt;&gt;AL$2,NA(),SLOPE(Z$4:Z$26,$R$4:$R$26)*($R8-COUNTIF(BJ$4:BJ8,"Hold"))+INTERCEPT(Z$4:Z$26,$R$4:$R$26)),NA())</f>
        <v>#N/A</v>
      </c>
      <c r="AM8" s="51" t="e">
        <f>IFERROR(IF(COUNT($U$4:$U8)&lt;&gt;AM$2,NA(),SLOPE(AA$4:AA$26,$R$4:$R$26)*($R8-COUNTIF(BK$4:BK8,"Hold"))+INTERCEPT(AA$4:AA$26,$R$4:$R$26)),NA())</f>
        <v>#N/A</v>
      </c>
      <c r="AN8" s="51" t="e">
        <f>IFERROR(IF(COUNT($U$4:$U8)&lt;&gt;AN$2,NA(),SLOPE(AB$4:AB$26,$R$4:$R$26)*($R8-COUNTIF(BL$4:BL8,"Hold"))+INTERCEPT(AB$4:AB$26,$R$4:$R$26)),NA())</f>
        <v>#N/A</v>
      </c>
      <c r="AO8" s="51" t="e">
        <f>IFERROR(IF(COUNT($U$4:$U8)&lt;&gt;AO$2,NA(),SLOPE(AC$4:AC$26,$R$4:$R$26)*($R8-COUNTIF(BM$4:BM8,"Hold"))+INTERCEPT(AC$4:AC$26,$R$4:$R$26)),NA())</f>
        <v>#N/A</v>
      </c>
      <c r="AP8" s="51" t="e">
        <f>IFERROR(IF(COUNT($U$4:$U8)&lt;&gt;AP$2,NA(),SLOPE(AD$4:AD$26,$R$4:$R$26)*($R8-COUNTIF(BN$4:BN8,"Hold"))+INTERCEPT(AD$4:AD$26,$R$4:$R$26)),NA())</f>
        <v>#N/A</v>
      </c>
      <c r="AQ8" s="51" t="e">
        <f>IFERROR(IF(COUNT($U$4:$U8)&lt;&gt;AQ$2,NA(),SLOPE(AE$4:AE$26,$R$4:$R$26)*($R8-COUNTIF(BO$4:BO8,"Hold"))+INTERCEPT(AE$4:AE$26,$R$4:$R$26)),NA())</f>
        <v>#N/A</v>
      </c>
      <c r="AR8" s="51" t="e">
        <f>IFERROR(IF(COUNT($U$4:$U8)&lt;&gt;AR$2,NA(),SLOPE(AF$4:AF$26,$R$4:$R$26)*($R8-COUNTIF(BP$4:BP8,"Hold"))+INTERCEPT(AF$4:AF$26,$R$4:$R$26)),NA())</f>
        <v>#N/A</v>
      </c>
      <c r="AS8" s="51" t="e">
        <f>IFERROR(IF(COUNT($U$4:$U8)&lt;&gt;AS$2,NA(),SLOPE(AG$4:AG$26,$R$4:$R$26)*($R8-COUNTIF(BQ$4:BQ8,"Hold"))+INTERCEPT(AG$4:AG$26,$R$4:$R$26)),NA())</f>
        <v>#N/A</v>
      </c>
      <c r="AT8" s="51" t="e">
        <f>IFERROR(IF(COUNT($U$4:$U8)&lt;&gt;AT$2,NA(),SLOPE(AH$4:AH$26,$R$4:$R$26)*($R8-COUNTIF(BR$4:BR8,"Hold"))+INTERCEPT(AH$4:AH$26,$R$4:$R$26)),NA())</f>
        <v>#N/A</v>
      </c>
      <c r="AU8" s="51" t="e">
        <f>IFERROR(IF(COUNT($U$4:$U8)&lt;&gt;AU$2,NA(),SLOPE(AI$4:AI$26,$R$4:$R$26)*($R8-COUNTIF(BS$4:BS8,"Hold"))+INTERCEPT(AI$4:AI$26,$R$4:$R$26)),NA())</f>
        <v>#N/A</v>
      </c>
      <c r="AV8" s="57" t="e">
        <f>IF(AND(ISNUMBER($U8),COUNT($U$4:$U8)=AV$2),$G8,IF($H8="Hold",AV7,IF(COUNT($U$4:$U8)=AV$2,$V8+AV7,NA())))</f>
        <v>#N/A</v>
      </c>
      <c r="AW8" s="57" t="e">
        <f>IF(AND(ISNUMBER($U8),COUNT($U$4:$U8)=AW$2),$G8,IF($H8="Hold",AW7,IF(COUNT($U$4:$U8)=AW$2,$V8+AW7,NA())))</f>
        <v>#N/A</v>
      </c>
      <c r="AX8" s="57" t="e">
        <f>IF(AND(ISNUMBER($U8),COUNT($U$4:$U8)=AX$2),$G8,IF($H8="Hold",AX7,IF(COUNT($U$4:$U8)=AX$2,$V8+AX7,NA())))</f>
        <v>#N/A</v>
      </c>
      <c r="AY8" s="57" t="e">
        <f>IF(AND(ISNUMBER($U8),COUNT($U$4:$U8)=AY$2),$G8,IF($H8="Hold",AY7,IF(COUNT($U$4:$U8)=AY$2,$V8+AY7,NA())))</f>
        <v>#N/A</v>
      </c>
      <c r="AZ8" s="57" t="e">
        <f>IF(AND(ISNUMBER($U8),COUNT($U$4:$U8)=AZ$2),$G8,IF($H8="Hold",AZ7,IF(COUNT($U$4:$U8)=AZ$2,$V8+AZ7,NA())))</f>
        <v>#N/A</v>
      </c>
      <c r="BA8" s="57" t="e">
        <f>IF(AND(ISNUMBER($U8),COUNT($U$4:$U8)=BA$2),$G8,IF($H8="Hold",BA7,IF(COUNT($U$4:$U8)=BA$2,$V8+BA7,NA())))</f>
        <v>#N/A</v>
      </c>
      <c r="BB8" s="57" t="e">
        <f>IF(AND(ISNUMBER($U8),COUNT($U$4:$U8)=BB$2),$G8,IF($H8="Hold",BB7,IF(COUNT($U$4:$U8)=BB$2,$V8+BB7,NA())))</f>
        <v>#N/A</v>
      </c>
      <c r="BC8" s="57" t="e">
        <f>IF(AND(ISNUMBER($U8),COUNT($U$4:$U8)=BC$2),$G8,IF($H8="Hold",BC7,IF(COUNT($U$4:$U8)=BC$2,$V8+BC7,NA())))</f>
        <v>#N/A</v>
      </c>
      <c r="BD8" s="57" t="e">
        <f>IF(AND(ISNUMBER($U8),COUNT($U$4:$U8)=BD$2),$G8,IF($H8="Hold",BD7,IF(COUNT($U$4:$U8)=BD$2,$V8+BD7,NA())))</f>
        <v>#N/A</v>
      </c>
      <c r="BE8" s="57" t="e">
        <f>IF(AND(ISNUMBER($U8),COUNT($U$4:$U8)=BE$2),$G8,IF($H8="Hold",BE7,IF(COUNT($U$4:$U8)=BE$2,$V8+BE7,NA())))</f>
        <v>#N/A</v>
      </c>
      <c r="BF8" s="57" t="e">
        <f>IF(AND(ISNUMBER($U8),COUNT($U$4:$U8)=BF$2),$G8,IF($H8="Hold",BF7,IF(COUNT($U$4:$U8)=BF$2,$V8+BF7,NA())))</f>
        <v>#N/A</v>
      </c>
      <c r="BG8" s="57" t="e">
        <f>IF(AND(ISNUMBER($U8),COUNT($U$4:$U8)=BG$2),$G8,IF($H8="Hold",BG7,IF(COUNT($U$4:$U8)=BG$2,$V8+BG7,NA())))</f>
        <v>#N/A</v>
      </c>
      <c r="BH8" s="55" t="e">
        <f>IF(AND(COUNT($U$4:$U8)=BH$2,$H8="Hold"),"Hold",NA())</f>
        <v>#N/A</v>
      </c>
      <c r="BI8" s="55" t="e">
        <f>IF(AND(COUNT($U$4:$U8)=BI$2,$H8="Hold"),"Hold",NA())</f>
        <v>#N/A</v>
      </c>
      <c r="BJ8" s="55" t="e">
        <f>IF(AND(COUNT($U$4:$U8)=BJ$2,$H8="Hold"),"Hold",NA())</f>
        <v>#N/A</v>
      </c>
      <c r="BK8" s="55" t="e">
        <f>IF(AND(COUNT($U$4:$U8)=BK$2,$H8="Hold"),"Hold",NA())</f>
        <v>#N/A</v>
      </c>
      <c r="BL8" s="55" t="e">
        <f>IF(AND(COUNT($U$4:$U8)=BL$2,$H8="Hold"),"Hold",NA())</f>
        <v>#N/A</v>
      </c>
      <c r="BM8" s="55" t="e">
        <f>IF(AND(COUNT($U$4:$U8)=BM$2,$H8="Hold"),"Hold",NA())</f>
        <v>#N/A</v>
      </c>
      <c r="BN8" s="55" t="e">
        <f>IF(AND(COUNT($U$4:$U8)=BN$2,$H8="Hold"),"Hold",NA())</f>
        <v>#N/A</v>
      </c>
      <c r="BO8" s="55" t="e">
        <f>IF(AND(COUNT($U$4:$U8)=BO$2,$H8="Hold"),"Hold",NA())</f>
        <v>#N/A</v>
      </c>
      <c r="BP8" s="55" t="e">
        <f>IF(AND(COUNT($U$4:$U8)=BP$2,$H8="Hold"),"Hold",NA())</f>
        <v>#N/A</v>
      </c>
      <c r="BQ8" s="55" t="e">
        <f>IF(AND(COUNT($U$4:$U8)=BQ$2,$H8="Hold"),"Hold",NA())</f>
        <v>#N/A</v>
      </c>
      <c r="BR8" s="55" t="e">
        <f>IF(AND(COUNT($U$4:$U8)=BR$2,$H8="Hold"),"Hold",NA())</f>
        <v>#N/A</v>
      </c>
      <c r="BS8" s="55" t="e">
        <f>IF(AND(COUNT($U$4:$U8)=BS$2,$H8="Hold"),"Hold",NA())</f>
        <v>#N/A</v>
      </c>
    </row>
    <row r="9" spans="1:73" s="96" customFormat="1" ht="18.75" customHeight="1" thickTop="1" x14ac:dyDescent="0.25">
      <c r="B9" s="23"/>
      <c r="C9" s="95"/>
      <c r="D9" s="9">
        <f t="shared" si="2"/>
        <v>10</v>
      </c>
      <c r="E9" s="10">
        <f t="shared" si="3"/>
        <v>42660</v>
      </c>
      <c r="F9" s="5" t="str">
        <f>IFERROR(IF(COUNT(G$4:G9)=0,"",IF(H9="Hold",F8,IF(ISNUMBER(U9),G9,F8+V9))),"")</f>
        <v/>
      </c>
      <c r="G9" s="13"/>
      <c r="H9" s="27"/>
      <c r="I9" s="17"/>
      <c r="J9" s="93"/>
      <c r="K9" s="34"/>
      <c r="L9" s="148" t="s">
        <v>63</v>
      </c>
      <c r="M9" s="148"/>
      <c r="N9" s="24"/>
      <c r="O9" s="76"/>
      <c r="P9" s="37"/>
      <c r="R9" s="46">
        <v>6</v>
      </c>
      <c r="S9" s="47" t="e">
        <f t="shared" si="0"/>
        <v>#N/A</v>
      </c>
      <c r="T9" s="47" t="str">
        <f>IFERROR(IF(L23="Alternate 2","Alt 2",L23),"Alt 2")</f>
        <v>Alt 2</v>
      </c>
      <c r="U9" s="52" t="str">
        <f>IF(H9="30 Mins",$N$19,IF(H9="45 Mins",$N$20,IF(H9="60 Mins",$N$21,IF(H9="Alt 1",$N$22,IF(H9="Alt 2",$N$23,IF(H9="Alt 3",$N$24,IF(H9="Alt 4",$N$25,IF(H9="Alt 5",#REF!,IF(H9="Change",V8,"")))))))))</f>
        <v/>
      </c>
      <c r="V9" s="53" t="e">
        <f>IF(COUNT(U$4:U9)=0,NA(),IF(ISNUMBER(U9),U9,V8))</f>
        <v>#N/A</v>
      </c>
      <c r="W9" s="48" t="e">
        <f t="shared" si="1"/>
        <v>#N/A</v>
      </c>
      <c r="X9" s="72" t="str">
        <f>IF(AND(ISNUMBER($S9),COUNT($U$4:$U9)=X$2),$S9,"")</f>
        <v/>
      </c>
      <c r="Y9" s="72" t="str">
        <f>IF(AND(ISNUMBER($S9),COUNT($U$4:$U9)=Y$2),$S9,"")</f>
        <v/>
      </c>
      <c r="Z9" s="72" t="str">
        <f>IF(AND(ISNUMBER($S9),COUNT($U$4:$U9)=Z$2),$S9,"")</f>
        <v/>
      </c>
      <c r="AA9" s="72" t="str">
        <f>IF(AND(ISNUMBER($S9),COUNT($U$4:$U9)=AA$2),$S9,"")</f>
        <v/>
      </c>
      <c r="AB9" s="72" t="str">
        <f>IF(AND(ISNUMBER($S9),COUNT($U$4:$U9)=AB$2),$S9,"")</f>
        <v/>
      </c>
      <c r="AC9" s="72" t="str">
        <f>IF(AND(ISNUMBER($S9),COUNT($U$4:$U9)=AC$2),$S9,"")</f>
        <v/>
      </c>
      <c r="AD9" s="72" t="str">
        <f>IF(AND(ISNUMBER($S9),COUNT($U$4:$U9)=AD$2),$S9,"")</f>
        <v/>
      </c>
      <c r="AE9" s="72" t="str">
        <f>IF(AND(ISNUMBER($S9),COUNT($U$4:$U9)=AE$2),$S9,"")</f>
        <v/>
      </c>
      <c r="AF9" s="72" t="str">
        <f>IF(AND(ISNUMBER($S9),COUNT($U$4:$U9)=AF$2),$S9,"")</f>
        <v/>
      </c>
      <c r="AG9" s="72" t="str">
        <f>IF(AND(ISNUMBER($S9),COUNT($U$4:$U9)=AG$2),$S9,"")</f>
        <v/>
      </c>
      <c r="AH9" s="72" t="str">
        <f>IF(AND(ISNUMBER($S9),COUNT($U$4:$U9)=AH$2),$S9,"")</f>
        <v/>
      </c>
      <c r="AI9" s="72" t="str">
        <f>IF(AND(ISNUMBER($S9),COUNT($U$4:$U9)=AI$2),$S9,"")</f>
        <v/>
      </c>
      <c r="AJ9" s="51" t="e">
        <f>IFERROR(IF(COUNT($U$4:$U9)&lt;&gt;AJ$2,NA(),SLOPE(X$4:X$26,$R$4:$R$26)*($R9-COUNTIF(BH$4:BH9,"Hold"))+INTERCEPT(X$4:X$26,$R$4:$R$26)),NA())</f>
        <v>#N/A</v>
      </c>
      <c r="AK9" s="51" t="e">
        <f>IFERROR(IF(COUNT($U$4:$U9)&lt;&gt;AK$2,NA(),SLOPE(Y$4:Y$26,$R$4:$R$26)*($R9-COUNTIF(BI$4:BI9,"Hold"))+INTERCEPT(Y$4:Y$26,$R$4:$R$26)),NA())</f>
        <v>#N/A</v>
      </c>
      <c r="AL9" s="51" t="e">
        <f>IFERROR(IF(COUNT($U$4:$U9)&lt;&gt;AL$2,NA(),SLOPE(Z$4:Z$26,$R$4:$R$26)*($R9-COUNTIF(BJ$4:BJ9,"Hold"))+INTERCEPT(Z$4:Z$26,$R$4:$R$26)),NA())</f>
        <v>#N/A</v>
      </c>
      <c r="AM9" s="51" t="e">
        <f>IFERROR(IF(COUNT($U$4:$U9)&lt;&gt;AM$2,NA(),SLOPE(AA$4:AA$26,$R$4:$R$26)*($R9-COUNTIF(BK$4:BK9,"Hold"))+INTERCEPT(AA$4:AA$26,$R$4:$R$26)),NA())</f>
        <v>#N/A</v>
      </c>
      <c r="AN9" s="51" t="e">
        <f>IFERROR(IF(COUNT($U$4:$U9)&lt;&gt;AN$2,NA(),SLOPE(AB$4:AB$26,$R$4:$R$26)*($R9-COUNTIF(BL$4:BL9,"Hold"))+INTERCEPT(AB$4:AB$26,$R$4:$R$26)),NA())</f>
        <v>#N/A</v>
      </c>
      <c r="AO9" s="51" t="e">
        <f>IFERROR(IF(COUNT($U$4:$U9)&lt;&gt;AO$2,NA(),SLOPE(AC$4:AC$26,$R$4:$R$26)*($R9-COUNTIF(BM$4:BM9,"Hold"))+INTERCEPT(AC$4:AC$26,$R$4:$R$26)),NA())</f>
        <v>#N/A</v>
      </c>
      <c r="AP9" s="51" t="e">
        <f>IFERROR(IF(COUNT($U$4:$U9)&lt;&gt;AP$2,NA(),SLOPE(AD$4:AD$26,$R$4:$R$26)*($R9-COUNTIF(BN$4:BN9,"Hold"))+INTERCEPT(AD$4:AD$26,$R$4:$R$26)),NA())</f>
        <v>#N/A</v>
      </c>
      <c r="AQ9" s="51" t="e">
        <f>IFERROR(IF(COUNT($U$4:$U9)&lt;&gt;AQ$2,NA(),SLOPE(AE$4:AE$26,$R$4:$R$26)*($R9-COUNTIF(BO$4:BO9,"Hold"))+INTERCEPT(AE$4:AE$26,$R$4:$R$26)),NA())</f>
        <v>#N/A</v>
      </c>
      <c r="AR9" s="51" t="e">
        <f>IFERROR(IF(COUNT($U$4:$U9)&lt;&gt;AR$2,NA(),SLOPE(AF$4:AF$26,$R$4:$R$26)*($R9-COUNTIF(BP$4:BP9,"Hold"))+INTERCEPT(AF$4:AF$26,$R$4:$R$26)),NA())</f>
        <v>#N/A</v>
      </c>
      <c r="AS9" s="51" t="e">
        <f>IFERROR(IF(COUNT($U$4:$U9)&lt;&gt;AS$2,NA(),SLOPE(AG$4:AG$26,$R$4:$R$26)*($R9-COUNTIF(BQ$4:BQ9,"Hold"))+INTERCEPT(AG$4:AG$26,$R$4:$R$26)),NA())</f>
        <v>#N/A</v>
      </c>
      <c r="AT9" s="51" t="e">
        <f>IFERROR(IF(COUNT($U$4:$U9)&lt;&gt;AT$2,NA(),SLOPE(AH$4:AH$26,$R$4:$R$26)*($R9-COUNTIF(BR$4:BR9,"Hold"))+INTERCEPT(AH$4:AH$26,$R$4:$R$26)),NA())</f>
        <v>#N/A</v>
      </c>
      <c r="AU9" s="51" t="e">
        <f>IFERROR(IF(COUNT($U$4:$U9)&lt;&gt;AU$2,NA(),SLOPE(AI$4:AI$26,$R$4:$R$26)*($R9-COUNTIF(BS$4:BS9,"Hold"))+INTERCEPT(AI$4:AI$26,$R$4:$R$26)),NA())</f>
        <v>#N/A</v>
      </c>
      <c r="AV9" s="57" t="e">
        <f>IF(AND(ISNUMBER($U9),COUNT($U$4:$U9)=AV$2),$G9,IF($H9="Hold",AV8,IF(COUNT($U$4:$U9)=AV$2,$V9+AV8,NA())))</f>
        <v>#N/A</v>
      </c>
      <c r="AW9" s="57" t="e">
        <f>IF(AND(ISNUMBER($U9),COUNT($U$4:$U9)=AW$2),$G9,IF($H9="Hold",AW8,IF(COUNT($U$4:$U9)=AW$2,$V9+AW8,NA())))</f>
        <v>#N/A</v>
      </c>
      <c r="AX9" s="57" t="e">
        <f>IF(AND(ISNUMBER($U9),COUNT($U$4:$U9)=AX$2),$G9,IF($H9="Hold",AX8,IF(COUNT($U$4:$U9)=AX$2,$V9+AX8,NA())))</f>
        <v>#N/A</v>
      </c>
      <c r="AY9" s="57" t="e">
        <f>IF(AND(ISNUMBER($U9),COUNT($U$4:$U9)=AY$2),$G9,IF($H9="Hold",AY8,IF(COUNT($U$4:$U9)=AY$2,$V9+AY8,NA())))</f>
        <v>#N/A</v>
      </c>
      <c r="AZ9" s="57" t="e">
        <f>IF(AND(ISNUMBER($U9),COUNT($U$4:$U9)=AZ$2),$G9,IF($H9="Hold",AZ8,IF(COUNT($U$4:$U9)=AZ$2,$V9+AZ8,NA())))</f>
        <v>#N/A</v>
      </c>
      <c r="BA9" s="57" t="e">
        <f>IF(AND(ISNUMBER($U9),COUNT($U$4:$U9)=BA$2),$G9,IF($H9="Hold",BA8,IF(COUNT($U$4:$U9)=BA$2,$V9+BA8,NA())))</f>
        <v>#N/A</v>
      </c>
      <c r="BB9" s="57" t="e">
        <f>IF(AND(ISNUMBER($U9),COUNT($U$4:$U9)=BB$2),$G9,IF($H9="Hold",BB8,IF(COUNT($U$4:$U9)=BB$2,$V9+BB8,NA())))</f>
        <v>#N/A</v>
      </c>
      <c r="BC9" s="57" t="e">
        <f>IF(AND(ISNUMBER($U9),COUNT($U$4:$U9)=BC$2),$G9,IF($H9="Hold",BC8,IF(COUNT($U$4:$U9)=BC$2,$V9+BC8,NA())))</f>
        <v>#N/A</v>
      </c>
      <c r="BD9" s="57" t="e">
        <f>IF(AND(ISNUMBER($U9),COUNT($U$4:$U9)=BD$2),$G9,IF($H9="Hold",BD8,IF(COUNT($U$4:$U9)=BD$2,$V9+BD8,NA())))</f>
        <v>#N/A</v>
      </c>
      <c r="BE9" s="57" t="e">
        <f>IF(AND(ISNUMBER($U9),COUNT($U$4:$U9)=BE$2),$G9,IF($H9="Hold",BE8,IF(COUNT($U$4:$U9)=BE$2,$V9+BE8,NA())))</f>
        <v>#N/A</v>
      </c>
      <c r="BF9" s="57" t="e">
        <f>IF(AND(ISNUMBER($U9),COUNT($U$4:$U9)=BF$2),$G9,IF($H9="Hold",BF8,IF(COUNT($U$4:$U9)=BF$2,$V9+BF8,NA())))</f>
        <v>#N/A</v>
      </c>
      <c r="BG9" s="57" t="e">
        <f>IF(AND(ISNUMBER($U9),COUNT($U$4:$U9)=BG$2),$G9,IF($H9="Hold",BG8,IF(COUNT($U$4:$U9)=BG$2,$V9+BG8,NA())))</f>
        <v>#N/A</v>
      </c>
      <c r="BH9" s="55" t="e">
        <f>IF(AND(COUNT($U$4:$U9)=BH$2,$H9="Hold"),"Hold",NA())</f>
        <v>#N/A</v>
      </c>
      <c r="BI9" s="55" t="e">
        <f>IF(AND(COUNT($U$4:$U9)=BI$2,$H9="Hold"),"Hold",NA())</f>
        <v>#N/A</v>
      </c>
      <c r="BJ9" s="55" t="e">
        <f>IF(AND(COUNT($U$4:$U9)=BJ$2,$H9="Hold"),"Hold",NA())</f>
        <v>#N/A</v>
      </c>
      <c r="BK9" s="55" t="e">
        <f>IF(AND(COUNT($U$4:$U9)=BK$2,$H9="Hold"),"Hold",NA())</f>
        <v>#N/A</v>
      </c>
      <c r="BL9" s="55" t="e">
        <f>IF(AND(COUNT($U$4:$U9)=BL$2,$H9="Hold"),"Hold",NA())</f>
        <v>#N/A</v>
      </c>
      <c r="BM9" s="55" t="e">
        <f>IF(AND(COUNT($U$4:$U9)=BM$2,$H9="Hold"),"Hold",NA())</f>
        <v>#N/A</v>
      </c>
      <c r="BN9" s="55" t="e">
        <f>IF(AND(COUNT($U$4:$U9)=BN$2,$H9="Hold"),"Hold",NA())</f>
        <v>#N/A</v>
      </c>
      <c r="BO9" s="55" t="e">
        <f>IF(AND(COUNT($U$4:$U9)=BO$2,$H9="Hold"),"Hold",NA())</f>
        <v>#N/A</v>
      </c>
      <c r="BP9" s="55" t="e">
        <f>IF(AND(COUNT($U$4:$U9)=BP$2,$H9="Hold"),"Hold",NA())</f>
        <v>#N/A</v>
      </c>
      <c r="BQ9" s="55" t="e">
        <f>IF(AND(COUNT($U$4:$U9)=BQ$2,$H9="Hold"),"Hold",NA())</f>
        <v>#N/A</v>
      </c>
      <c r="BR9" s="55" t="e">
        <f>IF(AND(COUNT($U$4:$U9)=BR$2,$H9="Hold"),"Hold",NA())</f>
        <v>#N/A</v>
      </c>
      <c r="BS9" s="55" t="e">
        <f>IF(AND(COUNT($U$4:$U9)=BS$2,$H9="Hold"),"Hold",NA())</f>
        <v>#N/A</v>
      </c>
    </row>
    <row r="10" spans="1:73" s="96" customFormat="1" ht="18.75" customHeight="1" x14ac:dyDescent="0.25">
      <c r="B10" s="23"/>
      <c r="C10" s="95"/>
      <c r="D10" s="9">
        <f t="shared" si="2"/>
        <v>12</v>
      </c>
      <c r="E10" s="10">
        <f t="shared" si="3"/>
        <v>42674</v>
      </c>
      <c r="F10" s="5" t="str">
        <f>IFERROR(IF(COUNT(G$4:G10)=0,"",IF(H10="Hold",F9,IF(ISNUMBER(U10),G10,F9+V10))),"")</f>
        <v/>
      </c>
      <c r="G10" s="13"/>
      <c r="H10" s="27"/>
      <c r="I10" s="17"/>
      <c r="J10" s="93"/>
      <c r="K10" s="34"/>
      <c r="L10" s="38"/>
      <c r="M10" s="38"/>
      <c r="N10" s="38"/>
      <c r="O10" s="38"/>
      <c r="P10" s="37"/>
      <c r="R10" s="46">
        <v>7</v>
      </c>
      <c r="S10" s="47" t="e">
        <f t="shared" si="0"/>
        <v>#N/A</v>
      </c>
      <c r="T10" s="47" t="s">
        <v>68</v>
      </c>
      <c r="U10" s="52" t="str">
        <f>IF(H10="30 Mins",$N$19,IF(H10="45 Mins",$N$20,IF(H10="60 Mins",$N$21,IF(H10="Alt 1",$N$22,IF(H10="Alt 2",$N$23,IF(H10="Alt 3",$N$24,IF(H10="Alt 4",$N$25,IF(H10="Alt 5",#REF!,IF(H10="Change",V9,"")))))))))</f>
        <v/>
      </c>
      <c r="V10" s="53" t="e">
        <f>IF(COUNT(U$4:U10)=0,NA(),IF(ISNUMBER(U10),U10,V9))</f>
        <v>#N/A</v>
      </c>
      <c r="W10" s="48" t="e">
        <f t="shared" si="1"/>
        <v>#N/A</v>
      </c>
      <c r="X10" s="72" t="str">
        <f>IF(AND(ISNUMBER($S10),COUNT($U$4:$U10)=X$2),$S10,"")</f>
        <v/>
      </c>
      <c r="Y10" s="72" t="str">
        <f>IF(AND(ISNUMBER($S10),COUNT($U$4:$U10)=Y$2),$S10,"")</f>
        <v/>
      </c>
      <c r="Z10" s="72" t="str">
        <f>IF(AND(ISNUMBER($S10),COUNT($U$4:$U10)=Z$2),$S10,"")</f>
        <v/>
      </c>
      <c r="AA10" s="72" t="str">
        <f>IF(AND(ISNUMBER($S10),COUNT($U$4:$U10)=AA$2),$S10,"")</f>
        <v/>
      </c>
      <c r="AB10" s="72" t="str">
        <f>IF(AND(ISNUMBER($S10),COUNT($U$4:$U10)=AB$2),$S10,"")</f>
        <v/>
      </c>
      <c r="AC10" s="72" t="str">
        <f>IF(AND(ISNUMBER($S10),COUNT($U$4:$U10)=AC$2),$S10,"")</f>
        <v/>
      </c>
      <c r="AD10" s="72" t="str">
        <f>IF(AND(ISNUMBER($S10),COUNT($U$4:$U10)=AD$2),$S10,"")</f>
        <v/>
      </c>
      <c r="AE10" s="72" t="str">
        <f>IF(AND(ISNUMBER($S10),COUNT($U$4:$U10)=AE$2),$S10,"")</f>
        <v/>
      </c>
      <c r="AF10" s="72" t="str">
        <f>IF(AND(ISNUMBER($S10),COUNT($U$4:$U10)=AF$2),$S10,"")</f>
        <v/>
      </c>
      <c r="AG10" s="72" t="str">
        <f>IF(AND(ISNUMBER($S10),COUNT($U$4:$U10)=AG$2),$S10,"")</f>
        <v/>
      </c>
      <c r="AH10" s="72" t="str">
        <f>IF(AND(ISNUMBER($S10),COUNT($U$4:$U10)=AH$2),$S10,"")</f>
        <v/>
      </c>
      <c r="AI10" s="72" t="str">
        <f>IF(AND(ISNUMBER($S10),COUNT($U$4:$U10)=AI$2),$S10,"")</f>
        <v/>
      </c>
      <c r="AJ10" s="51" t="e">
        <f>IFERROR(IF(COUNT($U$4:$U10)&lt;&gt;AJ$2,NA(),SLOPE(X$4:X$26,$R$4:$R$26)*($R10-COUNTIF(BH$4:BH10,"Hold"))+INTERCEPT(X$4:X$26,$R$4:$R$26)),NA())</f>
        <v>#N/A</v>
      </c>
      <c r="AK10" s="51" t="e">
        <f>IFERROR(IF(COUNT($U$4:$U10)&lt;&gt;AK$2,NA(),SLOPE(Y$4:Y$26,$R$4:$R$26)*($R10-COUNTIF(BI$4:BI10,"Hold"))+INTERCEPT(Y$4:Y$26,$R$4:$R$26)),NA())</f>
        <v>#N/A</v>
      </c>
      <c r="AL10" s="51" t="e">
        <f>IFERROR(IF(COUNT($U$4:$U10)&lt;&gt;AL$2,NA(),SLOPE(Z$4:Z$26,$R$4:$R$26)*($R10-COUNTIF(BJ$4:BJ10,"Hold"))+INTERCEPT(Z$4:Z$26,$R$4:$R$26)),NA())</f>
        <v>#N/A</v>
      </c>
      <c r="AM10" s="51" t="e">
        <f>IFERROR(IF(COUNT($U$4:$U10)&lt;&gt;AM$2,NA(),SLOPE(AA$4:AA$26,$R$4:$R$26)*($R10-COUNTIF(BK$4:BK10,"Hold"))+INTERCEPT(AA$4:AA$26,$R$4:$R$26)),NA())</f>
        <v>#N/A</v>
      </c>
      <c r="AN10" s="51" t="e">
        <f>IFERROR(IF(COUNT($U$4:$U10)&lt;&gt;AN$2,NA(),SLOPE(AB$4:AB$26,$R$4:$R$26)*($R10-COUNTIF(BL$4:BL10,"Hold"))+INTERCEPT(AB$4:AB$26,$R$4:$R$26)),NA())</f>
        <v>#N/A</v>
      </c>
      <c r="AO10" s="51" t="e">
        <f>IFERROR(IF(COUNT($U$4:$U10)&lt;&gt;AO$2,NA(),SLOPE(AC$4:AC$26,$R$4:$R$26)*($R10-COUNTIF(BM$4:BM10,"Hold"))+INTERCEPT(AC$4:AC$26,$R$4:$R$26)),NA())</f>
        <v>#N/A</v>
      </c>
      <c r="AP10" s="51" t="e">
        <f>IFERROR(IF(COUNT($U$4:$U10)&lt;&gt;AP$2,NA(),SLOPE(AD$4:AD$26,$R$4:$R$26)*($R10-COUNTIF(BN$4:BN10,"Hold"))+INTERCEPT(AD$4:AD$26,$R$4:$R$26)),NA())</f>
        <v>#N/A</v>
      </c>
      <c r="AQ10" s="51" t="e">
        <f>IFERROR(IF(COUNT($U$4:$U10)&lt;&gt;AQ$2,NA(),SLOPE(AE$4:AE$26,$R$4:$R$26)*($R10-COUNTIF(BO$4:BO10,"Hold"))+INTERCEPT(AE$4:AE$26,$R$4:$R$26)),NA())</f>
        <v>#N/A</v>
      </c>
      <c r="AR10" s="51" t="e">
        <f>IFERROR(IF(COUNT($U$4:$U10)&lt;&gt;AR$2,NA(),SLOPE(AF$4:AF$26,$R$4:$R$26)*($R10-COUNTIF(BP$4:BP10,"Hold"))+INTERCEPT(AF$4:AF$26,$R$4:$R$26)),NA())</f>
        <v>#N/A</v>
      </c>
      <c r="AS10" s="51" t="e">
        <f>IFERROR(IF(COUNT($U$4:$U10)&lt;&gt;AS$2,NA(),SLOPE(AG$4:AG$26,$R$4:$R$26)*($R10-COUNTIF(BQ$4:BQ10,"Hold"))+INTERCEPT(AG$4:AG$26,$R$4:$R$26)),NA())</f>
        <v>#N/A</v>
      </c>
      <c r="AT10" s="51" t="e">
        <f>IFERROR(IF(COUNT($U$4:$U10)&lt;&gt;AT$2,NA(),SLOPE(AH$4:AH$26,$R$4:$R$26)*($R10-COUNTIF(BR$4:BR10,"Hold"))+INTERCEPT(AH$4:AH$26,$R$4:$R$26)),NA())</f>
        <v>#N/A</v>
      </c>
      <c r="AU10" s="51" t="e">
        <f>IFERROR(IF(COUNT($U$4:$U10)&lt;&gt;AU$2,NA(),SLOPE(AI$4:AI$26,$R$4:$R$26)*($R10-COUNTIF(BS$4:BS10,"Hold"))+INTERCEPT(AI$4:AI$26,$R$4:$R$26)),NA())</f>
        <v>#N/A</v>
      </c>
      <c r="AV10" s="57" t="e">
        <f>IF(AND(ISNUMBER($U10),COUNT($U$4:$U10)=AV$2),$G10,IF($H10="Hold",AV9,IF(COUNT($U$4:$U10)=AV$2,$V10+AV9,NA())))</f>
        <v>#N/A</v>
      </c>
      <c r="AW10" s="57" t="e">
        <f>IF(AND(ISNUMBER($U10),COUNT($U$4:$U10)=AW$2),$G10,IF($H10="Hold",AW9,IF(COUNT($U$4:$U10)=AW$2,$V10+AW9,NA())))</f>
        <v>#N/A</v>
      </c>
      <c r="AX10" s="57" t="e">
        <f>IF(AND(ISNUMBER($U10),COUNT($U$4:$U10)=AX$2),$G10,IF($H10="Hold",AX9,IF(COUNT($U$4:$U10)=AX$2,$V10+AX9,NA())))</f>
        <v>#N/A</v>
      </c>
      <c r="AY10" s="57" t="e">
        <f>IF(AND(ISNUMBER($U10),COUNT($U$4:$U10)=AY$2),$G10,IF($H10="Hold",AY9,IF(COUNT($U$4:$U10)=AY$2,$V10+AY9,NA())))</f>
        <v>#N/A</v>
      </c>
      <c r="AZ10" s="57" t="e">
        <f>IF(AND(ISNUMBER($U10),COUNT($U$4:$U10)=AZ$2),$G10,IF($H10="Hold",AZ9,IF(COUNT($U$4:$U10)=AZ$2,$V10+AZ9,NA())))</f>
        <v>#N/A</v>
      </c>
      <c r="BA10" s="57" t="e">
        <f>IF(AND(ISNUMBER($U10),COUNT($U$4:$U10)=BA$2),$G10,IF($H10="Hold",BA9,IF(COUNT($U$4:$U10)=BA$2,$V10+BA9,NA())))</f>
        <v>#N/A</v>
      </c>
      <c r="BB10" s="57" t="e">
        <f>IF(AND(ISNUMBER($U10),COUNT($U$4:$U10)=BB$2),$G10,IF($H10="Hold",BB9,IF(COUNT($U$4:$U10)=BB$2,$V10+BB9,NA())))</f>
        <v>#N/A</v>
      </c>
      <c r="BC10" s="57" t="e">
        <f>IF(AND(ISNUMBER($U10),COUNT($U$4:$U10)=BC$2),$G10,IF($H10="Hold",BC9,IF(COUNT($U$4:$U10)=BC$2,$V10+BC9,NA())))</f>
        <v>#N/A</v>
      </c>
      <c r="BD10" s="57" t="e">
        <f>IF(AND(ISNUMBER($U10),COUNT($U$4:$U10)=BD$2),$G10,IF($H10="Hold",BD9,IF(COUNT($U$4:$U10)=BD$2,$V10+BD9,NA())))</f>
        <v>#N/A</v>
      </c>
      <c r="BE10" s="57" t="e">
        <f>IF(AND(ISNUMBER($U10),COUNT($U$4:$U10)=BE$2),$G10,IF($H10="Hold",BE9,IF(COUNT($U$4:$U10)=BE$2,$V10+BE9,NA())))</f>
        <v>#N/A</v>
      </c>
      <c r="BF10" s="57" t="e">
        <f>IF(AND(ISNUMBER($U10),COUNT($U$4:$U10)=BF$2),$G10,IF($H10="Hold",BF9,IF(COUNT($U$4:$U10)=BF$2,$V10+BF9,NA())))</f>
        <v>#N/A</v>
      </c>
      <c r="BG10" s="57" t="e">
        <f>IF(AND(ISNUMBER($U10),COUNT($U$4:$U10)=BG$2),$G10,IF($H10="Hold",BG9,IF(COUNT($U$4:$U10)=BG$2,$V10+BG9,NA())))</f>
        <v>#N/A</v>
      </c>
      <c r="BH10" s="55" t="e">
        <f>IF(AND(COUNT($U$4:$U10)=BH$2,$H10="Hold"),"Hold",NA())</f>
        <v>#N/A</v>
      </c>
      <c r="BI10" s="55" t="e">
        <f>IF(AND(COUNT($U$4:$U10)=BI$2,$H10="Hold"),"Hold",NA())</f>
        <v>#N/A</v>
      </c>
      <c r="BJ10" s="55" t="e">
        <f>IF(AND(COUNT($U$4:$U10)=BJ$2,$H10="Hold"),"Hold",NA())</f>
        <v>#N/A</v>
      </c>
      <c r="BK10" s="55" t="e">
        <f>IF(AND(COUNT($U$4:$U10)=BK$2,$H10="Hold"),"Hold",NA())</f>
        <v>#N/A</v>
      </c>
      <c r="BL10" s="55" t="e">
        <f>IF(AND(COUNT($U$4:$U10)=BL$2,$H10="Hold"),"Hold",NA())</f>
        <v>#N/A</v>
      </c>
      <c r="BM10" s="55" t="e">
        <f>IF(AND(COUNT($U$4:$U10)=BM$2,$H10="Hold"),"Hold",NA())</f>
        <v>#N/A</v>
      </c>
      <c r="BN10" s="55" t="e">
        <f>IF(AND(COUNT($U$4:$U10)=BN$2,$H10="Hold"),"Hold",NA())</f>
        <v>#N/A</v>
      </c>
      <c r="BO10" s="55" t="e">
        <f>IF(AND(COUNT($U$4:$U10)=BO$2,$H10="Hold"),"Hold",NA())</f>
        <v>#N/A</v>
      </c>
      <c r="BP10" s="55" t="e">
        <f>IF(AND(COUNT($U$4:$U10)=BP$2,$H10="Hold"),"Hold",NA())</f>
        <v>#N/A</v>
      </c>
      <c r="BQ10" s="55" t="e">
        <f>IF(AND(COUNT($U$4:$U10)=BQ$2,$H10="Hold"),"Hold",NA())</f>
        <v>#N/A</v>
      </c>
      <c r="BR10" s="55" t="e">
        <f>IF(AND(COUNT($U$4:$U10)=BR$2,$H10="Hold"),"Hold",NA())</f>
        <v>#N/A</v>
      </c>
      <c r="BS10" s="55" t="e">
        <f>IF(AND(COUNT($U$4:$U10)=BS$2,$H10="Hold"),"Hold",NA())</f>
        <v>#N/A</v>
      </c>
    </row>
    <row r="11" spans="1:73" s="96" customFormat="1" ht="18.75" customHeight="1" x14ac:dyDescent="0.25">
      <c r="B11" s="23"/>
      <c r="C11" s="95"/>
      <c r="D11" s="9">
        <f t="shared" si="2"/>
        <v>14</v>
      </c>
      <c r="E11" s="10">
        <f t="shared" si="3"/>
        <v>42688</v>
      </c>
      <c r="F11" s="5" t="str">
        <f>IFERROR(IF(COUNT(G$4:G11)=0,"",IF(H11="Hold",F10,IF(ISNUMBER(U11),G11,F10+V11))),"")</f>
        <v/>
      </c>
      <c r="G11" s="13"/>
      <c r="H11" s="27"/>
      <c r="I11" s="17"/>
      <c r="J11" s="93"/>
      <c r="K11" s="34"/>
      <c r="L11" s="146" t="s">
        <v>82</v>
      </c>
      <c r="M11" s="146"/>
      <c r="N11" s="146"/>
      <c r="O11" s="146"/>
      <c r="P11" s="37"/>
      <c r="R11" s="46">
        <v>8</v>
      </c>
      <c r="S11" s="47" t="e">
        <f t="shared" si="0"/>
        <v>#N/A</v>
      </c>
      <c r="T11" s="47"/>
      <c r="U11" s="52" t="str">
        <f>IF(H11="30 Mins",$N$19,IF(H11="45 Mins",$N$20,IF(H11="60 Mins",$N$21,IF(H11="Alt 1",$N$22,IF(H11="Alt 2",$N$23,IF(H11="Alt 3",$N$24,IF(H11="Alt 4",$N$25,IF(H11="Alt 5",#REF!,IF(H11="Change",V10,"")))))))))</f>
        <v/>
      </c>
      <c r="V11" s="53" t="e">
        <f>IF(COUNT(U$4:U11)=0,NA(),IF(ISNUMBER(U11),U11,V10))</f>
        <v>#N/A</v>
      </c>
      <c r="W11" s="48" t="e">
        <f t="shared" si="1"/>
        <v>#N/A</v>
      </c>
      <c r="X11" s="72" t="str">
        <f>IF(AND(ISNUMBER($S11),COUNT($U$4:$U11)=X$2),$S11,"")</f>
        <v/>
      </c>
      <c r="Y11" s="72" t="str">
        <f>IF(AND(ISNUMBER($S11),COUNT($U$4:$U11)=Y$2),$S11,"")</f>
        <v/>
      </c>
      <c r="Z11" s="72" t="str">
        <f>IF(AND(ISNUMBER($S11),COUNT($U$4:$U11)=Z$2),$S11,"")</f>
        <v/>
      </c>
      <c r="AA11" s="72" t="str">
        <f>IF(AND(ISNUMBER($S11),COUNT($U$4:$U11)=AA$2),$S11,"")</f>
        <v/>
      </c>
      <c r="AB11" s="72" t="str">
        <f>IF(AND(ISNUMBER($S11),COUNT($U$4:$U11)=AB$2),$S11,"")</f>
        <v/>
      </c>
      <c r="AC11" s="72" t="str">
        <f>IF(AND(ISNUMBER($S11),COUNT($U$4:$U11)=AC$2),$S11,"")</f>
        <v/>
      </c>
      <c r="AD11" s="72" t="str">
        <f>IF(AND(ISNUMBER($S11),COUNT($U$4:$U11)=AD$2),$S11,"")</f>
        <v/>
      </c>
      <c r="AE11" s="72" t="str">
        <f>IF(AND(ISNUMBER($S11),COUNT($U$4:$U11)=AE$2),$S11,"")</f>
        <v/>
      </c>
      <c r="AF11" s="72" t="str">
        <f>IF(AND(ISNUMBER($S11),COUNT($U$4:$U11)=AF$2),$S11,"")</f>
        <v/>
      </c>
      <c r="AG11" s="72" t="str">
        <f>IF(AND(ISNUMBER($S11),COUNT($U$4:$U11)=AG$2),$S11,"")</f>
        <v/>
      </c>
      <c r="AH11" s="72" t="str">
        <f>IF(AND(ISNUMBER($S11),COUNT($U$4:$U11)=AH$2),$S11,"")</f>
        <v/>
      </c>
      <c r="AI11" s="72" t="str">
        <f>IF(AND(ISNUMBER($S11),COUNT($U$4:$U11)=AI$2),$S11,"")</f>
        <v/>
      </c>
      <c r="AJ11" s="51" t="e">
        <f>IFERROR(IF(COUNT($U$4:$U11)&lt;&gt;AJ$2,NA(),SLOPE(X$4:X$26,$R$4:$R$26)*($R11-COUNTIF(BH$4:BH11,"Hold"))+INTERCEPT(X$4:X$26,$R$4:$R$26)),NA())</f>
        <v>#N/A</v>
      </c>
      <c r="AK11" s="51" t="e">
        <f>IFERROR(IF(COUNT($U$4:$U11)&lt;&gt;AK$2,NA(),SLOPE(Y$4:Y$26,$R$4:$R$26)*($R11-COUNTIF(BI$4:BI11,"Hold"))+INTERCEPT(Y$4:Y$26,$R$4:$R$26)),NA())</f>
        <v>#N/A</v>
      </c>
      <c r="AL11" s="51" t="e">
        <f>IFERROR(IF(COUNT($U$4:$U11)&lt;&gt;AL$2,NA(),SLOPE(Z$4:Z$26,$R$4:$R$26)*($R11-COUNTIF(BJ$4:BJ11,"Hold"))+INTERCEPT(Z$4:Z$26,$R$4:$R$26)),NA())</f>
        <v>#N/A</v>
      </c>
      <c r="AM11" s="51" t="e">
        <f>IFERROR(IF(COUNT($U$4:$U11)&lt;&gt;AM$2,NA(),SLOPE(AA$4:AA$26,$R$4:$R$26)*($R11-COUNTIF(BK$4:BK11,"Hold"))+INTERCEPT(AA$4:AA$26,$R$4:$R$26)),NA())</f>
        <v>#N/A</v>
      </c>
      <c r="AN11" s="51" t="e">
        <f>IFERROR(IF(COUNT($U$4:$U11)&lt;&gt;AN$2,NA(),SLOPE(AB$4:AB$26,$R$4:$R$26)*($R11-COUNTIF(BL$4:BL11,"Hold"))+INTERCEPT(AB$4:AB$26,$R$4:$R$26)),NA())</f>
        <v>#N/A</v>
      </c>
      <c r="AO11" s="51" t="e">
        <f>IFERROR(IF(COUNT($U$4:$U11)&lt;&gt;AO$2,NA(),SLOPE(AC$4:AC$26,$R$4:$R$26)*($R11-COUNTIF(BM$4:BM11,"Hold"))+INTERCEPT(AC$4:AC$26,$R$4:$R$26)),NA())</f>
        <v>#N/A</v>
      </c>
      <c r="AP11" s="51" t="e">
        <f>IFERROR(IF(COUNT($U$4:$U11)&lt;&gt;AP$2,NA(),SLOPE(AD$4:AD$26,$R$4:$R$26)*($R11-COUNTIF(BN$4:BN11,"Hold"))+INTERCEPT(AD$4:AD$26,$R$4:$R$26)),NA())</f>
        <v>#N/A</v>
      </c>
      <c r="AQ11" s="51" t="e">
        <f>IFERROR(IF(COUNT($U$4:$U11)&lt;&gt;AQ$2,NA(),SLOPE(AE$4:AE$26,$R$4:$R$26)*($R11-COUNTIF(BO$4:BO11,"Hold"))+INTERCEPT(AE$4:AE$26,$R$4:$R$26)),NA())</f>
        <v>#N/A</v>
      </c>
      <c r="AR11" s="51" t="e">
        <f>IFERROR(IF(COUNT($U$4:$U11)&lt;&gt;AR$2,NA(),SLOPE(AF$4:AF$26,$R$4:$R$26)*($R11-COUNTIF(BP$4:BP11,"Hold"))+INTERCEPT(AF$4:AF$26,$R$4:$R$26)),NA())</f>
        <v>#N/A</v>
      </c>
      <c r="AS11" s="51" t="e">
        <f>IFERROR(IF(COUNT($U$4:$U11)&lt;&gt;AS$2,NA(),SLOPE(AG$4:AG$26,$R$4:$R$26)*($R11-COUNTIF(BQ$4:BQ11,"Hold"))+INTERCEPT(AG$4:AG$26,$R$4:$R$26)),NA())</f>
        <v>#N/A</v>
      </c>
      <c r="AT11" s="51" t="e">
        <f>IFERROR(IF(COUNT($U$4:$U11)&lt;&gt;AT$2,NA(),SLOPE(AH$4:AH$26,$R$4:$R$26)*($R11-COUNTIF(BR$4:BR11,"Hold"))+INTERCEPT(AH$4:AH$26,$R$4:$R$26)),NA())</f>
        <v>#N/A</v>
      </c>
      <c r="AU11" s="51" t="e">
        <f>IFERROR(IF(COUNT($U$4:$U11)&lt;&gt;AU$2,NA(),SLOPE(AI$4:AI$26,$R$4:$R$26)*($R11-COUNTIF(BS$4:BS11,"Hold"))+INTERCEPT(AI$4:AI$26,$R$4:$R$26)),NA())</f>
        <v>#N/A</v>
      </c>
      <c r="AV11" s="57" t="e">
        <f>IF(AND(ISNUMBER($U11),COUNT($U$4:$U11)=AV$2),$G11,IF($H11="Hold",AV10,IF(COUNT($U$4:$U11)=AV$2,$V11+AV10,NA())))</f>
        <v>#N/A</v>
      </c>
      <c r="AW11" s="57" t="e">
        <f>IF(AND(ISNUMBER($U11),COUNT($U$4:$U11)=AW$2),$G11,IF($H11="Hold",AW10,IF(COUNT($U$4:$U11)=AW$2,$V11+AW10,NA())))</f>
        <v>#N/A</v>
      </c>
      <c r="AX11" s="57" t="e">
        <f>IF(AND(ISNUMBER($U11),COUNT($U$4:$U11)=AX$2),$G11,IF($H11="Hold",AX10,IF(COUNT($U$4:$U11)=AX$2,$V11+AX10,NA())))</f>
        <v>#N/A</v>
      </c>
      <c r="AY11" s="57" t="e">
        <f>IF(AND(ISNUMBER($U11),COUNT($U$4:$U11)=AY$2),$G11,IF($H11="Hold",AY10,IF(COUNT($U$4:$U11)=AY$2,$V11+AY10,NA())))</f>
        <v>#N/A</v>
      </c>
      <c r="AZ11" s="57" t="e">
        <f>IF(AND(ISNUMBER($U11),COUNT($U$4:$U11)=AZ$2),$G11,IF($H11="Hold",AZ10,IF(COUNT($U$4:$U11)=AZ$2,$V11+AZ10,NA())))</f>
        <v>#N/A</v>
      </c>
      <c r="BA11" s="57" t="e">
        <f>IF(AND(ISNUMBER($U11),COUNT($U$4:$U11)=BA$2),$G11,IF($H11="Hold",BA10,IF(COUNT($U$4:$U11)=BA$2,$V11+BA10,NA())))</f>
        <v>#N/A</v>
      </c>
      <c r="BB11" s="57" t="e">
        <f>IF(AND(ISNUMBER($U11),COUNT($U$4:$U11)=BB$2),$G11,IF($H11="Hold",BB10,IF(COUNT($U$4:$U11)=BB$2,$V11+BB10,NA())))</f>
        <v>#N/A</v>
      </c>
      <c r="BC11" s="57" t="e">
        <f>IF(AND(ISNUMBER($U11),COUNT($U$4:$U11)=BC$2),$G11,IF($H11="Hold",BC10,IF(COUNT($U$4:$U11)=BC$2,$V11+BC10,NA())))</f>
        <v>#N/A</v>
      </c>
      <c r="BD11" s="57" t="e">
        <f>IF(AND(ISNUMBER($U11),COUNT($U$4:$U11)=BD$2),$G11,IF($H11="Hold",BD10,IF(COUNT($U$4:$U11)=BD$2,$V11+BD10,NA())))</f>
        <v>#N/A</v>
      </c>
      <c r="BE11" s="57" t="e">
        <f>IF(AND(ISNUMBER($U11),COUNT($U$4:$U11)=BE$2),$G11,IF($H11="Hold",BE10,IF(COUNT($U$4:$U11)=BE$2,$V11+BE10,NA())))</f>
        <v>#N/A</v>
      </c>
      <c r="BF11" s="57" t="e">
        <f>IF(AND(ISNUMBER($U11),COUNT($U$4:$U11)=BF$2),$G11,IF($H11="Hold",BF10,IF(COUNT($U$4:$U11)=BF$2,$V11+BF10,NA())))</f>
        <v>#N/A</v>
      </c>
      <c r="BG11" s="57" t="e">
        <f>IF(AND(ISNUMBER($U11),COUNT($U$4:$U11)=BG$2),$G11,IF($H11="Hold",BG10,IF(COUNT($U$4:$U11)=BG$2,$V11+BG10,NA())))</f>
        <v>#N/A</v>
      </c>
      <c r="BH11" s="55" t="e">
        <f>IF(AND(COUNT($U$4:$U11)=BH$2,$H11="Hold"),"Hold",NA())</f>
        <v>#N/A</v>
      </c>
      <c r="BI11" s="55" t="e">
        <f>IF(AND(COUNT($U$4:$U11)=BI$2,$H11="Hold"),"Hold",NA())</f>
        <v>#N/A</v>
      </c>
      <c r="BJ11" s="55" t="e">
        <f>IF(AND(COUNT($U$4:$U11)=BJ$2,$H11="Hold"),"Hold",NA())</f>
        <v>#N/A</v>
      </c>
      <c r="BK11" s="55" t="e">
        <f>IF(AND(COUNT($U$4:$U11)=BK$2,$H11="Hold"),"Hold",NA())</f>
        <v>#N/A</v>
      </c>
      <c r="BL11" s="55" t="e">
        <f>IF(AND(COUNT($U$4:$U11)=BL$2,$H11="Hold"),"Hold",NA())</f>
        <v>#N/A</v>
      </c>
      <c r="BM11" s="55" t="e">
        <f>IF(AND(COUNT($U$4:$U11)=BM$2,$H11="Hold"),"Hold",NA())</f>
        <v>#N/A</v>
      </c>
      <c r="BN11" s="55" t="e">
        <f>IF(AND(COUNT($U$4:$U11)=BN$2,$H11="Hold"),"Hold",NA())</f>
        <v>#N/A</v>
      </c>
      <c r="BO11" s="55" t="e">
        <f>IF(AND(COUNT($U$4:$U11)=BO$2,$H11="Hold"),"Hold",NA())</f>
        <v>#N/A</v>
      </c>
      <c r="BP11" s="55" t="e">
        <f>IF(AND(COUNT($U$4:$U11)=BP$2,$H11="Hold"),"Hold",NA())</f>
        <v>#N/A</v>
      </c>
      <c r="BQ11" s="55" t="e">
        <f>IF(AND(COUNT($U$4:$U11)=BQ$2,$H11="Hold"),"Hold",NA())</f>
        <v>#N/A</v>
      </c>
      <c r="BR11" s="55" t="e">
        <f>IF(AND(COUNT($U$4:$U11)=BR$2,$H11="Hold"),"Hold",NA())</f>
        <v>#N/A</v>
      </c>
      <c r="BS11" s="55" t="e">
        <f>IF(AND(COUNT($U$4:$U11)=BS$2,$H11="Hold"),"Hold",NA())</f>
        <v>#N/A</v>
      </c>
    </row>
    <row r="12" spans="1:73" s="96" customFormat="1" ht="18.75" customHeight="1" x14ac:dyDescent="0.25">
      <c r="B12" s="23"/>
      <c r="C12" s="95"/>
      <c r="D12" s="9">
        <f t="shared" si="2"/>
        <v>16</v>
      </c>
      <c r="E12" s="10">
        <f t="shared" si="3"/>
        <v>42702</v>
      </c>
      <c r="F12" s="5" t="str">
        <f>IFERROR(IF(COUNT(G$4:G12)=0,"",IF(H12="Hold",F11,IF(ISNUMBER(U12),G12,F11+V12))),"")</f>
        <v/>
      </c>
      <c r="G12" s="13"/>
      <c r="H12" s="27"/>
      <c r="I12" s="17"/>
      <c r="J12" s="93"/>
      <c r="K12" s="34"/>
      <c r="L12" s="124"/>
      <c r="M12" s="124"/>
      <c r="N12" s="132" t="s">
        <v>83</v>
      </c>
      <c r="O12" s="132" t="s">
        <v>84</v>
      </c>
      <c r="P12" s="37"/>
      <c r="R12" s="46">
        <v>9</v>
      </c>
      <c r="S12" s="47" t="e">
        <f t="shared" si="0"/>
        <v>#N/A</v>
      </c>
      <c r="T12" s="47" t="str">
        <f>IF(ISNUMBER(N25),"Alt 4","")</f>
        <v/>
      </c>
      <c r="U12" s="52" t="str">
        <f>IF(H12="30 Mins",$N$19,IF(H12="45 Mins",$N$20,IF(H12="60 Mins",$N$21,IF(H12="Alt 1",$N$22,IF(H12="Alt 2",$N$23,IF(H12="Alt 3",$N$24,IF(H12="Alt 4",$N$25,IF(H12="Alt 5",#REF!,IF(H12="Change",V11,"")))))))))</f>
        <v/>
      </c>
      <c r="V12" s="53" t="e">
        <f>IF(COUNT(U$4:U12)=0,NA(),IF(ISNUMBER(U12),U12,V11))</f>
        <v>#N/A</v>
      </c>
      <c r="W12" s="48" t="e">
        <f t="shared" si="1"/>
        <v>#N/A</v>
      </c>
      <c r="X12" s="72" t="str">
        <f>IF(AND(ISNUMBER($S12),COUNT($U$4:$U12)=X$2),$S12,"")</f>
        <v/>
      </c>
      <c r="Y12" s="72" t="str">
        <f>IF(AND(ISNUMBER($S12),COUNT($U$4:$U12)=Y$2),$S12,"")</f>
        <v/>
      </c>
      <c r="Z12" s="72" t="str">
        <f>IF(AND(ISNUMBER($S12),COUNT($U$4:$U12)=Z$2),$S12,"")</f>
        <v/>
      </c>
      <c r="AA12" s="72" t="str">
        <f>IF(AND(ISNUMBER($S12),COUNT($U$4:$U12)=AA$2),$S12,"")</f>
        <v/>
      </c>
      <c r="AB12" s="72" t="str">
        <f>IF(AND(ISNUMBER($S12),COUNT($U$4:$U12)=AB$2),$S12,"")</f>
        <v/>
      </c>
      <c r="AC12" s="72" t="str">
        <f>IF(AND(ISNUMBER($S12),COUNT($U$4:$U12)=AC$2),$S12,"")</f>
        <v/>
      </c>
      <c r="AD12" s="72" t="str">
        <f>IF(AND(ISNUMBER($S12),COUNT($U$4:$U12)=AD$2),$S12,"")</f>
        <v/>
      </c>
      <c r="AE12" s="72" t="str">
        <f>IF(AND(ISNUMBER($S12),COUNT($U$4:$U12)=AE$2),$S12,"")</f>
        <v/>
      </c>
      <c r="AF12" s="72" t="str">
        <f>IF(AND(ISNUMBER($S12),COUNT($U$4:$U12)=AF$2),$S12,"")</f>
        <v/>
      </c>
      <c r="AG12" s="72" t="str">
        <f>IF(AND(ISNUMBER($S12),COUNT($U$4:$U12)=AG$2),$S12,"")</f>
        <v/>
      </c>
      <c r="AH12" s="72" t="str">
        <f>IF(AND(ISNUMBER($S12),COUNT($U$4:$U12)=AH$2),$S12,"")</f>
        <v/>
      </c>
      <c r="AI12" s="72" t="str">
        <f>IF(AND(ISNUMBER($S12),COUNT($U$4:$U12)=AI$2),$S12,"")</f>
        <v/>
      </c>
      <c r="AJ12" s="51" t="e">
        <f>IFERROR(IF(COUNT($U$4:$U12)&lt;&gt;AJ$2,NA(),SLOPE(X$4:X$26,$R$4:$R$26)*($R12-COUNTIF(BH$4:BH12,"Hold"))+INTERCEPT(X$4:X$26,$R$4:$R$26)),NA())</f>
        <v>#N/A</v>
      </c>
      <c r="AK12" s="51" t="e">
        <f>IFERROR(IF(COUNT($U$4:$U12)&lt;&gt;AK$2,NA(),SLOPE(Y$4:Y$26,$R$4:$R$26)*($R12-COUNTIF(BI$4:BI12,"Hold"))+INTERCEPT(Y$4:Y$26,$R$4:$R$26)),NA())</f>
        <v>#N/A</v>
      </c>
      <c r="AL12" s="51" t="e">
        <f>IFERROR(IF(COUNT($U$4:$U12)&lt;&gt;AL$2,NA(),SLOPE(Z$4:Z$26,$R$4:$R$26)*($R12-COUNTIF(BJ$4:BJ12,"Hold"))+INTERCEPT(Z$4:Z$26,$R$4:$R$26)),NA())</f>
        <v>#N/A</v>
      </c>
      <c r="AM12" s="51" t="e">
        <f>IFERROR(IF(COUNT($U$4:$U12)&lt;&gt;AM$2,NA(),SLOPE(AA$4:AA$26,$R$4:$R$26)*($R12-COUNTIF(BK$4:BK12,"Hold"))+INTERCEPT(AA$4:AA$26,$R$4:$R$26)),NA())</f>
        <v>#N/A</v>
      </c>
      <c r="AN12" s="51" t="e">
        <f>IFERROR(IF(COUNT($U$4:$U12)&lt;&gt;AN$2,NA(),SLOPE(AB$4:AB$26,$R$4:$R$26)*($R12-COUNTIF(BL$4:BL12,"Hold"))+INTERCEPT(AB$4:AB$26,$R$4:$R$26)),NA())</f>
        <v>#N/A</v>
      </c>
      <c r="AO12" s="51" t="e">
        <f>IFERROR(IF(COUNT($U$4:$U12)&lt;&gt;AO$2,NA(),SLOPE(AC$4:AC$26,$R$4:$R$26)*($R12-COUNTIF(BM$4:BM12,"Hold"))+INTERCEPT(AC$4:AC$26,$R$4:$R$26)),NA())</f>
        <v>#N/A</v>
      </c>
      <c r="AP12" s="51" t="e">
        <f>IFERROR(IF(COUNT($U$4:$U12)&lt;&gt;AP$2,NA(),SLOPE(AD$4:AD$26,$R$4:$R$26)*($R12-COUNTIF(BN$4:BN12,"Hold"))+INTERCEPT(AD$4:AD$26,$R$4:$R$26)),NA())</f>
        <v>#N/A</v>
      </c>
      <c r="AQ12" s="51" t="e">
        <f>IFERROR(IF(COUNT($U$4:$U12)&lt;&gt;AQ$2,NA(),SLOPE(AE$4:AE$26,$R$4:$R$26)*($R12-COUNTIF(BO$4:BO12,"Hold"))+INTERCEPT(AE$4:AE$26,$R$4:$R$26)),NA())</f>
        <v>#N/A</v>
      </c>
      <c r="AR12" s="51" t="e">
        <f>IFERROR(IF(COUNT($U$4:$U12)&lt;&gt;AR$2,NA(),SLOPE(AF$4:AF$26,$R$4:$R$26)*($R12-COUNTIF(BP$4:BP12,"Hold"))+INTERCEPT(AF$4:AF$26,$R$4:$R$26)),NA())</f>
        <v>#N/A</v>
      </c>
      <c r="AS12" s="51" t="e">
        <f>IFERROR(IF(COUNT($U$4:$U12)&lt;&gt;AS$2,NA(),SLOPE(AG$4:AG$26,$R$4:$R$26)*($R12-COUNTIF(BQ$4:BQ12,"Hold"))+INTERCEPT(AG$4:AG$26,$R$4:$R$26)),NA())</f>
        <v>#N/A</v>
      </c>
      <c r="AT12" s="51" t="e">
        <f>IFERROR(IF(COUNT($U$4:$U12)&lt;&gt;AT$2,NA(),SLOPE(AH$4:AH$26,$R$4:$R$26)*($R12-COUNTIF(BR$4:BR12,"Hold"))+INTERCEPT(AH$4:AH$26,$R$4:$R$26)),NA())</f>
        <v>#N/A</v>
      </c>
      <c r="AU12" s="51" t="e">
        <f>IFERROR(IF(COUNT($U$4:$U12)&lt;&gt;AU$2,NA(),SLOPE(AI$4:AI$26,$R$4:$R$26)*($R12-COUNTIF(BS$4:BS12,"Hold"))+INTERCEPT(AI$4:AI$26,$R$4:$R$26)),NA())</f>
        <v>#N/A</v>
      </c>
      <c r="AV12" s="57" t="e">
        <f>IF(AND(ISNUMBER($U12),COUNT($U$4:$U12)=AV$2),$G12,IF($H12="Hold",AV11,IF(COUNT($U$4:$U12)=AV$2,$V12+AV11,NA())))</f>
        <v>#N/A</v>
      </c>
      <c r="AW12" s="57" t="e">
        <f>IF(AND(ISNUMBER($U12),COUNT($U$4:$U12)=AW$2),$G12,IF($H12="Hold",AW11,IF(COUNT($U$4:$U12)=AW$2,$V12+AW11,NA())))</f>
        <v>#N/A</v>
      </c>
      <c r="AX12" s="57" t="e">
        <f>IF(AND(ISNUMBER($U12),COUNT($U$4:$U12)=AX$2),$G12,IF($H12="Hold",AX11,IF(COUNT($U$4:$U12)=AX$2,$V12+AX11,NA())))</f>
        <v>#N/A</v>
      </c>
      <c r="AY12" s="57" t="e">
        <f>IF(AND(ISNUMBER($U12),COUNT($U$4:$U12)=AY$2),$G12,IF($H12="Hold",AY11,IF(COUNT($U$4:$U12)=AY$2,$V12+AY11,NA())))</f>
        <v>#N/A</v>
      </c>
      <c r="AZ12" s="57" t="e">
        <f>IF(AND(ISNUMBER($U12),COUNT($U$4:$U12)=AZ$2),$G12,IF($H12="Hold",AZ11,IF(COUNT($U$4:$U12)=AZ$2,$V12+AZ11,NA())))</f>
        <v>#N/A</v>
      </c>
      <c r="BA12" s="57" t="e">
        <f>IF(AND(ISNUMBER($U12),COUNT($U$4:$U12)=BA$2),$G12,IF($H12="Hold",BA11,IF(COUNT($U$4:$U12)=BA$2,$V12+BA11,NA())))</f>
        <v>#N/A</v>
      </c>
      <c r="BB12" s="57" t="e">
        <f>IF(AND(ISNUMBER($U12),COUNT($U$4:$U12)=BB$2),$G12,IF($H12="Hold",BB11,IF(COUNT($U$4:$U12)=BB$2,$V12+BB11,NA())))</f>
        <v>#N/A</v>
      </c>
      <c r="BC12" s="57" t="e">
        <f>IF(AND(ISNUMBER($U12),COUNT($U$4:$U12)=BC$2),$G12,IF($H12="Hold",BC11,IF(COUNT($U$4:$U12)=BC$2,$V12+BC11,NA())))</f>
        <v>#N/A</v>
      </c>
      <c r="BD12" s="57" t="e">
        <f>IF(AND(ISNUMBER($U12),COUNT($U$4:$U12)=BD$2),$G12,IF($H12="Hold",BD11,IF(COUNT($U$4:$U12)=BD$2,$V12+BD11,NA())))</f>
        <v>#N/A</v>
      </c>
      <c r="BE12" s="57" t="e">
        <f>IF(AND(ISNUMBER($U12),COUNT($U$4:$U12)=BE$2),$G12,IF($H12="Hold",BE11,IF(COUNT($U$4:$U12)=BE$2,$V12+BE11,NA())))</f>
        <v>#N/A</v>
      </c>
      <c r="BF12" s="57" t="e">
        <f>IF(AND(ISNUMBER($U12),COUNT($U$4:$U12)=BF$2),$G12,IF($H12="Hold",BF11,IF(COUNT($U$4:$U12)=BF$2,$V12+BF11,NA())))</f>
        <v>#N/A</v>
      </c>
      <c r="BG12" s="57" t="e">
        <f>IF(AND(ISNUMBER($U12),COUNT($U$4:$U12)=BG$2),$G12,IF($H12="Hold",BG11,IF(COUNT($U$4:$U12)=BG$2,$V12+BG11,NA())))</f>
        <v>#N/A</v>
      </c>
      <c r="BH12" s="55" t="e">
        <f>IF(AND(COUNT($U$4:$U12)=BH$2,$H12="Hold"),"Hold",NA())</f>
        <v>#N/A</v>
      </c>
      <c r="BI12" s="55" t="e">
        <f>IF(AND(COUNT($U$4:$U12)=BI$2,$H12="Hold"),"Hold",NA())</f>
        <v>#N/A</v>
      </c>
      <c r="BJ12" s="55" t="e">
        <f>IF(AND(COUNT($U$4:$U12)=BJ$2,$H12="Hold"),"Hold",NA())</f>
        <v>#N/A</v>
      </c>
      <c r="BK12" s="55" t="e">
        <f>IF(AND(COUNT($U$4:$U12)=BK$2,$H12="Hold"),"Hold",NA())</f>
        <v>#N/A</v>
      </c>
      <c r="BL12" s="55" t="e">
        <f>IF(AND(COUNT($U$4:$U12)=BL$2,$H12="Hold"),"Hold",NA())</f>
        <v>#N/A</v>
      </c>
      <c r="BM12" s="55" t="e">
        <f>IF(AND(COUNT($U$4:$U12)=BM$2,$H12="Hold"),"Hold",NA())</f>
        <v>#N/A</v>
      </c>
      <c r="BN12" s="55" t="e">
        <f>IF(AND(COUNT($U$4:$U12)=BN$2,$H12="Hold"),"Hold",NA())</f>
        <v>#N/A</v>
      </c>
      <c r="BO12" s="55" t="e">
        <f>IF(AND(COUNT($U$4:$U12)=BO$2,$H12="Hold"),"Hold",NA())</f>
        <v>#N/A</v>
      </c>
      <c r="BP12" s="55" t="e">
        <f>IF(AND(COUNT($U$4:$U12)=BP$2,$H12="Hold"),"Hold",NA())</f>
        <v>#N/A</v>
      </c>
      <c r="BQ12" s="55" t="e">
        <f>IF(AND(COUNT($U$4:$U12)=BQ$2,$H12="Hold"),"Hold",NA())</f>
        <v>#N/A</v>
      </c>
      <c r="BR12" s="55" t="e">
        <f>IF(AND(COUNT($U$4:$U12)=BR$2,$H12="Hold"),"Hold",NA())</f>
        <v>#N/A</v>
      </c>
      <c r="BS12" s="55" t="e">
        <f>IF(AND(COUNT($U$4:$U12)=BS$2,$H12="Hold"),"Hold",NA())</f>
        <v>#N/A</v>
      </c>
    </row>
    <row r="13" spans="1:73" s="96" customFormat="1" ht="18.75" customHeight="1" thickBot="1" x14ac:dyDescent="0.3">
      <c r="B13" s="23"/>
      <c r="C13" s="95"/>
      <c r="D13" s="9">
        <f t="shared" si="2"/>
        <v>18</v>
      </c>
      <c r="E13" s="10">
        <f t="shared" si="3"/>
        <v>42716</v>
      </c>
      <c r="F13" s="5" t="str">
        <f>IFERROR(IF(COUNT(G$4:G13)=0,"",IF(H13="Hold",F12,IF(ISNUMBER(U13),G13,F12+V13))),"")</f>
        <v/>
      </c>
      <c r="G13" s="13"/>
      <c r="H13" s="27"/>
      <c r="I13" s="17"/>
      <c r="J13" s="93"/>
      <c r="K13" s="34"/>
      <c r="L13" s="148" t="s">
        <v>57</v>
      </c>
      <c r="M13" s="148"/>
      <c r="N13" s="134"/>
      <c r="O13" s="135"/>
      <c r="P13" s="37"/>
      <c r="R13" s="46">
        <v>10</v>
      </c>
      <c r="S13" s="47" t="e">
        <f t="shared" si="0"/>
        <v>#N/A</v>
      </c>
      <c r="T13" s="47" t="str">
        <f>IF(ISNUMBER(#REF!),"Alt 5","")</f>
        <v/>
      </c>
      <c r="U13" s="52" t="str">
        <f>IF(H13="30 Mins",$N$19,IF(H13="45 Mins",$N$20,IF(H13="60 Mins",$N$21,IF(H13="Alt 1",$N$22,IF(H13="Alt 2",$N$23,IF(H13="Alt 3",$N$24,IF(H13="Alt 4",$N$25,IF(H13="Alt 5",#REF!,IF(H13="Change",V12,"")))))))))</f>
        <v/>
      </c>
      <c r="V13" s="53" t="e">
        <f>IF(COUNT(U$4:U13)=0,NA(),IF(ISNUMBER(U13),U13,V12))</f>
        <v>#N/A</v>
      </c>
      <c r="W13" s="48" t="e">
        <f t="shared" si="1"/>
        <v>#N/A</v>
      </c>
      <c r="X13" s="72" t="str">
        <f>IF(AND(ISNUMBER($S13),COUNT($U$4:$U13)=X$2),$S13,"")</f>
        <v/>
      </c>
      <c r="Y13" s="72" t="str">
        <f>IF(AND(ISNUMBER($S13),COUNT($U$4:$U13)=Y$2),$S13,"")</f>
        <v/>
      </c>
      <c r="Z13" s="72" t="str">
        <f>IF(AND(ISNUMBER($S13),COUNT($U$4:$U13)=Z$2),$S13,"")</f>
        <v/>
      </c>
      <c r="AA13" s="72" t="str">
        <f>IF(AND(ISNUMBER($S13),COUNT($U$4:$U13)=AA$2),$S13,"")</f>
        <v/>
      </c>
      <c r="AB13" s="72" t="str">
        <f>IF(AND(ISNUMBER($S13),COUNT($U$4:$U13)=AB$2),$S13,"")</f>
        <v/>
      </c>
      <c r="AC13" s="72" t="str">
        <f>IF(AND(ISNUMBER($S13),COUNT($U$4:$U13)=AC$2),$S13,"")</f>
        <v/>
      </c>
      <c r="AD13" s="72" t="str">
        <f>IF(AND(ISNUMBER($S13),COUNT($U$4:$U13)=AD$2),$S13,"")</f>
        <v/>
      </c>
      <c r="AE13" s="72" t="str">
        <f>IF(AND(ISNUMBER($S13),COUNT($U$4:$U13)=AE$2),$S13,"")</f>
        <v/>
      </c>
      <c r="AF13" s="72" t="str">
        <f>IF(AND(ISNUMBER($S13),COUNT($U$4:$U13)=AF$2),$S13,"")</f>
        <v/>
      </c>
      <c r="AG13" s="72" t="str">
        <f>IF(AND(ISNUMBER($S13),COUNT($U$4:$U13)=AG$2),$S13,"")</f>
        <v/>
      </c>
      <c r="AH13" s="72" t="str">
        <f>IF(AND(ISNUMBER($S13),COUNT($U$4:$U13)=AH$2),$S13,"")</f>
        <v/>
      </c>
      <c r="AI13" s="72" t="str">
        <f>IF(AND(ISNUMBER($S13),COUNT($U$4:$U13)=AI$2),$S13,"")</f>
        <v/>
      </c>
      <c r="AJ13" s="51" t="e">
        <f>IFERROR(IF(COUNT($U$4:$U13)&lt;&gt;AJ$2,NA(),SLOPE(X$4:X$26,$R$4:$R$26)*($R13-COUNTIF(BH$4:BH13,"Hold"))+INTERCEPT(X$4:X$26,$R$4:$R$26)),NA())</f>
        <v>#N/A</v>
      </c>
      <c r="AK13" s="51" t="e">
        <f>IFERROR(IF(COUNT($U$4:$U13)&lt;&gt;AK$2,NA(),SLOPE(Y$4:Y$26,$R$4:$R$26)*($R13-COUNTIF(BI$4:BI13,"Hold"))+INTERCEPT(Y$4:Y$26,$R$4:$R$26)),NA())</f>
        <v>#N/A</v>
      </c>
      <c r="AL13" s="51" t="e">
        <f>IFERROR(IF(COUNT($U$4:$U13)&lt;&gt;AL$2,NA(),SLOPE(Z$4:Z$26,$R$4:$R$26)*($R13-COUNTIF(BJ$4:BJ13,"Hold"))+INTERCEPT(Z$4:Z$26,$R$4:$R$26)),NA())</f>
        <v>#N/A</v>
      </c>
      <c r="AM13" s="51" t="e">
        <f>IFERROR(IF(COUNT($U$4:$U13)&lt;&gt;AM$2,NA(),SLOPE(AA$4:AA$26,$R$4:$R$26)*($R13-COUNTIF(BK$4:BK13,"Hold"))+INTERCEPT(AA$4:AA$26,$R$4:$R$26)),NA())</f>
        <v>#N/A</v>
      </c>
      <c r="AN13" s="51" t="e">
        <f>IFERROR(IF(COUNT($U$4:$U13)&lt;&gt;AN$2,NA(),SLOPE(AB$4:AB$26,$R$4:$R$26)*($R13-COUNTIF(BL$4:BL13,"Hold"))+INTERCEPT(AB$4:AB$26,$R$4:$R$26)),NA())</f>
        <v>#N/A</v>
      </c>
      <c r="AO13" s="51" t="e">
        <f>IFERROR(IF(COUNT($U$4:$U13)&lt;&gt;AO$2,NA(),SLOPE(AC$4:AC$26,$R$4:$R$26)*($R13-COUNTIF(BM$4:BM13,"Hold"))+INTERCEPT(AC$4:AC$26,$R$4:$R$26)),NA())</f>
        <v>#N/A</v>
      </c>
      <c r="AP13" s="51" t="e">
        <f>IFERROR(IF(COUNT($U$4:$U13)&lt;&gt;AP$2,NA(),SLOPE(AD$4:AD$26,$R$4:$R$26)*($R13-COUNTIF(BN$4:BN13,"Hold"))+INTERCEPT(AD$4:AD$26,$R$4:$R$26)),NA())</f>
        <v>#N/A</v>
      </c>
      <c r="AQ13" s="51" t="e">
        <f>IFERROR(IF(COUNT($U$4:$U13)&lt;&gt;AQ$2,NA(),SLOPE(AE$4:AE$26,$R$4:$R$26)*($R13-COUNTIF(BO$4:BO13,"Hold"))+INTERCEPT(AE$4:AE$26,$R$4:$R$26)),NA())</f>
        <v>#N/A</v>
      </c>
      <c r="AR13" s="51" t="e">
        <f>IFERROR(IF(COUNT($U$4:$U13)&lt;&gt;AR$2,NA(),SLOPE(AF$4:AF$26,$R$4:$R$26)*($R13-COUNTIF(BP$4:BP13,"Hold"))+INTERCEPT(AF$4:AF$26,$R$4:$R$26)),NA())</f>
        <v>#N/A</v>
      </c>
      <c r="AS13" s="51" t="e">
        <f>IFERROR(IF(COUNT($U$4:$U13)&lt;&gt;AS$2,NA(),SLOPE(AG$4:AG$26,$R$4:$R$26)*($R13-COUNTIF(BQ$4:BQ13,"Hold"))+INTERCEPT(AG$4:AG$26,$R$4:$R$26)),NA())</f>
        <v>#N/A</v>
      </c>
      <c r="AT13" s="51" t="e">
        <f>IFERROR(IF(COUNT($U$4:$U13)&lt;&gt;AT$2,NA(),SLOPE(AH$4:AH$26,$R$4:$R$26)*($R13-COUNTIF(BR$4:BR13,"Hold"))+INTERCEPT(AH$4:AH$26,$R$4:$R$26)),NA())</f>
        <v>#N/A</v>
      </c>
      <c r="AU13" s="51" t="e">
        <f>IFERROR(IF(COUNT($U$4:$U13)&lt;&gt;AU$2,NA(),SLOPE(AI$4:AI$26,$R$4:$R$26)*($R13-COUNTIF(BS$4:BS13,"Hold"))+INTERCEPT(AI$4:AI$26,$R$4:$R$26)),NA())</f>
        <v>#N/A</v>
      </c>
      <c r="AV13" s="57" t="e">
        <f>IF(AND(ISNUMBER($U13),COUNT($U$4:$U13)=AV$2),$G13,IF($H13="Hold",AV12,IF(COUNT($U$4:$U13)=AV$2,$V13+AV12,NA())))</f>
        <v>#N/A</v>
      </c>
      <c r="AW13" s="57" t="e">
        <f>IF(AND(ISNUMBER($U13),COUNT($U$4:$U13)=AW$2),$G13,IF($H13="Hold",AW12,IF(COUNT($U$4:$U13)=AW$2,$V13+AW12,NA())))</f>
        <v>#N/A</v>
      </c>
      <c r="AX13" s="57" t="e">
        <f>IF(AND(ISNUMBER($U13),COUNT($U$4:$U13)=AX$2),$G13,IF($H13="Hold",AX12,IF(COUNT($U$4:$U13)=AX$2,$V13+AX12,NA())))</f>
        <v>#N/A</v>
      </c>
      <c r="AY13" s="57" t="e">
        <f>IF(AND(ISNUMBER($U13),COUNT($U$4:$U13)=AY$2),$G13,IF($H13="Hold",AY12,IF(COUNT($U$4:$U13)=AY$2,$V13+AY12,NA())))</f>
        <v>#N/A</v>
      </c>
      <c r="AZ13" s="57" t="e">
        <f>IF(AND(ISNUMBER($U13),COUNT($U$4:$U13)=AZ$2),$G13,IF($H13="Hold",AZ12,IF(COUNT($U$4:$U13)=AZ$2,$V13+AZ12,NA())))</f>
        <v>#N/A</v>
      </c>
      <c r="BA13" s="57" t="e">
        <f>IF(AND(ISNUMBER($U13),COUNT($U$4:$U13)=BA$2),$G13,IF($H13="Hold",BA12,IF(COUNT($U$4:$U13)=BA$2,$V13+BA12,NA())))</f>
        <v>#N/A</v>
      </c>
      <c r="BB13" s="57" t="e">
        <f>IF(AND(ISNUMBER($U13),COUNT($U$4:$U13)=BB$2),$G13,IF($H13="Hold",BB12,IF(COUNT($U$4:$U13)=BB$2,$V13+BB12,NA())))</f>
        <v>#N/A</v>
      </c>
      <c r="BC13" s="57" t="e">
        <f>IF(AND(ISNUMBER($U13),COUNT($U$4:$U13)=BC$2),$G13,IF($H13="Hold",BC12,IF(COUNT($U$4:$U13)=BC$2,$V13+BC12,NA())))</f>
        <v>#N/A</v>
      </c>
      <c r="BD13" s="57" t="e">
        <f>IF(AND(ISNUMBER($U13),COUNT($U$4:$U13)=BD$2),$G13,IF($H13="Hold",BD12,IF(COUNT($U$4:$U13)=BD$2,$V13+BD12,NA())))</f>
        <v>#N/A</v>
      </c>
      <c r="BE13" s="57" t="e">
        <f>IF(AND(ISNUMBER($U13),COUNT($U$4:$U13)=BE$2),$G13,IF($H13="Hold",BE12,IF(COUNT($U$4:$U13)=BE$2,$V13+BE12,NA())))</f>
        <v>#N/A</v>
      </c>
      <c r="BF13" s="57" t="e">
        <f>IF(AND(ISNUMBER($U13),COUNT($U$4:$U13)=BF$2),$G13,IF($H13="Hold",BF12,IF(COUNT($U$4:$U13)=BF$2,$V13+BF12,NA())))</f>
        <v>#N/A</v>
      </c>
      <c r="BG13" s="57" t="e">
        <f>IF(AND(ISNUMBER($U13),COUNT($U$4:$U13)=BG$2),$G13,IF($H13="Hold",BG12,IF(COUNT($U$4:$U13)=BG$2,$V13+BG12,NA())))</f>
        <v>#N/A</v>
      </c>
      <c r="BH13" s="55" t="e">
        <f>IF(AND(COUNT($U$4:$U13)=BH$2,$H13="Hold"),"Hold",NA())</f>
        <v>#N/A</v>
      </c>
      <c r="BI13" s="55" t="e">
        <f>IF(AND(COUNT($U$4:$U13)=BI$2,$H13="Hold"),"Hold",NA())</f>
        <v>#N/A</v>
      </c>
      <c r="BJ13" s="55" t="e">
        <f>IF(AND(COUNT($U$4:$U13)=BJ$2,$H13="Hold"),"Hold",NA())</f>
        <v>#N/A</v>
      </c>
      <c r="BK13" s="55" t="e">
        <f>IF(AND(COUNT($U$4:$U13)=BK$2,$H13="Hold"),"Hold",NA())</f>
        <v>#N/A</v>
      </c>
      <c r="BL13" s="55" t="e">
        <f>IF(AND(COUNT($U$4:$U13)=BL$2,$H13="Hold"),"Hold",NA())</f>
        <v>#N/A</v>
      </c>
      <c r="BM13" s="55" t="e">
        <f>IF(AND(COUNT($U$4:$U13)=BM$2,$H13="Hold"),"Hold",NA())</f>
        <v>#N/A</v>
      </c>
      <c r="BN13" s="55" t="e">
        <f>IF(AND(COUNT($U$4:$U13)=BN$2,$H13="Hold"),"Hold",NA())</f>
        <v>#N/A</v>
      </c>
      <c r="BO13" s="55" t="e">
        <f>IF(AND(COUNT($U$4:$U13)=BO$2,$H13="Hold"),"Hold",NA())</f>
        <v>#N/A</v>
      </c>
      <c r="BP13" s="55" t="e">
        <f>IF(AND(COUNT($U$4:$U13)=BP$2,$H13="Hold"),"Hold",NA())</f>
        <v>#N/A</v>
      </c>
      <c r="BQ13" s="55" t="e">
        <f>IF(AND(COUNT($U$4:$U13)=BQ$2,$H13="Hold"),"Hold",NA())</f>
        <v>#N/A</v>
      </c>
      <c r="BR13" s="55" t="e">
        <f>IF(AND(COUNT($U$4:$U13)=BR$2,$H13="Hold"),"Hold",NA())</f>
        <v>#N/A</v>
      </c>
      <c r="BS13" s="55" t="e">
        <f>IF(AND(COUNT($U$4:$U13)=BS$2,$H13="Hold"),"Hold",NA())</f>
        <v>#N/A</v>
      </c>
    </row>
    <row r="14" spans="1:73" s="96" customFormat="1" ht="18.75" customHeight="1" thickTop="1" thickBot="1" x14ac:dyDescent="0.3">
      <c r="B14" s="23"/>
      <c r="C14" s="95"/>
      <c r="D14" s="9">
        <f t="shared" si="2"/>
        <v>20</v>
      </c>
      <c r="E14" s="10">
        <f t="shared" si="3"/>
        <v>42730</v>
      </c>
      <c r="F14" s="5" t="str">
        <f>IFERROR(IF(COUNT(G$4:G14)=0,"",IF(H14="Hold",F13,IF(ISNUMBER(U14),G14,F13+V14))),"")</f>
        <v/>
      </c>
      <c r="G14" s="13"/>
      <c r="H14" s="27"/>
      <c r="I14" s="17"/>
      <c r="J14" s="93"/>
      <c r="K14" s="34"/>
      <c r="L14" s="148" t="s">
        <v>58</v>
      </c>
      <c r="M14" s="148"/>
      <c r="N14" s="136"/>
      <c r="O14" s="137"/>
      <c r="P14" s="37"/>
      <c r="R14" s="46">
        <v>11</v>
      </c>
      <c r="S14" s="47" t="e">
        <f t="shared" si="0"/>
        <v>#N/A</v>
      </c>
      <c r="T14" s="47"/>
      <c r="U14" s="52" t="str">
        <f>IF(H14="30 Mins",$N$19,IF(H14="45 Mins",$N$20,IF(H14="60 Mins",$N$21,IF(H14="Alt 1",$N$22,IF(H14="Alt 2",$N$23,IF(H14="Alt 3",$N$24,IF(H14="Alt 4",$N$25,IF(H14="Alt 5",#REF!,IF(H14="Change",V13,"")))))))))</f>
        <v/>
      </c>
      <c r="V14" s="53" t="e">
        <f>IF(COUNT(U$4:U14)=0,NA(),IF(ISNUMBER(U14),U14,V13))</f>
        <v>#N/A</v>
      </c>
      <c r="W14" s="48" t="e">
        <f t="shared" si="1"/>
        <v>#N/A</v>
      </c>
      <c r="X14" s="72" t="str">
        <f>IF(AND(ISNUMBER($S14),COUNT($U$4:$U14)=X$2),$S14,"")</f>
        <v/>
      </c>
      <c r="Y14" s="72" t="str">
        <f>IF(AND(ISNUMBER($S14),COUNT($U$4:$U14)=Y$2),$S14,"")</f>
        <v/>
      </c>
      <c r="Z14" s="72" t="str">
        <f>IF(AND(ISNUMBER($S14),COUNT($U$4:$U14)=Z$2),$S14,"")</f>
        <v/>
      </c>
      <c r="AA14" s="72" t="str">
        <f>IF(AND(ISNUMBER($S14),COUNT($U$4:$U14)=AA$2),$S14,"")</f>
        <v/>
      </c>
      <c r="AB14" s="72" t="str">
        <f>IF(AND(ISNUMBER($S14),COUNT($U$4:$U14)=AB$2),$S14,"")</f>
        <v/>
      </c>
      <c r="AC14" s="72" t="str">
        <f>IF(AND(ISNUMBER($S14),COUNT($U$4:$U14)=AC$2),$S14,"")</f>
        <v/>
      </c>
      <c r="AD14" s="72" t="str">
        <f>IF(AND(ISNUMBER($S14),COUNT($U$4:$U14)=AD$2),$S14,"")</f>
        <v/>
      </c>
      <c r="AE14" s="72" t="str">
        <f>IF(AND(ISNUMBER($S14),COUNT($U$4:$U14)=AE$2),$S14,"")</f>
        <v/>
      </c>
      <c r="AF14" s="72" t="str">
        <f>IF(AND(ISNUMBER($S14),COUNT($U$4:$U14)=AF$2),$S14,"")</f>
        <v/>
      </c>
      <c r="AG14" s="72" t="str">
        <f>IF(AND(ISNUMBER($S14),COUNT($U$4:$U14)=AG$2),$S14,"")</f>
        <v/>
      </c>
      <c r="AH14" s="72" t="str">
        <f>IF(AND(ISNUMBER($S14),COUNT($U$4:$U14)=AH$2),$S14,"")</f>
        <v/>
      </c>
      <c r="AI14" s="72" t="str">
        <f>IF(AND(ISNUMBER($S14),COUNT($U$4:$U14)=AI$2),$S14,"")</f>
        <v/>
      </c>
      <c r="AJ14" s="51" t="e">
        <f>IFERROR(IF(COUNT($U$4:$U14)&lt;&gt;AJ$2,NA(),SLOPE(X$4:X$26,$R$4:$R$26)*($R14-COUNTIF(BH$4:BH14,"Hold"))+INTERCEPT(X$4:X$26,$R$4:$R$26)),NA())</f>
        <v>#N/A</v>
      </c>
      <c r="AK14" s="51" t="e">
        <f>IFERROR(IF(COUNT($U$4:$U14)&lt;&gt;AK$2,NA(),SLOPE(Y$4:Y$26,$R$4:$R$26)*($R14-COUNTIF(BI$4:BI14,"Hold"))+INTERCEPT(Y$4:Y$26,$R$4:$R$26)),NA())</f>
        <v>#N/A</v>
      </c>
      <c r="AL14" s="51" t="e">
        <f>IFERROR(IF(COUNT($U$4:$U14)&lt;&gt;AL$2,NA(),SLOPE(Z$4:Z$26,$R$4:$R$26)*($R14-COUNTIF(BJ$4:BJ14,"Hold"))+INTERCEPT(Z$4:Z$26,$R$4:$R$26)),NA())</f>
        <v>#N/A</v>
      </c>
      <c r="AM14" s="51" t="e">
        <f>IFERROR(IF(COUNT($U$4:$U14)&lt;&gt;AM$2,NA(),SLOPE(AA$4:AA$26,$R$4:$R$26)*($R14-COUNTIF(BK$4:BK14,"Hold"))+INTERCEPT(AA$4:AA$26,$R$4:$R$26)),NA())</f>
        <v>#N/A</v>
      </c>
      <c r="AN14" s="51" t="e">
        <f>IFERROR(IF(COUNT($U$4:$U14)&lt;&gt;AN$2,NA(),SLOPE(AB$4:AB$26,$R$4:$R$26)*($R14-COUNTIF(BL$4:BL14,"Hold"))+INTERCEPT(AB$4:AB$26,$R$4:$R$26)),NA())</f>
        <v>#N/A</v>
      </c>
      <c r="AO14" s="51" t="e">
        <f>IFERROR(IF(COUNT($U$4:$U14)&lt;&gt;AO$2,NA(),SLOPE(AC$4:AC$26,$R$4:$R$26)*($R14-COUNTIF(BM$4:BM14,"Hold"))+INTERCEPT(AC$4:AC$26,$R$4:$R$26)),NA())</f>
        <v>#N/A</v>
      </c>
      <c r="AP14" s="51" t="e">
        <f>IFERROR(IF(COUNT($U$4:$U14)&lt;&gt;AP$2,NA(),SLOPE(AD$4:AD$26,$R$4:$R$26)*($R14-COUNTIF(BN$4:BN14,"Hold"))+INTERCEPT(AD$4:AD$26,$R$4:$R$26)),NA())</f>
        <v>#N/A</v>
      </c>
      <c r="AQ14" s="51" t="e">
        <f>IFERROR(IF(COUNT($U$4:$U14)&lt;&gt;AQ$2,NA(),SLOPE(AE$4:AE$26,$R$4:$R$26)*($R14-COUNTIF(BO$4:BO14,"Hold"))+INTERCEPT(AE$4:AE$26,$R$4:$R$26)),NA())</f>
        <v>#N/A</v>
      </c>
      <c r="AR14" s="51" t="e">
        <f>IFERROR(IF(COUNT($U$4:$U14)&lt;&gt;AR$2,NA(),SLOPE(AF$4:AF$26,$R$4:$R$26)*($R14-COUNTIF(BP$4:BP14,"Hold"))+INTERCEPT(AF$4:AF$26,$R$4:$R$26)),NA())</f>
        <v>#N/A</v>
      </c>
      <c r="AS14" s="51" t="e">
        <f>IFERROR(IF(COUNT($U$4:$U14)&lt;&gt;AS$2,NA(),SLOPE(AG$4:AG$26,$R$4:$R$26)*($R14-COUNTIF(BQ$4:BQ14,"Hold"))+INTERCEPT(AG$4:AG$26,$R$4:$R$26)),NA())</f>
        <v>#N/A</v>
      </c>
      <c r="AT14" s="51" t="e">
        <f>IFERROR(IF(COUNT($U$4:$U14)&lt;&gt;AT$2,NA(),SLOPE(AH$4:AH$26,$R$4:$R$26)*($R14-COUNTIF(BR$4:BR14,"Hold"))+INTERCEPT(AH$4:AH$26,$R$4:$R$26)),NA())</f>
        <v>#N/A</v>
      </c>
      <c r="AU14" s="51" t="e">
        <f>IFERROR(IF(COUNT($U$4:$U14)&lt;&gt;AU$2,NA(),SLOPE(AI$4:AI$26,$R$4:$R$26)*($R14-COUNTIF(BS$4:BS14,"Hold"))+INTERCEPT(AI$4:AI$26,$R$4:$R$26)),NA())</f>
        <v>#N/A</v>
      </c>
      <c r="AV14" s="57" t="e">
        <f>IF(AND(ISNUMBER($U14),COUNT($U$4:$U14)=AV$2),$G14,IF($H14="Hold",AV13,IF(COUNT($U$4:$U14)=AV$2,$V14+AV13,NA())))</f>
        <v>#N/A</v>
      </c>
      <c r="AW14" s="57" t="e">
        <f>IF(AND(ISNUMBER($U14),COUNT($U$4:$U14)=AW$2),$G14,IF($H14="Hold",AW13,IF(COUNT($U$4:$U14)=AW$2,$V14+AW13,NA())))</f>
        <v>#N/A</v>
      </c>
      <c r="AX14" s="57" t="e">
        <f>IF(AND(ISNUMBER($U14),COUNT($U$4:$U14)=AX$2),$G14,IF($H14="Hold",AX13,IF(COUNT($U$4:$U14)=AX$2,$V14+AX13,NA())))</f>
        <v>#N/A</v>
      </c>
      <c r="AY14" s="57" t="e">
        <f>IF(AND(ISNUMBER($U14),COUNT($U$4:$U14)=AY$2),$G14,IF($H14="Hold",AY13,IF(COUNT($U$4:$U14)=AY$2,$V14+AY13,NA())))</f>
        <v>#N/A</v>
      </c>
      <c r="AZ14" s="57" t="e">
        <f>IF(AND(ISNUMBER($U14),COUNT($U$4:$U14)=AZ$2),$G14,IF($H14="Hold",AZ13,IF(COUNT($U$4:$U14)=AZ$2,$V14+AZ13,NA())))</f>
        <v>#N/A</v>
      </c>
      <c r="BA14" s="57" t="e">
        <f>IF(AND(ISNUMBER($U14),COUNT($U$4:$U14)=BA$2),$G14,IF($H14="Hold",BA13,IF(COUNT($U$4:$U14)=BA$2,$V14+BA13,NA())))</f>
        <v>#N/A</v>
      </c>
      <c r="BB14" s="57" t="e">
        <f>IF(AND(ISNUMBER($U14),COUNT($U$4:$U14)=BB$2),$G14,IF($H14="Hold",BB13,IF(COUNT($U$4:$U14)=BB$2,$V14+BB13,NA())))</f>
        <v>#N/A</v>
      </c>
      <c r="BC14" s="57" t="e">
        <f>IF(AND(ISNUMBER($U14),COUNT($U$4:$U14)=BC$2),$G14,IF($H14="Hold",BC13,IF(COUNT($U$4:$U14)=BC$2,$V14+BC13,NA())))</f>
        <v>#N/A</v>
      </c>
      <c r="BD14" s="57" t="e">
        <f>IF(AND(ISNUMBER($U14),COUNT($U$4:$U14)=BD$2),$G14,IF($H14="Hold",BD13,IF(COUNT($U$4:$U14)=BD$2,$V14+BD13,NA())))</f>
        <v>#N/A</v>
      </c>
      <c r="BE14" s="57" t="e">
        <f>IF(AND(ISNUMBER($U14),COUNT($U$4:$U14)=BE$2),$G14,IF($H14="Hold",BE13,IF(COUNT($U$4:$U14)=BE$2,$V14+BE13,NA())))</f>
        <v>#N/A</v>
      </c>
      <c r="BF14" s="57" t="e">
        <f>IF(AND(ISNUMBER($U14),COUNT($U$4:$U14)=BF$2),$G14,IF($H14="Hold",BF13,IF(COUNT($U$4:$U14)=BF$2,$V14+BF13,NA())))</f>
        <v>#N/A</v>
      </c>
      <c r="BG14" s="57" t="e">
        <f>IF(AND(ISNUMBER($U14),COUNT($U$4:$U14)=BG$2),$G14,IF($H14="Hold",BG13,IF(COUNT($U$4:$U14)=BG$2,$V14+BG13,NA())))</f>
        <v>#N/A</v>
      </c>
      <c r="BH14" s="55" t="e">
        <f>IF(AND(COUNT($U$4:$U14)=BH$2,$H14="Hold"),"Hold",NA())</f>
        <v>#N/A</v>
      </c>
      <c r="BI14" s="55" t="e">
        <f>IF(AND(COUNT($U$4:$U14)=BI$2,$H14="Hold"),"Hold",NA())</f>
        <v>#N/A</v>
      </c>
      <c r="BJ14" s="55" t="e">
        <f>IF(AND(COUNT($U$4:$U14)=BJ$2,$H14="Hold"),"Hold",NA())</f>
        <v>#N/A</v>
      </c>
      <c r="BK14" s="55" t="e">
        <f>IF(AND(COUNT($U$4:$U14)=BK$2,$H14="Hold"),"Hold",NA())</f>
        <v>#N/A</v>
      </c>
      <c r="BL14" s="55" t="e">
        <f>IF(AND(COUNT($U$4:$U14)=BL$2,$H14="Hold"),"Hold",NA())</f>
        <v>#N/A</v>
      </c>
      <c r="BM14" s="55" t="e">
        <f>IF(AND(COUNT($U$4:$U14)=BM$2,$H14="Hold"),"Hold",NA())</f>
        <v>#N/A</v>
      </c>
      <c r="BN14" s="55" t="e">
        <f>IF(AND(COUNT($U$4:$U14)=BN$2,$H14="Hold"),"Hold",NA())</f>
        <v>#N/A</v>
      </c>
      <c r="BO14" s="55" t="e">
        <f>IF(AND(COUNT($U$4:$U14)=BO$2,$H14="Hold"),"Hold",NA())</f>
        <v>#N/A</v>
      </c>
      <c r="BP14" s="55" t="e">
        <f>IF(AND(COUNT($U$4:$U14)=BP$2,$H14="Hold"),"Hold",NA())</f>
        <v>#N/A</v>
      </c>
      <c r="BQ14" s="55" t="e">
        <f>IF(AND(COUNT($U$4:$U14)=BQ$2,$H14="Hold"),"Hold",NA())</f>
        <v>#N/A</v>
      </c>
      <c r="BR14" s="55" t="e">
        <f>IF(AND(COUNT($U$4:$U14)=BR$2,$H14="Hold"),"Hold",NA())</f>
        <v>#N/A</v>
      </c>
      <c r="BS14" s="55" t="e">
        <f>IF(AND(COUNT($U$4:$U14)=BS$2,$H14="Hold"),"Hold",NA())</f>
        <v>#N/A</v>
      </c>
    </row>
    <row r="15" spans="1:73" s="96" customFormat="1" ht="18.75" customHeight="1" thickTop="1" thickBot="1" x14ac:dyDescent="0.3">
      <c r="B15" s="23"/>
      <c r="C15" s="95"/>
      <c r="D15" s="9">
        <f t="shared" si="2"/>
        <v>22</v>
      </c>
      <c r="E15" s="10">
        <f t="shared" si="3"/>
        <v>42744</v>
      </c>
      <c r="F15" s="5" t="str">
        <f>IFERROR(IF(COUNT(G$4:G15)=0,"",IF(H15="Hold",F14,IF(ISNUMBER(U15),G15,F14+V15))),"")</f>
        <v/>
      </c>
      <c r="G15" s="13"/>
      <c r="H15" s="27"/>
      <c r="I15" s="17"/>
      <c r="J15" s="93"/>
      <c r="K15" s="34"/>
      <c r="L15" s="148" t="s">
        <v>59</v>
      </c>
      <c r="M15" s="148"/>
      <c r="N15" s="136"/>
      <c r="O15" s="137"/>
      <c r="P15" s="37"/>
      <c r="R15" s="46">
        <v>12</v>
      </c>
      <c r="S15" s="47" t="e">
        <f t="shared" si="0"/>
        <v>#N/A</v>
      </c>
      <c r="T15" s="47"/>
      <c r="U15" s="52" t="str">
        <f>IF(H15="30 Mins",$N$19,IF(H15="45 Mins",$N$20,IF(H15="60 Mins",$N$21,IF(H15="Alt 1",$N$22,IF(H15="Alt 2",$N$23,IF(H15="Alt 3",$N$24,IF(H15="Alt 4",$N$25,IF(H15="Alt 5",#REF!,IF(H15="Change",V14,"")))))))))</f>
        <v/>
      </c>
      <c r="V15" s="53" t="e">
        <f>IF(COUNT(U$4:U15)=0,NA(),IF(ISNUMBER(U15),U15,V14))</f>
        <v>#N/A</v>
      </c>
      <c r="W15" s="48" t="e">
        <f t="shared" si="1"/>
        <v>#N/A</v>
      </c>
      <c r="X15" s="72" t="str">
        <f>IF(AND(ISNUMBER($S15),COUNT($U$4:$U15)=X$2),$S15,"")</f>
        <v/>
      </c>
      <c r="Y15" s="72" t="str">
        <f>IF(AND(ISNUMBER($S15),COUNT($U$4:$U15)=Y$2),$S15,"")</f>
        <v/>
      </c>
      <c r="Z15" s="72" t="str">
        <f>IF(AND(ISNUMBER($S15),COUNT($U$4:$U15)=Z$2),$S15,"")</f>
        <v/>
      </c>
      <c r="AA15" s="72" t="str">
        <f>IF(AND(ISNUMBER($S15),COUNT($U$4:$U15)=AA$2),$S15,"")</f>
        <v/>
      </c>
      <c r="AB15" s="72" t="str">
        <f>IF(AND(ISNUMBER($S15),COUNT($U$4:$U15)=AB$2),$S15,"")</f>
        <v/>
      </c>
      <c r="AC15" s="72" t="str">
        <f>IF(AND(ISNUMBER($S15),COUNT($U$4:$U15)=AC$2),$S15,"")</f>
        <v/>
      </c>
      <c r="AD15" s="72" t="str">
        <f>IF(AND(ISNUMBER($S15),COUNT($U$4:$U15)=AD$2),$S15,"")</f>
        <v/>
      </c>
      <c r="AE15" s="72" t="str">
        <f>IF(AND(ISNUMBER($S15),COUNT($U$4:$U15)=AE$2),$S15,"")</f>
        <v/>
      </c>
      <c r="AF15" s="72" t="str">
        <f>IF(AND(ISNUMBER($S15),COUNT($U$4:$U15)=AF$2),$S15,"")</f>
        <v/>
      </c>
      <c r="AG15" s="72" t="str">
        <f>IF(AND(ISNUMBER($S15),COUNT($U$4:$U15)=AG$2),$S15,"")</f>
        <v/>
      </c>
      <c r="AH15" s="72" t="str">
        <f>IF(AND(ISNUMBER($S15),COUNT($U$4:$U15)=AH$2),$S15,"")</f>
        <v/>
      </c>
      <c r="AI15" s="72" t="str">
        <f>IF(AND(ISNUMBER($S15),COUNT($U$4:$U15)=AI$2),$S15,"")</f>
        <v/>
      </c>
      <c r="AJ15" s="51" t="e">
        <f>IFERROR(IF(COUNT($U$4:$U15)&lt;&gt;AJ$2,NA(),SLOPE(X$4:X$26,$R$4:$R$26)*($R15-COUNTIF(BH$4:BH15,"Hold"))+INTERCEPT(X$4:X$26,$R$4:$R$26)),NA())</f>
        <v>#N/A</v>
      </c>
      <c r="AK15" s="51" t="e">
        <f>IFERROR(IF(COUNT($U$4:$U15)&lt;&gt;AK$2,NA(),SLOPE(Y$4:Y$26,$R$4:$R$26)*($R15-COUNTIF(BI$4:BI15,"Hold"))+INTERCEPT(Y$4:Y$26,$R$4:$R$26)),NA())</f>
        <v>#N/A</v>
      </c>
      <c r="AL15" s="51" t="e">
        <f>IFERROR(IF(COUNT($U$4:$U15)&lt;&gt;AL$2,NA(),SLOPE(Z$4:Z$26,$R$4:$R$26)*($R15-COUNTIF(BJ$4:BJ15,"Hold"))+INTERCEPT(Z$4:Z$26,$R$4:$R$26)),NA())</f>
        <v>#N/A</v>
      </c>
      <c r="AM15" s="51" t="e">
        <f>IFERROR(IF(COUNT($U$4:$U15)&lt;&gt;AM$2,NA(),SLOPE(AA$4:AA$26,$R$4:$R$26)*($R15-COUNTIF(BK$4:BK15,"Hold"))+INTERCEPT(AA$4:AA$26,$R$4:$R$26)),NA())</f>
        <v>#N/A</v>
      </c>
      <c r="AN15" s="51" t="e">
        <f>IFERROR(IF(COUNT($U$4:$U15)&lt;&gt;AN$2,NA(),SLOPE(AB$4:AB$26,$R$4:$R$26)*($R15-COUNTIF(BL$4:BL15,"Hold"))+INTERCEPT(AB$4:AB$26,$R$4:$R$26)),NA())</f>
        <v>#N/A</v>
      </c>
      <c r="AO15" s="51" t="e">
        <f>IFERROR(IF(COUNT($U$4:$U15)&lt;&gt;AO$2,NA(),SLOPE(AC$4:AC$26,$R$4:$R$26)*($R15-COUNTIF(BM$4:BM15,"Hold"))+INTERCEPT(AC$4:AC$26,$R$4:$R$26)),NA())</f>
        <v>#N/A</v>
      </c>
      <c r="AP15" s="51" t="e">
        <f>IFERROR(IF(COUNT($U$4:$U15)&lt;&gt;AP$2,NA(),SLOPE(AD$4:AD$26,$R$4:$R$26)*($R15-COUNTIF(BN$4:BN15,"Hold"))+INTERCEPT(AD$4:AD$26,$R$4:$R$26)),NA())</f>
        <v>#N/A</v>
      </c>
      <c r="AQ15" s="51" t="e">
        <f>IFERROR(IF(COUNT($U$4:$U15)&lt;&gt;AQ$2,NA(),SLOPE(AE$4:AE$26,$R$4:$R$26)*($R15-COUNTIF(BO$4:BO15,"Hold"))+INTERCEPT(AE$4:AE$26,$R$4:$R$26)),NA())</f>
        <v>#N/A</v>
      </c>
      <c r="AR15" s="51" t="e">
        <f>IFERROR(IF(COUNT($U$4:$U15)&lt;&gt;AR$2,NA(),SLOPE(AF$4:AF$26,$R$4:$R$26)*($R15-COUNTIF(BP$4:BP15,"Hold"))+INTERCEPT(AF$4:AF$26,$R$4:$R$26)),NA())</f>
        <v>#N/A</v>
      </c>
      <c r="AS15" s="51" t="e">
        <f>IFERROR(IF(COUNT($U$4:$U15)&lt;&gt;AS$2,NA(),SLOPE(AG$4:AG$26,$R$4:$R$26)*($R15-COUNTIF(BQ$4:BQ15,"Hold"))+INTERCEPT(AG$4:AG$26,$R$4:$R$26)),NA())</f>
        <v>#N/A</v>
      </c>
      <c r="AT15" s="51" t="e">
        <f>IFERROR(IF(COUNT($U$4:$U15)&lt;&gt;AT$2,NA(),SLOPE(AH$4:AH$26,$R$4:$R$26)*($R15-COUNTIF(BR$4:BR15,"Hold"))+INTERCEPT(AH$4:AH$26,$R$4:$R$26)),NA())</f>
        <v>#N/A</v>
      </c>
      <c r="AU15" s="51" t="e">
        <f>IFERROR(IF(COUNT($U$4:$U15)&lt;&gt;AU$2,NA(),SLOPE(AI$4:AI$26,$R$4:$R$26)*($R15-COUNTIF(BS$4:BS15,"Hold"))+INTERCEPT(AI$4:AI$26,$R$4:$R$26)),NA())</f>
        <v>#N/A</v>
      </c>
      <c r="AV15" s="57" t="e">
        <f>IF(AND(ISNUMBER($U15),COUNT($U$4:$U15)=AV$2),$G15,IF($H15="Hold",AV14,IF(COUNT($U$4:$U15)=AV$2,$V15+AV14,NA())))</f>
        <v>#N/A</v>
      </c>
      <c r="AW15" s="57" t="e">
        <f>IF(AND(ISNUMBER($U15),COUNT($U$4:$U15)=AW$2),$G15,IF($H15="Hold",AW14,IF(COUNT($U$4:$U15)=AW$2,$V15+AW14,NA())))</f>
        <v>#N/A</v>
      </c>
      <c r="AX15" s="57" t="e">
        <f>IF(AND(ISNUMBER($U15),COUNT($U$4:$U15)=AX$2),$G15,IF($H15="Hold",AX14,IF(COUNT($U$4:$U15)=AX$2,$V15+AX14,NA())))</f>
        <v>#N/A</v>
      </c>
      <c r="AY15" s="57" t="e">
        <f>IF(AND(ISNUMBER($U15),COUNT($U$4:$U15)=AY$2),$G15,IF($H15="Hold",AY14,IF(COUNT($U$4:$U15)=AY$2,$V15+AY14,NA())))</f>
        <v>#N/A</v>
      </c>
      <c r="AZ15" s="57" t="e">
        <f>IF(AND(ISNUMBER($U15),COUNT($U$4:$U15)=AZ$2),$G15,IF($H15="Hold",AZ14,IF(COUNT($U$4:$U15)=AZ$2,$V15+AZ14,NA())))</f>
        <v>#N/A</v>
      </c>
      <c r="BA15" s="57" t="e">
        <f>IF(AND(ISNUMBER($U15),COUNT($U$4:$U15)=BA$2),$G15,IF($H15="Hold",BA14,IF(COUNT($U$4:$U15)=BA$2,$V15+BA14,NA())))</f>
        <v>#N/A</v>
      </c>
      <c r="BB15" s="57" t="e">
        <f>IF(AND(ISNUMBER($U15),COUNT($U$4:$U15)=BB$2),$G15,IF($H15="Hold",BB14,IF(COUNT($U$4:$U15)=BB$2,$V15+BB14,NA())))</f>
        <v>#N/A</v>
      </c>
      <c r="BC15" s="57" t="e">
        <f>IF(AND(ISNUMBER($U15),COUNT($U$4:$U15)=BC$2),$G15,IF($H15="Hold",BC14,IF(COUNT($U$4:$U15)=BC$2,$V15+BC14,NA())))</f>
        <v>#N/A</v>
      </c>
      <c r="BD15" s="57" t="e">
        <f>IF(AND(ISNUMBER($U15),COUNT($U$4:$U15)=BD$2),$G15,IF($H15="Hold",BD14,IF(COUNT($U$4:$U15)=BD$2,$V15+BD14,NA())))</f>
        <v>#N/A</v>
      </c>
      <c r="BE15" s="57" t="e">
        <f>IF(AND(ISNUMBER($U15),COUNT($U$4:$U15)=BE$2),$G15,IF($H15="Hold",BE14,IF(COUNT($U$4:$U15)=BE$2,$V15+BE14,NA())))</f>
        <v>#N/A</v>
      </c>
      <c r="BF15" s="57" t="e">
        <f>IF(AND(ISNUMBER($U15),COUNT($U$4:$U15)=BF$2),$G15,IF($H15="Hold",BF14,IF(COUNT($U$4:$U15)=BF$2,$V15+BF14,NA())))</f>
        <v>#N/A</v>
      </c>
      <c r="BG15" s="57" t="e">
        <f>IF(AND(ISNUMBER($U15),COUNT($U$4:$U15)=BG$2),$G15,IF($H15="Hold",BG14,IF(COUNT($U$4:$U15)=BG$2,$V15+BG14,NA())))</f>
        <v>#N/A</v>
      </c>
      <c r="BH15" s="55" t="e">
        <f>IF(AND(COUNT($U$4:$U15)=BH$2,$H15="Hold"),"Hold",NA())</f>
        <v>#N/A</v>
      </c>
      <c r="BI15" s="55" t="e">
        <f>IF(AND(COUNT($U$4:$U15)=BI$2,$H15="Hold"),"Hold",NA())</f>
        <v>#N/A</v>
      </c>
      <c r="BJ15" s="55" t="e">
        <f>IF(AND(COUNT($U$4:$U15)=BJ$2,$H15="Hold"),"Hold",NA())</f>
        <v>#N/A</v>
      </c>
      <c r="BK15" s="55" t="e">
        <f>IF(AND(COUNT($U$4:$U15)=BK$2,$H15="Hold"),"Hold",NA())</f>
        <v>#N/A</v>
      </c>
      <c r="BL15" s="55" t="e">
        <f>IF(AND(COUNT($U$4:$U15)=BL$2,$H15="Hold"),"Hold",NA())</f>
        <v>#N/A</v>
      </c>
      <c r="BM15" s="55" t="e">
        <f>IF(AND(COUNT($U$4:$U15)=BM$2,$H15="Hold"),"Hold",NA())</f>
        <v>#N/A</v>
      </c>
      <c r="BN15" s="55" t="e">
        <f>IF(AND(COUNT($U$4:$U15)=BN$2,$H15="Hold"),"Hold",NA())</f>
        <v>#N/A</v>
      </c>
      <c r="BO15" s="55" t="e">
        <f>IF(AND(COUNT($U$4:$U15)=BO$2,$H15="Hold"),"Hold",NA())</f>
        <v>#N/A</v>
      </c>
      <c r="BP15" s="55" t="e">
        <f>IF(AND(COUNT($U$4:$U15)=BP$2,$H15="Hold"),"Hold",NA())</f>
        <v>#N/A</v>
      </c>
      <c r="BQ15" s="55" t="e">
        <f>IF(AND(COUNT($U$4:$U15)=BQ$2,$H15="Hold"),"Hold",NA())</f>
        <v>#N/A</v>
      </c>
      <c r="BR15" s="55" t="e">
        <f>IF(AND(COUNT($U$4:$U15)=BR$2,$H15="Hold"),"Hold",NA())</f>
        <v>#N/A</v>
      </c>
      <c r="BS15" s="55" t="e">
        <f>IF(AND(COUNT($U$4:$U15)=BS$2,$H15="Hold"),"Hold",NA())</f>
        <v>#N/A</v>
      </c>
    </row>
    <row r="16" spans="1:73" s="96" customFormat="1" ht="18.75" customHeight="1" thickTop="1" x14ac:dyDescent="0.25">
      <c r="B16" s="23"/>
      <c r="C16" s="95"/>
      <c r="D16" s="9">
        <f t="shared" si="2"/>
        <v>24</v>
      </c>
      <c r="E16" s="10">
        <f t="shared" si="3"/>
        <v>42758</v>
      </c>
      <c r="F16" s="5" t="str">
        <f>IFERROR(IF(COUNT(G$4:G16)=0,"",IF(H16="Hold",F15,IF(ISNUMBER(U16),G16,F15+V16))),"")</f>
        <v/>
      </c>
      <c r="G16" s="13"/>
      <c r="H16" s="27"/>
      <c r="I16" s="17"/>
      <c r="J16" s="93"/>
      <c r="K16" s="34"/>
      <c r="L16" s="148" t="s">
        <v>60</v>
      </c>
      <c r="M16" s="148"/>
      <c r="N16" s="138"/>
      <c r="O16" s="139"/>
      <c r="P16" s="37"/>
      <c r="R16" s="46">
        <v>13</v>
      </c>
      <c r="S16" s="47" t="e">
        <f t="shared" si="0"/>
        <v>#N/A</v>
      </c>
      <c r="T16" s="47"/>
      <c r="U16" s="52" t="str">
        <f>IF(H16="30 Mins",$N$19,IF(H16="45 Mins",$N$20,IF(H16="60 Mins",$N$21,IF(H16="Alt 1",$N$22,IF(H16="Alt 2",$N$23,IF(H16="Alt 3",$N$24,IF(H16="Alt 4",$N$25,IF(H16="Alt 5",#REF!,IF(H16="Change",V15,"")))))))))</f>
        <v/>
      </c>
      <c r="V16" s="53" t="e">
        <f>IF(COUNT(U$4:U16)=0,NA(),IF(ISNUMBER(U16),U16,V15))</f>
        <v>#N/A</v>
      </c>
      <c r="W16" s="48" t="e">
        <f t="shared" si="1"/>
        <v>#N/A</v>
      </c>
      <c r="X16" s="72" t="str">
        <f>IF(AND(ISNUMBER($S16),COUNT($U$4:$U16)=X$2),$S16,"")</f>
        <v/>
      </c>
      <c r="Y16" s="72" t="str">
        <f>IF(AND(ISNUMBER($S16),COUNT($U$4:$U16)=Y$2),$S16,"")</f>
        <v/>
      </c>
      <c r="Z16" s="72" t="str">
        <f>IF(AND(ISNUMBER($S16),COUNT($U$4:$U16)=Z$2),$S16,"")</f>
        <v/>
      </c>
      <c r="AA16" s="72" t="str">
        <f>IF(AND(ISNUMBER($S16),COUNT($U$4:$U16)=AA$2),$S16,"")</f>
        <v/>
      </c>
      <c r="AB16" s="72" t="str">
        <f>IF(AND(ISNUMBER($S16),COUNT($U$4:$U16)=AB$2),$S16,"")</f>
        <v/>
      </c>
      <c r="AC16" s="72" t="str">
        <f>IF(AND(ISNUMBER($S16),COUNT($U$4:$U16)=AC$2),$S16,"")</f>
        <v/>
      </c>
      <c r="AD16" s="72" t="str">
        <f>IF(AND(ISNUMBER($S16),COUNT($U$4:$U16)=AD$2),$S16,"")</f>
        <v/>
      </c>
      <c r="AE16" s="72" t="str">
        <f>IF(AND(ISNUMBER($S16),COUNT($U$4:$U16)=AE$2),$S16,"")</f>
        <v/>
      </c>
      <c r="AF16" s="72" t="str">
        <f>IF(AND(ISNUMBER($S16),COUNT($U$4:$U16)=AF$2),$S16,"")</f>
        <v/>
      </c>
      <c r="AG16" s="72" t="str">
        <f>IF(AND(ISNUMBER($S16),COUNT($U$4:$U16)=AG$2),$S16,"")</f>
        <v/>
      </c>
      <c r="AH16" s="72" t="str">
        <f>IF(AND(ISNUMBER($S16),COUNT($U$4:$U16)=AH$2),$S16,"")</f>
        <v/>
      </c>
      <c r="AI16" s="72" t="str">
        <f>IF(AND(ISNUMBER($S16),COUNT($U$4:$U16)=AI$2),$S16,"")</f>
        <v/>
      </c>
      <c r="AJ16" s="51" t="e">
        <f>IFERROR(IF(COUNT($U$4:$U16)&lt;&gt;AJ$2,NA(),SLOPE(X$4:X$26,$R$4:$R$26)*($R16-COUNTIF(BH$4:BH16,"Hold"))+INTERCEPT(X$4:X$26,$R$4:$R$26)),NA())</f>
        <v>#N/A</v>
      </c>
      <c r="AK16" s="51" t="e">
        <f>IFERROR(IF(COUNT($U$4:$U16)&lt;&gt;AK$2,NA(),SLOPE(Y$4:Y$26,$R$4:$R$26)*($R16-COUNTIF(BI$4:BI16,"Hold"))+INTERCEPT(Y$4:Y$26,$R$4:$R$26)),NA())</f>
        <v>#N/A</v>
      </c>
      <c r="AL16" s="51" t="e">
        <f>IFERROR(IF(COUNT($U$4:$U16)&lt;&gt;AL$2,NA(),SLOPE(Z$4:Z$26,$R$4:$R$26)*($R16-COUNTIF(BJ$4:BJ16,"Hold"))+INTERCEPT(Z$4:Z$26,$R$4:$R$26)),NA())</f>
        <v>#N/A</v>
      </c>
      <c r="AM16" s="51" t="e">
        <f>IFERROR(IF(COUNT($U$4:$U16)&lt;&gt;AM$2,NA(),SLOPE(AA$4:AA$26,$R$4:$R$26)*($R16-COUNTIF(BK$4:BK16,"Hold"))+INTERCEPT(AA$4:AA$26,$R$4:$R$26)),NA())</f>
        <v>#N/A</v>
      </c>
      <c r="AN16" s="51" t="e">
        <f>IFERROR(IF(COUNT($U$4:$U16)&lt;&gt;AN$2,NA(),SLOPE(AB$4:AB$26,$R$4:$R$26)*($R16-COUNTIF(BL$4:BL16,"Hold"))+INTERCEPT(AB$4:AB$26,$R$4:$R$26)),NA())</f>
        <v>#N/A</v>
      </c>
      <c r="AO16" s="51" t="e">
        <f>IFERROR(IF(COUNT($U$4:$U16)&lt;&gt;AO$2,NA(),SLOPE(AC$4:AC$26,$R$4:$R$26)*($R16-COUNTIF(BM$4:BM16,"Hold"))+INTERCEPT(AC$4:AC$26,$R$4:$R$26)),NA())</f>
        <v>#N/A</v>
      </c>
      <c r="AP16" s="51" t="e">
        <f>IFERROR(IF(COUNT($U$4:$U16)&lt;&gt;AP$2,NA(),SLOPE(AD$4:AD$26,$R$4:$R$26)*($R16-COUNTIF(BN$4:BN16,"Hold"))+INTERCEPT(AD$4:AD$26,$R$4:$R$26)),NA())</f>
        <v>#N/A</v>
      </c>
      <c r="AQ16" s="51" t="e">
        <f>IFERROR(IF(COUNT($U$4:$U16)&lt;&gt;AQ$2,NA(),SLOPE(AE$4:AE$26,$R$4:$R$26)*($R16-COUNTIF(BO$4:BO16,"Hold"))+INTERCEPT(AE$4:AE$26,$R$4:$R$26)),NA())</f>
        <v>#N/A</v>
      </c>
      <c r="AR16" s="51" t="e">
        <f>IFERROR(IF(COUNT($U$4:$U16)&lt;&gt;AR$2,NA(),SLOPE(AF$4:AF$26,$R$4:$R$26)*($R16-COUNTIF(BP$4:BP16,"Hold"))+INTERCEPT(AF$4:AF$26,$R$4:$R$26)),NA())</f>
        <v>#N/A</v>
      </c>
      <c r="AS16" s="51" t="e">
        <f>IFERROR(IF(COUNT($U$4:$U16)&lt;&gt;AS$2,NA(),SLOPE(AG$4:AG$26,$R$4:$R$26)*($R16-COUNTIF(BQ$4:BQ16,"Hold"))+INTERCEPT(AG$4:AG$26,$R$4:$R$26)),NA())</f>
        <v>#N/A</v>
      </c>
      <c r="AT16" s="51" t="e">
        <f>IFERROR(IF(COUNT($U$4:$U16)&lt;&gt;AT$2,NA(),SLOPE(AH$4:AH$26,$R$4:$R$26)*($R16-COUNTIF(BR$4:BR16,"Hold"))+INTERCEPT(AH$4:AH$26,$R$4:$R$26)),NA())</f>
        <v>#N/A</v>
      </c>
      <c r="AU16" s="51" t="e">
        <f>IFERROR(IF(COUNT($U$4:$U16)&lt;&gt;AU$2,NA(),SLOPE(AI$4:AI$26,$R$4:$R$26)*($R16-COUNTIF(BS$4:BS16,"Hold"))+INTERCEPT(AI$4:AI$26,$R$4:$R$26)),NA())</f>
        <v>#N/A</v>
      </c>
      <c r="AV16" s="57" t="e">
        <f>IF(AND(ISNUMBER($U16),COUNT($U$4:$U16)=AV$2),$G16,IF($H16="Hold",AV15,IF(COUNT($U$4:$U16)=AV$2,$V16+AV15,NA())))</f>
        <v>#N/A</v>
      </c>
      <c r="AW16" s="57" t="e">
        <f>IF(AND(ISNUMBER($U16),COUNT($U$4:$U16)=AW$2),$G16,IF($H16="Hold",AW15,IF(COUNT($U$4:$U16)=AW$2,$V16+AW15,NA())))</f>
        <v>#N/A</v>
      </c>
      <c r="AX16" s="57" t="e">
        <f>IF(AND(ISNUMBER($U16),COUNT($U$4:$U16)=AX$2),$G16,IF($H16="Hold",AX15,IF(COUNT($U$4:$U16)=AX$2,$V16+AX15,NA())))</f>
        <v>#N/A</v>
      </c>
      <c r="AY16" s="57" t="e">
        <f>IF(AND(ISNUMBER($U16),COUNT($U$4:$U16)=AY$2),$G16,IF($H16="Hold",AY15,IF(COUNT($U$4:$U16)=AY$2,$V16+AY15,NA())))</f>
        <v>#N/A</v>
      </c>
      <c r="AZ16" s="57" t="e">
        <f>IF(AND(ISNUMBER($U16),COUNT($U$4:$U16)=AZ$2),$G16,IF($H16="Hold",AZ15,IF(COUNT($U$4:$U16)=AZ$2,$V16+AZ15,NA())))</f>
        <v>#N/A</v>
      </c>
      <c r="BA16" s="57" t="e">
        <f>IF(AND(ISNUMBER($U16),COUNT($U$4:$U16)=BA$2),$G16,IF($H16="Hold",BA15,IF(COUNT($U$4:$U16)=BA$2,$V16+BA15,NA())))</f>
        <v>#N/A</v>
      </c>
      <c r="BB16" s="57" t="e">
        <f>IF(AND(ISNUMBER($U16),COUNT($U$4:$U16)=BB$2),$G16,IF($H16="Hold",BB15,IF(COUNT($U$4:$U16)=BB$2,$V16+BB15,NA())))</f>
        <v>#N/A</v>
      </c>
      <c r="BC16" s="57" t="e">
        <f>IF(AND(ISNUMBER($U16),COUNT($U$4:$U16)=BC$2),$G16,IF($H16="Hold",BC15,IF(COUNT($U$4:$U16)=BC$2,$V16+BC15,NA())))</f>
        <v>#N/A</v>
      </c>
      <c r="BD16" s="57" t="e">
        <f>IF(AND(ISNUMBER($U16),COUNT($U$4:$U16)=BD$2),$G16,IF($H16="Hold",BD15,IF(COUNT($U$4:$U16)=BD$2,$V16+BD15,NA())))</f>
        <v>#N/A</v>
      </c>
      <c r="BE16" s="57" t="e">
        <f>IF(AND(ISNUMBER($U16),COUNT($U$4:$U16)=BE$2),$G16,IF($H16="Hold",BE15,IF(COUNT($U$4:$U16)=BE$2,$V16+BE15,NA())))</f>
        <v>#N/A</v>
      </c>
      <c r="BF16" s="57" t="e">
        <f>IF(AND(ISNUMBER($U16),COUNT($U$4:$U16)=BF$2),$G16,IF($H16="Hold",BF15,IF(COUNT($U$4:$U16)=BF$2,$V16+BF15,NA())))</f>
        <v>#N/A</v>
      </c>
      <c r="BG16" s="57" t="e">
        <f>IF(AND(ISNUMBER($U16),COUNT($U$4:$U16)=BG$2),$G16,IF($H16="Hold",BG15,IF(COUNT($U$4:$U16)=BG$2,$V16+BG15,NA())))</f>
        <v>#N/A</v>
      </c>
      <c r="BH16" s="55" t="e">
        <f>IF(AND(COUNT($U$4:$U16)=BH$2,$H16="Hold"),"Hold",NA())</f>
        <v>#N/A</v>
      </c>
      <c r="BI16" s="55" t="e">
        <f>IF(AND(COUNT($U$4:$U16)=BI$2,$H16="Hold"),"Hold",NA())</f>
        <v>#N/A</v>
      </c>
      <c r="BJ16" s="55" t="e">
        <f>IF(AND(COUNT($U$4:$U16)=BJ$2,$H16="Hold"),"Hold",NA())</f>
        <v>#N/A</v>
      </c>
      <c r="BK16" s="55" t="e">
        <f>IF(AND(COUNT($U$4:$U16)=BK$2,$H16="Hold"),"Hold",NA())</f>
        <v>#N/A</v>
      </c>
      <c r="BL16" s="55" t="e">
        <f>IF(AND(COUNT($U$4:$U16)=BL$2,$H16="Hold"),"Hold",NA())</f>
        <v>#N/A</v>
      </c>
      <c r="BM16" s="55" t="e">
        <f>IF(AND(COUNT($U$4:$U16)=BM$2,$H16="Hold"),"Hold",NA())</f>
        <v>#N/A</v>
      </c>
      <c r="BN16" s="55" t="e">
        <f>IF(AND(COUNT($U$4:$U16)=BN$2,$H16="Hold"),"Hold",NA())</f>
        <v>#N/A</v>
      </c>
      <c r="BO16" s="55" t="e">
        <f>IF(AND(COUNT($U$4:$U16)=BO$2,$H16="Hold"),"Hold",NA())</f>
        <v>#N/A</v>
      </c>
      <c r="BP16" s="55" t="e">
        <f>IF(AND(COUNT($U$4:$U16)=BP$2,$H16="Hold"),"Hold",NA())</f>
        <v>#N/A</v>
      </c>
      <c r="BQ16" s="55" t="e">
        <f>IF(AND(COUNT($U$4:$U16)=BQ$2,$H16="Hold"),"Hold",NA())</f>
        <v>#N/A</v>
      </c>
      <c r="BR16" s="55" t="e">
        <f>IF(AND(COUNT($U$4:$U16)=BR$2,$H16="Hold"),"Hold",NA())</f>
        <v>#N/A</v>
      </c>
      <c r="BS16" s="55" t="e">
        <f>IF(AND(COUNT($U$4:$U16)=BS$2,$H16="Hold"),"Hold",NA())</f>
        <v>#N/A</v>
      </c>
    </row>
    <row r="17" spans="1:71" s="96" customFormat="1" ht="18.75" customHeight="1" x14ac:dyDescent="0.25">
      <c r="B17" s="23"/>
      <c r="C17" s="95"/>
      <c r="D17" s="9">
        <f t="shared" si="2"/>
        <v>26</v>
      </c>
      <c r="E17" s="10">
        <f t="shared" si="3"/>
        <v>42772</v>
      </c>
      <c r="F17" s="5" t="str">
        <f>IFERROR(IF(COUNT(G$4:G17)=0,"",IF(H17="Hold",F16,IF(ISNUMBER(U17),G17,F16+V17))),"")</f>
        <v/>
      </c>
      <c r="G17" s="13"/>
      <c r="H17" s="27"/>
      <c r="I17" s="17"/>
      <c r="J17" s="93"/>
      <c r="K17" s="34"/>
      <c r="L17" s="74"/>
      <c r="M17" s="74"/>
      <c r="N17" s="75"/>
      <c r="O17" s="75"/>
      <c r="P17" s="37"/>
      <c r="R17" s="46">
        <v>14</v>
      </c>
      <c r="S17" s="47" t="e">
        <f t="shared" si="0"/>
        <v>#N/A</v>
      </c>
      <c r="T17" s="47"/>
      <c r="U17" s="52" t="str">
        <f>IF(H17="30 Mins",$N$19,IF(H17="45 Mins",$N$20,IF(H17="60 Mins",$N$21,IF(H17="Alt 1",$N$22,IF(H17="Alt 2",$N$23,IF(H17="Alt 3",$N$24,IF(H17="Alt 4",$N$25,IF(H17="Alt 5",#REF!,IF(H17="Change",V16,"")))))))))</f>
        <v/>
      </c>
      <c r="V17" s="53" t="e">
        <f>IF(COUNT(U$4:U17)=0,NA(),IF(ISNUMBER(U17),U17,V16))</f>
        <v>#N/A</v>
      </c>
      <c r="W17" s="48" t="e">
        <f t="shared" si="1"/>
        <v>#N/A</v>
      </c>
      <c r="X17" s="72" t="str">
        <f>IF(AND(ISNUMBER($S17),COUNT($U$4:$U17)=X$2),$S17,"")</f>
        <v/>
      </c>
      <c r="Y17" s="72" t="str">
        <f>IF(AND(ISNUMBER($S17),COUNT($U$4:$U17)=Y$2),$S17,"")</f>
        <v/>
      </c>
      <c r="Z17" s="72" t="str">
        <f>IF(AND(ISNUMBER($S17),COUNT($U$4:$U17)=Z$2),$S17,"")</f>
        <v/>
      </c>
      <c r="AA17" s="72" t="str">
        <f>IF(AND(ISNUMBER($S17),COUNT($U$4:$U17)=AA$2),$S17,"")</f>
        <v/>
      </c>
      <c r="AB17" s="72" t="str">
        <f>IF(AND(ISNUMBER($S17),COUNT($U$4:$U17)=AB$2),$S17,"")</f>
        <v/>
      </c>
      <c r="AC17" s="72" t="str">
        <f>IF(AND(ISNUMBER($S17),COUNT($U$4:$U17)=AC$2),$S17,"")</f>
        <v/>
      </c>
      <c r="AD17" s="72" t="str">
        <f>IF(AND(ISNUMBER($S17),COUNT($U$4:$U17)=AD$2),$S17,"")</f>
        <v/>
      </c>
      <c r="AE17" s="72" t="str">
        <f>IF(AND(ISNUMBER($S17),COUNT($U$4:$U17)=AE$2),$S17,"")</f>
        <v/>
      </c>
      <c r="AF17" s="72" t="str">
        <f>IF(AND(ISNUMBER($S17),COUNT($U$4:$U17)=AF$2),$S17,"")</f>
        <v/>
      </c>
      <c r="AG17" s="72" t="str">
        <f>IF(AND(ISNUMBER($S17),COUNT($U$4:$U17)=AG$2),$S17,"")</f>
        <v/>
      </c>
      <c r="AH17" s="72" t="str">
        <f>IF(AND(ISNUMBER($S17),COUNT($U$4:$U17)=AH$2),$S17,"")</f>
        <v/>
      </c>
      <c r="AI17" s="72" t="str">
        <f>IF(AND(ISNUMBER($S17),COUNT($U$4:$U17)=AI$2),$S17,"")</f>
        <v/>
      </c>
      <c r="AJ17" s="51" t="e">
        <f>IFERROR(IF(COUNT($U$4:$U17)&lt;&gt;AJ$2,NA(),SLOPE(X$4:X$26,$R$4:$R$26)*($R17-COUNTIF(BH$4:BH17,"Hold"))+INTERCEPT(X$4:X$26,$R$4:$R$26)),NA())</f>
        <v>#N/A</v>
      </c>
      <c r="AK17" s="51" t="e">
        <f>IFERROR(IF(COUNT($U$4:$U17)&lt;&gt;AK$2,NA(),SLOPE(Y$4:Y$26,$R$4:$R$26)*($R17-COUNTIF(BI$4:BI17,"Hold"))+INTERCEPT(Y$4:Y$26,$R$4:$R$26)),NA())</f>
        <v>#N/A</v>
      </c>
      <c r="AL17" s="51" t="e">
        <f>IFERROR(IF(COUNT($U$4:$U17)&lt;&gt;AL$2,NA(),SLOPE(Z$4:Z$26,$R$4:$R$26)*($R17-COUNTIF(BJ$4:BJ17,"Hold"))+INTERCEPT(Z$4:Z$26,$R$4:$R$26)),NA())</f>
        <v>#N/A</v>
      </c>
      <c r="AM17" s="51" t="e">
        <f>IFERROR(IF(COUNT($U$4:$U17)&lt;&gt;AM$2,NA(),SLOPE(AA$4:AA$26,$R$4:$R$26)*($R17-COUNTIF(BK$4:BK17,"Hold"))+INTERCEPT(AA$4:AA$26,$R$4:$R$26)),NA())</f>
        <v>#N/A</v>
      </c>
      <c r="AN17" s="51" t="e">
        <f>IFERROR(IF(COUNT($U$4:$U17)&lt;&gt;AN$2,NA(),SLOPE(AB$4:AB$26,$R$4:$R$26)*($R17-COUNTIF(BL$4:BL17,"Hold"))+INTERCEPT(AB$4:AB$26,$R$4:$R$26)),NA())</f>
        <v>#N/A</v>
      </c>
      <c r="AO17" s="51" t="e">
        <f>IFERROR(IF(COUNT($U$4:$U17)&lt;&gt;AO$2,NA(),SLOPE(AC$4:AC$26,$R$4:$R$26)*($R17-COUNTIF(BM$4:BM17,"Hold"))+INTERCEPT(AC$4:AC$26,$R$4:$R$26)),NA())</f>
        <v>#N/A</v>
      </c>
      <c r="AP17" s="51" t="e">
        <f>IFERROR(IF(COUNT($U$4:$U17)&lt;&gt;AP$2,NA(),SLOPE(AD$4:AD$26,$R$4:$R$26)*($R17-COUNTIF(BN$4:BN17,"Hold"))+INTERCEPT(AD$4:AD$26,$R$4:$R$26)),NA())</f>
        <v>#N/A</v>
      </c>
      <c r="AQ17" s="51" t="e">
        <f>IFERROR(IF(COUNT($U$4:$U17)&lt;&gt;AQ$2,NA(),SLOPE(AE$4:AE$26,$R$4:$R$26)*($R17-COUNTIF(BO$4:BO17,"Hold"))+INTERCEPT(AE$4:AE$26,$R$4:$R$26)),NA())</f>
        <v>#N/A</v>
      </c>
      <c r="AR17" s="51" t="e">
        <f>IFERROR(IF(COUNT($U$4:$U17)&lt;&gt;AR$2,NA(),SLOPE(AF$4:AF$26,$R$4:$R$26)*($R17-COUNTIF(BP$4:BP17,"Hold"))+INTERCEPT(AF$4:AF$26,$R$4:$R$26)),NA())</f>
        <v>#N/A</v>
      </c>
      <c r="AS17" s="51" t="e">
        <f>IFERROR(IF(COUNT($U$4:$U17)&lt;&gt;AS$2,NA(),SLOPE(AG$4:AG$26,$R$4:$R$26)*($R17-COUNTIF(BQ$4:BQ17,"Hold"))+INTERCEPT(AG$4:AG$26,$R$4:$R$26)),NA())</f>
        <v>#N/A</v>
      </c>
      <c r="AT17" s="51" t="e">
        <f>IFERROR(IF(COUNT($U$4:$U17)&lt;&gt;AT$2,NA(),SLOPE(AH$4:AH$26,$R$4:$R$26)*($R17-COUNTIF(BR$4:BR17,"Hold"))+INTERCEPT(AH$4:AH$26,$R$4:$R$26)),NA())</f>
        <v>#N/A</v>
      </c>
      <c r="AU17" s="51" t="e">
        <f>IFERROR(IF(COUNT($U$4:$U17)&lt;&gt;AU$2,NA(),SLOPE(AI$4:AI$26,$R$4:$R$26)*($R17-COUNTIF(BS$4:BS17,"Hold"))+INTERCEPT(AI$4:AI$26,$R$4:$R$26)),NA())</f>
        <v>#N/A</v>
      </c>
      <c r="AV17" s="57" t="e">
        <f>IF(AND(ISNUMBER($U17),COUNT($U$4:$U17)=AV$2),$G17,IF($H17="Hold",AV16,IF(COUNT($U$4:$U17)=AV$2,$V17+AV16,NA())))</f>
        <v>#N/A</v>
      </c>
      <c r="AW17" s="57" t="e">
        <f>IF(AND(ISNUMBER($U17),COUNT($U$4:$U17)=AW$2),$G17,IF($H17="Hold",AW16,IF(COUNT($U$4:$U17)=AW$2,$V17+AW16,NA())))</f>
        <v>#N/A</v>
      </c>
      <c r="AX17" s="57" t="e">
        <f>IF(AND(ISNUMBER($U17),COUNT($U$4:$U17)=AX$2),$G17,IF($H17="Hold",AX16,IF(COUNT($U$4:$U17)=AX$2,$V17+AX16,NA())))</f>
        <v>#N/A</v>
      </c>
      <c r="AY17" s="57" t="e">
        <f>IF(AND(ISNUMBER($U17),COUNT($U$4:$U17)=AY$2),$G17,IF($H17="Hold",AY16,IF(COUNT($U$4:$U17)=AY$2,$V17+AY16,NA())))</f>
        <v>#N/A</v>
      </c>
      <c r="AZ17" s="57" t="e">
        <f>IF(AND(ISNUMBER($U17),COUNT($U$4:$U17)=AZ$2),$G17,IF($H17="Hold",AZ16,IF(COUNT($U$4:$U17)=AZ$2,$V17+AZ16,NA())))</f>
        <v>#N/A</v>
      </c>
      <c r="BA17" s="57" t="e">
        <f>IF(AND(ISNUMBER($U17),COUNT($U$4:$U17)=BA$2),$G17,IF($H17="Hold",BA16,IF(COUNT($U$4:$U17)=BA$2,$V17+BA16,NA())))</f>
        <v>#N/A</v>
      </c>
      <c r="BB17" s="57" t="e">
        <f>IF(AND(ISNUMBER($U17),COUNT($U$4:$U17)=BB$2),$G17,IF($H17="Hold",BB16,IF(COUNT($U$4:$U17)=BB$2,$V17+BB16,NA())))</f>
        <v>#N/A</v>
      </c>
      <c r="BC17" s="57" t="e">
        <f>IF(AND(ISNUMBER($U17),COUNT($U$4:$U17)=BC$2),$G17,IF($H17="Hold",BC16,IF(COUNT($U$4:$U17)=BC$2,$V17+BC16,NA())))</f>
        <v>#N/A</v>
      </c>
      <c r="BD17" s="57" t="e">
        <f>IF(AND(ISNUMBER($U17),COUNT($U$4:$U17)=BD$2),$G17,IF($H17="Hold",BD16,IF(COUNT($U$4:$U17)=BD$2,$V17+BD16,NA())))</f>
        <v>#N/A</v>
      </c>
      <c r="BE17" s="57" t="e">
        <f>IF(AND(ISNUMBER($U17),COUNT($U$4:$U17)=BE$2),$G17,IF($H17="Hold",BE16,IF(COUNT($U$4:$U17)=BE$2,$V17+BE16,NA())))</f>
        <v>#N/A</v>
      </c>
      <c r="BF17" s="57" t="e">
        <f>IF(AND(ISNUMBER($U17),COUNT($U$4:$U17)=BF$2),$G17,IF($H17="Hold",BF16,IF(COUNT($U$4:$U17)=BF$2,$V17+BF16,NA())))</f>
        <v>#N/A</v>
      </c>
      <c r="BG17" s="57" t="e">
        <f>IF(AND(ISNUMBER($U17),COUNT($U$4:$U17)=BG$2),$G17,IF($H17="Hold",BG16,IF(COUNT($U$4:$U17)=BG$2,$V17+BG16,NA())))</f>
        <v>#N/A</v>
      </c>
      <c r="BH17" s="55" t="e">
        <f>IF(AND(COUNT($U$4:$U17)=BH$2,$H17="Hold"),"Hold",NA())</f>
        <v>#N/A</v>
      </c>
      <c r="BI17" s="55" t="e">
        <f>IF(AND(COUNT($U$4:$U17)=BI$2,$H17="Hold"),"Hold",NA())</f>
        <v>#N/A</v>
      </c>
      <c r="BJ17" s="55" t="e">
        <f>IF(AND(COUNT($U$4:$U17)=BJ$2,$H17="Hold"),"Hold",NA())</f>
        <v>#N/A</v>
      </c>
      <c r="BK17" s="55" t="e">
        <f>IF(AND(COUNT($U$4:$U17)=BK$2,$H17="Hold"),"Hold",NA())</f>
        <v>#N/A</v>
      </c>
      <c r="BL17" s="55" t="e">
        <f>IF(AND(COUNT($U$4:$U17)=BL$2,$H17="Hold"),"Hold",NA())</f>
        <v>#N/A</v>
      </c>
      <c r="BM17" s="55" t="e">
        <f>IF(AND(COUNT($U$4:$U17)=BM$2,$H17="Hold"),"Hold",NA())</f>
        <v>#N/A</v>
      </c>
      <c r="BN17" s="55" t="e">
        <f>IF(AND(COUNT($U$4:$U17)=BN$2,$H17="Hold"),"Hold",NA())</f>
        <v>#N/A</v>
      </c>
      <c r="BO17" s="55" t="e">
        <f>IF(AND(COUNT($U$4:$U17)=BO$2,$H17="Hold"),"Hold",NA())</f>
        <v>#N/A</v>
      </c>
      <c r="BP17" s="55" t="e">
        <f>IF(AND(COUNT($U$4:$U17)=BP$2,$H17="Hold"),"Hold",NA())</f>
        <v>#N/A</v>
      </c>
      <c r="BQ17" s="55" t="e">
        <f>IF(AND(COUNT($U$4:$U17)=BQ$2,$H17="Hold"),"Hold",NA())</f>
        <v>#N/A</v>
      </c>
      <c r="BR17" s="55" t="e">
        <f>IF(AND(COUNT($U$4:$U17)=BR$2,$H17="Hold"),"Hold",NA())</f>
        <v>#N/A</v>
      </c>
      <c r="BS17" s="55" t="e">
        <f>IF(AND(COUNT($U$4:$U17)=BS$2,$H17="Hold"),"Hold",NA())</f>
        <v>#N/A</v>
      </c>
    </row>
    <row r="18" spans="1:71" s="96" customFormat="1" ht="18.75" customHeight="1" x14ac:dyDescent="0.25">
      <c r="B18" s="23"/>
      <c r="C18" s="95"/>
      <c r="D18" s="9">
        <f t="shared" si="2"/>
        <v>28</v>
      </c>
      <c r="E18" s="10">
        <f t="shared" si="3"/>
        <v>42786</v>
      </c>
      <c r="F18" s="5" t="str">
        <f>IFERROR(IF(COUNT(G$4:G18)=0,"",IF(H18="Hold",F17,IF(ISNUMBER(U18),G18,F17+V18))),"")</f>
        <v/>
      </c>
      <c r="G18" s="13"/>
      <c r="H18" s="27"/>
      <c r="I18" s="17"/>
      <c r="J18" s="93"/>
      <c r="K18" s="34"/>
      <c r="L18" s="155" t="s">
        <v>73</v>
      </c>
      <c r="M18" s="155"/>
      <c r="N18" s="155"/>
      <c r="O18" s="155"/>
      <c r="P18" s="37"/>
      <c r="R18" s="46">
        <v>15</v>
      </c>
      <c r="S18" s="47" t="e">
        <f t="shared" si="0"/>
        <v>#N/A</v>
      </c>
      <c r="T18" s="47"/>
      <c r="U18" s="52" t="str">
        <f>IF(H18="30 Mins",$N$19,IF(H18="45 Mins",$N$20,IF(H18="60 Mins",$N$21,IF(H18="Alt 1",$N$22,IF(H18="Alt 2",$N$23,IF(H18="Alt 3",$N$24,IF(H18="Alt 4",$N$25,IF(H18="Alt 5",#REF!,IF(H18="Change",V17,"")))))))))</f>
        <v/>
      </c>
      <c r="V18" s="53" t="e">
        <f>IF(COUNT(U$4:U18)=0,NA(),IF(ISNUMBER(U18),U18,V17))</f>
        <v>#N/A</v>
      </c>
      <c r="W18" s="48" t="e">
        <f t="shared" si="1"/>
        <v>#N/A</v>
      </c>
      <c r="X18" s="72" t="str">
        <f>IF(AND(ISNUMBER($S18),COUNT($U$4:$U18)=X$2),$S18,"")</f>
        <v/>
      </c>
      <c r="Y18" s="72" t="str">
        <f>IF(AND(ISNUMBER($S18),COUNT($U$4:$U18)=Y$2),$S18,"")</f>
        <v/>
      </c>
      <c r="Z18" s="72" t="str">
        <f>IF(AND(ISNUMBER($S18),COUNT($U$4:$U18)=Z$2),$S18,"")</f>
        <v/>
      </c>
      <c r="AA18" s="72" t="str">
        <f>IF(AND(ISNUMBER($S18),COUNT($U$4:$U18)=AA$2),$S18,"")</f>
        <v/>
      </c>
      <c r="AB18" s="72" t="str">
        <f>IF(AND(ISNUMBER($S18),COUNT($U$4:$U18)=AB$2),$S18,"")</f>
        <v/>
      </c>
      <c r="AC18" s="72" t="str">
        <f>IF(AND(ISNUMBER($S18),COUNT($U$4:$U18)=AC$2),$S18,"")</f>
        <v/>
      </c>
      <c r="AD18" s="72" t="str">
        <f>IF(AND(ISNUMBER($S18),COUNT($U$4:$U18)=AD$2),$S18,"")</f>
        <v/>
      </c>
      <c r="AE18" s="72" t="str">
        <f>IF(AND(ISNUMBER($S18),COUNT($U$4:$U18)=AE$2),$S18,"")</f>
        <v/>
      </c>
      <c r="AF18" s="72" t="str">
        <f>IF(AND(ISNUMBER($S18),COUNT($U$4:$U18)=AF$2),$S18,"")</f>
        <v/>
      </c>
      <c r="AG18" s="72" t="str">
        <f>IF(AND(ISNUMBER($S18),COUNT($U$4:$U18)=AG$2),$S18,"")</f>
        <v/>
      </c>
      <c r="AH18" s="72" t="str">
        <f>IF(AND(ISNUMBER($S18),COUNT($U$4:$U18)=AH$2),$S18,"")</f>
        <v/>
      </c>
      <c r="AI18" s="72" t="str">
        <f>IF(AND(ISNUMBER($S18),COUNT($U$4:$U18)=AI$2),$S18,"")</f>
        <v/>
      </c>
      <c r="AJ18" s="51" t="e">
        <f>IFERROR(IF(COUNT($U$4:$U18)&lt;&gt;AJ$2,NA(),SLOPE(X$4:X$26,$R$4:$R$26)*($R18-COUNTIF(BH$4:BH18,"Hold"))+INTERCEPT(X$4:X$26,$R$4:$R$26)),NA())</f>
        <v>#N/A</v>
      </c>
      <c r="AK18" s="51" t="e">
        <f>IFERROR(IF(COUNT($U$4:$U18)&lt;&gt;AK$2,NA(),SLOPE(Y$4:Y$26,$R$4:$R$26)*($R18-COUNTIF(BI$4:BI18,"Hold"))+INTERCEPT(Y$4:Y$26,$R$4:$R$26)),NA())</f>
        <v>#N/A</v>
      </c>
      <c r="AL18" s="51" t="e">
        <f>IFERROR(IF(COUNT($U$4:$U18)&lt;&gt;AL$2,NA(),SLOPE(Z$4:Z$26,$R$4:$R$26)*($R18-COUNTIF(BJ$4:BJ18,"Hold"))+INTERCEPT(Z$4:Z$26,$R$4:$R$26)),NA())</f>
        <v>#N/A</v>
      </c>
      <c r="AM18" s="51" t="e">
        <f>IFERROR(IF(COUNT($U$4:$U18)&lt;&gt;AM$2,NA(),SLOPE(AA$4:AA$26,$R$4:$R$26)*($R18-COUNTIF(BK$4:BK18,"Hold"))+INTERCEPT(AA$4:AA$26,$R$4:$R$26)),NA())</f>
        <v>#N/A</v>
      </c>
      <c r="AN18" s="51" t="e">
        <f>IFERROR(IF(COUNT($U$4:$U18)&lt;&gt;AN$2,NA(),SLOPE(AB$4:AB$26,$R$4:$R$26)*($R18-COUNTIF(BL$4:BL18,"Hold"))+INTERCEPT(AB$4:AB$26,$R$4:$R$26)),NA())</f>
        <v>#N/A</v>
      </c>
      <c r="AO18" s="51" t="e">
        <f>IFERROR(IF(COUNT($U$4:$U18)&lt;&gt;AO$2,NA(),SLOPE(AC$4:AC$26,$R$4:$R$26)*($R18-COUNTIF(BM$4:BM18,"Hold"))+INTERCEPT(AC$4:AC$26,$R$4:$R$26)),NA())</f>
        <v>#N/A</v>
      </c>
      <c r="AP18" s="51" t="e">
        <f>IFERROR(IF(COUNT($U$4:$U18)&lt;&gt;AP$2,NA(),SLOPE(AD$4:AD$26,$R$4:$R$26)*($R18-COUNTIF(BN$4:BN18,"Hold"))+INTERCEPT(AD$4:AD$26,$R$4:$R$26)),NA())</f>
        <v>#N/A</v>
      </c>
      <c r="AQ18" s="51" t="e">
        <f>IFERROR(IF(COUNT($U$4:$U18)&lt;&gt;AQ$2,NA(),SLOPE(AE$4:AE$26,$R$4:$R$26)*($R18-COUNTIF(BO$4:BO18,"Hold"))+INTERCEPT(AE$4:AE$26,$R$4:$R$26)),NA())</f>
        <v>#N/A</v>
      </c>
      <c r="AR18" s="51" t="e">
        <f>IFERROR(IF(COUNT($U$4:$U18)&lt;&gt;AR$2,NA(),SLOPE(AF$4:AF$26,$R$4:$R$26)*($R18-COUNTIF(BP$4:BP18,"Hold"))+INTERCEPT(AF$4:AF$26,$R$4:$R$26)),NA())</f>
        <v>#N/A</v>
      </c>
      <c r="AS18" s="51" t="e">
        <f>IFERROR(IF(COUNT($U$4:$U18)&lt;&gt;AS$2,NA(),SLOPE(AG$4:AG$26,$R$4:$R$26)*($R18-COUNTIF(BQ$4:BQ18,"Hold"))+INTERCEPT(AG$4:AG$26,$R$4:$R$26)),NA())</f>
        <v>#N/A</v>
      </c>
      <c r="AT18" s="51" t="e">
        <f>IFERROR(IF(COUNT($U$4:$U18)&lt;&gt;AT$2,NA(),SLOPE(AH$4:AH$26,$R$4:$R$26)*($R18-COUNTIF(BR$4:BR18,"Hold"))+INTERCEPT(AH$4:AH$26,$R$4:$R$26)),NA())</f>
        <v>#N/A</v>
      </c>
      <c r="AU18" s="51" t="e">
        <f>IFERROR(IF(COUNT($U$4:$U18)&lt;&gt;AU$2,NA(),SLOPE(AI$4:AI$26,$R$4:$R$26)*($R18-COUNTIF(BS$4:BS18,"Hold"))+INTERCEPT(AI$4:AI$26,$R$4:$R$26)),NA())</f>
        <v>#N/A</v>
      </c>
      <c r="AV18" s="57" t="e">
        <f>IF(AND(ISNUMBER($U18),COUNT($U$4:$U18)=AV$2),$G18,IF($H18="Hold",AV17,IF(COUNT($U$4:$U18)=AV$2,$V18+AV17,NA())))</f>
        <v>#N/A</v>
      </c>
      <c r="AW18" s="57" t="e">
        <f>IF(AND(ISNUMBER($U18),COUNT($U$4:$U18)=AW$2),$G18,IF($H18="Hold",AW17,IF(COUNT($U$4:$U18)=AW$2,$V18+AW17,NA())))</f>
        <v>#N/A</v>
      </c>
      <c r="AX18" s="57" t="e">
        <f>IF(AND(ISNUMBER($U18),COUNT($U$4:$U18)=AX$2),$G18,IF($H18="Hold",AX17,IF(COUNT($U$4:$U18)=AX$2,$V18+AX17,NA())))</f>
        <v>#N/A</v>
      </c>
      <c r="AY18" s="57" t="e">
        <f>IF(AND(ISNUMBER($U18),COUNT($U$4:$U18)=AY$2),$G18,IF($H18="Hold",AY17,IF(COUNT($U$4:$U18)=AY$2,$V18+AY17,NA())))</f>
        <v>#N/A</v>
      </c>
      <c r="AZ18" s="57" t="e">
        <f>IF(AND(ISNUMBER($U18),COUNT($U$4:$U18)=AZ$2),$G18,IF($H18="Hold",AZ17,IF(COUNT($U$4:$U18)=AZ$2,$V18+AZ17,NA())))</f>
        <v>#N/A</v>
      </c>
      <c r="BA18" s="57" t="e">
        <f>IF(AND(ISNUMBER($U18),COUNT($U$4:$U18)=BA$2),$G18,IF($H18="Hold",BA17,IF(COUNT($U$4:$U18)=BA$2,$V18+BA17,NA())))</f>
        <v>#N/A</v>
      </c>
      <c r="BB18" s="57" t="e">
        <f>IF(AND(ISNUMBER($U18),COUNT($U$4:$U18)=BB$2),$G18,IF($H18="Hold",BB17,IF(COUNT($U$4:$U18)=BB$2,$V18+BB17,NA())))</f>
        <v>#N/A</v>
      </c>
      <c r="BC18" s="57" t="e">
        <f>IF(AND(ISNUMBER($U18),COUNT($U$4:$U18)=BC$2),$G18,IF($H18="Hold",BC17,IF(COUNT($U$4:$U18)=BC$2,$V18+BC17,NA())))</f>
        <v>#N/A</v>
      </c>
      <c r="BD18" s="57" t="e">
        <f>IF(AND(ISNUMBER($U18),COUNT($U$4:$U18)=BD$2),$G18,IF($H18="Hold",BD17,IF(COUNT($U$4:$U18)=BD$2,$V18+BD17,NA())))</f>
        <v>#N/A</v>
      </c>
      <c r="BE18" s="57" t="e">
        <f>IF(AND(ISNUMBER($U18),COUNT($U$4:$U18)=BE$2),$G18,IF($H18="Hold",BE17,IF(COUNT($U$4:$U18)=BE$2,$V18+BE17,NA())))</f>
        <v>#N/A</v>
      </c>
      <c r="BF18" s="57" t="e">
        <f>IF(AND(ISNUMBER($U18),COUNT($U$4:$U18)=BF$2),$G18,IF($H18="Hold",BF17,IF(COUNT($U$4:$U18)=BF$2,$V18+BF17,NA())))</f>
        <v>#N/A</v>
      </c>
      <c r="BG18" s="57" t="e">
        <f>IF(AND(ISNUMBER($U18),COUNT($U$4:$U18)=BG$2),$G18,IF($H18="Hold",BG17,IF(COUNT($U$4:$U18)=BG$2,$V18+BG17,NA())))</f>
        <v>#N/A</v>
      </c>
      <c r="BH18" s="55" t="e">
        <f>IF(AND(COUNT($U$4:$U18)=BH$2,$H18="Hold"),"Hold",NA())</f>
        <v>#N/A</v>
      </c>
      <c r="BI18" s="55" t="e">
        <f>IF(AND(COUNT($U$4:$U18)=BI$2,$H18="Hold"),"Hold",NA())</f>
        <v>#N/A</v>
      </c>
      <c r="BJ18" s="55" t="e">
        <f>IF(AND(COUNT($U$4:$U18)=BJ$2,$H18="Hold"),"Hold",NA())</f>
        <v>#N/A</v>
      </c>
      <c r="BK18" s="55" t="e">
        <f>IF(AND(COUNT($U$4:$U18)=BK$2,$H18="Hold"),"Hold",NA())</f>
        <v>#N/A</v>
      </c>
      <c r="BL18" s="55" t="e">
        <f>IF(AND(COUNT($U$4:$U18)=BL$2,$H18="Hold"),"Hold",NA())</f>
        <v>#N/A</v>
      </c>
      <c r="BM18" s="55" t="e">
        <f>IF(AND(COUNT($U$4:$U18)=BM$2,$H18="Hold"),"Hold",NA())</f>
        <v>#N/A</v>
      </c>
      <c r="BN18" s="55" t="e">
        <f>IF(AND(COUNT($U$4:$U18)=BN$2,$H18="Hold"),"Hold",NA())</f>
        <v>#N/A</v>
      </c>
      <c r="BO18" s="55" t="e">
        <f>IF(AND(COUNT($U$4:$U18)=BO$2,$H18="Hold"),"Hold",NA())</f>
        <v>#N/A</v>
      </c>
      <c r="BP18" s="55" t="e">
        <f>IF(AND(COUNT($U$4:$U18)=BP$2,$H18="Hold"),"Hold",NA())</f>
        <v>#N/A</v>
      </c>
      <c r="BQ18" s="55" t="e">
        <f>IF(AND(COUNT($U$4:$U18)=BQ$2,$H18="Hold"),"Hold",NA())</f>
        <v>#N/A</v>
      </c>
      <c r="BR18" s="55" t="e">
        <f>IF(AND(COUNT($U$4:$U18)=BR$2,$H18="Hold"),"Hold",NA())</f>
        <v>#N/A</v>
      </c>
      <c r="BS18" s="55" t="e">
        <f>IF(AND(COUNT($U$4:$U18)=BS$2,$H18="Hold"),"Hold",NA())</f>
        <v>#N/A</v>
      </c>
    </row>
    <row r="19" spans="1:71" s="96" customFormat="1" ht="18.75" customHeight="1" x14ac:dyDescent="0.25">
      <c r="B19" s="23"/>
      <c r="C19" s="95"/>
      <c r="D19" s="9">
        <f t="shared" si="2"/>
        <v>30</v>
      </c>
      <c r="E19" s="10">
        <f t="shared" si="3"/>
        <v>42800</v>
      </c>
      <c r="F19" s="5" t="str">
        <f>IFERROR(IF(COUNT(G$4:G19)=0,"",IF(H19="Hold",F18,IF(ISNUMBER(U19),G19,F18+V19))),"")</f>
        <v/>
      </c>
      <c r="G19" s="13"/>
      <c r="H19" s="27"/>
      <c r="I19" s="17"/>
      <c r="J19" s="93"/>
      <c r="K19" s="34"/>
      <c r="L19" s="39" t="s">
        <v>55</v>
      </c>
      <c r="M19" s="125" t="s">
        <v>79</v>
      </c>
      <c r="N19" s="97">
        <v>4.5</v>
      </c>
      <c r="O19" s="75"/>
      <c r="P19" s="37"/>
      <c r="R19" s="46">
        <v>16</v>
      </c>
      <c r="S19" s="47" t="e">
        <f t="shared" si="0"/>
        <v>#N/A</v>
      </c>
      <c r="T19" s="47"/>
      <c r="U19" s="52" t="str">
        <f>IF(H19="30 Mins",$N$19,IF(H19="45 Mins",$N$20,IF(H19="60 Mins",$N$21,IF(H19="Alt 1",$N$22,IF(H19="Alt 2",$N$23,IF(H19="Alt 3",$N$24,IF(H19="Alt 4",$N$25,IF(H19="Alt 5",#REF!,IF(H19="Change",V18,"")))))))))</f>
        <v/>
      </c>
      <c r="V19" s="53" t="e">
        <f>IF(COUNT(U$4:U19)=0,NA(),IF(ISNUMBER(U19),U19,V18))</f>
        <v>#N/A</v>
      </c>
      <c r="W19" s="48" t="e">
        <f t="shared" si="1"/>
        <v>#N/A</v>
      </c>
      <c r="X19" s="72" t="str">
        <f>IF(AND(ISNUMBER($S19),COUNT($U$4:$U19)=X$2),$S19,"")</f>
        <v/>
      </c>
      <c r="Y19" s="72" t="str">
        <f>IF(AND(ISNUMBER($S19),COUNT($U$4:$U19)=Y$2),$S19,"")</f>
        <v/>
      </c>
      <c r="Z19" s="72" t="str">
        <f>IF(AND(ISNUMBER($S19),COUNT($U$4:$U19)=Z$2),$S19,"")</f>
        <v/>
      </c>
      <c r="AA19" s="72" t="str">
        <f>IF(AND(ISNUMBER($S19),COUNT($U$4:$U19)=AA$2),$S19,"")</f>
        <v/>
      </c>
      <c r="AB19" s="72" t="str">
        <f>IF(AND(ISNUMBER($S19),COUNT($U$4:$U19)=AB$2),$S19,"")</f>
        <v/>
      </c>
      <c r="AC19" s="72" t="str">
        <f>IF(AND(ISNUMBER($S19),COUNT($U$4:$U19)=AC$2),$S19,"")</f>
        <v/>
      </c>
      <c r="AD19" s="72" t="str">
        <f>IF(AND(ISNUMBER($S19),COUNT($U$4:$U19)=AD$2),$S19,"")</f>
        <v/>
      </c>
      <c r="AE19" s="72" t="str">
        <f>IF(AND(ISNUMBER($S19),COUNT($U$4:$U19)=AE$2),$S19,"")</f>
        <v/>
      </c>
      <c r="AF19" s="72" t="str">
        <f>IF(AND(ISNUMBER($S19),COUNT($U$4:$U19)=AF$2),$S19,"")</f>
        <v/>
      </c>
      <c r="AG19" s="72" t="str">
        <f>IF(AND(ISNUMBER($S19),COUNT($U$4:$U19)=AG$2),$S19,"")</f>
        <v/>
      </c>
      <c r="AH19" s="72" t="str">
        <f>IF(AND(ISNUMBER($S19),COUNT($U$4:$U19)=AH$2),$S19,"")</f>
        <v/>
      </c>
      <c r="AI19" s="72" t="str">
        <f>IF(AND(ISNUMBER($S19),COUNT($U$4:$U19)=AI$2),$S19,"")</f>
        <v/>
      </c>
      <c r="AJ19" s="51" t="e">
        <f>IFERROR(IF(COUNT($U$4:$U19)&lt;&gt;AJ$2,NA(),SLOPE(X$4:X$26,$R$4:$R$26)*($R19-COUNTIF(BH$4:BH19,"Hold"))+INTERCEPT(X$4:X$26,$R$4:$R$26)),NA())</f>
        <v>#N/A</v>
      </c>
      <c r="AK19" s="51" t="e">
        <f>IFERROR(IF(COUNT($U$4:$U19)&lt;&gt;AK$2,NA(),SLOPE(Y$4:Y$26,$R$4:$R$26)*($R19-COUNTIF(BI$4:BI19,"Hold"))+INTERCEPT(Y$4:Y$26,$R$4:$R$26)),NA())</f>
        <v>#N/A</v>
      </c>
      <c r="AL19" s="51" t="e">
        <f>IFERROR(IF(COUNT($U$4:$U19)&lt;&gt;AL$2,NA(),SLOPE(Z$4:Z$26,$R$4:$R$26)*($R19-COUNTIF(BJ$4:BJ19,"Hold"))+INTERCEPT(Z$4:Z$26,$R$4:$R$26)),NA())</f>
        <v>#N/A</v>
      </c>
      <c r="AM19" s="51" t="e">
        <f>IFERROR(IF(COUNT($U$4:$U19)&lt;&gt;AM$2,NA(),SLOPE(AA$4:AA$26,$R$4:$R$26)*($R19-COUNTIF(BK$4:BK19,"Hold"))+INTERCEPT(AA$4:AA$26,$R$4:$R$26)),NA())</f>
        <v>#N/A</v>
      </c>
      <c r="AN19" s="51" t="e">
        <f>IFERROR(IF(COUNT($U$4:$U19)&lt;&gt;AN$2,NA(),SLOPE(AB$4:AB$26,$R$4:$R$26)*($R19-COUNTIF(BL$4:BL19,"Hold"))+INTERCEPT(AB$4:AB$26,$R$4:$R$26)),NA())</f>
        <v>#N/A</v>
      </c>
      <c r="AO19" s="51" t="e">
        <f>IFERROR(IF(COUNT($U$4:$U19)&lt;&gt;AO$2,NA(),SLOPE(AC$4:AC$26,$R$4:$R$26)*($R19-COUNTIF(BM$4:BM19,"Hold"))+INTERCEPT(AC$4:AC$26,$R$4:$R$26)),NA())</f>
        <v>#N/A</v>
      </c>
      <c r="AP19" s="51" t="e">
        <f>IFERROR(IF(COUNT($U$4:$U19)&lt;&gt;AP$2,NA(),SLOPE(AD$4:AD$26,$R$4:$R$26)*($R19-COUNTIF(BN$4:BN19,"Hold"))+INTERCEPT(AD$4:AD$26,$R$4:$R$26)),NA())</f>
        <v>#N/A</v>
      </c>
      <c r="AQ19" s="51" t="e">
        <f>IFERROR(IF(COUNT($U$4:$U19)&lt;&gt;AQ$2,NA(),SLOPE(AE$4:AE$26,$R$4:$R$26)*($R19-COUNTIF(BO$4:BO19,"Hold"))+INTERCEPT(AE$4:AE$26,$R$4:$R$26)),NA())</f>
        <v>#N/A</v>
      </c>
      <c r="AR19" s="51" t="e">
        <f>IFERROR(IF(COUNT($U$4:$U19)&lt;&gt;AR$2,NA(),SLOPE(AF$4:AF$26,$R$4:$R$26)*($R19-COUNTIF(BP$4:BP19,"Hold"))+INTERCEPT(AF$4:AF$26,$R$4:$R$26)),NA())</f>
        <v>#N/A</v>
      </c>
      <c r="AS19" s="51" t="e">
        <f>IFERROR(IF(COUNT($U$4:$U19)&lt;&gt;AS$2,NA(),SLOPE(AG$4:AG$26,$R$4:$R$26)*($R19-COUNTIF(BQ$4:BQ19,"Hold"))+INTERCEPT(AG$4:AG$26,$R$4:$R$26)),NA())</f>
        <v>#N/A</v>
      </c>
      <c r="AT19" s="51" t="e">
        <f>IFERROR(IF(COUNT($U$4:$U19)&lt;&gt;AT$2,NA(),SLOPE(AH$4:AH$26,$R$4:$R$26)*($R19-COUNTIF(BR$4:BR19,"Hold"))+INTERCEPT(AH$4:AH$26,$R$4:$R$26)),NA())</f>
        <v>#N/A</v>
      </c>
      <c r="AU19" s="51" t="e">
        <f>IFERROR(IF(COUNT($U$4:$U19)&lt;&gt;AU$2,NA(),SLOPE(AI$4:AI$26,$R$4:$R$26)*($R19-COUNTIF(BS$4:BS19,"Hold"))+INTERCEPT(AI$4:AI$26,$R$4:$R$26)),NA())</f>
        <v>#N/A</v>
      </c>
      <c r="AV19" s="57" t="e">
        <f>IF(AND(ISNUMBER($U19),COUNT($U$4:$U19)=AV$2),$G19,IF($H19="Hold",AV18,IF(COUNT($U$4:$U19)=AV$2,$V19+AV18,NA())))</f>
        <v>#N/A</v>
      </c>
      <c r="AW19" s="57" t="e">
        <f>IF(AND(ISNUMBER($U19),COUNT($U$4:$U19)=AW$2),$G19,IF($H19="Hold",AW18,IF(COUNT($U$4:$U19)=AW$2,$V19+AW18,NA())))</f>
        <v>#N/A</v>
      </c>
      <c r="AX19" s="57" t="e">
        <f>IF(AND(ISNUMBER($U19),COUNT($U$4:$U19)=AX$2),$G19,IF($H19="Hold",AX18,IF(COUNT($U$4:$U19)=AX$2,$V19+AX18,NA())))</f>
        <v>#N/A</v>
      </c>
      <c r="AY19" s="57" t="e">
        <f>IF(AND(ISNUMBER($U19),COUNT($U$4:$U19)=AY$2),$G19,IF($H19="Hold",AY18,IF(COUNT($U$4:$U19)=AY$2,$V19+AY18,NA())))</f>
        <v>#N/A</v>
      </c>
      <c r="AZ19" s="57" t="e">
        <f>IF(AND(ISNUMBER($U19),COUNT($U$4:$U19)=AZ$2),$G19,IF($H19="Hold",AZ18,IF(COUNT($U$4:$U19)=AZ$2,$V19+AZ18,NA())))</f>
        <v>#N/A</v>
      </c>
      <c r="BA19" s="57" t="e">
        <f>IF(AND(ISNUMBER($U19),COUNT($U$4:$U19)=BA$2),$G19,IF($H19="Hold",BA18,IF(COUNT($U$4:$U19)=BA$2,$V19+BA18,NA())))</f>
        <v>#N/A</v>
      </c>
      <c r="BB19" s="57" t="e">
        <f>IF(AND(ISNUMBER($U19),COUNT($U$4:$U19)=BB$2),$G19,IF($H19="Hold",BB18,IF(COUNT($U$4:$U19)=BB$2,$V19+BB18,NA())))</f>
        <v>#N/A</v>
      </c>
      <c r="BC19" s="57" t="e">
        <f>IF(AND(ISNUMBER($U19),COUNT($U$4:$U19)=BC$2),$G19,IF($H19="Hold",BC18,IF(COUNT($U$4:$U19)=BC$2,$V19+BC18,NA())))</f>
        <v>#N/A</v>
      </c>
      <c r="BD19" s="57" t="e">
        <f>IF(AND(ISNUMBER($U19),COUNT($U$4:$U19)=BD$2),$G19,IF($H19="Hold",BD18,IF(COUNT($U$4:$U19)=BD$2,$V19+BD18,NA())))</f>
        <v>#N/A</v>
      </c>
      <c r="BE19" s="57" t="e">
        <f>IF(AND(ISNUMBER($U19),COUNT($U$4:$U19)=BE$2),$G19,IF($H19="Hold",BE18,IF(COUNT($U$4:$U19)=BE$2,$V19+BE18,NA())))</f>
        <v>#N/A</v>
      </c>
      <c r="BF19" s="57" t="e">
        <f>IF(AND(ISNUMBER($U19),COUNT($U$4:$U19)=BF$2),$G19,IF($H19="Hold",BF18,IF(COUNT($U$4:$U19)=BF$2,$V19+BF18,NA())))</f>
        <v>#N/A</v>
      </c>
      <c r="BG19" s="57" t="e">
        <f>IF(AND(ISNUMBER($U19),COUNT($U$4:$U19)=BG$2),$G19,IF($H19="Hold",BG18,IF(COUNT($U$4:$U19)=BG$2,$V19+BG18,NA())))</f>
        <v>#N/A</v>
      </c>
      <c r="BH19" s="55" t="e">
        <f>IF(AND(COUNT($U$4:$U19)=BH$2,$H19="Hold"),"Hold",NA())</f>
        <v>#N/A</v>
      </c>
      <c r="BI19" s="55" t="e">
        <f>IF(AND(COUNT($U$4:$U19)=BI$2,$H19="Hold"),"Hold",NA())</f>
        <v>#N/A</v>
      </c>
      <c r="BJ19" s="55" t="e">
        <f>IF(AND(COUNT($U$4:$U19)=BJ$2,$H19="Hold"),"Hold",NA())</f>
        <v>#N/A</v>
      </c>
      <c r="BK19" s="55" t="e">
        <f>IF(AND(COUNT($U$4:$U19)=BK$2,$H19="Hold"),"Hold",NA())</f>
        <v>#N/A</v>
      </c>
      <c r="BL19" s="55" t="e">
        <f>IF(AND(COUNT($U$4:$U19)=BL$2,$H19="Hold"),"Hold",NA())</f>
        <v>#N/A</v>
      </c>
      <c r="BM19" s="55" t="e">
        <f>IF(AND(COUNT($U$4:$U19)=BM$2,$H19="Hold"),"Hold",NA())</f>
        <v>#N/A</v>
      </c>
      <c r="BN19" s="55" t="e">
        <f>IF(AND(COUNT($U$4:$U19)=BN$2,$H19="Hold"),"Hold",NA())</f>
        <v>#N/A</v>
      </c>
      <c r="BO19" s="55" t="e">
        <f>IF(AND(COUNT($U$4:$U19)=BO$2,$H19="Hold"),"Hold",NA())</f>
        <v>#N/A</v>
      </c>
      <c r="BP19" s="55" t="e">
        <f>IF(AND(COUNT($U$4:$U19)=BP$2,$H19="Hold"),"Hold",NA())</f>
        <v>#N/A</v>
      </c>
      <c r="BQ19" s="55" t="e">
        <f>IF(AND(COUNT($U$4:$U19)=BQ$2,$H19="Hold"),"Hold",NA())</f>
        <v>#N/A</v>
      </c>
      <c r="BR19" s="55" t="e">
        <f>IF(AND(COUNT($U$4:$U19)=BR$2,$H19="Hold"),"Hold",NA())</f>
        <v>#N/A</v>
      </c>
      <c r="BS19" s="55" t="e">
        <f>IF(AND(COUNT($U$4:$U19)=BS$2,$H19="Hold"),"Hold",NA())</f>
        <v>#N/A</v>
      </c>
    </row>
    <row r="20" spans="1:71" s="96" customFormat="1" ht="18.75" customHeight="1" x14ac:dyDescent="0.25">
      <c r="B20" s="23"/>
      <c r="C20" s="95"/>
      <c r="D20" s="9">
        <f t="shared" si="2"/>
        <v>32</v>
      </c>
      <c r="E20" s="10">
        <f t="shared" si="3"/>
        <v>42814</v>
      </c>
      <c r="F20" s="5" t="str">
        <f>IFERROR(IF(COUNT(G$4:G20)=0,"",IF(H20="Hold",F19,IF(ISNUMBER(U20),G20,F19+V20))),"")</f>
        <v/>
      </c>
      <c r="G20" s="13"/>
      <c r="H20" s="27"/>
      <c r="I20" s="17"/>
      <c r="J20" s="93"/>
      <c r="K20" s="34"/>
      <c r="L20" s="40" t="s">
        <v>66</v>
      </c>
      <c r="M20" s="126" t="s">
        <v>79</v>
      </c>
      <c r="N20" s="97">
        <v>5.55</v>
      </c>
      <c r="O20" s="75"/>
      <c r="P20" s="37"/>
      <c r="R20" s="46">
        <v>17</v>
      </c>
      <c r="S20" s="47" t="e">
        <f t="shared" si="0"/>
        <v>#N/A</v>
      </c>
      <c r="T20" s="47"/>
      <c r="U20" s="52" t="str">
        <f>IF(H20="30 Mins",$N$19,IF(H20="45 Mins",$N$20,IF(H20="60 Mins",$N$21,IF(H20="Alt 1",$N$22,IF(H20="Alt 2",$N$23,IF(H20="Alt 3",$N$24,IF(H20="Alt 4",$N$25,IF(H20="Alt 5",#REF!,IF(H20="Change",V19,"")))))))))</f>
        <v/>
      </c>
      <c r="V20" s="53" t="e">
        <f>IF(COUNT(U$4:U20)=0,NA(),IF(ISNUMBER(U20),U20,V19))</f>
        <v>#N/A</v>
      </c>
      <c r="W20" s="48" t="e">
        <f t="shared" si="1"/>
        <v>#N/A</v>
      </c>
      <c r="X20" s="72" t="str">
        <f>IF(AND(ISNUMBER($S20),COUNT($U$4:$U20)=X$2),$S20,"")</f>
        <v/>
      </c>
      <c r="Y20" s="72" t="str">
        <f>IF(AND(ISNUMBER($S20),COUNT($U$4:$U20)=Y$2),$S20,"")</f>
        <v/>
      </c>
      <c r="Z20" s="72" t="str">
        <f>IF(AND(ISNUMBER($S20),COUNT($U$4:$U20)=Z$2),$S20,"")</f>
        <v/>
      </c>
      <c r="AA20" s="72" t="str">
        <f>IF(AND(ISNUMBER($S20),COUNT($U$4:$U20)=AA$2),$S20,"")</f>
        <v/>
      </c>
      <c r="AB20" s="72" t="str">
        <f>IF(AND(ISNUMBER($S20),COUNT($U$4:$U20)=AB$2),$S20,"")</f>
        <v/>
      </c>
      <c r="AC20" s="72" t="str">
        <f>IF(AND(ISNUMBER($S20),COUNT($U$4:$U20)=AC$2),$S20,"")</f>
        <v/>
      </c>
      <c r="AD20" s="72" t="str">
        <f>IF(AND(ISNUMBER($S20),COUNT($U$4:$U20)=AD$2),$S20,"")</f>
        <v/>
      </c>
      <c r="AE20" s="72" t="str">
        <f>IF(AND(ISNUMBER($S20),COUNT($U$4:$U20)=AE$2),$S20,"")</f>
        <v/>
      </c>
      <c r="AF20" s="72" t="str">
        <f>IF(AND(ISNUMBER($S20),COUNT($U$4:$U20)=AF$2),$S20,"")</f>
        <v/>
      </c>
      <c r="AG20" s="72" t="str">
        <f>IF(AND(ISNUMBER($S20),COUNT($U$4:$U20)=AG$2),$S20,"")</f>
        <v/>
      </c>
      <c r="AH20" s="72" t="str">
        <f>IF(AND(ISNUMBER($S20),COUNT($U$4:$U20)=AH$2),$S20,"")</f>
        <v/>
      </c>
      <c r="AI20" s="72" t="str">
        <f>IF(AND(ISNUMBER($S20),COUNT($U$4:$U20)=AI$2),$S20,"")</f>
        <v/>
      </c>
      <c r="AJ20" s="51" t="e">
        <f>IFERROR(IF(COUNT($U$4:$U20)&lt;&gt;AJ$2,NA(),SLOPE(X$4:X$26,$R$4:$R$26)*($R20-COUNTIF(BH$4:BH20,"Hold"))+INTERCEPT(X$4:X$26,$R$4:$R$26)),NA())</f>
        <v>#N/A</v>
      </c>
      <c r="AK20" s="51" t="e">
        <f>IFERROR(IF(COUNT($U$4:$U20)&lt;&gt;AK$2,NA(),SLOPE(Y$4:Y$26,$R$4:$R$26)*($R20-COUNTIF(BI$4:BI20,"Hold"))+INTERCEPT(Y$4:Y$26,$R$4:$R$26)),NA())</f>
        <v>#N/A</v>
      </c>
      <c r="AL20" s="51" t="e">
        <f>IFERROR(IF(COUNT($U$4:$U20)&lt;&gt;AL$2,NA(),SLOPE(Z$4:Z$26,$R$4:$R$26)*($R20-COUNTIF(BJ$4:BJ20,"Hold"))+INTERCEPT(Z$4:Z$26,$R$4:$R$26)),NA())</f>
        <v>#N/A</v>
      </c>
      <c r="AM20" s="51" t="e">
        <f>IFERROR(IF(COUNT($U$4:$U20)&lt;&gt;AM$2,NA(),SLOPE(AA$4:AA$26,$R$4:$R$26)*($R20-COUNTIF(BK$4:BK20,"Hold"))+INTERCEPT(AA$4:AA$26,$R$4:$R$26)),NA())</f>
        <v>#N/A</v>
      </c>
      <c r="AN20" s="51" t="e">
        <f>IFERROR(IF(COUNT($U$4:$U20)&lt;&gt;AN$2,NA(),SLOPE(AB$4:AB$26,$R$4:$R$26)*($R20-COUNTIF(BL$4:BL20,"Hold"))+INTERCEPT(AB$4:AB$26,$R$4:$R$26)),NA())</f>
        <v>#N/A</v>
      </c>
      <c r="AO20" s="51" t="e">
        <f>IFERROR(IF(COUNT($U$4:$U20)&lt;&gt;AO$2,NA(),SLOPE(AC$4:AC$26,$R$4:$R$26)*($R20-COUNTIF(BM$4:BM20,"Hold"))+INTERCEPT(AC$4:AC$26,$R$4:$R$26)),NA())</f>
        <v>#N/A</v>
      </c>
      <c r="AP20" s="51" t="e">
        <f>IFERROR(IF(COUNT($U$4:$U20)&lt;&gt;AP$2,NA(),SLOPE(AD$4:AD$26,$R$4:$R$26)*($R20-COUNTIF(BN$4:BN20,"Hold"))+INTERCEPT(AD$4:AD$26,$R$4:$R$26)),NA())</f>
        <v>#N/A</v>
      </c>
      <c r="AQ20" s="51" t="e">
        <f>IFERROR(IF(COUNT($U$4:$U20)&lt;&gt;AQ$2,NA(),SLOPE(AE$4:AE$26,$R$4:$R$26)*($R20-COUNTIF(BO$4:BO20,"Hold"))+INTERCEPT(AE$4:AE$26,$R$4:$R$26)),NA())</f>
        <v>#N/A</v>
      </c>
      <c r="AR20" s="51" t="e">
        <f>IFERROR(IF(COUNT($U$4:$U20)&lt;&gt;AR$2,NA(),SLOPE(AF$4:AF$26,$R$4:$R$26)*($R20-COUNTIF(BP$4:BP20,"Hold"))+INTERCEPT(AF$4:AF$26,$R$4:$R$26)),NA())</f>
        <v>#N/A</v>
      </c>
      <c r="AS20" s="51" t="e">
        <f>IFERROR(IF(COUNT($U$4:$U20)&lt;&gt;AS$2,NA(),SLOPE(AG$4:AG$26,$R$4:$R$26)*($R20-COUNTIF(BQ$4:BQ20,"Hold"))+INTERCEPT(AG$4:AG$26,$R$4:$R$26)),NA())</f>
        <v>#N/A</v>
      </c>
      <c r="AT20" s="51" t="e">
        <f>IFERROR(IF(COUNT($U$4:$U20)&lt;&gt;AT$2,NA(),SLOPE(AH$4:AH$26,$R$4:$R$26)*($R20-COUNTIF(BR$4:BR20,"Hold"))+INTERCEPT(AH$4:AH$26,$R$4:$R$26)),NA())</f>
        <v>#N/A</v>
      </c>
      <c r="AU20" s="51" t="e">
        <f>IFERROR(IF(COUNT($U$4:$U20)&lt;&gt;AU$2,NA(),SLOPE(AI$4:AI$26,$R$4:$R$26)*($R20-COUNTIF(BS$4:BS20,"Hold"))+INTERCEPT(AI$4:AI$26,$R$4:$R$26)),NA())</f>
        <v>#N/A</v>
      </c>
      <c r="AV20" s="57" t="e">
        <f>IF(AND(ISNUMBER($U20),COUNT($U$4:$U20)=AV$2),$G20,IF($H20="Hold",AV19,IF(COUNT($U$4:$U20)=AV$2,$V20+AV19,NA())))</f>
        <v>#N/A</v>
      </c>
      <c r="AW20" s="57" t="e">
        <f>IF(AND(ISNUMBER($U20),COUNT($U$4:$U20)=AW$2),$G20,IF($H20="Hold",AW19,IF(COUNT($U$4:$U20)=AW$2,$V20+AW19,NA())))</f>
        <v>#N/A</v>
      </c>
      <c r="AX20" s="57" t="e">
        <f>IF(AND(ISNUMBER($U20),COUNT($U$4:$U20)=AX$2),$G20,IF($H20="Hold",AX19,IF(COUNT($U$4:$U20)=AX$2,$V20+AX19,NA())))</f>
        <v>#N/A</v>
      </c>
      <c r="AY20" s="57" t="e">
        <f>IF(AND(ISNUMBER($U20),COUNT($U$4:$U20)=AY$2),$G20,IF($H20="Hold",AY19,IF(COUNT($U$4:$U20)=AY$2,$V20+AY19,NA())))</f>
        <v>#N/A</v>
      </c>
      <c r="AZ20" s="57" t="e">
        <f>IF(AND(ISNUMBER($U20),COUNT($U$4:$U20)=AZ$2),$G20,IF($H20="Hold",AZ19,IF(COUNT($U$4:$U20)=AZ$2,$V20+AZ19,NA())))</f>
        <v>#N/A</v>
      </c>
      <c r="BA20" s="57" t="e">
        <f>IF(AND(ISNUMBER($U20),COUNT($U$4:$U20)=BA$2),$G20,IF($H20="Hold",BA19,IF(COUNT($U$4:$U20)=BA$2,$V20+BA19,NA())))</f>
        <v>#N/A</v>
      </c>
      <c r="BB20" s="57" t="e">
        <f>IF(AND(ISNUMBER($U20),COUNT($U$4:$U20)=BB$2),$G20,IF($H20="Hold",BB19,IF(COUNT($U$4:$U20)=BB$2,$V20+BB19,NA())))</f>
        <v>#N/A</v>
      </c>
      <c r="BC20" s="57" t="e">
        <f>IF(AND(ISNUMBER($U20),COUNT($U$4:$U20)=BC$2),$G20,IF($H20="Hold",BC19,IF(COUNT($U$4:$U20)=BC$2,$V20+BC19,NA())))</f>
        <v>#N/A</v>
      </c>
      <c r="BD20" s="57" t="e">
        <f>IF(AND(ISNUMBER($U20),COUNT($U$4:$U20)=BD$2),$G20,IF($H20="Hold",BD19,IF(COUNT($U$4:$U20)=BD$2,$V20+BD19,NA())))</f>
        <v>#N/A</v>
      </c>
      <c r="BE20" s="57" t="e">
        <f>IF(AND(ISNUMBER($U20),COUNT($U$4:$U20)=BE$2),$G20,IF($H20="Hold",BE19,IF(COUNT($U$4:$U20)=BE$2,$V20+BE19,NA())))</f>
        <v>#N/A</v>
      </c>
      <c r="BF20" s="57" t="e">
        <f>IF(AND(ISNUMBER($U20),COUNT($U$4:$U20)=BF$2),$G20,IF($H20="Hold",BF19,IF(COUNT($U$4:$U20)=BF$2,$V20+BF19,NA())))</f>
        <v>#N/A</v>
      </c>
      <c r="BG20" s="57" t="e">
        <f>IF(AND(ISNUMBER($U20),COUNT($U$4:$U20)=BG$2),$G20,IF($H20="Hold",BG19,IF(COUNT($U$4:$U20)=BG$2,$V20+BG19,NA())))</f>
        <v>#N/A</v>
      </c>
      <c r="BH20" s="55" t="e">
        <f>IF(AND(COUNT($U$4:$U20)=BH$2,$H20="Hold"),"Hold",NA())</f>
        <v>#N/A</v>
      </c>
      <c r="BI20" s="55" t="e">
        <f>IF(AND(COUNT($U$4:$U20)=BI$2,$H20="Hold"),"Hold",NA())</f>
        <v>#N/A</v>
      </c>
      <c r="BJ20" s="55" t="e">
        <f>IF(AND(COUNT($U$4:$U20)=BJ$2,$H20="Hold"),"Hold",NA())</f>
        <v>#N/A</v>
      </c>
      <c r="BK20" s="55" t="e">
        <f>IF(AND(COUNT($U$4:$U20)=BK$2,$H20="Hold"),"Hold",NA())</f>
        <v>#N/A</v>
      </c>
      <c r="BL20" s="55" t="e">
        <f>IF(AND(COUNT($U$4:$U20)=BL$2,$H20="Hold"),"Hold",NA())</f>
        <v>#N/A</v>
      </c>
      <c r="BM20" s="55" t="e">
        <f>IF(AND(COUNT($U$4:$U20)=BM$2,$H20="Hold"),"Hold",NA())</f>
        <v>#N/A</v>
      </c>
      <c r="BN20" s="55" t="e">
        <f>IF(AND(COUNT($U$4:$U20)=BN$2,$H20="Hold"),"Hold",NA())</f>
        <v>#N/A</v>
      </c>
      <c r="BO20" s="55" t="e">
        <f>IF(AND(COUNT($U$4:$U20)=BO$2,$H20="Hold"),"Hold",NA())</f>
        <v>#N/A</v>
      </c>
      <c r="BP20" s="55" t="e">
        <f>IF(AND(COUNT($U$4:$U20)=BP$2,$H20="Hold"),"Hold",NA())</f>
        <v>#N/A</v>
      </c>
      <c r="BQ20" s="55" t="e">
        <f>IF(AND(COUNT($U$4:$U20)=BQ$2,$H20="Hold"),"Hold",NA())</f>
        <v>#N/A</v>
      </c>
      <c r="BR20" s="55" t="e">
        <f>IF(AND(COUNT($U$4:$U20)=BR$2,$H20="Hold"),"Hold",NA())</f>
        <v>#N/A</v>
      </c>
      <c r="BS20" s="55" t="e">
        <f>IF(AND(COUNT($U$4:$U20)=BS$2,$H20="Hold"),"Hold",NA())</f>
        <v>#N/A</v>
      </c>
    </row>
    <row r="21" spans="1:71" s="96" customFormat="1" ht="18.75" customHeight="1" x14ac:dyDescent="0.25">
      <c r="B21" s="23"/>
      <c r="C21" s="95"/>
      <c r="D21" s="9">
        <f t="shared" si="2"/>
        <v>34</v>
      </c>
      <c r="E21" s="10">
        <f t="shared" si="3"/>
        <v>42828</v>
      </c>
      <c r="F21" s="5" t="str">
        <f>IFERROR(IF(COUNT(G$4:G21)=0,"",IF(H21="Hold",F20,IF(ISNUMBER(U21),G21,F20+V21))),"")</f>
        <v/>
      </c>
      <c r="G21" s="13"/>
      <c r="H21" s="27"/>
      <c r="I21" s="17"/>
      <c r="J21" s="93"/>
      <c r="K21" s="34"/>
      <c r="L21" s="25" t="s">
        <v>67</v>
      </c>
      <c r="M21" s="133" t="s">
        <v>79</v>
      </c>
      <c r="N21" s="97">
        <v>6.6</v>
      </c>
      <c r="O21" s="75"/>
      <c r="P21" s="37"/>
      <c r="R21" s="46">
        <v>18</v>
      </c>
      <c r="S21" s="47" t="e">
        <f t="shared" si="0"/>
        <v>#N/A</v>
      </c>
      <c r="T21" s="47"/>
      <c r="U21" s="52" t="str">
        <f>IF(H21="30 Mins",$N$19,IF(H21="45 Mins",$N$20,IF(H21="60 Mins",$N$21,IF(H21="Alt 1",$N$22,IF(H21="Alt 2",$N$23,IF(H21="Alt 3",$N$24,IF(H21="Alt 4",$N$25,IF(H21="Alt 5",#REF!,IF(H21="Change",V20,"")))))))))</f>
        <v/>
      </c>
      <c r="V21" s="53" t="e">
        <f>IF(COUNT(U$4:U21)=0,NA(),IF(ISNUMBER(U21),U21,V20))</f>
        <v>#N/A</v>
      </c>
      <c r="W21" s="48" t="e">
        <f t="shared" si="1"/>
        <v>#N/A</v>
      </c>
      <c r="X21" s="72" t="str">
        <f>IF(AND(ISNUMBER($S21),COUNT($U$4:$U21)=X$2),$S21,"")</f>
        <v/>
      </c>
      <c r="Y21" s="72" t="str">
        <f>IF(AND(ISNUMBER($S21),COUNT($U$4:$U21)=Y$2),$S21,"")</f>
        <v/>
      </c>
      <c r="Z21" s="72" t="str">
        <f>IF(AND(ISNUMBER($S21),COUNT($U$4:$U21)=Z$2),$S21,"")</f>
        <v/>
      </c>
      <c r="AA21" s="72" t="str">
        <f>IF(AND(ISNUMBER($S21),COUNT($U$4:$U21)=AA$2),$S21,"")</f>
        <v/>
      </c>
      <c r="AB21" s="72" t="str">
        <f>IF(AND(ISNUMBER($S21),COUNT($U$4:$U21)=AB$2),$S21,"")</f>
        <v/>
      </c>
      <c r="AC21" s="72" t="str">
        <f>IF(AND(ISNUMBER($S21),COUNT($U$4:$U21)=AC$2),$S21,"")</f>
        <v/>
      </c>
      <c r="AD21" s="72" t="str">
        <f>IF(AND(ISNUMBER($S21),COUNT($U$4:$U21)=AD$2),$S21,"")</f>
        <v/>
      </c>
      <c r="AE21" s="72" t="str">
        <f>IF(AND(ISNUMBER($S21),COUNT($U$4:$U21)=AE$2),$S21,"")</f>
        <v/>
      </c>
      <c r="AF21" s="72" t="str">
        <f>IF(AND(ISNUMBER($S21),COUNT($U$4:$U21)=AF$2),$S21,"")</f>
        <v/>
      </c>
      <c r="AG21" s="72" t="str">
        <f>IF(AND(ISNUMBER($S21),COUNT($U$4:$U21)=AG$2),$S21,"")</f>
        <v/>
      </c>
      <c r="AH21" s="72" t="str">
        <f>IF(AND(ISNUMBER($S21),COUNT($U$4:$U21)=AH$2),$S21,"")</f>
        <v/>
      </c>
      <c r="AI21" s="72" t="str">
        <f>IF(AND(ISNUMBER($S21),COUNT($U$4:$U21)=AI$2),$S21,"")</f>
        <v/>
      </c>
      <c r="AJ21" s="51" t="e">
        <f>IFERROR(IF(COUNT($U$4:$U21)&lt;&gt;AJ$2,NA(),SLOPE(X$4:X$26,$R$4:$R$26)*($R21-COUNTIF(BH$4:BH21,"Hold"))+INTERCEPT(X$4:X$26,$R$4:$R$26)),NA())</f>
        <v>#N/A</v>
      </c>
      <c r="AK21" s="51" t="e">
        <f>IFERROR(IF(COUNT($U$4:$U21)&lt;&gt;AK$2,NA(),SLOPE(Y$4:Y$26,$R$4:$R$26)*($R21-COUNTIF(BI$4:BI21,"Hold"))+INTERCEPT(Y$4:Y$26,$R$4:$R$26)),NA())</f>
        <v>#N/A</v>
      </c>
      <c r="AL21" s="51" t="e">
        <f>IFERROR(IF(COUNT($U$4:$U21)&lt;&gt;AL$2,NA(),SLOPE(Z$4:Z$26,$R$4:$R$26)*($R21-COUNTIF(BJ$4:BJ21,"Hold"))+INTERCEPT(Z$4:Z$26,$R$4:$R$26)),NA())</f>
        <v>#N/A</v>
      </c>
      <c r="AM21" s="51" t="e">
        <f>IFERROR(IF(COUNT($U$4:$U21)&lt;&gt;AM$2,NA(),SLOPE(AA$4:AA$26,$R$4:$R$26)*($R21-COUNTIF(BK$4:BK21,"Hold"))+INTERCEPT(AA$4:AA$26,$R$4:$R$26)),NA())</f>
        <v>#N/A</v>
      </c>
      <c r="AN21" s="51" t="e">
        <f>IFERROR(IF(COUNT($U$4:$U21)&lt;&gt;AN$2,NA(),SLOPE(AB$4:AB$26,$R$4:$R$26)*($R21-COUNTIF(BL$4:BL21,"Hold"))+INTERCEPT(AB$4:AB$26,$R$4:$R$26)),NA())</f>
        <v>#N/A</v>
      </c>
      <c r="AO21" s="51" t="e">
        <f>IFERROR(IF(COUNT($U$4:$U21)&lt;&gt;AO$2,NA(),SLOPE(AC$4:AC$26,$R$4:$R$26)*($R21-COUNTIF(BM$4:BM21,"Hold"))+INTERCEPT(AC$4:AC$26,$R$4:$R$26)),NA())</f>
        <v>#N/A</v>
      </c>
      <c r="AP21" s="51" t="e">
        <f>IFERROR(IF(COUNT($U$4:$U21)&lt;&gt;AP$2,NA(),SLOPE(AD$4:AD$26,$R$4:$R$26)*($R21-COUNTIF(BN$4:BN21,"Hold"))+INTERCEPT(AD$4:AD$26,$R$4:$R$26)),NA())</f>
        <v>#N/A</v>
      </c>
      <c r="AQ21" s="51" t="e">
        <f>IFERROR(IF(COUNT($U$4:$U21)&lt;&gt;AQ$2,NA(),SLOPE(AE$4:AE$26,$R$4:$R$26)*($R21-COUNTIF(BO$4:BO21,"Hold"))+INTERCEPT(AE$4:AE$26,$R$4:$R$26)),NA())</f>
        <v>#N/A</v>
      </c>
      <c r="AR21" s="51" t="e">
        <f>IFERROR(IF(COUNT($U$4:$U21)&lt;&gt;AR$2,NA(),SLOPE(AF$4:AF$26,$R$4:$R$26)*($R21-COUNTIF(BP$4:BP21,"Hold"))+INTERCEPT(AF$4:AF$26,$R$4:$R$26)),NA())</f>
        <v>#N/A</v>
      </c>
      <c r="AS21" s="51" t="e">
        <f>IFERROR(IF(COUNT($U$4:$U21)&lt;&gt;AS$2,NA(),SLOPE(AG$4:AG$26,$R$4:$R$26)*($R21-COUNTIF(BQ$4:BQ21,"Hold"))+INTERCEPT(AG$4:AG$26,$R$4:$R$26)),NA())</f>
        <v>#N/A</v>
      </c>
      <c r="AT21" s="51" t="e">
        <f>IFERROR(IF(COUNT($U$4:$U21)&lt;&gt;AT$2,NA(),SLOPE(AH$4:AH$26,$R$4:$R$26)*($R21-COUNTIF(BR$4:BR21,"Hold"))+INTERCEPT(AH$4:AH$26,$R$4:$R$26)),NA())</f>
        <v>#N/A</v>
      </c>
      <c r="AU21" s="51" t="e">
        <f>IFERROR(IF(COUNT($U$4:$U21)&lt;&gt;AU$2,NA(),SLOPE(AI$4:AI$26,$R$4:$R$26)*($R21-COUNTIF(BS$4:BS21,"Hold"))+INTERCEPT(AI$4:AI$26,$R$4:$R$26)),NA())</f>
        <v>#N/A</v>
      </c>
      <c r="AV21" s="57" t="e">
        <f>IF(AND(ISNUMBER($U21),COUNT($U$4:$U21)=AV$2),$G21,IF($H21="Hold",AV20,IF(COUNT($U$4:$U21)=AV$2,$V21+AV20,NA())))</f>
        <v>#N/A</v>
      </c>
      <c r="AW21" s="57" t="e">
        <f>IF(AND(ISNUMBER($U21),COUNT($U$4:$U21)=AW$2),$G21,IF($H21="Hold",AW20,IF(COUNT($U$4:$U21)=AW$2,$V21+AW20,NA())))</f>
        <v>#N/A</v>
      </c>
      <c r="AX21" s="57" t="e">
        <f>IF(AND(ISNUMBER($U21),COUNT($U$4:$U21)=AX$2),$G21,IF($H21="Hold",AX20,IF(COUNT($U$4:$U21)=AX$2,$V21+AX20,NA())))</f>
        <v>#N/A</v>
      </c>
      <c r="AY21" s="57" t="e">
        <f>IF(AND(ISNUMBER($U21),COUNT($U$4:$U21)=AY$2),$G21,IF($H21="Hold",AY20,IF(COUNT($U$4:$U21)=AY$2,$V21+AY20,NA())))</f>
        <v>#N/A</v>
      </c>
      <c r="AZ21" s="57" t="e">
        <f>IF(AND(ISNUMBER($U21),COUNT($U$4:$U21)=AZ$2),$G21,IF($H21="Hold",AZ20,IF(COUNT($U$4:$U21)=AZ$2,$V21+AZ20,NA())))</f>
        <v>#N/A</v>
      </c>
      <c r="BA21" s="57" t="e">
        <f>IF(AND(ISNUMBER($U21),COUNT($U$4:$U21)=BA$2),$G21,IF($H21="Hold",BA20,IF(COUNT($U$4:$U21)=BA$2,$V21+BA20,NA())))</f>
        <v>#N/A</v>
      </c>
      <c r="BB21" s="57" t="e">
        <f>IF(AND(ISNUMBER($U21),COUNT($U$4:$U21)=BB$2),$G21,IF($H21="Hold",BB20,IF(COUNT($U$4:$U21)=BB$2,$V21+BB20,NA())))</f>
        <v>#N/A</v>
      </c>
      <c r="BC21" s="57" t="e">
        <f>IF(AND(ISNUMBER($U21),COUNT($U$4:$U21)=BC$2),$G21,IF($H21="Hold",BC20,IF(COUNT($U$4:$U21)=BC$2,$V21+BC20,NA())))</f>
        <v>#N/A</v>
      </c>
      <c r="BD21" s="57" t="e">
        <f>IF(AND(ISNUMBER($U21),COUNT($U$4:$U21)=BD$2),$G21,IF($H21="Hold",BD20,IF(COUNT($U$4:$U21)=BD$2,$V21+BD20,NA())))</f>
        <v>#N/A</v>
      </c>
      <c r="BE21" s="57" t="e">
        <f>IF(AND(ISNUMBER($U21),COUNT($U$4:$U21)=BE$2),$G21,IF($H21="Hold",BE20,IF(COUNT($U$4:$U21)=BE$2,$V21+BE20,NA())))</f>
        <v>#N/A</v>
      </c>
      <c r="BF21" s="57" t="e">
        <f>IF(AND(ISNUMBER($U21),COUNT($U$4:$U21)=BF$2),$G21,IF($H21="Hold",BF20,IF(COUNT($U$4:$U21)=BF$2,$V21+BF20,NA())))</f>
        <v>#N/A</v>
      </c>
      <c r="BG21" s="57" t="e">
        <f>IF(AND(ISNUMBER($U21),COUNT($U$4:$U21)=BG$2),$G21,IF($H21="Hold",BG20,IF(COUNT($U$4:$U21)=BG$2,$V21+BG20,NA())))</f>
        <v>#N/A</v>
      </c>
      <c r="BH21" s="55" t="e">
        <f>IF(AND(COUNT($U$4:$U21)=BH$2,$H21="Hold"),"Hold",NA())</f>
        <v>#N/A</v>
      </c>
      <c r="BI21" s="55" t="e">
        <f>IF(AND(COUNT($U$4:$U21)=BI$2,$H21="Hold"),"Hold",NA())</f>
        <v>#N/A</v>
      </c>
      <c r="BJ21" s="55" t="e">
        <f>IF(AND(COUNT($U$4:$U21)=BJ$2,$H21="Hold"),"Hold",NA())</f>
        <v>#N/A</v>
      </c>
      <c r="BK21" s="55" t="e">
        <f>IF(AND(COUNT($U$4:$U21)=BK$2,$H21="Hold"),"Hold",NA())</f>
        <v>#N/A</v>
      </c>
      <c r="BL21" s="55" t="e">
        <f>IF(AND(COUNT($U$4:$U21)=BL$2,$H21="Hold"),"Hold",NA())</f>
        <v>#N/A</v>
      </c>
      <c r="BM21" s="55" t="e">
        <f>IF(AND(COUNT($U$4:$U21)=BM$2,$H21="Hold"),"Hold",NA())</f>
        <v>#N/A</v>
      </c>
      <c r="BN21" s="55" t="e">
        <f>IF(AND(COUNT($U$4:$U21)=BN$2,$H21="Hold"),"Hold",NA())</f>
        <v>#N/A</v>
      </c>
      <c r="BO21" s="55" t="e">
        <f>IF(AND(COUNT($U$4:$U21)=BO$2,$H21="Hold"),"Hold",NA())</f>
        <v>#N/A</v>
      </c>
      <c r="BP21" s="55" t="e">
        <f>IF(AND(COUNT($U$4:$U21)=BP$2,$H21="Hold"),"Hold",NA())</f>
        <v>#N/A</v>
      </c>
      <c r="BQ21" s="55" t="e">
        <f>IF(AND(COUNT($U$4:$U21)=BQ$2,$H21="Hold"),"Hold",NA())</f>
        <v>#N/A</v>
      </c>
      <c r="BR21" s="55" t="e">
        <f>IF(AND(COUNT($U$4:$U21)=BR$2,$H21="Hold"),"Hold",NA())</f>
        <v>#N/A</v>
      </c>
      <c r="BS21" s="55" t="e">
        <f>IF(AND(COUNT($U$4:$U21)=BS$2,$H21="Hold"),"Hold",NA())</f>
        <v>#N/A</v>
      </c>
    </row>
    <row r="22" spans="1:71" s="96" customFormat="1" ht="18.75" customHeight="1" thickBot="1" x14ac:dyDescent="0.3">
      <c r="B22" s="23"/>
      <c r="C22" s="95"/>
      <c r="D22" s="9">
        <f t="shared" si="2"/>
        <v>36</v>
      </c>
      <c r="E22" s="10">
        <f t="shared" si="3"/>
        <v>42842</v>
      </c>
      <c r="F22" s="5" t="str">
        <f>IFERROR(IF(COUNT(G$4:G22)=0,"",IF(H22="Hold",F21,IF(ISNUMBER(U22),G22,F21+V22))),"")</f>
        <v/>
      </c>
      <c r="G22" s="13"/>
      <c r="H22" s="27"/>
      <c r="I22" s="17"/>
      <c r="J22" s="93"/>
      <c r="K22" s="34"/>
      <c r="L22" s="123" t="s">
        <v>80</v>
      </c>
      <c r="M22" s="128" t="s">
        <v>79</v>
      </c>
      <c r="N22" s="77"/>
      <c r="O22" s="153" t="str">
        <f>IF(AND(COUNTIF($H$4:$H$26,"Alt 1")&gt;0,ISBLANK(N22)),"← RoI* Needed","")</f>
        <v/>
      </c>
      <c r="P22" s="154"/>
      <c r="R22" s="46">
        <v>19</v>
      </c>
      <c r="S22" s="47" t="e">
        <f t="shared" si="0"/>
        <v>#N/A</v>
      </c>
      <c r="T22" s="47"/>
      <c r="U22" s="52" t="str">
        <f>IF(H22="30 Mins",$N$19,IF(H22="45 Mins",$N$20,IF(H22="60 Mins",$N$21,IF(H22="Alt 1",$N$22,IF(H22="Alt 2",$N$23,IF(H22="Alt 3",$N$24,IF(H22="Alt 4",$N$25,IF(H22="Alt 5",#REF!,IF(H22="Change",V21,"")))))))))</f>
        <v/>
      </c>
      <c r="V22" s="53" t="e">
        <f>IF(COUNT(U$4:U22)=0,NA(),IF(ISNUMBER(U22),U22,V21))</f>
        <v>#N/A</v>
      </c>
      <c r="W22" s="48" t="e">
        <f t="shared" si="1"/>
        <v>#N/A</v>
      </c>
      <c r="X22" s="72" t="str">
        <f>IF(AND(ISNUMBER($S22),COUNT($U$4:$U22)=X$2),$S22,"")</f>
        <v/>
      </c>
      <c r="Y22" s="72" t="str">
        <f>IF(AND(ISNUMBER($S22),COUNT($U$4:$U22)=Y$2),$S22,"")</f>
        <v/>
      </c>
      <c r="Z22" s="72" t="str">
        <f>IF(AND(ISNUMBER($S22),COUNT($U$4:$U22)=Z$2),$S22,"")</f>
        <v/>
      </c>
      <c r="AA22" s="72" t="str">
        <f>IF(AND(ISNUMBER($S22),COUNT($U$4:$U22)=AA$2),$S22,"")</f>
        <v/>
      </c>
      <c r="AB22" s="72" t="str">
        <f>IF(AND(ISNUMBER($S22),COUNT($U$4:$U22)=AB$2),$S22,"")</f>
        <v/>
      </c>
      <c r="AC22" s="72" t="str">
        <f>IF(AND(ISNUMBER($S22),COUNT($U$4:$U22)=AC$2),$S22,"")</f>
        <v/>
      </c>
      <c r="AD22" s="72" t="str">
        <f>IF(AND(ISNUMBER($S22),COUNT($U$4:$U22)=AD$2),$S22,"")</f>
        <v/>
      </c>
      <c r="AE22" s="72" t="str">
        <f>IF(AND(ISNUMBER($S22),COUNT($U$4:$U22)=AE$2),$S22,"")</f>
        <v/>
      </c>
      <c r="AF22" s="72" t="str">
        <f>IF(AND(ISNUMBER($S22),COUNT($U$4:$U22)=AF$2),$S22,"")</f>
        <v/>
      </c>
      <c r="AG22" s="72" t="str">
        <f>IF(AND(ISNUMBER($S22),COUNT($U$4:$U22)=AG$2),$S22,"")</f>
        <v/>
      </c>
      <c r="AH22" s="72" t="str">
        <f>IF(AND(ISNUMBER($S22),COUNT($U$4:$U22)=AH$2),$S22,"")</f>
        <v/>
      </c>
      <c r="AI22" s="72" t="str">
        <f>IF(AND(ISNUMBER($S22),COUNT($U$4:$U22)=AI$2),$S22,"")</f>
        <v/>
      </c>
      <c r="AJ22" s="51" t="e">
        <f>IFERROR(IF(COUNT($U$4:$U22)&lt;&gt;AJ$2,NA(),SLOPE(X$4:X$26,$R$4:$R$26)*($R22-COUNTIF(BH$4:BH22,"Hold"))+INTERCEPT(X$4:X$26,$R$4:$R$26)),NA())</f>
        <v>#N/A</v>
      </c>
      <c r="AK22" s="51" t="e">
        <f>IFERROR(IF(COUNT($U$4:$U22)&lt;&gt;AK$2,NA(),SLOPE(Y$4:Y$26,$R$4:$R$26)*($R22-COUNTIF(BI$4:BI22,"Hold"))+INTERCEPT(Y$4:Y$26,$R$4:$R$26)),NA())</f>
        <v>#N/A</v>
      </c>
      <c r="AL22" s="51" t="e">
        <f>IFERROR(IF(COUNT($U$4:$U22)&lt;&gt;AL$2,NA(),SLOPE(Z$4:Z$26,$R$4:$R$26)*($R22-COUNTIF(BJ$4:BJ22,"Hold"))+INTERCEPT(Z$4:Z$26,$R$4:$R$26)),NA())</f>
        <v>#N/A</v>
      </c>
      <c r="AM22" s="51" t="e">
        <f>IFERROR(IF(COUNT($U$4:$U22)&lt;&gt;AM$2,NA(),SLOPE(AA$4:AA$26,$R$4:$R$26)*($R22-COUNTIF(BK$4:BK22,"Hold"))+INTERCEPT(AA$4:AA$26,$R$4:$R$26)),NA())</f>
        <v>#N/A</v>
      </c>
      <c r="AN22" s="51" t="e">
        <f>IFERROR(IF(COUNT($U$4:$U22)&lt;&gt;AN$2,NA(),SLOPE(AB$4:AB$26,$R$4:$R$26)*($R22-COUNTIF(BL$4:BL22,"Hold"))+INTERCEPT(AB$4:AB$26,$R$4:$R$26)),NA())</f>
        <v>#N/A</v>
      </c>
      <c r="AO22" s="51" t="e">
        <f>IFERROR(IF(COUNT($U$4:$U22)&lt;&gt;AO$2,NA(),SLOPE(AC$4:AC$26,$R$4:$R$26)*($R22-COUNTIF(BM$4:BM22,"Hold"))+INTERCEPT(AC$4:AC$26,$R$4:$R$26)),NA())</f>
        <v>#N/A</v>
      </c>
      <c r="AP22" s="51" t="e">
        <f>IFERROR(IF(COUNT($U$4:$U22)&lt;&gt;AP$2,NA(),SLOPE(AD$4:AD$26,$R$4:$R$26)*($R22-COUNTIF(BN$4:BN22,"Hold"))+INTERCEPT(AD$4:AD$26,$R$4:$R$26)),NA())</f>
        <v>#N/A</v>
      </c>
      <c r="AQ22" s="51" t="e">
        <f>IFERROR(IF(COUNT($U$4:$U22)&lt;&gt;AQ$2,NA(),SLOPE(AE$4:AE$26,$R$4:$R$26)*($R22-COUNTIF(BO$4:BO22,"Hold"))+INTERCEPT(AE$4:AE$26,$R$4:$R$26)),NA())</f>
        <v>#N/A</v>
      </c>
      <c r="AR22" s="51" t="e">
        <f>IFERROR(IF(COUNT($U$4:$U22)&lt;&gt;AR$2,NA(),SLOPE(AF$4:AF$26,$R$4:$R$26)*($R22-COUNTIF(BP$4:BP22,"Hold"))+INTERCEPT(AF$4:AF$26,$R$4:$R$26)),NA())</f>
        <v>#N/A</v>
      </c>
      <c r="AS22" s="51" t="e">
        <f>IFERROR(IF(COUNT($U$4:$U22)&lt;&gt;AS$2,NA(),SLOPE(AG$4:AG$26,$R$4:$R$26)*($R22-COUNTIF(BQ$4:BQ22,"Hold"))+INTERCEPT(AG$4:AG$26,$R$4:$R$26)),NA())</f>
        <v>#N/A</v>
      </c>
      <c r="AT22" s="51" t="e">
        <f>IFERROR(IF(COUNT($U$4:$U22)&lt;&gt;AT$2,NA(),SLOPE(AH$4:AH$26,$R$4:$R$26)*($R22-COUNTIF(BR$4:BR22,"Hold"))+INTERCEPT(AH$4:AH$26,$R$4:$R$26)),NA())</f>
        <v>#N/A</v>
      </c>
      <c r="AU22" s="51" t="e">
        <f>IFERROR(IF(COUNT($U$4:$U22)&lt;&gt;AU$2,NA(),SLOPE(AI$4:AI$26,$R$4:$R$26)*($R22-COUNTIF(BS$4:BS22,"Hold"))+INTERCEPT(AI$4:AI$26,$R$4:$R$26)),NA())</f>
        <v>#N/A</v>
      </c>
      <c r="AV22" s="57" t="e">
        <f>IF(AND(ISNUMBER($U22),COUNT($U$4:$U22)=AV$2),$G22,IF($H22="Hold",AV21,IF(COUNT($U$4:$U22)=AV$2,$V22+AV21,NA())))</f>
        <v>#N/A</v>
      </c>
      <c r="AW22" s="57" t="e">
        <f>IF(AND(ISNUMBER($U22),COUNT($U$4:$U22)=AW$2),$G22,IF($H22="Hold",AW21,IF(COUNT($U$4:$U22)=AW$2,$V22+AW21,NA())))</f>
        <v>#N/A</v>
      </c>
      <c r="AX22" s="57" t="e">
        <f>IF(AND(ISNUMBER($U22),COUNT($U$4:$U22)=AX$2),$G22,IF($H22="Hold",AX21,IF(COUNT($U$4:$U22)=AX$2,$V22+AX21,NA())))</f>
        <v>#N/A</v>
      </c>
      <c r="AY22" s="57" t="e">
        <f>IF(AND(ISNUMBER($U22),COUNT($U$4:$U22)=AY$2),$G22,IF($H22="Hold",AY21,IF(COUNT($U$4:$U22)=AY$2,$V22+AY21,NA())))</f>
        <v>#N/A</v>
      </c>
      <c r="AZ22" s="57" t="e">
        <f>IF(AND(ISNUMBER($U22),COUNT($U$4:$U22)=AZ$2),$G22,IF($H22="Hold",AZ21,IF(COUNT($U$4:$U22)=AZ$2,$V22+AZ21,NA())))</f>
        <v>#N/A</v>
      </c>
      <c r="BA22" s="57" t="e">
        <f>IF(AND(ISNUMBER($U22),COUNT($U$4:$U22)=BA$2),$G22,IF($H22="Hold",BA21,IF(COUNT($U$4:$U22)=BA$2,$V22+BA21,NA())))</f>
        <v>#N/A</v>
      </c>
      <c r="BB22" s="57" t="e">
        <f>IF(AND(ISNUMBER($U22),COUNT($U$4:$U22)=BB$2),$G22,IF($H22="Hold",BB21,IF(COUNT($U$4:$U22)=BB$2,$V22+BB21,NA())))</f>
        <v>#N/A</v>
      </c>
      <c r="BC22" s="57" t="e">
        <f>IF(AND(ISNUMBER($U22),COUNT($U$4:$U22)=BC$2),$G22,IF($H22="Hold",BC21,IF(COUNT($U$4:$U22)=BC$2,$V22+BC21,NA())))</f>
        <v>#N/A</v>
      </c>
      <c r="BD22" s="57" t="e">
        <f>IF(AND(ISNUMBER($U22),COUNT($U$4:$U22)=BD$2),$G22,IF($H22="Hold",BD21,IF(COUNT($U$4:$U22)=BD$2,$V22+BD21,NA())))</f>
        <v>#N/A</v>
      </c>
      <c r="BE22" s="57" t="e">
        <f>IF(AND(ISNUMBER($U22),COUNT($U$4:$U22)=BE$2),$G22,IF($H22="Hold",BE21,IF(COUNT($U$4:$U22)=BE$2,$V22+BE21,NA())))</f>
        <v>#N/A</v>
      </c>
      <c r="BF22" s="57" t="e">
        <f>IF(AND(ISNUMBER($U22),COUNT($U$4:$U22)=BF$2),$G22,IF($H22="Hold",BF21,IF(COUNT($U$4:$U22)=BF$2,$V22+BF21,NA())))</f>
        <v>#N/A</v>
      </c>
      <c r="BG22" s="57" t="e">
        <f>IF(AND(ISNUMBER($U22),COUNT($U$4:$U22)=BG$2),$G22,IF($H22="Hold",BG21,IF(COUNT($U$4:$U22)=BG$2,$V22+BG21,NA())))</f>
        <v>#N/A</v>
      </c>
      <c r="BH22" s="55" t="e">
        <f>IF(AND(COUNT($U$4:$U22)=BH$2,$H22="Hold"),"Hold",NA())</f>
        <v>#N/A</v>
      </c>
      <c r="BI22" s="55" t="e">
        <f>IF(AND(COUNT($U$4:$U22)=BI$2,$H22="Hold"),"Hold",NA())</f>
        <v>#N/A</v>
      </c>
      <c r="BJ22" s="55" t="e">
        <f>IF(AND(COUNT($U$4:$U22)=BJ$2,$H22="Hold"),"Hold",NA())</f>
        <v>#N/A</v>
      </c>
      <c r="BK22" s="55" t="e">
        <f>IF(AND(COUNT($U$4:$U22)=BK$2,$H22="Hold"),"Hold",NA())</f>
        <v>#N/A</v>
      </c>
      <c r="BL22" s="55" t="e">
        <f>IF(AND(COUNT($U$4:$U22)=BL$2,$H22="Hold"),"Hold",NA())</f>
        <v>#N/A</v>
      </c>
      <c r="BM22" s="55" t="e">
        <f>IF(AND(COUNT($U$4:$U22)=BM$2,$H22="Hold"),"Hold",NA())</f>
        <v>#N/A</v>
      </c>
      <c r="BN22" s="55" t="e">
        <f>IF(AND(COUNT($U$4:$U22)=BN$2,$H22="Hold"),"Hold",NA())</f>
        <v>#N/A</v>
      </c>
      <c r="BO22" s="55" t="e">
        <f>IF(AND(COUNT($U$4:$U22)=BO$2,$H22="Hold"),"Hold",NA())</f>
        <v>#N/A</v>
      </c>
      <c r="BP22" s="55" t="e">
        <f>IF(AND(COUNT($U$4:$U22)=BP$2,$H22="Hold"),"Hold",NA())</f>
        <v>#N/A</v>
      </c>
      <c r="BQ22" s="55" t="e">
        <f>IF(AND(COUNT($U$4:$U22)=BQ$2,$H22="Hold"),"Hold",NA())</f>
        <v>#N/A</v>
      </c>
      <c r="BR22" s="55" t="e">
        <f>IF(AND(COUNT($U$4:$U22)=BR$2,$H22="Hold"),"Hold",NA())</f>
        <v>#N/A</v>
      </c>
      <c r="BS22" s="55" t="e">
        <f>IF(AND(COUNT($U$4:$U22)=BS$2,$H22="Hold"),"Hold",NA())</f>
        <v>#N/A</v>
      </c>
    </row>
    <row r="23" spans="1:71" s="96" customFormat="1" ht="18.75" customHeight="1" thickTop="1" x14ac:dyDescent="0.25">
      <c r="B23" s="23"/>
      <c r="C23" s="95"/>
      <c r="D23" s="9">
        <f t="shared" si="2"/>
        <v>38</v>
      </c>
      <c r="E23" s="10">
        <f t="shared" si="3"/>
        <v>42856</v>
      </c>
      <c r="F23" s="5" t="str">
        <f>IFERROR(IF(COUNT(G$4:G23)=0,"",IF(H23="Hold",F22,IF(ISNUMBER(U23),G23,F22+V23))),"")</f>
        <v/>
      </c>
      <c r="G23" s="13"/>
      <c r="H23" s="27"/>
      <c r="I23" s="17"/>
      <c r="J23" s="93"/>
      <c r="K23" s="34"/>
      <c r="L23" s="123" t="s">
        <v>81</v>
      </c>
      <c r="M23" s="128" t="s">
        <v>79</v>
      </c>
      <c r="N23" s="78"/>
      <c r="O23" s="153" t="str">
        <f>IF(AND(COUNTIF($H$4:$H$26,"Alt 2")&gt;0,ISBLANK(N23)),"← RoI* Needed","")</f>
        <v/>
      </c>
      <c r="P23" s="154"/>
      <c r="R23" s="46">
        <v>20</v>
      </c>
      <c r="S23" s="47" t="e">
        <f t="shared" si="0"/>
        <v>#N/A</v>
      </c>
      <c r="T23" s="47"/>
      <c r="U23" s="52" t="str">
        <f>IF(H23="30 Mins",$N$19,IF(H23="45 Mins",$N$20,IF(H23="60 Mins",$N$21,IF(H23="Alt 1",$N$22,IF(H23="Alt 2",$N$23,IF(H23="Alt 3",$N$24,IF(H23="Alt 4",$N$25,IF(H23="Alt 5",#REF!,IF(H23="Change",V22,"")))))))))</f>
        <v/>
      </c>
      <c r="V23" s="53" t="e">
        <f>IF(COUNT(U$4:U23)=0,NA(),IF(ISNUMBER(U23),U23,V22))</f>
        <v>#N/A</v>
      </c>
      <c r="W23" s="48" t="e">
        <f t="shared" si="1"/>
        <v>#N/A</v>
      </c>
      <c r="X23" s="72" t="str">
        <f>IF(AND(ISNUMBER($S23),COUNT($U$4:$U23)=X$2),$S23,"")</f>
        <v/>
      </c>
      <c r="Y23" s="72" t="str">
        <f>IF(AND(ISNUMBER($S23),COUNT($U$4:$U23)=Y$2),$S23,"")</f>
        <v/>
      </c>
      <c r="Z23" s="72" t="str">
        <f>IF(AND(ISNUMBER($S23),COUNT($U$4:$U23)=Z$2),$S23,"")</f>
        <v/>
      </c>
      <c r="AA23" s="72" t="str">
        <f>IF(AND(ISNUMBER($S23),COUNT($U$4:$U23)=AA$2),$S23,"")</f>
        <v/>
      </c>
      <c r="AB23" s="72" t="str">
        <f>IF(AND(ISNUMBER($S23),COUNT($U$4:$U23)=AB$2),$S23,"")</f>
        <v/>
      </c>
      <c r="AC23" s="72" t="str">
        <f>IF(AND(ISNUMBER($S23),COUNT($U$4:$U23)=AC$2),$S23,"")</f>
        <v/>
      </c>
      <c r="AD23" s="72" t="str">
        <f>IF(AND(ISNUMBER($S23),COUNT($U$4:$U23)=AD$2),$S23,"")</f>
        <v/>
      </c>
      <c r="AE23" s="72" t="str">
        <f>IF(AND(ISNUMBER($S23),COUNT($U$4:$U23)=AE$2),$S23,"")</f>
        <v/>
      </c>
      <c r="AF23" s="72" t="str">
        <f>IF(AND(ISNUMBER($S23),COUNT($U$4:$U23)=AF$2),$S23,"")</f>
        <v/>
      </c>
      <c r="AG23" s="72" t="str">
        <f>IF(AND(ISNUMBER($S23),COUNT($U$4:$U23)=AG$2),$S23,"")</f>
        <v/>
      </c>
      <c r="AH23" s="72" t="str">
        <f>IF(AND(ISNUMBER($S23),COUNT($U$4:$U23)=AH$2),$S23,"")</f>
        <v/>
      </c>
      <c r="AI23" s="72" t="str">
        <f>IF(AND(ISNUMBER($S23),COUNT($U$4:$U23)=AI$2),$S23,"")</f>
        <v/>
      </c>
      <c r="AJ23" s="51" t="e">
        <f>IFERROR(IF(COUNT($U$4:$U23)&lt;&gt;AJ$2,NA(),SLOPE(X$4:X$26,$R$4:$R$26)*($R23-COUNTIF(BH$4:BH23,"Hold"))+INTERCEPT(X$4:X$26,$R$4:$R$26)),NA())</f>
        <v>#N/A</v>
      </c>
      <c r="AK23" s="51" t="e">
        <f>IFERROR(IF(COUNT($U$4:$U23)&lt;&gt;AK$2,NA(),SLOPE(Y$4:Y$26,$R$4:$R$26)*($R23-COUNTIF(BI$4:BI23,"Hold"))+INTERCEPT(Y$4:Y$26,$R$4:$R$26)),NA())</f>
        <v>#N/A</v>
      </c>
      <c r="AL23" s="51" t="e">
        <f>IFERROR(IF(COUNT($U$4:$U23)&lt;&gt;AL$2,NA(),SLOPE(Z$4:Z$26,$R$4:$R$26)*($R23-COUNTIF(BJ$4:BJ23,"Hold"))+INTERCEPT(Z$4:Z$26,$R$4:$R$26)),NA())</f>
        <v>#N/A</v>
      </c>
      <c r="AM23" s="51" t="e">
        <f>IFERROR(IF(COUNT($U$4:$U23)&lt;&gt;AM$2,NA(),SLOPE(AA$4:AA$26,$R$4:$R$26)*($R23-COUNTIF(BK$4:BK23,"Hold"))+INTERCEPT(AA$4:AA$26,$R$4:$R$26)),NA())</f>
        <v>#N/A</v>
      </c>
      <c r="AN23" s="51" t="e">
        <f>IFERROR(IF(COUNT($U$4:$U23)&lt;&gt;AN$2,NA(),SLOPE(AB$4:AB$26,$R$4:$R$26)*($R23-COUNTIF(BL$4:BL23,"Hold"))+INTERCEPT(AB$4:AB$26,$R$4:$R$26)),NA())</f>
        <v>#N/A</v>
      </c>
      <c r="AO23" s="51" t="e">
        <f>IFERROR(IF(COUNT($U$4:$U23)&lt;&gt;AO$2,NA(),SLOPE(AC$4:AC$26,$R$4:$R$26)*($R23-COUNTIF(BM$4:BM23,"Hold"))+INTERCEPT(AC$4:AC$26,$R$4:$R$26)),NA())</f>
        <v>#N/A</v>
      </c>
      <c r="AP23" s="51" t="e">
        <f>IFERROR(IF(COUNT($U$4:$U23)&lt;&gt;AP$2,NA(),SLOPE(AD$4:AD$26,$R$4:$R$26)*($R23-COUNTIF(BN$4:BN23,"Hold"))+INTERCEPT(AD$4:AD$26,$R$4:$R$26)),NA())</f>
        <v>#N/A</v>
      </c>
      <c r="AQ23" s="51" t="e">
        <f>IFERROR(IF(COUNT($U$4:$U23)&lt;&gt;AQ$2,NA(),SLOPE(AE$4:AE$26,$R$4:$R$26)*($R23-COUNTIF(BO$4:BO23,"Hold"))+INTERCEPT(AE$4:AE$26,$R$4:$R$26)),NA())</f>
        <v>#N/A</v>
      </c>
      <c r="AR23" s="51" t="e">
        <f>IFERROR(IF(COUNT($U$4:$U23)&lt;&gt;AR$2,NA(),SLOPE(AF$4:AF$26,$R$4:$R$26)*($R23-COUNTIF(BP$4:BP23,"Hold"))+INTERCEPT(AF$4:AF$26,$R$4:$R$26)),NA())</f>
        <v>#N/A</v>
      </c>
      <c r="AS23" s="51" t="e">
        <f>IFERROR(IF(COUNT($U$4:$U23)&lt;&gt;AS$2,NA(),SLOPE(AG$4:AG$26,$R$4:$R$26)*($R23-COUNTIF(BQ$4:BQ23,"Hold"))+INTERCEPT(AG$4:AG$26,$R$4:$R$26)),NA())</f>
        <v>#N/A</v>
      </c>
      <c r="AT23" s="51" t="e">
        <f>IFERROR(IF(COUNT($U$4:$U23)&lt;&gt;AT$2,NA(),SLOPE(AH$4:AH$26,$R$4:$R$26)*($R23-COUNTIF(BR$4:BR23,"Hold"))+INTERCEPT(AH$4:AH$26,$R$4:$R$26)),NA())</f>
        <v>#N/A</v>
      </c>
      <c r="AU23" s="51" t="e">
        <f>IFERROR(IF(COUNT($U$4:$U23)&lt;&gt;AU$2,NA(),SLOPE(AI$4:AI$26,$R$4:$R$26)*($R23-COUNTIF(BS$4:BS23,"Hold"))+INTERCEPT(AI$4:AI$26,$R$4:$R$26)),NA())</f>
        <v>#N/A</v>
      </c>
      <c r="AV23" s="57" t="e">
        <f>IF(AND(ISNUMBER($U23),COUNT($U$4:$U23)=AV$2),$G23,IF($H23="Hold",AV22,IF(COUNT($U$4:$U23)=AV$2,$V23+AV22,NA())))</f>
        <v>#N/A</v>
      </c>
      <c r="AW23" s="57" t="e">
        <f>IF(AND(ISNUMBER($U23),COUNT($U$4:$U23)=AW$2),$G23,IF($H23="Hold",AW22,IF(COUNT($U$4:$U23)=AW$2,$V23+AW22,NA())))</f>
        <v>#N/A</v>
      </c>
      <c r="AX23" s="57" t="e">
        <f>IF(AND(ISNUMBER($U23),COUNT($U$4:$U23)=AX$2),$G23,IF($H23="Hold",AX22,IF(COUNT($U$4:$U23)=AX$2,$V23+AX22,NA())))</f>
        <v>#N/A</v>
      </c>
      <c r="AY23" s="57" t="e">
        <f>IF(AND(ISNUMBER($U23),COUNT($U$4:$U23)=AY$2),$G23,IF($H23="Hold",AY22,IF(COUNT($U$4:$U23)=AY$2,$V23+AY22,NA())))</f>
        <v>#N/A</v>
      </c>
      <c r="AZ23" s="57" t="e">
        <f>IF(AND(ISNUMBER($U23),COUNT($U$4:$U23)=AZ$2),$G23,IF($H23="Hold",AZ22,IF(COUNT($U$4:$U23)=AZ$2,$V23+AZ22,NA())))</f>
        <v>#N/A</v>
      </c>
      <c r="BA23" s="57" t="e">
        <f>IF(AND(ISNUMBER($U23),COUNT($U$4:$U23)=BA$2),$G23,IF($H23="Hold",BA22,IF(COUNT($U$4:$U23)=BA$2,$V23+BA22,NA())))</f>
        <v>#N/A</v>
      </c>
      <c r="BB23" s="57" t="e">
        <f>IF(AND(ISNUMBER($U23),COUNT($U$4:$U23)=BB$2),$G23,IF($H23="Hold",BB22,IF(COUNT($U$4:$U23)=BB$2,$V23+BB22,NA())))</f>
        <v>#N/A</v>
      </c>
      <c r="BC23" s="57" t="e">
        <f>IF(AND(ISNUMBER($U23),COUNT($U$4:$U23)=BC$2),$G23,IF($H23="Hold",BC22,IF(COUNT($U$4:$U23)=BC$2,$V23+BC22,NA())))</f>
        <v>#N/A</v>
      </c>
      <c r="BD23" s="57" t="e">
        <f>IF(AND(ISNUMBER($U23),COUNT($U$4:$U23)=BD$2),$G23,IF($H23="Hold",BD22,IF(COUNT($U$4:$U23)=BD$2,$V23+BD22,NA())))</f>
        <v>#N/A</v>
      </c>
      <c r="BE23" s="57" t="e">
        <f>IF(AND(ISNUMBER($U23),COUNT($U$4:$U23)=BE$2),$G23,IF($H23="Hold",BE22,IF(COUNT($U$4:$U23)=BE$2,$V23+BE22,NA())))</f>
        <v>#N/A</v>
      </c>
      <c r="BF23" s="57" t="e">
        <f>IF(AND(ISNUMBER($U23),COUNT($U$4:$U23)=BF$2),$G23,IF($H23="Hold",BF22,IF(COUNT($U$4:$U23)=BF$2,$V23+BF22,NA())))</f>
        <v>#N/A</v>
      </c>
      <c r="BG23" s="57" t="e">
        <f>IF(AND(ISNUMBER($U23),COUNT($U$4:$U23)=BG$2),$G23,IF($H23="Hold",BG22,IF(COUNT($U$4:$U23)=BG$2,$V23+BG22,NA())))</f>
        <v>#N/A</v>
      </c>
      <c r="BH23" s="55" t="e">
        <f>IF(AND(COUNT($U$4:$U23)=BH$2,$H23="Hold"),"Hold",NA())</f>
        <v>#N/A</v>
      </c>
      <c r="BI23" s="55" t="e">
        <f>IF(AND(COUNT($U$4:$U23)=BI$2,$H23="Hold"),"Hold",NA())</f>
        <v>#N/A</v>
      </c>
      <c r="BJ23" s="55" t="e">
        <f>IF(AND(COUNT($U$4:$U23)=BJ$2,$H23="Hold"),"Hold",NA())</f>
        <v>#N/A</v>
      </c>
      <c r="BK23" s="55" t="e">
        <f>IF(AND(COUNT($U$4:$U23)=BK$2,$H23="Hold"),"Hold",NA())</f>
        <v>#N/A</v>
      </c>
      <c r="BL23" s="55" t="e">
        <f>IF(AND(COUNT($U$4:$U23)=BL$2,$H23="Hold"),"Hold",NA())</f>
        <v>#N/A</v>
      </c>
      <c r="BM23" s="55" t="e">
        <f>IF(AND(COUNT($U$4:$U23)=BM$2,$H23="Hold"),"Hold",NA())</f>
        <v>#N/A</v>
      </c>
      <c r="BN23" s="55" t="e">
        <f>IF(AND(COUNT($U$4:$U23)=BN$2,$H23="Hold"),"Hold",NA())</f>
        <v>#N/A</v>
      </c>
      <c r="BO23" s="55" t="e">
        <f>IF(AND(COUNT($U$4:$U23)=BO$2,$H23="Hold"),"Hold",NA())</f>
        <v>#N/A</v>
      </c>
      <c r="BP23" s="55" t="e">
        <f>IF(AND(COUNT($U$4:$U23)=BP$2,$H23="Hold"),"Hold",NA())</f>
        <v>#N/A</v>
      </c>
      <c r="BQ23" s="55" t="e">
        <f>IF(AND(COUNT($U$4:$U23)=BQ$2,$H23="Hold"),"Hold",NA())</f>
        <v>#N/A</v>
      </c>
      <c r="BR23" s="55" t="e">
        <f>IF(AND(COUNT($U$4:$U23)=BR$2,$H23="Hold"),"Hold",NA())</f>
        <v>#N/A</v>
      </c>
      <c r="BS23" s="55" t="e">
        <f>IF(AND(COUNT($U$4:$U23)=BS$2,$H23="Hold"),"Hold",NA())</f>
        <v>#N/A</v>
      </c>
    </row>
    <row r="24" spans="1:71" s="96" customFormat="1" ht="18.75" customHeight="1" x14ac:dyDescent="0.25">
      <c r="B24" s="23"/>
      <c r="C24" s="95"/>
      <c r="D24" s="9">
        <f t="shared" si="2"/>
        <v>40</v>
      </c>
      <c r="E24" s="10">
        <f t="shared" si="3"/>
        <v>42870</v>
      </c>
      <c r="F24" s="5" t="str">
        <f>IFERROR(IF(COUNT(G$4:G24)=0,"",IF(H24="Hold",F23,IF(ISNUMBER(U24),G24,F23+V24))),"")</f>
        <v/>
      </c>
      <c r="G24" s="13"/>
      <c r="H24" s="27"/>
      <c r="I24" s="17"/>
      <c r="J24" s="93"/>
      <c r="K24" s="34"/>
      <c r="L24" s="151" t="s">
        <v>86</v>
      </c>
      <c r="M24" s="151"/>
      <c r="N24" s="151"/>
      <c r="O24" s="151"/>
      <c r="P24" s="37"/>
      <c r="R24" s="46">
        <v>21</v>
      </c>
      <c r="S24" s="47" t="e">
        <f t="shared" si="0"/>
        <v>#N/A</v>
      </c>
      <c r="T24" s="47"/>
      <c r="U24" s="52" t="str">
        <f>IF(H24="30 Mins",$N$19,IF(H24="45 Mins",$N$20,IF(H24="60 Mins",$N$21,IF(H24="Alt 1",$N$22,IF(H24="Alt 2",$N$23,IF(H24="Alt 3",$N$24,IF(H24="Alt 4",$N$25,IF(H24="Alt 5",#REF!,IF(H24="Change",V23,"")))))))))</f>
        <v/>
      </c>
      <c r="V24" s="53" t="e">
        <f>IF(COUNT(U$4:U24)=0,NA(),IF(ISNUMBER(U24),U24,V23))</f>
        <v>#N/A</v>
      </c>
      <c r="W24" s="48" t="e">
        <f t="shared" si="1"/>
        <v>#N/A</v>
      </c>
      <c r="X24" s="72" t="str">
        <f>IF(AND(ISNUMBER($S24),COUNT($U$4:$U24)=X$2),$S24,"")</f>
        <v/>
      </c>
      <c r="Y24" s="72" t="str">
        <f>IF(AND(ISNUMBER($S24),COUNT($U$4:$U24)=Y$2),$S24,"")</f>
        <v/>
      </c>
      <c r="Z24" s="72" t="str">
        <f>IF(AND(ISNUMBER($S24),COUNT($U$4:$U24)=Z$2),$S24,"")</f>
        <v/>
      </c>
      <c r="AA24" s="72" t="str">
        <f>IF(AND(ISNUMBER($S24),COUNT($U$4:$U24)=AA$2),$S24,"")</f>
        <v/>
      </c>
      <c r="AB24" s="72" t="str">
        <f>IF(AND(ISNUMBER($S24),COUNT($U$4:$U24)=AB$2),$S24,"")</f>
        <v/>
      </c>
      <c r="AC24" s="72" t="str">
        <f>IF(AND(ISNUMBER($S24),COUNT($U$4:$U24)=AC$2),$S24,"")</f>
        <v/>
      </c>
      <c r="AD24" s="72" t="str">
        <f>IF(AND(ISNUMBER($S24),COUNT($U$4:$U24)=AD$2),$S24,"")</f>
        <v/>
      </c>
      <c r="AE24" s="72" t="str">
        <f>IF(AND(ISNUMBER($S24),COUNT($U$4:$U24)=AE$2),$S24,"")</f>
        <v/>
      </c>
      <c r="AF24" s="72" t="str">
        <f>IF(AND(ISNUMBER($S24),COUNT($U$4:$U24)=AF$2),$S24,"")</f>
        <v/>
      </c>
      <c r="AG24" s="72" t="str">
        <f>IF(AND(ISNUMBER($S24),COUNT($U$4:$U24)=AG$2),$S24,"")</f>
        <v/>
      </c>
      <c r="AH24" s="72" t="str">
        <f>IF(AND(ISNUMBER($S24),COUNT($U$4:$U24)=AH$2),$S24,"")</f>
        <v/>
      </c>
      <c r="AI24" s="72" t="str">
        <f>IF(AND(ISNUMBER($S24),COUNT($U$4:$U24)=AI$2),$S24,"")</f>
        <v/>
      </c>
      <c r="AJ24" s="51" t="e">
        <f>IFERROR(IF(COUNT($U$4:$U24)&lt;&gt;AJ$2,NA(),SLOPE(X$4:X$26,$R$4:$R$26)*($R24-COUNTIF(BH$4:BH24,"Hold"))+INTERCEPT(X$4:X$26,$R$4:$R$26)),NA())</f>
        <v>#N/A</v>
      </c>
      <c r="AK24" s="51" t="e">
        <f>IFERROR(IF(COUNT($U$4:$U24)&lt;&gt;AK$2,NA(),SLOPE(Y$4:Y$26,$R$4:$R$26)*($R24-COUNTIF(BI$4:BI24,"Hold"))+INTERCEPT(Y$4:Y$26,$R$4:$R$26)),NA())</f>
        <v>#N/A</v>
      </c>
      <c r="AL24" s="51" t="e">
        <f>IFERROR(IF(COUNT($U$4:$U24)&lt;&gt;AL$2,NA(),SLOPE(Z$4:Z$26,$R$4:$R$26)*($R24-COUNTIF(BJ$4:BJ24,"Hold"))+INTERCEPT(Z$4:Z$26,$R$4:$R$26)),NA())</f>
        <v>#N/A</v>
      </c>
      <c r="AM24" s="51" t="e">
        <f>IFERROR(IF(COUNT($U$4:$U24)&lt;&gt;AM$2,NA(),SLOPE(AA$4:AA$26,$R$4:$R$26)*($R24-COUNTIF(BK$4:BK24,"Hold"))+INTERCEPT(AA$4:AA$26,$R$4:$R$26)),NA())</f>
        <v>#N/A</v>
      </c>
      <c r="AN24" s="51" t="e">
        <f>IFERROR(IF(COUNT($U$4:$U24)&lt;&gt;AN$2,NA(),SLOPE(AB$4:AB$26,$R$4:$R$26)*($R24-COUNTIF(BL$4:BL24,"Hold"))+INTERCEPT(AB$4:AB$26,$R$4:$R$26)),NA())</f>
        <v>#N/A</v>
      </c>
      <c r="AO24" s="51" t="e">
        <f>IFERROR(IF(COUNT($U$4:$U24)&lt;&gt;AO$2,NA(),SLOPE(AC$4:AC$26,$R$4:$R$26)*($R24-COUNTIF(BM$4:BM24,"Hold"))+INTERCEPT(AC$4:AC$26,$R$4:$R$26)),NA())</f>
        <v>#N/A</v>
      </c>
      <c r="AP24" s="51" t="e">
        <f>IFERROR(IF(COUNT($U$4:$U24)&lt;&gt;AP$2,NA(),SLOPE(AD$4:AD$26,$R$4:$R$26)*($R24-COUNTIF(BN$4:BN24,"Hold"))+INTERCEPT(AD$4:AD$26,$R$4:$R$26)),NA())</f>
        <v>#N/A</v>
      </c>
      <c r="AQ24" s="51" t="e">
        <f>IFERROR(IF(COUNT($U$4:$U24)&lt;&gt;AQ$2,NA(),SLOPE(AE$4:AE$26,$R$4:$R$26)*($R24-COUNTIF(BO$4:BO24,"Hold"))+INTERCEPT(AE$4:AE$26,$R$4:$R$26)),NA())</f>
        <v>#N/A</v>
      </c>
      <c r="AR24" s="51" t="e">
        <f>IFERROR(IF(COUNT($U$4:$U24)&lt;&gt;AR$2,NA(),SLOPE(AF$4:AF$26,$R$4:$R$26)*($R24-COUNTIF(BP$4:BP24,"Hold"))+INTERCEPT(AF$4:AF$26,$R$4:$R$26)),NA())</f>
        <v>#N/A</v>
      </c>
      <c r="AS24" s="51" t="e">
        <f>IFERROR(IF(COUNT($U$4:$U24)&lt;&gt;AS$2,NA(),SLOPE(AG$4:AG$26,$R$4:$R$26)*($R24-COUNTIF(BQ$4:BQ24,"Hold"))+INTERCEPT(AG$4:AG$26,$R$4:$R$26)),NA())</f>
        <v>#N/A</v>
      </c>
      <c r="AT24" s="51" t="e">
        <f>IFERROR(IF(COUNT($U$4:$U24)&lt;&gt;AT$2,NA(),SLOPE(AH$4:AH$26,$R$4:$R$26)*($R24-COUNTIF(BR$4:BR24,"Hold"))+INTERCEPT(AH$4:AH$26,$R$4:$R$26)),NA())</f>
        <v>#N/A</v>
      </c>
      <c r="AU24" s="51" t="e">
        <f>IFERROR(IF(COUNT($U$4:$U24)&lt;&gt;AU$2,NA(),SLOPE(AI$4:AI$26,$R$4:$R$26)*($R24-COUNTIF(BS$4:BS24,"Hold"))+INTERCEPT(AI$4:AI$26,$R$4:$R$26)),NA())</f>
        <v>#N/A</v>
      </c>
      <c r="AV24" s="57" t="e">
        <f>IF(AND(ISNUMBER($U24),COUNT($U$4:$U24)=AV$2),$G24,IF($H24="Hold",AV23,IF(COUNT($U$4:$U24)=AV$2,$V24+AV23,NA())))</f>
        <v>#N/A</v>
      </c>
      <c r="AW24" s="57" t="e">
        <f>IF(AND(ISNUMBER($U24),COUNT($U$4:$U24)=AW$2),$G24,IF($H24="Hold",AW23,IF(COUNT($U$4:$U24)=AW$2,$V24+AW23,NA())))</f>
        <v>#N/A</v>
      </c>
      <c r="AX24" s="57" t="e">
        <f>IF(AND(ISNUMBER($U24),COUNT($U$4:$U24)=AX$2),$G24,IF($H24="Hold",AX23,IF(COUNT($U$4:$U24)=AX$2,$V24+AX23,NA())))</f>
        <v>#N/A</v>
      </c>
      <c r="AY24" s="57" t="e">
        <f>IF(AND(ISNUMBER($U24),COUNT($U$4:$U24)=AY$2),$G24,IF($H24="Hold",AY23,IF(COUNT($U$4:$U24)=AY$2,$V24+AY23,NA())))</f>
        <v>#N/A</v>
      </c>
      <c r="AZ24" s="57" t="e">
        <f>IF(AND(ISNUMBER($U24),COUNT($U$4:$U24)=AZ$2),$G24,IF($H24="Hold",AZ23,IF(COUNT($U$4:$U24)=AZ$2,$V24+AZ23,NA())))</f>
        <v>#N/A</v>
      </c>
      <c r="BA24" s="57" t="e">
        <f>IF(AND(ISNUMBER($U24),COUNT($U$4:$U24)=BA$2),$G24,IF($H24="Hold",BA23,IF(COUNT($U$4:$U24)=BA$2,$V24+BA23,NA())))</f>
        <v>#N/A</v>
      </c>
      <c r="BB24" s="57" t="e">
        <f>IF(AND(ISNUMBER($U24),COUNT($U$4:$U24)=BB$2),$G24,IF($H24="Hold",BB23,IF(COUNT($U$4:$U24)=BB$2,$V24+BB23,NA())))</f>
        <v>#N/A</v>
      </c>
      <c r="BC24" s="57" t="e">
        <f>IF(AND(ISNUMBER($U24),COUNT($U$4:$U24)=BC$2),$G24,IF($H24="Hold",BC23,IF(COUNT($U$4:$U24)=BC$2,$V24+BC23,NA())))</f>
        <v>#N/A</v>
      </c>
      <c r="BD24" s="57" t="e">
        <f>IF(AND(ISNUMBER($U24),COUNT($U$4:$U24)=BD$2),$G24,IF($H24="Hold",BD23,IF(COUNT($U$4:$U24)=BD$2,$V24+BD23,NA())))</f>
        <v>#N/A</v>
      </c>
      <c r="BE24" s="57" t="e">
        <f>IF(AND(ISNUMBER($U24),COUNT($U$4:$U24)=BE$2),$G24,IF($H24="Hold",BE23,IF(COUNT($U$4:$U24)=BE$2,$V24+BE23,NA())))</f>
        <v>#N/A</v>
      </c>
      <c r="BF24" s="57" t="e">
        <f>IF(AND(ISNUMBER($U24),COUNT($U$4:$U24)=BF$2),$G24,IF($H24="Hold",BF23,IF(COUNT($U$4:$U24)=BF$2,$V24+BF23,NA())))</f>
        <v>#N/A</v>
      </c>
      <c r="BG24" s="57" t="e">
        <f>IF(AND(ISNUMBER($U24),COUNT($U$4:$U24)=BG$2),$G24,IF($H24="Hold",BG23,IF(COUNT($U$4:$U24)=BG$2,$V24+BG23,NA())))</f>
        <v>#N/A</v>
      </c>
      <c r="BH24" s="55" t="e">
        <f>IF(AND(COUNT($U$4:$U24)=BH$2,$H24="Hold"),"Hold",NA())</f>
        <v>#N/A</v>
      </c>
      <c r="BI24" s="55" t="e">
        <f>IF(AND(COUNT($U$4:$U24)=BI$2,$H24="Hold"),"Hold",NA())</f>
        <v>#N/A</v>
      </c>
      <c r="BJ24" s="55" t="e">
        <f>IF(AND(COUNT($U$4:$U24)=BJ$2,$H24="Hold"),"Hold",NA())</f>
        <v>#N/A</v>
      </c>
      <c r="BK24" s="55" t="e">
        <f>IF(AND(COUNT($U$4:$U24)=BK$2,$H24="Hold"),"Hold",NA())</f>
        <v>#N/A</v>
      </c>
      <c r="BL24" s="55" t="e">
        <f>IF(AND(COUNT($U$4:$U24)=BL$2,$H24="Hold"),"Hold",NA())</f>
        <v>#N/A</v>
      </c>
      <c r="BM24" s="55" t="e">
        <f>IF(AND(COUNT($U$4:$U24)=BM$2,$H24="Hold"),"Hold",NA())</f>
        <v>#N/A</v>
      </c>
      <c r="BN24" s="55" t="e">
        <f>IF(AND(COUNT($U$4:$U24)=BN$2,$H24="Hold"),"Hold",NA())</f>
        <v>#N/A</v>
      </c>
      <c r="BO24" s="55" t="e">
        <f>IF(AND(COUNT($U$4:$U24)=BO$2,$H24="Hold"),"Hold",NA())</f>
        <v>#N/A</v>
      </c>
      <c r="BP24" s="55" t="e">
        <f>IF(AND(COUNT($U$4:$U24)=BP$2,$H24="Hold"),"Hold",NA())</f>
        <v>#N/A</v>
      </c>
      <c r="BQ24" s="55" t="e">
        <f>IF(AND(COUNT($U$4:$U24)=BQ$2,$H24="Hold"),"Hold",NA())</f>
        <v>#N/A</v>
      </c>
      <c r="BR24" s="55" t="e">
        <f>IF(AND(COUNT($U$4:$U24)=BR$2,$H24="Hold"),"Hold",NA())</f>
        <v>#N/A</v>
      </c>
      <c r="BS24" s="55" t="e">
        <f>IF(AND(COUNT($U$4:$U24)=BS$2,$H24="Hold"),"Hold",NA())</f>
        <v>#N/A</v>
      </c>
    </row>
    <row r="25" spans="1:71" s="96" customFormat="1" ht="18.75" customHeight="1" x14ac:dyDescent="0.25">
      <c r="B25" s="23"/>
      <c r="C25" s="95"/>
      <c r="D25" s="9">
        <f t="shared" si="2"/>
        <v>42</v>
      </c>
      <c r="E25" s="10">
        <f t="shared" si="3"/>
        <v>42884</v>
      </c>
      <c r="F25" s="5" t="str">
        <f>IFERROR(IF(COUNT(G$4:G25)=0,"",IF(H25="Hold",F24,IF(ISNUMBER(U25),G25,F24+V25))),"")</f>
        <v/>
      </c>
      <c r="G25" s="13"/>
      <c r="H25" s="27"/>
      <c r="I25" s="17"/>
      <c r="J25" s="93"/>
      <c r="K25" s="34"/>
      <c r="L25" s="151"/>
      <c r="M25" s="151"/>
      <c r="N25" s="151"/>
      <c r="O25" s="151"/>
      <c r="P25" s="37"/>
      <c r="R25" s="46">
        <v>22</v>
      </c>
      <c r="S25" s="47" t="e">
        <f t="shared" si="0"/>
        <v>#N/A</v>
      </c>
      <c r="T25" s="47"/>
      <c r="U25" s="52" t="str">
        <f>IF(H25="30 Mins",$N$19,IF(H25="45 Mins",$N$20,IF(H25="60 Mins",$N$21,IF(H25="Alt 1",$N$22,IF(H25="Alt 2",$N$23,IF(H25="Alt 3",$N$24,IF(H25="Alt 4",$N$25,IF(H25="Alt 5",#REF!,IF(H25="Change",V24,"")))))))))</f>
        <v/>
      </c>
      <c r="V25" s="53" t="e">
        <f>IF(COUNT(U$4:U25)=0,NA(),IF(ISNUMBER(U25),U25,V24))</f>
        <v>#N/A</v>
      </c>
      <c r="W25" s="48" t="e">
        <f t="shared" si="1"/>
        <v>#N/A</v>
      </c>
      <c r="X25" s="72" t="str">
        <f>IF(AND(ISNUMBER($S25),COUNT($U$4:$U25)=X$2),$S25,"")</f>
        <v/>
      </c>
      <c r="Y25" s="72" t="str">
        <f>IF(AND(ISNUMBER($S25),COUNT($U$4:$U25)=Y$2),$S25,"")</f>
        <v/>
      </c>
      <c r="Z25" s="72" t="str">
        <f>IF(AND(ISNUMBER($S25),COUNT($U$4:$U25)=Z$2),$S25,"")</f>
        <v/>
      </c>
      <c r="AA25" s="72" t="str">
        <f>IF(AND(ISNUMBER($S25),COUNT($U$4:$U25)=AA$2),$S25,"")</f>
        <v/>
      </c>
      <c r="AB25" s="72" t="str">
        <f>IF(AND(ISNUMBER($S25),COUNT($U$4:$U25)=AB$2),$S25,"")</f>
        <v/>
      </c>
      <c r="AC25" s="72" t="str">
        <f>IF(AND(ISNUMBER($S25),COUNT($U$4:$U25)=AC$2),$S25,"")</f>
        <v/>
      </c>
      <c r="AD25" s="72" t="str">
        <f>IF(AND(ISNUMBER($S25),COUNT($U$4:$U25)=AD$2),$S25,"")</f>
        <v/>
      </c>
      <c r="AE25" s="72" t="str">
        <f>IF(AND(ISNUMBER($S25),COUNT($U$4:$U25)=AE$2),$S25,"")</f>
        <v/>
      </c>
      <c r="AF25" s="72" t="str">
        <f>IF(AND(ISNUMBER($S25),COUNT($U$4:$U25)=AF$2),$S25,"")</f>
        <v/>
      </c>
      <c r="AG25" s="72" t="str">
        <f>IF(AND(ISNUMBER($S25),COUNT($U$4:$U25)=AG$2),$S25,"")</f>
        <v/>
      </c>
      <c r="AH25" s="72" t="str">
        <f>IF(AND(ISNUMBER($S25),COUNT($U$4:$U25)=AH$2),$S25,"")</f>
        <v/>
      </c>
      <c r="AI25" s="72" t="str">
        <f>IF(AND(ISNUMBER($S25),COUNT($U$4:$U25)=AI$2),$S25,"")</f>
        <v/>
      </c>
      <c r="AJ25" s="51" t="e">
        <f>IFERROR(IF(COUNT($U$4:$U25)&lt;&gt;AJ$2,NA(),SLOPE(X$4:X$26,$R$4:$R$26)*($R25-COUNTIF(BH$4:BH25,"Hold"))+INTERCEPT(X$4:X$26,$R$4:$R$26)),NA())</f>
        <v>#N/A</v>
      </c>
      <c r="AK25" s="51" t="e">
        <f>IFERROR(IF(COUNT($U$4:$U25)&lt;&gt;AK$2,NA(),SLOPE(Y$4:Y$26,$R$4:$R$26)*($R25-COUNTIF(BI$4:BI25,"Hold"))+INTERCEPT(Y$4:Y$26,$R$4:$R$26)),NA())</f>
        <v>#N/A</v>
      </c>
      <c r="AL25" s="51" t="e">
        <f>IFERROR(IF(COUNT($U$4:$U25)&lt;&gt;AL$2,NA(),SLOPE(Z$4:Z$26,$R$4:$R$26)*($R25-COUNTIF(BJ$4:BJ25,"Hold"))+INTERCEPT(Z$4:Z$26,$R$4:$R$26)),NA())</f>
        <v>#N/A</v>
      </c>
      <c r="AM25" s="51" t="e">
        <f>IFERROR(IF(COUNT($U$4:$U25)&lt;&gt;AM$2,NA(),SLOPE(AA$4:AA$26,$R$4:$R$26)*($R25-COUNTIF(BK$4:BK25,"Hold"))+INTERCEPT(AA$4:AA$26,$R$4:$R$26)),NA())</f>
        <v>#N/A</v>
      </c>
      <c r="AN25" s="51" t="e">
        <f>IFERROR(IF(COUNT($U$4:$U25)&lt;&gt;AN$2,NA(),SLOPE(AB$4:AB$26,$R$4:$R$26)*($R25-COUNTIF(BL$4:BL25,"Hold"))+INTERCEPT(AB$4:AB$26,$R$4:$R$26)),NA())</f>
        <v>#N/A</v>
      </c>
      <c r="AO25" s="51" t="e">
        <f>IFERROR(IF(COUNT($U$4:$U25)&lt;&gt;AO$2,NA(),SLOPE(AC$4:AC$26,$R$4:$R$26)*($R25-COUNTIF(BM$4:BM25,"Hold"))+INTERCEPT(AC$4:AC$26,$R$4:$R$26)),NA())</f>
        <v>#N/A</v>
      </c>
      <c r="AP25" s="51" t="e">
        <f>IFERROR(IF(COUNT($U$4:$U25)&lt;&gt;AP$2,NA(),SLOPE(AD$4:AD$26,$R$4:$R$26)*($R25-COUNTIF(BN$4:BN25,"Hold"))+INTERCEPT(AD$4:AD$26,$R$4:$R$26)),NA())</f>
        <v>#N/A</v>
      </c>
      <c r="AQ25" s="51" t="e">
        <f>IFERROR(IF(COUNT($U$4:$U25)&lt;&gt;AQ$2,NA(),SLOPE(AE$4:AE$26,$R$4:$R$26)*($R25-COUNTIF(BO$4:BO25,"Hold"))+INTERCEPT(AE$4:AE$26,$R$4:$R$26)),NA())</f>
        <v>#N/A</v>
      </c>
      <c r="AR25" s="51" t="e">
        <f>IFERROR(IF(COUNT($U$4:$U25)&lt;&gt;AR$2,NA(),SLOPE(AF$4:AF$26,$R$4:$R$26)*($R25-COUNTIF(BP$4:BP25,"Hold"))+INTERCEPT(AF$4:AF$26,$R$4:$R$26)),NA())</f>
        <v>#N/A</v>
      </c>
      <c r="AS25" s="51" t="e">
        <f>IFERROR(IF(COUNT($U$4:$U25)&lt;&gt;AS$2,NA(),SLOPE(AG$4:AG$26,$R$4:$R$26)*($R25-COUNTIF(BQ$4:BQ25,"Hold"))+INTERCEPT(AG$4:AG$26,$R$4:$R$26)),NA())</f>
        <v>#N/A</v>
      </c>
      <c r="AT25" s="51" t="e">
        <f>IFERROR(IF(COUNT($U$4:$U25)&lt;&gt;AT$2,NA(),SLOPE(AH$4:AH$26,$R$4:$R$26)*($R25-COUNTIF(BR$4:BR25,"Hold"))+INTERCEPT(AH$4:AH$26,$R$4:$R$26)),NA())</f>
        <v>#N/A</v>
      </c>
      <c r="AU25" s="51" t="e">
        <f>IFERROR(IF(COUNT($U$4:$U25)&lt;&gt;AU$2,NA(),SLOPE(AI$4:AI$26,$R$4:$R$26)*($R25-COUNTIF(BS$4:BS25,"Hold"))+INTERCEPT(AI$4:AI$26,$R$4:$R$26)),NA())</f>
        <v>#N/A</v>
      </c>
      <c r="AV25" s="57" t="e">
        <f>IF(AND(ISNUMBER($U25),COUNT($U$4:$U25)=AV$2),$G25,IF($H25="Hold",AV24,IF(COUNT($U$4:$U25)=AV$2,$V25+AV24,NA())))</f>
        <v>#N/A</v>
      </c>
      <c r="AW25" s="57" t="e">
        <f>IF(AND(ISNUMBER($U25),COUNT($U$4:$U25)=AW$2),$G25,IF($H25="Hold",AW24,IF(COUNT($U$4:$U25)=AW$2,$V25+AW24,NA())))</f>
        <v>#N/A</v>
      </c>
      <c r="AX25" s="57" t="e">
        <f>IF(AND(ISNUMBER($U25),COUNT($U$4:$U25)=AX$2),$G25,IF($H25="Hold",AX24,IF(COUNT($U$4:$U25)=AX$2,$V25+AX24,NA())))</f>
        <v>#N/A</v>
      </c>
      <c r="AY25" s="57" t="e">
        <f>IF(AND(ISNUMBER($U25),COUNT($U$4:$U25)=AY$2),$G25,IF($H25="Hold",AY24,IF(COUNT($U$4:$U25)=AY$2,$V25+AY24,NA())))</f>
        <v>#N/A</v>
      </c>
      <c r="AZ25" s="57" t="e">
        <f>IF(AND(ISNUMBER($U25),COUNT($U$4:$U25)=AZ$2),$G25,IF($H25="Hold",AZ24,IF(COUNT($U$4:$U25)=AZ$2,$V25+AZ24,NA())))</f>
        <v>#N/A</v>
      </c>
      <c r="BA25" s="57" t="e">
        <f>IF(AND(ISNUMBER($U25),COUNT($U$4:$U25)=BA$2),$G25,IF($H25="Hold",BA24,IF(COUNT($U$4:$U25)=BA$2,$V25+BA24,NA())))</f>
        <v>#N/A</v>
      </c>
      <c r="BB25" s="57" t="e">
        <f>IF(AND(ISNUMBER($U25),COUNT($U$4:$U25)=BB$2),$G25,IF($H25="Hold",BB24,IF(COUNT($U$4:$U25)=BB$2,$V25+BB24,NA())))</f>
        <v>#N/A</v>
      </c>
      <c r="BC25" s="57" t="e">
        <f>IF(AND(ISNUMBER($U25),COUNT($U$4:$U25)=BC$2),$G25,IF($H25="Hold",BC24,IF(COUNT($U$4:$U25)=BC$2,$V25+BC24,NA())))</f>
        <v>#N/A</v>
      </c>
      <c r="BD25" s="57" t="e">
        <f>IF(AND(ISNUMBER($U25),COUNT($U$4:$U25)=BD$2),$G25,IF($H25="Hold",BD24,IF(COUNT($U$4:$U25)=BD$2,$V25+BD24,NA())))</f>
        <v>#N/A</v>
      </c>
      <c r="BE25" s="57" t="e">
        <f>IF(AND(ISNUMBER($U25),COUNT($U$4:$U25)=BE$2),$G25,IF($H25="Hold",BE24,IF(COUNT($U$4:$U25)=BE$2,$V25+BE24,NA())))</f>
        <v>#N/A</v>
      </c>
      <c r="BF25" s="57" t="e">
        <f>IF(AND(ISNUMBER($U25),COUNT($U$4:$U25)=BF$2),$G25,IF($H25="Hold",BF24,IF(COUNT($U$4:$U25)=BF$2,$V25+BF24,NA())))</f>
        <v>#N/A</v>
      </c>
      <c r="BG25" s="57" t="e">
        <f>IF(AND(ISNUMBER($U25),COUNT($U$4:$U25)=BG$2),$G25,IF($H25="Hold",BG24,IF(COUNT($U$4:$U25)=BG$2,$V25+BG24,NA())))</f>
        <v>#N/A</v>
      </c>
      <c r="BH25" s="55" t="e">
        <f>IF(AND(COUNT($U$4:$U25)=BH$2,$H25="Hold"),"Hold",NA())</f>
        <v>#N/A</v>
      </c>
      <c r="BI25" s="55" t="e">
        <f>IF(AND(COUNT($U$4:$U25)=BI$2,$H25="Hold"),"Hold",NA())</f>
        <v>#N/A</v>
      </c>
      <c r="BJ25" s="55" t="e">
        <f>IF(AND(COUNT($U$4:$U25)=BJ$2,$H25="Hold"),"Hold",NA())</f>
        <v>#N/A</v>
      </c>
      <c r="BK25" s="55" t="e">
        <f>IF(AND(COUNT($U$4:$U25)=BK$2,$H25="Hold"),"Hold",NA())</f>
        <v>#N/A</v>
      </c>
      <c r="BL25" s="55" t="e">
        <f>IF(AND(COUNT($U$4:$U25)=BL$2,$H25="Hold"),"Hold",NA())</f>
        <v>#N/A</v>
      </c>
      <c r="BM25" s="55" t="e">
        <f>IF(AND(COUNT($U$4:$U25)=BM$2,$H25="Hold"),"Hold",NA())</f>
        <v>#N/A</v>
      </c>
      <c r="BN25" s="55" t="e">
        <f>IF(AND(COUNT($U$4:$U25)=BN$2,$H25="Hold"),"Hold",NA())</f>
        <v>#N/A</v>
      </c>
      <c r="BO25" s="55" t="e">
        <f>IF(AND(COUNT($U$4:$U25)=BO$2,$H25="Hold"),"Hold",NA())</f>
        <v>#N/A</v>
      </c>
      <c r="BP25" s="55" t="e">
        <f>IF(AND(COUNT($U$4:$U25)=BP$2,$H25="Hold"),"Hold",NA())</f>
        <v>#N/A</v>
      </c>
      <c r="BQ25" s="55" t="e">
        <f>IF(AND(COUNT($U$4:$U25)=BQ$2,$H25="Hold"),"Hold",NA())</f>
        <v>#N/A</v>
      </c>
      <c r="BR25" s="55" t="e">
        <f>IF(AND(COUNT($U$4:$U25)=BR$2,$H25="Hold"),"Hold",NA())</f>
        <v>#N/A</v>
      </c>
      <c r="BS25" s="55" t="e">
        <f>IF(AND(COUNT($U$4:$U25)=BS$2,$H25="Hold"),"Hold",NA())</f>
        <v>#N/A</v>
      </c>
    </row>
    <row r="26" spans="1:71" s="96" customFormat="1" ht="18.75" customHeight="1" x14ac:dyDescent="0.25">
      <c r="B26" s="61" t="str">
        <f>IF(ISBLANK($A$1),"","This worksheet was created by Mike Braun for the Pulaski County School District.  (Delete contents of Cell A1.)")</f>
        <v/>
      </c>
      <c r="C26" s="95"/>
      <c r="D26" s="9">
        <f t="shared" si="2"/>
        <v>44</v>
      </c>
      <c r="E26" s="10">
        <f t="shared" si="3"/>
        <v>42898</v>
      </c>
      <c r="F26" s="5" t="str">
        <f>IFERROR(IF(COUNT(G$4:G26)=0,"",IF(H26="Hold",F25,IF(ISNUMBER(U26),G26,F25+V26))),"")</f>
        <v/>
      </c>
      <c r="G26" s="14"/>
      <c r="H26" s="27"/>
      <c r="I26" s="17"/>
      <c r="J26" s="93"/>
      <c r="K26" s="41"/>
      <c r="L26" s="152"/>
      <c r="M26" s="152"/>
      <c r="N26" s="152"/>
      <c r="O26" s="152"/>
      <c r="P26" s="42"/>
      <c r="R26" s="46">
        <v>23</v>
      </c>
      <c r="S26" s="47" t="e">
        <f t="shared" si="0"/>
        <v>#N/A</v>
      </c>
      <c r="T26" s="47"/>
      <c r="U26" s="52" t="str">
        <f>IF(H26="30 Mins",$N$19,IF(H26="45 Mins",$N$20,IF(H26="60 Mins",$N$21,IF(H26="Alt 1",$N$22,IF(H26="Alt 2",$N$23,IF(H26="Alt 3",$N$24,IF(H26="Alt 4",$N$25,IF(H26="Alt 5",#REF!,IF(H26="Change",V25,"")))))))))</f>
        <v/>
      </c>
      <c r="V26" s="53" t="e">
        <f>IF(COUNT(U$4:U26)=0,NA(),IF(ISNUMBER(U26),U26,V25))</f>
        <v>#N/A</v>
      </c>
      <c r="W26" s="48" t="e">
        <f t="shared" si="1"/>
        <v>#N/A</v>
      </c>
      <c r="X26" s="73" t="str">
        <f>IF(AND(ISNUMBER($S26),COUNT($U$4:$U26)=X$2),$S26,"")</f>
        <v/>
      </c>
      <c r="Y26" s="73" t="str">
        <f>IF(AND(ISNUMBER($S26),COUNT($U$4:$U26)=Y$2),$S26,"")</f>
        <v/>
      </c>
      <c r="Z26" s="73" t="str">
        <f>IF(AND(ISNUMBER($S26),COUNT($U$4:$U26)=Z$2),$S26,"")</f>
        <v/>
      </c>
      <c r="AA26" s="73" t="str">
        <f>IF(AND(ISNUMBER($S26),COUNT($U$4:$U26)=AA$2),$S26,"")</f>
        <v/>
      </c>
      <c r="AB26" s="73" t="str">
        <f>IF(AND(ISNUMBER($S26),COUNT($U$4:$U26)=AB$2),$S26,"")</f>
        <v/>
      </c>
      <c r="AC26" s="73" t="str">
        <f>IF(AND(ISNUMBER($S26),COUNT($U$4:$U26)=AC$2),$S26,"")</f>
        <v/>
      </c>
      <c r="AD26" s="73" t="str">
        <f>IF(AND(ISNUMBER($S26),COUNT($U$4:$U26)=AD$2),$S26,"")</f>
        <v/>
      </c>
      <c r="AE26" s="73" t="str">
        <f>IF(AND(ISNUMBER($S26),COUNT($U$4:$U26)=AE$2),$S26,"")</f>
        <v/>
      </c>
      <c r="AF26" s="73" t="str">
        <f>IF(AND(ISNUMBER($S26),COUNT($U$4:$U26)=AF$2),$S26,"")</f>
        <v/>
      </c>
      <c r="AG26" s="73" t="str">
        <f>IF(AND(ISNUMBER($S26),COUNT($U$4:$U26)=AG$2),$S26,"")</f>
        <v/>
      </c>
      <c r="AH26" s="73" t="str">
        <f>IF(AND(ISNUMBER($S26),COUNT($U$4:$U26)=AH$2),$S26,"")</f>
        <v/>
      </c>
      <c r="AI26" s="73" t="str">
        <f>IF(AND(ISNUMBER($S26),COUNT($U$4:$U26)=AI$2),$S26,"")</f>
        <v/>
      </c>
      <c r="AJ26" s="51" t="e">
        <f>IFERROR(IF(COUNT($U$4:$U26)&lt;&gt;AJ$2,NA(),SLOPE(X$4:X$26,$R$4:$R$26)*($R26-COUNTIF(BH$4:BH26,"Hold"))+INTERCEPT(X$4:X$26,$R$4:$R$26)),NA())</f>
        <v>#N/A</v>
      </c>
      <c r="AK26" s="51" t="e">
        <f>IFERROR(IF(COUNT($U$4:$U26)&lt;&gt;AK$2,NA(),SLOPE(Y$4:Y$26,$R$4:$R$26)*($R26-COUNTIF(BI$4:BI26,"Hold"))+INTERCEPT(Y$4:Y$26,$R$4:$R$26)),NA())</f>
        <v>#N/A</v>
      </c>
      <c r="AL26" s="51" t="e">
        <f>IFERROR(IF(COUNT($U$4:$U26)&lt;&gt;AL$2,NA(),SLOPE(Z$4:Z$26,$R$4:$R$26)*($R26-COUNTIF(BJ$4:BJ26,"Hold"))+INTERCEPT(Z$4:Z$26,$R$4:$R$26)),NA())</f>
        <v>#N/A</v>
      </c>
      <c r="AM26" s="51" t="e">
        <f>IFERROR(IF(COUNT($U$4:$U26)&lt;&gt;AM$2,NA(),SLOPE(AA$4:AA$26,$R$4:$R$26)*($R26-COUNTIF(BK$4:BK26,"Hold"))+INTERCEPT(AA$4:AA$26,$R$4:$R$26)),NA())</f>
        <v>#N/A</v>
      </c>
      <c r="AN26" s="51" t="e">
        <f>IFERROR(IF(COUNT($U$4:$U26)&lt;&gt;AN$2,NA(),SLOPE(AB$4:AB$26,$R$4:$R$26)*($R26-COUNTIF(BL$4:BL26,"Hold"))+INTERCEPT(AB$4:AB$26,$R$4:$R$26)),NA())</f>
        <v>#N/A</v>
      </c>
      <c r="AO26" s="51" t="e">
        <f>IFERROR(IF(COUNT($U$4:$U26)&lt;&gt;AO$2,NA(),SLOPE(AC$4:AC$26,$R$4:$R$26)*($R26-COUNTIF(BM$4:BM26,"Hold"))+INTERCEPT(AC$4:AC$26,$R$4:$R$26)),NA())</f>
        <v>#N/A</v>
      </c>
      <c r="AP26" s="51" t="e">
        <f>IFERROR(IF(COUNT($U$4:$U26)&lt;&gt;AP$2,NA(),SLOPE(AD$4:AD$26,$R$4:$R$26)*($R26-COUNTIF(BN$4:BN26,"Hold"))+INTERCEPT(AD$4:AD$26,$R$4:$R$26)),NA())</f>
        <v>#N/A</v>
      </c>
      <c r="AQ26" s="51" t="e">
        <f>IFERROR(IF(COUNT($U$4:$U26)&lt;&gt;AQ$2,NA(),SLOPE(AE$4:AE$26,$R$4:$R$26)*($R26-COUNTIF(BO$4:BO26,"Hold"))+INTERCEPT(AE$4:AE$26,$R$4:$R$26)),NA())</f>
        <v>#N/A</v>
      </c>
      <c r="AR26" s="51" t="e">
        <f>IFERROR(IF(COUNT($U$4:$U26)&lt;&gt;AR$2,NA(),SLOPE(AF$4:AF$26,$R$4:$R$26)*($R26-COUNTIF(BP$4:BP26,"Hold"))+INTERCEPT(AF$4:AF$26,$R$4:$R$26)),NA())</f>
        <v>#N/A</v>
      </c>
      <c r="AS26" s="51" t="e">
        <f>IFERROR(IF(COUNT($U$4:$U26)&lt;&gt;AS$2,NA(),SLOPE(AG$4:AG$26,$R$4:$R$26)*($R26-COUNTIF(BQ$4:BQ26,"Hold"))+INTERCEPT(AG$4:AG$26,$R$4:$R$26)),NA())</f>
        <v>#N/A</v>
      </c>
      <c r="AT26" s="51" t="e">
        <f>IFERROR(IF(COUNT($U$4:$U26)&lt;&gt;AT$2,NA(),SLOPE(AH$4:AH$26,$R$4:$R$26)*($R26-COUNTIF(BR$4:BR26,"Hold"))+INTERCEPT(AH$4:AH$26,$R$4:$R$26)),NA())</f>
        <v>#N/A</v>
      </c>
      <c r="AU26" s="51" t="e">
        <f>IFERROR(IF(COUNT($U$4:$U26)&lt;&gt;AU$2,NA(),SLOPE(AI$4:AI$26,$R$4:$R$26)*($R26-COUNTIF(BS$4:BS26,"Hold"))+INTERCEPT(AI$4:AI$26,$R$4:$R$26)),NA())</f>
        <v>#N/A</v>
      </c>
      <c r="AV26" s="57" t="e">
        <f>IF(AND(ISNUMBER($U26),COUNT($U$4:$U26)=AV$2),$G26,IF($H26="Hold",AV25,IF(COUNT($U$4:$U26)=AV$2,$V26+AV25,NA())))</f>
        <v>#N/A</v>
      </c>
      <c r="AW26" s="57" t="e">
        <f>IF(AND(ISNUMBER($U26),COUNT($U$4:$U26)=AW$2),$G26,IF($H26="Hold",AW25,IF(COUNT($U$4:$U26)=AW$2,$V26+AW25,NA())))</f>
        <v>#N/A</v>
      </c>
      <c r="AX26" s="57" t="e">
        <f>IF(AND(ISNUMBER($U26),COUNT($U$4:$U26)=AX$2),$G26,IF($H26="Hold",AX25,IF(COUNT($U$4:$U26)=AX$2,$V26+AX25,NA())))</f>
        <v>#N/A</v>
      </c>
      <c r="AY26" s="57" t="e">
        <f>IF(AND(ISNUMBER($U26),COUNT($U$4:$U26)=AY$2),$G26,IF($H26="Hold",AY25,IF(COUNT($U$4:$U26)=AY$2,$V26+AY25,NA())))</f>
        <v>#N/A</v>
      </c>
      <c r="AZ26" s="57" t="e">
        <f>IF(AND(ISNUMBER($U26),COUNT($U$4:$U26)=AZ$2),$G26,IF($H26="Hold",AZ25,IF(COUNT($U$4:$U26)=AZ$2,$V26+AZ25,NA())))</f>
        <v>#N/A</v>
      </c>
      <c r="BA26" s="57" t="e">
        <f>IF(AND(ISNUMBER($U26),COUNT($U$4:$U26)=BA$2),$G26,IF($H26="Hold",BA25,IF(COUNT($U$4:$U26)=BA$2,$V26+BA25,NA())))</f>
        <v>#N/A</v>
      </c>
      <c r="BB26" s="57" t="e">
        <f>IF(AND(ISNUMBER($U26),COUNT($U$4:$U26)=BB$2),$G26,IF($H26="Hold",BB25,IF(COUNT($U$4:$U26)=BB$2,$V26+BB25,NA())))</f>
        <v>#N/A</v>
      </c>
      <c r="BC26" s="57" t="e">
        <f>IF(AND(ISNUMBER($U26),COUNT($U$4:$U26)=BC$2),$G26,IF($H26="Hold",BC25,IF(COUNT($U$4:$U26)=BC$2,$V26+BC25,NA())))</f>
        <v>#N/A</v>
      </c>
      <c r="BD26" s="57" t="e">
        <f>IF(AND(ISNUMBER($U26),COUNT($U$4:$U26)=BD$2),$G26,IF($H26="Hold",BD25,IF(COUNT($U$4:$U26)=BD$2,$V26+BD25,NA())))</f>
        <v>#N/A</v>
      </c>
      <c r="BE26" s="57" t="e">
        <f>IF(AND(ISNUMBER($U26),COUNT($U$4:$U26)=BE$2),$G26,IF($H26="Hold",BE25,IF(COUNT($U$4:$U26)=BE$2,$V26+BE25,NA())))</f>
        <v>#N/A</v>
      </c>
      <c r="BF26" s="57" t="e">
        <f>IF(AND(ISNUMBER($U26),COUNT($U$4:$U26)=BF$2),$G26,IF($H26="Hold",BF25,IF(COUNT($U$4:$U26)=BF$2,$V26+BF25,NA())))</f>
        <v>#N/A</v>
      </c>
      <c r="BG26" s="57" t="e">
        <f>IF(AND(ISNUMBER($U26),COUNT($U$4:$U26)=BG$2),$G26,IF($H26="Hold",BG25,IF(COUNT($U$4:$U26)=BG$2,$V26+BG25,NA())))</f>
        <v>#N/A</v>
      </c>
      <c r="BH26" s="55" t="e">
        <f>IF(AND(COUNT($U$4:$U26)=BH$2,$H26="Hold"),"Hold",NA())</f>
        <v>#N/A</v>
      </c>
      <c r="BI26" s="55" t="e">
        <f>IF(AND(COUNT($U$4:$U26)=BI$2,$H26="Hold"),"Hold",NA())</f>
        <v>#N/A</v>
      </c>
      <c r="BJ26" s="55" t="e">
        <f>IF(AND(COUNT($U$4:$U26)=BJ$2,$H26="Hold"),"Hold",NA())</f>
        <v>#N/A</v>
      </c>
      <c r="BK26" s="55" t="e">
        <f>IF(AND(COUNT($U$4:$U26)=BK$2,$H26="Hold"),"Hold",NA())</f>
        <v>#N/A</v>
      </c>
      <c r="BL26" s="55" t="e">
        <f>IF(AND(COUNT($U$4:$U26)=BL$2,$H26="Hold"),"Hold",NA())</f>
        <v>#N/A</v>
      </c>
      <c r="BM26" s="55" t="e">
        <f>IF(AND(COUNT($U$4:$U26)=BM$2,$H26="Hold"),"Hold",NA())</f>
        <v>#N/A</v>
      </c>
      <c r="BN26" s="55" t="e">
        <f>IF(AND(COUNT($U$4:$U26)=BN$2,$H26="Hold"),"Hold",NA())</f>
        <v>#N/A</v>
      </c>
      <c r="BO26" s="55" t="e">
        <f>IF(AND(COUNT($U$4:$U26)=BO$2,$H26="Hold"),"Hold",NA())</f>
        <v>#N/A</v>
      </c>
      <c r="BP26" s="55" t="e">
        <f>IF(AND(COUNT($U$4:$U26)=BP$2,$H26="Hold"),"Hold",NA())</f>
        <v>#N/A</v>
      </c>
      <c r="BQ26" s="55" t="e">
        <f>IF(AND(COUNT($U$4:$U26)=BQ$2,$H26="Hold"),"Hold",NA())</f>
        <v>#N/A</v>
      </c>
      <c r="BR26" s="55" t="e">
        <f>IF(AND(COUNT($U$4:$U26)=BR$2,$H26="Hold"),"Hold",NA())</f>
        <v>#N/A</v>
      </c>
      <c r="BS26" s="55" t="e">
        <f>IF(AND(COUNT($U$4:$U26)=BS$2,$H26="Hold"),"Hold",NA())</f>
        <v>#N/A</v>
      </c>
    </row>
    <row r="27" spans="1:71" s="96" customFormat="1" ht="8.25" customHeight="1" x14ac:dyDescent="0.3">
      <c r="B27" s="98"/>
      <c r="C27" s="95"/>
      <c r="D27" s="140" t="s">
        <v>87</v>
      </c>
      <c r="E27" s="140"/>
      <c r="F27" s="140"/>
      <c r="G27" s="140"/>
      <c r="H27" s="140"/>
      <c r="I27" s="140"/>
      <c r="J27" s="15"/>
      <c r="K27" s="88"/>
      <c r="L27" s="149" t="s">
        <v>85</v>
      </c>
      <c r="M27" s="149"/>
      <c r="N27" s="149"/>
      <c r="O27" s="149"/>
      <c r="R27" s="11"/>
      <c r="S27" s="11"/>
      <c r="T27" s="11"/>
      <c r="U27" s="100"/>
      <c r="V27" s="100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71" s="96" customFormat="1" ht="18.75" customHeight="1" x14ac:dyDescent="0.25">
      <c r="B28" s="130" t="s">
        <v>18</v>
      </c>
      <c r="C28" s="95"/>
      <c r="D28" s="141"/>
      <c r="E28" s="141"/>
      <c r="F28" s="141"/>
      <c r="G28" s="141"/>
      <c r="H28" s="141"/>
      <c r="I28" s="141"/>
      <c r="J28" s="101"/>
      <c r="L28" s="150"/>
      <c r="M28" s="150"/>
      <c r="N28" s="150"/>
      <c r="O28" s="150"/>
      <c r="P28" s="117"/>
      <c r="Q28" s="117"/>
    </row>
    <row r="29" spans="1:71" s="96" customFormat="1" ht="31.5" x14ac:dyDescent="0.25">
      <c r="A29" s="2"/>
      <c r="B29" s="80" t="s">
        <v>76</v>
      </c>
      <c r="C29" s="88"/>
      <c r="J29" s="101"/>
      <c r="L29" s="118"/>
      <c r="M29" s="118"/>
      <c r="N29" s="118"/>
      <c r="O29" s="118"/>
      <c r="P29" s="116"/>
      <c r="Q29" s="116"/>
    </row>
    <row r="30" spans="1:71" s="96" customFormat="1" ht="18.75" customHeight="1" x14ac:dyDescent="0.25">
      <c r="A30" s="2"/>
      <c r="B30" s="119" t="s">
        <v>74</v>
      </c>
      <c r="C30" s="88"/>
      <c r="J30" s="101"/>
      <c r="K30" s="88"/>
      <c r="L30" s="131"/>
      <c r="M30" s="88"/>
      <c r="N30" s="88"/>
      <c r="O30" s="88"/>
      <c r="P30" s="102"/>
    </row>
    <row r="31" spans="1:71" s="2" customFormat="1" ht="18.75" customHeight="1" x14ac:dyDescent="0.25">
      <c r="B31" s="103"/>
      <c r="C31" s="88"/>
      <c r="J31" s="15"/>
      <c r="K31" s="88"/>
      <c r="L31" s="104"/>
      <c r="M31" s="104"/>
      <c r="N31" s="104"/>
      <c r="O31" s="105"/>
      <c r="P31" s="106"/>
    </row>
    <row r="32" spans="1:71" s="2" customFormat="1" ht="18.75" customHeight="1" x14ac:dyDescent="0.25">
      <c r="A32" s="12"/>
      <c r="C32" s="104"/>
      <c r="J32" s="15"/>
      <c r="L32" s="88"/>
      <c r="M32" s="88"/>
      <c r="N32" s="88"/>
      <c r="O32" s="88"/>
      <c r="P32" s="102"/>
    </row>
    <row r="33" spans="1:16" s="2" customFormat="1" ht="18.75" customHeight="1" x14ac:dyDescent="0.25">
      <c r="C33" s="88"/>
      <c r="D33" s="102"/>
      <c r="E33" s="107"/>
      <c r="F33" s="107"/>
      <c r="G33" s="108"/>
      <c r="H33" s="99"/>
      <c r="I33" s="3"/>
      <c r="J33" s="3"/>
      <c r="L33" s="88"/>
      <c r="M33" s="88"/>
      <c r="N33" s="88"/>
      <c r="O33" s="88"/>
      <c r="P33" s="102"/>
    </row>
    <row r="34" spans="1:16" ht="49.5" customHeight="1" x14ac:dyDescent="0.25">
      <c r="A34" s="2"/>
      <c r="B34" s="2"/>
      <c r="C34" s="88"/>
      <c r="K34" s="2"/>
      <c r="L34" s="2"/>
      <c r="M34" s="2"/>
      <c r="N34" s="2"/>
      <c r="O34" s="2"/>
      <c r="P34" s="19"/>
    </row>
    <row r="35" spans="1:16" s="2" customFormat="1" ht="15" customHeight="1" x14ac:dyDescent="0.25">
      <c r="D35" s="102"/>
      <c r="E35" s="107"/>
      <c r="F35" s="107"/>
      <c r="G35" s="113"/>
      <c r="H35" s="113"/>
      <c r="I35" s="114"/>
      <c r="J35" s="49"/>
      <c r="P35" s="19"/>
    </row>
    <row r="36" spans="1:16" s="2" customFormat="1" ht="15" customHeight="1" x14ac:dyDescent="0.25">
      <c r="D36" s="102"/>
      <c r="E36" s="107"/>
      <c r="F36" s="107"/>
      <c r="G36" s="113"/>
      <c r="H36" s="113"/>
      <c r="I36" s="114"/>
      <c r="J36" s="49"/>
      <c r="P36" s="19"/>
    </row>
    <row r="37" spans="1:16" s="2" customFormat="1" ht="15" customHeight="1" x14ac:dyDescent="0.25">
      <c r="D37" s="19"/>
      <c r="E37" s="15"/>
      <c r="F37" s="15"/>
      <c r="J37" s="15"/>
      <c r="P37" s="19"/>
    </row>
    <row r="38" spans="1:16" s="2" customFormat="1" ht="15" customHeight="1" x14ac:dyDescent="0.25">
      <c r="D38" s="19"/>
      <c r="E38" s="15"/>
      <c r="F38" s="15"/>
      <c r="J38" s="15"/>
      <c r="P38" s="19"/>
    </row>
    <row r="39" spans="1:16" s="2" customFormat="1" ht="15" customHeight="1" x14ac:dyDescent="0.25">
      <c r="D39" s="19"/>
      <c r="E39" s="15"/>
      <c r="F39" s="15"/>
      <c r="J39" s="15"/>
      <c r="P39" s="19"/>
    </row>
    <row r="40" spans="1:16" s="2" customFormat="1" ht="15" customHeight="1" x14ac:dyDescent="0.25">
      <c r="D40" s="19"/>
      <c r="E40" s="15"/>
      <c r="F40" s="15"/>
      <c r="J40" s="15"/>
      <c r="P40" s="19"/>
    </row>
    <row r="41" spans="1:16" s="2" customFormat="1" ht="15" customHeight="1" x14ac:dyDescent="0.25">
      <c r="D41" s="19"/>
      <c r="E41" s="15"/>
      <c r="F41" s="15"/>
      <c r="J41" s="15"/>
      <c r="P41" s="19"/>
    </row>
    <row r="42" spans="1:16" s="2" customFormat="1" ht="15" customHeight="1" x14ac:dyDescent="0.25">
      <c r="D42" s="19"/>
      <c r="E42" s="15"/>
      <c r="F42" s="15"/>
      <c r="J42" s="15"/>
      <c r="P42" s="19"/>
    </row>
    <row r="43" spans="1:16" s="2" customFormat="1" ht="15" customHeight="1" x14ac:dyDescent="0.25">
      <c r="D43" s="19"/>
      <c r="E43" s="15"/>
      <c r="F43" s="15"/>
      <c r="J43" s="15"/>
      <c r="P43" s="19"/>
    </row>
    <row r="44" spans="1:16" s="2" customFormat="1" ht="15" customHeight="1" x14ac:dyDescent="0.25">
      <c r="D44" s="19"/>
      <c r="E44" s="15"/>
      <c r="F44" s="15"/>
      <c r="J44" s="15"/>
      <c r="P44" s="19"/>
    </row>
    <row r="45" spans="1:16" s="2" customFormat="1" ht="15" customHeight="1" x14ac:dyDescent="0.25">
      <c r="D45" s="19"/>
      <c r="E45" s="15"/>
      <c r="F45" s="15"/>
      <c r="J45" s="15"/>
      <c r="P45" s="19"/>
    </row>
    <row r="46" spans="1:16" s="2" customFormat="1" ht="15" customHeight="1" x14ac:dyDescent="0.25">
      <c r="D46" s="19"/>
      <c r="E46" s="15"/>
      <c r="F46" s="15"/>
      <c r="J46" s="15"/>
      <c r="P46" s="19"/>
    </row>
    <row r="47" spans="1:16" s="2" customFormat="1" ht="15" customHeight="1" x14ac:dyDescent="0.25">
      <c r="D47" s="19"/>
      <c r="E47" s="15"/>
      <c r="F47" s="15"/>
      <c r="J47" s="15"/>
      <c r="P47" s="19"/>
    </row>
    <row r="48" spans="1:16" s="2" customFormat="1" ht="15" customHeight="1" x14ac:dyDescent="0.25">
      <c r="D48" s="19"/>
      <c r="E48" s="15"/>
      <c r="F48" s="15"/>
      <c r="J48" s="15"/>
      <c r="P48" s="19"/>
    </row>
    <row r="49" spans="1:59" s="2" customFormat="1" ht="15" customHeight="1" x14ac:dyDescent="0.25">
      <c r="D49" s="19"/>
      <c r="E49" s="15"/>
      <c r="F49" s="15"/>
      <c r="J49" s="15"/>
      <c r="P49" s="19"/>
    </row>
    <row r="50" spans="1:59" s="2" customFormat="1" ht="15" customHeight="1" x14ac:dyDescent="0.25">
      <c r="D50" s="19"/>
      <c r="E50" s="15"/>
      <c r="F50" s="15"/>
      <c r="J50" s="15"/>
      <c r="P50" s="19"/>
    </row>
    <row r="51" spans="1:59" s="2" customFormat="1" ht="15" customHeight="1" x14ac:dyDescent="0.25">
      <c r="D51" s="19"/>
      <c r="E51" s="15"/>
      <c r="F51" s="15"/>
      <c r="J51" s="15"/>
      <c r="P51" s="19"/>
    </row>
    <row r="52" spans="1:59" s="2" customFormat="1" ht="15" customHeight="1" x14ac:dyDescent="0.25">
      <c r="B52" s="12"/>
      <c r="D52" s="19"/>
      <c r="E52" s="15"/>
      <c r="F52" s="15"/>
      <c r="J52" s="15"/>
      <c r="K52" s="12"/>
      <c r="P52" s="19"/>
    </row>
    <row r="53" spans="1:59" s="2" customFormat="1" ht="15" customHeight="1" x14ac:dyDescent="0.25">
      <c r="B53" s="12"/>
      <c r="D53" s="19"/>
      <c r="E53" s="15"/>
      <c r="F53" s="15"/>
      <c r="J53" s="15"/>
      <c r="K53" s="12"/>
      <c r="P53" s="19"/>
    </row>
    <row r="54" spans="1:59" s="2" customFormat="1" ht="15" customHeight="1" x14ac:dyDescent="0.25">
      <c r="B54" s="12"/>
      <c r="D54" s="19"/>
      <c r="E54" s="15"/>
      <c r="F54" s="15"/>
      <c r="J54" s="15"/>
      <c r="K54" s="12"/>
      <c r="L54" s="12"/>
      <c r="M54" s="12"/>
      <c r="N54" s="12"/>
      <c r="O54" s="12"/>
      <c r="P54" s="20"/>
    </row>
    <row r="55" spans="1:59" s="2" customFormat="1" ht="14.1" customHeight="1" x14ac:dyDescent="0.25">
      <c r="A55" s="12"/>
      <c r="B55" s="12"/>
      <c r="C55" s="12"/>
      <c r="D55" s="19"/>
      <c r="E55" s="15"/>
      <c r="F55" s="15"/>
      <c r="J55" s="15"/>
      <c r="K55" s="12"/>
      <c r="L55" s="12"/>
      <c r="M55" s="12"/>
      <c r="N55" s="12"/>
      <c r="O55" s="12"/>
      <c r="P55" s="20"/>
    </row>
    <row r="56" spans="1:59" s="2" customFormat="1" ht="14.1" customHeight="1" x14ac:dyDescent="0.25">
      <c r="A56" s="12"/>
      <c r="B56" s="12"/>
      <c r="C56" s="12"/>
      <c r="D56" s="19"/>
      <c r="E56" s="15"/>
      <c r="F56" s="15"/>
      <c r="J56" s="15"/>
      <c r="K56" s="12"/>
      <c r="L56" s="12"/>
      <c r="M56" s="12"/>
      <c r="N56" s="12"/>
      <c r="O56" s="12"/>
      <c r="P56" s="20"/>
    </row>
    <row r="57" spans="1:59" ht="14.1" customHeight="1" x14ac:dyDescent="0.25">
      <c r="C57" s="12"/>
      <c r="D57" s="20"/>
      <c r="E57" s="16"/>
      <c r="F57" s="16"/>
      <c r="G57" s="12"/>
      <c r="H57" s="12"/>
      <c r="I57" s="12"/>
      <c r="J57" s="16"/>
      <c r="K57" s="12"/>
      <c r="L57" s="12"/>
      <c r="M57" s="12"/>
      <c r="N57" s="12"/>
      <c r="O57" s="12"/>
      <c r="P57" s="20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59" ht="14.1" customHeight="1" x14ac:dyDescent="0.25">
      <c r="C58" s="12"/>
      <c r="D58" s="20"/>
      <c r="E58" s="16"/>
      <c r="F58" s="16"/>
      <c r="G58" s="12"/>
      <c r="H58" s="12"/>
      <c r="I58" s="12"/>
      <c r="J58" s="16"/>
      <c r="L58" s="12"/>
      <c r="M58" s="12"/>
      <c r="N58" s="12"/>
      <c r="O58" s="12"/>
      <c r="P58" s="20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59" ht="14.1" customHeight="1" x14ac:dyDescent="0.25">
      <c r="C59" s="12"/>
      <c r="D59" s="20"/>
      <c r="E59" s="16"/>
      <c r="F59" s="16"/>
      <c r="G59" s="12"/>
      <c r="H59" s="12"/>
      <c r="I59" s="12"/>
      <c r="J59" s="16"/>
      <c r="L59" s="12"/>
      <c r="M59" s="12"/>
      <c r="N59" s="12"/>
      <c r="O59" s="12"/>
      <c r="P59" s="20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0" spans="1:59" ht="14.1" customHeight="1" x14ac:dyDescent="0.25">
      <c r="C60" s="12"/>
      <c r="D60" s="20"/>
      <c r="E60" s="16"/>
      <c r="F60" s="16"/>
      <c r="G60" s="12"/>
      <c r="H60" s="12"/>
      <c r="I60" s="12"/>
      <c r="J60" s="16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</row>
    <row r="61" spans="1:59" ht="14.1" customHeight="1" x14ac:dyDescent="0.25">
      <c r="D61" s="20"/>
      <c r="E61" s="16"/>
      <c r="F61" s="16"/>
      <c r="G61" s="12"/>
      <c r="H61" s="12"/>
      <c r="I61" s="12"/>
      <c r="J61" s="16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</row>
    <row r="62" spans="1:59" ht="14.1" customHeight="1" x14ac:dyDescent="0.25">
      <c r="D62" s="20"/>
      <c r="E62" s="16"/>
      <c r="F62" s="16"/>
      <c r="G62" s="12"/>
      <c r="H62" s="12"/>
      <c r="I62" s="12"/>
      <c r="J62" s="16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3" spans="1:59" ht="14.1" customHeight="1" x14ac:dyDescent="0.25">
      <c r="Q63" s="115"/>
    </row>
    <row r="65" spans="17:17" ht="14.1" customHeight="1" x14ac:dyDescent="0.25">
      <c r="Q65" s="115"/>
    </row>
    <row r="67" spans="17:17" ht="14.1" customHeight="1" x14ac:dyDescent="0.25">
      <c r="Q67" s="115"/>
    </row>
    <row r="69" spans="17:17" ht="14.1" customHeight="1" x14ac:dyDescent="0.25">
      <c r="Q69" s="115"/>
    </row>
    <row r="71" spans="17:17" ht="14.1" customHeight="1" x14ac:dyDescent="0.25">
      <c r="Q71" s="115"/>
    </row>
    <row r="73" spans="17:17" ht="14.1" customHeight="1" x14ac:dyDescent="0.25">
      <c r="Q73" s="115"/>
    </row>
    <row r="75" spans="17:17" ht="14.1" customHeight="1" x14ac:dyDescent="0.25">
      <c r="Q75" s="115"/>
    </row>
    <row r="77" spans="17:17" ht="14.1" customHeight="1" x14ac:dyDescent="0.25">
      <c r="Q77" s="115"/>
    </row>
  </sheetData>
  <sheetProtection algorithmName="SHA-512" hashValue="XTzoBpOw6XEr/1KbqidLjIU/1CrBMXqZ3ZX7mNHxZKRG5aq5OFWDaZVY1nn73Kgb1byXXfEBK3xherKGfK9c4w==" saltValue="fvk0wZLYl1BiC0apZvKDiw==" spinCount="100000" sheet="1" objects="1" scenarios="1" sort="0"/>
  <mergeCells count="22">
    <mergeCell ref="L13:M13"/>
    <mergeCell ref="D2:H2"/>
    <mergeCell ref="B3:B4"/>
    <mergeCell ref="L3:O3"/>
    <mergeCell ref="L4:M4"/>
    <mergeCell ref="N4:O4"/>
    <mergeCell ref="L5:M5"/>
    <mergeCell ref="N5:O5"/>
    <mergeCell ref="L7:O7"/>
    <mergeCell ref="L8:M8"/>
    <mergeCell ref="N8:O8"/>
    <mergeCell ref="L9:M9"/>
    <mergeCell ref="L11:O11"/>
    <mergeCell ref="L24:O26"/>
    <mergeCell ref="D27:I28"/>
    <mergeCell ref="L27:O28"/>
    <mergeCell ref="L14:M14"/>
    <mergeCell ref="L15:M15"/>
    <mergeCell ref="L16:M16"/>
    <mergeCell ref="L18:O18"/>
    <mergeCell ref="O22:P22"/>
    <mergeCell ref="O23:P23"/>
  </mergeCells>
  <conditionalFormatting sqref="R2:BS26">
    <cfRule type="expression" dxfId="37" priority="1">
      <formula>IF(ISBLANK($A$1),TRUE,FALSE)</formula>
    </cfRule>
  </conditionalFormatting>
  <conditionalFormatting sqref="AJ4:BS26">
    <cfRule type="containsErrors" dxfId="36" priority="2">
      <formula>ISERROR(AJ4)</formula>
    </cfRule>
  </conditionalFormatting>
  <dataValidations count="2">
    <dataValidation type="list" showInputMessage="1" showErrorMessage="1" sqref="H5:H26">
      <formula1>$T$4:$T$11</formula1>
    </dataValidation>
    <dataValidation type="list" showInputMessage="1" showErrorMessage="1" sqref="H4">
      <formula1>$T$4:$T$9</formula1>
    </dataValidation>
  </dataValidations>
  <hyperlinks>
    <hyperlink ref="L27" r:id="rId1" display="https://youtu.be/myxUd_RfmoI"/>
  </hyperlinks>
  <printOptions horizontalCentered="1"/>
  <pageMargins left="0.5" right="0.5" top="0.5" bottom="0.7" header="0" footer="0.3"/>
  <pageSetup orientation="landscape" r:id="rId2"/>
  <headerFooter>
    <oddFooter>&amp;L&amp;8Printed &amp;D  &amp;T&amp;C&amp;8Pulaski County Schools&amp;R&amp;8Page &amp;P of &amp;N</oddFooter>
  </headerFooter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77"/>
  <sheetViews>
    <sheetView showGridLines="0" zoomScaleNormal="100" workbookViewId="0"/>
  </sheetViews>
  <sheetFormatPr defaultColWidth="9.140625" defaultRowHeight="14.1" customHeight="1" x14ac:dyDescent="0.25"/>
  <cols>
    <col min="1" max="1" width="2.7109375" style="12" customWidth="1"/>
    <col min="2" max="2" width="113.5703125" style="12" customWidth="1"/>
    <col min="3" max="3" width="2.7109375" style="104" customWidth="1"/>
    <col min="4" max="4" width="6.42578125" style="106" customWidth="1"/>
    <col min="5" max="5" width="10.42578125" style="109" customWidth="1"/>
    <col min="6" max="6" width="7" style="109" customWidth="1"/>
    <col min="7" max="7" width="7" style="110" customWidth="1"/>
    <col min="8" max="8" width="8.42578125" style="110" customWidth="1"/>
    <col min="9" max="9" width="41.85546875" style="111" customWidth="1"/>
    <col min="10" max="10" width="2.7109375" style="112" customWidth="1"/>
    <col min="11" max="11" width="2.7109375" style="104" customWidth="1"/>
    <col min="12" max="12" width="14.42578125" style="104" customWidth="1"/>
    <col min="13" max="13" width="2" style="104" bestFit="1" customWidth="1"/>
    <col min="14" max="15" width="10.5703125" style="104" customWidth="1"/>
    <col min="16" max="16" width="2.5703125" style="106" customWidth="1"/>
    <col min="17" max="17" width="14" style="2" customWidth="1"/>
    <col min="18" max="18" width="8.140625" style="2" bestFit="1" customWidth="1"/>
    <col min="19" max="20" width="9.140625" style="2" customWidth="1"/>
    <col min="21" max="22" width="10.7109375" style="2" customWidth="1"/>
    <col min="23" max="35" width="9.140625" style="2" customWidth="1"/>
    <col min="36" max="48" width="9.140625" style="2"/>
    <col min="49" max="56" width="9.140625" style="2" customWidth="1"/>
    <col min="57" max="59" width="9.140625" style="2"/>
    <col min="60" max="16384" width="9.140625" style="12"/>
  </cols>
  <sheetData>
    <row r="1" spans="1:73" s="81" customFormat="1" ht="10.5" customHeight="1" x14ac:dyDescent="0.3">
      <c r="A1" s="1"/>
      <c r="B1" s="82"/>
      <c r="D1" s="83"/>
      <c r="E1" s="84"/>
      <c r="F1" s="84"/>
      <c r="G1" s="82"/>
      <c r="H1" s="82"/>
      <c r="I1" s="85"/>
      <c r="J1" s="86"/>
      <c r="M1" s="129"/>
      <c r="N1" s="83"/>
      <c r="O1" s="83"/>
      <c r="P1" s="83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U1" s="87"/>
    </row>
    <row r="2" spans="1:73" s="81" customFormat="1" ht="18.75" customHeight="1" x14ac:dyDescent="0.35">
      <c r="B2" s="79" t="s">
        <v>78</v>
      </c>
      <c r="D2" s="142" t="str">
        <f>IF($N$4="","",$N$4)</f>
        <v/>
      </c>
      <c r="E2" s="142"/>
      <c r="F2" s="142"/>
      <c r="G2" s="142"/>
      <c r="H2" s="142"/>
      <c r="I2" s="120" t="str">
        <f>IF($N$8="","",$N$8)</f>
        <v/>
      </c>
      <c r="J2" s="120"/>
      <c r="K2" s="121"/>
      <c r="L2" s="122"/>
      <c r="M2" s="122"/>
      <c r="N2" s="122"/>
      <c r="O2" s="28"/>
      <c r="P2" s="29"/>
      <c r="Q2" s="87"/>
      <c r="R2" s="11" t="s">
        <v>23</v>
      </c>
      <c r="S2" s="4"/>
      <c r="T2" s="4"/>
      <c r="U2" s="4"/>
      <c r="V2" s="4"/>
      <c r="W2" s="6"/>
      <c r="X2" s="68">
        <v>1</v>
      </c>
      <c r="Y2" s="68">
        <v>2</v>
      </c>
      <c r="Z2" s="68">
        <v>3</v>
      </c>
      <c r="AA2" s="68">
        <v>4</v>
      </c>
      <c r="AB2" s="69">
        <v>5</v>
      </c>
      <c r="AC2" s="70">
        <v>6</v>
      </c>
      <c r="AD2" s="70">
        <v>7</v>
      </c>
      <c r="AE2" s="70">
        <v>8</v>
      </c>
      <c r="AF2" s="70">
        <v>9</v>
      </c>
      <c r="AG2" s="70">
        <v>10</v>
      </c>
      <c r="AH2" s="70">
        <v>11</v>
      </c>
      <c r="AI2" s="70">
        <v>12</v>
      </c>
      <c r="AJ2" s="65">
        <v>1</v>
      </c>
      <c r="AK2" s="66">
        <v>2</v>
      </c>
      <c r="AL2" s="66">
        <v>3</v>
      </c>
      <c r="AM2" s="66">
        <v>4</v>
      </c>
      <c r="AN2" s="67">
        <v>5</v>
      </c>
      <c r="AO2" s="67">
        <v>6</v>
      </c>
      <c r="AP2" s="67">
        <v>7</v>
      </c>
      <c r="AQ2" s="67">
        <v>8</v>
      </c>
      <c r="AR2" s="67">
        <v>9</v>
      </c>
      <c r="AS2" s="67">
        <v>10</v>
      </c>
      <c r="AT2" s="67">
        <v>11</v>
      </c>
      <c r="AU2" s="67">
        <v>12</v>
      </c>
      <c r="AV2" s="62">
        <v>1</v>
      </c>
      <c r="AW2" s="63">
        <v>2</v>
      </c>
      <c r="AX2" s="63">
        <v>3</v>
      </c>
      <c r="AY2" s="63">
        <v>4</v>
      </c>
      <c r="AZ2" s="64">
        <v>5</v>
      </c>
      <c r="BA2" s="62">
        <v>6</v>
      </c>
      <c r="BB2" s="62">
        <v>7</v>
      </c>
      <c r="BC2" s="62">
        <v>8</v>
      </c>
      <c r="BD2" s="62">
        <v>9</v>
      </c>
      <c r="BE2" s="62">
        <v>10</v>
      </c>
      <c r="BF2" s="62">
        <v>11</v>
      </c>
      <c r="BG2" s="62">
        <v>12</v>
      </c>
      <c r="BH2" s="58">
        <v>1</v>
      </c>
      <c r="BI2" s="59">
        <v>2</v>
      </c>
      <c r="BJ2" s="59">
        <v>3</v>
      </c>
      <c r="BK2" s="59">
        <v>4</v>
      </c>
      <c r="BL2" s="60">
        <v>5</v>
      </c>
      <c r="BM2" s="58">
        <v>6</v>
      </c>
      <c r="BN2" s="58">
        <v>7</v>
      </c>
      <c r="BO2" s="58">
        <v>8</v>
      </c>
      <c r="BP2" s="58">
        <v>9</v>
      </c>
      <c r="BQ2" s="58">
        <v>10</v>
      </c>
      <c r="BR2" s="58">
        <v>11</v>
      </c>
      <c r="BS2" s="58">
        <v>12</v>
      </c>
    </row>
    <row r="3" spans="1:73" s="2" customFormat="1" ht="18.75" customHeight="1" thickBot="1" x14ac:dyDescent="0.35">
      <c r="B3" s="156" t="str">
        <f>IF($N$4="","",IF($N$8="",$N$4,$N$4&amp;"  ("&amp;N8&amp;")"))</f>
        <v/>
      </c>
      <c r="C3" s="88"/>
      <c r="D3" s="89" t="s">
        <v>22</v>
      </c>
      <c r="E3" s="89" t="s">
        <v>20</v>
      </c>
      <c r="F3" s="89" t="s">
        <v>19</v>
      </c>
      <c r="G3" s="89" t="s">
        <v>21</v>
      </c>
      <c r="H3" s="90" t="s">
        <v>72</v>
      </c>
      <c r="I3" s="91" t="s">
        <v>18</v>
      </c>
      <c r="J3" s="92"/>
      <c r="K3" s="30"/>
      <c r="L3" s="157" t="s">
        <v>62</v>
      </c>
      <c r="M3" s="157"/>
      <c r="N3" s="157"/>
      <c r="O3" s="157"/>
      <c r="P3" s="31"/>
      <c r="Q3" s="18"/>
      <c r="R3" s="43">
        <v>0</v>
      </c>
      <c r="S3" s="44" t="s">
        <v>71</v>
      </c>
      <c r="T3" s="44" t="s">
        <v>65</v>
      </c>
      <c r="U3" s="44" t="s">
        <v>69</v>
      </c>
      <c r="V3" s="44" t="s">
        <v>70</v>
      </c>
      <c r="W3" s="45" t="s">
        <v>11</v>
      </c>
      <c r="X3" s="71" t="s">
        <v>5</v>
      </c>
      <c r="Y3" s="71" t="s">
        <v>6</v>
      </c>
      <c r="Z3" s="71" t="s">
        <v>7</v>
      </c>
      <c r="AA3" s="71" t="s">
        <v>8</v>
      </c>
      <c r="AB3" s="71" t="s">
        <v>9</v>
      </c>
      <c r="AC3" s="71" t="s">
        <v>10</v>
      </c>
      <c r="AD3" s="71" t="s">
        <v>36</v>
      </c>
      <c r="AE3" s="71" t="s">
        <v>26</v>
      </c>
      <c r="AF3" s="71" t="s">
        <v>28</v>
      </c>
      <c r="AG3" s="71" t="s">
        <v>30</v>
      </c>
      <c r="AH3" s="71" t="s">
        <v>32</v>
      </c>
      <c r="AI3" s="71" t="s">
        <v>34</v>
      </c>
      <c r="AJ3" s="50" t="s">
        <v>75</v>
      </c>
      <c r="AK3" s="50" t="s">
        <v>0</v>
      </c>
      <c r="AL3" s="50" t="s">
        <v>1</v>
      </c>
      <c r="AM3" s="50" t="s">
        <v>2</v>
      </c>
      <c r="AN3" s="50" t="s">
        <v>3</v>
      </c>
      <c r="AO3" s="50" t="s">
        <v>4</v>
      </c>
      <c r="AP3" s="50" t="s">
        <v>25</v>
      </c>
      <c r="AQ3" s="50" t="s">
        <v>27</v>
      </c>
      <c r="AR3" s="50" t="s">
        <v>29</v>
      </c>
      <c r="AS3" s="50" t="s">
        <v>31</v>
      </c>
      <c r="AT3" s="50" t="s">
        <v>33</v>
      </c>
      <c r="AU3" s="50" t="s">
        <v>35</v>
      </c>
      <c r="AV3" s="56" t="s">
        <v>77</v>
      </c>
      <c r="AW3" s="56" t="s">
        <v>13</v>
      </c>
      <c r="AX3" s="56" t="s">
        <v>14</v>
      </c>
      <c r="AY3" s="56" t="s">
        <v>15</v>
      </c>
      <c r="AZ3" s="56" t="s">
        <v>16</v>
      </c>
      <c r="BA3" s="56" t="s">
        <v>17</v>
      </c>
      <c r="BB3" s="56" t="s">
        <v>37</v>
      </c>
      <c r="BC3" s="56" t="s">
        <v>38</v>
      </c>
      <c r="BD3" s="56" t="s">
        <v>39</v>
      </c>
      <c r="BE3" s="56" t="s">
        <v>40</v>
      </c>
      <c r="BF3" s="56" t="s">
        <v>41</v>
      </c>
      <c r="BG3" s="56" t="s">
        <v>42</v>
      </c>
      <c r="BH3" s="54" t="s">
        <v>43</v>
      </c>
      <c r="BI3" s="54" t="s">
        <v>44</v>
      </c>
      <c r="BJ3" s="54" t="s">
        <v>45</v>
      </c>
      <c r="BK3" s="54" t="s">
        <v>46</v>
      </c>
      <c r="BL3" s="54" t="s">
        <v>47</v>
      </c>
      <c r="BM3" s="54" t="s">
        <v>48</v>
      </c>
      <c r="BN3" s="54" t="s">
        <v>49</v>
      </c>
      <c r="BO3" s="54" t="s">
        <v>50</v>
      </c>
      <c r="BP3" s="54" t="s">
        <v>51</v>
      </c>
      <c r="BQ3" s="54" t="s">
        <v>52</v>
      </c>
      <c r="BR3" s="54" t="s">
        <v>53</v>
      </c>
      <c r="BS3" s="54" t="s">
        <v>54</v>
      </c>
    </row>
    <row r="4" spans="1:73" s="2" customFormat="1" ht="18.75" customHeight="1" thickTop="1" thickBot="1" x14ac:dyDescent="0.3">
      <c r="B4" s="156"/>
      <c r="C4" s="88"/>
      <c r="D4" s="7">
        <v>0</v>
      </c>
      <c r="E4" s="8">
        <v>42590</v>
      </c>
      <c r="F4" s="5" t="str">
        <f>IFERROR(IF(COUNT(G$4:G4)=0,"",IF(H4="Hold",F3,IF(ISNUMBER(U4),G4,F3+V4))),"")</f>
        <v/>
      </c>
      <c r="G4" s="13"/>
      <c r="H4" s="26"/>
      <c r="I4" s="17"/>
      <c r="J4" s="93"/>
      <c r="K4" s="30"/>
      <c r="L4" s="145" t="s">
        <v>24</v>
      </c>
      <c r="M4" s="145"/>
      <c r="N4" s="147"/>
      <c r="O4" s="147"/>
      <c r="P4" s="32"/>
      <c r="Q4" s="18"/>
      <c r="R4" s="46">
        <v>1</v>
      </c>
      <c r="S4" s="47" t="e">
        <f t="shared" ref="S4:S26" si="0">IF(OR(ISTEXT($G4),ISBLANK($G4)),NA(),$G4)</f>
        <v>#N/A</v>
      </c>
      <c r="T4" s="52" t="s">
        <v>64</v>
      </c>
      <c r="U4" s="52" t="str">
        <f>IF(H4="30 Mins",$N$19,IF(H4="45 Mins",$N$20,IF(H4="60 Mins",$N$21,IF(H4="Alt 1",$N$22,IF(H4="Alt 2",$N$23,IF(H4="Alt 3",$N$24,IF(H4="Alt 4",$N$25,IF(H4="Alt 5",#REF!,IF(H4="Change",V3,"")))))))))</f>
        <v/>
      </c>
      <c r="V4" s="53" t="e">
        <f>IF(COUNT(U$4:U4)=0,NA(),IF(ISNUMBER(U4),U4,V3))</f>
        <v>#N/A</v>
      </c>
      <c r="W4" s="48" t="e">
        <f t="shared" ref="W4:W26" si="1">IF(ISNUMBER(U4),E4-3,NA())</f>
        <v>#N/A</v>
      </c>
      <c r="X4" s="72" t="str">
        <f>IF(AND(ISNUMBER($S4),COUNT($U$4:$U4)=X$2),$S4,"")</f>
        <v/>
      </c>
      <c r="Y4" s="72" t="str">
        <f>IF(AND(ISNUMBER($S4),COUNT($U$4:$U4)=Y$2),$S4,"")</f>
        <v/>
      </c>
      <c r="Z4" s="72" t="str">
        <f>IF(AND(ISNUMBER($S4),COUNT($U$4:$U4)=Z$2),$S4,"")</f>
        <v/>
      </c>
      <c r="AA4" s="72" t="str">
        <f>IF(AND(ISNUMBER($S4),COUNT($U$4:$U4)=AA$2),$S4,"")</f>
        <v/>
      </c>
      <c r="AB4" s="72" t="str">
        <f>IF(AND(ISNUMBER($S4),COUNT($U$4:$U4)=AB$2),$S4,"")</f>
        <v/>
      </c>
      <c r="AC4" s="72" t="str">
        <f>IF(AND(ISNUMBER($S4),COUNT($U$4:$U4)=AC$2),$S4,"")</f>
        <v/>
      </c>
      <c r="AD4" s="72" t="str">
        <f>IF(AND(ISNUMBER($S4),COUNT($U$4:$U4)=AD$2),$S4,"")</f>
        <v/>
      </c>
      <c r="AE4" s="72" t="str">
        <f>IF(AND(ISNUMBER($S4),COUNT($U$4:$U4)=AE$2),$S4,"")</f>
        <v/>
      </c>
      <c r="AF4" s="72" t="str">
        <f>IF(AND(ISNUMBER($S4),COUNT($U$4:$U4)=AF$2),$S4,"")</f>
        <v/>
      </c>
      <c r="AG4" s="72" t="str">
        <f>IF(AND(ISNUMBER($S4),COUNT($U$4:$U4)=AG$2),$S4,"")</f>
        <v/>
      </c>
      <c r="AH4" s="72" t="str">
        <f>IF(AND(ISNUMBER($S4),COUNT($U$4:$U4)=AH$2),$S4,"")</f>
        <v/>
      </c>
      <c r="AI4" s="72" t="str">
        <f>IF(AND(ISNUMBER($S4),COUNT($U$4:$U4)=AI$2),$S4,"")</f>
        <v/>
      </c>
      <c r="AJ4" s="51" t="e">
        <f>IFERROR(IF(COUNT($U$4:$U4)&lt;&gt;AJ$2,NA(),SLOPE(X$4:X$26,$R$4:$R$26)*($R4-COUNTIF(BH$4:BH4,"Hold"))+INTERCEPT(X$4:X$26,$R$4:$R$26)),NA())</f>
        <v>#N/A</v>
      </c>
      <c r="AK4" s="51" t="e">
        <f>IFERROR(IF(COUNT($U$4:$U4)&lt;&gt;AK$2,NA(),SLOPE(Y$4:Y$26,$R$4:$R$26)*($R4-COUNTIF(BI$4:BI4,"Hold"))+INTERCEPT(Y$4:Y$26,$R$4:$R$26)),NA())</f>
        <v>#N/A</v>
      </c>
      <c r="AL4" s="51" t="e">
        <f>IFERROR(IF(COUNT($U$4:$U4)&lt;&gt;AL$2,NA(),SLOPE(Z$4:Z$26,$R$4:$R$26)*($R4-COUNTIF(BJ$4:BJ4,"Hold"))+INTERCEPT(Z$4:Z$26,$R$4:$R$26)),NA())</f>
        <v>#N/A</v>
      </c>
      <c r="AM4" s="51" t="e">
        <f>IFERROR(IF(COUNT($U$4:$U4)&lt;&gt;AM$2,NA(),SLOPE(AA$4:AA$26,$R$4:$R$26)*($R4-COUNTIF(BK$4:BK4,"Hold"))+INTERCEPT(AA$4:AA$26,$R$4:$R$26)),NA())</f>
        <v>#N/A</v>
      </c>
      <c r="AN4" s="51" t="e">
        <f>IFERROR(IF(COUNT($U$4:$U4)&lt;&gt;AN$2,NA(),SLOPE(AB$4:AB$26,$R$4:$R$26)*($R4-COUNTIF(BL$4:BL4,"Hold"))+INTERCEPT(AB$4:AB$26,$R$4:$R$26)),NA())</f>
        <v>#N/A</v>
      </c>
      <c r="AO4" s="51" t="e">
        <f>IFERROR(IF(COUNT($U$4:$U4)&lt;&gt;AO$2,NA(),SLOPE(AC$4:AC$26,$R$4:$R$26)*($R4-COUNTIF(BM$4:BM4,"Hold"))+INTERCEPT(AC$4:AC$26,$R$4:$R$26)),NA())</f>
        <v>#N/A</v>
      </c>
      <c r="AP4" s="51" t="e">
        <f>IFERROR(IF(COUNT($U$4:$U4)&lt;&gt;AP$2,NA(),SLOPE(AD$4:AD$26,$R$4:$R$26)*($R4-COUNTIF(BN$4:BN4,"Hold"))+INTERCEPT(AD$4:AD$26,$R$4:$R$26)),NA())</f>
        <v>#N/A</v>
      </c>
      <c r="AQ4" s="51" t="e">
        <f>IFERROR(IF(COUNT($U$4:$U4)&lt;&gt;AQ$2,NA(),SLOPE(AE$4:AE$26,$R$4:$R$26)*($R4-COUNTIF(BO$4:BO4,"Hold"))+INTERCEPT(AE$4:AE$26,$R$4:$R$26)),NA())</f>
        <v>#N/A</v>
      </c>
      <c r="AR4" s="51" t="e">
        <f>IFERROR(IF(COUNT($U$4:$U4)&lt;&gt;AR$2,NA(),SLOPE(AF$4:AF$26,$R$4:$R$26)*($R4-COUNTIF(BP$4:BP4,"Hold"))+INTERCEPT(AF$4:AF$26,$R$4:$R$26)),NA())</f>
        <v>#N/A</v>
      </c>
      <c r="AS4" s="51" t="e">
        <f>IFERROR(IF(COUNT($U$4:$U4)&lt;&gt;AS$2,NA(),SLOPE(AG$4:AG$26,$R$4:$R$26)*($R4-COUNTIF(BQ$4:BQ4,"Hold"))+INTERCEPT(AG$4:AG$26,$R$4:$R$26)),NA())</f>
        <v>#N/A</v>
      </c>
      <c r="AT4" s="51" t="e">
        <f>IFERROR(IF(COUNT($U$4:$U4)&lt;&gt;AT$2,NA(),SLOPE(AH$4:AH$26,$R$4:$R$26)*($R4-COUNTIF(BR$4:BR4,"Hold"))+INTERCEPT(AH$4:AH$26,$R$4:$R$26)),NA())</f>
        <v>#N/A</v>
      </c>
      <c r="AU4" s="51" t="e">
        <f>IFERROR(IF(COUNT($U$4:$U4)&lt;&gt;AU$2,NA(),SLOPE(AI$4:AI$26,$R$4:$R$26)*($R4-COUNTIF(BS$4:BS4,"Hold"))+INTERCEPT(AI$4:AI$26,$R$4:$R$26)),NA())</f>
        <v>#N/A</v>
      </c>
      <c r="AV4" s="57" t="e">
        <f>IF(AND(ISNUMBER($U4),COUNT($U$4:$U4)=AV$2),$G4,IF($H4="Hold",AV3,IF(COUNT($U$4:$U4)=AV$2,$V4+AV3,NA())))</f>
        <v>#N/A</v>
      </c>
      <c r="AW4" s="57" t="e">
        <f>IF(AND(ISNUMBER($U4),COUNT($U$4:$U4)=AW$2),$G4,IF($H4="Hold",AW3,IF(COUNT($U$4:$U4)=AW$2,$V4+AW3,NA())))</f>
        <v>#N/A</v>
      </c>
      <c r="AX4" s="57" t="e">
        <f>IF(AND(ISNUMBER($U4),COUNT($U$4:$U4)=AX$2),$G4,IF($H4="Hold",AX3,IF(COUNT($U$4:$U4)=AX$2,$V4+AX3,NA())))</f>
        <v>#N/A</v>
      </c>
      <c r="AY4" s="57" t="e">
        <f>IF(AND(ISNUMBER($U4),COUNT($U$4:$U4)=AY$2),$G4,IF($H4="Hold",AY3,IF(COUNT($U$4:$U4)=AY$2,$V4+AY3,NA())))</f>
        <v>#N/A</v>
      </c>
      <c r="AZ4" s="57" t="e">
        <f>IF(AND(ISNUMBER($U4),COUNT($U$4:$U4)=AZ$2),$G4,IF($H4="Hold",AZ3,IF(COUNT($U$4:$U4)=AZ$2,$V4+AZ3,NA())))</f>
        <v>#N/A</v>
      </c>
      <c r="BA4" s="57" t="e">
        <f>IF(AND(ISNUMBER($U4),COUNT($U$4:$U4)=BA$2),$G4,IF($H4="Hold",BA3,IF(COUNT($U$4:$U4)=BA$2,$V4+BA3,NA())))</f>
        <v>#N/A</v>
      </c>
      <c r="BB4" s="57" t="e">
        <f>IF(AND(ISNUMBER($U4),COUNT($U$4:$U4)=BB$2),$G4,IF($H4="Hold",BB3,IF(COUNT($U$4:$U4)=BB$2,$V4+BB3,NA())))</f>
        <v>#N/A</v>
      </c>
      <c r="BC4" s="57" t="e">
        <f>IF(AND(ISNUMBER($U4),COUNT($U$4:$U4)=BC$2),$G4,IF($H4="Hold",BC3,IF(COUNT($U$4:$U4)=BC$2,$V4+BC3,NA())))</f>
        <v>#N/A</v>
      </c>
      <c r="BD4" s="57" t="e">
        <f>IF(AND(ISNUMBER($U4),COUNT($U$4:$U4)=BD$2),$G4,IF($H4="Hold",BD3,IF(COUNT($U$4:$U4)=BD$2,$V4+BD3,NA())))</f>
        <v>#N/A</v>
      </c>
      <c r="BE4" s="57" t="e">
        <f>IF(AND(ISNUMBER($U4),COUNT($U$4:$U4)=BE$2),$G4,IF($H4="Hold",BE3,IF(COUNT($U$4:$U4)=BE$2,$V4+BE3,NA())))</f>
        <v>#N/A</v>
      </c>
      <c r="BF4" s="57" t="e">
        <f>IF(AND(ISNUMBER($U4),COUNT($U$4:$U4)=BF$2),$G4,IF($H4="Hold",BF3,IF(COUNT($U$4:$U4)=BF$2,$V4+BF3,NA())))</f>
        <v>#N/A</v>
      </c>
      <c r="BG4" s="57" t="e">
        <f>IF(AND(ISNUMBER($U4),COUNT($U$4:$U4)=BG$2),$G4,IF($H4="Hold",BG3,IF(COUNT($U$4:$U4)=BG$2,$V4+BG3,NA())))</f>
        <v>#N/A</v>
      </c>
      <c r="BH4" s="55" t="e">
        <f>IF(AND(COUNT($U$4:$U4)=BH$2,$H4="Hold"),"Hold",NA())</f>
        <v>#N/A</v>
      </c>
      <c r="BI4" s="55" t="e">
        <f>IF(AND(COUNT($U$4:$U4)=BI$2,$H4="Hold"),"Hold",NA())</f>
        <v>#N/A</v>
      </c>
      <c r="BJ4" s="55" t="e">
        <f>IF(AND(COUNT($U$4:$U4)=BJ$2,$H4="Hold"),"Hold",NA())</f>
        <v>#N/A</v>
      </c>
      <c r="BK4" s="55" t="e">
        <f>IF(AND(COUNT($U$4:$U4)=BK$2,$H4="Hold"),"Hold",NA())</f>
        <v>#N/A</v>
      </c>
      <c r="BL4" s="55" t="e">
        <f>IF(AND(COUNT($U$4:$U4)=BL$2,$H4="Hold"),"Hold",NA())</f>
        <v>#N/A</v>
      </c>
      <c r="BM4" s="55" t="e">
        <f>IF(AND(COUNT($U$4:$U4)=BM$2,$H4="Hold"),"Hold",NA())</f>
        <v>#N/A</v>
      </c>
      <c r="BN4" s="55" t="e">
        <f>IF(AND(COUNT($U$4:$U4)=BN$2,$H4="Hold"),"Hold",NA())</f>
        <v>#N/A</v>
      </c>
      <c r="BO4" s="55" t="e">
        <f>IF(AND(COUNT($U$4:$U4)=BO$2,$H4="Hold"),"Hold",NA())</f>
        <v>#N/A</v>
      </c>
      <c r="BP4" s="55" t="e">
        <f>IF(AND(COUNT($U$4:$U4)=BP$2,$H4="Hold"),"Hold",NA())</f>
        <v>#N/A</v>
      </c>
      <c r="BQ4" s="55" t="e">
        <f>IF(AND(COUNT($U$4:$U4)=BQ$2,$H4="Hold"),"Hold",NA())</f>
        <v>#N/A</v>
      </c>
      <c r="BR4" s="55" t="e">
        <f>IF(AND(COUNT($U$4:$U4)=BR$2,$H4="Hold"),"Hold",NA())</f>
        <v>#N/A</v>
      </c>
      <c r="BS4" s="55" t="e">
        <f>IF(AND(COUNT($U$4:$U4)=BS$2,$H4="Hold"),"Hold",NA())</f>
        <v>#N/A</v>
      </c>
    </row>
    <row r="5" spans="1:73" s="2" customFormat="1" ht="18.75" customHeight="1" thickTop="1" thickBot="1" x14ac:dyDescent="0.3">
      <c r="B5" s="21"/>
      <c r="C5" s="88"/>
      <c r="D5" s="9">
        <f>D4+2</f>
        <v>2</v>
      </c>
      <c r="E5" s="10">
        <f>E4+14</f>
        <v>42604</v>
      </c>
      <c r="F5" s="5" t="str">
        <f>IFERROR(IF(COUNT(G$4:G5)=0,"",IF(H5="Hold",F4,IF(ISNUMBER(U5),G5,F4+V5))),"")</f>
        <v/>
      </c>
      <c r="G5" s="13"/>
      <c r="H5" s="27"/>
      <c r="I5" s="17"/>
      <c r="J5" s="93"/>
      <c r="K5" s="30"/>
      <c r="L5" s="144" t="s">
        <v>12</v>
      </c>
      <c r="M5" s="144"/>
      <c r="N5" s="159"/>
      <c r="O5" s="159"/>
      <c r="P5" s="33"/>
      <c r="R5" s="46">
        <v>2</v>
      </c>
      <c r="S5" s="47" t="e">
        <f t="shared" si="0"/>
        <v>#N/A</v>
      </c>
      <c r="T5" s="47" t="s">
        <v>55</v>
      </c>
      <c r="U5" s="52" t="str">
        <f>IF(H5="30 Mins",$N$19,IF(H5="45 Mins",$N$20,IF(H5="60 Mins",$N$21,IF(H5="Alt 1",$N$22,IF(H5="Alt 2",$N$23,IF(H5="Alt 3",$N$24,IF(H5="Alt 4",$N$25,IF(H5="Alt 5",#REF!,IF(H5="Change",V4,"")))))))))</f>
        <v/>
      </c>
      <c r="V5" s="53" t="e">
        <f>IF(COUNT(U$4:U5)=0,NA(),IF(ISNUMBER(U5),U5,V4))</f>
        <v>#N/A</v>
      </c>
      <c r="W5" s="48" t="e">
        <f t="shared" si="1"/>
        <v>#N/A</v>
      </c>
      <c r="X5" s="72" t="str">
        <f>IF(AND(ISNUMBER($S5),COUNT($U$4:$U5)=X$2),$S5,"")</f>
        <v/>
      </c>
      <c r="Y5" s="72" t="str">
        <f>IF(AND(ISNUMBER($S5),COUNT($U$4:$U5)=Y$2),$S5,"")</f>
        <v/>
      </c>
      <c r="Z5" s="72" t="str">
        <f>IF(AND(ISNUMBER($S5),COUNT($U$4:$U5)=Z$2),$S5,"")</f>
        <v/>
      </c>
      <c r="AA5" s="72" t="str">
        <f>IF(AND(ISNUMBER($S5),COUNT($U$4:$U5)=AA$2),$S5,"")</f>
        <v/>
      </c>
      <c r="AB5" s="72" t="str">
        <f>IF(AND(ISNUMBER($S5),COUNT($U$4:$U5)=AB$2),$S5,"")</f>
        <v/>
      </c>
      <c r="AC5" s="72" t="str">
        <f>IF(AND(ISNUMBER($S5),COUNT($U$4:$U5)=AC$2),$S5,"")</f>
        <v/>
      </c>
      <c r="AD5" s="72" t="str">
        <f>IF(AND(ISNUMBER($S5),COUNT($U$4:$U5)=AD$2),$S5,"")</f>
        <v/>
      </c>
      <c r="AE5" s="72" t="str">
        <f>IF(AND(ISNUMBER($S5),COUNT($U$4:$U5)=AE$2),$S5,"")</f>
        <v/>
      </c>
      <c r="AF5" s="72" t="str">
        <f>IF(AND(ISNUMBER($S5),COUNT($U$4:$U5)=AF$2),$S5,"")</f>
        <v/>
      </c>
      <c r="AG5" s="72" t="str">
        <f>IF(AND(ISNUMBER($S5),COUNT($U$4:$U5)=AG$2),$S5,"")</f>
        <v/>
      </c>
      <c r="AH5" s="72" t="str">
        <f>IF(AND(ISNUMBER($S5),COUNT($U$4:$U5)=AH$2),$S5,"")</f>
        <v/>
      </c>
      <c r="AI5" s="72" t="str">
        <f>IF(AND(ISNUMBER($S5),COUNT($U$4:$U5)=AI$2),$S5,"")</f>
        <v/>
      </c>
      <c r="AJ5" s="51" t="e">
        <f>IFERROR(IF(COUNT($U$4:$U5)&lt;&gt;AJ$2,NA(),SLOPE(X$4:X$26,$R$4:$R$26)*($R5-COUNTIF(BH$4:BH5,"Hold"))+INTERCEPT(X$4:X$26,$R$4:$R$26)),NA())</f>
        <v>#N/A</v>
      </c>
      <c r="AK5" s="51" t="e">
        <f>IFERROR(IF(COUNT($U$4:$U5)&lt;&gt;AK$2,NA(),SLOPE(Y$4:Y$26,$R$4:$R$26)*($R5-COUNTIF(BI$4:BI5,"Hold"))+INTERCEPT(Y$4:Y$26,$R$4:$R$26)),NA())</f>
        <v>#N/A</v>
      </c>
      <c r="AL5" s="51" t="e">
        <f>IFERROR(IF(COUNT($U$4:$U5)&lt;&gt;AL$2,NA(),SLOPE(Z$4:Z$26,$R$4:$R$26)*($R5-COUNTIF(BJ$4:BJ5,"Hold"))+INTERCEPT(Z$4:Z$26,$R$4:$R$26)),NA())</f>
        <v>#N/A</v>
      </c>
      <c r="AM5" s="51" t="e">
        <f>IFERROR(IF(COUNT($U$4:$U5)&lt;&gt;AM$2,NA(),SLOPE(AA$4:AA$26,$R$4:$R$26)*($R5-COUNTIF(BK$4:BK5,"Hold"))+INTERCEPT(AA$4:AA$26,$R$4:$R$26)),NA())</f>
        <v>#N/A</v>
      </c>
      <c r="AN5" s="51" t="e">
        <f>IFERROR(IF(COUNT($U$4:$U5)&lt;&gt;AN$2,NA(),SLOPE(AB$4:AB$26,$R$4:$R$26)*($R5-COUNTIF(BL$4:BL5,"Hold"))+INTERCEPT(AB$4:AB$26,$R$4:$R$26)),NA())</f>
        <v>#N/A</v>
      </c>
      <c r="AO5" s="51" t="e">
        <f>IFERROR(IF(COUNT($U$4:$U5)&lt;&gt;AO$2,NA(),SLOPE(AC$4:AC$26,$R$4:$R$26)*($R5-COUNTIF(BM$4:BM5,"Hold"))+INTERCEPT(AC$4:AC$26,$R$4:$R$26)),NA())</f>
        <v>#N/A</v>
      </c>
      <c r="AP5" s="51" t="e">
        <f>IFERROR(IF(COUNT($U$4:$U5)&lt;&gt;AP$2,NA(),SLOPE(AD$4:AD$26,$R$4:$R$26)*($R5-COUNTIF(BN$4:BN5,"Hold"))+INTERCEPT(AD$4:AD$26,$R$4:$R$26)),NA())</f>
        <v>#N/A</v>
      </c>
      <c r="AQ5" s="51" t="e">
        <f>IFERROR(IF(COUNT($U$4:$U5)&lt;&gt;AQ$2,NA(),SLOPE(AE$4:AE$26,$R$4:$R$26)*($R5-COUNTIF(BO$4:BO5,"Hold"))+INTERCEPT(AE$4:AE$26,$R$4:$R$26)),NA())</f>
        <v>#N/A</v>
      </c>
      <c r="AR5" s="51" t="e">
        <f>IFERROR(IF(COUNT($U$4:$U5)&lt;&gt;AR$2,NA(),SLOPE(AF$4:AF$26,$R$4:$R$26)*($R5-COUNTIF(BP$4:BP5,"Hold"))+INTERCEPT(AF$4:AF$26,$R$4:$R$26)),NA())</f>
        <v>#N/A</v>
      </c>
      <c r="AS5" s="51" t="e">
        <f>IFERROR(IF(COUNT($U$4:$U5)&lt;&gt;AS$2,NA(),SLOPE(AG$4:AG$26,$R$4:$R$26)*($R5-COUNTIF(BQ$4:BQ5,"Hold"))+INTERCEPT(AG$4:AG$26,$R$4:$R$26)),NA())</f>
        <v>#N/A</v>
      </c>
      <c r="AT5" s="51" t="e">
        <f>IFERROR(IF(COUNT($U$4:$U5)&lt;&gt;AT$2,NA(),SLOPE(AH$4:AH$26,$R$4:$R$26)*($R5-COUNTIF(BR$4:BR5,"Hold"))+INTERCEPT(AH$4:AH$26,$R$4:$R$26)),NA())</f>
        <v>#N/A</v>
      </c>
      <c r="AU5" s="51" t="e">
        <f>IFERROR(IF(COUNT($U$4:$U5)&lt;&gt;AU$2,NA(),SLOPE(AI$4:AI$26,$R$4:$R$26)*($R5-COUNTIF(BS$4:BS5,"Hold"))+INTERCEPT(AI$4:AI$26,$R$4:$R$26)),NA())</f>
        <v>#N/A</v>
      </c>
      <c r="AV5" s="57" t="e">
        <f>IF(AND(ISNUMBER($U5),COUNT($U$4:$U5)=AV$2),$G5,IF($H5="Hold",AV4,IF(COUNT($U$4:$U5)=AV$2,$V5+AV4,NA())))</f>
        <v>#N/A</v>
      </c>
      <c r="AW5" s="57" t="e">
        <f>IF(AND(ISNUMBER($U5),COUNT($U$4:$U5)=AW$2),$G5,IF($H5="Hold",AW4,IF(COUNT($U$4:$U5)=AW$2,$V5+AW4,NA())))</f>
        <v>#N/A</v>
      </c>
      <c r="AX5" s="57" t="e">
        <f>IF(AND(ISNUMBER($U5),COUNT($U$4:$U5)=AX$2),$G5,IF($H5="Hold",AX4,IF(COUNT($U$4:$U5)=AX$2,$V5+AX4,NA())))</f>
        <v>#N/A</v>
      </c>
      <c r="AY5" s="57" t="e">
        <f>IF(AND(ISNUMBER($U5),COUNT($U$4:$U5)=AY$2),$G5,IF($H5="Hold",AY4,IF(COUNT($U$4:$U5)=AY$2,$V5+AY4,NA())))</f>
        <v>#N/A</v>
      </c>
      <c r="AZ5" s="57" t="e">
        <f>IF(AND(ISNUMBER($U5),COUNT($U$4:$U5)=AZ$2),$G5,IF($H5="Hold",AZ4,IF(COUNT($U$4:$U5)=AZ$2,$V5+AZ4,NA())))</f>
        <v>#N/A</v>
      </c>
      <c r="BA5" s="57" t="e">
        <f>IF(AND(ISNUMBER($U5),COUNT($U$4:$U5)=BA$2),$G5,IF($H5="Hold",BA4,IF(COUNT($U$4:$U5)=BA$2,$V5+BA4,NA())))</f>
        <v>#N/A</v>
      </c>
      <c r="BB5" s="57" t="e">
        <f>IF(AND(ISNUMBER($U5),COUNT($U$4:$U5)=BB$2),$G5,IF($H5="Hold",BB4,IF(COUNT($U$4:$U5)=BB$2,$V5+BB4,NA())))</f>
        <v>#N/A</v>
      </c>
      <c r="BC5" s="57" t="e">
        <f>IF(AND(ISNUMBER($U5),COUNT($U$4:$U5)=BC$2),$G5,IF($H5="Hold",BC4,IF(COUNT($U$4:$U5)=BC$2,$V5+BC4,NA())))</f>
        <v>#N/A</v>
      </c>
      <c r="BD5" s="57" t="e">
        <f>IF(AND(ISNUMBER($U5),COUNT($U$4:$U5)=BD$2),$G5,IF($H5="Hold",BD4,IF(COUNT($U$4:$U5)=BD$2,$V5+BD4,NA())))</f>
        <v>#N/A</v>
      </c>
      <c r="BE5" s="57" t="e">
        <f>IF(AND(ISNUMBER($U5),COUNT($U$4:$U5)=BE$2),$G5,IF($H5="Hold",BE4,IF(COUNT($U$4:$U5)=BE$2,$V5+BE4,NA())))</f>
        <v>#N/A</v>
      </c>
      <c r="BF5" s="57" t="e">
        <f>IF(AND(ISNUMBER($U5),COUNT($U$4:$U5)=BF$2),$G5,IF($H5="Hold",BF4,IF(COUNT($U$4:$U5)=BF$2,$V5+BF4,NA())))</f>
        <v>#N/A</v>
      </c>
      <c r="BG5" s="57" t="e">
        <f>IF(AND(ISNUMBER($U5),COUNT($U$4:$U5)=BG$2),$G5,IF($H5="Hold",BG4,IF(COUNT($U$4:$U5)=BG$2,$V5+BG4,NA())))</f>
        <v>#N/A</v>
      </c>
      <c r="BH5" s="55" t="e">
        <f>IF(AND(COUNT($U$4:$U5)=BH$2,$H5="Hold"),"Hold",NA())</f>
        <v>#N/A</v>
      </c>
      <c r="BI5" s="55" t="e">
        <f>IF(AND(COUNT($U$4:$U5)=BI$2,$H5="Hold"),"Hold",NA())</f>
        <v>#N/A</v>
      </c>
      <c r="BJ5" s="55" t="e">
        <f>IF(AND(COUNT($U$4:$U5)=BJ$2,$H5="Hold"),"Hold",NA())</f>
        <v>#N/A</v>
      </c>
      <c r="BK5" s="55" t="e">
        <f>IF(AND(COUNT($U$4:$U5)=BK$2,$H5="Hold"),"Hold",NA())</f>
        <v>#N/A</v>
      </c>
      <c r="BL5" s="55" t="e">
        <f>IF(AND(COUNT($U$4:$U5)=BL$2,$H5="Hold"),"Hold",NA())</f>
        <v>#N/A</v>
      </c>
      <c r="BM5" s="55" t="e">
        <f>IF(AND(COUNT($U$4:$U5)=BM$2,$H5="Hold"),"Hold",NA())</f>
        <v>#N/A</v>
      </c>
      <c r="BN5" s="55" t="e">
        <f>IF(AND(COUNT($U$4:$U5)=BN$2,$H5="Hold"),"Hold",NA())</f>
        <v>#N/A</v>
      </c>
      <c r="BO5" s="55" t="e">
        <f>IF(AND(COUNT($U$4:$U5)=BO$2,$H5="Hold"),"Hold",NA())</f>
        <v>#N/A</v>
      </c>
      <c r="BP5" s="55" t="e">
        <f>IF(AND(COUNT($U$4:$U5)=BP$2,$H5="Hold"),"Hold",NA())</f>
        <v>#N/A</v>
      </c>
      <c r="BQ5" s="55" t="e">
        <f>IF(AND(COUNT($U$4:$U5)=BQ$2,$H5="Hold"),"Hold",NA())</f>
        <v>#N/A</v>
      </c>
      <c r="BR5" s="55" t="e">
        <f>IF(AND(COUNT($U$4:$U5)=BR$2,$H5="Hold"),"Hold",NA())</f>
        <v>#N/A</v>
      </c>
      <c r="BS5" s="55" t="e">
        <f>IF(AND(COUNT($U$4:$U5)=BS$2,$H5="Hold"),"Hold",NA())</f>
        <v>#N/A</v>
      </c>
    </row>
    <row r="6" spans="1:73" s="94" customFormat="1" ht="18.75" customHeight="1" thickTop="1" x14ac:dyDescent="0.25">
      <c r="B6" s="22"/>
      <c r="C6" s="95"/>
      <c r="D6" s="9">
        <f t="shared" ref="D6:D26" si="2">D5+2</f>
        <v>4</v>
      </c>
      <c r="E6" s="10">
        <f t="shared" ref="E6:E26" si="3">E5+14</f>
        <v>42618</v>
      </c>
      <c r="F6" s="5" t="str">
        <f>IFERROR(IF(COUNT(G$4:G6)=0,"",IF(H6="Hold",F5,IF(ISNUMBER(U6),G6,F5+V6))),"")</f>
        <v/>
      </c>
      <c r="G6" s="13"/>
      <c r="H6" s="27"/>
      <c r="I6" s="17"/>
      <c r="J6" s="93"/>
      <c r="K6" s="34"/>
      <c r="L6" s="74"/>
      <c r="M6" s="74"/>
      <c r="N6" s="75"/>
      <c r="O6" s="75"/>
      <c r="P6" s="35"/>
      <c r="R6" s="46">
        <v>3</v>
      </c>
      <c r="S6" s="47" t="e">
        <f t="shared" si="0"/>
        <v>#N/A</v>
      </c>
      <c r="T6" s="47" t="s">
        <v>66</v>
      </c>
      <c r="U6" s="52" t="str">
        <f>IF(H6="30 Mins",$N$19,IF(H6="45 Mins",$N$20,IF(H6="60 Mins",$N$21,IF(H6="Alt 1",$N$22,IF(H6="Alt 2",$N$23,IF(H6="Alt 3",$N$24,IF(H6="Alt 4",$N$25,IF(H6="Alt 5",#REF!,IF(H6="Change",V5,"")))))))))</f>
        <v/>
      </c>
      <c r="V6" s="53" t="e">
        <f>IF(COUNT(U$4:U6)=0,NA(),IF(ISNUMBER(U6),U6,V5))</f>
        <v>#N/A</v>
      </c>
      <c r="W6" s="48" t="e">
        <f t="shared" si="1"/>
        <v>#N/A</v>
      </c>
      <c r="X6" s="72" t="str">
        <f>IF(AND(ISNUMBER($S6),COUNT($U$4:$U6)=X$2),$S6,"")</f>
        <v/>
      </c>
      <c r="Y6" s="72" t="str">
        <f>IF(AND(ISNUMBER($S6),COUNT($U$4:$U6)=Y$2),$S6,"")</f>
        <v/>
      </c>
      <c r="Z6" s="72" t="str">
        <f>IF(AND(ISNUMBER($S6),COUNT($U$4:$U6)=Z$2),$S6,"")</f>
        <v/>
      </c>
      <c r="AA6" s="72" t="str">
        <f>IF(AND(ISNUMBER($S6),COUNT($U$4:$U6)=AA$2),$S6,"")</f>
        <v/>
      </c>
      <c r="AB6" s="72" t="str">
        <f>IF(AND(ISNUMBER($S6),COUNT($U$4:$U6)=AB$2),$S6,"")</f>
        <v/>
      </c>
      <c r="AC6" s="72" t="str">
        <f>IF(AND(ISNUMBER($S6),COUNT($U$4:$U6)=AC$2),$S6,"")</f>
        <v/>
      </c>
      <c r="AD6" s="72" t="str">
        <f>IF(AND(ISNUMBER($S6),COUNT($U$4:$U6)=AD$2),$S6,"")</f>
        <v/>
      </c>
      <c r="AE6" s="72" t="str">
        <f>IF(AND(ISNUMBER($S6),COUNT($U$4:$U6)=AE$2),$S6,"")</f>
        <v/>
      </c>
      <c r="AF6" s="72" t="str">
        <f>IF(AND(ISNUMBER($S6),COUNT($U$4:$U6)=AF$2),$S6,"")</f>
        <v/>
      </c>
      <c r="AG6" s="72" t="str">
        <f>IF(AND(ISNUMBER($S6),COUNT($U$4:$U6)=AG$2),$S6,"")</f>
        <v/>
      </c>
      <c r="AH6" s="72" t="str">
        <f>IF(AND(ISNUMBER($S6),COUNT($U$4:$U6)=AH$2),$S6,"")</f>
        <v/>
      </c>
      <c r="AI6" s="72" t="str">
        <f>IF(AND(ISNUMBER($S6),COUNT($U$4:$U6)=AI$2),$S6,"")</f>
        <v/>
      </c>
      <c r="AJ6" s="51" t="e">
        <f>IFERROR(IF(COUNT($U$4:$U6)&lt;&gt;AJ$2,NA(),SLOPE(X$4:X$26,$R$4:$R$26)*($R6-COUNTIF(BH$4:BH6,"Hold"))+INTERCEPT(X$4:X$26,$R$4:$R$26)),NA())</f>
        <v>#N/A</v>
      </c>
      <c r="AK6" s="51" t="e">
        <f>IFERROR(IF(COUNT($U$4:$U6)&lt;&gt;AK$2,NA(),SLOPE(Y$4:Y$26,$R$4:$R$26)*($R6-COUNTIF(BI$4:BI6,"Hold"))+INTERCEPT(Y$4:Y$26,$R$4:$R$26)),NA())</f>
        <v>#N/A</v>
      </c>
      <c r="AL6" s="51" t="e">
        <f>IFERROR(IF(COUNT($U$4:$U6)&lt;&gt;AL$2,NA(),SLOPE(Z$4:Z$26,$R$4:$R$26)*($R6-COUNTIF(BJ$4:BJ6,"Hold"))+INTERCEPT(Z$4:Z$26,$R$4:$R$26)),NA())</f>
        <v>#N/A</v>
      </c>
      <c r="AM6" s="51" t="e">
        <f>IFERROR(IF(COUNT($U$4:$U6)&lt;&gt;AM$2,NA(),SLOPE(AA$4:AA$26,$R$4:$R$26)*($R6-COUNTIF(BK$4:BK6,"Hold"))+INTERCEPT(AA$4:AA$26,$R$4:$R$26)),NA())</f>
        <v>#N/A</v>
      </c>
      <c r="AN6" s="51" t="e">
        <f>IFERROR(IF(COUNT($U$4:$U6)&lt;&gt;AN$2,NA(),SLOPE(AB$4:AB$26,$R$4:$R$26)*($R6-COUNTIF(BL$4:BL6,"Hold"))+INTERCEPT(AB$4:AB$26,$R$4:$R$26)),NA())</f>
        <v>#N/A</v>
      </c>
      <c r="AO6" s="51" t="e">
        <f>IFERROR(IF(COUNT($U$4:$U6)&lt;&gt;AO$2,NA(),SLOPE(AC$4:AC$26,$R$4:$R$26)*($R6-COUNTIF(BM$4:BM6,"Hold"))+INTERCEPT(AC$4:AC$26,$R$4:$R$26)),NA())</f>
        <v>#N/A</v>
      </c>
      <c r="AP6" s="51" t="e">
        <f>IFERROR(IF(COUNT($U$4:$U6)&lt;&gt;AP$2,NA(),SLOPE(AD$4:AD$26,$R$4:$R$26)*($R6-COUNTIF(BN$4:BN6,"Hold"))+INTERCEPT(AD$4:AD$26,$R$4:$R$26)),NA())</f>
        <v>#N/A</v>
      </c>
      <c r="AQ6" s="51" t="e">
        <f>IFERROR(IF(COUNT($U$4:$U6)&lt;&gt;AQ$2,NA(),SLOPE(AE$4:AE$26,$R$4:$R$26)*($R6-COUNTIF(BO$4:BO6,"Hold"))+INTERCEPT(AE$4:AE$26,$R$4:$R$26)),NA())</f>
        <v>#N/A</v>
      </c>
      <c r="AR6" s="51" t="e">
        <f>IFERROR(IF(COUNT($U$4:$U6)&lt;&gt;AR$2,NA(),SLOPE(AF$4:AF$26,$R$4:$R$26)*($R6-COUNTIF(BP$4:BP6,"Hold"))+INTERCEPT(AF$4:AF$26,$R$4:$R$26)),NA())</f>
        <v>#N/A</v>
      </c>
      <c r="AS6" s="51" t="e">
        <f>IFERROR(IF(COUNT($U$4:$U6)&lt;&gt;AS$2,NA(),SLOPE(AG$4:AG$26,$R$4:$R$26)*($R6-COUNTIF(BQ$4:BQ6,"Hold"))+INTERCEPT(AG$4:AG$26,$R$4:$R$26)),NA())</f>
        <v>#N/A</v>
      </c>
      <c r="AT6" s="51" t="e">
        <f>IFERROR(IF(COUNT($U$4:$U6)&lt;&gt;AT$2,NA(),SLOPE(AH$4:AH$26,$R$4:$R$26)*($R6-COUNTIF(BR$4:BR6,"Hold"))+INTERCEPT(AH$4:AH$26,$R$4:$R$26)),NA())</f>
        <v>#N/A</v>
      </c>
      <c r="AU6" s="51" t="e">
        <f>IFERROR(IF(COUNT($U$4:$U6)&lt;&gt;AU$2,NA(),SLOPE(AI$4:AI$26,$R$4:$R$26)*($R6-COUNTIF(BS$4:BS6,"Hold"))+INTERCEPT(AI$4:AI$26,$R$4:$R$26)),NA())</f>
        <v>#N/A</v>
      </c>
      <c r="AV6" s="57" t="e">
        <f>IF(AND(ISNUMBER($U6),COUNT($U$4:$U6)=AV$2),$G6,IF($H6="Hold",AV5,IF(COUNT($U$4:$U6)=AV$2,$V6+AV5,NA())))</f>
        <v>#N/A</v>
      </c>
      <c r="AW6" s="57" t="e">
        <f>IF(AND(ISNUMBER($U6),COUNT($U$4:$U6)=AW$2),$G6,IF($H6="Hold",AW5,IF(COUNT($U$4:$U6)=AW$2,$V6+AW5,NA())))</f>
        <v>#N/A</v>
      </c>
      <c r="AX6" s="57" t="e">
        <f>IF(AND(ISNUMBER($U6),COUNT($U$4:$U6)=AX$2),$G6,IF($H6="Hold",AX5,IF(COUNT($U$4:$U6)=AX$2,$V6+AX5,NA())))</f>
        <v>#N/A</v>
      </c>
      <c r="AY6" s="57" t="e">
        <f>IF(AND(ISNUMBER($U6),COUNT($U$4:$U6)=AY$2),$G6,IF($H6="Hold",AY5,IF(COUNT($U$4:$U6)=AY$2,$V6+AY5,NA())))</f>
        <v>#N/A</v>
      </c>
      <c r="AZ6" s="57" t="e">
        <f>IF(AND(ISNUMBER($U6),COUNT($U$4:$U6)=AZ$2),$G6,IF($H6="Hold",AZ5,IF(COUNT($U$4:$U6)=AZ$2,$V6+AZ5,NA())))</f>
        <v>#N/A</v>
      </c>
      <c r="BA6" s="57" t="e">
        <f>IF(AND(ISNUMBER($U6),COUNT($U$4:$U6)=BA$2),$G6,IF($H6="Hold",BA5,IF(COUNT($U$4:$U6)=BA$2,$V6+BA5,NA())))</f>
        <v>#N/A</v>
      </c>
      <c r="BB6" s="57" t="e">
        <f>IF(AND(ISNUMBER($U6),COUNT($U$4:$U6)=BB$2),$G6,IF($H6="Hold",BB5,IF(COUNT($U$4:$U6)=BB$2,$V6+BB5,NA())))</f>
        <v>#N/A</v>
      </c>
      <c r="BC6" s="57" t="e">
        <f>IF(AND(ISNUMBER($U6),COUNT($U$4:$U6)=BC$2),$G6,IF($H6="Hold",BC5,IF(COUNT($U$4:$U6)=BC$2,$V6+BC5,NA())))</f>
        <v>#N/A</v>
      </c>
      <c r="BD6" s="57" t="e">
        <f>IF(AND(ISNUMBER($U6),COUNT($U$4:$U6)=BD$2),$G6,IF($H6="Hold",BD5,IF(COUNT($U$4:$U6)=BD$2,$V6+BD5,NA())))</f>
        <v>#N/A</v>
      </c>
      <c r="BE6" s="57" t="e">
        <f>IF(AND(ISNUMBER($U6),COUNT($U$4:$U6)=BE$2),$G6,IF($H6="Hold",BE5,IF(COUNT($U$4:$U6)=BE$2,$V6+BE5,NA())))</f>
        <v>#N/A</v>
      </c>
      <c r="BF6" s="57" t="e">
        <f>IF(AND(ISNUMBER($U6),COUNT($U$4:$U6)=BF$2),$G6,IF($H6="Hold",BF5,IF(COUNT($U$4:$U6)=BF$2,$V6+BF5,NA())))</f>
        <v>#N/A</v>
      </c>
      <c r="BG6" s="57" t="e">
        <f>IF(AND(ISNUMBER($U6),COUNT($U$4:$U6)=BG$2),$G6,IF($H6="Hold",BG5,IF(COUNT($U$4:$U6)=BG$2,$V6+BG5,NA())))</f>
        <v>#N/A</v>
      </c>
      <c r="BH6" s="55" t="e">
        <f>IF(AND(COUNT($U$4:$U6)=BH$2,$H6="Hold"),"Hold",NA())</f>
        <v>#N/A</v>
      </c>
      <c r="BI6" s="55" t="e">
        <f>IF(AND(COUNT($U$4:$U6)=BI$2,$H6="Hold"),"Hold",NA())</f>
        <v>#N/A</v>
      </c>
      <c r="BJ6" s="55" t="e">
        <f>IF(AND(COUNT($U$4:$U6)=BJ$2,$H6="Hold"),"Hold",NA())</f>
        <v>#N/A</v>
      </c>
      <c r="BK6" s="55" t="e">
        <f>IF(AND(COUNT($U$4:$U6)=BK$2,$H6="Hold"),"Hold",NA())</f>
        <v>#N/A</v>
      </c>
      <c r="BL6" s="55" t="e">
        <f>IF(AND(COUNT($U$4:$U6)=BL$2,$H6="Hold"),"Hold",NA())</f>
        <v>#N/A</v>
      </c>
      <c r="BM6" s="55" t="e">
        <f>IF(AND(COUNT($U$4:$U6)=BM$2,$H6="Hold"),"Hold",NA())</f>
        <v>#N/A</v>
      </c>
      <c r="BN6" s="55" t="e">
        <f>IF(AND(COUNT($U$4:$U6)=BN$2,$H6="Hold"),"Hold",NA())</f>
        <v>#N/A</v>
      </c>
      <c r="BO6" s="55" t="e">
        <f>IF(AND(COUNT($U$4:$U6)=BO$2,$H6="Hold"),"Hold",NA())</f>
        <v>#N/A</v>
      </c>
      <c r="BP6" s="55" t="e">
        <f>IF(AND(COUNT($U$4:$U6)=BP$2,$H6="Hold"),"Hold",NA())</f>
        <v>#N/A</v>
      </c>
      <c r="BQ6" s="55" t="e">
        <f>IF(AND(COUNT($U$4:$U6)=BQ$2,$H6="Hold"),"Hold",NA())</f>
        <v>#N/A</v>
      </c>
      <c r="BR6" s="55" t="e">
        <f>IF(AND(COUNT($U$4:$U6)=BR$2,$H6="Hold"),"Hold",NA())</f>
        <v>#N/A</v>
      </c>
      <c r="BS6" s="55" t="e">
        <f>IF(AND(COUNT($U$4:$U6)=BS$2,$H6="Hold"),"Hold",NA())</f>
        <v>#N/A</v>
      </c>
    </row>
    <row r="7" spans="1:73" s="94" customFormat="1" ht="18.75" customHeight="1" x14ac:dyDescent="0.25">
      <c r="B7" s="22"/>
      <c r="C7" s="95"/>
      <c r="D7" s="9">
        <f t="shared" si="2"/>
        <v>6</v>
      </c>
      <c r="E7" s="10">
        <f t="shared" si="3"/>
        <v>42632</v>
      </c>
      <c r="F7" s="5" t="str">
        <f>IFERROR(IF(COUNT(G$4:G7)=0,"",IF(H7="Hold",F6,IF(ISNUMBER(U7),G7,F6+V7))),"")</f>
        <v/>
      </c>
      <c r="G7" s="13"/>
      <c r="H7" s="27"/>
      <c r="I7" s="17"/>
      <c r="J7" s="93"/>
      <c r="K7" s="34"/>
      <c r="L7" s="158" t="s">
        <v>61</v>
      </c>
      <c r="M7" s="158"/>
      <c r="N7" s="158"/>
      <c r="O7" s="158"/>
      <c r="P7" s="36"/>
      <c r="R7" s="46">
        <v>4</v>
      </c>
      <c r="S7" s="47" t="e">
        <f t="shared" si="0"/>
        <v>#N/A</v>
      </c>
      <c r="T7" s="47" t="s">
        <v>67</v>
      </c>
      <c r="U7" s="52" t="str">
        <f>IF(H7="30 Mins",$N$19,IF(H7="45 Mins",$N$20,IF(H7="60 Mins",$N$21,IF(H7="Alt 1",$N$22,IF(H7="Alt 2",$N$23,IF(H7="Alt 3",$N$24,IF(H7="Alt 4",$N$25,IF(H7="Alt 5",#REF!,IF(H7="Change",V6,"")))))))))</f>
        <v/>
      </c>
      <c r="V7" s="53" t="e">
        <f>IF(COUNT(U$4:U7)=0,NA(),IF(ISNUMBER(U7),U7,V6))</f>
        <v>#N/A</v>
      </c>
      <c r="W7" s="48" t="e">
        <f t="shared" si="1"/>
        <v>#N/A</v>
      </c>
      <c r="X7" s="72" t="str">
        <f>IF(AND(ISNUMBER($S7),COUNT($U$4:$U7)=X$2),$S7,"")</f>
        <v/>
      </c>
      <c r="Y7" s="72" t="str">
        <f>IF(AND(ISNUMBER($S7),COUNT($U$4:$U7)=Y$2),$S7,"")</f>
        <v/>
      </c>
      <c r="Z7" s="72" t="str">
        <f>IF(AND(ISNUMBER($S7),COUNT($U$4:$U7)=Z$2),$S7,"")</f>
        <v/>
      </c>
      <c r="AA7" s="72" t="str">
        <f>IF(AND(ISNUMBER($S7),COUNT($U$4:$U7)=AA$2),$S7,"")</f>
        <v/>
      </c>
      <c r="AB7" s="72" t="str">
        <f>IF(AND(ISNUMBER($S7),COUNT($U$4:$U7)=AB$2),$S7,"")</f>
        <v/>
      </c>
      <c r="AC7" s="72" t="str">
        <f>IF(AND(ISNUMBER($S7),COUNT($U$4:$U7)=AC$2),$S7,"")</f>
        <v/>
      </c>
      <c r="AD7" s="72" t="str">
        <f>IF(AND(ISNUMBER($S7),COUNT($U$4:$U7)=AD$2),$S7,"")</f>
        <v/>
      </c>
      <c r="AE7" s="72" t="str">
        <f>IF(AND(ISNUMBER($S7),COUNT($U$4:$U7)=AE$2),$S7,"")</f>
        <v/>
      </c>
      <c r="AF7" s="72" t="str">
        <f>IF(AND(ISNUMBER($S7),COUNT($U$4:$U7)=AF$2),$S7,"")</f>
        <v/>
      </c>
      <c r="AG7" s="72" t="str">
        <f>IF(AND(ISNUMBER($S7),COUNT($U$4:$U7)=AG$2),$S7,"")</f>
        <v/>
      </c>
      <c r="AH7" s="72" t="str">
        <f>IF(AND(ISNUMBER($S7),COUNT($U$4:$U7)=AH$2),$S7,"")</f>
        <v/>
      </c>
      <c r="AI7" s="72" t="str">
        <f>IF(AND(ISNUMBER($S7),COUNT($U$4:$U7)=AI$2),$S7,"")</f>
        <v/>
      </c>
      <c r="AJ7" s="51" t="e">
        <f>IFERROR(IF(COUNT($U$4:$U7)&lt;&gt;AJ$2,NA(),SLOPE(X$4:X$26,$R$4:$R$26)*($R7-COUNTIF(BH$4:BH7,"Hold"))+INTERCEPT(X$4:X$26,$R$4:$R$26)),NA())</f>
        <v>#N/A</v>
      </c>
      <c r="AK7" s="51" t="e">
        <f>IFERROR(IF(COUNT($U$4:$U7)&lt;&gt;AK$2,NA(),SLOPE(Y$4:Y$26,$R$4:$R$26)*($R7-COUNTIF(BI$4:BI7,"Hold"))+INTERCEPT(Y$4:Y$26,$R$4:$R$26)),NA())</f>
        <v>#N/A</v>
      </c>
      <c r="AL7" s="51" t="e">
        <f>IFERROR(IF(COUNT($U$4:$U7)&lt;&gt;AL$2,NA(),SLOPE(Z$4:Z$26,$R$4:$R$26)*($R7-COUNTIF(BJ$4:BJ7,"Hold"))+INTERCEPT(Z$4:Z$26,$R$4:$R$26)),NA())</f>
        <v>#N/A</v>
      </c>
      <c r="AM7" s="51" t="e">
        <f>IFERROR(IF(COUNT($U$4:$U7)&lt;&gt;AM$2,NA(),SLOPE(AA$4:AA$26,$R$4:$R$26)*($R7-COUNTIF(BK$4:BK7,"Hold"))+INTERCEPT(AA$4:AA$26,$R$4:$R$26)),NA())</f>
        <v>#N/A</v>
      </c>
      <c r="AN7" s="51" t="e">
        <f>IFERROR(IF(COUNT($U$4:$U7)&lt;&gt;AN$2,NA(),SLOPE(AB$4:AB$26,$R$4:$R$26)*($R7-COUNTIF(BL$4:BL7,"Hold"))+INTERCEPT(AB$4:AB$26,$R$4:$R$26)),NA())</f>
        <v>#N/A</v>
      </c>
      <c r="AO7" s="51" t="e">
        <f>IFERROR(IF(COUNT($U$4:$U7)&lt;&gt;AO$2,NA(),SLOPE(AC$4:AC$26,$R$4:$R$26)*($R7-COUNTIF(BM$4:BM7,"Hold"))+INTERCEPT(AC$4:AC$26,$R$4:$R$26)),NA())</f>
        <v>#N/A</v>
      </c>
      <c r="AP7" s="51" t="e">
        <f>IFERROR(IF(COUNT($U$4:$U7)&lt;&gt;AP$2,NA(),SLOPE(AD$4:AD$26,$R$4:$R$26)*($R7-COUNTIF(BN$4:BN7,"Hold"))+INTERCEPT(AD$4:AD$26,$R$4:$R$26)),NA())</f>
        <v>#N/A</v>
      </c>
      <c r="AQ7" s="51" t="e">
        <f>IFERROR(IF(COUNT($U$4:$U7)&lt;&gt;AQ$2,NA(),SLOPE(AE$4:AE$26,$R$4:$R$26)*($R7-COUNTIF(BO$4:BO7,"Hold"))+INTERCEPT(AE$4:AE$26,$R$4:$R$26)),NA())</f>
        <v>#N/A</v>
      </c>
      <c r="AR7" s="51" t="e">
        <f>IFERROR(IF(COUNT($U$4:$U7)&lt;&gt;AR$2,NA(),SLOPE(AF$4:AF$26,$R$4:$R$26)*($R7-COUNTIF(BP$4:BP7,"Hold"))+INTERCEPT(AF$4:AF$26,$R$4:$R$26)),NA())</f>
        <v>#N/A</v>
      </c>
      <c r="AS7" s="51" t="e">
        <f>IFERROR(IF(COUNT($U$4:$U7)&lt;&gt;AS$2,NA(),SLOPE(AG$4:AG$26,$R$4:$R$26)*($R7-COUNTIF(BQ$4:BQ7,"Hold"))+INTERCEPT(AG$4:AG$26,$R$4:$R$26)),NA())</f>
        <v>#N/A</v>
      </c>
      <c r="AT7" s="51" t="e">
        <f>IFERROR(IF(COUNT($U$4:$U7)&lt;&gt;AT$2,NA(),SLOPE(AH$4:AH$26,$R$4:$R$26)*($R7-COUNTIF(BR$4:BR7,"Hold"))+INTERCEPT(AH$4:AH$26,$R$4:$R$26)),NA())</f>
        <v>#N/A</v>
      </c>
      <c r="AU7" s="51" t="e">
        <f>IFERROR(IF(COUNT($U$4:$U7)&lt;&gt;AU$2,NA(),SLOPE(AI$4:AI$26,$R$4:$R$26)*($R7-COUNTIF(BS$4:BS7,"Hold"))+INTERCEPT(AI$4:AI$26,$R$4:$R$26)),NA())</f>
        <v>#N/A</v>
      </c>
      <c r="AV7" s="57" t="e">
        <f>IF(AND(ISNUMBER($U7),COUNT($U$4:$U7)=AV$2),$G7,IF($H7="Hold",AV6,IF(COUNT($U$4:$U7)=AV$2,$V7+AV6,NA())))</f>
        <v>#N/A</v>
      </c>
      <c r="AW7" s="57" t="e">
        <f>IF(AND(ISNUMBER($U7),COUNT($U$4:$U7)=AW$2),$G7,IF($H7="Hold",AW6,IF(COUNT($U$4:$U7)=AW$2,$V7+AW6,NA())))</f>
        <v>#N/A</v>
      </c>
      <c r="AX7" s="57" t="e">
        <f>IF(AND(ISNUMBER($U7),COUNT($U$4:$U7)=AX$2),$G7,IF($H7="Hold",AX6,IF(COUNT($U$4:$U7)=AX$2,$V7+AX6,NA())))</f>
        <v>#N/A</v>
      </c>
      <c r="AY7" s="57" t="e">
        <f>IF(AND(ISNUMBER($U7),COUNT($U$4:$U7)=AY$2),$G7,IF($H7="Hold",AY6,IF(COUNT($U$4:$U7)=AY$2,$V7+AY6,NA())))</f>
        <v>#N/A</v>
      </c>
      <c r="AZ7" s="57" t="e">
        <f>IF(AND(ISNUMBER($U7),COUNT($U$4:$U7)=AZ$2),$G7,IF($H7="Hold",AZ6,IF(COUNT($U$4:$U7)=AZ$2,$V7+AZ6,NA())))</f>
        <v>#N/A</v>
      </c>
      <c r="BA7" s="57" t="e">
        <f>IF(AND(ISNUMBER($U7),COUNT($U$4:$U7)=BA$2),$G7,IF($H7="Hold",BA6,IF(COUNT($U$4:$U7)=BA$2,$V7+BA6,NA())))</f>
        <v>#N/A</v>
      </c>
      <c r="BB7" s="57" t="e">
        <f>IF(AND(ISNUMBER($U7),COUNT($U$4:$U7)=BB$2),$G7,IF($H7="Hold",BB6,IF(COUNT($U$4:$U7)=BB$2,$V7+BB6,NA())))</f>
        <v>#N/A</v>
      </c>
      <c r="BC7" s="57" t="e">
        <f>IF(AND(ISNUMBER($U7),COUNT($U$4:$U7)=BC$2),$G7,IF($H7="Hold",BC6,IF(COUNT($U$4:$U7)=BC$2,$V7+BC6,NA())))</f>
        <v>#N/A</v>
      </c>
      <c r="BD7" s="57" t="e">
        <f>IF(AND(ISNUMBER($U7),COUNT($U$4:$U7)=BD$2),$G7,IF($H7="Hold",BD6,IF(COUNT($U$4:$U7)=BD$2,$V7+BD6,NA())))</f>
        <v>#N/A</v>
      </c>
      <c r="BE7" s="57" t="e">
        <f>IF(AND(ISNUMBER($U7),COUNT($U$4:$U7)=BE$2),$G7,IF($H7="Hold",BE6,IF(COUNT($U$4:$U7)=BE$2,$V7+BE6,NA())))</f>
        <v>#N/A</v>
      </c>
      <c r="BF7" s="57" t="e">
        <f>IF(AND(ISNUMBER($U7),COUNT($U$4:$U7)=BF$2),$G7,IF($H7="Hold",BF6,IF(COUNT($U$4:$U7)=BF$2,$V7+BF6,NA())))</f>
        <v>#N/A</v>
      </c>
      <c r="BG7" s="57" t="e">
        <f>IF(AND(ISNUMBER($U7),COUNT($U$4:$U7)=BG$2),$G7,IF($H7="Hold",BG6,IF(COUNT($U$4:$U7)=BG$2,$V7+BG6,NA())))</f>
        <v>#N/A</v>
      </c>
      <c r="BH7" s="55" t="e">
        <f>IF(AND(COUNT($U$4:$U7)=BH$2,$H7="Hold"),"Hold",NA())</f>
        <v>#N/A</v>
      </c>
      <c r="BI7" s="55" t="e">
        <f>IF(AND(COUNT($U$4:$U7)=BI$2,$H7="Hold"),"Hold",NA())</f>
        <v>#N/A</v>
      </c>
      <c r="BJ7" s="55" t="e">
        <f>IF(AND(COUNT($U$4:$U7)=BJ$2,$H7="Hold"),"Hold",NA())</f>
        <v>#N/A</v>
      </c>
      <c r="BK7" s="55" t="e">
        <f>IF(AND(COUNT($U$4:$U7)=BK$2,$H7="Hold"),"Hold",NA())</f>
        <v>#N/A</v>
      </c>
      <c r="BL7" s="55" t="e">
        <f>IF(AND(COUNT($U$4:$U7)=BL$2,$H7="Hold"),"Hold",NA())</f>
        <v>#N/A</v>
      </c>
      <c r="BM7" s="55" t="e">
        <f>IF(AND(COUNT($U$4:$U7)=BM$2,$H7="Hold"),"Hold",NA())</f>
        <v>#N/A</v>
      </c>
      <c r="BN7" s="55" t="e">
        <f>IF(AND(COUNT($U$4:$U7)=BN$2,$H7="Hold"),"Hold",NA())</f>
        <v>#N/A</v>
      </c>
      <c r="BO7" s="55" t="e">
        <f>IF(AND(COUNT($U$4:$U7)=BO$2,$H7="Hold"),"Hold",NA())</f>
        <v>#N/A</v>
      </c>
      <c r="BP7" s="55" t="e">
        <f>IF(AND(COUNT($U$4:$U7)=BP$2,$H7="Hold"),"Hold",NA())</f>
        <v>#N/A</v>
      </c>
      <c r="BQ7" s="55" t="e">
        <f>IF(AND(COUNT($U$4:$U7)=BQ$2,$H7="Hold"),"Hold",NA())</f>
        <v>#N/A</v>
      </c>
      <c r="BR7" s="55" t="e">
        <f>IF(AND(COUNT($U$4:$U7)=BR$2,$H7="Hold"),"Hold",NA())</f>
        <v>#N/A</v>
      </c>
      <c r="BS7" s="55" t="e">
        <f>IF(AND(COUNT($U$4:$U7)=BS$2,$H7="Hold"),"Hold",NA())</f>
        <v>#N/A</v>
      </c>
    </row>
    <row r="8" spans="1:73" s="96" customFormat="1" ht="18.75" customHeight="1" thickBot="1" x14ac:dyDescent="0.3">
      <c r="B8" s="23"/>
      <c r="C8" s="95"/>
      <c r="D8" s="9">
        <f t="shared" si="2"/>
        <v>8</v>
      </c>
      <c r="E8" s="10">
        <f t="shared" si="3"/>
        <v>42646</v>
      </c>
      <c r="F8" s="5" t="str">
        <f>IFERROR(IF(COUNT(G$4:G8)=0,"",IF(H8="Hold",F7,IF(ISNUMBER(U8),G8,F7+V8))),"")</f>
        <v/>
      </c>
      <c r="G8" s="13"/>
      <c r="H8" s="27"/>
      <c r="I8" s="17"/>
      <c r="J8" s="93"/>
      <c r="K8" s="34"/>
      <c r="L8" s="143" t="s">
        <v>56</v>
      </c>
      <c r="M8" s="143"/>
      <c r="N8" s="147"/>
      <c r="O8" s="147"/>
      <c r="P8" s="37"/>
      <c r="R8" s="46">
        <v>5</v>
      </c>
      <c r="S8" s="47" t="e">
        <f t="shared" si="0"/>
        <v>#N/A</v>
      </c>
      <c r="T8" s="47" t="str">
        <f>IFERROR(IF(L22="Alternate 1","Alt 1",L22),"Alt 1")</f>
        <v>Alt 1</v>
      </c>
      <c r="U8" s="52" t="str">
        <f>IF(H8="30 Mins",$N$19,IF(H8="45 Mins",$N$20,IF(H8="60 Mins",$N$21,IF(H8="Alt 1",$N$22,IF(H8="Alt 2",$N$23,IF(H8="Alt 3",$N$24,IF(H8="Alt 4",$N$25,IF(H8="Alt 5",#REF!,IF(H8="Change",V7,"")))))))))</f>
        <v/>
      </c>
      <c r="V8" s="53" t="e">
        <f>IF(COUNT(U$4:U8)=0,NA(),IF(ISNUMBER(U8),U8,V7))</f>
        <v>#N/A</v>
      </c>
      <c r="W8" s="48" t="e">
        <f t="shared" si="1"/>
        <v>#N/A</v>
      </c>
      <c r="X8" s="72" t="str">
        <f>IF(AND(ISNUMBER($S8),COUNT($U$4:$U8)=X$2),$S8,"")</f>
        <v/>
      </c>
      <c r="Y8" s="72" t="str">
        <f>IF(AND(ISNUMBER($S8),COUNT($U$4:$U8)=Y$2),$S8,"")</f>
        <v/>
      </c>
      <c r="Z8" s="72" t="str">
        <f>IF(AND(ISNUMBER($S8),COUNT($U$4:$U8)=Z$2),$S8,"")</f>
        <v/>
      </c>
      <c r="AA8" s="72" t="str">
        <f>IF(AND(ISNUMBER($S8),COUNT($U$4:$U8)=AA$2),$S8,"")</f>
        <v/>
      </c>
      <c r="AB8" s="72" t="str">
        <f>IF(AND(ISNUMBER($S8),COUNT($U$4:$U8)=AB$2),$S8,"")</f>
        <v/>
      </c>
      <c r="AC8" s="72" t="str">
        <f>IF(AND(ISNUMBER($S8),COUNT($U$4:$U8)=AC$2),$S8,"")</f>
        <v/>
      </c>
      <c r="AD8" s="72" t="str">
        <f>IF(AND(ISNUMBER($S8),COUNT($U$4:$U8)=AD$2),$S8,"")</f>
        <v/>
      </c>
      <c r="AE8" s="72" t="str">
        <f>IF(AND(ISNUMBER($S8),COUNT($U$4:$U8)=AE$2),$S8,"")</f>
        <v/>
      </c>
      <c r="AF8" s="72" t="str">
        <f>IF(AND(ISNUMBER($S8),COUNT($U$4:$U8)=AF$2),$S8,"")</f>
        <v/>
      </c>
      <c r="AG8" s="72" t="str">
        <f>IF(AND(ISNUMBER($S8),COUNT($U$4:$U8)=AG$2),$S8,"")</f>
        <v/>
      </c>
      <c r="AH8" s="72" t="str">
        <f>IF(AND(ISNUMBER($S8),COUNT($U$4:$U8)=AH$2),$S8,"")</f>
        <v/>
      </c>
      <c r="AI8" s="72" t="str">
        <f>IF(AND(ISNUMBER($S8),COUNT($U$4:$U8)=AI$2),$S8,"")</f>
        <v/>
      </c>
      <c r="AJ8" s="51" t="e">
        <f>IFERROR(IF(COUNT($U$4:$U8)&lt;&gt;AJ$2,NA(),SLOPE(X$4:X$26,$R$4:$R$26)*($R8-COUNTIF(BH$4:BH8,"Hold"))+INTERCEPT(X$4:X$26,$R$4:$R$26)),NA())</f>
        <v>#N/A</v>
      </c>
      <c r="AK8" s="51" t="e">
        <f>IFERROR(IF(COUNT($U$4:$U8)&lt;&gt;AK$2,NA(),SLOPE(Y$4:Y$26,$R$4:$R$26)*($R8-COUNTIF(BI$4:BI8,"Hold"))+INTERCEPT(Y$4:Y$26,$R$4:$R$26)),NA())</f>
        <v>#N/A</v>
      </c>
      <c r="AL8" s="51" t="e">
        <f>IFERROR(IF(COUNT($U$4:$U8)&lt;&gt;AL$2,NA(),SLOPE(Z$4:Z$26,$R$4:$R$26)*($R8-COUNTIF(BJ$4:BJ8,"Hold"))+INTERCEPT(Z$4:Z$26,$R$4:$R$26)),NA())</f>
        <v>#N/A</v>
      </c>
      <c r="AM8" s="51" t="e">
        <f>IFERROR(IF(COUNT($U$4:$U8)&lt;&gt;AM$2,NA(),SLOPE(AA$4:AA$26,$R$4:$R$26)*($R8-COUNTIF(BK$4:BK8,"Hold"))+INTERCEPT(AA$4:AA$26,$R$4:$R$26)),NA())</f>
        <v>#N/A</v>
      </c>
      <c r="AN8" s="51" t="e">
        <f>IFERROR(IF(COUNT($U$4:$U8)&lt;&gt;AN$2,NA(),SLOPE(AB$4:AB$26,$R$4:$R$26)*($R8-COUNTIF(BL$4:BL8,"Hold"))+INTERCEPT(AB$4:AB$26,$R$4:$R$26)),NA())</f>
        <v>#N/A</v>
      </c>
      <c r="AO8" s="51" t="e">
        <f>IFERROR(IF(COUNT($U$4:$U8)&lt;&gt;AO$2,NA(),SLOPE(AC$4:AC$26,$R$4:$R$26)*($R8-COUNTIF(BM$4:BM8,"Hold"))+INTERCEPT(AC$4:AC$26,$R$4:$R$26)),NA())</f>
        <v>#N/A</v>
      </c>
      <c r="AP8" s="51" t="e">
        <f>IFERROR(IF(COUNT($U$4:$U8)&lt;&gt;AP$2,NA(),SLOPE(AD$4:AD$26,$R$4:$R$26)*($R8-COUNTIF(BN$4:BN8,"Hold"))+INTERCEPT(AD$4:AD$26,$R$4:$R$26)),NA())</f>
        <v>#N/A</v>
      </c>
      <c r="AQ8" s="51" t="e">
        <f>IFERROR(IF(COUNT($U$4:$U8)&lt;&gt;AQ$2,NA(),SLOPE(AE$4:AE$26,$R$4:$R$26)*($R8-COUNTIF(BO$4:BO8,"Hold"))+INTERCEPT(AE$4:AE$26,$R$4:$R$26)),NA())</f>
        <v>#N/A</v>
      </c>
      <c r="AR8" s="51" t="e">
        <f>IFERROR(IF(COUNT($U$4:$U8)&lt;&gt;AR$2,NA(),SLOPE(AF$4:AF$26,$R$4:$R$26)*($R8-COUNTIF(BP$4:BP8,"Hold"))+INTERCEPT(AF$4:AF$26,$R$4:$R$26)),NA())</f>
        <v>#N/A</v>
      </c>
      <c r="AS8" s="51" t="e">
        <f>IFERROR(IF(COUNT($U$4:$U8)&lt;&gt;AS$2,NA(),SLOPE(AG$4:AG$26,$R$4:$R$26)*($R8-COUNTIF(BQ$4:BQ8,"Hold"))+INTERCEPT(AG$4:AG$26,$R$4:$R$26)),NA())</f>
        <v>#N/A</v>
      </c>
      <c r="AT8" s="51" t="e">
        <f>IFERROR(IF(COUNT($U$4:$U8)&lt;&gt;AT$2,NA(),SLOPE(AH$4:AH$26,$R$4:$R$26)*($R8-COUNTIF(BR$4:BR8,"Hold"))+INTERCEPT(AH$4:AH$26,$R$4:$R$26)),NA())</f>
        <v>#N/A</v>
      </c>
      <c r="AU8" s="51" t="e">
        <f>IFERROR(IF(COUNT($U$4:$U8)&lt;&gt;AU$2,NA(),SLOPE(AI$4:AI$26,$R$4:$R$26)*($R8-COUNTIF(BS$4:BS8,"Hold"))+INTERCEPT(AI$4:AI$26,$R$4:$R$26)),NA())</f>
        <v>#N/A</v>
      </c>
      <c r="AV8" s="57" t="e">
        <f>IF(AND(ISNUMBER($U8),COUNT($U$4:$U8)=AV$2),$G8,IF($H8="Hold",AV7,IF(COUNT($U$4:$U8)=AV$2,$V8+AV7,NA())))</f>
        <v>#N/A</v>
      </c>
      <c r="AW8" s="57" t="e">
        <f>IF(AND(ISNUMBER($U8),COUNT($U$4:$U8)=AW$2),$G8,IF($H8="Hold",AW7,IF(COUNT($U$4:$U8)=AW$2,$V8+AW7,NA())))</f>
        <v>#N/A</v>
      </c>
      <c r="AX8" s="57" t="e">
        <f>IF(AND(ISNUMBER($U8),COUNT($U$4:$U8)=AX$2),$G8,IF($H8="Hold",AX7,IF(COUNT($U$4:$U8)=AX$2,$V8+AX7,NA())))</f>
        <v>#N/A</v>
      </c>
      <c r="AY8" s="57" t="e">
        <f>IF(AND(ISNUMBER($U8),COUNT($U$4:$U8)=AY$2),$G8,IF($H8="Hold",AY7,IF(COUNT($U$4:$U8)=AY$2,$V8+AY7,NA())))</f>
        <v>#N/A</v>
      </c>
      <c r="AZ8" s="57" t="e">
        <f>IF(AND(ISNUMBER($U8),COUNT($U$4:$U8)=AZ$2),$G8,IF($H8="Hold",AZ7,IF(COUNT($U$4:$U8)=AZ$2,$V8+AZ7,NA())))</f>
        <v>#N/A</v>
      </c>
      <c r="BA8" s="57" t="e">
        <f>IF(AND(ISNUMBER($U8),COUNT($U$4:$U8)=BA$2),$G8,IF($H8="Hold",BA7,IF(COUNT($U$4:$U8)=BA$2,$V8+BA7,NA())))</f>
        <v>#N/A</v>
      </c>
      <c r="BB8" s="57" t="e">
        <f>IF(AND(ISNUMBER($U8),COUNT($U$4:$U8)=BB$2),$G8,IF($H8="Hold",BB7,IF(COUNT($U$4:$U8)=BB$2,$V8+BB7,NA())))</f>
        <v>#N/A</v>
      </c>
      <c r="BC8" s="57" t="e">
        <f>IF(AND(ISNUMBER($U8),COUNT($U$4:$U8)=BC$2),$G8,IF($H8="Hold",BC7,IF(COUNT($U$4:$U8)=BC$2,$V8+BC7,NA())))</f>
        <v>#N/A</v>
      </c>
      <c r="BD8" s="57" t="e">
        <f>IF(AND(ISNUMBER($U8),COUNT($U$4:$U8)=BD$2),$G8,IF($H8="Hold",BD7,IF(COUNT($U$4:$U8)=BD$2,$V8+BD7,NA())))</f>
        <v>#N/A</v>
      </c>
      <c r="BE8" s="57" t="e">
        <f>IF(AND(ISNUMBER($U8),COUNT($U$4:$U8)=BE$2),$G8,IF($H8="Hold",BE7,IF(COUNT($U$4:$U8)=BE$2,$V8+BE7,NA())))</f>
        <v>#N/A</v>
      </c>
      <c r="BF8" s="57" t="e">
        <f>IF(AND(ISNUMBER($U8),COUNT($U$4:$U8)=BF$2),$G8,IF($H8="Hold",BF7,IF(COUNT($U$4:$U8)=BF$2,$V8+BF7,NA())))</f>
        <v>#N/A</v>
      </c>
      <c r="BG8" s="57" t="e">
        <f>IF(AND(ISNUMBER($U8),COUNT($U$4:$U8)=BG$2),$G8,IF($H8="Hold",BG7,IF(COUNT($U$4:$U8)=BG$2,$V8+BG7,NA())))</f>
        <v>#N/A</v>
      </c>
      <c r="BH8" s="55" t="e">
        <f>IF(AND(COUNT($U$4:$U8)=BH$2,$H8="Hold"),"Hold",NA())</f>
        <v>#N/A</v>
      </c>
      <c r="BI8" s="55" t="e">
        <f>IF(AND(COUNT($U$4:$U8)=BI$2,$H8="Hold"),"Hold",NA())</f>
        <v>#N/A</v>
      </c>
      <c r="BJ8" s="55" t="e">
        <f>IF(AND(COUNT($U$4:$U8)=BJ$2,$H8="Hold"),"Hold",NA())</f>
        <v>#N/A</v>
      </c>
      <c r="BK8" s="55" t="e">
        <f>IF(AND(COUNT($U$4:$U8)=BK$2,$H8="Hold"),"Hold",NA())</f>
        <v>#N/A</v>
      </c>
      <c r="BL8" s="55" t="e">
        <f>IF(AND(COUNT($U$4:$U8)=BL$2,$H8="Hold"),"Hold",NA())</f>
        <v>#N/A</v>
      </c>
      <c r="BM8" s="55" t="e">
        <f>IF(AND(COUNT($U$4:$U8)=BM$2,$H8="Hold"),"Hold",NA())</f>
        <v>#N/A</v>
      </c>
      <c r="BN8" s="55" t="e">
        <f>IF(AND(COUNT($U$4:$U8)=BN$2,$H8="Hold"),"Hold",NA())</f>
        <v>#N/A</v>
      </c>
      <c r="BO8" s="55" t="e">
        <f>IF(AND(COUNT($U$4:$U8)=BO$2,$H8="Hold"),"Hold",NA())</f>
        <v>#N/A</v>
      </c>
      <c r="BP8" s="55" t="e">
        <f>IF(AND(COUNT($U$4:$U8)=BP$2,$H8="Hold"),"Hold",NA())</f>
        <v>#N/A</v>
      </c>
      <c r="BQ8" s="55" t="e">
        <f>IF(AND(COUNT($U$4:$U8)=BQ$2,$H8="Hold"),"Hold",NA())</f>
        <v>#N/A</v>
      </c>
      <c r="BR8" s="55" t="e">
        <f>IF(AND(COUNT($U$4:$U8)=BR$2,$H8="Hold"),"Hold",NA())</f>
        <v>#N/A</v>
      </c>
      <c r="BS8" s="55" t="e">
        <f>IF(AND(COUNT($U$4:$U8)=BS$2,$H8="Hold"),"Hold",NA())</f>
        <v>#N/A</v>
      </c>
    </row>
    <row r="9" spans="1:73" s="96" customFormat="1" ht="18.75" customHeight="1" thickTop="1" x14ac:dyDescent="0.25">
      <c r="B9" s="23"/>
      <c r="C9" s="95"/>
      <c r="D9" s="9">
        <f t="shared" si="2"/>
        <v>10</v>
      </c>
      <c r="E9" s="10">
        <f t="shared" si="3"/>
        <v>42660</v>
      </c>
      <c r="F9" s="5" t="str">
        <f>IFERROR(IF(COUNT(G$4:G9)=0,"",IF(H9="Hold",F8,IF(ISNUMBER(U9),G9,F8+V9))),"")</f>
        <v/>
      </c>
      <c r="G9" s="13"/>
      <c r="H9" s="27"/>
      <c r="I9" s="17"/>
      <c r="J9" s="93"/>
      <c r="K9" s="34"/>
      <c r="L9" s="148" t="s">
        <v>63</v>
      </c>
      <c r="M9" s="148"/>
      <c r="N9" s="24"/>
      <c r="O9" s="76"/>
      <c r="P9" s="37"/>
      <c r="R9" s="46">
        <v>6</v>
      </c>
      <c r="S9" s="47" t="e">
        <f t="shared" si="0"/>
        <v>#N/A</v>
      </c>
      <c r="T9" s="47" t="str">
        <f>IFERROR(IF(L23="Alternate 2","Alt 2",L23),"Alt 2")</f>
        <v>Alt 2</v>
      </c>
      <c r="U9" s="52" t="str">
        <f>IF(H9="30 Mins",$N$19,IF(H9="45 Mins",$N$20,IF(H9="60 Mins",$N$21,IF(H9="Alt 1",$N$22,IF(H9="Alt 2",$N$23,IF(H9="Alt 3",$N$24,IF(H9="Alt 4",$N$25,IF(H9="Alt 5",#REF!,IF(H9="Change",V8,"")))))))))</f>
        <v/>
      </c>
      <c r="V9" s="53" t="e">
        <f>IF(COUNT(U$4:U9)=0,NA(),IF(ISNUMBER(U9),U9,V8))</f>
        <v>#N/A</v>
      </c>
      <c r="W9" s="48" t="e">
        <f t="shared" si="1"/>
        <v>#N/A</v>
      </c>
      <c r="X9" s="72" t="str">
        <f>IF(AND(ISNUMBER($S9),COUNT($U$4:$U9)=X$2),$S9,"")</f>
        <v/>
      </c>
      <c r="Y9" s="72" t="str">
        <f>IF(AND(ISNUMBER($S9),COUNT($U$4:$U9)=Y$2),$S9,"")</f>
        <v/>
      </c>
      <c r="Z9" s="72" t="str">
        <f>IF(AND(ISNUMBER($S9),COUNT($U$4:$U9)=Z$2),$S9,"")</f>
        <v/>
      </c>
      <c r="AA9" s="72" t="str">
        <f>IF(AND(ISNUMBER($S9),COUNT($U$4:$U9)=AA$2),$S9,"")</f>
        <v/>
      </c>
      <c r="AB9" s="72" t="str">
        <f>IF(AND(ISNUMBER($S9),COUNT($U$4:$U9)=AB$2),$S9,"")</f>
        <v/>
      </c>
      <c r="AC9" s="72" t="str">
        <f>IF(AND(ISNUMBER($S9),COUNT($U$4:$U9)=AC$2),$S9,"")</f>
        <v/>
      </c>
      <c r="AD9" s="72" t="str">
        <f>IF(AND(ISNUMBER($S9),COUNT($U$4:$U9)=AD$2),$S9,"")</f>
        <v/>
      </c>
      <c r="AE9" s="72" t="str">
        <f>IF(AND(ISNUMBER($S9),COUNT($U$4:$U9)=AE$2),$S9,"")</f>
        <v/>
      </c>
      <c r="AF9" s="72" t="str">
        <f>IF(AND(ISNUMBER($S9),COUNT($U$4:$U9)=AF$2),$S9,"")</f>
        <v/>
      </c>
      <c r="AG9" s="72" t="str">
        <f>IF(AND(ISNUMBER($S9),COUNT($U$4:$U9)=AG$2),$S9,"")</f>
        <v/>
      </c>
      <c r="AH9" s="72" t="str">
        <f>IF(AND(ISNUMBER($S9),COUNT($U$4:$U9)=AH$2),$S9,"")</f>
        <v/>
      </c>
      <c r="AI9" s="72" t="str">
        <f>IF(AND(ISNUMBER($S9),COUNT($U$4:$U9)=AI$2),$S9,"")</f>
        <v/>
      </c>
      <c r="AJ9" s="51" t="e">
        <f>IFERROR(IF(COUNT($U$4:$U9)&lt;&gt;AJ$2,NA(),SLOPE(X$4:X$26,$R$4:$R$26)*($R9-COUNTIF(BH$4:BH9,"Hold"))+INTERCEPT(X$4:X$26,$R$4:$R$26)),NA())</f>
        <v>#N/A</v>
      </c>
      <c r="AK9" s="51" t="e">
        <f>IFERROR(IF(COUNT($U$4:$U9)&lt;&gt;AK$2,NA(),SLOPE(Y$4:Y$26,$R$4:$R$26)*($R9-COUNTIF(BI$4:BI9,"Hold"))+INTERCEPT(Y$4:Y$26,$R$4:$R$26)),NA())</f>
        <v>#N/A</v>
      </c>
      <c r="AL9" s="51" t="e">
        <f>IFERROR(IF(COUNT($U$4:$U9)&lt;&gt;AL$2,NA(),SLOPE(Z$4:Z$26,$R$4:$R$26)*($R9-COUNTIF(BJ$4:BJ9,"Hold"))+INTERCEPT(Z$4:Z$26,$R$4:$R$26)),NA())</f>
        <v>#N/A</v>
      </c>
      <c r="AM9" s="51" t="e">
        <f>IFERROR(IF(COUNT($U$4:$U9)&lt;&gt;AM$2,NA(),SLOPE(AA$4:AA$26,$R$4:$R$26)*($R9-COUNTIF(BK$4:BK9,"Hold"))+INTERCEPT(AA$4:AA$26,$R$4:$R$26)),NA())</f>
        <v>#N/A</v>
      </c>
      <c r="AN9" s="51" t="e">
        <f>IFERROR(IF(COUNT($U$4:$U9)&lt;&gt;AN$2,NA(),SLOPE(AB$4:AB$26,$R$4:$R$26)*($R9-COUNTIF(BL$4:BL9,"Hold"))+INTERCEPT(AB$4:AB$26,$R$4:$R$26)),NA())</f>
        <v>#N/A</v>
      </c>
      <c r="AO9" s="51" t="e">
        <f>IFERROR(IF(COUNT($U$4:$U9)&lt;&gt;AO$2,NA(),SLOPE(AC$4:AC$26,$R$4:$R$26)*($R9-COUNTIF(BM$4:BM9,"Hold"))+INTERCEPT(AC$4:AC$26,$R$4:$R$26)),NA())</f>
        <v>#N/A</v>
      </c>
      <c r="AP9" s="51" t="e">
        <f>IFERROR(IF(COUNT($U$4:$U9)&lt;&gt;AP$2,NA(),SLOPE(AD$4:AD$26,$R$4:$R$26)*($R9-COUNTIF(BN$4:BN9,"Hold"))+INTERCEPT(AD$4:AD$26,$R$4:$R$26)),NA())</f>
        <v>#N/A</v>
      </c>
      <c r="AQ9" s="51" t="e">
        <f>IFERROR(IF(COUNT($U$4:$U9)&lt;&gt;AQ$2,NA(),SLOPE(AE$4:AE$26,$R$4:$R$26)*($R9-COUNTIF(BO$4:BO9,"Hold"))+INTERCEPT(AE$4:AE$26,$R$4:$R$26)),NA())</f>
        <v>#N/A</v>
      </c>
      <c r="AR9" s="51" t="e">
        <f>IFERROR(IF(COUNT($U$4:$U9)&lt;&gt;AR$2,NA(),SLOPE(AF$4:AF$26,$R$4:$R$26)*($R9-COUNTIF(BP$4:BP9,"Hold"))+INTERCEPT(AF$4:AF$26,$R$4:$R$26)),NA())</f>
        <v>#N/A</v>
      </c>
      <c r="AS9" s="51" t="e">
        <f>IFERROR(IF(COUNT($U$4:$U9)&lt;&gt;AS$2,NA(),SLOPE(AG$4:AG$26,$R$4:$R$26)*($R9-COUNTIF(BQ$4:BQ9,"Hold"))+INTERCEPT(AG$4:AG$26,$R$4:$R$26)),NA())</f>
        <v>#N/A</v>
      </c>
      <c r="AT9" s="51" t="e">
        <f>IFERROR(IF(COUNT($U$4:$U9)&lt;&gt;AT$2,NA(),SLOPE(AH$4:AH$26,$R$4:$R$26)*($R9-COUNTIF(BR$4:BR9,"Hold"))+INTERCEPT(AH$4:AH$26,$R$4:$R$26)),NA())</f>
        <v>#N/A</v>
      </c>
      <c r="AU9" s="51" t="e">
        <f>IFERROR(IF(COUNT($U$4:$U9)&lt;&gt;AU$2,NA(),SLOPE(AI$4:AI$26,$R$4:$R$26)*($R9-COUNTIF(BS$4:BS9,"Hold"))+INTERCEPT(AI$4:AI$26,$R$4:$R$26)),NA())</f>
        <v>#N/A</v>
      </c>
      <c r="AV9" s="57" t="e">
        <f>IF(AND(ISNUMBER($U9),COUNT($U$4:$U9)=AV$2),$G9,IF($H9="Hold",AV8,IF(COUNT($U$4:$U9)=AV$2,$V9+AV8,NA())))</f>
        <v>#N/A</v>
      </c>
      <c r="AW9" s="57" t="e">
        <f>IF(AND(ISNUMBER($U9),COUNT($U$4:$U9)=AW$2),$G9,IF($H9="Hold",AW8,IF(COUNT($U$4:$U9)=AW$2,$V9+AW8,NA())))</f>
        <v>#N/A</v>
      </c>
      <c r="AX9" s="57" t="e">
        <f>IF(AND(ISNUMBER($U9),COUNT($U$4:$U9)=AX$2),$G9,IF($H9="Hold",AX8,IF(COUNT($U$4:$U9)=AX$2,$V9+AX8,NA())))</f>
        <v>#N/A</v>
      </c>
      <c r="AY9" s="57" t="e">
        <f>IF(AND(ISNUMBER($U9),COUNT($U$4:$U9)=AY$2),$G9,IF($H9="Hold",AY8,IF(COUNT($U$4:$U9)=AY$2,$V9+AY8,NA())))</f>
        <v>#N/A</v>
      </c>
      <c r="AZ9" s="57" t="e">
        <f>IF(AND(ISNUMBER($U9),COUNT($U$4:$U9)=AZ$2),$G9,IF($H9="Hold",AZ8,IF(COUNT($U$4:$U9)=AZ$2,$V9+AZ8,NA())))</f>
        <v>#N/A</v>
      </c>
      <c r="BA9" s="57" t="e">
        <f>IF(AND(ISNUMBER($U9),COUNT($U$4:$U9)=BA$2),$G9,IF($H9="Hold",BA8,IF(COUNT($U$4:$U9)=BA$2,$V9+BA8,NA())))</f>
        <v>#N/A</v>
      </c>
      <c r="BB9" s="57" t="e">
        <f>IF(AND(ISNUMBER($U9),COUNT($U$4:$U9)=BB$2),$G9,IF($H9="Hold",BB8,IF(COUNT($U$4:$U9)=BB$2,$V9+BB8,NA())))</f>
        <v>#N/A</v>
      </c>
      <c r="BC9" s="57" t="e">
        <f>IF(AND(ISNUMBER($U9),COUNT($U$4:$U9)=BC$2),$G9,IF($H9="Hold",BC8,IF(COUNT($U$4:$U9)=BC$2,$V9+BC8,NA())))</f>
        <v>#N/A</v>
      </c>
      <c r="BD9" s="57" t="e">
        <f>IF(AND(ISNUMBER($U9),COUNT($U$4:$U9)=BD$2),$G9,IF($H9="Hold",BD8,IF(COUNT($U$4:$U9)=BD$2,$V9+BD8,NA())))</f>
        <v>#N/A</v>
      </c>
      <c r="BE9" s="57" t="e">
        <f>IF(AND(ISNUMBER($U9),COUNT($U$4:$U9)=BE$2),$G9,IF($H9="Hold",BE8,IF(COUNT($U$4:$U9)=BE$2,$V9+BE8,NA())))</f>
        <v>#N/A</v>
      </c>
      <c r="BF9" s="57" t="e">
        <f>IF(AND(ISNUMBER($U9),COUNT($U$4:$U9)=BF$2),$G9,IF($H9="Hold",BF8,IF(COUNT($U$4:$U9)=BF$2,$V9+BF8,NA())))</f>
        <v>#N/A</v>
      </c>
      <c r="BG9" s="57" t="e">
        <f>IF(AND(ISNUMBER($U9),COUNT($U$4:$U9)=BG$2),$G9,IF($H9="Hold",BG8,IF(COUNT($U$4:$U9)=BG$2,$V9+BG8,NA())))</f>
        <v>#N/A</v>
      </c>
      <c r="BH9" s="55" t="e">
        <f>IF(AND(COUNT($U$4:$U9)=BH$2,$H9="Hold"),"Hold",NA())</f>
        <v>#N/A</v>
      </c>
      <c r="BI9" s="55" t="e">
        <f>IF(AND(COUNT($U$4:$U9)=BI$2,$H9="Hold"),"Hold",NA())</f>
        <v>#N/A</v>
      </c>
      <c r="BJ9" s="55" t="e">
        <f>IF(AND(COUNT($U$4:$U9)=BJ$2,$H9="Hold"),"Hold",NA())</f>
        <v>#N/A</v>
      </c>
      <c r="BK9" s="55" t="e">
        <f>IF(AND(COUNT($U$4:$U9)=BK$2,$H9="Hold"),"Hold",NA())</f>
        <v>#N/A</v>
      </c>
      <c r="BL9" s="55" t="e">
        <f>IF(AND(COUNT($U$4:$U9)=BL$2,$H9="Hold"),"Hold",NA())</f>
        <v>#N/A</v>
      </c>
      <c r="BM9" s="55" t="e">
        <f>IF(AND(COUNT($U$4:$U9)=BM$2,$H9="Hold"),"Hold",NA())</f>
        <v>#N/A</v>
      </c>
      <c r="BN9" s="55" t="e">
        <f>IF(AND(COUNT($U$4:$U9)=BN$2,$H9="Hold"),"Hold",NA())</f>
        <v>#N/A</v>
      </c>
      <c r="BO9" s="55" t="e">
        <f>IF(AND(COUNT($U$4:$U9)=BO$2,$H9="Hold"),"Hold",NA())</f>
        <v>#N/A</v>
      </c>
      <c r="BP9" s="55" t="e">
        <f>IF(AND(COUNT($U$4:$U9)=BP$2,$H9="Hold"),"Hold",NA())</f>
        <v>#N/A</v>
      </c>
      <c r="BQ9" s="55" t="e">
        <f>IF(AND(COUNT($U$4:$U9)=BQ$2,$H9="Hold"),"Hold",NA())</f>
        <v>#N/A</v>
      </c>
      <c r="BR9" s="55" t="e">
        <f>IF(AND(COUNT($U$4:$U9)=BR$2,$H9="Hold"),"Hold",NA())</f>
        <v>#N/A</v>
      </c>
      <c r="BS9" s="55" t="e">
        <f>IF(AND(COUNT($U$4:$U9)=BS$2,$H9="Hold"),"Hold",NA())</f>
        <v>#N/A</v>
      </c>
    </row>
    <row r="10" spans="1:73" s="96" customFormat="1" ht="18.75" customHeight="1" x14ac:dyDescent="0.25">
      <c r="B10" s="23"/>
      <c r="C10" s="95"/>
      <c r="D10" s="9">
        <f t="shared" si="2"/>
        <v>12</v>
      </c>
      <c r="E10" s="10">
        <f t="shared" si="3"/>
        <v>42674</v>
      </c>
      <c r="F10" s="5" t="str">
        <f>IFERROR(IF(COUNT(G$4:G10)=0,"",IF(H10="Hold",F9,IF(ISNUMBER(U10),G10,F9+V10))),"")</f>
        <v/>
      </c>
      <c r="G10" s="13"/>
      <c r="H10" s="27"/>
      <c r="I10" s="17"/>
      <c r="J10" s="93"/>
      <c r="K10" s="34"/>
      <c r="L10" s="38"/>
      <c r="M10" s="38"/>
      <c r="N10" s="38"/>
      <c r="O10" s="38"/>
      <c r="P10" s="37"/>
      <c r="R10" s="46">
        <v>7</v>
      </c>
      <c r="S10" s="47" t="e">
        <f t="shared" si="0"/>
        <v>#N/A</v>
      </c>
      <c r="T10" s="47" t="s">
        <v>68</v>
      </c>
      <c r="U10" s="52" t="str">
        <f>IF(H10="30 Mins",$N$19,IF(H10="45 Mins",$N$20,IF(H10="60 Mins",$N$21,IF(H10="Alt 1",$N$22,IF(H10="Alt 2",$N$23,IF(H10="Alt 3",$N$24,IF(H10="Alt 4",$N$25,IF(H10="Alt 5",#REF!,IF(H10="Change",V9,"")))))))))</f>
        <v/>
      </c>
      <c r="V10" s="53" t="e">
        <f>IF(COUNT(U$4:U10)=0,NA(),IF(ISNUMBER(U10),U10,V9))</f>
        <v>#N/A</v>
      </c>
      <c r="W10" s="48" t="e">
        <f t="shared" si="1"/>
        <v>#N/A</v>
      </c>
      <c r="X10" s="72" t="str">
        <f>IF(AND(ISNUMBER($S10),COUNT($U$4:$U10)=X$2),$S10,"")</f>
        <v/>
      </c>
      <c r="Y10" s="72" t="str">
        <f>IF(AND(ISNUMBER($S10),COUNT($U$4:$U10)=Y$2),$S10,"")</f>
        <v/>
      </c>
      <c r="Z10" s="72" t="str">
        <f>IF(AND(ISNUMBER($S10),COUNT($U$4:$U10)=Z$2),$S10,"")</f>
        <v/>
      </c>
      <c r="AA10" s="72" t="str">
        <f>IF(AND(ISNUMBER($S10),COUNT($U$4:$U10)=AA$2),$S10,"")</f>
        <v/>
      </c>
      <c r="AB10" s="72" t="str">
        <f>IF(AND(ISNUMBER($S10),COUNT($U$4:$U10)=AB$2),$S10,"")</f>
        <v/>
      </c>
      <c r="AC10" s="72" t="str">
        <f>IF(AND(ISNUMBER($S10),COUNT($U$4:$U10)=AC$2),$S10,"")</f>
        <v/>
      </c>
      <c r="AD10" s="72" t="str">
        <f>IF(AND(ISNUMBER($S10),COUNT($U$4:$U10)=AD$2),$S10,"")</f>
        <v/>
      </c>
      <c r="AE10" s="72" t="str">
        <f>IF(AND(ISNUMBER($S10),COUNT($U$4:$U10)=AE$2),$S10,"")</f>
        <v/>
      </c>
      <c r="AF10" s="72" t="str">
        <f>IF(AND(ISNUMBER($S10),COUNT($U$4:$U10)=AF$2),$S10,"")</f>
        <v/>
      </c>
      <c r="AG10" s="72" t="str">
        <f>IF(AND(ISNUMBER($S10),COUNT($U$4:$U10)=AG$2),$S10,"")</f>
        <v/>
      </c>
      <c r="AH10" s="72" t="str">
        <f>IF(AND(ISNUMBER($S10),COUNT($U$4:$U10)=AH$2),$S10,"")</f>
        <v/>
      </c>
      <c r="AI10" s="72" t="str">
        <f>IF(AND(ISNUMBER($S10),COUNT($U$4:$U10)=AI$2),$S10,"")</f>
        <v/>
      </c>
      <c r="AJ10" s="51" t="e">
        <f>IFERROR(IF(COUNT($U$4:$U10)&lt;&gt;AJ$2,NA(),SLOPE(X$4:X$26,$R$4:$R$26)*($R10-COUNTIF(BH$4:BH10,"Hold"))+INTERCEPT(X$4:X$26,$R$4:$R$26)),NA())</f>
        <v>#N/A</v>
      </c>
      <c r="AK10" s="51" t="e">
        <f>IFERROR(IF(COUNT($U$4:$U10)&lt;&gt;AK$2,NA(),SLOPE(Y$4:Y$26,$R$4:$R$26)*($R10-COUNTIF(BI$4:BI10,"Hold"))+INTERCEPT(Y$4:Y$26,$R$4:$R$26)),NA())</f>
        <v>#N/A</v>
      </c>
      <c r="AL10" s="51" t="e">
        <f>IFERROR(IF(COUNT($U$4:$U10)&lt;&gt;AL$2,NA(),SLOPE(Z$4:Z$26,$R$4:$R$26)*($R10-COUNTIF(BJ$4:BJ10,"Hold"))+INTERCEPT(Z$4:Z$26,$R$4:$R$26)),NA())</f>
        <v>#N/A</v>
      </c>
      <c r="AM10" s="51" t="e">
        <f>IFERROR(IF(COUNT($U$4:$U10)&lt;&gt;AM$2,NA(),SLOPE(AA$4:AA$26,$R$4:$R$26)*($R10-COUNTIF(BK$4:BK10,"Hold"))+INTERCEPT(AA$4:AA$26,$R$4:$R$26)),NA())</f>
        <v>#N/A</v>
      </c>
      <c r="AN10" s="51" t="e">
        <f>IFERROR(IF(COUNT($U$4:$U10)&lt;&gt;AN$2,NA(),SLOPE(AB$4:AB$26,$R$4:$R$26)*($R10-COUNTIF(BL$4:BL10,"Hold"))+INTERCEPT(AB$4:AB$26,$R$4:$R$26)),NA())</f>
        <v>#N/A</v>
      </c>
      <c r="AO10" s="51" t="e">
        <f>IFERROR(IF(COUNT($U$4:$U10)&lt;&gt;AO$2,NA(),SLOPE(AC$4:AC$26,$R$4:$R$26)*($R10-COUNTIF(BM$4:BM10,"Hold"))+INTERCEPT(AC$4:AC$26,$R$4:$R$26)),NA())</f>
        <v>#N/A</v>
      </c>
      <c r="AP10" s="51" t="e">
        <f>IFERROR(IF(COUNT($U$4:$U10)&lt;&gt;AP$2,NA(),SLOPE(AD$4:AD$26,$R$4:$R$26)*($R10-COUNTIF(BN$4:BN10,"Hold"))+INTERCEPT(AD$4:AD$26,$R$4:$R$26)),NA())</f>
        <v>#N/A</v>
      </c>
      <c r="AQ10" s="51" t="e">
        <f>IFERROR(IF(COUNT($U$4:$U10)&lt;&gt;AQ$2,NA(),SLOPE(AE$4:AE$26,$R$4:$R$26)*($R10-COUNTIF(BO$4:BO10,"Hold"))+INTERCEPT(AE$4:AE$26,$R$4:$R$26)),NA())</f>
        <v>#N/A</v>
      </c>
      <c r="AR10" s="51" t="e">
        <f>IFERROR(IF(COUNT($U$4:$U10)&lt;&gt;AR$2,NA(),SLOPE(AF$4:AF$26,$R$4:$R$26)*($R10-COUNTIF(BP$4:BP10,"Hold"))+INTERCEPT(AF$4:AF$26,$R$4:$R$26)),NA())</f>
        <v>#N/A</v>
      </c>
      <c r="AS10" s="51" t="e">
        <f>IFERROR(IF(COUNT($U$4:$U10)&lt;&gt;AS$2,NA(),SLOPE(AG$4:AG$26,$R$4:$R$26)*($R10-COUNTIF(BQ$4:BQ10,"Hold"))+INTERCEPT(AG$4:AG$26,$R$4:$R$26)),NA())</f>
        <v>#N/A</v>
      </c>
      <c r="AT10" s="51" t="e">
        <f>IFERROR(IF(COUNT($U$4:$U10)&lt;&gt;AT$2,NA(),SLOPE(AH$4:AH$26,$R$4:$R$26)*($R10-COUNTIF(BR$4:BR10,"Hold"))+INTERCEPT(AH$4:AH$26,$R$4:$R$26)),NA())</f>
        <v>#N/A</v>
      </c>
      <c r="AU10" s="51" t="e">
        <f>IFERROR(IF(COUNT($U$4:$U10)&lt;&gt;AU$2,NA(),SLOPE(AI$4:AI$26,$R$4:$R$26)*($R10-COUNTIF(BS$4:BS10,"Hold"))+INTERCEPT(AI$4:AI$26,$R$4:$R$26)),NA())</f>
        <v>#N/A</v>
      </c>
      <c r="AV10" s="57" t="e">
        <f>IF(AND(ISNUMBER($U10),COUNT($U$4:$U10)=AV$2),$G10,IF($H10="Hold",AV9,IF(COUNT($U$4:$U10)=AV$2,$V10+AV9,NA())))</f>
        <v>#N/A</v>
      </c>
      <c r="AW10" s="57" t="e">
        <f>IF(AND(ISNUMBER($U10),COUNT($U$4:$U10)=AW$2),$G10,IF($H10="Hold",AW9,IF(COUNT($U$4:$U10)=AW$2,$V10+AW9,NA())))</f>
        <v>#N/A</v>
      </c>
      <c r="AX10" s="57" t="e">
        <f>IF(AND(ISNUMBER($U10),COUNT($U$4:$U10)=AX$2),$G10,IF($H10="Hold",AX9,IF(COUNT($U$4:$U10)=AX$2,$V10+AX9,NA())))</f>
        <v>#N/A</v>
      </c>
      <c r="AY10" s="57" t="e">
        <f>IF(AND(ISNUMBER($U10),COUNT($U$4:$U10)=AY$2),$G10,IF($H10="Hold",AY9,IF(COUNT($U$4:$U10)=AY$2,$V10+AY9,NA())))</f>
        <v>#N/A</v>
      </c>
      <c r="AZ10" s="57" t="e">
        <f>IF(AND(ISNUMBER($U10),COUNT($U$4:$U10)=AZ$2),$G10,IF($H10="Hold",AZ9,IF(COUNT($U$4:$U10)=AZ$2,$V10+AZ9,NA())))</f>
        <v>#N/A</v>
      </c>
      <c r="BA10" s="57" t="e">
        <f>IF(AND(ISNUMBER($U10),COUNT($U$4:$U10)=BA$2),$G10,IF($H10="Hold",BA9,IF(COUNT($U$4:$U10)=BA$2,$V10+BA9,NA())))</f>
        <v>#N/A</v>
      </c>
      <c r="BB10" s="57" t="e">
        <f>IF(AND(ISNUMBER($U10),COUNT($U$4:$U10)=BB$2),$G10,IF($H10="Hold",BB9,IF(COUNT($U$4:$U10)=BB$2,$V10+BB9,NA())))</f>
        <v>#N/A</v>
      </c>
      <c r="BC10" s="57" t="e">
        <f>IF(AND(ISNUMBER($U10),COUNT($U$4:$U10)=BC$2),$G10,IF($H10="Hold",BC9,IF(COUNT($U$4:$U10)=BC$2,$V10+BC9,NA())))</f>
        <v>#N/A</v>
      </c>
      <c r="BD10" s="57" t="e">
        <f>IF(AND(ISNUMBER($U10),COUNT($U$4:$U10)=BD$2),$G10,IF($H10="Hold",BD9,IF(COUNT($U$4:$U10)=BD$2,$V10+BD9,NA())))</f>
        <v>#N/A</v>
      </c>
      <c r="BE10" s="57" t="e">
        <f>IF(AND(ISNUMBER($U10),COUNT($U$4:$U10)=BE$2),$G10,IF($H10="Hold",BE9,IF(COUNT($U$4:$U10)=BE$2,$V10+BE9,NA())))</f>
        <v>#N/A</v>
      </c>
      <c r="BF10" s="57" t="e">
        <f>IF(AND(ISNUMBER($U10),COUNT($U$4:$U10)=BF$2),$G10,IF($H10="Hold",BF9,IF(COUNT($U$4:$U10)=BF$2,$V10+BF9,NA())))</f>
        <v>#N/A</v>
      </c>
      <c r="BG10" s="57" t="e">
        <f>IF(AND(ISNUMBER($U10),COUNT($U$4:$U10)=BG$2),$G10,IF($H10="Hold",BG9,IF(COUNT($U$4:$U10)=BG$2,$V10+BG9,NA())))</f>
        <v>#N/A</v>
      </c>
      <c r="BH10" s="55" t="e">
        <f>IF(AND(COUNT($U$4:$U10)=BH$2,$H10="Hold"),"Hold",NA())</f>
        <v>#N/A</v>
      </c>
      <c r="BI10" s="55" t="e">
        <f>IF(AND(COUNT($U$4:$U10)=BI$2,$H10="Hold"),"Hold",NA())</f>
        <v>#N/A</v>
      </c>
      <c r="BJ10" s="55" t="e">
        <f>IF(AND(COUNT($U$4:$U10)=BJ$2,$H10="Hold"),"Hold",NA())</f>
        <v>#N/A</v>
      </c>
      <c r="BK10" s="55" t="e">
        <f>IF(AND(COUNT($U$4:$U10)=BK$2,$H10="Hold"),"Hold",NA())</f>
        <v>#N/A</v>
      </c>
      <c r="BL10" s="55" t="e">
        <f>IF(AND(COUNT($U$4:$U10)=BL$2,$H10="Hold"),"Hold",NA())</f>
        <v>#N/A</v>
      </c>
      <c r="BM10" s="55" t="e">
        <f>IF(AND(COUNT($U$4:$U10)=BM$2,$H10="Hold"),"Hold",NA())</f>
        <v>#N/A</v>
      </c>
      <c r="BN10" s="55" t="e">
        <f>IF(AND(COUNT($U$4:$U10)=BN$2,$H10="Hold"),"Hold",NA())</f>
        <v>#N/A</v>
      </c>
      <c r="BO10" s="55" t="e">
        <f>IF(AND(COUNT($U$4:$U10)=BO$2,$H10="Hold"),"Hold",NA())</f>
        <v>#N/A</v>
      </c>
      <c r="BP10" s="55" t="e">
        <f>IF(AND(COUNT($U$4:$U10)=BP$2,$H10="Hold"),"Hold",NA())</f>
        <v>#N/A</v>
      </c>
      <c r="BQ10" s="55" t="e">
        <f>IF(AND(COUNT($U$4:$U10)=BQ$2,$H10="Hold"),"Hold",NA())</f>
        <v>#N/A</v>
      </c>
      <c r="BR10" s="55" t="e">
        <f>IF(AND(COUNT($U$4:$U10)=BR$2,$H10="Hold"),"Hold",NA())</f>
        <v>#N/A</v>
      </c>
      <c r="BS10" s="55" t="e">
        <f>IF(AND(COUNT($U$4:$U10)=BS$2,$H10="Hold"),"Hold",NA())</f>
        <v>#N/A</v>
      </c>
    </row>
    <row r="11" spans="1:73" s="96" customFormat="1" ht="18.75" customHeight="1" x14ac:dyDescent="0.25">
      <c r="B11" s="23"/>
      <c r="C11" s="95"/>
      <c r="D11" s="9">
        <f t="shared" si="2"/>
        <v>14</v>
      </c>
      <c r="E11" s="10">
        <f t="shared" si="3"/>
        <v>42688</v>
      </c>
      <c r="F11" s="5" t="str">
        <f>IFERROR(IF(COUNT(G$4:G11)=0,"",IF(H11="Hold",F10,IF(ISNUMBER(U11),G11,F10+V11))),"")</f>
        <v/>
      </c>
      <c r="G11" s="13"/>
      <c r="H11" s="27"/>
      <c r="I11" s="17"/>
      <c r="J11" s="93"/>
      <c r="K11" s="34"/>
      <c r="L11" s="146" t="s">
        <v>82</v>
      </c>
      <c r="M11" s="146"/>
      <c r="N11" s="146"/>
      <c r="O11" s="146"/>
      <c r="P11" s="37"/>
      <c r="R11" s="46">
        <v>8</v>
      </c>
      <c r="S11" s="47" t="e">
        <f t="shared" si="0"/>
        <v>#N/A</v>
      </c>
      <c r="T11" s="47"/>
      <c r="U11" s="52" t="str">
        <f>IF(H11="30 Mins",$N$19,IF(H11="45 Mins",$N$20,IF(H11="60 Mins",$N$21,IF(H11="Alt 1",$N$22,IF(H11="Alt 2",$N$23,IF(H11="Alt 3",$N$24,IF(H11="Alt 4",$N$25,IF(H11="Alt 5",#REF!,IF(H11="Change",V10,"")))))))))</f>
        <v/>
      </c>
      <c r="V11" s="53" t="e">
        <f>IF(COUNT(U$4:U11)=0,NA(),IF(ISNUMBER(U11),U11,V10))</f>
        <v>#N/A</v>
      </c>
      <c r="W11" s="48" t="e">
        <f t="shared" si="1"/>
        <v>#N/A</v>
      </c>
      <c r="X11" s="72" t="str">
        <f>IF(AND(ISNUMBER($S11),COUNT($U$4:$U11)=X$2),$S11,"")</f>
        <v/>
      </c>
      <c r="Y11" s="72" t="str">
        <f>IF(AND(ISNUMBER($S11),COUNT($U$4:$U11)=Y$2),$S11,"")</f>
        <v/>
      </c>
      <c r="Z11" s="72" t="str">
        <f>IF(AND(ISNUMBER($S11),COUNT($U$4:$U11)=Z$2),$S11,"")</f>
        <v/>
      </c>
      <c r="AA11" s="72" t="str">
        <f>IF(AND(ISNUMBER($S11),COUNT($U$4:$U11)=AA$2),$S11,"")</f>
        <v/>
      </c>
      <c r="AB11" s="72" t="str">
        <f>IF(AND(ISNUMBER($S11),COUNT($U$4:$U11)=AB$2),$S11,"")</f>
        <v/>
      </c>
      <c r="AC11" s="72" t="str">
        <f>IF(AND(ISNUMBER($S11),COUNT($U$4:$U11)=AC$2),$S11,"")</f>
        <v/>
      </c>
      <c r="AD11" s="72" t="str">
        <f>IF(AND(ISNUMBER($S11),COUNT($U$4:$U11)=AD$2),$S11,"")</f>
        <v/>
      </c>
      <c r="AE11" s="72" t="str">
        <f>IF(AND(ISNUMBER($S11),COUNT($U$4:$U11)=AE$2),$S11,"")</f>
        <v/>
      </c>
      <c r="AF11" s="72" t="str">
        <f>IF(AND(ISNUMBER($S11),COUNT($U$4:$U11)=AF$2),$S11,"")</f>
        <v/>
      </c>
      <c r="AG11" s="72" t="str">
        <f>IF(AND(ISNUMBER($S11),COUNT($U$4:$U11)=AG$2),$S11,"")</f>
        <v/>
      </c>
      <c r="AH11" s="72" t="str">
        <f>IF(AND(ISNUMBER($S11),COUNT($U$4:$U11)=AH$2),$S11,"")</f>
        <v/>
      </c>
      <c r="AI11" s="72" t="str">
        <f>IF(AND(ISNUMBER($S11),COUNT($U$4:$U11)=AI$2),$S11,"")</f>
        <v/>
      </c>
      <c r="AJ11" s="51" t="e">
        <f>IFERROR(IF(COUNT($U$4:$U11)&lt;&gt;AJ$2,NA(),SLOPE(X$4:X$26,$R$4:$R$26)*($R11-COUNTIF(BH$4:BH11,"Hold"))+INTERCEPT(X$4:X$26,$R$4:$R$26)),NA())</f>
        <v>#N/A</v>
      </c>
      <c r="AK11" s="51" t="e">
        <f>IFERROR(IF(COUNT($U$4:$U11)&lt;&gt;AK$2,NA(),SLOPE(Y$4:Y$26,$R$4:$R$26)*($R11-COUNTIF(BI$4:BI11,"Hold"))+INTERCEPT(Y$4:Y$26,$R$4:$R$26)),NA())</f>
        <v>#N/A</v>
      </c>
      <c r="AL11" s="51" t="e">
        <f>IFERROR(IF(COUNT($U$4:$U11)&lt;&gt;AL$2,NA(),SLOPE(Z$4:Z$26,$R$4:$R$26)*($R11-COUNTIF(BJ$4:BJ11,"Hold"))+INTERCEPT(Z$4:Z$26,$R$4:$R$26)),NA())</f>
        <v>#N/A</v>
      </c>
      <c r="AM11" s="51" t="e">
        <f>IFERROR(IF(COUNT($U$4:$U11)&lt;&gt;AM$2,NA(),SLOPE(AA$4:AA$26,$R$4:$R$26)*($R11-COUNTIF(BK$4:BK11,"Hold"))+INTERCEPT(AA$4:AA$26,$R$4:$R$26)),NA())</f>
        <v>#N/A</v>
      </c>
      <c r="AN11" s="51" t="e">
        <f>IFERROR(IF(COUNT($U$4:$U11)&lt;&gt;AN$2,NA(),SLOPE(AB$4:AB$26,$R$4:$R$26)*($R11-COUNTIF(BL$4:BL11,"Hold"))+INTERCEPT(AB$4:AB$26,$R$4:$R$26)),NA())</f>
        <v>#N/A</v>
      </c>
      <c r="AO11" s="51" t="e">
        <f>IFERROR(IF(COUNT($U$4:$U11)&lt;&gt;AO$2,NA(),SLOPE(AC$4:AC$26,$R$4:$R$26)*($R11-COUNTIF(BM$4:BM11,"Hold"))+INTERCEPT(AC$4:AC$26,$R$4:$R$26)),NA())</f>
        <v>#N/A</v>
      </c>
      <c r="AP11" s="51" t="e">
        <f>IFERROR(IF(COUNT($U$4:$U11)&lt;&gt;AP$2,NA(),SLOPE(AD$4:AD$26,$R$4:$R$26)*($R11-COUNTIF(BN$4:BN11,"Hold"))+INTERCEPT(AD$4:AD$26,$R$4:$R$26)),NA())</f>
        <v>#N/A</v>
      </c>
      <c r="AQ11" s="51" t="e">
        <f>IFERROR(IF(COUNT($U$4:$U11)&lt;&gt;AQ$2,NA(),SLOPE(AE$4:AE$26,$R$4:$R$26)*($R11-COUNTIF(BO$4:BO11,"Hold"))+INTERCEPT(AE$4:AE$26,$R$4:$R$26)),NA())</f>
        <v>#N/A</v>
      </c>
      <c r="AR11" s="51" t="e">
        <f>IFERROR(IF(COUNT($U$4:$U11)&lt;&gt;AR$2,NA(),SLOPE(AF$4:AF$26,$R$4:$R$26)*($R11-COUNTIF(BP$4:BP11,"Hold"))+INTERCEPT(AF$4:AF$26,$R$4:$R$26)),NA())</f>
        <v>#N/A</v>
      </c>
      <c r="AS11" s="51" t="e">
        <f>IFERROR(IF(COUNT($U$4:$U11)&lt;&gt;AS$2,NA(),SLOPE(AG$4:AG$26,$R$4:$R$26)*($R11-COUNTIF(BQ$4:BQ11,"Hold"))+INTERCEPT(AG$4:AG$26,$R$4:$R$26)),NA())</f>
        <v>#N/A</v>
      </c>
      <c r="AT11" s="51" t="e">
        <f>IFERROR(IF(COUNT($U$4:$U11)&lt;&gt;AT$2,NA(),SLOPE(AH$4:AH$26,$R$4:$R$26)*($R11-COUNTIF(BR$4:BR11,"Hold"))+INTERCEPT(AH$4:AH$26,$R$4:$R$26)),NA())</f>
        <v>#N/A</v>
      </c>
      <c r="AU11" s="51" t="e">
        <f>IFERROR(IF(COUNT($U$4:$U11)&lt;&gt;AU$2,NA(),SLOPE(AI$4:AI$26,$R$4:$R$26)*($R11-COUNTIF(BS$4:BS11,"Hold"))+INTERCEPT(AI$4:AI$26,$R$4:$R$26)),NA())</f>
        <v>#N/A</v>
      </c>
      <c r="AV11" s="57" t="e">
        <f>IF(AND(ISNUMBER($U11),COUNT($U$4:$U11)=AV$2),$G11,IF($H11="Hold",AV10,IF(COUNT($U$4:$U11)=AV$2,$V11+AV10,NA())))</f>
        <v>#N/A</v>
      </c>
      <c r="AW11" s="57" t="e">
        <f>IF(AND(ISNUMBER($U11),COUNT($U$4:$U11)=AW$2),$G11,IF($H11="Hold",AW10,IF(COUNT($U$4:$U11)=AW$2,$V11+AW10,NA())))</f>
        <v>#N/A</v>
      </c>
      <c r="AX11" s="57" t="e">
        <f>IF(AND(ISNUMBER($U11),COUNT($U$4:$U11)=AX$2),$G11,IF($H11="Hold",AX10,IF(COUNT($U$4:$U11)=AX$2,$V11+AX10,NA())))</f>
        <v>#N/A</v>
      </c>
      <c r="AY11" s="57" t="e">
        <f>IF(AND(ISNUMBER($U11),COUNT($U$4:$U11)=AY$2),$G11,IF($H11="Hold",AY10,IF(COUNT($U$4:$U11)=AY$2,$V11+AY10,NA())))</f>
        <v>#N/A</v>
      </c>
      <c r="AZ11" s="57" t="e">
        <f>IF(AND(ISNUMBER($U11),COUNT($U$4:$U11)=AZ$2),$G11,IF($H11="Hold",AZ10,IF(COUNT($U$4:$U11)=AZ$2,$V11+AZ10,NA())))</f>
        <v>#N/A</v>
      </c>
      <c r="BA11" s="57" t="e">
        <f>IF(AND(ISNUMBER($U11),COUNT($U$4:$U11)=BA$2),$G11,IF($H11="Hold",BA10,IF(COUNT($U$4:$U11)=BA$2,$V11+BA10,NA())))</f>
        <v>#N/A</v>
      </c>
      <c r="BB11" s="57" t="e">
        <f>IF(AND(ISNUMBER($U11),COUNT($U$4:$U11)=BB$2),$G11,IF($H11="Hold",BB10,IF(COUNT($U$4:$U11)=BB$2,$V11+BB10,NA())))</f>
        <v>#N/A</v>
      </c>
      <c r="BC11" s="57" t="e">
        <f>IF(AND(ISNUMBER($U11),COUNT($U$4:$U11)=BC$2),$G11,IF($H11="Hold",BC10,IF(COUNT($U$4:$U11)=BC$2,$V11+BC10,NA())))</f>
        <v>#N/A</v>
      </c>
      <c r="BD11" s="57" t="e">
        <f>IF(AND(ISNUMBER($U11),COUNT($U$4:$U11)=BD$2),$G11,IF($H11="Hold",BD10,IF(COUNT($U$4:$U11)=BD$2,$V11+BD10,NA())))</f>
        <v>#N/A</v>
      </c>
      <c r="BE11" s="57" t="e">
        <f>IF(AND(ISNUMBER($U11),COUNT($U$4:$U11)=BE$2),$G11,IF($H11="Hold",BE10,IF(COUNT($U$4:$U11)=BE$2,$V11+BE10,NA())))</f>
        <v>#N/A</v>
      </c>
      <c r="BF11" s="57" t="e">
        <f>IF(AND(ISNUMBER($U11),COUNT($U$4:$U11)=BF$2),$G11,IF($H11="Hold",BF10,IF(COUNT($U$4:$U11)=BF$2,$V11+BF10,NA())))</f>
        <v>#N/A</v>
      </c>
      <c r="BG11" s="57" t="e">
        <f>IF(AND(ISNUMBER($U11),COUNT($U$4:$U11)=BG$2),$G11,IF($H11="Hold",BG10,IF(COUNT($U$4:$U11)=BG$2,$V11+BG10,NA())))</f>
        <v>#N/A</v>
      </c>
      <c r="BH11" s="55" t="e">
        <f>IF(AND(COUNT($U$4:$U11)=BH$2,$H11="Hold"),"Hold",NA())</f>
        <v>#N/A</v>
      </c>
      <c r="BI11" s="55" t="e">
        <f>IF(AND(COUNT($U$4:$U11)=BI$2,$H11="Hold"),"Hold",NA())</f>
        <v>#N/A</v>
      </c>
      <c r="BJ11" s="55" t="e">
        <f>IF(AND(COUNT($U$4:$U11)=BJ$2,$H11="Hold"),"Hold",NA())</f>
        <v>#N/A</v>
      </c>
      <c r="BK11" s="55" t="e">
        <f>IF(AND(COUNT($U$4:$U11)=BK$2,$H11="Hold"),"Hold",NA())</f>
        <v>#N/A</v>
      </c>
      <c r="BL11" s="55" t="e">
        <f>IF(AND(COUNT($U$4:$U11)=BL$2,$H11="Hold"),"Hold",NA())</f>
        <v>#N/A</v>
      </c>
      <c r="BM11" s="55" t="e">
        <f>IF(AND(COUNT($U$4:$U11)=BM$2,$H11="Hold"),"Hold",NA())</f>
        <v>#N/A</v>
      </c>
      <c r="BN11" s="55" t="e">
        <f>IF(AND(COUNT($U$4:$U11)=BN$2,$H11="Hold"),"Hold",NA())</f>
        <v>#N/A</v>
      </c>
      <c r="BO11" s="55" t="e">
        <f>IF(AND(COUNT($U$4:$U11)=BO$2,$H11="Hold"),"Hold",NA())</f>
        <v>#N/A</v>
      </c>
      <c r="BP11" s="55" t="e">
        <f>IF(AND(COUNT($U$4:$U11)=BP$2,$H11="Hold"),"Hold",NA())</f>
        <v>#N/A</v>
      </c>
      <c r="BQ11" s="55" t="e">
        <f>IF(AND(COUNT($U$4:$U11)=BQ$2,$H11="Hold"),"Hold",NA())</f>
        <v>#N/A</v>
      </c>
      <c r="BR11" s="55" t="e">
        <f>IF(AND(COUNT($U$4:$U11)=BR$2,$H11="Hold"),"Hold",NA())</f>
        <v>#N/A</v>
      </c>
      <c r="BS11" s="55" t="e">
        <f>IF(AND(COUNT($U$4:$U11)=BS$2,$H11="Hold"),"Hold",NA())</f>
        <v>#N/A</v>
      </c>
    </row>
    <row r="12" spans="1:73" s="96" customFormat="1" ht="18.75" customHeight="1" x14ac:dyDescent="0.25">
      <c r="B12" s="23"/>
      <c r="C12" s="95"/>
      <c r="D12" s="9">
        <f t="shared" si="2"/>
        <v>16</v>
      </c>
      <c r="E12" s="10">
        <f t="shared" si="3"/>
        <v>42702</v>
      </c>
      <c r="F12" s="5" t="str">
        <f>IFERROR(IF(COUNT(G$4:G12)=0,"",IF(H12="Hold",F11,IF(ISNUMBER(U12),G12,F11+V12))),"")</f>
        <v/>
      </c>
      <c r="G12" s="13"/>
      <c r="H12" s="27"/>
      <c r="I12" s="17"/>
      <c r="J12" s="93"/>
      <c r="K12" s="34"/>
      <c r="L12" s="124"/>
      <c r="M12" s="124"/>
      <c r="N12" s="132" t="s">
        <v>83</v>
      </c>
      <c r="O12" s="132" t="s">
        <v>84</v>
      </c>
      <c r="P12" s="37"/>
      <c r="R12" s="46">
        <v>9</v>
      </c>
      <c r="S12" s="47" t="e">
        <f t="shared" si="0"/>
        <v>#N/A</v>
      </c>
      <c r="T12" s="47" t="str">
        <f>IF(ISNUMBER(N25),"Alt 4","")</f>
        <v/>
      </c>
      <c r="U12" s="52" t="str">
        <f>IF(H12="30 Mins",$N$19,IF(H12="45 Mins",$N$20,IF(H12="60 Mins",$N$21,IF(H12="Alt 1",$N$22,IF(H12="Alt 2",$N$23,IF(H12="Alt 3",$N$24,IF(H12="Alt 4",$N$25,IF(H12="Alt 5",#REF!,IF(H12="Change",V11,"")))))))))</f>
        <v/>
      </c>
      <c r="V12" s="53" t="e">
        <f>IF(COUNT(U$4:U12)=0,NA(),IF(ISNUMBER(U12),U12,V11))</f>
        <v>#N/A</v>
      </c>
      <c r="W12" s="48" t="e">
        <f t="shared" si="1"/>
        <v>#N/A</v>
      </c>
      <c r="X12" s="72" t="str">
        <f>IF(AND(ISNUMBER($S12),COUNT($U$4:$U12)=X$2),$S12,"")</f>
        <v/>
      </c>
      <c r="Y12" s="72" t="str">
        <f>IF(AND(ISNUMBER($S12),COUNT($U$4:$U12)=Y$2),$S12,"")</f>
        <v/>
      </c>
      <c r="Z12" s="72" t="str">
        <f>IF(AND(ISNUMBER($S12),COUNT($U$4:$U12)=Z$2),$S12,"")</f>
        <v/>
      </c>
      <c r="AA12" s="72" t="str">
        <f>IF(AND(ISNUMBER($S12),COUNT($U$4:$U12)=AA$2),$S12,"")</f>
        <v/>
      </c>
      <c r="AB12" s="72" t="str">
        <f>IF(AND(ISNUMBER($S12),COUNT($U$4:$U12)=AB$2),$S12,"")</f>
        <v/>
      </c>
      <c r="AC12" s="72" t="str">
        <f>IF(AND(ISNUMBER($S12),COUNT($U$4:$U12)=AC$2),$S12,"")</f>
        <v/>
      </c>
      <c r="AD12" s="72" t="str">
        <f>IF(AND(ISNUMBER($S12),COUNT($U$4:$U12)=AD$2),$S12,"")</f>
        <v/>
      </c>
      <c r="AE12" s="72" t="str">
        <f>IF(AND(ISNUMBER($S12),COUNT($U$4:$U12)=AE$2),$S12,"")</f>
        <v/>
      </c>
      <c r="AF12" s="72" t="str">
        <f>IF(AND(ISNUMBER($S12),COUNT($U$4:$U12)=AF$2),$S12,"")</f>
        <v/>
      </c>
      <c r="AG12" s="72" t="str">
        <f>IF(AND(ISNUMBER($S12),COUNT($U$4:$U12)=AG$2),$S12,"")</f>
        <v/>
      </c>
      <c r="AH12" s="72" t="str">
        <f>IF(AND(ISNUMBER($S12),COUNT($U$4:$U12)=AH$2),$S12,"")</f>
        <v/>
      </c>
      <c r="AI12" s="72" t="str">
        <f>IF(AND(ISNUMBER($S12),COUNT($U$4:$U12)=AI$2),$S12,"")</f>
        <v/>
      </c>
      <c r="AJ12" s="51" t="e">
        <f>IFERROR(IF(COUNT($U$4:$U12)&lt;&gt;AJ$2,NA(),SLOPE(X$4:X$26,$R$4:$R$26)*($R12-COUNTIF(BH$4:BH12,"Hold"))+INTERCEPT(X$4:X$26,$R$4:$R$26)),NA())</f>
        <v>#N/A</v>
      </c>
      <c r="AK12" s="51" t="e">
        <f>IFERROR(IF(COUNT($U$4:$U12)&lt;&gt;AK$2,NA(),SLOPE(Y$4:Y$26,$R$4:$R$26)*($R12-COUNTIF(BI$4:BI12,"Hold"))+INTERCEPT(Y$4:Y$26,$R$4:$R$26)),NA())</f>
        <v>#N/A</v>
      </c>
      <c r="AL12" s="51" t="e">
        <f>IFERROR(IF(COUNT($U$4:$U12)&lt;&gt;AL$2,NA(),SLOPE(Z$4:Z$26,$R$4:$R$26)*($R12-COUNTIF(BJ$4:BJ12,"Hold"))+INTERCEPT(Z$4:Z$26,$R$4:$R$26)),NA())</f>
        <v>#N/A</v>
      </c>
      <c r="AM12" s="51" t="e">
        <f>IFERROR(IF(COUNT($U$4:$U12)&lt;&gt;AM$2,NA(),SLOPE(AA$4:AA$26,$R$4:$R$26)*($R12-COUNTIF(BK$4:BK12,"Hold"))+INTERCEPT(AA$4:AA$26,$R$4:$R$26)),NA())</f>
        <v>#N/A</v>
      </c>
      <c r="AN12" s="51" t="e">
        <f>IFERROR(IF(COUNT($U$4:$U12)&lt;&gt;AN$2,NA(),SLOPE(AB$4:AB$26,$R$4:$R$26)*($R12-COUNTIF(BL$4:BL12,"Hold"))+INTERCEPT(AB$4:AB$26,$R$4:$R$26)),NA())</f>
        <v>#N/A</v>
      </c>
      <c r="AO12" s="51" t="e">
        <f>IFERROR(IF(COUNT($U$4:$U12)&lt;&gt;AO$2,NA(),SLOPE(AC$4:AC$26,$R$4:$R$26)*($R12-COUNTIF(BM$4:BM12,"Hold"))+INTERCEPT(AC$4:AC$26,$R$4:$R$26)),NA())</f>
        <v>#N/A</v>
      </c>
      <c r="AP12" s="51" t="e">
        <f>IFERROR(IF(COUNT($U$4:$U12)&lt;&gt;AP$2,NA(),SLOPE(AD$4:AD$26,$R$4:$R$26)*($R12-COUNTIF(BN$4:BN12,"Hold"))+INTERCEPT(AD$4:AD$26,$R$4:$R$26)),NA())</f>
        <v>#N/A</v>
      </c>
      <c r="AQ12" s="51" t="e">
        <f>IFERROR(IF(COUNT($U$4:$U12)&lt;&gt;AQ$2,NA(),SLOPE(AE$4:AE$26,$R$4:$R$26)*($R12-COUNTIF(BO$4:BO12,"Hold"))+INTERCEPT(AE$4:AE$26,$R$4:$R$26)),NA())</f>
        <v>#N/A</v>
      </c>
      <c r="AR12" s="51" t="e">
        <f>IFERROR(IF(COUNT($U$4:$U12)&lt;&gt;AR$2,NA(),SLOPE(AF$4:AF$26,$R$4:$R$26)*($R12-COUNTIF(BP$4:BP12,"Hold"))+INTERCEPT(AF$4:AF$26,$R$4:$R$26)),NA())</f>
        <v>#N/A</v>
      </c>
      <c r="AS12" s="51" t="e">
        <f>IFERROR(IF(COUNT($U$4:$U12)&lt;&gt;AS$2,NA(),SLOPE(AG$4:AG$26,$R$4:$R$26)*($R12-COUNTIF(BQ$4:BQ12,"Hold"))+INTERCEPT(AG$4:AG$26,$R$4:$R$26)),NA())</f>
        <v>#N/A</v>
      </c>
      <c r="AT12" s="51" t="e">
        <f>IFERROR(IF(COUNT($U$4:$U12)&lt;&gt;AT$2,NA(),SLOPE(AH$4:AH$26,$R$4:$R$26)*($R12-COUNTIF(BR$4:BR12,"Hold"))+INTERCEPT(AH$4:AH$26,$R$4:$R$26)),NA())</f>
        <v>#N/A</v>
      </c>
      <c r="AU12" s="51" t="e">
        <f>IFERROR(IF(COUNT($U$4:$U12)&lt;&gt;AU$2,NA(),SLOPE(AI$4:AI$26,$R$4:$R$26)*($R12-COUNTIF(BS$4:BS12,"Hold"))+INTERCEPT(AI$4:AI$26,$R$4:$R$26)),NA())</f>
        <v>#N/A</v>
      </c>
      <c r="AV12" s="57" t="e">
        <f>IF(AND(ISNUMBER($U12),COUNT($U$4:$U12)=AV$2),$G12,IF($H12="Hold",AV11,IF(COUNT($U$4:$U12)=AV$2,$V12+AV11,NA())))</f>
        <v>#N/A</v>
      </c>
      <c r="AW12" s="57" t="e">
        <f>IF(AND(ISNUMBER($U12),COUNT($U$4:$U12)=AW$2),$G12,IF($H12="Hold",AW11,IF(COUNT($U$4:$U12)=AW$2,$V12+AW11,NA())))</f>
        <v>#N/A</v>
      </c>
      <c r="AX12" s="57" t="e">
        <f>IF(AND(ISNUMBER($U12),COUNT($U$4:$U12)=AX$2),$G12,IF($H12="Hold",AX11,IF(COUNT($U$4:$U12)=AX$2,$V12+AX11,NA())))</f>
        <v>#N/A</v>
      </c>
      <c r="AY12" s="57" t="e">
        <f>IF(AND(ISNUMBER($U12),COUNT($U$4:$U12)=AY$2),$G12,IF($H12="Hold",AY11,IF(COUNT($U$4:$U12)=AY$2,$V12+AY11,NA())))</f>
        <v>#N/A</v>
      </c>
      <c r="AZ12" s="57" t="e">
        <f>IF(AND(ISNUMBER($U12),COUNT($U$4:$U12)=AZ$2),$G12,IF($H12="Hold",AZ11,IF(COUNT($U$4:$U12)=AZ$2,$V12+AZ11,NA())))</f>
        <v>#N/A</v>
      </c>
      <c r="BA12" s="57" t="e">
        <f>IF(AND(ISNUMBER($U12),COUNT($U$4:$U12)=BA$2),$G12,IF($H12="Hold",BA11,IF(COUNT($U$4:$U12)=BA$2,$V12+BA11,NA())))</f>
        <v>#N/A</v>
      </c>
      <c r="BB12" s="57" t="e">
        <f>IF(AND(ISNUMBER($U12),COUNT($U$4:$U12)=BB$2),$G12,IF($H12="Hold",BB11,IF(COUNT($U$4:$U12)=BB$2,$V12+BB11,NA())))</f>
        <v>#N/A</v>
      </c>
      <c r="BC12" s="57" t="e">
        <f>IF(AND(ISNUMBER($U12),COUNT($U$4:$U12)=BC$2),$G12,IF($H12="Hold",BC11,IF(COUNT($U$4:$U12)=BC$2,$V12+BC11,NA())))</f>
        <v>#N/A</v>
      </c>
      <c r="BD12" s="57" t="e">
        <f>IF(AND(ISNUMBER($U12),COUNT($U$4:$U12)=BD$2),$G12,IF($H12="Hold",BD11,IF(COUNT($U$4:$U12)=BD$2,$V12+BD11,NA())))</f>
        <v>#N/A</v>
      </c>
      <c r="BE12" s="57" t="e">
        <f>IF(AND(ISNUMBER($U12),COUNT($U$4:$U12)=BE$2),$G12,IF($H12="Hold",BE11,IF(COUNT($U$4:$U12)=BE$2,$V12+BE11,NA())))</f>
        <v>#N/A</v>
      </c>
      <c r="BF12" s="57" t="e">
        <f>IF(AND(ISNUMBER($U12),COUNT($U$4:$U12)=BF$2),$G12,IF($H12="Hold",BF11,IF(COUNT($U$4:$U12)=BF$2,$V12+BF11,NA())))</f>
        <v>#N/A</v>
      </c>
      <c r="BG12" s="57" t="e">
        <f>IF(AND(ISNUMBER($U12),COUNT($U$4:$U12)=BG$2),$G12,IF($H12="Hold",BG11,IF(COUNT($U$4:$U12)=BG$2,$V12+BG11,NA())))</f>
        <v>#N/A</v>
      </c>
      <c r="BH12" s="55" t="e">
        <f>IF(AND(COUNT($U$4:$U12)=BH$2,$H12="Hold"),"Hold",NA())</f>
        <v>#N/A</v>
      </c>
      <c r="BI12" s="55" t="e">
        <f>IF(AND(COUNT($U$4:$U12)=BI$2,$H12="Hold"),"Hold",NA())</f>
        <v>#N/A</v>
      </c>
      <c r="BJ12" s="55" t="e">
        <f>IF(AND(COUNT($U$4:$U12)=BJ$2,$H12="Hold"),"Hold",NA())</f>
        <v>#N/A</v>
      </c>
      <c r="BK12" s="55" t="e">
        <f>IF(AND(COUNT($U$4:$U12)=BK$2,$H12="Hold"),"Hold",NA())</f>
        <v>#N/A</v>
      </c>
      <c r="BL12" s="55" t="e">
        <f>IF(AND(COUNT($U$4:$U12)=BL$2,$H12="Hold"),"Hold",NA())</f>
        <v>#N/A</v>
      </c>
      <c r="BM12" s="55" t="e">
        <f>IF(AND(COUNT($U$4:$U12)=BM$2,$H12="Hold"),"Hold",NA())</f>
        <v>#N/A</v>
      </c>
      <c r="BN12" s="55" t="e">
        <f>IF(AND(COUNT($U$4:$U12)=BN$2,$H12="Hold"),"Hold",NA())</f>
        <v>#N/A</v>
      </c>
      <c r="BO12" s="55" t="e">
        <f>IF(AND(COUNT($U$4:$U12)=BO$2,$H12="Hold"),"Hold",NA())</f>
        <v>#N/A</v>
      </c>
      <c r="BP12" s="55" t="e">
        <f>IF(AND(COUNT($U$4:$U12)=BP$2,$H12="Hold"),"Hold",NA())</f>
        <v>#N/A</v>
      </c>
      <c r="BQ12" s="55" t="e">
        <f>IF(AND(COUNT($U$4:$U12)=BQ$2,$H12="Hold"),"Hold",NA())</f>
        <v>#N/A</v>
      </c>
      <c r="BR12" s="55" t="e">
        <f>IF(AND(COUNT($U$4:$U12)=BR$2,$H12="Hold"),"Hold",NA())</f>
        <v>#N/A</v>
      </c>
      <c r="BS12" s="55" t="e">
        <f>IF(AND(COUNT($U$4:$U12)=BS$2,$H12="Hold"),"Hold",NA())</f>
        <v>#N/A</v>
      </c>
    </row>
    <row r="13" spans="1:73" s="96" customFormat="1" ht="18.75" customHeight="1" thickBot="1" x14ac:dyDescent="0.3">
      <c r="B13" s="23"/>
      <c r="C13" s="95"/>
      <c r="D13" s="9">
        <f t="shared" si="2"/>
        <v>18</v>
      </c>
      <c r="E13" s="10">
        <f t="shared" si="3"/>
        <v>42716</v>
      </c>
      <c r="F13" s="5" t="str">
        <f>IFERROR(IF(COUNT(G$4:G13)=0,"",IF(H13="Hold",F12,IF(ISNUMBER(U13),G13,F12+V13))),"")</f>
        <v/>
      </c>
      <c r="G13" s="13"/>
      <c r="H13" s="27"/>
      <c r="I13" s="17"/>
      <c r="J13" s="93"/>
      <c r="K13" s="34"/>
      <c r="L13" s="148" t="s">
        <v>57</v>
      </c>
      <c r="M13" s="148"/>
      <c r="N13" s="134"/>
      <c r="O13" s="135"/>
      <c r="P13" s="37"/>
      <c r="R13" s="46">
        <v>10</v>
      </c>
      <c r="S13" s="47" t="e">
        <f t="shared" si="0"/>
        <v>#N/A</v>
      </c>
      <c r="T13" s="47" t="str">
        <f>IF(ISNUMBER(#REF!),"Alt 5","")</f>
        <v/>
      </c>
      <c r="U13" s="52" t="str">
        <f>IF(H13="30 Mins",$N$19,IF(H13="45 Mins",$N$20,IF(H13="60 Mins",$N$21,IF(H13="Alt 1",$N$22,IF(H13="Alt 2",$N$23,IF(H13="Alt 3",$N$24,IF(H13="Alt 4",$N$25,IF(H13="Alt 5",#REF!,IF(H13="Change",V12,"")))))))))</f>
        <v/>
      </c>
      <c r="V13" s="53" t="e">
        <f>IF(COUNT(U$4:U13)=0,NA(),IF(ISNUMBER(U13),U13,V12))</f>
        <v>#N/A</v>
      </c>
      <c r="W13" s="48" t="e">
        <f t="shared" si="1"/>
        <v>#N/A</v>
      </c>
      <c r="X13" s="72" t="str">
        <f>IF(AND(ISNUMBER($S13),COUNT($U$4:$U13)=X$2),$S13,"")</f>
        <v/>
      </c>
      <c r="Y13" s="72" t="str">
        <f>IF(AND(ISNUMBER($S13),COUNT($U$4:$U13)=Y$2),$S13,"")</f>
        <v/>
      </c>
      <c r="Z13" s="72" t="str">
        <f>IF(AND(ISNUMBER($S13),COUNT($U$4:$U13)=Z$2),$S13,"")</f>
        <v/>
      </c>
      <c r="AA13" s="72" t="str">
        <f>IF(AND(ISNUMBER($S13),COUNT($U$4:$U13)=AA$2),$S13,"")</f>
        <v/>
      </c>
      <c r="AB13" s="72" t="str">
        <f>IF(AND(ISNUMBER($S13),COUNT($U$4:$U13)=AB$2),$S13,"")</f>
        <v/>
      </c>
      <c r="AC13" s="72" t="str">
        <f>IF(AND(ISNUMBER($S13),COUNT($U$4:$U13)=AC$2),$S13,"")</f>
        <v/>
      </c>
      <c r="AD13" s="72" t="str">
        <f>IF(AND(ISNUMBER($S13),COUNT($U$4:$U13)=AD$2),$S13,"")</f>
        <v/>
      </c>
      <c r="AE13" s="72" t="str">
        <f>IF(AND(ISNUMBER($S13),COUNT($U$4:$U13)=AE$2),$S13,"")</f>
        <v/>
      </c>
      <c r="AF13" s="72" t="str">
        <f>IF(AND(ISNUMBER($S13),COUNT($U$4:$U13)=AF$2),$S13,"")</f>
        <v/>
      </c>
      <c r="AG13" s="72" t="str">
        <f>IF(AND(ISNUMBER($S13),COUNT($U$4:$U13)=AG$2),$S13,"")</f>
        <v/>
      </c>
      <c r="AH13" s="72" t="str">
        <f>IF(AND(ISNUMBER($S13),COUNT($U$4:$U13)=AH$2),$S13,"")</f>
        <v/>
      </c>
      <c r="AI13" s="72" t="str">
        <f>IF(AND(ISNUMBER($S13),COUNT($U$4:$U13)=AI$2),$S13,"")</f>
        <v/>
      </c>
      <c r="AJ13" s="51" t="e">
        <f>IFERROR(IF(COUNT($U$4:$U13)&lt;&gt;AJ$2,NA(),SLOPE(X$4:X$26,$R$4:$R$26)*($R13-COUNTIF(BH$4:BH13,"Hold"))+INTERCEPT(X$4:X$26,$R$4:$R$26)),NA())</f>
        <v>#N/A</v>
      </c>
      <c r="AK13" s="51" t="e">
        <f>IFERROR(IF(COUNT($U$4:$U13)&lt;&gt;AK$2,NA(),SLOPE(Y$4:Y$26,$R$4:$R$26)*($R13-COUNTIF(BI$4:BI13,"Hold"))+INTERCEPT(Y$4:Y$26,$R$4:$R$26)),NA())</f>
        <v>#N/A</v>
      </c>
      <c r="AL13" s="51" t="e">
        <f>IFERROR(IF(COUNT($U$4:$U13)&lt;&gt;AL$2,NA(),SLOPE(Z$4:Z$26,$R$4:$R$26)*($R13-COUNTIF(BJ$4:BJ13,"Hold"))+INTERCEPT(Z$4:Z$26,$R$4:$R$26)),NA())</f>
        <v>#N/A</v>
      </c>
      <c r="AM13" s="51" t="e">
        <f>IFERROR(IF(COUNT($U$4:$U13)&lt;&gt;AM$2,NA(),SLOPE(AA$4:AA$26,$R$4:$R$26)*($R13-COUNTIF(BK$4:BK13,"Hold"))+INTERCEPT(AA$4:AA$26,$R$4:$R$26)),NA())</f>
        <v>#N/A</v>
      </c>
      <c r="AN13" s="51" t="e">
        <f>IFERROR(IF(COUNT($U$4:$U13)&lt;&gt;AN$2,NA(),SLOPE(AB$4:AB$26,$R$4:$R$26)*($R13-COUNTIF(BL$4:BL13,"Hold"))+INTERCEPT(AB$4:AB$26,$R$4:$R$26)),NA())</f>
        <v>#N/A</v>
      </c>
      <c r="AO13" s="51" t="e">
        <f>IFERROR(IF(COUNT($U$4:$U13)&lt;&gt;AO$2,NA(),SLOPE(AC$4:AC$26,$R$4:$R$26)*($R13-COUNTIF(BM$4:BM13,"Hold"))+INTERCEPT(AC$4:AC$26,$R$4:$R$26)),NA())</f>
        <v>#N/A</v>
      </c>
      <c r="AP13" s="51" t="e">
        <f>IFERROR(IF(COUNT($U$4:$U13)&lt;&gt;AP$2,NA(),SLOPE(AD$4:AD$26,$R$4:$R$26)*($R13-COUNTIF(BN$4:BN13,"Hold"))+INTERCEPT(AD$4:AD$26,$R$4:$R$26)),NA())</f>
        <v>#N/A</v>
      </c>
      <c r="AQ13" s="51" t="e">
        <f>IFERROR(IF(COUNT($U$4:$U13)&lt;&gt;AQ$2,NA(),SLOPE(AE$4:AE$26,$R$4:$R$26)*($R13-COUNTIF(BO$4:BO13,"Hold"))+INTERCEPT(AE$4:AE$26,$R$4:$R$26)),NA())</f>
        <v>#N/A</v>
      </c>
      <c r="AR13" s="51" t="e">
        <f>IFERROR(IF(COUNT($U$4:$U13)&lt;&gt;AR$2,NA(),SLOPE(AF$4:AF$26,$R$4:$R$26)*($R13-COUNTIF(BP$4:BP13,"Hold"))+INTERCEPT(AF$4:AF$26,$R$4:$R$26)),NA())</f>
        <v>#N/A</v>
      </c>
      <c r="AS13" s="51" t="e">
        <f>IFERROR(IF(COUNT($U$4:$U13)&lt;&gt;AS$2,NA(),SLOPE(AG$4:AG$26,$R$4:$R$26)*($R13-COUNTIF(BQ$4:BQ13,"Hold"))+INTERCEPT(AG$4:AG$26,$R$4:$R$26)),NA())</f>
        <v>#N/A</v>
      </c>
      <c r="AT13" s="51" t="e">
        <f>IFERROR(IF(COUNT($U$4:$U13)&lt;&gt;AT$2,NA(),SLOPE(AH$4:AH$26,$R$4:$R$26)*($R13-COUNTIF(BR$4:BR13,"Hold"))+INTERCEPT(AH$4:AH$26,$R$4:$R$26)),NA())</f>
        <v>#N/A</v>
      </c>
      <c r="AU13" s="51" t="e">
        <f>IFERROR(IF(COUNT($U$4:$U13)&lt;&gt;AU$2,NA(),SLOPE(AI$4:AI$26,$R$4:$R$26)*($R13-COUNTIF(BS$4:BS13,"Hold"))+INTERCEPT(AI$4:AI$26,$R$4:$R$26)),NA())</f>
        <v>#N/A</v>
      </c>
      <c r="AV13" s="57" t="e">
        <f>IF(AND(ISNUMBER($U13),COUNT($U$4:$U13)=AV$2),$G13,IF($H13="Hold",AV12,IF(COUNT($U$4:$U13)=AV$2,$V13+AV12,NA())))</f>
        <v>#N/A</v>
      </c>
      <c r="AW13" s="57" t="e">
        <f>IF(AND(ISNUMBER($U13),COUNT($U$4:$U13)=AW$2),$G13,IF($H13="Hold",AW12,IF(COUNT($U$4:$U13)=AW$2,$V13+AW12,NA())))</f>
        <v>#N/A</v>
      </c>
      <c r="AX13" s="57" t="e">
        <f>IF(AND(ISNUMBER($U13),COUNT($U$4:$U13)=AX$2),$G13,IF($H13="Hold",AX12,IF(COUNT($U$4:$U13)=AX$2,$V13+AX12,NA())))</f>
        <v>#N/A</v>
      </c>
      <c r="AY13" s="57" t="e">
        <f>IF(AND(ISNUMBER($U13),COUNT($U$4:$U13)=AY$2),$G13,IF($H13="Hold",AY12,IF(COUNT($U$4:$U13)=AY$2,$V13+AY12,NA())))</f>
        <v>#N/A</v>
      </c>
      <c r="AZ13" s="57" t="e">
        <f>IF(AND(ISNUMBER($U13),COUNT($U$4:$U13)=AZ$2),$G13,IF($H13="Hold",AZ12,IF(COUNT($U$4:$U13)=AZ$2,$V13+AZ12,NA())))</f>
        <v>#N/A</v>
      </c>
      <c r="BA13" s="57" t="e">
        <f>IF(AND(ISNUMBER($U13),COUNT($U$4:$U13)=BA$2),$G13,IF($H13="Hold",BA12,IF(COUNT($U$4:$U13)=BA$2,$V13+BA12,NA())))</f>
        <v>#N/A</v>
      </c>
      <c r="BB13" s="57" t="e">
        <f>IF(AND(ISNUMBER($U13),COUNT($U$4:$U13)=BB$2),$G13,IF($H13="Hold",BB12,IF(COUNT($U$4:$U13)=BB$2,$V13+BB12,NA())))</f>
        <v>#N/A</v>
      </c>
      <c r="BC13" s="57" t="e">
        <f>IF(AND(ISNUMBER($U13),COUNT($U$4:$U13)=BC$2),$G13,IF($H13="Hold",BC12,IF(COUNT($U$4:$U13)=BC$2,$V13+BC12,NA())))</f>
        <v>#N/A</v>
      </c>
      <c r="BD13" s="57" t="e">
        <f>IF(AND(ISNUMBER($U13),COUNT($U$4:$U13)=BD$2),$G13,IF($H13="Hold",BD12,IF(COUNT($U$4:$U13)=BD$2,$V13+BD12,NA())))</f>
        <v>#N/A</v>
      </c>
      <c r="BE13" s="57" t="e">
        <f>IF(AND(ISNUMBER($U13),COUNT($U$4:$U13)=BE$2),$G13,IF($H13="Hold",BE12,IF(COUNT($U$4:$U13)=BE$2,$V13+BE12,NA())))</f>
        <v>#N/A</v>
      </c>
      <c r="BF13" s="57" t="e">
        <f>IF(AND(ISNUMBER($U13),COUNT($U$4:$U13)=BF$2),$G13,IF($H13="Hold",BF12,IF(COUNT($U$4:$U13)=BF$2,$V13+BF12,NA())))</f>
        <v>#N/A</v>
      </c>
      <c r="BG13" s="57" t="e">
        <f>IF(AND(ISNUMBER($U13),COUNT($U$4:$U13)=BG$2),$G13,IF($H13="Hold",BG12,IF(COUNT($U$4:$U13)=BG$2,$V13+BG12,NA())))</f>
        <v>#N/A</v>
      </c>
      <c r="BH13" s="55" t="e">
        <f>IF(AND(COUNT($U$4:$U13)=BH$2,$H13="Hold"),"Hold",NA())</f>
        <v>#N/A</v>
      </c>
      <c r="BI13" s="55" t="e">
        <f>IF(AND(COUNT($U$4:$U13)=BI$2,$H13="Hold"),"Hold",NA())</f>
        <v>#N/A</v>
      </c>
      <c r="BJ13" s="55" t="e">
        <f>IF(AND(COUNT($U$4:$U13)=BJ$2,$H13="Hold"),"Hold",NA())</f>
        <v>#N/A</v>
      </c>
      <c r="BK13" s="55" t="e">
        <f>IF(AND(COUNT($U$4:$U13)=BK$2,$H13="Hold"),"Hold",NA())</f>
        <v>#N/A</v>
      </c>
      <c r="BL13" s="55" t="e">
        <f>IF(AND(COUNT($U$4:$U13)=BL$2,$H13="Hold"),"Hold",NA())</f>
        <v>#N/A</v>
      </c>
      <c r="BM13" s="55" t="e">
        <f>IF(AND(COUNT($U$4:$U13)=BM$2,$H13="Hold"),"Hold",NA())</f>
        <v>#N/A</v>
      </c>
      <c r="BN13" s="55" t="e">
        <f>IF(AND(COUNT($U$4:$U13)=BN$2,$H13="Hold"),"Hold",NA())</f>
        <v>#N/A</v>
      </c>
      <c r="BO13" s="55" t="e">
        <f>IF(AND(COUNT($U$4:$U13)=BO$2,$H13="Hold"),"Hold",NA())</f>
        <v>#N/A</v>
      </c>
      <c r="BP13" s="55" t="e">
        <f>IF(AND(COUNT($U$4:$U13)=BP$2,$H13="Hold"),"Hold",NA())</f>
        <v>#N/A</v>
      </c>
      <c r="BQ13" s="55" t="e">
        <f>IF(AND(COUNT($U$4:$U13)=BQ$2,$H13="Hold"),"Hold",NA())</f>
        <v>#N/A</v>
      </c>
      <c r="BR13" s="55" t="e">
        <f>IF(AND(COUNT($U$4:$U13)=BR$2,$H13="Hold"),"Hold",NA())</f>
        <v>#N/A</v>
      </c>
      <c r="BS13" s="55" t="e">
        <f>IF(AND(COUNT($U$4:$U13)=BS$2,$H13="Hold"),"Hold",NA())</f>
        <v>#N/A</v>
      </c>
    </row>
    <row r="14" spans="1:73" s="96" customFormat="1" ht="18.75" customHeight="1" thickTop="1" thickBot="1" x14ac:dyDescent="0.3">
      <c r="B14" s="23"/>
      <c r="C14" s="95"/>
      <c r="D14" s="9">
        <f t="shared" si="2"/>
        <v>20</v>
      </c>
      <c r="E14" s="10">
        <f t="shared" si="3"/>
        <v>42730</v>
      </c>
      <c r="F14" s="5" t="str">
        <f>IFERROR(IF(COUNT(G$4:G14)=0,"",IF(H14="Hold",F13,IF(ISNUMBER(U14),G14,F13+V14))),"")</f>
        <v/>
      </c>
      <c r="G14" s="13"/>
      <c r="H14" s="27"/>
      <c r="I14" s="17"/>
      <c r="J14" s="93"/>
      <c r="K14" s="34"/>
      <c r="L14" s="148" t="s">
        <v>58</v>
      </c>
      <c r="M14" s="148"/>
      <c r="N14" s="136"/>
      <c r="O14" s="137"/>
      <c r="P14" s="37"/>
      <c r="R14" s="46">
        <v>11</v>
      </c>
      <c r="S14" s="47" t="e">
        <f t="shared" si="0"/>
        <v>#N/A</v>
      </c>
      <c r="T14" s="47"/>
      <c r="U14" s="52" t="str">
        <f>IF(H14="30 Mins",$N$19,IF(H14="45 Mins",$N$20,IF(H14="60 Mins",$N$21,IF(H14="Alt 1",$N$22,IF(H14="Alt 2",$N$23,IF(H14="Alt 3",$N$24,IF(H14="Alt 4",$N$25,IF(H14="Alt 5",#REF!,IF(H14="Change",V13,"")))))))))</f>
        <v/>
      </c>
      <c r="V14" s="53" t="e">
        <f>IF(COUNT(U$4:U14)=0,NA(),IF(ISNUMBER(U14),U14,V13))</f>
        <v>#N/A</v>
      </c>
      <c r="W14" s="48" t="e">
        <f t="shared" si="1"/>
        <v>#N/A</v>
      </c>
      <c r="X14" s="72" t="str">
        <f>IF(AND(ISNUMBER($S14),COUNT($U$4:$U14)=X$2),$S14,"")</f>
        <v/>
      </c>
      <c r="Y14" s="72" t="str">
        <f>IF(AND(ISNUMBER($S14),COUNT($U$4:$U14)=Y$2),$S14,"")</f>
        <v/>
      </c>
      <c r="Z14" s="72" t="str">
        <f>IF(AND(ISNUMBER($S14),COUNT($U$4:$U14)=Z$2),$S14,"")</f>
        <v/>
      </c>
      <c r="AA14" s="72" t="str">
        <f>IF(AND(ISNUMBER($S14),COUNT($U$4:$U14)=AA$2),$S14,"")</f>
        <v/>
      </c>
      <c r="AB14" s="72" t="str">
        <f>IF(AND(ISNUMBER($S14),COUNT($U$4:$U14)=AB$2),$S14,"")</f>
        <v/>
      </c>
      <c r="AC14" s="72" t="str">
        <f>IF(AND(ISNUMBER($S14),COUNT($U$4:$U14)=AC$2),$S14,"")</f>
        <v/>
      </c>
      <c r="AD14" s="72" t="str">
        <f>IF(AND(ISNUMBER($S14),COUNT($U$4:$U14)=AD$2),$S14,"")</f>
        <v/>
      </c>
      <c r="AE14" s="72" t="str">
        <f>IF(AND(ISNUMBER($S14),COUNT($U$4:$U14)=AE$2),$S14,"")</f>
        <v/>
      </c>
      <c r="AF14" s="72" t="str">
        <f>IF(AND(ISNUMBER($S14),COUNT($U$4:$U14)=AF$2),$S14,"")</f>
        <v/>
      </c>
      <c r="AG14" s="72" t="str">
        <f>IF(AND(ISNUMBER($S14),COUNT($U$4:$U14)=AG$2),$S14,"")</f>
        <v/>
      </c>
      <c r="AH14" s="72" t="str">
        <f>IF(AND(ISNUMBER($S14),COUNT($U$4:$U14)=AH$2),$S14,"")</f>
        <v/>
      </c>
      <c r="AI14" s="72" t="str">
        <f>IF(AND(ISNUMBER($S14),COUNT($U$4:$U14)=AI$2),$S14,"")</f>
        <v/>
      </c>
      <c r="AJ14" s="51" t="e">
        <f>IFERROR(IF(COUNT($U$4:$U14)&lt;&gt;AJ$2,NA(),SLOPE(X$4:X$26,$R$4:$R$26)*($R14-COUNTIF(BH$4:BH14,"Hold"))+INTERCEPT(X$4:X$26,$R$4:$R$26)),NA())</f>
        <v>#N/A</v>
      </c>
      <c r="AK14" s="51" t="e">
        <f>IFERROR(IF(COUNT($U$4:$U14)&lt;&gt;AK$2,NA(),SLOPE(Y$4:Y$26,$R$4:$R$26)*($R14-COUNTIF(BI$4:BI14,"Hold"))+INTERCEPT(Y$4:Y$26,$R$4:$R$26)),NA())</f>
        <v>#N/A</v>
      </c>
      <c r="AL14" s="51" t="e">
        <f>IFERROR(IF(COUNT($U$4:$U14)&lt;&gt;AL$2,NA(),SLOPE(Z$4:Z$26,$R$4:$R$26)*($R14-COUNTIF(BJ$4:BJ14,"Hold"))+INTERCEPT(Z$4:Z$26,$R$4:$R$26)),NA())</f>
        <v>#N/A</v>
      </c>
      <c r="AM14" s="51" t="e">
        <f>IFERROR(IF(COUNT($U$4:$U14)&lt;&gt;AM$2,NA(),SLOPE(AA$4:AA$26,$R$4:$R$26)*($R14-COUNTIF(BK$4:BK14,"Hold"))+INTERCEPT(AA$4:AA$26,$R$4:$R$26)),NA())</f>
        <v>#N/A</v>
      </c>
      <c r="AN14" s="51" t="e">
        <f>IFERROR(IF(COUNT($U$4:$U14)&lt;&gt;AN$2,NA(),SLOPE(AB$4:AB$26,$R$4:$R$26)*($R14-COUNTIF(BL$4:BL14,"Hold"))+INTERCEPT(AB$4:AB$26,$R$4:$R$26)),NA())</f>
        <v>#N/A</v>
      </c>
      <c r="AO14" s="51" t="e">
        <f>IFERROR(IF(COUNT($U$4:$U14)&lt;&gt;AO$2,NA(),SLOPE(AC$4:AC$26,$R$4:$R$26)*($R14-COUNTIF(BM$4:BM14,"Hold"))+INTERCEPT(AC$4:AC$26,$R$4:$R$26)),NA())</f>
        <v>#N/A</v>
      </c>
      <c r="AP14" s="51" t="e">
        <f>IFERROR(IF(COUNT($U$4:$U14)&lt;&gt;AP$2,NA(),SLOPE(AD$4:AD$26,$R$4:$R$26)*($R14-COUNTIF(BN$4:BN14,"Hold"))+INTERCEPT(AD$4:AD$26,$R$4:$R$26)),NA())</f>
        <v>#N/A</v>
      </c>
      <c r="AQ14" s="51" t="e">
        <f>IFERROR(IF(COUNT($U$4:$U14)&lt;&gt;AQ$2,NA(),SLOPE(AE$4:AE$26,$R$4:$R$26)*($R14-COUNTIF(BO$4:BO14,"Hold"))+INTERCEPT(AE$4:AE$26,$R$4:$R$26)),NA())</f>
        <v>#N/A</v>
      </c>
      <c r="AR14" s="51" t="e">
        <f>IFERROR(IF(COUNT($U$4:$U14)&lt;&gt;AR$2,NA(),SLOPE(AF$4:AF$26,$R$4:$R$26)*($R14-COUNTIF(BP$4:BP14,"Hold"))+INTERCEPT(AF$4:AF$26,$R$4:$R$26)),NA())</f>
        <v>#N/A</v>
      </c>
      <c r="AS14" s="51" t="e">
        <f>IFERROR(IF(COUNT($U$4:$U14)&lt;&gt;AS$2,NA(),SLOPE(AG$4:AG$26,$R$4:$R$26)*($R14-COUNTIF(BQ$4:BQ14,"Hold"))+INTERCEPT(AG$4:AG$26,$R$4:$R$26)),NA())</f>
        <v>#N/A</v>
      </c>
      <c r="AT14" s="51" t="e">
        <f>IFERROR(IF(COUNT($U$4:$U14)&lt;&gt;AT$2,NA(),SLOPE(AH$4:AH$26,$R$4:$R$26)*($R14-COUNTIF(BR$4:BR14,"Hold"))+INTERCEPT(AH$4:AH$26,$R$4:$R$26)),NA())</f>
        <v>#N/A</v>
      </c>
      <c r="AU14" s="51" t="e">
        <f>IFERROR(IF(COUNT($U$4:$U14)&lt;&gt;AU$2,NA(),SLOPE(AI$4:AI$26,$R$4:$R$26)*($R14-COUNTIF(BS$4:BS14,"Hold"))+INTERCEPT(AI$4:AI$26,$R$4:$R$26)),NA())</f>
        <v>#N/A</v>
      </c>
      <c r="AV14" s="57" t="e">
        <f>IF(AND(ISNUMBER($U14),COUNT($U$4:$U14)=AV$2),$G14,IF($H14="Hold",AV13,IF(COUNT($U$4:$U14)=AV$2,$V14+AV13,NA())))</f>
        <v>#N/A</v>
      </c>
      <c r="AW14" s="57" t="e">
        <f>IF(AND(ISNUMBER($U14),COUNT($U$4:$U14)=AW$2),$G14,IF($H14="Hold",AW13,IF(COUNT($U$4:$U14)=AW$2,$V14+AW13,NA())))</f>
        <v>#N/A</v>
      </c>
      <c r="AX14" s="57" t="e">
        <f>IF(AND(ISNUMBER($U14),COUNT($U$4:$U14)=AX$2),$G14,IF($H14="Hold",AX13,IF(COUNT($U$4:$U14)=AX$2,$V14+AX13,NA())))</f>
        <v>#N/A</v>
      </c>
      <c r="AY14" s="57" t="e">
        <f>IF(AND(ISNUMBER($U14),COUNT($U$4:$U14)=AY$2),$G14,IF($H14="Hold",AY13,IF(COUNT($U$4:$U14)=AY$2,$V14+AY13,NA())))</f>
        <v>#N/A</v>
      </c>
      <c r="AZ14" s="57" t="e">
        <f>IF(AND(ISNUMBER($U14),COUNT($U$4:$U14)=AZ$2),$G14,IF($H14="Hold",AZ13,IF(COUNT($U$4:$U14)=AZ$2,$V14+AZ13,NA())))</f>
        <v>#N/A</v>
      </c>
      <c r="BA14" s="57" t="e">
        <f>IF(AND(ISNUMBER($U14),COUNT($U$4:$U14)=BA$2),$G14,IF($H14="Hold",BA13,IF(COUNT($U$4:$U14)=BA$2,$V14+BA13,NA())))</f>
        <v>#N/A</v>
      </c>
      <c r="BB14" s="57" t="e">
        <f>IF(AND(ISNUMBER($U14),COUNT($U$4:$U14)=BB$2),$G14,IF($H14="Hold",BB13,IF(COUNT($U$4:$U14)=BB$2,$V14+BB13,NA())))</f>
        <v>#N/A</v>
      </c>
      <c r="BC14" s="57" t="e">
        <f>IF(AND(ISNUMBER($U14),COUNT($U$4:$U14)=BC$2),$G14,IF($H14="Hold",BC13,IF(COUNT($U$4:$U14)=BC$2,$V14+BC13,NA())))</f>
        <v>#N/A</v>
      </c>
      <c r="BD14" s="57" t="e">
        <f>IF(AND(ISNUMBER($U14),COUNT($U$4:$U14)=BD$2),$G14,IF($H14="Hold",BD13,IF(COUNT($U$4:$U14)=BD$2,$V14+BD13,NA())))</f>
        <v>#N/A</v>
      </c>
      <c r="BE14" s="57" t="e">
        <f>IF(AND(ISNUMBER($U14),COUNT($U$4:$U14)=BE$2),$G14,IF($H14="Hold",BE13,IF(COUNT($U$4:$U14)=BE$2,$V14+BE13,NA())))</f>
        <v>#N/A</v>
      </c>
      <c r="BF14" s="57" t="e">
        <f>IF(AND(ISNUMBER($U14),COUNT($U$4:$U14)=BF$2),$G14,IF($H14="Hold",BF13,IF(COUNT($U$4:$U14)=BF$2,$V14+BF13,NA())))</f>
        <v>#N/A</v>
      </c>
      <c r="BG14" s="57" t="e">
        <f>IF(AND(ISNUMBER($U14),COUNT($U$4:$U14)=BG$2),$G14,IF($H14="Hold",BG13,IF(COUNT($U$4:$U14)=BG$2,$V14+BG13,NA())))</f>
        <v>#N/A</v>
      </c>
      <c r="BH14" s="55" t="e">
        <f>IF(AND(COUNT($U$4:$U14)=BH$2,$H14="Hold"),"Hold",NA())</f>
        <v>#N/A</v>
      </c>
      <c r="BI14" s="55" t="e">
        <f>IF(AND(COUNT($U$4:$U14)=BI$2,$H14="Hold"),"Hold",NA())</f>
        <v>#N/A</v>
      </c>
      <c r="BJ14" s="55" t="e">
        <f>IF(AND(COUNT($U$4:$U14)=BJ$2,$H14="Hold"),"Hold",NA())</f>
        <v>#N/A</v>
      </c>
      <c r="BK14" s="55" t="e">
        <f>IF(AND(COUNT($U$4:$U14)=BK$2,$H14="Hold"),"Hold",NA())</f>
        <v>#N/A</v>
      </c>
      <c r="BL14" s="55" t="e">
        <f>IF(AND(COUNT($U$4:$U14)=BL$2,$H14="Hold"),"Hold",NA())</f>
        <v>#N/A</v>
      </c>
      <c r="BM14" s="55" t="e">
        <f>IF(AND(COUNT($U$4:$U14)=BM$2,$H14="Hold"),"Hold",NA())</f>
        <v>#N/A</v>
      </c>
      <c r="BN14" s="55" t="e">
        <f>IF(AND(COUNT($U$4:$U14)=BN$2,$H14="Hold"),"Hold",NA())</f>
        <v>#N/A</v>
      </c>
      <c r="BO14" s="55" t="e">
        <f>IF(AND(COUNT($U$4:$U14)=BO$2,$H14="Hold"),"Hold",NA())</f>
        <v>#N/A</v>
      </c>
      <c r="BP14" s="55" t="e">
        <f>IF(AND(COUNT($U$4:$U14)=BP$2,$H14="Hold"),"Hold",NA())</f>
        <v>#N/A</v>
      </c>
      <c r="BQ14" s="55" t="e">
        <f>IF(AND(COUNT($U$4:$U14)=BQ$2,$H14="Hold"),"Hold",NA())</f>
        <v>#N/A</v>
      </c>
      <c r="BR14" s="55" t="e">
        <f>IF(AND(COUNT($U$4:$U14)=BR$2,$H14="Hold"),"Hold",NA())</f>
        <v>#N/A</v>
      </c>
      <c r="BS14" s="55" t="e">
        <f>IF(AND(COUNT($U$4:$U14)=BS$2,$H14="Hold"),"Hold",NA())</f>
        <v>#N/A</v>
      </c>
    </row>
    <row r="15" spans="1:73" s="96" customFormat="1" ht="18.75" customHeight="1" thickTop="1" thickBot="1" x14ac:dyDescent="0.3">
      <c r="B15" s="23"/>
      <c r="C15" s="95"/>
      <c r="D15" s="9">
        <f t="shared" si="2"/>
        <v>22</v>
      </c>
      <c r="E15" s="10">
        <f t="shared" si="3"/>
        <v>42744</v>
      </c>
      <c r="F15" s="5" t="str">
        <f>IFERROR(IF(COUNT(G$4:G15)=0,"",IF(H15="Hold",F14,IF(ISNUMBER(U15),G15,F14+V15))),"")</f>
        <v/>
      </c>
      <c r="G15" s="13"/>
      <c r="H15" s="27"/>
      <c r="I15" s="17"/>
      <c r="J15" s="93"/>
      <c r="K15" s="34"/>
      <c r="L15" s="148" t="s">
        <v>59</v>
      </c>
      <c r="M15" s="148"/>
      <c r="N15" s="136"/>
      <c r="O15" s="137"/>
      <c r="P15" s="37"/>
      <c r="R15" s="46">
        <v>12</v>
      </c>
      <c r="S15" s="47" t="e">
        <f t="shared" si="0"/>
        <v>#N/A</v>
      </c>
      <c r="T15" s="47"/>
      <c r="U15" s="52" t="str">
        <f>IF(H15="30 Mins",$N$19,IF(H15="45 Mins",$N$20,IF(H15="60 Mins",$N$21,IF(H15="Alt 1",$N$22,IF(H15="Alt 2",$N$23,IF(H15="Alt 3",$N$24,IF(H15="Alt 4",$N$25,IF(H15="Alt 5",#REF!,IF(H15="Change",V14,"")))))))))</f>
        <v/>
      </c>
      <c r="V15" s="53" t="e">
        <f>IF(COUNT(U$4:U15)=0,NA(),IF(ISNUMBER(U15),U15,V14))</f>
        <v>#N/A</v>
      </c>
      <c r="W15" s="48" t="e">
        <f t="shared" si="1"/>
        <v>#N/A</v>
      </c>
      <c r="X15" s="72" t="str">
        <f>IF(AND(ISNUMBER($S15),COUNT($U$4:$U15)=X$2),$S15,"")</f>
        <v/>
      </c>
      <c r="Y15" s="72" t="str">
        <f>IF(AND(ISNUMBER($S15),COUNT($U$4:$U15)=Y$2),$S15,"")</f>
        <v/>
      </c>
      <c r="Z15" s="72" t="str">
        <f>IF(AND(ISNUMBER($S15),COUNT($U$4:$U15)=Z$2),$S15,"")</f>
        <v/>
      </c>
      <c r="AA15" s="72" t="str">
        <f>IF(AND(ISNUMBER($S15),COUNT($U$4:$U15)=AA$2),$S15,"")</f>
        <v/>
      </c>
      <c r="AB15" s="72" t="str">
        <f>IF(AND(ISNUMBER($S15),COUNT($U$4:$U15)=AB$2),$S15,"")</f>
        <v/>
      </c>
      <c r="AC15" s="72" t="str">
        <f>IF(AND(ISNUMBER($S15),COUNT($U$4:$U15)=AC$2),$S15,"")</f>
        <v/>
      </c>
      <c r="AD15" s="72" t="str">
        <f>IF(AND(ISNUMBER($S15),COUNT($U$4:$U15)=AD$2),$S15,"")</f>
        <v/>
      </c>
      <c r="AE15" s="72" t="str">
        <f>IF(AND(ISNUMBER($S15),COUNT($U$4:$U15)=AE$2),$S15,"")</f>
        <v/>
      </c>
      <c r="AF15" s="72" t="str">
        <f>IF(AND(ISNUMBER($S15),COUNT($U$4:$U15)=AF$2),$S15,"")</f>
        <v/>
      </c>
      <c r="AG15" s="72" t="str">
        <f>IF(AND(ISNUMBER($S15),COUNT($U$4:$U15)=AG$2),$S15,"")</f>
        <v/>
      </c>
      <c r="AH15" s="72" t="str">
        <f>IF(AND(ISNUMBER($S15),COUNT($U$4:$U15)=AH$2),$S15,"")</f>
        <v/>
      </c>
      <c r="AI15" s="72" t="str">
        <f>IF(AND(ISNUMBER($S15),COUNT($U$4:$U15)=AI$2),$S15,"")</f>
        <v/>
      </c>
      <c r="AJ15" s="51" t="e">
        <f>IFERROR(IF(COUNT($U$4:$U15)&lt;&gt;AJ$2,NA(),SLOPE(X$4:X$26,$R$4:$R$26)*($R15-COUNTIF(BH$4:BH15,"Hold"))+INTERCEPT(X$4:X$26,$R$4:$R$26)),NA())</f>
        <v>#N/A</v>
      </c>
      <c r="AK15" s="51" t="e">
        <f>IFERROR(IF(COUNT($U$4:$U15)&lt;&gt;AK$2,NA(),SLOPE(Y$4:Y$26,$R$4:$R$26)*($R15-COUNTIF(BI$4:BI15,"Hold"))+INTERCEPT(Y$4:Y$26,$R$4:$R$26)),NA())</f>
        <v>#N/A</v>
      </c>
      <c r="AL15" s="51" t="e">
        <f>IFERROR(IF(COUNT($U$4:$U15)&lt;&gt;AL$2,NA(),SLOPE(Z$4:Z$26,$R$4:$R$26)*($R15-COUNTIF(BJ$4:BJ15,"Hold"))+INTERCEPT(Z$4:Z$26,$R$4:$R$26)),NA())</f>
        <v>#N/A</v>
      </c>
      <c r="AM15" s="51" t="e">
        <f>IFERROR(IF(COUNT($U$4:$U15)&lt;&gt;AM$2,NA(),SLOPE(AA$4:AA$26,$R$4:$R$26)*($R15-COUNTIF(BK$4:BK15,"Hold"))+INTERCEPT(AA$4:AA$26,$R$4:$R$26)),NA())</f>
        <v>#N/A</v>
      </c>
      <c r="AN15" s="51" t="e">
        <f>IFERROR(IF(COUNT($U$4:$U15)&lt;&gt;AN$2,NA(),SLOPE(AB$4:AB$26,$R$4:$R$26)*($R15-COUNTIF(BL$4:BL15,"Hold"))+INTERCEPT(AB$4:AB$26,$R$4:$R$26)),NA())</f>
        <v>#N/A</v>
      </c>
      <c r="AO15" s="51" t="e">
        <f>IFERROR(IF(COUNT($U$4:$U15)&lt;&gt;AO$2,NA(),SLOPE(AC$4:AC$26,$R$4:$R$26)*($R15-COUNTIF(BM$4:BM15,"Hold"))+INTERCEPT(AC$4:AC$26,$R$4:$R$26)),NA())</f>
        <v>#N/A</v>
      </c>
      <c r="AP15" s="51" t="e">
        <f>IFERROR(IF(COUNT($U$4:$U15)&lt;&gt;AP$2,NA(),SLOPE(AD$4:AD$26,$R$4:$R$26)*($R15-COUNTIF(BN$4:BN15,"Hold"))+INTERCEPT(AD$4:AD$26,$R$4:$R$26)),NA())</f>
        <v>#N/A</v>
      </c>
      <c r="AQ15" s="51" t="e">
        <f>IFERROR(IF(COUNT($U$4:$U15)&lt;&gt;AQ$2,NA(),SLOPE(AE$4:AE$26,$R$4:$R$26)*($R15-COUNTIF(BO$4:BO15,"Hold"))+INTERCEPT(AE$4:AE$26,$R$4:$R$26)),NA())</f>
        <v>#N/A</v>
      </c>
      <c r="AR15" s="51" t="e">
        <f>IFERROR(IF(COUNT($U$4:$U15)&lt;&gt;AR$2,NA(),SLOPE(AF$4:AF$26,$R$4:$R$26)*($R15-COUNTIF(BP$4:BP15,"Hold"))+INTERCEPT(AF$4:AF$26,$R$4:$R$26)),NA())</f>
        <v>#N/A</v>
      </c>
      <c r="AS15" s="51" t="e">
        <f>IFERROR(IF(COUNT($U$4:$U15)&lt;&gt;AS$2,NA(),SLOPE(AG$4:AG$26,$R$4:$R$26)*($R15-COUNTIF(BQ$4:BQ15,"Hold"))+INTERCEPT(AG$4:AG$26,$R$4:$R$26)),NA())</f>
        <v>#N/A</v>
      </c>
      <c r="AT15" s="51" t="e">
        <f>IFERROR(IF(COUNT($U$4:$U15)&lt;&gt;AT$2,NA(),SLOPE(AH$4:AH$26,$R$4:$R$26)*($R15-COUNTIF(BR$4:BR15,"Hold"))+INTERCEPT(AH$4:AH$26,$R$4:$R$26)),NA())</f>
        <v>#N/A</v>
      </c>
      <c r="AU15" s="51" t="e">
        <f>IFERROR(IF(COUNT($U$4:$U15)&lt;&gt;AU$2,NA(),SLOPE(AI$4:AI$26,$R$4:$R$26)*($R15-COUNTIF(BS$4:BS15,"Hold"))+INTERCEPT(AI$4:AI$26,$R$4:$R$26)),NA())</f>
        <v>#N/A</v>
      </c>
      <c r="AV15" s="57" t="e">
        <f>IF(AND(ISNUMBER($U15),COUNT($U$4:$U15)=AV$2),$G15,IF($H15="Hold",AV14,IF(COUNT($U$4:$U15)=AV$2,$V15+AV14,NA())))</f>
        <v>#N/A</v>
      </c>
      <c r="AW15" s="57" t="e">
        <f>IF(AND(ISNUMBER($U15),COUNT($U$4:$U15)=AW$2),$G15,IF($H15="Hold",AW14,IF(COUNT($U$4:$U15)=AW$2,$V15+AW14,NA())))</f>
        <v>#N/A</v>
      </c>
      <c r="AX15" s="57" t="e">
        <f>IF(AND(ISNUMBER($U15),COUNT($U$4:$U15)=AX$2),$G15,IF($H15="Hold",AX14,IF(COUNT($U$4:$U15)=AX$2,$V15+AX14,NA())))</f>
        <v>#N/A</v>
      </c>
      <c r="AY15" s="57" t="e">
        <f>IF(AND(ISNUMBER($U15),COUNT($U$4:$U15)=AY$2),$G15,IF($H15="Hold",AY14,IF(COUNT($U$4:$U15)=AY$2,$V15+AY14,NA())))</f>
        <v>#N/A</v>
      </c>
      <c r="AZ15" s="57" t="e">
        <f>IF(AND(ISNUMBER($U15),COUNT($U$4:$U15)=AZ$2),$G15,IF($H15="Hold",AZ14,IF(COUNT($U$4:$U15)=AZ$2,$V15+AZ14,NA())))</f>
        <v>#N/A</v>
      </c>
      <c r="BA15" s="57" t="e">
        <f>IF(AND(ISNUMBER($U15),COUNT($U$4:$U15)=BA$2),$G15,IF($H15="Hold",BA14,IF(COUNT($U$4:$U15)=BA$2,$V15+BA14,NA())))</f>
        <v>#N/A</v>
      </c>
      <c r="BB15" s="57" t="e">
        <f>IF(AND(ISNUMBER($U15),COUNT($U$4:$U15)=BB$2),$G15,IF($H15="Hold",BB14,IF(COUNT($U$4:$U15)=BB$2,$V15+BB14,NA())))</f>
        <v>#N/A</v>
      </c>
      <c r="BC15" s="57" t="e">
        <f>IF(AND(ISNUMBER($U15),COUNT($U$4:$U15)=BC$2),$G15,IF($H15="Hold",BC14,IF(COUNT($U$4:$U15)=BC$2,$V15+BC14,NA())))</f>
        <v>#N/A</v>
      </c>
      <c r="BD15" s="57" t="e">
        <f>IF(AND(ISNUMBER($U15),COUNT($U$4:$U15)=BD$2),$G15,IF($H15="Hold",BD14,IF(COUNT($U$4:$U15)=BD$2,$V15+BD14,NA())))</f>
        <v>#N/A</v>
      </c>
      <c r="BE15" s="57" t="e">
        <f>IF(AND(ISNUMBER($U15),COUNT($U$4:$U15)=BE$2),$G15,IF($H15="Hold",BE14,IF(COUNT($U$4:$U15)=BE$2,$V15+BE14,NA())))</f>
        <v>#N/A</v>
      </c>
      <c r="BF15" s="57" t="e">
        <f>IF(AND(ISNUMBER($U15),COUNT($U$4:$U15)=BF$2),$G15,IF($H15="Hold",BF14,IF(COUNT($U$4:$U15)=BF$2,$V15+BF14,NA())))</f>
        <v>#N/A</v>
      </c>
      <c r="BG15" s="57" t="e">
        <f>IF(AND(ISNUMBER($U15),COUNT($U$4:$U15)=BG$2),$G15,IF($H15="Hold",BG14,IF(COUNT($U$4:$U15)=BG$2,$V15+BG14,NA())))</f>
        <v>#N/A</v>
      </c>
      <c r="BH15" s="55" t="e">
        <f>IF(AND(COUNT($U$4:$U15)=BH$2,$H15="Hold"),"Hold",NA())</f>
        <v>#N/A</v>
      </c>
      <c r="BI15" s="55" t="e">
        <f>IF(AND(COUNT($U$4:$U15)=BI$2,$H15="Hold"),"Hold",NA())</f>
        <v>#N/A</v>
      </c>
      <c r="BJ15" s="55" t="e">
        <f>IF(AND(COUNT($U$4:$U15)=BJ$2,$H15="Hold"),"Hold",NA())</f>
        <v>#N/A</v>
      </c>
      <c r="BK15" s="55" t="e">
        <f>IF(AND(COUNT($U$4:$U15)=BK$2,$H15="Hold"),"Hold",NA())</f>
        <v>#N/A</v>
      </c>
      <c r="BL15" s="55" t="e">
        <f>IF(AND(COUNT($U$4:$U15)=BL$2,$H15="Hold"),"Hold",NA())</f>
        <v>#N/A</v>
      </c>
      <c r="BM15" s="55" t="e">
        <f>IF(AND(COUNT($U$4:$U15)=BM$2,$H15="Hold"),"Hold",NA())</f>
        <v>#N/A</v>
      </c>
      <c r="BN15" s="55" t="e">
        <f>IF(AND(COUNT($U$4:$U15)=BN$2,$H15="Hold"),"Hold",NA())</f>
        <v>#N/A</v>
      </c>
      <c r="BO15" s="55" t="e">
        <f>IF(AND(COUNT($U$4:$U15)=BO$2,$H15="Hold"),"Hold",NA())</f>
        <v>#N/A</v>
      </c>
      <c r="BP15" s="55" t="e">
        <f>IF(AND(COUNT($U$4:$U15)=BP$2,$H15="Hold"),"Hold",NA())</f>
        <v>#N/A</v>
      </c>
      <c r="BQ15" s="55" t="e">
        <f>IF(AND(COUNT($U$4:$U15)=BQ$2,$H15="Hold"),"Hold",NA())</f>
        <v>#N/A</v>
      </c>
      <c r="BR15" s="55" t="e">
        <f>IF(AND(COUNT($U$4:$U15)=BR$2,$H15="Hold"),"Hold",NA())</f>
        <v>#N/A</v>
      </c>
      <c r="BS15" s="55" t="e">
        <f>IF(AND(COUNT($U$4:$U15)=BS$2,$H15="Hold"),"Hold",NA())</f>
        <v>#N/A</v>
      </c>
    </row>
    <row r="16" spans="1:73" s="96" customFormat="1" ht="18.75" customHeight="1" thickTop="1" x14ac:dyDescent="0.25">
      <c r="B16" s="23"/>
      <c r="C16" s="95"/>
      <c r="D16" s="9">
        <f t="shared" si="2"/>
        <v>24</v>
      </c>
      <c r="E16" s="10">
        <f t="shared" si="3"/>
        <v>42758</v>
      </c>
      <c r="F16" s="5" t="str">
        <f>IFERROR(IF(COUNT(G$4:G16)=0,"",IF(H16="Hold",F15,IF(ISNUMBER(U16),G16,F15+V16))),"")</f>
        <v/>
      </c>
      <c r="G16" s="13"/>
      <c r="H16" s="27"/>
      <c r="I16" s="17"/>
      <c r="J16" s="93"/>
      <c r="K16" s="34"/>
      <c r="L16" s="148" t="s">
        <v>60</v>
      </c>
      <c r="M16" s="148"/>
      <c r="N16" s="138"/>
      <c r="O16" s="139"/>
      <c r="P16" s="37"/>
      <c r="R16" s="46">
        <v>13</v>
      </c>
      <c r="S16" s="47" t="e">
        <f t="shared" si="0"/>
        <v>#N/A</v>
      </c>
      <c r="T16" s="47"/>
      <c r="U16" s="52" t="str">
        <f>IF(H16="30 Mins",$N$19,IF(H16="45 Mins",$N$20,IF(H16="60 Mins",$N$21,IF(H16="Alt 1",$N$22,IF(H16="Alt 2",$N$23,IF(H16="Alt 3",$N$24,IF(H16="Alt 4",$N$25,IF(H16="Alt 5",#REF!,IF(H16="Change",V15,"")))))))))</f>
        <v/>
      </c>
      <c r="V16" s="53" t="e">
        <f>IF(COUNT(U$4:U16)=0,NA(),IF(ISNUMBER(U16),U16,V15))</f>
        <v>#N/A</v>
      </c>
      <c r="W16" s="48" t="e">
        <f t="shared" si="1"/>
        <v>#N/A</v>
      </c>
      <c r="X16" s="72" t="str">
        <f>IF(AND(ISNUMBER($S16),COUNT($U$4:$U16)=X$2),$S16,"")</f>
        <v/>
      </c>
      <c r="Y16" s="72" t="str">
        <f>IF(AND(ISNUMBER($S16),COUNT($U$4:$U16)=Y$2),$S16,"")</f>
        <v/>
      </c>
      <c r="Z16" s="72" t="str">
        <f>IF(AND(ISNUMBER($S16),COUNT($U$4:$U16)=Z$2),$S16,"")</f>
        <v/>
      </c>
      <c r="AA16" s="72" t="str">
        <f>IF(AND(ISNUMBER($S16),COUNT($U$4:$U16)=AA$2),$S16,"")</f>
        <v/>
      </c>
      <c r="AB16" s="72" t="str">
        <f>IF(AND(ISNUMBER($S16),COUNT($U$4:$U16)=AB$2),$S16,"")</f>
        <v/>
      </c>
      <c r="AC16" s="72" t="str">
        <f>IF(AND(ISNUMBER($S16),COUNT($U$4:$U16)=AC$2),$S16,"")</f>
        <v/>
      </c>
      <c r="AD16" s="72" t="str">
        <f>IF(AND(ISNUMBER($S16),COUNT($U$4:$U16)=AD$2),$S16,"")</f>
        <v/>
      </c>
      <c r="AE16" s="72" t="str">
        <f>IF(AND(ISNUMBER($S16),COUNT($U$4:$U16)=AE$2),$S16,"")</f>
        <v/>
      </c>
      <c r="AF16" s="72" t="str">
        <f>IF(AND(ISNUMBER($S16),COUNT($U$4:$U16)=AF$2),$S16,"")</f>
        <v/>
      </c>
      <c r="AG16" s="72" t="str">
        <f>IF(AND(ISNUMBER($S16),COUNT($U$4:$U16)=AG$2),$S16,"")</f>
        <v/>
      </c>
      <c r="AH16" s="72" t="str">
        <f>IF(AND(ISNUMBER($S16),COUNT($U$4:$U16)=AH$2),$S16,"")</f>
        <v/>
      </c>
      <c r="AI16" s="72" t="str">
        <f>IF(AND(ISNUMBER($S16),COUNT($U$4:$U16)=AI$2),$S16,"")</f>
        <v/>
      </c>
      <c r="AJ16" s="51" t="e">
        <f>IFERROR(IF(COUNT($U$4:$U16)&lt;&gt;AJ$2,NA(),SLOPE(X$4:X$26,$R$4:$R$26)*($R16-COUNTIF(BH$4:BH16,"Hold"))+INTERCEPT(X$4:X$26,$R$4:$R$26)),NA())</f>
        <v>#N/A</v>
      </c>
      <c r="AK16" s="51" t="e">
        <f>IFERROR(IF(COUNT($U$4:$U16)&lt;&gt;AK$2,NA(),SLOPE(Y$4:Y$26,$R$4:$R$26)*($R16-COUNTIF(BI$4:BI16,"Hold"))+INTERCEPT(Y$4:Y$26,$R$4:$R$26)),NA())</f>
        <v>#N/A</v>
      </c>
      <c r="AL16" s="51" t="e">
        <f>IFERROR(IF(COUNT($U$4:$U16)&lt;&gt;AL$2,NA(),SLOPE(Z$4:Z$26,$R$4:$R$26)*($R16-COUNTIF(BJ$4:BJ16,"Hold"))+INTERCEPT(Z$4:Z$26,$R$4:$R$26)),NA())</f>
        <v>#N/A</v>
      </c>
      <c r="AM16" s="51" t="e">
        <f>IFERROR(IF(COUNT($U$4:$U16)&lt;&gt;AM$2,NA(),SLOPE(AA$4:AA$26,$R$4:$R$26)*($R16-COUNTIF(BK$4:BK16,"Hold"))+INTERCEPT(AA$4:AA$26,$R$4:$R$26)),NA())</f>
        <v>#N/A</v>
      </c>
      <c r="AN16" s="51" t="e">
        <f>IFERROR(IF(COUNT($U$4:$U16)&lt;&gt;AN$2,NA(),SLOPE(AB$4:AB$26,$R$4:$R$26)*($R16-COUNTIF(BL$4:BL16,"Hold"))+INTERCEPT(AB$4:AB$26,$R$4:$R$26)),NA())</f>
        <v>#N/A</v>
      </c>
      <c r="AO16" s="51" t="e">
        <f>IFERROR(IF(COUNT($U$4:$U16)&lt;&gt;AO$2,NA(),SLOPE(AC$4:AC$26,$R$4:$R$26)*($R16-COUNTIF(BM$4:BM16,"Hold"))+INTERCEPT(AC$4:AC$26,$R$4:$R$26)),NA())</f>
        <v>#N/A</v>
      </c>
      <c r="AP16" s="51" t="e">
        <f>IFERROR(IF(COUNT($U$4:$U16)&lt;&gt;AP$2,NA(),SLOPE(AD$4:AD$26,$R$4:$R$26)*($R16-COUNTIF(BN$4:BN16,"Hold"))+INTERCEPT(AD$4:AD$26,$R$4:$R$26)),NA())</f>
        <v>#N/A</v>
      </c>
      <c r="AQ16" s="51" t="e">
        <f>IFERROR(IF(COUNT($U$4:$U16)&lt;&gt;AQ$2,NA(),SLOPE(AE$4:AE$26,$R$4:$R$26)*($R16-COUNTIF(BO$4:BO16,"Hold"))+INTERCEPT(AE$4:AE$26,$R$4:$R$26)),NA())</f>
        <v>#N/A</v>
      </c>
      <c r="AR16" s="51" t="e">
        <f>IFERROR(IF(COUNT($U$4:$U16)&lt;&gt;AR$2,NA(),SLOPE(AF$4:AF$26,$R$4:$R$26)*($R16-COUNTIF(BP$4:BP16,"Hold"))+INTERCEPT(AF$4:AF$26,$R$4:$R$26)),NA())</f>
        <v>#N/A</v>
      </c>
      <c r="AS16" s="51" t="e">
        <f>IFERROR(IF(COUNT($U$4:$U16)&lt;&gt;AS$2,NA(),SLOPE(AG$4:AG$26,$R$4:$R$26)*($R16-COUNTIF(BQ$4:BQ16,"Hold"))+INTERCEPT(AG$4:AG$26,$R$4:$R$26)),NA())</f>
        <v>#N/A</v>
      </c>
      <c r="AT16" s="51" t="e">
        <f>IFERROR(IF(COUNT($U$4:$U16)&lt;&gt;AT$2,NA(),SLOPE(AH$4:AH$26,$R$4:$R$26)*($R16-COUNTIF(BR$4:BR16,"Hold"))+INTERCEPT(AH$4:AH$26,$R$4:$R$26)),NA())</f>
        <v>#N/A</v>
      </c>
      <c r="AU16" s="51" t="e">
        <f>IFERROR(IF(COUNT($U$4:$U16)&lt;&gt;AU$2,NA(),SLOPE(AI$4:AI$26,$R$4:$R$26)*($R16-COUNTIF(BS$4:BS16,"Hold"))+INTERCEPT(AI$4:AI$26,$R$4:$R$26)),NA())</f>
        <v>#N/A</v>
      </c>
      <c r="AV16" s="57" t="e">
        <f>IF(AND(ISNUMBER($U16),COUNT($U$4:$U16)=AV$2),$G16,IF($H16="Hold",AV15,IF(COUNT($U$4:$U16)=AV$2,$V16+AV15,NA())))</f>
        <v>#N/A</v>
      </c>
      <c r="AW16" s="57" t="e">
        <f>IF(AND(ISNUMBER($U16),COUNT($U$4:$U16)=AW$2),$G16,IF($H16="Hold",AW15,IF(COUNT($U$4:$U16)=AW$2,$V16+AW15,NA())))</f>
        <v>#N/A</v>
      </c>
      <c r="AX16" s="57" t="e">
        <f>IF(AND(ISNUMBER($U16),COUNT($U$4:$U16)=AX$2),$G16,IF($H16="Hold",AX15,IF(COUNT($U$4:$U16)=AX$2,$V16+AX15,NA())))</f>
        <v>#N/A</v>
      </c>
      <c r="AY16" s="57" t="e">
        <f>IF(AND(ISNUMBER($U16),COUNT($U$4:$U16)=AY$2),$G16,IF($H16="Hold",AY15,IF(COUNT($U$4:$U16)=AY$2,$V16+AY15,NA())))</f>
        <v>#N/A</v>
      </c>
      <c r="AZ16" s="57" t="e">
        <f>IF(AND(ISNUMBER($U16),COUNT($U$4:$U16)=AZ$2),$G16,IF($H16="Hold",AZ15,IF(COUNT($U$4:$U16)=AZ$2,$V16+AZ15,NA())))</f>
        <v>#N/A</v>
      </c>
      <c r="BA16" s="57" t="e">
        <f>IF(AND(ISNUMBER($U16),COUNT($U$4:$U16)=BA$2),$G16,IF($H16="Hold",BA15,IF(COUNT($U$4:$U16)=BA$2,$V16+BA15,NA())))</f>
        <v>#N/A</v>
      </c>
      <c r="BB16" s="57" t="e">
        <f>IF(AND(ISNUMBER($U16),COUNT($U$4:$U16)=BB$2),$G16,IF($H16="Hold",BB15,IF(COUNT($U$4:$U16)=BB$2,$V16+BB15,NA())))</f>
        <v>#N/A</v>
      </c>
      <c r="BC16" s="57" t="e">
        <f>IF(AND(ISNUMBER($U16),COUNT($U$4:$U16)=BC$2),$G16,IF($H16="Hold",BC15,IF(COUNT($U$4:$U16)=BC$2,$V16+BC15,NA())))</f>
        <v>#N/A</v>
      </c>
      <c r="BD16" s="57" t="e">
        <f>IF(AND(ISNUMBER($U16),COUNT($U$4:$U16)=BD$2),$G16,IF($H16="Hold",BD15,IF(COUNT($U$4:$U16)=BD$2,$V16+BD15,NA())))</f>
        <v>#N/A</v>
      </c>
      <c r="BE16" s="57" t="e">
        <f>IF(AND(ISNUMBER($U16),COUNT($U$4:$U16)=BE$2),$G16,IF($H16="Hold",BE15,IF(COUNT($U$4:$U16)=BE$2,$V16+BE15,NA())))</f>
        <v>#N/A</v>
      </c>
      <c r="BF16" s="57" t="e">
        <f>IF(AND(ISNUMBER($U16),COUNT($U$4:$U16)=BF$2),$G16,IF($H16="Hold",BF15,IF(COUNT($U$4:$U16)=BF$2,$V16+BF15,NA())))</f>
        <v>#N/A</v>
      </c>
      <c r="BG16" s="57" t="e">
        <f>IF(AND(ISNUMBER($U16),COUNT($U$4:$U16)=BG$2),$G16,IF($H16="Hold",BG15,IF(COUNT($U$4:$U16)=BG$2,$V16+BG15,NA())))</f>
        <v>#N/A</v>
      </c>
      <c r="BH16" s="55" t="e">
        <f>IF(AND(COUNT($U$4:$U16)=BH$2,$H16="Hold"),"Hold",NA())</f>
        <v>#N/A</v>
      </c>
      <c r="BI16" s="55" t="e">
        <f>IF(AND(COUNT($U$4:$U16)=BI$2,$H16="Hold"),"Hold",NA())</f>
        <v>#N/A</v>
      </c>
      <c r="BJ16" s="55" t="e">
        <f>IF(AND(COUNT($U$4:$U16)=BJ$2,$H16="Hold"),"Hold",NA())</f>
        <v>#N/A</v>
      </c>
      <c r="BK16" s="55" t="e">
        <f>IF(AND(COUNT($U$4:$U16)=BK$2,$H16="Hold"),"Hold",NA())</f>
        <v>#N/A</v>
      </c>
      <c r="BL16" s="55" t="e">
        <f>IF(AND(COUNT($U$4:$U16)=BL$2,$H16="Hold"),"Hold",NA())</f>
        <v>#N/A</v>
      </c>
      <c r="BM16" s="55" t="e">
        <f>IF(AND(COUNT($U$4:$U16)=BM$2,$H16="Hold"),"Hold",NA())</f>
        <v>#N/A</v>
      </c>
      <c r="BN16" s="55" t="e">
        <f>IF(AND(COUNT($U$4:$U16)=BN$2,$H16="Hold"),"Hold",NA())</f>
        <v>#N/A</v>
      </c>
      <c r="BO16" s="55" t="e">
        <f>IF(AND(COUNT($U$4:$U16)=BO$2,$H16="Hold"),"Hold",NA())</f>
        <v>#N/A</v>
      </c>
      <c r="BP16" s="55" t="e">
        <f>IF(AND(COUNT($U$4:$U16)=BP$2,$H16="Hold"),"Hold",NA())</f>
        <v>#N/A</v>
      </c>
      <c r="BQ16" s="55" t="e">
        <f>IF(AND(COUNT($U$4:$U16)=BQ$2,$H16="Hold"),"Hold",NA())</f>
        <v>#N/A</v>
      </c>
      <c r="BR16" s="55" t="e">
        <f>IF(AND(COUNT($U$4:$U16)=BR$2,$H16="Hold"),"Hold",NA())</f>
        <v>#N/A</v>
      </c>
      <c r="BS16" s="55" t="e">
        <f>IF(AND(COUNT($U$4:$U16)=BS$2,$H16="Hold"),"Hold",NA())</f>
        <v>#N/A</v>
      </c>
    </row>
    <row r="17" spans="1:71" s="96" customFormat="1" ht="18.75" customHeight="1" x14ac:dyDescent="0.25">
      <c r="B17" s="23"/>
      <c r="C17" s="95"/>
      <c r="D17" s="9">
        <f t="shared" si="2"/>
        <v>26</v>
      </c>
      <c r="E17" s="10">
        <f t="shared" si="3"/>
        <v>42772</v>
      </c>
      <c r="F17" s="5" t="str">
        <f>IFERROR(IF(COUNT(G$4:G17)=0,"",IF(H17="Hold",F16,IF(ISNUMBER(U17),G17,F16+V17))),"")</f>
        <v/>
      </c>
      <c r="G17" s="13"/>
      <c r="H17" s="27"/>
      <c r="I17" s="17"/>
      <c r="J17" s="93"/>
      <c r="K17" s="34"/>
      <c r="L17" s="74"/>
      <c r="M17" s="74"/>
      <c r="N17" s="75"/>
      <c r="O17" s="75"/>
      <c r="P17" s="37"/>
      <c r="R17" s="46">
        <v>14</v>
      </c>
      <c r="S17" s="47" t="e">
        <f t="shared" si="0"/>
        <v>#N/A</v>
      </c>
      <c r="T17" s="47"/>
      <c r="U17" s="52" t="str">
        <f>IF(H17="30 Mins",$N$19,IF(H17="45 Mins",$N$20,IF(H17="60 Mins",$N$21,IF(H17="Alt 1",$N$22,IF(H17="Alt 2",$N$23,IF(H17="Alt 3",$N$24,IF(H17="Alt 4",$N$25,IF(H17="Alt 5",#REF!,IF(H17="Change",V16,"")))))))))</f>
        <v/>
      </c>
      <c r="V17" s="53" t="e">
        <f>IF(COUNT(U$4:U17)=0,NA(),IF(ISNUMBER(U17),U17,V16))</f>
        <v>#N/A</v>
      </c>
      <c r="W17" s="48" t="e">
        <f t="shared" si="1"/>
        <v>#N/A</v>
      </c>
      <c r="X17" s="72" t="str">
        <f>IF(AND(ISNUMBER($S17),COUNT($U$4:$U17)=X$2),$S17,"")</f>
        <v/>
      </c>
      <c r="Y17" s="72" t="str">
        <f>IF(AND(ISNUMBER($S17),COUNT($U$4:$U17)=Y$2),$S17,"")</f>
        <v/>
      </c>
      <c r="Z17" s="72" t="str">
        <f>IF(AND(ISNUMBER($S17),COUNT($U$4:$U17)=Z$2),$S17,"")</f>
        <v/>
      </c>
      <c r="AA17" s="72" t="str">
        <f>IF(AND(ISNUMBER($S17),COUNT($U$4:$U17)=AA$2),$S17,"")</f>
        <v/>
      </c>
      <c r="AB17" s="72" t="str">
        <f>IF(AND(ISNUMBER($S17),COUNT($U$4:$U17)=AB$2),$S17,"")</f>
        <v/>
      </c>
      <c r="AC17" s="72" t="str">
        <f>IF(AND(ISNUMBER($S17),COUNT($U$4:$U17)=AC$2),$S17,"")</f>
        <v/>
      </c>
      <c r="AD17" s="72" t="str">
        <f>IF(AND(ISNUMBER($S17),COUNT($U$4:$U17)=AD$2),$S17,"")</f>
        <v/>
      </c>
      <c r="AE17" s="72" t="str">
        <f>IF(AND(ISNUMBER($S17),COUNT($U$4:$U17)=AE$2),$S17,"")</f>
        <v/>
      </c>
      <c r="AF17" s="72" t="str">
        <f>IF(AND(ISNUMBER($S17),COUNT($U$4:$U17)=AF$2),$S17,"")</f>
        <v/>
      </c>
      <c r="AG17" s="72" t="str">
        <f>IF(AND(ISNUMBER($S17),COUNT($U$4:$U17)=AG$2),$S17,"")</f>
        <v/>
      </c>
      <c r="AH17" s="72" t="str">
        <f>IF(AND(ISNUMBER($S17),COUNT($U$4:$U17)=AH$2),$S17,"")</f>
        <v/>
      </c>
      <c r="AI17" s="72" t="str">
        <f>IF(AND(ISNUMBER($S17),COUNT($U$4:$U17)=AI$2),$S17,"")</f>
        <v/>
      </c>
      <c r="AJ17" s="51" t="e">
        <f>IFERROR(IF(COUNT($U$4:$U17)&lt;&gt;AJ$2,NA(),SLOPE(X$4:X$26,$R$4:$R$26)*($R17-COUNTIF(BH$4:BH17,"Hold"))+INTERCEPT(X$4:X$26,$R$4:$R$26)),NA())</f>
        <v>#N/A</v>
      </c>
      <c r="AK17" s="51" t="e">
        <f>IFERROR(IF(COUNT($U$4:$U17)&lt;&gt;AK$2,NA(),SLOPE(Y$4:Y$26,$R$4:$R$26)*($R17-COUNTIF(BI$4:BI17,"Hold"))+INTERCEPT(Y$4:Y$26,$R$4:$R$26)),NA())</f>
        <v>#N/A</v>
      </c>
      <c r="AL17" s="51" t="e">
        <f>IFERROR(IF(COUNT($U$4:$U17)&lt;&gt;AL$2,NA(),SLOPE(Z$4:Z$26,$R$4:$R$26)*($R17-COUNTIF(BJ$4:BJ17,"Hold"))+INTERCEPT(Z$4:Z$26,$R$4:$R$26)),NA())</f>
        <v>#N/A</v>
      </c>
      <c r="AM17" s="51" t="e">
        <f>IFERROR(IF(COUNT($U$4:$U17)&lt;&gt;AM$2,NA(),SLOPE(AA$4:AA$26,$R$4:$R$26)*($R17-COUNTIF(BK$4:BK17,"Hold"))+INTERCEPT(AA$4:AA$26,$R$4:$R$26)),NA())</f>
        <v>#N/A</v>
      </c>
      <c r="AN17" s="51" t="e">
        <f>IFERROR(IF(COUNT($U$4:$U17)&lt;&gt;AN$2,NA(),SLOPE(AB$4:AB$26,$R$4:$R$26)*($R17-COUNTIF(BL$4:BL17,"Hold"))+INTERCEPT(AB$4:AB$26,$R$4:$R$26)),NA())</f>
        <v>#N/A</v>
      </c>
      <c r="AO17" s="51" t="e">
        <f>IFERROR(IF(COUNT($U$4:$U17)&lt;&gt;AO$2,NA(),SLOPE(AC$4:AC$26,$R$4:$R$26)*($R17-COUNTIF(BM$4:BM17,"Hold"))+INTERCEPT(AC$4:AC$26,$R$4:$R$26)),NA())</f>
        <v>#N/A</v>
      </c>
      <c r="AP17" s="51" t="e">
        <f>IFERROR(IF(COUNT($U$4:$U17)&lt;&gt;AP$2,NA(),SLOPE(AD$4:AD$26,$R$4:$R$26)*($R17-COUNTIF(BN$4:BN17,"Hold"))+INTERCEPT(AD$4:AD$26,$R$4:$R$26)),NA())</f>
        <v>#N/A</v>
      </c>
      <c r="AQ17" s="51" t="e">
        <f>IFERROR(IF(COUNT($U$4:$U17)&lt;&gt;AQ$2,NA(),SLOPE(AE$4:AE$26,$R$4:$R$26)*($R17-COUNTIF(BO$4:BO17,"Hold"))+INTERCEPT(AE$4:AE$26,$R$4:$R$26)),NA())</f>
        <v>#N/A</v>
      </c>
      <c r="AR17" s="51" t="e">
        <f>IFERROR(IF(COUNT($U$4:$U17)&lt;&gt;AR$2,NA(),SLOPE(AF$4:AF$26,$R$4:$R$26)*($R17-COUNTIF(BP$4:BP17,"Hold"))+INTERCEPT(AF$4:AF$26,$R$4:$R$26)),NA())</f>
        <v>#N/A</v>
      </c>
      <c r="AS17" s="51" t="e">
        <f>IFERROR(IF(COUNT($U$4:$U17)&lt;&gt;AS$2,NA(),SLOPE(AG$4:AG$26,$R$4:$R$26)*($R17-COUNTIF(BQ$4:BQ17,"Hold"))+INTERCEPT(AG$4:AG$26,$R$4:$R$26)),NA())</f>
        <v>#N/A</v>
      </c>
      <c r="AT17" s="51" t="e">
        <f>IFERROR(IF(COUNT($U$4:$U17)&lt;&gt;AT$2,NA(),SLOPE(AH$4:AH$26,$R$4:$R$26)*($R17-COUNTIF(BR$4:BR17,"Hold"))+INTERCEPT(AH$4:AH$26,$R$4:$R$26)),NA())</f>
        <v>#N/A</v>
      </c>
      <c r="AU17" s="51" t="e">
        <f>IFERROR(IF(COUNT($U$4:$U17)&lt;&gt;AU$2,NA(),SLOPE(AI$4:AI$26,$R$4:$R$26)*($R17-COUNTIF(BS$4:BS17,"Hold"))+INTERCEPT(AI$4:AI$26,$R$4:$R$26)),NA())</f>
        <v>#N/A</v>
      </c>
      <c r="AV17" s="57" t="e">
        <f>IF(AND(ISNUMBER($U17),COUNT($U$4:$U17)=AV$2),$G17,IF($H17="Hold",AV16,IF(COUNT($U$4:$U17)=AV$2,$V17+AV16,NA())))</f>
        <v>#N/A</v>
      </c>
      <c r="AW17" s="57" t="e">
        <f>IF(AND(ISNUMBER($U17),COUNT($U$4:$U17)=AW$2),$G17,IF($H17="Hold",AW16,IF(COUNT($U$4:$U17)=AW$2,$V17+AW16,NA())))</f>
        <v>#N/A</v>
      </c>
      <c r="AX17" s="57" t="e">
        <f>IF(AND(ISNUMBER($U17),COUNT($U$4:$U17)=AX$2),$G17,IF($H17="Hold",AX16,IF(COUNT($U$4:$U17)=AX$2,$V17+AX16,NA())))</f>
        <v>#N/A</v>
      </c>
      <c r="AY17" s="57" t="e">
        <f>IF(AND(ISNUMBER($U17),COUNT($U$4:$U17)=AY$2),$G17,IF($H17="Hold",AY16,IF(COUNT($U$4:$U17)=AY$2,$V17+AY16,NA())))</f>
        <v>#N/A</v>
      </c>
      <c r="AZ17" s="57" t="e">
        <f>IF(AND(ISNUMBER($U17),COUNT($U$4:$U17)=AZ$2),$G17,IF($H17="Hold",AZ16,IF(COUNT($U$4:$U17)=AZ$2,$V17+AZ16,NA())))</f>
        <v>#N/A</v>
      </c>
      <c r="BA17" s="57" t="e">
        <f>IF(AND(ISNUMBER($U17),COUNT($U$4:$U17)=BA$2),$G17,IF($H17="Hold",BA16,IF(COUNT($U$4:$U17)=BA$2,$V17+BA16,NA())))</f>
        <v>#N/A</v>
      </c>
      <c r="BB17" s="57" t="e">
        <f>IF(AND(ISNUMBER($U17),COUNT($U$4:$U17)=BB$2),$G17,IF($H17="Hold",BB16,IF(COUNT($U$4:$U17)=BB$2,$V17+BB16,NA())))</f>
        <v>#N/A</v>
      </c>
      <c r="BC17" s="57" t="e">
        <f>IF(AND(ISNUMBER($U17),COUNT($U$4:$U17)=BC$2),$G17,IF($H17="Hold",BC16,IF(COUNT($U$4:$U17)=BC$2,$V17+BC16,NA())))</f>
        <v>#N/A</v>
      </c>
      <c r="BD17" s="57" t="e">
        <f>IF(AND(ISNUMBER($U17),COUNT($U$4:$U17)=BD$2),$G17,IF($H17="Hold",BD16,IF(COUNT($U$4:$U17)=BD$2,$V17+BD16,NA())))</f>
        <v>#N/A</v>
      </c>
      <c r="BE17" s="57" t="e">
        <f>IF(AND(ISNUMBER($U17),COUNT($U$4:$U17)=BE$2),$G17,IF($H17="Hold",BE16,IF(COUNT($U$4:$U17)=BE$2,$V17+BE16,NA())))</f>
        <v>#N/A</v>
      </c>
      <c r="BF17" s="57" t="e">
        <f>IF(AND(ISNUMBER($U17),COUNT($U$4:$U17)=BF$2),$G17,IF($H17="Hold",BF16,IF(COUNT($U$4:$U17)=BF$2,$V17+BF16,NA())))</f>
        <v>#N/A</v>
      </c>
      <c r="BG17" s="57" t="e">
        <f>IF(AND(ISNUMBER($U17),COUNT($U$4:$U17)=BG$2),$G17,IF($H17="Hold",BG16,IF(COUNT($U$4:$U17)=BG$2,$V17+BG16,NA())))</f>
        <v>#N/A</v>
      </c>
      <c r="BH17" s="55" t="e">
        <f>IF(AND(COUNT($U$4:$U17)=BH$2,$H17="Hold"),"Hold",NA())</f>
        <v>#N/A</v>
      </c>
      <c r="BI17" s="55" t="e">
        <f>IF(AND(COUNT($U$4:$U17)=BI$2,$H17="Hold"),"Hold",NA())</f>
        <v>#N/A</v>
      </c>
      <c r="BJ17" s="55" t="e">
        <f>IF(AND(COUNT($U$4:$U17)=BJ$2,$H17="Hold"),"Hold",NA())</f>
        <v>#N/A</v>
      </c>
      <c r="BK17" s="55" t="e">
        <f>IF(AND(COUNT($U$4:$U17)=BK$2,$H17="Hold"),"Hold",NA())</f>
        <v>#N/A</v>
      </c>
      <c r="BL17" s="55" t="e">
        <f>IF(AND(COUNT($U$4:$U17)=BL$2,$H17="Hold"),"Hold",NA())</f>
        <v>#N/A</v>
      </c>
      <c r="BM17" s="55" t="e">
        <f>IF(AND(COUNT($U$4:$U17)=BM$2,$H17="Hold"),"Hold",NA())</f>
        <v>#N/A</v>
      </c>
      <c r="BN17" s="55" t="e">
        <f>IF(AND(COUNT($U$4:$U17)=BN$2,$H17="Hold"),"Hold",NA())</f>
        <v>#N/A</v>
      </c>
      <c r="BO17" s="55" t="e">
        <f>IF(AND(COUNT($U$4:$U17)=BO$2,$H17="Hold"),"Hold",NA())</f>
        <v>#N/A</v>
      </c>
      <c r="BP17" s="55" t="e">
        <f>IF(AND(COUNT($U$4:$U17)=BP$2,$H17="Hold"),"Hold",NA())</f>
        <v>#N/A</v>
      </c>
      <c r="BQ17" s="55" t="e">
        <f>IF(AND(COUNT($U$4:$U17)=BQ$2,$H17="Hold"),"Hold",NA())</f>
        <v>#N/A</v>
      </c>
      <c r="BR17" s="55" t="e">
        <f>IF(AND(COUNT($U$4:$U17)=BR$2,$H17="Hold"),"Hold",NA())</f>
        <v>#N/A</v>
      </c>
      <c r="BS17" s="55" t="e">
        <f>IF(AND(COUNT($U$4:$U17)=BS$2,$H17="Hold"),"Hold",NA())</f>
        <v>#N/A</v>
      </c>
    </row>
    <row r="18" spans="1:71" s="96" customFormat="1" ht="18.75" customHeight="1" x14ac:dyDescent="0.25">
      <c r="B18" s="23"/>
      <c r="C18" s="95"/>
      <c r="D18" s="9">
        <f t="shared" si="2"/>
        <v>28</v>
      </c>
      <c r="E18" s="10">
        <f t="shared" si="3"/>
        <v>42786</v>
      </c>
      <c r="F18" s="5" t="str">
        <f>IFERROR(IF(COUNT(G$4:G18)=0,"",IF(H18="Hold",F17,IF(ISNUMBER(U18),G18,F17+V18))),"")</f>
        <v/>
      </c>
      <c r="G18" s="13"/>
      <c r="H18" s="27"/>
      <c r="I18" s="17"/>
      <c r="J18" s="93"/>
      <c r="K18" s="34"/>
      <c r="L18" s="155" t="s">
        <v>73</v>
      </c>
      <c r="M18" s="155"/>
      <c r="N18" s="155"/>
      <c r="O18" s="155"/>
      <c r="P18" s="37"/>
      <c r="R18" s="46">
        <v>15</v>
      </c>
      <c r="S18" s="47" t="e">
        <f t="shared" si="0"/>
        <v>#N/A</v>
      </c>
      <c r="T18" s="47"/>
      <c r="U18" s="52" t="str">
        <f>IF(H18="30 Mins",$N$19,IF(H18="45 Mins",$N$20,IF(H18="60 Mins",$N$21,IF(H18="Alt 1",$N$22,IF(H18="Alt 2",$N$23,IF(H18="Alt 3",$N$24,IF(H18="Alt 4",$N$25,IF(H18="Alt 5",#REF!,IF(H18="Change",V17,"")))))))))</f>
        <v/>
      </c>
      <c r="V18" s="53" t="e">
        <f>IF(COUNT(U$4:U18)=0,NA(),IF(ISNUMBER(U18),U18,V17))</f>
        <v>#N/A</v>
      </c>
      <c r="W18" s="48" t="e">
        <f t="shared" si="1"/>
        <v>#N/A</v>
      </c>
      <c r="X18" s="72" t="str">
        <f>IF(AND(ISNUMBER($S18),COUNT($U$4:$U18)=X$2),$S18,"")</f>
        <v/>
      </c>
      <c r="Y18" s="72" t="str">
        <f>IF(AND(ISNUMBER($S18),COUNT($U$4:$U18)=Y$2),$S18,"")</f>
        <v/>
      </c>
      <c r="Z18" s="72" t="str">
        <f>IF(AND(ISNUMBER($S18),COUNT($U$4:$U18)=Z$2),$S18,"")</f>
        <v/>
      </c>
      <c r="AA18" s="72" t="str">
        <f>IF(AND(ISNUMBER($S18),COUNT($U$4:$U18)=AA$2),$S18,"")</f>
        <v/>
      </c>
      <c r="AB18" s="72" t="str">
        <f>IF(AND(ISNUMBER($S18),COUNT($U$4:$U18)=AB$2),$S18,"")</f>
        <v/>
      </c>
      <c r="AC18" s="72" t="str">
        <f>IF(AND(ISNUMBER($S18),COUNT($U$4:$U18)=AC$2),$S18,"")</f>
        <v/>
      </c>
      <c r="AD18" s="72" t="str">
        <f>IF(AND(ISNUMBER($S18),COUNT($U$4:$U18)=AD$2),$S18,"")</f>
        <v/>
      </c>
      <c r="AE18" s="72" t="str">
        <f>IF(AND(ISNUMBER($S18),COUNT($U$4:$U18)=AE$2),$S18,"")</f>
        <v/>
      </c>
      <c r="AF18" s="72" t="str">
        <f>IF(AND(ISNUMBER($S18),COUNT($U$4:$U18)=AF$2),$S18,"")</f>
        <v/>
      </c>
      <c r="AG18" s="72" t="str">
        <f>IF(AND(ISNUMBER($S18),COUNT($U$4:$U18)=AG$2),$S18,"")</f>
        <v/>
      </c>
      <c r="AH18" s="72" t="str">
        <f>IF(AND(ISNUMBER($S18),COUNT($U$4:$U18)=AH$2),$S18,"")</f>
        <v/>
      </c>
      <c r="AI18" s="72" t="str">
        <f>IF(AND(ISNUMBER($S18),COUNT($U$4:$U18)=AI$2),$S18,"")</f>
        <v/>
      </c>
      <c r="AJ18" s="51" t="e">
        <f>IFERROR(IF(COUNT($U$4:$U18)&lt;&gt;AJ$2,NA(),SLOPE(X$4:X$26,$R$4:$R$26)*($R18-COUNTIF(BH$4:BH18,"Hold"))+INTERCEPT(X$4:X$26,$R$4:$R$26)),NA())</f>
        <v>#N/A</v>
      </c>
      <c r="AK18" s="51" t="e">
        <f>IFERROR(IF(COUNT($U$4:$U18)&lt;&gt;AK$2,NA(),SLOPE(Y$4:Y$26,$R$4:$R$26)*($R18-COUNTIF(BI$4:BI18,"Hold"))+INTERCEPT(Y$4:Y$26,$R$4:$R$26)),NA())</f>
        <v>#N/A</v>
      </c>
      <c r="AL18" s="51" t="e">
        <f>IFERROR(IF(COUNT($U$4:$U18)&lt;&gt;AL$2,NA(),SLOPE(Z$4:Z$26,$R$4:$R$26)*($R18-COUNTIF(BJ$4:BJ18,"Hold"))+INTERCEPT(Z$4:Z$26,$R$4:$R$26)),NA())</f>
        <v>#N/A</v>
      </c>
      <c r="AM18" s="51" t="e">
        <f>IFERROR(IF(COUNT($U$4:$U18)&lt;&gt;AM$2,NA(),SLOPE(AA$4:AA$26,$R$4:$R$26)*($R18-COUNTIF(BK$4:BK18,"Hold"))+INTERCEPT(AA$4:AA$26,$R$4:$R$26)),NA())</f>
        <v>#N/A</v>
      </c>
      <c r="AN18" s="51" t="e">
        <f>IFERROR(IF(COUNT($U$4:$U18)&lt;&gt;AN$2,NA(),SLOPE(AB$4:AB$26,$R$4:$R$26)*($R18-COUNTIF(BL$4:BL18,"Hold"))+INTERCEPT(AB$4:AB$26,$R$4:$R$26)),NA())</f>
        <v>#N/A</v>
      </c>
      <c r="AO18" s="51" t="e">
        <f>IFERROR(IF(COUNT($U$4:$U18)&lt;&gt;AO$2,NA(),SLOPE(AC$4:AC$26,$R$4:$R$26)*($R18-COUNTIF(BM$4:BM18,"Hold"))+INTERCEPT(AC$4:AC$26,$R$4:$R$26)),NA())</f>
        <v>#N/A</v>
      </c>
      <c r="AP18" s="51" t="e">
        <f>IFERROR(IF(COUNT($U$4:$U18)&lt;&gt;AP$2,NA(),SLOPE(AD$4:AD$26,$R$4:$R$26)*($R18-COUNTIF(BN$4:BN18,"Hold"))+INTERCEPT(AD$4:AD$26,$R$4:$R$26)),NA())</f>
        <v>#N/A</v>
      </c>
      <c r="AQ18" s="51" t="e">
        <f>IFERROR(IF(COUNT($U$4:$U18)&lt;&gt;AQ$2,NA(),SLOPE(AE$4:AE$26,$R$4:$R$26)*($R18-COUNTIF(BO$4:BO18,"Hold"))+INTERCEPT(AE$4:AE$26,$R$4:$R$26)),NA())</f>
        <v>#N/A</v>
      </c>
      <c r="AR18" s="51" t="e">
        <f>IFERROR(IF(COUNT($U$4:$U18)&lt;&gt;AR$2,NA(),SLOPE(AF$4:AF$26,$R$4:$R$26)*($R18-COUNTIF(BP$4:BP18,"Hold"))+INTERCEPT(AF$4:AF$26,$R$4:$R$26)),NA())</f>
        <v>#N/A</v>
      </c>
      <c r="AS18" s="51" t="e">
        <f>IFERROR(IF(COUNT($U$4:$U18)&lt;&gt;AS$2,NA(),SLOPE(AG$4:AG$26,$R$4:$R$26)*($R18-COUNTIF(BQ$4:BQ18,"Hold"))+INTERCEPT(AG$4:AG$26,$R$4:$R$26)),NA())</f>
        <v>#N/A</v>
      </c>
      <c r="AT18" s="51" t="e">
        <f>IFERROR(IF(COUNT($U$4:$U18)&lt;&gt;AT$2,NA(),SLOPE(AH$4:AH$26,$R$4:$R$26)*($R18-COUNTIF(BR$4:BR18,"Hold"))+INTERCEPT(AH$4:AH$26,$R$4:$R$26)),NA())</f>
        <v>#N/A</v>
      </c>
      <c r="AU18" s="51" t="e">
        <f>IFERROR(IF(COUNT($U$4:$U18)&lt;&gt;AU$2,NA(),SLOPE(AI$4:AI$26,$R$4:$R$26)*($R18-COUNTIF(BS$4:BS18,"Hold"))+INTERCEPT(AI$4:AI$26,$R$4:$R$26)),NA())</f>
        <v>#N/A</v>
      </c>
      <c r="AV18" s="57" t="e">
        <f>IF(AND(ISNUMBER($U18),COUNT($U$4:$U18)=AV$2),$G18,IF($H18="Hold",AV17,IF(COUNT($U$4:$U18)=AV$2,$V18+AV17,NA())))</f>
        <v>#N/A</v>
      </c>
      <c r="AW18" s="57" t="e">
        <f>IF(AND(ISNUMBER($U18),COUNT($U$4:$U18)=AW$2),$G18,IF($H18="Hold",AW17,IF(COUNT($U$4:$U18)=AW$2,$V18+AW17,NA())))</f>
        <v>#N/A</v>
      </c>
      <c r="AX18" s="57" t="e">
        <f>IF(AND(ISNUMBER($U18),COUNT($U$4:$U18)=AX$2),$G18,IF($H18="Hold",AX17,IF(COUNT($U$4:$U18)=AX$2,$V18+AX17,NA())))</f>
        <v>#N/A</v>
      </c>
      <c r="AY18" s="57" t="e">
        <f>IF(AND(ISNUMBER($U18),COUNT($U$4:$U18)=AY$2),$G18,IF($H18="Hold",AY17,IF(COUNT($U$4:$U18)=AY$2,$V18+AY17,NA())))</f>
        <v>#N/A</v>
      </c>
      <c r="AZ18" s="57" t="e">
        <f>IF(AND(ISNUMBER($U18),COUNT($U$4:$U18)=AZ$2),$G18,IF($H18="Hold",AZ17,IF(COUNT($U$4:$U18)=AZ$2,$V18+AZ17,NA())))</f>
        <v>#N/A</v>
      </c>
      <c r="BA18" s="57" t="e">
        <f>IF(AND(ISNUMBER($U18),COUNT($U$4:$U18)=BA$2),$G18,IF($H18="Hold",BA17,IF(COUNT($U$4:$U18)=BA$2,$V18+BA17,NA())))</f>
        <v>#N/A</v>
      </c>
      <c r="BB18" s="57" t="e">
        <f>IF(AND(ISNUMBER($U18),COUNT($U$4:$U18)=BB$2),$G18,IF($H18="Hold",BB17,IF(COUNT($U$4:$U18)=BB$2,$V18+BB17,NA())))</f>
        <v>#N/A</v>
      </c>
      <c r="BC18" s="57" t="e">
        <f>IF(AND(ISNUMBER($U18),COUNT($U$4:$U18)=BC$2),$G18,IF($H18="Hold",BC17,IF(COUNT($U$4:$U18)=BC$2,$V18+BC17,NA())))</f>
        <v>#N/A</v>
      </c>
      <c r="BD18" s="57" t="e">
        <f>IF(AND(ISNUMBER($U18),COUNT($U$4:$U18)=BD$2),$G18,IF($H18="Hold",BD17,IF(COUNT($U$4:$U18)=BD$2,$V18+BD17,NA())))</f>
        <v>#N/A</v>
      </c>
      <c r="BE18" s="57" t="e">
        <f>IF(AND(ISNUMBER($U18),COUNT($U$4:$U18)=BE$2),$G18,IF($H18="Hold",BE17,IF(COUNT($U$4:$U18)=BE$2,$V18+BE17,NA())))</f>
        <v>#N/A</v>
      </c>
      <c r="BF18" s="57" t="e">
        <f>IF(AND(ISNUMBER($U18),COUNT($U$4:$U18)=BF$2),$G18,IF($H18="Hold",BF17,IF(COUNT($U$4:$U18)=BF$2,$V18+BF17,NA())))</f>
        <v>#N/A</v>
      </c>
      <c r="BG18" s="57" t="e">
        <f>IF(AND(ISNUMBER($U18),COUNT($U$4:$U18)=BG$2),$G18,IF($H18="Hold",BG17,IF(COUNT($U$4:$U18)=BG$2,$V18+BG17,NA())))</f>
        <v>#N/A</v>
      </c>
      <c r="BH18" s="55" t="e">
        <f>IF(AND(COUNT($U$4:$U18)=BH$2,$H18="Hold"),"Hold",NA())</f>
        <v>#N/A</v>
      </c>
      <c r="BI18" s="55" t="e">
        <f>IF(AND(COUNT($U$4:$U18)=BI$2,$H18="Hold"),"Hold",NA())</f>
        <v>#N/A</v>
      </c>
      <c r="BJ18" s="55" t="e">
        <f>IF(AND(COUNT($U$4:$U18)=BJ$2,$H18="Hold"),"Hold",NA())</f>
        <v>#N/A</v>
      </c>
      <c r="BK18" s="55" t="e">
        <f>IF(AND(COUNT($U$4:$U18)=BK$2,$H18="Hold"),"Hold",NA())</f>
        <v>#N/A</v>
      </c>
      <c r="BL18" s="55" t="e">
        <f>IF(AND(COUNT($U$4:$U18)=BL$2,$H18="Hold"),"Hold",NA())</f>
        <v>#N/A</v>
      </c>
      <c r="BM18" s="55" t="e">
        <f>IF(AND(COUNT($U$4:$U18)=BM$2,$H18="Hold"),"Hold",NA())</f>
        <v>#N/A</v>
      </c>
      <c r="BN18" s="55" t="e">
        <f>IF(AND(COUNT($U$4:$U18)=BN$2,$H18="Hold"),"Hold",NA())</f>
        <v>#N/A</v>
      </c>
      <c r="BO18" s="55" t="e">
        <f>IF(AND(COUNT($U$4:$U18)=BO$2,$H18="Hold"),"Hold",NA())</f>
        <v>#N/A</v>
      </c>
      <c r="BP18" s="55" t="e">
        <f>IF(AND(COUNT($U$4:$U18)=BP$2,$H18="Hold"),"Hold",NA())</f>
        <v>#N/A</v>
      </c>
      <c r="BQ18" s="55" t="e">
        <f>IF(AND(COUNT($U$4:$U18)=BQ$2,$H18="Hold"),"Hold",NA())</f>
        <v>#N/A</v>
      </c>
      <c r="BR18" s="55" t="e">
        <f>IF(AND(COUNT($U$4:$U18)=BR$2,$H18="Hold"),"Hold",NA())</f>
        <v>#N/A</v>
      </c>
      <c r="BS18" s="55" t="e">
        <f>IF(AND(COUNT($U$4:$U18)=BS$2,$H18="Hold"),"Hold",NA())</f>
        <v>#N/A</v>
      </c>
    </row>
    <row r="19" spans="1:71" s="96" customFormat="1" ht="18.75" customHeight="1" x14ac:dyDescent="0.25">
      <c r="B19" s="23"/>
      <c r="C19" s="95"/>
      <c r="D19" s="9">
        <f t="shared" si="2"/>
        <v>30</v>
      </c>
      <c r="E19" s="10">
        <f t="shared" si="3"/>
        <v>42800</v>
      </c>
      <c r="F19" s="5" t="str">
        <f>IFERROR(IF(COUNT(G$4:G19)=0,"",IF(H19="Hold",F18,IF(ISNUMBER(U19),G19,F18+V19))),"")</f>
        <v/>
      </c>
      <c r="G19" s="13"/>
      <c r="H19" s="27"/>
      <c r="I19" s="17"/>
      <c r="J19" s="93"/>
      <c r="K19" s="34"/>
      <c r="L19" s="39" t="s">
        <v>55</v>
      </c>
      <c r="M19" s="125" t="s">
        <v>79</v>
      </c>
      <c r="N19" s="97">
        <v>4.5</v>
      </c>
      <c r="O19" s="75"/>
      <c r="P19" s="37"/>
      <c r="R19" s="46">
        <v>16</v>
      </c>
      <c r="S19" s="47" t="e">
        <f t="shared" si="0"/>
        <v>#N/A</v>
      </c>
      <c r="T19" s="47"/>
      <c r="U19" s="52" t="str">
        <f>IF(H19="30 Mins",$N$19,IF(H19="45 Mins",$N$20,IF(H19="60 Mins",$N$21,IF(H19="Alt 1",$N$22,IF(H19="Alt 2",$N$23,IF(H19="Alt 3",$N$24,IF(H19="Alt 4",$N$25,IF(H19="Alt 5",#REF!,IF(H19="Change",V18,"")))))))))</f>
        <v/>
      </c>
      <c r="V19" s="53" t="e">
        <f>IF(COUNT(U$4:U19)=0,NA(),IF(ISNUMBER(U19),U19,V18))</f>
        <v>#N/A</v>
      </c>
      <c r="W19" s="48" t="e">
        <f t="shared" si="1"/>
        <v>#N/A</v>
      </c>
      <c r="X19" s="72" t="str">
        <f>IF(AND(ISNUMBER($S19),COUNT($U$4:$U19)=X$2),$S19,"")</f>
        <v/>
      </c>
      <c r="Y19" s="72" t="str">
        <f>IF(AND(ISNUMBER($S19),COUNT($U$4:$U19)=Y$2),$S19,"")</f>
        <v/>
      </c>
      <c r="Z19" s="72" t="str">
        <f>IF(AND(ISNUMBER($S19),COUNT($U$4:$U19)=Z$2),$S19,"")</f>
        <v/>
      </c>
      <c r="AA19" s="72" t="str">
        <f>IF(AND(ISNUMBER($S19),COUNT($U$4:$U19)=AA$2),$S19,"")</f>
        <v/>
      </c>
      <c r="AB19" s="72" t="str">
        <f>IF(AND(ISNUMBER($S19),COUNT($U$4:$U19)=AB$2),$S19,"")</f>
        <v/>
      </c>
      <c r="AC19" s="72" t="str">
        <f>IF(AND(ISNUMBER($S19),COUNT($U$4:$U19)=AC$2),$S19,"")</f>
        <v/>
      </c>
      <c r="AD19" s="72" t="str">
        <f>IF(AND(ISNUMBER($S19),COUNT($U$4:$U19)=AD$2),$S19,"")</f>
        <v/>
      </c>
      <c r="AE19" s="72" t="str">
        <f>IF(AND(ISNUMBER($S19),COUNT($U$4:$U19)=AE$2),$S19,"")</f>
        <v/>
      </c>
      <c r="AF19" s="72" t="str">
        <f>IF(AND(ISNUMBER($S19),COUNT($U$4:$U19)=AF$2),$S19,"")</f>
        <v/>
      </c>
      <c r="AG19" s="72" t="str">
        <f>IF(AND(ISNUMBER($S19),COUNT($U$4:$U19)=AG$2),$S19,"")</f>
        <v/>
      </c>
      <c r="AH19" s="72" t="str">
        <f>IF(AND(ISNUMBER($S19),COUNT($U$4:$U19)=AH$2),$S19,"")</f>
        <v/>
      </c>
      <c r="AI19" s="72" t="str">
        <f>IF(AND(ISNUMBER($S19),COUNT($U$4:$U19)=AI$2),$S19,"")</f>
        <v/>
      </c>
      <c r="AJ19" s="51" t="e">
        <f>IFERROR(IF(COUNT($U$4:$U19)&lt;&gt;AJ$2,NA(),SLOPE(X$4:X$26,$R$4:$R$26)*($R19-COUNTIF(BH$4:BH19,"Hold"))+INTERCEPT(X$4:X$26,$R$4:$R$26)),NA())</f>
        <v>#N/A</v>
      </c>
      <c r="AK19" s="51" t="e">
        <f>IFERROR(IF(COUNT($U$4:$U19)&lt;&gt;AK$2,NA(),SLOPE(Y$4:Y$26,$R$4:$R$26)*($R19-COUNTIF(BI$4:BI19,"Hold"))+INTERCEPT(Y$4:Y$26,$R$4:$R$26)),NA())</f>
        <v>#N/A</v>
      </c>
      <c r="AL19" s="51" t="e">
        <f>IFERROR(IF(COUNT($U$4:$U19)&lt;&gt;AL$2,NA(),SLOPE(Z$4:Z$26,$R$4:$R$26)*($R19-COUNTIF(BJ$4:BJ19,"Hold"))+INTERCEPT(Z$4:Z$26,$R$4:$R$26)),NA())</f>
        <v>#N/A</v>
      </c>
      <c r="AM19" s="51" t="e">
        <f>IFERROR(IF(COUNT($U$4:$U19)&lt;&gt;AM$2,NA(),SLOPE(AA$4:AA$26,$R$4:$R$26)*($R19-COUNTIF(BK$4:BK19,"Hold"))+INTERCEPT(AA$4:AA$26,$R$4:$R$26)),NA())</f>
        <v>#N/A</v>
      </c>
      <c r="AN19" s="51" t="e">
        <f>IFERROR(IF(COUNT($U$4:$U19)&lt;&gt;AN$2,NA(),SLOPE(AB$4:AB$26,$R$4:$R$26)*($R19-COUNTIF(BL$4:BL19,"Hold"))+INTERCEPT(AB$4:AB$26,$R$4:$R$26)),NA())</f>
        <v>#N/A</v>
      </c>
      <c r="AO19" s="51" t="e">
        <f>IFERROR(IF(COUNT($U$4:$U19)&lt;&gt;AO$2,NA(),SLOPE(AC$4:AC$26,$R$4:$R$26)*($R19-COUNTIF(BM$4:BM19,"Hold"))+INTERCEPT(AC$4:AC$26,$R$4:$R$26)),NA())</f>
        <v>#N/A</v>
      </c>
      <c r="AP19" s="51" t="e">
        <f>IFERROR(IF(COUNT($U$4:$U19)&lt;&gt;AP$2,NA(),SLOPE(AD$4:AD$26,$R$4:$R$26)*($R19-COUNTIF(BN$4:BN19,"Hold"))+INTERCEPT(AD$4:AD$26,$R$4:$R$26)),NA())</f>
        <v>#N/A</v>
      </c>
      <c r="AQ19" s="51" t="e">
        <f>IFERROR(IF(COUNT($U$4:$U19)&lt;&gt;AQ$2,NA(),SLOPE(AE$4:AE$26,$R$4:$R$26)*($R19-COUNTIF(BO$4:BO19,"Hold"))+INTERCEPT(AE$4:AE$26,$R$4:$R$26)),NA())</f>
        <v>#N/A</v>
      </c>
      <c r="AR19" s="51" t="e">
        <f>IFERROR(IF(COUNT($U$4:$U19)&lt;&gt;AR$2,NA(),SLOPE(AF$4:AF$26,$R$4:$R$26)*($R19-COUNTIF(BP$4:BP19,"Hold"))+INTERCEPT(AF$4:AF$26,$R$4:$R$26)),NA())</f>
        <v>#N/A</v>
      </c>
      <c r="AS19" s="51" t="e">
        <f>IFERROR(IF(COUNT($U$4:$U19)&lt;&gt;AS$2,NA(),SLOPE(AG$4:AG$26,$R$4:$R$26)*($R19-COUNTIF(BQ$4:BQ19,"Hold"))+INTERCEPT(AG$4:AG$26,$R$4:$R$26)),NA())</f>
        <v>#N/A</v>
      </c>
      <c r="AT19" s="51" t="e">
        <f>IFERROR(IF(COUNT($U$4:$U19)&lt;&gt;AT$2,NA(),SLOPE(AH$4:AH$26,$R$4:$R$26)*($R19-COUNTIF(BR$4:BR19,"Hold"))+INTERCEPT(AH$4:AH$26,$R$4:$R$26)),NA())</f>
        <v>#N/A</v>
      </c>
      <c r="AU19" s="51" t="e">
        <f>IFERROR(IF(COUNT($U$4:$U19)&lt;&gt;AU$2,NA(),SLOPE(AI$4:AI$26,$R$4:$R$26)*($R19-COUNTIF(BS$4:BS19,"Hold"))+INTERCEPT(AI$4:AI$26,$R$4:$R$26)),NA())</f>
        <v>#N/A</v>
      </c>
      <c r="AV19" s="57" t="e">
        <f>IF(AND(ISNUMBER($U19),COUNT($U$4:$U19)=AV$2),$G19,IF($H19="Hold",AV18,IF(COUNT($U$4:$U19)=AV$2,$V19+AV18,NA())))</f>
        <v>#N/A</v>
      </c>
      <c r="AW19" s="57" t="e">
        <f>IF(AND(ISNUMBER($U19),COUNT($U$4:$U19)=AW$2),$G19,IF($H19="Hold",AW18,IF(COUNT($U$4:$U19)=AW$2,$V19+AW18,NA())))</f>
        <v>#N/A</v>
      </c>
      <c r="AX19" s="57" t="e">
        <f>IF(AND(ISNUMBER($U19),COUNT($U$4:$U19)=AX$2),$G19,IF($H19="Hold",AX18,IF(COUNT($U$4:$U19)=AX$2,$V19+AX18,NA())))</f>
        <v>#N/A</v>
      </c>
      <c r="AY19" s="57" t="e">
        <f>IF(AND(ISNUMBER($U19),COUNT($U$4:$U19)=AY$2),$G19,IF($H19="Hold",AY18,IF(COUNT($U$4:$U19)=AY$2,$V19+AY18,NA())))</f>
        <v>#N/A</v>
      </c>
      <c r="AZ19" s="57" t="e">
        <f>IF(AND(ISNUMBER($U19),COUNT($U$4:$U19)=AZ$2),$G19,IF($H19="Hold",AZ18,IF(COUNT($U$4:$U19)=AZ$2,$V19+AZ18,NA())))</f>
        <v>#N/A</v>
      </c>
      <c r="BA19" s="57" t="e">
        <f>IF(AND(ISNUMBER($U19),COUNT($U$4:$U19)=BA$2),$G19,IF($H19="Hold",BA18,IF(COUNT($U$4:$U19)=BA$2,$V19+BA18,NA())))</f>
        <v>#N/A</v>
      </c>
      <c r="BB19" s="57" t="e">
        <f>IF(AND(ISNUMBER($U19),COUNT($U$4:$U19)=BB$2),$G19,IF($H19="Hold",BB18,IF(COUNT($U$4:$U19)=BB$2,$V19+BB18,NA())))</f>
        <v>#N/A</v>
      </c>
      <c r="BC19" s="57" t="e">
        <f>IF(AND(ISNUMBER($U19),COUNT($U$4:$U19)=BC$2),$G19,IF($H19="Hold",BC18,IF(COUNT($U$4:$U19)=BC$2,$V19+BC18,NA())))</f>
        <v>#N/A</v>
      </c>
      <c r="BD19" s="57" t="e">
        <f>IF(AND(ISNUMBER($U19),COUNT($U$4:$U19)=BD$2),$G19,IF($H19="Hold",BD18,IF(COUNT($U$4:$U19)=BD$2,$V19+BD18,NA())))</f>
        <v>#N/A</v>
      </c>
      <c r="BE19" s="57" t="e">
        <f>IF(AND(ISNUMBER($U19),COUNT($U$4:$U19)=BE$2),$G19,IF($H19="Hold",BE18,IF(COUNT($U$4:$U19)=BE$2,$V19+BE18,NA())))</f>
        <v>#N/A</v>
      </c>
      <c r="BF19" s="57" t="e">
        <f>IF(AND(ISNUMBER($U19),COUNT($U$4:$U19)=BF$2),$G19,IF($H19="Hold",BF18,IF(COUNT($U$4:$U19)=BF$2,$V19+BF18,NA())))</f>
        <v>#N/A</v>
      </c>
      <c r="BG19" s="57" t="e">
        <f>IF(AND(ISNUMBER($U19),COUNT($U$4:$U19)=BG$2),$G19,IF($H19="Hold",BG18,IF(COUNT($U$4:$U19)=BG$2,$V19+BG18,NA())))</f>
        <v>#N/A</v>
      </c>
      <c r="BH19" s="55" t="e">
        <f>IF(AND(COUNT($U$4:$U19)=BH$2,$H19="Hold"),"Hold",NA())</f>
        <v>#N/A</v>
      </c>
      <c r="BI19" s="55" t="e">
        <f>IF(AND(COUNT($U$4:$U19)=BI$2,$H19="Hold"),"Hold",NA())</f>
        <v>#N/A</v>
      </c>
      <c r="BJ19" s="55" t="e">
        <f>IF(AND(COUNT($U$4:$U19)=BJ$2,$H19="Hold"),"Hold",NA())</f>
        <v>#N/A</v>
      </c>
      <c r="BK19" s="55" t="e">
        <f>IF(AND(COUNT($U$4:$U19)=BK$2,$H19="Hold"),"Hold",NA())</f>
        <v>#N/A</v>
      </c>
      <c r="BL19" s="55" t="e">
        <f>IF(AND(COUNT($U$4:$U19)=BL$2,$H19="Hold"),"Hold",NA())</f>
        <v>#N/A</v>
      </c>
      <c r="BM19" s="55" t="e">
        <f>IF(AND(COUNT($U$4:$U19)=BM$2,$H19="Hold"),"Hold",NA())</f>
        <v>#N/A</v>
      </c>
      <c r="BN19" s="55" t="e">
        <f>IF(AND(COUNT($U$4:$U19)=BN$2,$H19="Hold"),"Hold",NA())</f>
        <v>#N/A</v>
      </c>
      <c r="BO19" s="55" t="e">
        <f>IF(AND(COUNT($U$4:$U19)=BO$2,$H19="Hold"),"Hold",NA())</f>
        <v>#N/A</v>
      </c>
      <c r="BP19" s="55" t="e">
        <f>IF(AND(COUNT($U$4:$U19)=BP$2,$H19="Hold"),"Hold",NA())</f>
        <v>#N/A</v>
      </c>
      <c r="BQ19" s="55" t="e">
        <f>IF(AND(COUNT($U$4:$U19)=BQ$2,$H19="Hold"),"Hold",NA())</f>
        <v>#N/A</v>
      </c>
      <c r="BR19" s="55" t="e">
        <f>IF(AND(COUNT($U$4:$U19)=BR$2,$H19="Hold"),"Hold",NA())</f>
        <v>#N/A</v>
      </c>
      <c r="BS19" s="55" t="e">
        <f>IF(AND(COUNT($U$4:$U19)=BS$2,$H19="Hold"),"Hold",NA())</f>
        <v>#N/A</v>
      </c>
    </row>
    <row r="20" spans="1:71" s="96" customFormat="1" ht="18.75" customHeight="1" x14ac:dyDescent="0.25">
      <c r="B20" s="23"/>
      <c r="C20" s="95"/>
      <c r="D20" s="9">
        <f t="shared" si="2"/>
        <v>32</v>
      </c>
      <c r="E20" s="10">
        <f t="shared" si="3"/>
        <v>42814</v>
      </c>
      <c r="F20" s="5" t="str">
        <f>IFERROR(IF(COUNT(G$4:G20)=0,"",IF(H20="Hold",F19,IF(ISNUMBER(U20),G20,F19+V20))),"")</f>
        <v/>
      </c>
      <c r="G20" s="13"/>
      <c r="H20" s="27"/>
      <c r="I20" s="17"/>
      <c r="J20" s="93"/>
      <c r="K20" s="34"/>
      <c r="L20" s="40" t="s">
        <v>66</v>
      </c>
      <c r="M20" s="126" t="s">
        <v>79</v>
      </c>
      <c r="N20" s="97">
        <v>5.55</v>
      </c>
      <c r="O20" s="75"/>
      <c r="P20" s="37"/>
      <c r="R20" s="46">
        <v>17</v>
      </c>
      <c r="S20" s="47" t="e">
        <f t="shared" si="0"/>
        <v>#N/A</v>
      </c>
      <c r="T20" s="47"/>
      <c r="U20" s="52" t="str">
        <f>IF(H20="30 Mins",$N$19,IF(H20="45 Mins",$N$20,IF(H20="60 Mins",$N$21,IF(H20="Alt 1",$N$22,IF(H20="Alt 2",$N$23,IF(H20="Alt 3",$N$24,IF(H20="Alt 4",$N$25,IF(H20="Alt 5",#REF!,IF(H20="Change",V19,"")))))))))</f>
        <v/>
      </c>
      <c r="V20" s="53" t="e">
        <f>IF(COUNT(U$4:U20)=0,NA(),IF(ISNUMBER(U20),U20,V19))</f>
        <v>#N/A</v>
      </c>
      <c r="W20" s="48" t="e">
        <f t="shared" si="1"/>
        <v>#N/A</v>
      </c>
      <c r="X20" s="72" t="str">
        <f>IF(AND(ISNUMBER($S20),COUNT($U$4:$U20)=X$2),$S20,"")</f>
        <v/>
      </c>
      <c r="Y20" s="72" t="str">
        <f>IF(AND(ISNUMBER($S20),COUNT($U$4:$U20)=Y$2),$S20,"")</f>
        <v/>
      </c>
      <c r="Z20" s="72" t="str">
        <f>IF(AND(ISNUMBER($S20),COUNT($U$4:$U20)=Z$2),$S20,"")</f>
        <v/>
      </c>
      <c r="AA20" s="72" t="str">
        <f>IF(AND(ISNUMBER($S20),COUNT($U$4:$U20)=AA$2),$S20,"")</f>
        <v/>
      </c>
      <c r="AB20" s="72" t="str">
        <f>IF(AND(ISNUMBER($S20),COUNT($U$4:$U20)=AB$2),$S20,"")</f>
        <v/>
      </c>
      <c r="AC20" s="72" t="str">
        <f>IF(AND(ISNUMBER($S20),COUNT($U$4:$U20)=AC$2),$S20,"")</f>
        <v/>
      </c>
      <c r="AD20" s="72" t="str">
        <f>IF(AND(ISNUMBER($S20),COUNT($U$4:$U20)=AD$2),$S20,"")</f>
        <v/>
      </c>
      <c r="AE20" s="72" t="str">
        <f>IF(AND(ISNUMBER($S20),COUNT($U$4:$U20)=AE$2),$S20,"")</f>
        <v/>
      </c>
      <c r="AF20" s="72" t="str">
        <f>IF(AND(ISNUMBER($S20),COUNT($U$4:$U20)=AF$2),$S20,"")</f>
        <v/>
      </c>
      <c r="AG20" s="72" t="str">
        <f>IF(AND(ISNUMBER($S20),COUNT($U$4:$U20)=AG$2),$S20,"")</f>
        <v/>
      </c>
      <c r="AH20" s="72" t="str">
        <f>IF(AND(ISNUMBER($S20),COUNT($U$4:$U20)=AH$2),$S20,"")</f>
        <v/>
      </c>
      <c r="AI20" s="72" t="str">
        <f>IF(AND(ISNUMBER($S20),COUNT($U$4:$U20)=AI$2),$S20,"")</f>
        <v/>
      </c>
      <c r="AJ20" s="51" t="e">
        <f>IFERROR(IF(COUNT($U$4:$U20)&lt;&gt;AJ$2,NA(),SLOPE(X$4:X$26,$R$4:$R$26)*($R20-COUNTIF(BH$4:BH20,"Hold"))+INTERCEPT(X$4:X$26,$R$4:$R$26)),NA())</f>
        <v>#N/A</v>
      </c>
      <c r="AK20" s="51" t="e">
        <f>IFERROR(IF(COUNT($U$4:$U20)&lt;&gt;AK$2,NA(),SLOPE(Y$4:Y$26,$R$4:$R$26)*($R20-COUNTIF(BI$4:BI20,"Hold"))+INTERCEPT(Y$4:Y$26,$R$4:$R$26)),NA())</f>
        <v>#N/A</v>
      </c>
      <c r="AL20" s="51" t="e">
        <f>IFERROR(IF(COUNT($U$4:$U20)&lt;&gt;AL$2,NA(),SLOPE(Z$4:Z$26,$R$4:$R$26)*($R20-COUNTIF(BJ$4:BJ20,"Hold"))+INTERCEPT(Z$4:Z$26,$R$4:$R$26)),NA())</f>
        <v>#N/A</v>
      </c>
      <c r="AM20" s="51" t="e">
        <f>IFERROR(IF(COUNT($U$4:$U20)&lt;&gt;AM$2,NA(),SLOPE(AA$4:AA$26,$R$4:$R$26)*($R20-COUNTIF(BK$4:BK20,"Hold"))+INTERCEPT(AA$4:AA$26,$R$4:$R$26)),NA())</f>
        <v>#N/A</v>
      </c>
      <c r="AN20" s="51" t="e">
        <f>IFERROR(IF(COUNT($U$4:$U20)&lt;&gt;AN$2,NA(),SLOPE(AB$4:AB$26,$R$4:$R$26)*($R20-COUNTIF(BL$4:BL20,"Hold"))+INTERCEPT(AB$4:AB$26,$R$4:$R$26)),NA())</f>
        <v>#N/A</v>
      </c>
      <c r="AO20" s="51" t="e">
        <f>IFERROR(IF(COUNT($U$4:$U20)&lt;&gt;AO$2,NA(),SLOPE(AC$4:AC$26,$R$4:$R$26)*($R20-COUNTIF(BM$4:BM20,"Hold"))+INTERCEPT(AC$4:AC$26,$R$4:$R$26)),NA())</f>
        <v>#N/A</v>
      </c>
      <c r="AP20" s="51" t="e">
        <f>IFERROR(IF(COUNT($U$4:$U20)&lt;&gt;AP$2,NA(),SLOPE(AD$4:AD$26,$R$4:$R$26)*($R20-COUNTIF(BN$4:BN20,"Hold"))+INTERCEPT(AD$4:AD$26,$R$4:$R$26)),NA())</f>
        <v>#N/A</v>
      </c>
      <c r="AQ20" s="51" t="e">
        <f>IFERROR(IF(COUNT($U$4:$U20)&lt;&gt;AQ$2,NA(),SLOPE(AE$4:AE$26,$R$4:$R$26)*($R20-COUNTIF(BO$4:BO20,"Hold"))+INTERCEPT(AE$4:AE$26,$R$4:$R$26)),NA())</f>
        <v>#N/A</v>
      </c>
      <c r="AR20" s="51" t="e">
        <f>IFERROR(IF(COUNT($U$4:$U20)&lt;&gt;AR$2,NA(),SLOPE(AF$4:AF$26,$R$4:$R$26)*($R20-COUNTIF(BP$4:BP20,"Hold"))+INTERCEPT(AF$4:AF$26,$R$4:$R$26)),NA())</f>
        <v>#N/A</v>
      </c>
      <c r="AS20" s="51" t="e">
        <f>IFERROR(IF(COUNT($U$4:$U20)&lt;&gt;AS$2,NA(),SLOPE(AG$4:AG$26,$R$4:$R$26)*($R20-COUNTIF(BQ$4:BQ20,"Hold"))+INTERCEPT(AG$4:AG$26,$R$4:$R$26)),NA())</f>
        <v>#N/A</v>
      </c>
      <c r="AT20" s="51" t="e">
        <f>IFERROR(IF(COUNT($U$4:$U20)&lt;&gt;AT$2,NA(),SLOPE(AH$4:AH$26,$R$4:$R$26)*($R20-COUNTIF(BR$4:BR20,"Hold"))+INTERCEPT(AH$4:AH$26,$R$4:$R$26)),NA())</f>
        <v>#N/A</v>
      </c>
      <c r="AU20" s="51" t="e">
        <f>IFERROR(IF(COUNT($U$4:$U20)&lt;&gt;AU$2,NA(),SLOPE(AI$4:AI$26,$R$4:$R$26)*($R20-COUNTIF(BS$4:BS20,"Hold"))+INTERCEPT(AI$4:AI$26,$R$4:$R$26)),NA())</f>
        <v>#N/A</v>
      </c>
      <c r="AV20" s="57" t="e">
        <f>IF(AND(ISNUMBER($U20),COUNT($U$4:$U20)=AV$2),$G20,IF($H20="Hold",AV19,IF(COUNT($U$4:$U20)=AV$2,$V20+AV19,NA())))</f>
        <v>#N/A</v>
      </c>
      <c r="AW20" s="57" t="e">
        <f>IF(AND(ISNUMBER($U20),COUNT($U$4:$U20)=AW$2),$G20,IF($H20="Hold",AW19,IF(COUNT($U$4:$U20)=AW$2,$V20+AW19,NA())))</f>
        <v>#N/A</v>
      </c>
      <c r="AX20" s="57" t="e">
        <f>IF(AND(ISNUMBER($U20),COUNT($U$4:$U20)=AX$2),$G20,IF($H20="Hold",AX19,IF(COUNT($U$4:$U20)=AX$2,$V20+AX19,NA())))</f>
        <v>#N/A</v>
      </c>
      <c r="AY20" s="57" t="e">
        <f>IF(AND(ISNUMBER($U20),COUNT($U$4:$U20)=AY$2),$G20,IF($H20="Hold",AY19,IF(COUNT($U$4:$U20)=AY$2,$V20+AY19,NA())))</f>
        <v>#N/A</v>
      </c>
      <c r="AZ20" s="57" t="e">
        <f>IF(AND(ISNUMBER($U20),COUNT($U$4:$U20)=AZ$2),$G20,IF($H20="Hold",AZ19,IF(COUNT($U$4:$U20)=AZ$2,$V20+AZ19,NA())))</f>
        <v>#N/A</v>
      </c>
      <c r="BA20" s="57" t="e">
        <f>IF(AND(ISNUMBER($U20),COUNT($U$4:$U20)=BA$2),$G20,IF($H20="Hold",BA19,IF(COUNT($U$4:$U20)=BA$2,$V20+BA19,NA())))</f>
        <v>#N/A</v>
      </c>
      <c r="BB20" s="57" t="e">
        <f>IF(AND(ISNUMBER($U20),COUNT($U$4:$U20)=BB$2),$G20,IF($H20="Hold",BB19,IF(COUNT($U$4:$U20)=BB$2,$V20+BB19,NA())))</f>
        <v>#N/A</v>
      </c>
      <c r="BC20" s="57" t="e">
        <f>IF(AND(ISNUMBER($U20),COUNT($U$4:$U20)=BC$2),$G20,IF($H20="Hold",BC19,IF(COUNT($U$4:$U20)=BC$2,$V20+BC19,NA())))</f>
        <v>#N/A</v>
      </c>
      <c r="BD20" s="57" t="e">
        <f>IF(AND(ISNUMBER($U20),COUNT($U$4:$U20)=BD$2),$G20,IF($H20="Hold",BD19,IF(COUNT($U$4:$U20)=BD$2,$V20+BD19,NA())))</f>
        <v>#N/A</v>
      </c>
      <c r="BE20" s="57" t="e">
        <f>IF(AND(ISNUMBER($U20),COUNT($U$4:$U20)=BE$2),$G20,IF($H20="Hold",BE19,IF(COUNT($U$4:$U20)=BE$2,$V20+BE19,NA())))</f>
        <v>#N/A</v>
      </c>
      <c r="BF20" s="57" t="e">
        <f>IF(AND(ISNUMBER($U20),COUNT($U$4:$U20)=BF$2),$G20,IF($H20="Hold",BF19,IF(COUNT($U$4:$U20)=BF$2,$V20+BF19,NA())))</f>
        <v>#N/A</v>
      </c>
      <c r="BG20" s="57" t="e">
        <f>IF(AND(ISNUMBER($U20),COUNT($U$4:$U20)=BG$2),$G20,IF($H20="Hold",BG19,IF(COUNT($U$4:$U20)=BG$2,$V20+BG19,NA())))</f>
        <v>#N/A</v>
      </c>
      <c r="BH20" s="55" t="e">
        <f>IF(AND(COUNT($U$4:$U20)=BH$2,$H20="Hold"),"Hold",NA())</f>
        <v>#N/A</v>
      </c>
      <c r="BI20" s="55" t="e">
        <f>IF(AND(COUNT($U$4:$U20)=BI$2,$H20="Hold"),"Hold",NA())</f>
        <v>#N/A</v>
      </c>
      <c r="BJ20" s="55" t="e">
        <f>IF(AND(COUNT($U$4:$U20)=BJ$2,$H20="Hold"),"Hold",NA())</f>
        <v>#N/A</v>
      </c>
      <c r="BK20" s="55" t="e">
        <f>IF(AND(COUNT($U$4:$U20)=BK$2,$H20="Hold"),"Hold",NA())</f>
        <v>#N/A</v>
      </c>
      <c r="BL20" s="55" t="e">
        <f>IF(AND(COUNT($U$4:$U20)=BL$2,$H20="Hold"),"Hold",NA())</f>
        <v>#N/A</v>
      </c>
      <c r="BM20" s="55" t="e">
        <f>IF(AND(COUNT($U$4:$U20)=BM$2,$H20="Hold"),"Hold",NA())</f>
        <v>#N/A</v>
      </c>
      <c r="BN20" s="55" t="e">
        <f>IF(AND(COUNT($U$4:$U20)=BN$2,$H20="Hold"),"Hold",NA())</f>
        <v>#N/A</v>
      </c>
      <c r="BO20" s="55" t="e">
        <f>IF(AND(COUNT($U$4:$U20)=BO$2,$H20="Hold"),"Hold",NA())</f>
        <v>#N/A</v>
      </c>
      <c r="BP20" s="55" t="e">
        <f>IF(AND(COUNT($U$4:$U20)=BP$2,$H20="Hold"),"Hold",NA())</f>
        <v>#N/A</v>
      </c>
      <c r="BQ20" s="55" t="e">
        <f>IF(AND(COUNT($U$4:$U20)=BQ$2,$H20="Hold"),"Hold",NA())</f>
        <v>#N/A</v>
      </c>
      <c r="BR20" s="55" t="e">
        <f>IF(AND(COUNT($U$4:$U20)=BR$2,$H20="Hold"),"Hold",NA())</f>
        <v>#N/A</v>
      </c>
      <c r="BS20" s="55" t="e">
        <f>IF(AND(COUNT($U$4:$U20)=BS$2,$H20="Hold"),"Hold",NA())</f>
        <v>#N/A</v>
      </c>
    </row>
    <row r="21" spans="1:71" s="96" customFormat="1" ht="18.75" customHeight="1" x14ac:dyDescent="0.25">
      <c r="B21" s="23"/>
      <c r="C21" s="95"/>
      <c r="D21" s="9">
        <f t="shared" si="2"/>
        <v>34</v>
      </c>
      <c r="E21" s="10">
        <f t="shared" si="3"/>
        <v>42828</v>
      </c>
      <c r="F21" s="5" t="str">
        <f>IFERROR(IF(COUNT(G$4:G21)=0,"",IF(H21="Hold",F20,IF(ISNUMBER(U21),G21,F20+V21))),"")</f>
        <v/>
      </c>
      <c r="G21" s="13"/>
      <c r="H21" s="27"/>
      <c r="I21" s="17"/>
      <c r="J21" s="93"/>
      <c r="K21" s="34"/>
      <c r="L21" s="25" t="s">
        <v>67</v>
      </c>
      <c r="M21" s="133" t="s">
        <v>79</v>
      </c>
      <c r="N21" s="97">
        <v>6.6</v>
      </c>
      <c r="O21" s="75"/>
      <c r="P21" s="37"/>
      <c r="R21" s="46">
        <v>18</v>
      </c>
      <c r="S21" s="47" t="e">
        <f t="shared" si="0"/>
        <v>#N/A</v>
      </c>
      <c r="T21" s="47"/>
      <c r="U21" s="52" t="str">
        <f>IF(H21="30 Mins",$N$19,IF(H21="45 Mins",$N$20,IF(H21="60 Mins",$N$21,IF(H21="Alt 1",$N$22,IF(H21="Alt 2",$N$23,IF(H21="Alt 3",$N$24,IF(H21="Alt 4",$N$25,IF(H21="Alt 5",#REF!,IF(H21="Change",V20,"")))))))))</f>
        <v/>
      </c>
      <c r="V21" s="53" t="e">
        <f>IF(COUNT(U$4:U21)=0,NA(),IF(ISNUMBER(U21),U21,V20))</f>
        <v>#N/A</v>
      </c>
      <c r="W21" s="48" t="e">
        <f t="shared" si="1"/>
        <v>#N/A</v>
      </c>
      <c r="X21" s="72" t="str">
        <f>IF(AND(ISNUMBER($S21),COUNT($U$4:$U21)=X$2),$S21,"")</f>
        <v/>
      </c>
      <c r="Y21" s="72" t="str">
        <f>IF(AND(ISNUMBER($S21),COUNT($U$4:$U21)=Y$2),$S21,"")</f>
        <v/>
      </c>
      <c r="Z21" s="72" t="str">
        <f>IF(AND(ISNUMBER($S21),COUNT($U$4:$U21)=Z$2),$S21,"")</f>
        <v/>
      </c>
      <c r="AA21" s="72" t="str">
        <f>IF(AND(ISNUMBER($S21),COUNT($U$4:$U21)=AA$2),$S21,"")</f>
        <v/>
      </c>
      <c r="AB21" s="72" t="str">
        <f>IF(AND(ISNUMBER($S21),COUNT($U$4:$U21)=AB$2),$S21,"")</f>
        <v/>
      </c>
      <c r="AC21" s="72" t="str">
        <f>IF(AND(ISNUMBER($S21),COUNT($U$4:$U21)=AC$2),$S21,"")</f>
        <v/>
      </c>
      <c r="AD21" s="72" t="str">
        <f>IF(AND(ISNUMBER($S21),COUNT($U$4:$U21)=AD$2),$S21,"")</f>
        <v/>
      </c>
      <c r="AE21" s="72" t="str">
        <f>IF(AND(ISNUMBER($S21),COUNT($U$4:$U21)=AE$2),$S21,"")</f>
        <v/>
      </c>
      <c r="AF21" s="72" t="str">
        <f>IF(AND(ISNUMBER($S21),COUNT($U$4:$U21)=AF$2),$S21,"")</f>
        <v/>
      </c>
      <c r="AG21" s="72" t="str">
        <f>IF(AND(ISNUMBER($S21),COUNT($U$4:$U21)=AG$2),$S21,"")</f>
        <v/>
      </c>
      <c r="AH21" s="72" t="str">
        <f>IF(AND(ISNUMBER($S21),COUNT($U$4:$U21)=AH$2),$S21,"")</f>
        <v/>
      </c>
      <c r="AI21" s="72" t="str">
        <f>IF(AND(ISNUMBER($S21),COUNT($U$4:$U21)=AI$2),$S21,"")</f>
        <v/>
      </c>
      <c r="AJ21" s="51" t="e">
        <f>IFERROR(IF(COUNT($U$4:$U21)&lt;&gt;AJ$2,NA(),SLOPE(X$4:X$26,$R$4:$R$26)*($R21-COUNTIF(BH$4:BH21,"Hold"))+INTERCEPT(X$4:X$26,$R$4:$R$26)),NA())</f>
        <v>#N/A</v>
      </c>
      <c r="AK21" s="51" t="e">
        <f>IFERROR(IF(COUNT($U$4:$U21)&lt;&gt;AK$2,NA(),SLOPE(Y$4:Y$26,$R$4:$R$26)*($R21-COUNTIF(BI$4:BI21,"Hold"))+INTERCEPT(Y$4:Y$26,$R$4:$R$26)),NA())</f>
        <v>#N/A</v>
      </c>
      <c r="AL21" s="51" t="e">
        <f>IFERROR(IF(COUNT($U$4:$U21)&lt;&gt;AL$2,NA(),SLOPE(Z$4:Z$26,$R$4:$R$26)*($R21-COUNTIF(BJ$4:BJ21,"Hold"))+INTERCEPT(Z$4:Z$26,$R$4:$R$26)),NA())</f>
        <v>#N/A</v>
      </c>
      <c r="AM21" s="51" t="e">
        <f>IFERROR(IF(COUNT($U$4:$U21)&lt;&gt;AM$2,NA(),SLOPE(AA$4:AA$26,$R$4:$R$26)*($R21-COUNTIF(BK$4:BK21,"Hold"))+INTERCEPT(AA$4:AA$26,$R$4:$R$26)),NA())</f>
        <v>#N/A</v>
      </c>
      <c r="AN21" s="51" t="e">
        <f>IFERROR(IF(COUNT($U$4:$U21)&lt;&gt;AN$2,NA(),SLOPE(AB$4:AB$26,$R$4:$R$26)*($R21-COUNTIF(BL$4:BL21,"Hold"))+INTERCEPT(AB$4:AB$26,$R$4:$R$26)),NA())</f>
        <v>#N/A</v>
      </c>
      <c r="AO21" s="51" t="e">
        <f>IFERROR(IF(COUNT($U$4:$U21)&lt;&gt;AO$2,NA(),SLOPE(AC$4:AC$26,$R$4:$R$26)*($R21-COUNTIF(BM$4:BM21,"Hold"))+INTERCEPT(AC$4:AC$26,$R$4:$R$26)),NA())</f>
        <v>#N/A</v>
      </c>
      <c r="AP21" s="51" t="e">
        <f>IFERROR(IF(COUNT($U$4:$U21)&lt;&gt;AP$2,NA(),SLOPE(AD$4:AD$26,$R$4:$R$26)*($R21-COUNTIF(BN$4:BN21,"Hold"))+INTERCEPT(AD$4:AD$26,$R$4:$R$26)),NA())</f>
        <v>#N/A</v>
      </c>
      <c r="AQ21" s="51" t="e">
        <f>IFERROR(IF(COUNT($U$4:$U21)&lt;&gt;AQ$2,NA(),SLOPE(AE$4:AE$26,$R$4:$R$26)*($R21-COUNTIF(BO$4:BO21,"Hold"))+INTERCEPT(AE$4:AE$26,$R$4:$R$26)),NA())</f>
        <v>#N/A</v>
      </c>
      <c r="AR21" s="51" t="e">
        <f>IFERROR(IF(COUNT($U$4:$U21)&lt;&gt;AR$2,NA(),SLOPE(AF$4:AF$26,$R$4:$R$26)*($R21-COUNTIF(BP$4:BP21,"Hold"))+INTERCEPT(AF$4:AF$26,$R$4:$R$26)),NA())</f>
        <v>#N/A</v>
      </c>
      <c r="AS21" s="51" t="e">
        <f>IFERROR(IF(COUNT($U$4:$U21)&lt;&gt;AS$2,NA(),SLOPE(AG$4:AG$26,$R$4:$R$26)*($R21-COUNTIF(BQ$4:BQ21,"Hold"))+INTERCEPT(AG$4:AG$26,$R$4:$R$26)),NA())</f>
        <v>#N/A</v>
      </c>
      <c r="AT21" s="51" t="e">
        <f>IFERROR(IF(COUNT($U$4:$U21)&lt;&gt;AT$2,NA(),SLOPE(AH$4:AH$26,$R$4:$R$26)*($R21-COUNTIF(BR$4:BR21,"Hold"))+INTERCEPT(AH$4:AH$26,$R$4:$R$26)),NA())</f>
        <v>#N/A</v>
      </c>
      <c r="AU21" s="51" t="e">
        <f>IFERROR(IF(COUNT($U$4:$U21)&lt;&gt;AU$2,NA(),SLOPE(AI$4:AI$26,$R$4:$R$26)*($R21-COUNTIF(BS$4:BS21,"Hold"))+INTERCEPT(AI$4:AI$26,$R$4:$R$26)),NA())</f>
        <v>#N/A</v>
      </c>
      <c r="AV21" s="57" t="e">
        <f>IF(AND(ISNUMBER($U21),COUNT($U$4:$U21)=AV$2),$G21,IF($H21="Hold",AV20,IF(COUNT($U$4:$U21)=AV$2,$V21+AV20,NA())))</f>
        <v>#N/A</v>
      </c>
      <c r="AW21" s="57" t="e">
        <f>IF(AND(ISNUMBER($U21),COUNT($U$4:$U21)=AW$2),$G21,IF($H21="Hold",AW20,IF(COUNT($U$4:$U21)=AW$2,$V21+AW20,NA())))</f>
        <v>#N/A</v>
      </c>
      <c r="AX21" s="57" t="e">
        <f>IF(AND(ISNUMBER($U21),COUNT($U$4:$U21)=AX$2),$G21,IF($H21="Hold",AX20,IF(COUNT($U$4:$U21)=AX$2,$V21+AX20,NA())))</f>
        <v>#N/A</v>
      </c>
      <c r="AY21" s="57" t="e">
        <f>IF(AND(ISNUMBER($U21),COUNT($U$4:$U21)=AY$2),$G21,IF($H21="Hold",AY20,IF(COUNT($U$4:$U21)=AY$2,$V21+AY20,NA())))</f>
        <v>#N/A</v>
      </c>
      <c r="AZ21" s="57" t="e">
        <f>IF(AND(ISNUMBER($U21),COUNT($U$4:$U21)=AZ$2),$G21,IF($H21="Hold",AZ20,IF(COUNT($U$4:$U21)=AZ$2,$V21+AZ20,NA())))</f>
        <v>#N/A</v>
      </c>
      <c r="BA21" s="57" t="e">
        <f>IF(AND(ISNUMBER($U21),COUNT($U$4:$U21)=BA$2),$G21,IF($H21="Hold",BA20,IF(COUNT($U$4:$U21)=BA$2,$V21+BA20,NA())))</f>
        <v>#N/A</v>
      </c>
      <c r="BB21" s="57" t="e">
        <f>IF(AND(ISNUMBER($U21),COUNT($U$4:$U21)=BB$2),$G21,IF($H21="Hold",BB20,IF(COUNT($U$4:$U21)=BB$2,$V21+BB20,NA())))</f>
        <v>#N/A</v>
      </c>
      <c r="BC21" s="57" t="e">
        <f>IF(AND(ISNUMBER($U21),COUNT($U$4:$U21)=BC$2),$G21,IF($H21="Hold",BC20,IF(COUNT($U$4:$U21)=BC$2,$V21+BC20,NA())))</f>
        <v>#N/A</v>
      </c>
      <c r="BD21" s="57" t="e">
        <f>IF(AND(ISNUMBER($U21),COUNT($U$4:$U21)=BD$2),$G21,IF($H21="Hold",BD20,IF(COUNT($U$4:$U21)=BD$2,$V21+BD20,NA())))</f>
        <v>#N/A</v>
      </c>
      <c r="BE21" s="57" t="e">
        <f>IF(AND(ISNUMBER($U21),COUNT($U$4:$U21)=BE$2),$G21,IF($H21="Hold",BE20,IF(COUNT($U$4:$U21)=BE$2,$V21+BE20,NA())))</f>
        <v>#N/A</v>
      </c>
      <c r="BF21" s="57" t="e">
        <f>IF(AND(ISNUMBER($U21),COUNT($U$4:$U21)=BF$2),$G21,IF($H21="Hold",BF20,IF(COUNT($U$4:$U21)=BF$2,$V21+BF20,NA())))</f>
        <v>#N/A</v>
      </c>
      <c r="BG21" s="57" t="e">
        <f>IF(AND(ISNUMBER($U21),COUNT($U$4:$U21)=BG$2),$G21,IF($H21="Hold",BG20,IF(COUNT($U$4:$U21)=BG$2,$V21+BG20,NA())))</f>
        <v>#N/A</v>
      </c>
      <c r="BH21" s="55" t="e">
        <f>IF(AND(COUNT($U$4:$U21)=BH$2,$H21="Hold"),"Hold",NA())</f>
        <v>#N/A</v>
      </c>
      <c r="BI21" s="55" t="e">
        <f>IF(AND(COUNT($U$4:$U21)=BI$2,$H21="Hold"),"Hold",NA())</f>
        <v>#N/A</v>
      </c>
      <c r="BJ21" s="55" t="e">
        <f>IF(AND(COUNT($U$4:$U21)=BJ$2,$H21="Hold"),"Hold",NA())</f>
        <v>#N/A</v>
      </c>
      <c r="BK21" s="55" t="e">
        <f>IF(AND(COUNT($U$4:$U21)=BK$2,$H21="Hold"),"Hold",NA())</f>
        <v>#N/A</v>
      </c>
      <c r="BL21" s="55" t="e">
        <f>IF(AND(COUNT($U$4:$U21)=BL$2,$H21="Hold"),"Hold",NA())</f>
        <v>#N/A</v>
      </c>
      <c r="BM21" s="55" t="e">
        <f>IF(AND(COUNT($U$4:$U21)=BM$2,$H21="Hold"),"Hold",NA())</f>
        <v>#N/A</v>
      </c>
      <c r="BN21" s="55" t="e">
        <f>IF(AND(COUNT($U$4:$U21)=BN$2,$H21="Hold"),"Hold",NA())</f>
        <v>#N/A</v>
      </c>
      <c r="BO21" s="55" t="e">
        <f>IF(AND(COUNT($U$4:$U21)=BO$2,$H21="Hold"),"Hold",NA())</f>
        <v>#N/A</v>
      </c>
      <c r="BP21" s="55" t="e">
        <f>IF(AND(COUNT($U$4:$U21)=BP$2,$H21="Hold"),"Hold",NA())</f>
        <v>#N/A</v>
      </c>
      <c r="BQ21" s="55" t="e">
        <f>IF(AND(COUNT($U$4:$U21)=BQ$2,$H21="Hold"),"Hold",NA())</f>
        <v>#N/A</v>
      </c>
      <c r="BR21" s="55" t="e">
        <f>IF(AND(COUNT($U$4:$U21)=BR$2,$H21="Hold"),"Hold",NA())</f>
        <v>#N/A</v>
      </c>
      <c r="BS21" s="55" t="e">
        <f>IF(AND(COUNT($U$4:$U21)=BS$2,$H21="Hold"),"Hold",NA())</f>
        <v>#N/A</v>
      </c>
    </row>
    <row r="22" spans="1:71" s="96" customFormat="1" ht="18.75" customHeight="1" thickBot="1" x14ac:dyDescent="0.3">
      <c r="B22" s="23"/>
      <c r="C22" s="95"/>
      <c r="D22" s="9">
        <f t="shared" si="2"/>
        <v>36</v>
      </c>
      <c r="E22" s="10">
        <f t="shared" si="3"/>
        <v>42842</v>
      </c>
      <c r="F22" s="5" t="str">
        <f>IFERROR(IF(COUNT(G$4:G22)=0,"",IF(H22="Hold",F21,IF(ISNUMBER(U22),G22,F21+V22))),"")</f>
        <v/>
      </c>
      <c r="G22" s="13"/>
      <c r="H22" s="27"/>
      <c r="I22" s="17"/>
      <c r="J22" s="93"/>
      <c r="K22" s="34"/>
      <c r="L22" s="123" t="s">
        <v>80</v>
      </c>
      <c r="M22" s="128" t="s">
        <v>79</v>
      </c>
      <c r="N22" s="77"/>
      <c r="O22" s="153" t="str">
        <f>IF(AND(COUNTIF($H$4:$H$26,"Alt 1")&gt;0,ISBLANK(N22)),"← RoI* Needed","")</f>
        <v/>
      </c>
      <c r="P22" s="154"/>
      <c r="R22" s="46">
        <v>19</v>
      </c>
      <c r="S22" s="47" t="e">
        <f t="shared" si="0"/>
        <v>#N/A</v>
      </c>
      <c r="T22" s="47"/>
      <c r="U22" s="52" t="str">
        <f>IF(H22="30 Mins",$N$19,IF(H22="45 Mins",$N$20,IF(H22="60 Mins",$N$21,IF(H22="Alt 1",$N$22,IF(H22="Alt 2",$N$23,IF(H22="Alt 3",$N$24,IF(H22="Alt 4",$N$25,IF(H22="Alt 5",#REF!,IF(H22="Change",V21,"")))))))))</f>
        <v/>
      </c>
      <c r="V22" s="53" t="e">
        <f>IF(COUNT(U$4:U22)=0,NA(),IF(ISNUMBER(U22),U22,V21))</f>
        <v>#N/A</v>
      </c>
      <c r="W22" s="48" t="e">
        <f t="shared" si="1"/>
        <v>#N/A</v>
      </c>
      <c r="X22" s="72" t="str">
        <f>IF(AND(ISNUMBER($S22),COUNT($U$4:$U22)=X$2),$S22,"")</f>
        <v/>
      </c>
      <c r="Y22" s="72" t="str">
        <f>IF(AND(ISNUMBER($S22),COUNT($U$4:$U22)=Y$2),$S22,"")</f>
        <v/>
      </c>
      <c r="Z22" s="72" t="str">
        <f>IF(AND(ISNUMBER($S22),COUNT($U$4:$U22)=Z$2),$S22,"")</f>
        <v/>
      </c>
      <c r="AA22" s="72" t="str">
        <f>IF(AND(ISNUMBER($S22),COUNT($U$4:$U22)=AA$2),$S22,"")</f>
        <v/>
      </c>
      <c r="AB22" s="72" t="str">
        <f>IF(AND(ISNUMBER($S22),COUNT($U$4:$U22)=AB$2),$S22,"")</f>
        <v/>
      </c>
      <c r="AC22" s="72" t="str">
        <f>IF(AND(ISNUMBER($S22),COUNT($U$4:$U22)=AC$2),$S22,"")</f>
        <v/>
      </c>
      <c r="AD22" s="72" t="str">
        <f>IF(AND(ISNUMBER($S22),COUNT($U$4:$U22)=AD$2),$S22,"")</f>
        <v/>
      </c>
      <c r="AE22" s="72" t="str">
        <f>IF(AND(ISNUMBER($S22),COUNT($U$4:$U22)=AE$2),$S22,"")</f>
        <v/>
      </c>
      <c r="AF22" s="72" t="str">
        <f>IF(AND(ISNUMBER($S22),COUNT($U$4:$U22)=AF$2),$S22,"")</f>
        <v/>
      </c>
      <c r="AG22" s="72" t="str">
        <f>IF(AND(ISNUMBER($S22),COUNT($U$4:$U22)=AG$2),$S22,"")</f>
        <v/>
      </c>
      <c r="AH22" s="72" t="str">
        <f>IF(AND(ISNUMBER($S22),COUNT($U$4:$U22)=AH$2),$S22,"")</f>
        <v/>
      </c>
      <c r="AI22" s="72" t="str">
        <f>IF(AND(ISNUMBER($S22),COUNT($U$4:$U22)=AI$2),$S22,"")</f>
        <v/>
      </c>
      <c r="AJ22" s="51" t="e">
        <f>IFERROR(IF(COUNT($U$4:$U22)&lt;&gt;AJ$2,NA(),SLOPE(X$4:X$26,$R$4:$R$26)*($R22-COUNTIF(BH$4:BH22,"Hold"))+INTERCEPT(X$4:X$26,$R$4:$R$26)),NA())</f>
        <v>#N/A</v>
      </c>
      <c r="AK22" s="51" t="e">
        <f>IFERROR(IF(COUNT($U$4:$U22)&lt;&gt;AK$2,NA(),SLOPE(Y$4:Y$26,$R$4:$R$26)*($R22-COUNTIF(BI$4:BI22,"Hold"))+INTERCEPT(Y$4:Y$26,$R$4:$R$26)),NA())</f>
        <v>#N/A</v>
      </c>
      <c r="AL22" s="51" t="e">
        <f>IFERROR(IF(COUNT($U$4:$U22)&lt;&gt;AL$2,NA(),SLOPE(Z$4:Z$26,$R$4:$R$26)*($R22-COUNTIF(BJ$4:BJ22,"Hold"))+INTERCEPT(Z$4:Z$26,$R$4:$R$26)),NA())</f>
        <v>#N/A</v>
      </c>
      <c r="AM22" s="51" t="e">
        <f>IFERROR(IF(COUNT($U$4:$U22)&lt;&gt;AM$2,NA(),SLOPE(AA$4:AA$26,$R$4:$R$26)*($R22-COUNTIF(BK$4:BK22,"Hold"))+INTERCEPT(AA$4:AA$26,$R$4:$R$26)),NA())</f>
        <v>#N/A</v>
      </c>
      <c r="AN22" s="51" t="e">
        <f>IFERROR(IF(COUNT($U$4:$U22)&lt;&gt;AN$2,NA(),SLOPE(AB$4:AB$26,$R$4:$R$26)*($R22-COUNTIF(BL$4:BL22,"Hold"))+INTERCEPT(AB$4:AB$26,$R$4:$R$26)),NA())</f>
        <v>#N/A</v>
      </c>
      <c r="AO22" s="51" t="e">
        <f>IFERROR(IF(COUNT($U$4:$U22)&lt;&gt;AO$2,NA(),SLOPE(AC$4:AC$26,$R$4:$R$26)*($R22-COUNTIF(BM$4:BM22,"Hold"))+INTERCEPT(AC$4:AC$26,$R$4:$R$26)),NA())</f>
        <v>#N/A</v>
      </c>
      <c r="AP22" s="51" t="e">
        <f>IFERROR(IF(COUNT($U$4:$U22)&lt;&gt;AP$2,NA(),SLOPE(AD$4:AD$26,$R$4:$R$26)*($R22-COUNTIF(BN$4:BN22,"Hold"))+INTERCEPT(AD$4:AD$26,$R$4:$R$26)),NA())</f>
        <v>#N/A</v>
      </c>
      <c r="AQ22" s="51" t="e">
        <f>IFERROR(IF(COUNT($U$4:$U22)&lt;&gt;AQ$2,NA(),SLOPE(AE$4:AE$26,$R$4:$R$26)*($R22-COUNTIF(BO$4:BO22,"Hold"))+INTERCEPT(AE$4:AE$26,$R$4:$R$26)),NA())</f>
        <v>#N/A</v>
      </c>
      <c r="AR22" s="51" t="e">
        <f>IFERROR(IF(COUNT($U$4:$U22)&lt;&gt;AR$2,NA(),SLOPE(AF$4:AF$26,$R$4:$R$26)*($R22-COUNTIF(BP$4:BP22,"Hold"))+INTERCEPT(AF$4:AF$26,$R$4:$R$26)),NA())</f>
        <v>#N/A</v>
      </c>
      <c r="AS22" s="51" t="e">
        <f>IFERROR(IF(COUNT($U$4:$U22)&lt;&gt;AS$2,NA(),SLOPE(AG$4:AG$26,$R$4:$R$26)*($R22-COUNTIF(BQ$4:BQ22,"Hold"))+INTERCEPT(AG$4:AG$26,$R$4:$R$26)),NA())</f>
        <v>#N/A</v>
      </c>
      <c r="AT22" s="51" t="e">
        <f>IFERROR(IF(COUNT($U$4:$U22)&lt;&gt;AT$2,NA(),SLOPE(AH$4:AH$26,$R$4:$R$26)*($R22-COUNTIF(BR$4:BR22,"Hold"))+INTERCEPT(AH$4:AH$26,$R$4:$R$26)),NA())</f>
        <v>#N/A</v>
      </c>
      <c r="AU22" s="51" t="e">
        <f>IFERROR(IF(COUNT($U$4:$U22)&lt;&gt;AU$2,NA(),SLOPE(AI$4:AI$26,$R$4:$R$26)*($R22-COUNTIF(BS$4:BS22,"Hold"))+INTERCEPT(AI$4:AI$26,$R$4:$R$26)),NA())</f>
        <v>#N/A</v>
      </c>
      <c r="AV22" s="57" t="e">
        <f>IF(AND(ISNUMBER($U22),COUNT($U$4:$U22)=AV$2),$G22,IF($H22="Hold",AV21,IF(COUNT($U$4:$U22)=AV$2,$V22+AV21,NA())))</f>
        <v>#N/A</v>
      </c>
      <c r="AW22" s="57" t="e">
        <f>IF(AND(ISNUMBER($U22),COUNT($U$4:$U22)=AW$2),$G22,IF($H22="Hold",AW21,IF(COUNT($U$4:$U22)=AW$2,$V22+AW21,NA())))</f>
        <v>#N/A</v>
      </c>
      <c r="AX22" s="57" t="e">
        <f>IF(AND(ISNUMBER($U22),COUNT($U$4:$U22)=AX$2),$G22,IF($H22="Hold",AX21,IF(COUNT($U$4:$U22)=AX$2,$V22+AX21,NA())))</f>
        <v>#N/A</v>
      </c>
      <c r="AY22" s="57" t="e">
        <f>IF(AND(ISNUMBER($U22),COUNT($U$4:$U22)=AY$2),$G22,IF($H22="Hold",AY21,IF(COUNT($U$4:$U22)=AY$2,$V22+AY21,NA())))</f>
        <v>#N/A</v>
      </c>
      <c r="AZ22" s="57" t="e">
        <f>IF(AND(ISNUMBER($U22),COUNT($U$4:$U22)=AZ$2),$G22,IF($H22="Hold",AZ21,IF(COUNT($U$4:$U22)=AZ$2,$V22+AZ21,NA())))</f>
        <v>#N/A</v>
      </c>
      <c r="BA22" s="57" t="e">
        <f>IF(AND(ISNUMBER($U22),COUNT($U$4:$U22)=BA$2),$G22,IF($H22="Hold",BA21,IF(COUNT($U$4:$U22)=BA$2,$V22+BA21,NA())))</f>
        <v>#N/A</v>
      </c>
      <c r="BB22" s="57" t="e">
        <f>IF(AND(ISNUMBER($U22),COUNT($U$4:$U22)=BB$2),$G22,IF($H22="Hold",BB21,IF(COUNT($U$4:$U22)=BB$2,$V22+BB21,NA())))</f>
        <v>#N/A</v>
      </c>
      <c r="BC22" s="57" t="e">
        <f>IF(AND(ISNUMBER($U22),COUNT($U$4:$U22)=BC$2),$G22,IF($H22="Hold",BC21,IF(COUNT($U$4:$U22)=BC$2,$V22+BC21,NA())))</f>
        <v>#N/A</v>
      </c>
      <c r="BD22" s="57" t="e">
        <f>IF(AND(ISNUMBER($U22),COUNT($U$4:$U22)=BD$2),$G22,IF($H22="Hold",BD21,IF(COUNT($U$4:$U22)=BD$2,$V22+BD21,NA())))</f>
        <v>#N/A</v>
      </c>
      <c r="BE22" s="57" t="e">
        <f>IF(AND(ISNUMBER($U22),COUNT($U$4:$U22)=BE$2),$G22,IF($H22="Hold",BE21,IF(COUNT($U$4:$U22)=BE$2,$V22+BE21,NA())))</f>
        <v>#N/A</v>
      </c>
      <c r="BF22" s="57" t="e">
        <f>IF(AND(ISNUMBER($U22),COUNT($U$4:$U22)=BF$2),$G22,IF($H22="Hold",BF21,IF(COUNT($U$4:$U22)=BF$2,$V22+BF21,NA())))</f>
        <v>#N/A</v>
      </c>
      <c r="BG22" s="57" t="e">
        <f>IF(AND(ISNUMBER($U22),COUNT($U$4:$U22)=BG$2),$G22,IF($H22="Hold",BG21,IF(COUNT($U$4:$U22)=BG$2,$V22+BG21,NA())))</f>
        <v>#N/A</v>
      </c>
      <c r="BH22" s="55" t="e">
        <f>IF(AND(COUNT($U$4:$U22)=BH$2,$H22="Hold"),"Hold",NA())</f>
        <v>#N/A</v>
      </c>
      <c r="BI22" s="55" t="e">
        <f>IF(AND(COUNT($U$4:$U22)=BI$2,$H22="Hold"),"Hold",NA())</f>
        <v>#N/A</v>
      </c>
      <c r="BJ22" s="55" t="e">
        <f>IF(AND(COUNT($U$4:$U22)=BJ$2,$H22="Hold"),"Hold",NA())</f>
        <v>#N/A</v>
      </c>
      <c r="BK22" s="55" t="e">
        <f>IF(AND(COUNT($U$4:$U22)=BK$2,$H22="Hold"),"Hold",NA())</f>
        <v>#N/A</v>
      </c>
      <c r="BL22" s="55" t="e">
        <f>IF(AND(COUNT($U$4:$U22)=BL$2,$H22="Hold"),"Hold",NA())</f>
        <v>#N/A</v>
      </c>
      <c r="BM22" s="55" t="e">
        <f>IF(AND(COUNT($U$4:$U22)=BM$2,$H22="Hold"),"Hold",NA())</f>
        <v>#N/A</v>
      </c>
      <c r="BN22" s="55" t="e">
        <f>IF(AND(COUNT($U$4:$U22)=BN$2,$H22="Hold"),"Hold",NA())</f>
        <v>#N/A</v>
      </c>
      <c r="BO22" s="55" t="e">
        <f>IF(AND(COUNT($U$4:$U22)=BO$2,$H22="Hold"),"Hold",NA())</f>
        <v>#N/A</v>
      </c>
      <c r="BP22" s="55" t="e">
        <f>IF(AND(COUNT($U$4:$U22)=BP$2,$H22="Hold"),"Hold",NA())</f>
        <v>#N/A</v>
      </c>
      <c r="BQ22" s="55" t="e">
        <f>IF(AND(COUNT($U$4:$U22)=BQ$2,$H22="Hold"),"Hold",NA())</f>
        <v>#N/A</v>
      </c>
      <c r="BR22" s="55" t="e">
        <f>IF(AND(COUNT($U$4:$U22)=BR$2,$H22="Hold"),"Hold",NA())</f>
        <v>#N/A</v>
      </c>
      <c r="BS22" s="55" t="e">
        <f>IF(AND(COUNT($U$4:$U22)=BS$2,$H22="Hold"),"Hold",NA())</f>
        <v>#N/A</v>
      </c>
    </row>
    <row r="23" spans="1:71" s="96" customFormat="1" ht="18.75" customHeight="1" thickTop="1" x14ac:dyDescent="0.25">
      <c r="B23" s="23"/>
      <c r="C23" s="95"/>
      <c r="D23" s="9">
        <f t="shared" si="2"/>
        <v>38</v>
      </c>
      <c r="E23" s="10">
        <f t="shared" si="3"/>
        <v>42856</v>
      </c>
      <c r="F23" s="5" t="str">
        <f>IFERROR(IF(COUNT(G$4:G23)=0,"",IF(H23="Hold",F22,IF(ISNUMBER(U23),G23,F22+V23))),"")</f>
        <v/>
      </c>
      <c r="G23" s="13"/>
      <c r="H23" s="27"/>
      <c r="I23" s="17"/>
      <c r="J23" s="93"/>
      <c r="K23" s="34"/>
      <c r="L23" s="123" t="s">
        <v>81</v>
      </c>
      <c r="M23" s="128" t="s">
        <v>79</v>
      </c>
      <c r="N23" s="78"/>
      <c r="O23" s="153" t="str">
        <f>IF(AND(COUNTIF($H$4:$H$26,"Alt 2")&gt;0,ISBLANK(N23)),"← RoI* Needed","")</f>
        <v/>
      </c>
      <c r="P23" s="154"/>
      <c r="R23" s="46">
        <v>20</v>
      </c>
      <c r="S23" s="47" t="e">
        <f t="shared" si="0"/>
        <v>#N/A</v>
      </c>
      <c r="T23" s="47"/>
      <c r="U23" s="52" t="str">
        <f>IF(H23="30 Mins",$N$19,IF(H23="45 Mins",$N$20,IF(H23="60 Mins",$N$21,IF(H23="Alt 1",$N$22,IF(H23="Alt 2",$N$23,IF(H23="Alt 3",$N$24,IF(H23="Alt 4",$N$25,IF(H23="Alt 5",#REF!,IF(H23="Change",V22,"")))))))))</f>
        <v/>
      </c>
      <c r="V23" s="53" t="e">
        <f>IF(COUNT(U$4:U23)=0,NA(),IF(ISNUMBER(U23),U23,V22))</f>
        <v>#N/A</v>
      </c>
      <c r="W23" s="48" t="e">
        <f t="shared" si="1"/>
        <v>#N/A</v>
      </c>
      <c r="X23" s="72" t="str">
        <f>IF(AND(ISNUMBER($S23),COUNT($U$4:$U23)=X$2),$S23,"")</f>
        <v/>
      </c>
      <c r="Y23" s="72" t="str">
        <f>IF(AND(ISNUMBER($S23),COUNT($U$4:$U23)=Y$2),$S23,"")</f>
        <v/>
      </c>
      <c r="Z23" s="72" t="str">
        <f>IF(AND(ISNUMBER($S23),COUNT($U$4:$U23)=Z$2),$S23,"")</f>
        <v/>
      </c>
      <c r="AA23" s="72" t="str">
        <f>IF(AND(ISNUMBER($S23),COUNT($U$4:$U23)=AA$2),$S23,"")</f>
        <v/>
      </c>
      <c r="AB23" s="72" t="str">
        <f>IF(AND(ISNUMBER($S23),COUNT($U$4:$U23)=AB$2),$S23,"")</f>
        <v/>
      </c>
      <c r="AC23" s="72" t="str">
        <f>IF(AND(ISNUMBER($S23),COUNT($U$4:$U23)=AC$2),$S23,"")</f>
        <v/>
      </c>
      <c r="AD23" s="72" t="str">
        <f>IF(AND(ISNUMBER($S23),COUNT($U$4:$U23)=AD$2),$S23,"")</f>
        <v/>
      </c>
      <c r="AE23" s="72" t="str">
        <f>IF(AND(ISNUMBER($S23),COUNT($U$4:$U23)=AE$2),$S23,"")</f>
        <v/>
      </c>
      <c r="AF23" s="72" t="str">
        <f>IF(AND(ISNUMBER($S23),COUNT($U$4:$U23)=AF$2),$S23,"")</f>
        <v/>
      </c>
      <c r="AG23" s="72" t="str">
        <f>IF(AND(ISNUMBER($S23),COUNT($U$4:$U23)=AG$2),$S23,"")</f>
        <v/>
      </c>
      <c r="AH23" s="72" t="str">
        <f>IF(AND(ISNUMBER($S23),COUNT($U$4:$U23)=AH$2),$S23,"")</f>
        <v/>
      </c>
      <c r="AI23" s="72" t="str">
        <f>IF(AND(ISNUMBER($S23),COUNT($U$4:$U23)=AI$2),$S23,"")</f>
        <v/>
      </c>
      <c r="AJ23" s="51" t="e">
        <f>IFERROR(IF(COUNT($U$4:$U23)&lt;&gt;AJ$2,NA(),SLOPE(X$4:X$26,$R$4:$R$26)*($R23-COUNTIF(BH$4:BH23,"Hold"))+INTERCEPT(X$4:X$26,$R$4:$R$26)),NA())</f>
        <v>#N/A</v>
      </c>
      <c r="AK23" s="51" t="e">
        <f>IFERROR(IF(COUNT($U$4:$U23)&lt;&gt;AK$2,NA(),SLOPE(Y$4:Y$26,$R$4:$R$26)*($R23-COUNTIF(BI$4:BI23,"Hold"))+INTERCEPT(Y$4:Y$26,$R$4:$R$26)),NA())</f>
        <v>#N/A</v>
      </c>
      <c r="AL23" s="51" t="e">
        <f>IFERROR(IF(COUNT($U$4:$U23)&lt;&gt;AL$2,NA(),SLOPE(Z$4:Z$26,$R$4:$R$26)*($R23-COUNTIF(BJ$4:BJ23,"Hold"))+INTERCEPT(Z$4:Z$26,$R$4:$R$26)),NA())</f>
        <v>#N/A</v>
      </c>
      <c r="AM23" s="51" t="e">
        <f>IFERROR(IF(COUNT($U$4:$U23)&lt;&gt;AM$2,NA(),SLOPE(AA$4:AA$26,$R$4:$R$26)*($R23-COUNTIF(BK$4:BK23,"Hold"))+INTERCEPT(AA$4:AA$26,$R$4:$R$26)),NA())</f>
        <v>#N/A</v>
      </c>
      <c r="AN23" s="51" t="e">
        <f>IFERROR(IF(COUNT($U$4:$U23)&lt;&gt;AN$2,NA(),SLOPE(AB$4:AB$26,$R$4:$R$26)*($R23-COUNTIF(BL$4:BL23,"Hold"))+INTERCEPT(AB$4:AB$26,$R$4:$R$26)),NA())</f>
        <v>#N/A</v>
      </c>
      <c r="AO23" s="51" t="e">
        <f>IFERROR(IF(COUNT($U$4:$U23)&lt;&gt;AO$2,NA(),SLOPE(AC$4:AC$26,$R$4:$R$26)*($R23-COUNTIF(BM$4:BM23,"Hold"))+INTERCEPT(AC$4:AC$26,$R$4:$R$26)),NA())</f>
        <v>#N/A</v>
      </c>
      <c r="AP23" s="51" t="e">
        <f>IFERROR(IF(COUNT($U$4:$U23)&lt;&gt;AP$2,NA(),SLOPE(AD$4:AD$26,$R$4:$R$26)*($R23-COUNTIF(BN$4:BN23,"Hold"))+INTERCEPT(AD$4:AD$26,$R$4:$R$26)),NA())</f>
        <v>#N/A</v>
      </c>
      <c r="AQ23" s="51" t="e">
        <f>IFERROR(IF(COUNT($U$4:$U23)&lt;&gt;AQ$2,NA(),SLOPE(AE$4:AE$26,$R$4:$R$26)*($R23-COUNTIF(BO$4:BO23,"Hold"))+INTERCEPT(AE$4:AE$26,$R$4:$R$26)),NA())</f>
        <v>#N/A</v>
      </c>
      <c r="AR23" s="51" t="e">
        <f>IFERROR(IF(COUNT($U$4:$U23)&lt;&gt;AR$2,NA(),SLOPE(AF$4:AF$26,$R$4:$R$26)*($R23-COUNTIF(BP$4:BP23,"Hold"))+INTERCEPT(AF$4:AF$26,$R$4:$R$26)),NA())</f>
        <v>#N/A</v>
      </c>
      <c r="AS23" s="51" t="e">
        <f>IFERROR(IF(COUNT($U$4:$U23)&lt;&gt;AS$2,NA(),SLOPE(AG$4:AG$26,$R$4:$R$26)*($R23-COUNTIF(BQ$4:BQ23,"Hold"))+INTERCEPT(AG$4:AG$26,$R$4:$R$26)),NA())</f>
        <v>#N/A</v>
      </c>
      <c r="AT23" s="51" t="e">
        <f>IFERROR(IF(COUNT($U$4:$U23)&lt;&gt;AT$2,NA(),SLOPE(AH$4:AH$26,$R$4:$R$26)*($R23-COUNTIF(BR$4:BR23,"Hold"))+INTERCEPT(AH$4:AH$26,$R$4:$R$26)),NA())</f>
        <v>#N/A</v>
      </c>
      <c r="AU23" s="51" t="e">
        <f>IFERROR(IF(COUNT($U$4:$U23)&lt;&gt;AU$2,NA(),SLOPE(AI$4:AI$26,$R$4:$R$26)*($R23-COUNTIF(BS$4:BS23,"Hold"))+INTERCEPT(AI$4:AI$26,$R$4:$R$26)),NA())</f>
        <v>#N/A</v>
      </c>
      <c r="AV23" s="57" t="e">
        <f>IF(AND(ISNUMBER($U23),COUNT($U$4:$U23)=AV$2),$G23,IF($H23="Hold",AV22,IF(COUNT($U$4:$U23)=AV$2,$V23+AV22,NA())))</f>
        <v>#N/A</v>
      </c>
      <c r="AW23" s="57" t="e">
        <f>IF(AND(ISNUMBER($U23),COUNT($U$4:$U23)=AW$2),$G23,IF($H23="Hold",AW22,IF(COUNT($U$4:$U23)=AW$2,$V23+AW22,NA())))</f>
        <v>#N/A</v>
      </c>
      <c r="AX23" s="57" t="e">
        <f>IF(AND(ISNUMBER($U23),COUNT($U$4:$U23)=AX$2),$G23,IF($H23="Hold",AX22,IF(COUNT($U$4:$U23)=AX$2,$V23+AX22,NA())))</f>
        <v>#N/A</v>
      </c>
      <c r="AY23" s="57" t="e">
        <f>IF(AND(ISNUMBER($U23),COUNT($U$4:$U23)=AY$2),$G23,IF($H23="Hold",AY22,IF(COUNT($U$4:$U23)=AY$2,$V23+AY22,NA())))</f>
        <v>#N/A</v>
      </c>
      <c r="AZ23" s="57" t="e">
        <f>IF(AND(ISNUMBER($U23),COUNT($U$4:$U23)=AZ$2),$G23,IF($H23="Hold",AZ22,IF(COUNT($U$4:$U23)=AZ$2,$V23+AZ22,NA())))</f>
        <v>#N/A</v>
      </c>
      <c r="BA23" s="57" t="e">
        <f>IF(AND(ISNUMBER($U23),COUNT($U$4:$U23)=BA$2),$G23,IF($H23="Hold",BA22,IF(COUNT($U$4:$U23)=BA$2,$V23+BA22,NA())))</f>
        <v>#N/A</v>
      </c>
      <c r="BB23" s="57" t="e">
        <f>IF(AND(ISNUMBER($U23),COUNT($U$4:$U23)=BB$2),$G23,IF($H23="Hold",BB22,IF(COUNT($U$4:$U23)=BB$2,$V23+BB22,NA())))</f>
        <v>#N/A</v>
      </c>
      <c r="BC23" s="57" t="e">
        <f>IF(AND(ISNUMBER($U23),COUNT($U$4:$U23)=BC$2),$G23,IF($H23="Hold",BC22,IF(COUNT($U$4:$U23)=BC$2,$V23+BC22,NA())))</f>
        <v>#N/A</v>
      </c>
      <c r="BD23" s="57" t="e">
        <f>IF(AND(ISNUMBER($U23),COUNT($U$4:$U23)=BD$2),$G23,IF($H23="Hold",BD22,IF(COUNT($U$4:$U23)=BD$2,$V23+BD22,NA())))</f>
        <v>#N/A</v>
      </c>
      <c r="BE23" s="57" t="e">
        <f>IF(AND(ISNUMBER($U23),COUNT($U$4:$U23)=BE$2),$G23,IF($H23="Hold",BE22,IF(COUNT($U$4:$U23)=BE$2,$V23+BE22,NA())))</f>
        <v>#N/A</v>
      </c>
      <c r="BF23" s="57" t="e">
        <f>IF(AND(ISNUMBER($U23),COUNT($U$4:$U23)=BF$2),$G23,IF($H23="Hold",BF22,IF(COUNT($U$4:$U23)=BF$2,$V23+BF22,NA())))</f>
        <v>#N/A</v>
      </c>
      <c r="BG23" s="57" t="e">
        <f>IF(AND(ISNUMBER($U23),COUNT($U$4:$U23)=BG$2),$G23,IF($H23="Hold",BG22,IF(COUNT($U$4:$U23)=BG$2,$V23+BG22,NA())))</f>
        <v>#N/A</v>
      </c>
      <c r="BH23" s="55" t="e">
        <f>IF(AND(COUNT($U$4:$U23)=BH$2,$H23="Hold"),"Hold",NA())</f>
        <v>#N/A</v>
      </c>
      <c r="BI23" s="55" t="e">
        <f>IF(AND(COUNT($U$4:$U23)=BI$2,$H23="Hold"),"Hold",NA())</f>
        <v>#N/A</v>
      </c>
      <c r="BJ23" s="55" t="e">
        <f>IF(AND(COUNT($U$4:$U23)=BJ$2,$H23="Hold"),"Hold",NA())</f>
        <v>#N/A</v>
      </c>
      <c r="BK23" s="55" t="e">
        <f>IF(AND(COUNT($U$4:$U23)=BK$2,$H23="Hold"),"Hold",NA())</f>
        <v>#N/A</v>
      </c>
      <c r="BL23" s="55" t="e">
        <f>IF(AND(COUNT($U$4:$U23)=BL$2,$H23="Hold"),"Hold",NA())</f>
        <v>#N/A</v>
      </c>
      <c r="BM23" s="55" t="e">
        <f>IF(AND(COUNT($U$4:$U23)=BM$2,$H23="Hold"),"Hold",NA())</f>
        <v>#N/A</v>
      </c>
      <c r="BN23" s="55" t="e">
        <f>IF(AND(COUNT($U$4:$U23)=BN$2,$H23="Hold"),"Hold",NA())</f>
        <v>#N/A</v>
      </c>
      <c r="BO23" s="55" t="e">
        <f>IF(AND(COUNT($U$4:$U23)=BO$2,$H23="Hold"),"Hold",NA())</f>
        <v>#N/A</v>
      </c>
      <c r="BP23" s="55" t="e">
        <f>IF(AND(COUNT($U$4:$U23)=BP$2,$H23="Hold"),"Hold",NA())</f>
        <v>#N/A</v>
      </c>
      <c r="BQ23" s="55" t="e">
        <f>IF(AND(COUNT($U$4:$U23)=BQ$2,$H23="Hold"),"Hold",NA())</f>
        <v>#N/A</v>
      </c>
      <c r="BR23" s="55" t="e">
        <f>IF(AND(COUNT($U$4:$U23)=BR$2,$H23="Hold"),"Hold",NA())</f>
        <v>#N/A</v>
      </c>
      <c r="BS23" s="55" t="e">
        <f>IF(AND(COUNT($U$4:$U23)=BS$2,$H23="Hold"),"Hold",NA())</f>
        <v>#N/A</v>
      </c>
    </row>
    <row r="24" spans="1:71" s="96" customFormat="1" ht="18.75" customHeight="1" x14ac:dyDescent="0.25">
      <c r="B24" s="23"/>
      <c r="C24" s="95"/>
      <c r="D24" s="9">
        <f t="shared" si="2"/>
        <v>40</v>
      </c>
      <c r="E24" s="10">
        <f t="shared" si="3"/>
        <v>42870</v>
      </c>
      <c r="F24" s="5" t="str">
        <f>IFERROR(IF(COUNT(G$4:G24)=0,"",IF(H24="Hold",F23,IF(ISNUMBER(U24),G24,F23+V24))),"")</f>
        <v/>
      </c>
      <c r="G24" s="13"/>
      <c r="H24" s="27"/>
      <c r="I24" s="17"/>
      <c r="J24" s="93"/>
      <c r="K24" s="34"/>
      <c r="L24" s="151" t="s">
        <v>86</v>
      </c>
      <c r="M24" s="151"/>
      <c r="N24" s="151"/>
      <c r="O24" s="151"/>
      <c r="P24" s="37"/>
      <c r="R24" s="46">
        <v>21</v>
      </c>
      <c r="S24" s="47" t="e">
        <f t="shared" si="0"/>
        <v>#N/A</v>
      </c>
      <c r="T24" s="47"/>
      <c r="U24" s="52" t="str">
        <f>IF(H24="30 Mins",$N$19,IF(H24="45 Mins",$N$20,IF(H24="60 Mins",$N$21,IF(H24="Alt 1",$N$22,IF(H24="Alt 2",$N$23,IF(H24="Alt 3",$N$24,IF(H24="Alt 4",$N$25,IF(H24="Alt 5",#REF!,IF(H24="Change",V23,"")))))))))</f>
        <v/>
      </c>
      <c r="V24" s="53" t="e">
        <f>IF(COUNT(U$4:U24)=0,NA(),IF(ISNUMBER(U24),U24,V23))</f>
        <v>#N/A</v>
      </c>
      <c r="W24" s="48" t="e">
        <f t="shared" si="1"/>
        <v>#N/A</v>
      </c>
      <c r="X24" s="72" t="str">
        <f>IF(AND(ISNUMBER($S24),COUNT($U$4:$U24)=X$2),$S24,"")</f>
        <v/>
      </c>
      <c r="Y24" s="72" t="str">
        <f>IF(AND(ISNUMBER($S24),COUNT($U$4:$U24)=Y$2),$S24,"")</f>
        <v/>
      </c>
      <c r="Z24" s="72" t="str">
        <f>IF(AND(ISNUMBER($S24),COUNT($U$4:$U24)=Z$2),$S24,"")</f>
        <v/>
      </c>
      <c r="AA24" s="72" t="str">
        <f>IF(AND(ISNUMBER($S24),COUNT($U$4:$U24)=AA$2),$S24,"")</f>
        <v/>
      </c>
      <c r="AB24" s="72" t="str">
        <f>IF(AND(ISNUMBER($S24),COUNT($U$4:$U24)=AB$2),$S24,"")</f>
        <v/>
      </c>
      <c r="AC24" s="72" t="str">
        <f>IF(AND(ISNUMBER($S24),COUNT($U$4:$U24)=AC$2),$S24,"")</f>
        <v/>
      </c>
      <c r="AD24" s="72" t="str">
        <f>IF(AND(ISNUMBER($S24),COUNT($U$4:$U24)=AD$2),$S24,"")</f>
        <v/>
      </c>
      <c r="AE24" s="72" t="str">
        <f>IF(AND(ISNUMBER($S24),COUNT($U$4:$U24)=AE$2),$S24,"")</f>
        <v/>
      </c>
      <c r="AF24" s="72" t="str">
        <f>IF(AND(ISNUMBER($S24),COUNT($U$4:$U24)=AF$2),$S24,"")</f>
        <v/>
      </c>
      <c r="AG24" s="72" t="str">
        <f>IF(AND(ISNUMBER($S24),COUNT($U$4:$U24)=AG$2),$S24,"")</f>
        <v/>
      </c>
      <c r="AH24" s="72" t="str">
        <f>IF(AND(ISNUMBER($S24),COUNT($U$4:$U24)=AH$2),$S24,"")</f>
        <v/>
      </c>
      <c r="AI24" s="72" t="str">
        <f>IF(AND(ISNUMBER($S24),COUNT($U$4:$U24)=AI$2),$S24,"")</f>
        <v/>
      </c>
      <c r="AJ24" s="51" t="e">
        <f>IFERROR(IF(COUNT($U$4:$U24)&lt;&gt;AJ$2,NA(),SLOPE(X$4:X$26,$R$4:$R$26)*($R24-COUNTIF(BH$4:BH24,"Hold"))+INTERCEPT(X$4:X$26,$R$4:$R$26)),NA())</f>
        <v>#N/A</v>
      </c>
      <c r="AK24" s="51" t="e">
        <f>IFERROR(IF(COUNT($U$4:$U24)&lt;&gt;AK$2,NA(),SLOPE(Y$4:Y$26,$R$4:$R$26)*($R24-COUNTIF(BI$4:BI24,"Hold"))+INTERCEPT(Y$4:Y$26,$R$4:$R$26)),NA())</f>
        <v>#N/A</v>
      </c>
      <c r="AL24" s="51" t="e">
        <f>IFERROR(IF(COUNT($U$4:$U24)&lt;&gt;AL$2,NA(),SLOPE(Z$4:Z$26,$R$4:$R$26)*($R24-COUNTIF(BJ$4:BJ24,"Hold"))+INTERCEPT(Z$4:Z$26,$R$4:$R$26)),NA())</f>
        <v>#N/A</v>
      </c>
      <c r="AM24" s="51" t="e">
        <f>IFERROR(IF(COUNT($U$4:$U24)&lt;&gt;AM$2,NA(),SLOPE(AA$4:AA$26,$R$4:$R$26)*($R24-COUNTIF(BK$4:BK24,"Hold"))+INTERCEPT(AA$4:AA$26,$R$4:$R$26)),NA())</f>
        <v>#N/A</v>
      </c>
      <c r="AN24" s="51" t="e">
        <f>IFERROR(IF(COUNT($U$4:$U24)&lt;&gt;AN$2,NA(),SLOPE(AB$4:AB$26,$R$4:$R$26)*($R24-COUNTIF(BL$4:BL24,"Hold"))+INTERCEPT(AB$4:AB$26,$R$4:$R$26)),NA())</f>
        <v>#N/A</v>
      </c>
      <c r="AO24" s="51" t="e">
        <f>IFERROR(IF(COUNT($U$4:$U24)&lt;&gt;AO$2,NA(),SLOPE(AC$4:AC$26,$R$4:$R$26)*($R24-COUNTIF(BM$4:BM24,"Hold"))+INTERCEPT(AC$4:AC$26,$R$4:$R$26)),NA())</f>
        <v>#N/A</v>
      </c>
      <c r="AP24" s="51" t="e">
        <f>IFERROR(IF(COUNT($U$4:$U24)&lt;&gt;AP$2,NA(),SLOPE(AD$4:AD$26,$R$4:$R$26)*($R24-COUNTIF(BN$4:BN24,"Hold"))+INTERCEPT(AD$4:AD$26,$R$4:$R$26)),NA())</f>
        <v>#N/A</v>
      </c>
      <c r="AQ24" s="51" t="e">
        <f>IFERROR(IF(COUNT($U$4:$U24)&lt;&gt;AQ$2,NA(),SLOPE(AE$4:AE$26,$R$4:$R$26)*($R24-COUNTIF(BO$4:BO24,"Hold"))+INTERCEPT(AE$4:AE$26,$R$4:$R$26)),NA())</f>
        <v>#N/A</v>
      </c>
      <c r="AR24" s="51" t="e">
        <f>IFERROR(IF(COUNT($U$4:$U24)&lt;&gt;AR$2,NA(),SLOPE(AF$4:AF$26,$R$4:$R$26)*($R24-COUNTIF(BP$4:BP24,"Hold"))+INTERCEPT(AF$4:AF$26,$R$4:$R$26)),NA())</f>
        <v>#N/A</v>
      </c>
      <c r="AS24" s="51" t="e">
        <f>IFERROR(IF(COUNT($U$4:$U24)&lt;&gt;AS$2,NA(),SLOPE(AG$4:AG$26,$R$4:$R$26)*($R24-COUNTIF(BQ$4:BQ24,"Hold"))+INTERCEPT(AG$4:AG$26,$R$4:$R$26)),NA())</f>
        <v>#N/A</v>
      </c>
      <c r="AT24" s="51" t="e">
        <f>IFERROR(IF(COUNT($U$4:$U24)&lt;&gt;AT$2,NA(),SLOPE(AH$4:AH$26,$R$4:$R$26)*($R24-COUNTIF(BR$4:BR24,"Hold"))+INTERCEPT(AH$4:AH$26,$R$4:$R$26)),NA())</f>
        <v>#N/A</v>
      </c>
      <c r="AU24" s="51" t="e">
        <f>IFERROR(IF(COUNT($U$4:$U24)&lt;&gt;AU$2,NA(),SLOPE(AI$4:AI$26,$R$4:$R$26)*($R24-COUNTIF(BS$4:BS24,"Hold"))+INTERCEPT(AI$4:AI$26,$R$4:$R$26)),NA())</f>
        <v>#N/A</v>
      </c>
      <c r="AV24" s="57" t="e">
        <f>IF(AND(ISNUMBER($U24),COUNT($U$4:$U24)=AV$2),$G24,IF($H24="Hold",AV23,IF(COUNT($U$4:$U24)=AV$2,$V24+AV23,NA())))</f>
        <v>#N/A</v>
      </c>
      <c r="AW24" s="57" t="e">
        <f>IF(AND(ISNUMBER($U24),COUNT($U$4:$U24)=AW$2),$G24,IF($H24="Hold",AW23,IF(COUNT($U$4:$U24)=AW$2,$V24+AW23,NA())))</f>
        <v>#N/A</v>
      </c>
      <c r="AX24" s="57" t="e">
        <f>IF(AND(ISNUMBER($U24),COUNT($U$4:$U24)=AX$2),$G24,IF($H24="Hold",AX23,IF(COUNT($U$4:$U24)=AX$2,$V24+AX23,NA())))</f>
        <v>#N/A</v>
      </c>
      <c r="AY24" s="57" t="e">
        <f>IF(AND(ISNUMBER($U24),COUNT($U$4:$U24)=AY$2),$G24,IF($H24="Hold",AY23,IF(COUNT($U$4:$U24)=AY$2,$V24+AY23,NA())))</f>
        <v>#N/A</v>
      </c>
      <c r="AZ24" s="57" t="e">
        <f>IF(AND(ISNUMBER($U24),COUNT($U$4:$U24)=AZ$2),$G24,IF($H24="Hold",AZ23,IF(COUNT($U$4:$U24)=AZ$2,$V24+AZ23,NA())))</f>
        <v>#N/A</v>
      </c>
      <c r="BA24" s="57" t="e">
        <f>IF(AND(ISNUMBER($U24),COUNT($U$4:$U24)=BA$2),$G24,IF($H24="Hold",BA23,IF(COUNT($U$4:$U24)=BA$2,$V24+BA23,NA())))</f>
        <v>#N/A</v>
      </c>
      <c r="BB24" s="57" t="e">
        <f>IF(AND(ISNUMBER($U24),COUNT($U$4:$U24)=BB$2),$G24,IF($H24="Hold",BB23,IF(COUNT($U$4:$U24)=BB$2,$V24+BB23,NA())))</f>
        <v>#N/A</v>
      </c>
      <c r="BC24" s="57" t="e">
        <f>IF(AND(ISNUMBER($U24),COUNT($U$4:$U24)=BC$2),$G24,IF($H24="Hold",BC23,IF(COUNT($U$4:$U24)=BC$2,$V24+BC23,NA())))</f>
        <v>#N/A</v>
      </c>
      <c r="BD24" s="57" t="e">
        <f>IF(AND(ISNUMBER($U24),COUNT($U$4:$U24)=BD$2),$G24,IF($H24="Hold",BD23,IF(COUNT($U$4:$U24)=BD$2,$V24+BD23,NA())))</f>
        <v>#N/A</v>
      </c>
      <c r="BE24" s="57" t="e">
        <f>IF(AND(ISNUMBER($U24),COUNT($U$4:$U24)=BE$2),$G24,IF($H24="Hold",BE23,IF(COUNT($U$4:$U24)=BE$2,$V24+BE23,NA())))</f>
        <v>#N/A</v>
      </c>
      <c r="BF24" s="57" t="e">
        <f>IF(AND(ISNUMBER($U24),COUNT($U$4:$U24)=BF$2),$G24,IF($H24="Hold",BF23,IF(COUNT($U$4:$U24)=BF$2,$V24+BF23,NA())))</f>
        <v>#N/A</v>
      </c>
      <c r="BG24" s="57" t="e">
        <f>IF(AND(ISNUMBER($U24),COUNT($U$4:$U24)=BG$2),$G24,IF($H24="Hold",BG23,IF(COUNT($U$4:$U24)=BG$2,$V24+BG23,NA())))</f>
        <v>#N/A</v>
      </c>
      <c r="BH24" s="55" t="e">
        <f>IF(AND(COUNT($U$4:$U24)=BH$2,$H24="Hold"),"Hold",NA())</f>
        <v>#N/A</v>
      </c>
      <c r="BI24" s="55" t="e">
        <f>IF(AND(COUNT($U$4:$U24)=BI$2,$H24="Hold"),"Hold",NA())</f>
        <v>#N/A</v>
      </c>
      <c r="BJ24" s="55" t="e">
        <f>IF(AND(COUNT($U$4:$U24)=BJ$2,$H24="Hold"),"Hold",NA())</f>
        <v>#N/A</v>
      </c>
      <c r="BK24" s="55" t="e">
        <f>IF(AND(COUNT($U$4:$U24)=BK$2,$H24="Hold"),"Hold",NA())</f>
        <v>#N/A</v>
      </c>
      <c r="BL24" s="55" t="e">
        <f>IF(AND(COUNT($U$4:$U24)=BL$2,$H24="Hold"),"Hold",NA())</f>
        <v>#N/A</v>
      </c>
      <c r="BM24" s="55" t="e">
        <f>IF(AND(COUNT($U$4:$U24)=BM$2,$H24="Hold"),"Hold",NA())</f>
        <v>#N/A</v>
      </c>
      <c r="BN24" s="55" t="e">
        <f>IF(AND(COUNT($U$4:$U24)=BN$2,$H24="Hold"),"Hold",NA())</f>
        <v>#N/A</v>
      </c>
      <c r="BO24" s="55" t="e">
        <f>IF(AND(COUNT($U$4:$U24)=BO$2,$H24="Hold"),"Hold",NA())</f>
        <v>#N/A</v>
      </c>
      <c r="BP24" s="55" t="e">
        <f>IF(AND(COUNT($U$4:$U24)=BP$2,$H24="Hold"),"Hold",NA())</f>
        <v>#N/A</v>
      </c>
      <c r="BQ24" s="55" t="e">
        <f>IF(AND(COUNT($U$4:$U24)=BQ$2,$H24="Hold"),"Hold",NA())</f>
        <v>#N/A</v>
      </c>
      <c r="BR24" s="55" t="e">
        <f>IF(AND(COUNT($U$4:$U24)=BR$2,$H24="Hold"),"Hold",NA())</f>
        <v>#N/A</v>
      </c>
      <c r="BS24" s="55" t="e">
        <f>IF(AND(COUNT($U$4:$U24)=BS$2,$H24="Hold"),"Hold",NA())</f>
        <v>#N/A</v>
      </c>
    </row>
    <row r="25" spans="1:71" s="96" customFormat="1" ht="18.75" customHeight="1" x14ac:dyDescent="0.25">
      <c r="B25" s="23"/>
      <c r="C25" s="95"/>
      <c r="D25" s="9">
        <f t="shared" si="2"/>
        <v>42</v>
      </c>
      <c r="E25" s="10">
        <f t="shared" si="3"/>
        <v>42884</v>
      </c>
      <c r="F25" s="5" t="str">
        <f>IFERROR(IF(COUNT(G$4:G25)=0,"",IF(H25="Hold",F24,IF(ISNUMBER(U25),G25,F24+V25))),"")</f>
        <v/>
      </c>
      <c r="G25" s="13"/>
      <c r="H25" s="27"/>
      <c r="I25" s="17"/>
      <c r="J25" s="93"/>
      <c r="K25" s="34"/>
      <c r="L25" s="151"/>
      <c r="M25" s="151"/>
      <c r="N25" s="151"/>
      <c r="O25" s="151"/>
      <c r="P25" s="37"/>
      <c r="R25" s="46">
        <v>22</v>
      </c>
      <c r="S25" s="47" t="e">
        <f t="shared" si="0"/>
        <v>#N/A</v>
      </c>
      <c r="T25" s="47"/>
      <c r="U25" s="52" t="str">
        <f>IF(H25="30 Mins",$N$19,IF(H25="45 Mins",$N$20,IF(H25="60 Mins",$N$21,IF(H25="Alt 1",$N$22,IF(H25="Alt 2",$N$23,IF(H25="Alt 3",$N$24,IF(H25="Alt 4",$N$25,IF(H25="Alt 5",#REF!,IF(H25="Change",V24,"")))))))))</f>
        <v/>
      </c>
      <c r="V25" s="53" t="e">
        <f>IF(COUNT(U$4:U25)=0,NA(),IF(ISNUMBER(U25),U25,V24))</f>
        <v>#N/A</v>
      </c>
      <c r="W25" s="48" t="e">
        <f t="shared" si="1"/>
        <v>#N/A</v>
      </c>
      <c r="X25" s="72" t="str">
        <f>IF(AND(ISNUMBER($S25),COUNT($U$4:$U25)=X$2),$S25,"")</f>
        <v/>
      </c>
      <c r="Y25" s="72" t="str">
        <f>IF(AND(ISNUMBER($S25),COUNT($U$4:$U25)=Y$2),$S25,"")</f>
        <v/>
      </c>
      <c r="Z25" s="72" t="str">
        <f>IF(AND(ISNUMBER($S25),COUNT($U$4:$U25)=Z$2),$S25,"")</f>
        <v/>
      </c>
      <c r="AA25" s="72" t="str">
        <f>IF(AND(ISNUMBER($S25),COUNT($U$4:$U25)=AA$2),$S25,"")</f>
        <v/>
      </c>
      <c r="AB25" s="72" t="str">
        <f>IF(AND(ISNUMBER($S25),COUNT($U$4:$U25)=AB$2),$S25,"")</f>
        <v/>
      </c>
      <c r="AC25" s="72" t="str">
        <f>IF(AND(ISNUMBER($S25),COUNT($U$4:$U25)=AC$2),$S25,"")</f>
        <v/>
      </c>
      <c r="AD25" s="72" t="str">
        <f>IF(AND(ISNUMBER($S25),COUNT($U$4:$U25)=AD$2),$S25,"")</f>
        <v/>
      </c>
      <c r="AE25" s="72" t="str">
        <f>IF(AND(ISNUMBER($S25),COUNT($U$4:$U25)=AE$2),$S25,"")</f>
        <v/>
      </c>
      <c r="AF25" s="72" t="str">
        <f>IF(AND(ISNUMBER($S25),COUNT($U$4:$U25)=AF$2),$S25,"")</f>
        <v/>
      </c>
      <c r="AG25" s="72" t="str">
        <f>IF(AND(ISNUMBER($S25),COUNT($U$4:$U25)=AG$2),$S25,"")</f>
        <v/>
      </c>
      <c r="AH25" s="72" t="str">
        <f>IF(AND(ISNUMBER($S25),COUNT($U$4:$U25)=AH$2),$S25,"")</f>
        <v/>
      </c>
      <c r="AI25" s="72" t="str">
        <f>IF(AND(ISNUMBER($S25),COUNT($U$4:$U25)=AI$2),$S25,"")</f>
        <v/>
      </c>
      <c r="AJ25" s="51" t="e">
        <f>IFERROR(IF(COUNT($U$4:$U25)&lt;&gt;AJ$2,NA(),SLOPE(X$4:X$26,$R$4:$R$26)*($R25-COUNTIF(BH$4:BH25,"Hold"))+INTERCEPT(X$4:X$26,$R$4:$R$26)),NA())</f>
        <v>#N/A</v>
      </c>
      <c r="AK25" s="51" t="e">
        <f>IFERROR(IF(COUNT($U$4:$U25)&lt;&gt;AK$2,NA(),SLOPE(Y$4:Y$26,$R$4:$R$26)*($R25-COUNTIF(BI$4:BI25,"Hold"))+INTERCEPT(Y$4:Y$26,$R$4:$R$26)),NA())</f>
        <v>#N/A</v>
      </c>
      <c r="AL25" s="51" t="e">
        <f>IFERROR(IF(COUNT($U$4:$U25)&lt;&gt;AL$2,NA(),SLOPE(Z$4:Z$26,$R$4:$R$26)*($R25-COUNTIF(BJ$4:BJ25,"Hold"))+INTERCEPT(Z$4:Z$26,$R$4:$R$26)),NA())</f>
        <v>#N/A</v>
      </c>
      <c r="AM25" s="51" t="e">
        <f>IFERROR(IF(COUNT($U$4:$U25)&lt;&gt;AM$2,NA(),SLOPE(AA$4:AA$26,$R$4:$R$26)*($R25-COUNTIF(BK$4:BK25,"Hold"))+INTERCEPT(AA$4:AA$26,$R$4:$R$26)),NA())</f>
        <v>#N/A</v>
      </c>
      <c r="AN25" s="51" t="e">
        <f>IFERROR(IF(COUNT($U$4:$U25)&lt;&gt;AN$2,NA(),SLOPE(AB$4:AB$26,$R$4:$R$26)*($R25-COUNTIF(BL$4:BL25,"Hold"))+INTERCEPT(AB$4:AB$26,$R$4:$R$26)),NA())</f>
        <v>#N/A</v>
      </c>
      <c r="AO25" s="51" t="e">
        <f>IFERROR(IF(COUNT($U$4:$U25)&lt;&gt;AO$2,NA(),SLOPE(AC$4:AC$26,$R$4:$R$26)*($R25-COUNTIF(BM$4:BM25,"Hold"))+INTERCEPT(AC$4:AC$26,$R$4:$R$26)),NA())</f>
        <v>#N/A</v>
      </c>
      <c r="AP25" s="51" t="e">
        <f>IFERROR(IF(COUNT($U$4:$U25)&lt;&gt;AP$2,NA(),SLOPE(AD$4:AD$26,$R$4:$R$26)*($R25-COUNTIF(BN$4:BN25,"Hold"))+INTERCEPT(AD$4:AD$26,$R$4:$R$26)),NA())</f>
        <v>#N/A</v>
      </c>
      <c r="AQ25" s="51" t="e">
        <f>IFERROR(IF(COUNT($U$4:$U25)&lt;&gt;AQ$2,NA(),SLOPE(AE$4:AE$26,$R$4:$R$26)*($R25-COUNTIF(BO$4:BO25,"Hold"))+INTERCEPT(AE$4:AE$26,$R$4:$R$26)),NA())</f>
        <v>#N/A</v>
      </c>
      <c r="AR25" s="51" t="e">
        <f>IFERROR(IF(COUNT($U$4:$U25)&lt;&gt;AR$2,NA(),SLOPE(AF$4:AF$26,$R$4:$R$26)*($R25-COUNTIF(BP$4:BP25,"Hold"))+INTERCEPT(AF$4:AF$26,$R$4:$R$26)),NA())</f>
        <v>#N/A</v>
      </c>
      <c r="AS25" s="51" t="e">
        <f>IFERROR(IF(COUNT($U$4:$U25)&lt;&gt;AS$2,NA(),SLOPE(AG$4:AG$26,$R$4:$R$26)*($R25-COUNTIF(BQ$4:BQ25,"Hold"))+INTERCEPT(AG$4:AG$26,$R$4:$R$26)),NA())</f>
        <v>#N/A</v>
      </c>
      <c r="AT25" s="51" t="e">
        <f>IFERROR(IF(COUNT($U$4:$U25)&lt;&gt;AT$2,NA(),SLOPE(AH$4:AH$26,$R$4:$R$26)*($R25-COUNTIF(BR$4:BR25,"Hold"))+INTERCEPT(AH$4:AH$26,$R$4:$R$26)),NA())</f>
        <v>#N/A</v>
      </c>
      <c r="AU25" s="51" t="e">
        <f>IFERROR(IF(COUNT($U$4:$U25)&lt;&gt;AU$2,NA(),SLOPE(AI$4:AI$26,$R$4:$R$26)*($R25-COUNTIF(BS$4:BS25,"Hold"))+INTERCEPT(AI$4:AI$26,$R$4:$R$26)),NA())</f>
        <v>#N/A</v>
      </c>
      <c r="AV25" s="57" t="e">
        <f>IF(AND(ISNUMBER($U25),COUNT($U$4:$U25)=AV$2),$G25,IF($H25="Hold",AV24,IF(COUNT($U$4:$U25)=AV$2,$V25+AV24,NA())))</f>
        <v>#N/A</v>
      </c>
      <c r="AW25" s="57" t="e">
        <f>IF(AND(ISNUMBER($U25),COUNT($U$4:$U25)=AW$2),$G25,IF($H25="Hold",AW24,IF(COUNT($U$4:$U25)=AW$2,$V25+AW24,NA())))</f>
        <v>#N/A</v>
      </c>
      <c r="AX25" s="57" t="e">
        <f>IF(AND(ISNUMBER($U25),COUNT($U$4:$U25)=AX$2),$G25,IF($H25="Hold",AX24,IF(COUNT($U$4:$U25)=AX$2,$V25+AX24,NA())))</f>
        <v>#N/A</v>
      </c>
      <c r="AY25" s="57" t="e">
        <f>IF(AND(ISNUMBER($U25),COUNT($U$4:$U25)=AY$2),$G25,IF($H25="Hold",AY24,IF(COUNT($U$4:$U25)=AY$2,$V25+AY24,NA())))</f>
        <v>#N/A</v>
      </c>
      <c r="AZ25" s="57" t="e">
        <f>IF(AND(ISNUMBER($U25),COUNT($U$4:$U25)=AZ$2),$G25,IF($H25="Hold",AZ24,IF(COUNT($U$4:$U25)=AZ$2,$V25+AZ24,NA())))</f>
        <v>#N/A</v>
      </c>
      <c r="BA25" s="57" t="e">
        <f>IF(AND(ISNUMBER($U25),COUNT($U$4:$U25)=BA$2),$G25,IF($H25="Hold",BA24,IF(COUNT($U$4:$U25)=BA$2,$V25+BA24,NA())))</f>
        <v>#N/A</v>
      </c>
      <c r="BB25" s="57" t="e">
        <f>IF(AND(ISNUMBER($U25),COUNT($U$4:$U25)=BB$2),$G25,IF($H25="Hold",BB24,IF(COUNT($U$4:$U25)=BB$2,$V25+BB24,NA())))</f>
        <v>#N/A</v>
      </c>
      <c r="BC25" s="57" t="e">
        <f>IF(AND(ISNUMBER($U25),COUNT($U$4:$U25)=BC$2),$G25,IF($H25="Hold",BC24,IF(COUNT($U$4:$U25)=BC$2,$V25+BC24,NA())))</f>
        <v>#N/A</v>
      </c>
      <c r="BD25" s="57" t="e">
        <f>IF(AND(ISNUMBER($U25),COUNT($U$4:$U25)=BD$2),$G25,IF($H25="Hold",BD24,IF(COUNT($U$4:$U25)=BD$2,$V25+BD24,NA())))</f>
        <v>#N/A</v>
      </c>
      <c r="BE25" s="57" t="e">
        <f>IF(AND(ISNUMBER($U25),COUNT($U$4:$U25)=BE$2),$G25,IF($H25="Hold",BE24,IF(COUNT($U$4:$U25)=BE$2,$V25+BE24,NA())))</f>
        <v>#N/A</v>
      </c>
      <c r="BF25" s="57" t="e">
        <f>IF(AND(ISNUMBER($U25),COUNT($U$4:$U25)=BF$2),$G25,IF($H25="Hold",BF24,IF(COUNT($U$4:$U25)=BF$2,$V25+BF24,NA())))</f>
        <v>#N/A</v>
      </c>
      <c r="BG25" s="57" t="e">
        <f>IF(AND(ISNUMBER($U25),COUNT($U$4:$U25)=BG$2),$G25,IF($H25="Hold",BG24,IF(COUNT($U$4:$U25)=BG$2,$V25+BG24,NA())))</f>
        <v>#N/A</v>
      </c>
      <c r="BH25" s="55" t="e">
        <f>IF(AND(COUNT($U$4:$U25)=BH$2,$H25="Hold"),"Hold",NA())</f>
        <v>#N/A</v>
      </c>
      <c r="BI25" s="55" t="e">
        <f>IF(AND(COUNT($U$4:$U25)=BI$2,$H25="Hold"),"Hold",NA())</f>
        <v>#N/A</v>
      </c>
      <c r="BJ25" s="55" t="e">
        <f>IF(AND(COUNT($U$4:$U25)=BJ$2,$H25="Hold"),"Hold",NA())</f>
        <v>#N/A</v>
      </c>
      <c r="BK25" s="55" t="e">
        <f>IF(AND(COUNT($U$4:$U25)=BK$2,$H25="Hold"),"Hold",NA())</f>
        <v>#N/A</v>
      </c>
      <c r="BL25" s="55" t="e">
        <f>IF(AND(COUNT($U$4:$U25)=BL$2,$H25="Hold"),"Hold",NA())</f>
        <v>#N/A</v>
      </c>
      <c r="BM25" s="55" t="e">
        <f>IF(AND(COUNT($U$4:$U25)=BM$2,$H25="Hold"),"Hold",NA())</f>
        <v>#N/A</v>
      </c>
      <c r="BN25" s="55" t="e">
        <f>IF(AND(COUNT($U$4:$U25)=BN$2,$H25="Hold"),"Hold",NA())</f>
        <v>#N/A</v>
      </c>
      <c r="BO25" s="55" t="e">
        <f>IF(AND(COUNT($U$4:$U25)=BO$2,$H25="Hold"),"Hold",NA())</f>
        <v>#N/A</v>
      </c>
      <c r="BP25" s="55" t="e">
        <f>IF(AND(COUNT($U$4:$U25)=BP$2,$H25="Hold"),"Hold",NA())</f>
        <v>#N/A</v>
      </c>
      <c r="BQ25" s="55" t="e">
        <f>IF(AND(COUNT($U$4:$U25)=BQ$2,$H25="Hold"),"Hold",NA())</f>
        <v>#N/A</v>
      </c>
      <c r="BR25" s="55" t="e">
        <f>IF(AND(COUNT($U$4:$U25)=BR$2,$H25="Hold"),"Hold",NA())</f>
        <v>#N/A</v>
      </c>
      <c r="BS25" s="55" t="e">
        <f>IF(AND(COUNT($U$4:$U25)=BS$2,$H25="Hold"),"Hold",NA())</f>
        <v>#N/A</v>
      </c>
    </row>
    <row r="26" spans="1:71" s="96" customFormat="1" ht="18.75" customHeight="1" x14ac:dyDescent="0.25">
      <c r="B26" s="61" t="str">
        <f>IF(ISBLANK($A$1),"","This worksheet was created by Mike Braun for the Pulaski County School District.  (Delete contents of Cell A1.)")</f>
        <v/>
      </c>
      <c r="C26" s="95"/>
      <c r="D26" s="9">
        <f t="shared" si="2"/>
        <v>44</v>
      </c>
      <c r="E26" s="10">
        <f t="shared" si="3"/>
        <v>42898</v>
      </c>
      <c r="F26" s="5" t="str">
        <f>IFERROR(IF(COUNT(G$4:G26)=0,"",IF(H26="Hold",F25,IF(ISNUMBER(U26),G26,F25+V26))),"")</f>
        <v/>
      </c>
      <c r="G26" s="14"/>
      <c r="H26" s="27"/>
      <c r="I26" s="17"/>
      <c r="J26" s="93"/>
      <c r="K26" s="41"/>
      <c r="L26" s="152"/>
      <c r="M26" s="152"/>
      <c r="N26" s="152"/>
      <c r="O26" s="152"/>
      <c r="P26" s="42"/>
      <c r="R26" s="46">
        <v>23</v>
      </c>
      <c r="S26" s="47" t="e">
        <f t="shared" si="0"/>
        <v>#N/A</v>
      </c>
      <c r="T26" s="47"/>
      <c r="U26" s="52" t="str">
        <f>IF(H26="30 Mins",$N$19,IF(H26="45 Mins",$N$20,IF(H26="60 Mins",$N$21,IF(H26="Alt 1",$N$22,IF(H26="Alt 2",$N$23,IF(H26="Alt 3",$N$24,IF(H26="Alt 4",$N$25,IF(H26="Alt 5",#REF!,IF(H26="Change",V25,"")))))))))</f>
        <v/>
      </c>
      <c r="V26" s="53" t="e">
        <f>IF(COUNT(U$4:U26)=0,NA(),IF(ISNUMBER(U26),U26,V25))</f>
        <v>#N/A</v>
      </c>
      <c r="W26" s="48" t="e">
        <f t="shared" si="1"/>
        <v>#N/A</v>
      </c>
      <c r="X26" s="73" t="str">
        <f>IF(AND(ISNUMBER($S26),COUNT($U$4:$U26)=X$2),$S26,"")</f>
        <v/>
      </c>
      <c r="Y26" s="73" t="str">
        <f>IF(AND(ISNUMBER($S26),COUNT($U$4:$U26)=Y$2),$S26,"")</f>
        <v/>
      </c>
      <c r="Z26" s="73" t="str">
        <f>IF(AND(ISNUMBER($S26),COUNT($U$4:$U26)=Z$2),$S26,"")</f>
        <v/>
      </c>
      <c r="AA26" s="73" t="str">
        <f>IF(AND(ISNUMBER($S26),COUNT($U$4:$U26)=AA$2),$S26,"")</f>
        <v/>
      </c>
      <c r="AB26" s="73" t="str">
        <f>IF(AND(ISNUMBER($S26),COUNT($U$4:$U26)=AB$2),$S26,"")</f>
        <v/>
      </c>
      <c r="AC26" s="73" t="str">
        <f>IF(AND(ISNUMBER($S26),COUNT($U$4:$U26)=AC$2),$S26,"")</f>
        <v/>
      </c>
      <c r="AD26" s="73" t="str">
        <f>IF(AND(ISNUMBER($S26),COUNT($U$4:$U26)=AD$2),$S26,"")</f>
        <v/>
      </c>
      <c r="AE26" s="73" t="str">
        <f>IF(AND(ISNUMBER($S26),COUNT($U$4:$U26)=AE$2),$S26,"")</f>
        <v/>
      </c>
      <c r="AF26" s="73" t="str">
        <f>IF(AND(ISNUMBER($S26),COUNT($U$4:$U26)=AF$2),$S26,"")</f>
        <v/>
      </c>
      <c r="AG26" s="73" t="str">
        <f>IF(AND(ISNUMBER($S26),COUNT($U$4:$U26)=AG$2),$S26,"")</f>
        <v/>
      </c>
      <c r="AH26" s="73" t="str">
        <f>IF(AND(ISNUMBER($S26),COUNT($U$4:$U26)=AH$2),$S26,"")</f>
        <v/>
      </c>
      <c r="AI26" s="73" t="str">
        <f>IF(AND(ISNUMBER($S26),COUNT($U$4:$U26)=AI$2),$S26,"")</f>
        <v/>
      </c>
      <c r="AJ26" s="51" t="e">
        <f>IFERROR(IF(COUNT($U$4:$U26)&lt;&gt;AJ$2,NA(),SLOPE(X$4:X$26,$R$4:$R$26)*($R26-COUNTIF(BH$4:BH26,"Hold"))+INTERCEPT(X$4:X$26,$R$4:$R$26)),NA())</f>
        <v>#N/A</v>
      </c>
      <c r="AK26" s="51" t="e">
        <f>IFERROR(IF(COUNT($U$4:$U26)&lt;&gt;AK$2,NA(),SLOPE(Y$4:Y$26,$R$4:$R$26)*($R26-COUNTIF(BI$4:BI26,"Hold"))+INTERCEPT(Y$4:Y$26,$R$4:$R$26)),NA())</f>
        <v>#N/A</v>
      </c>
      <c r="AL26" s="51" t="e">
        <f>IFERROR(IF(COUNT($U$4:$U26)&lt;&gt;AL$2,NA(),SLOPE(Z$4:Z$26,$R$4:$R$26)*($R26-COUNTIF(BJ$4:BJ26,"Hold"))+INTERCEPT(Z$4:Z$26,$R$4:$R$26)),NA())</f>
        <v>#N/A</v>
      </c>
      <c r="AM26" s="51" t="e">
        <f>IFERROR(IF(COUNT($U$4:$U26)&lt;&gt;AM$2,NA(),SLOPE(AA$4:AA$26,$R$4:$R$26)*($R26-COUNTIF(BK$4:BK26,"Hold"))+INTERCEPT(AA$4:AA$26,$R$4:$R$26)),NA())</f>
        <v>#N/A</v>
      </c>
      <c r="AN26" s="51" t="e">
        <f>IFERROR(IF(COUNT($U$4:$U26)&lt;&gt;AN$2,NA(),SLOPE(AB$4:AB$26,$R$4:$R$26)*($R26-COUNTIF(BL$4:BL26,"Hold"))+INTERCEPT(AB$4:AB$26,$R$4:$R$26)),NA())</f>
        <v>#N/A</v>
      </c>
      <c r="AO26" s="51" t="e">
        <f>IFERROR(IF(COUNT($U$4:$U26)&lt;&gt;AO$2,NA(),SLOPE(AC$4:AC$26,$R$4:$R$26)*($R26-COUNTIF(BM$4:BM26,"Hold"))+INTERCEPT(AC$4:AC$26,$R$4:$R$26)),NA())</f>
        <v>#N/A</v>
      </c>
      <c r="AP26" s="51" t="e">
        <f>IFERROR(IF(COUNT($U$4:$U26)&lt;&gt;AP$2,NA(),SLOPE(AD$4:AD$26,$R$4:$R$26)*($R26-COUNTIF(BN$4:BN26,"Hold"))+INTERCEPT(AD$4:AD$26,$R$4:$R$26)),NA())</f>
        <v>#N/A</v>
      </c>
      <c r="AQ26" s="51" t="e">
        <f>IFERROR(IF(COUNT($U$4:$U26)&lt;&gt;AQ$2,NA(),SLOPE(AE$4:AE$26,$R$4:$R$26)*($R26-COUNTIF(BO$4:BO26,"Hold"))+INTERCEPT(AE$4:AE$26,$R$4:$R$26)),NA())</f>
        <v>#N/A</v>
      </c>
      <c r="AR26" s="51" t="e">
        <f>IFERROR(IF(COUNT($U$4:$U26)&lt;&gt;AR$2,NA(),SLOPE(AF$4:AF$26,$R$4:$R$26)*($R26-COUNTIF(BP$4:BP26,"Hold"))+INTERCEPT(AF$4:AF$26,$R$4:$R$26)),NA())</f>
        <v>#N/A</v>
      </c>
      <c r="AS26" s="51" t="e">
        <f>IFERROR(IF(COUNT($U$4:$U26)&lt;&gt;AS$2,NA(),SLOPE(AG$4:AG$26,$R$4:$R$26)*($R26-COUNTIF(BQ$4:BQ26,"Hold"))+INTERCEPT(AG$4:AG$26,$R$4:$R$26)),NA())</f>
        <v>#N/A</v>
      </c>
      <c r="AT26" s="51" t="e">
        <f>IFERROR(IF(COUNT($U$4:$U26)&lt;&gt;AT$2,NA(),SLOPE(AH$4:AH$26,$R$4:$R$26)*($R26-COUNTIF(BR$4:BR26,"Hold"))+INTERCEPT(AH$4:AH$26,$R$4:$R$26)),NA())</f>
        <v>#N/A</v>
      </c>
      <c r="AU26" s="51" t="e">
        <f>IFERROR(IF(COUNT($U$4:$U26)&lt;&gt;AU$2,NA(),SLOPE(AI$4:AI$26,$R$4:$R$26)*($R26-COUNTIF(BS$4:BS26,"Hold"))+INTERCEPT(AI$4:AI$26,$R$4:$R$26)),NA())</f>
        <v>#N/A</v>
      </c>
      <c r="AV26" s="57" t="e">
        <f>IF(AND(ISNUMBER($U26),COUNT($U$4:$U26)=AV$2),$G26,IF($H26="Hold",AV25,IF(COUNT($U$4:$U26)=AV$2,$V26+AV25,NA())))</f>
        <v>#N/A</v>
      </c>
      <c r="AW26" s="57" t="e">
        <f>IF(AND(ISNUMBER($U26),COUNT($U$4:$U26)=AW$2),$G26,IF($H26="Hold",AW25,IF(COUNT($U$4:$U26)=AW$2,$V26+AW25,NA())))</f>
        <v>#N/A</v>
      </c>
      <c r="AX26" s="57" t="e">
        <f>IF(AND(ISNUMBER($U26),COUNT($U$4:$U26)=AX$2),$G26,IF($H26="Hold",AX25,IF(COUNT($U$4:$U26)=AX$2,$V26+AX25,NA())))</f>
        <v>#N/A</v>
      </c>
      <c r="AY26" s="57" t="e">
        <f>IF(AND(ISNUMBER($U26),COUNT($U$4:$U26)=AY$2),$G26,IF($H26="Hold",AY25,IF(COUNT($U$4:$U26)=AY$2,$V26+AY25,NA())))</f>
        <v>#N/A</v>
      </c>
      <c r="AZ26" s="57" t="e">
        <f>IF(AND(ISNUMBER($U26),COUNT($U$4:$U26)=AZ$2),$G26,IF($H26="Hold",AZ25,IF(COUNT($U$4:$U26)=AZ$2,$V26+AZ25,NA())))</f>
        <v>#N/A</v>
      </c>
      <c r="BA26" s="57" t="e">
        <f>IF(AND(ISNUMBER($U26),COUNT($U$4:$U26)=BA$2),$G26,IF($H26="Hold",BA25,IF(COUNT($U$4:$U26)=BA$2,$V26+BA25,NA())))</f>
        <v>#N/A</v>
      </c>
      <c r="BB26" s="57" t="e">
        <f>IF(AND(ISNUMBER($U26),COUNT($U$4:$U26)=BB$2),$G26,IF($H26="Hold",BB25,IF(COUNT($U$4:$U26)=BB$2,$V26+BB25,NA())))</f>
        <v>#N/A</v>
      </c>
      <c r="BC26" s="57" t="e">
        <f>IF(AND(ISNUMBER($U26),COUNT($U$4:$U26)=BC$2),$G26,IF($H26="Hold",BC25,IF(COUNT($U$4:$U26)=BC$2,$V26+BC25,NA())))</f>
        <v>#N/A</v>
      </c>
      <c r="BD26" s="57" t="e">
        <f>IF(AND(ISNUMBER($U26),COUNT($U$4:$U26)=BD$2),$G26,IF($H26="Hold",BD25,IF(COUNT($U$4:$U26)=BD$2,$V26+BD25,NA())))</f>
        <v>#N/A</v>
      </c>
      <c r="BE26" s="57" t="e">
        <f>IF(AND(ISNUMBER($U26),COUNT($U$4:$U26)=BE$2),$G26,IF($H26="Hold",BE25,IF(COUNT($U$4:$U26)=BE$2,$V26+BE25,NA())))</f>
        <v>#N/A</v>
      </c>
      <c r="BF26" s="57" t="e">
        <f>IF(AND(ISNUMBER($U26),COUNT($U$4:$U26)=BF$2),$G26,IF($H26="Hold",BF25,IF(COUNT($U$4:$U26)=BF$2,$V26+BF25,NA())))</f>
        <v>#N/A</v>
      </c>
      <c r="BG26" s="57" t="e">
        <f>IF(AND(ISNUMBER($U26),COUNT($U$4:$U26)=BG$2),$G26,IF($H26="Hold",BG25,IF(COUNT($U$4:$U26)=BG$2,$V26+BG25,NA())))</f>
        <v>#N/A</v>
      </c>
      <c r="BH26" s="55" t="e">
        <f>IF(AND(COUNT($U$4:$U26)=BH$2,$H26="Hold"),"Hold",NA())</f>
        <v>#N/A</v>
      </c>
      <c r="BI26" s="55" t="e">
        <f>IF(AND(COUNT($U$4:$U26)=BI$2,$H26="Hold"),"Hold",NA())</f>
        <v>#N/A</v>
      </c>
      <c r="BJ26" s="55" t="e">
        <f>IF(AND(COUNT($U$4:$U26)=BJ$2,$H26="Hold"),"Hold",NA())</f>
        <v>#N/A</v>
      </c>
      <c r="BK26" s="55" t="e">
        <f>IF(AND(COUNT($U$4:$U26)=BK$2,$H26="Hold"),"Hold",NA())</f>
        <v>#N/A</v>
      </c>
      <c r="BL26" s="55" t="e">
        <f>IF(AND(COUNT($U$4:$U26)=BL$2,$H26="Hold"),"Hold",NA())</f>
        <v>#N/A</v>
      </c>
      <c r="BM26" s="55" t="e">
        <f>IF(AND(COUNT($U$4:$U26)=BM$2,$H26="Hold"),"Hold",NA())</f>
        <v>#N/A</v>
      </c>
      <c r="BN26" s="55" t="e">
        <f>IF(AND(COUNT($U$4:$U26)=BN$2,$H26="Hold"),"Hold",NA())</f>
        <v>#N/A</v>
      </c>
      <c r="BO26" s="55" t="e">
        <f>IF(AND(COUNT($U$4:$U26)=BO$2,$H26="Hold"),"Hold",NA())</f>
        <v>#N/A</v>
      </c>
      <c r="BP26" s="55" t="e">
        <f>IF(AND(COUNT($U$4:$U26)=BP$2,$H26="Hold"),"Hold",NA())</f>
        <v>#N/A</v>
      </c>
      <c r="BQ26" s="55" t="e">
        <f>IF(AND(COUNT($U$4:$U26)=BQ$2,$H26="Hold"),"Hold",NA())</f>
        <v>#N/A</v>
      </c>
      <c r="BR26" s="55" t="e">
        <f>IF(AND(COUNT($U$4:$U26)=BR$2,$H26="Hold"),"Hold",NA())</f>
        <v>#N/A</v>
      </c>
      <c r="BS26" s="55" t="e">
        <f>IF(AND(COUNT($U$4:$U26)=BS$2,$H26="Hold"),"Hold",NA())</f>
        <v>#N/A</v>
      </c>
    </row>
    <row r="27" spans="1:71" s="96" customFormat="1" ht="8.25" customHeight="1" x14ac:dyDescent="0.3">
      <c r="B27" s="98"/>
      <c r="C27" s="95"/>
      <c r="D27" s="140" t="s">
        <v>87</v>
      </c>
      <c r="E27" s="140"/>
      <c r="F27" s="140"/>
      <c r="G27" s="140"/>
      <c r="H27" s="140"/>
      <c r="I27" s="140"/>
      <c r="J27" s="15"/>
      <c r="K27" s="88"/>
      <c r="L27" s="149" t="s">
        <v>85</v>
      </c>
      <c r="M27" s="149"/>
      <c r="N27" s="149"/>
      <c r="O27" s="149"/>
      <c r="R27" s="11"/>
      <c r="S27" s="11"/>
      <c r="T27" s="11"/>
      <c r="U27" s="100"/>
      <c r="V27" s="100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71" s="96" customFormat="1" ht="18.75" customHeight="1" x14ac:dyDescent="0.25">
      <c r="B28" s="130" t="s">
        <v>18</v>
      </c>
      <c r="C28" s="95"/>
      <c r="D28" s="141"/>
      <c r="E28" s="141"/>
      <c r="F28" s="141"/>
      <c r="G28" s="141"/>
      <c r="H28" s="141"/>
      <c r="I28" s="141"/>
      <c r="J28" s="101"/>
      <c r="L28" s="150"/>
      <c r="M28" s="150"/>
      <c r="N28" s="150"/>
      <c r="O28" s="150"/>
      <c r="P28" s="117"/>
      <c r="Q28" s="117"/>
    </row>
    <row r="29" spans="1:71" s="96" customFormat="1" ht="31.5" x14ac:dyDescent="0.25">
      <c r="A29" s="2"/>
      <c r="B29" s="80" t="s">
        <v>76</v>
      </c>
      <c r="C29" s="88"/>
      <c r="J29" s="101"/>
      <c r="L29" s="118"/>
      <c r="M29" s="118"/>
      <c r="N29" s="118"/>
      <c r="O29" s="118"/>
      <c r="P29" s="116"/>
      <c r="Q29" s="116"/>
    </row>
    <row r="30" spans="1:71" s="96" customFormat="1" ht="18.75" customHeight="1" x14ac:dyDescent="0.25">
      <c r="A30" s="2"/>
      <c r="B30" s="119" t="s">
        <v>74</v>
      </c>
      <c r="C30" s="88"/>
      <c r="J30" s="101"/>
      <c r="K30" s="88"/>
      <c r="L30" s="131"/>
      <c r="M30" s="88"/>
      <c r="N30" s="88"/>
      <c r="O30" s="88"/>
      <c r="P30" s="102"/>
    </row>
    <row r="31" spans="1:71" s="2" customFormat="1" ht="18.75" customHeight="1" x14ac:dyDescent="0.25">
      <c r="B31" s="103"/>
      <c r="C31" s="88"/>
      <c r="J31" s="15"/>
      <c r="K31" s="88"/>
      <c r="L31" s="104"/>
      <c r="M31" s="104"/>
      <c r="N31" s="104"/>
      <c r="O31" s="105"/>
      <c r="P31" s="106"/>
    </row>
    <row r="32" spans="1:71" s="2" customFormat="1" ht="18.75" customHeight="1" x14ac:dyDescent="0.25">
      <c r="A32" s="12"/>
      <c r="C32" s="104"/>
      <c r="J32" s="15"/>
      <c r="L32" s="88"/>
      <c r="M32" s="88"/>
      <c r="N32" s="88"/>
      <c r="O32" s="88"/>
      <c r="P32" s="102"/>
    </row>
    <row r="33" spans="1:16" s="2" customFormat="1" ht="18.75" customHeight="1" x14ac:dyDescent="0.25">
      <c r="C33" s="88"/>
      <c r="D33" s="102"/>
      <c r="E33" s="107"/>
      <c r="F33" s="107"/>
      <c r="G33" s="108"/>
      <c r="H33" s="99"/>
      <c r="I33" s="3"/>
      <c r="J33" s="3"/>
      <c r="L33" s="88"/>
      <c r="M33" s="88"/>
      <c r="N33" s="88"/>
      <c r="O33" s="88"/>
      <c r="P33" s="102"/>
    </row>
    <row r="34" spans="1:16" ht="49.5" customHeight="1" x14ac:dyDescent="0.25">
      <c r="A34" s="2"/>
      <c r="B34" s="2"/>
      <c r="C34" s="88"/>
      <c r="K34" s="2"/>
      <c r="L34" s="2"/>
      <c r="M34" s="2"/>
      <c r="N34" s="2"/>
      <c r="O34" s="2"/>
      <c r="P34" s="19"/>
    </row>
    <row r="35" spans="1:16" s="2" customFormat="1" ht="15" customHeight="1" x14ac:dyDescent="0.25">
      <c r="D35" s="102"/>
      <c r="E35" s="107"/>
      <c r="F35" s="107"/>
      <c r="G35" s="113"/>
      <c r="H35" s="113"/>
      <c r="I35" s="114"/>
      <c r="J35" s="49"/>
      <c r="P35" s="19"/>
    </row>
    <row r="36" spans="1:16" s="2" customFormat="1" ht="15" customHeight="1" x14ac:dyDescent="0.25">
      <c r="D36" s="102"/>
      <c r="E36" s="107"/>
      <c r="F36" s="107"/>
      <c r="G36" s="113"/>
      <c r="H36" s="113"/>
      <c r="I36" s="114"/>
      <c r="J36" s="49"/>
      <c r="P36" s="19"/>
    </row>
    <row r="37" spans="1:16" s="2" customFormat="1" ht="15" customHeight="1" x14ac:dyDescent="0.25">
      <c r="D37" s="19"/>
      <c r="E37" s="15"/>
      <c r="F37" s="15"/>
      <c r="J37" s="15"/>
      <c r="P37" s="19"/>
    </row>
    <row r="38" spans="1:16" s="2" customFormat="1" ht="15" customHeight="1" x14ac:dyDescent="0.25">
      <c r="D38" s="19"/>
      <c r="E38" s="15"/>
      <c r="F38" s="15"/>
      <c r="J38" s="15"/>
      <c r="P38" s="19"/>
    </row>
    <row r="39" spans="1:16" s="2" customFormat="1" ht="15" customHeight="1" x14ac:dyDescent="0.25">
      <c r="D39" s="19"/>
      <c r="E39" s="15"/>
      <c r="F39" s="15"/>
      <c r="J39" s="15"/>
      <c r="P39" s="19"/>
    </row>
    <row r="40" spans="1:16" s="2" customFormat="1" ht="15" customHeight="1" x14ac:dyDescent="0.25">
      <c r="D40" s="19"/>
      <c r="E40" s="15"/>
      <c r="F40" s="15"/>
      <c r="J40" s="15"/>
      <c r="P40" s="19"/>
    </row>
    <row r="41" spans="1:16" s="2" customFormat="1" ht="15" customHeight="1" x14ac:dyDescent="0.25">
      <c r="D41" s="19"/>
      <c r="E41" s="15"/>
      <c r="F41" s="15"/>
      <c r="J41" s="15"/>
      <c r="P41" s="19"/>
    </row>
    <row r="42" spans="1:16" s="2" customFormat="1" ht="15" customHeight="1" x14ac:dyDescent="0.25">
      <c r="D42" s="19"/>
      <c r="E42" s="15"/>
      <c r="F42" s="15"/>
      <c r="J42" s="15"/>
      <c r="P42" s="19"/>
    </row>
    <row r="43" spans="1:16" s="2" customFormat="1" ht="15" customHeight="1" x14ac:dyDescent="0.25">
      <c r="D43" s="19"/>
      <c r="E43" s="15"/>
      <c r="F43" s="15"/>
      <c r="J43" s="15"/>
      <c r="P43" s="19"/>
    </row>
    <row r="44" spans="1:16" s="2" customFormat="1" ht="15" customHeight="1" x14ac:dyDescent="0.25">
      <c r="D44" s="19"/>
      <c r="E44" s="15"/>
      <c r="F44" s="15"/>
      <c r="J44" s="15"/>
      <c r="P44" s="19"/>
    </row>
    <row r="45" spans="1:16" s="2" customFormat="1" ht="15" customHeight="1" x14ac:dyDescent="0.25">
      <c r="D45" s="19"/>
      <c r="E45" s="15"/>
      <c r="F45" s="15"/>
      <c r="J45" s="15"/>
      <c r="P45" s="19"/>
    </row>
    <row r="46" spans="1:16" s="2" customFormat="1" ht="15" customHeight="1" x14ac:dyDescent="0.25">
      <c r="D46" s="19"/>
      <c r="E46" s="15"/>
      <c r="F46" s="15"/>
      <c r="J46" s="15"/>
      <c r="P46" s="19"/>
    </row>
    <row r="47" spans="1:16" s="2" customFormat="1" ht="15" customHeight="1" x14ac:dyDescent="0.25">
      <c r="D47" s="19"/>
      <c r="E47" s="15"/>
      <c r="F47" s="15"/>
      <c r="J47" s="15"/>
      <c r="P47" s="19"/>
    </row>
    <row r="48" spans="1:16" s="2" customFormat="1" ht="15" customHeight="1" x14ac:dyDescent="0.25">
      <c r="D48" s="19"/>
      <c r="E48" s="15"/>
      <c r="F48" s="15"/>
      <c r="J48" s="15"/>
      <c r="P48" s="19"/>
    </row>
    <row r="49" spans="1:59" s="2" customFormat="1" ht="15" customHeight="1" x14ac:dyDescent="0.25">
      <c r="D49" s="19"/>
      <c r="E49" s="15"/>
      <c r="F49" s="15"/>
      <c r="J49" s="15"/>
      <c r="P49" s="19"/>
    </row>
    <row r="50" spans="1:59" s="2" customFormat="1" ht="15" customHeight="1" x14ac:dyDescent="0.25">
      <c r="D50" s="19"/>
      <c r="E50" s="15"/>
      <c r="F50" s="15"/>
      <c r="J50" s="15"/>
      <c r="P50" s="19"/>
    </row>
    <row r="51" spans="1:59" s="2" customFormat="1" ht="15" customHeight="1" x14ac:dyDescent="0.25">
      <c r="D51" s="19"/>
      <c r="E51" s="15"/>
      <c r="F51" s="15"/>
      <c r="J51" s="15"/>
      <c r="P51" s="19"/>
    </row>
    <row r="52" spans="1:59" s="2" customFormat="1" ht="15" customHeight="1" x14ac:dyDescent="0.25">
      <c r="B52" s="12"/>
      <c r="D52" s="19"/>
      <c r="E52" s="15"/>
      <c r="F52" s="15"/>
      <c r="J52" s="15"/>
      <c r="K52" s="12"/>
      <c r="P52" s="19"/>
    </row>
    <row r="53" spans="1:59" s="2" customFormat="1" ht="15" customHeight="1" x14ac:dyDescent="0.25">
      <c r="B53" s="12"/>
      <c r="D53" s="19"/>
      <c r="E53" s="15"/>
      <c r="F53" s="15"/>
      <c r="J53" s="15"/>
      <c r="K53" s="12"/>
      <c r="P53" s="19"/>
    </row>
    <row r="54" spans="1:59" s="2" customFormat="1" ht="15" customHeight="1" x14ac:dyDescent="0.25">
      <c r="B54" s="12"/>
      <c r="D54" s="19"/>
      <c r="E54" s="15"/>
      <c r="F54" s="15"/>
      <c r="J54" s="15"/>
      <c r="K54" s="12"/>
      <c r="L54" s="12"/>
      <c r="M54" s="12"/>
      <c r="N54" s="12"/>
      <c r="O54" s="12"/>
      <c r="P54" s="20"/>
    </row>
    <row r="55" spans="1:59" s="2" customFormat="1" ht="14.1" customHeight="1" x14ac:dyDescent="0.25">
      <c r="A55" s="12"/>
      <c r="B55" s="12"/>
      <c r="C55" s="12"/>
      <c r="D55" s="19"/>
      <c r="E55" s="15"/>
      <c r="F55" s="15"/>
      <c r="J55" s="15"/>
      <c r="K55" s="12"/>
      <c r="L55" s="12"/>
      <c r="M55" s="12"/>
      <c r="N55" s="12"/>
      <c r="O55" s="12"/>
      <c r="P55" s="20"/>
    </row>
    <row r="56" spans="1:59" s="2" customFormat="1" ht="14.1" customHeight="1" x14ac:dyDescent="0.25">
      <c r="A56" s="12"/>
      <c r="B56" s="12"/>
      <c r="C56" s="12"/>
      <c r="D56" s="19"/>
      <c r="E56" s="15"/>
      <c r="F56" s="15"/>
      <c r="J56" s="15"/>
      <c r="K56" s="12"/>
      <c r="L56" s="12"/>
      <c r="M56" s="12"/>
      <c r="N56" s="12"/>
      <c r="O56" s="12"/>
      <c r="P56" s="20"/>
    </row>
    <row r="57" spans="1:59" ht="14.1" customHeight="1" x14ac:dyDescent="0.25">
      <c r="C57" s="12"/>
      <c r="D57" s="20"/>
      <c r="E57" s="16"/>
      <c r="F57" s="16"/>
      <c r="G57" s="12"/>
      <c r="H57" s="12"/>
      <c r="I57" s="12"/>
      <c r="J57" s="16"/>
      <c r="K57" s="12"/>
      <c r="L57" s="12"/>
      <c r="M57" s="12"/>
      <c r="N57" s="12"/>
      <c r="O57" s="12"/>
      <c r="P57" s="20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59" ht="14.1" customHeight="1" x14ac:dyDescent="0.25">
      <c r="C58" s="12"/>
      <c r="D58" s="20"/>
      <c r="E58" s="16"/>
      <c r="F58" s="16"/>
      <c r="G58" s="12"/>
      <c r="H58" s="12"/>
      <c r="I58" s="12"/>
      <c r="J58" s="16"/>
      <c r="L58" s="12"/>
      <c r="M58" s="12"/>
      <c r="N58" s="12"/>
      <c r="O58" s="12"/>
      <c r="P58" s="20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59" ht="14.1" customHeight="1" x14ac:dyDescent="0.25">
      <c r="C59" s="12"/>
      <c r="D59" s="20"/>
      <c r="E59" s="16"/>
      <c r="F59" s="16"/>
      <c r="G59" s="12"/>
      <c r="H59" s="12"/>
      <c r="I59" s="12"/>
      <c r="J59" s="16"/>
      <c r="L59" s="12"/>
      <c r="M59" s="12"/>
      <c r="N59" s="12"/>
      <c r="O59" s="12"/>
      <c r="P59" s="20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0" spans="1:59" ht="14.1" customHeight="1" x14ac:dyDescent="0.25">
      <c r="C60" s="12"/>
      <c r="D60" s="20"/>
      <c r="E60" s="16"/>
      <c r="F60" s="16"/>
      <c r="G60" s="12"/>
      <c r="H60" s="12"/>
      <c r="I60" s="12"/>
      <c r="J60" s="16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</row>
    <row r="61" spans="1:59" ht="14.1" customHeight="1" x14ac:dyDescent="0.25">
      <c r="D61" s="20"/>
      <c r="E61" s="16"/>
      <c r="F61" s="16"/>
      <c r="G61" s="12"/>
      <c r="H61" s="12"/>
      <c r="I61" s="12"/>
      <c r="J61" s="16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</row>
    <row r="62" spans="1:59" ht="14.1" customHeight="1" x14ac:dyDescent="0.25">
      <c r="D62" s="20"/>
      <c r="E62" s="16"/>
      <c r="F62" s="16"/>
      <c r="G62" s="12"/>
      <c r="H62" s="12"/>
      <c r="I62" s="12"/>
      <c r="J62" s="16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3" spans="1:59" ht="14.1" customHeight="1" x14ac:dyDescent="0.25">
      <c r="Q63" s="115"/>
    </row>
    <row r="65" spans="17:17" ht="14.1" customHeight="1" x14ac:dyDescent="0.25">
      <c r="Q65" s="115"/>
    </row>
    <row r="67" spans="17:17" ht="14.1" customHeight="1" x14ac:dyDescent="0.25">
      <c r="Q67" s="115"/>
    </row>
    <row r="69" spans="17:17" ht="14.1" customHeight="1" x14ac:dyDescent="0.25">
      <c r="Q69" s="115"/>
    </row>
    <row r="71" spans="17:17" ht="14.1" customHeight="1" x14ac:dyDescent="0.25">
      <c r="Q71" s="115"/>
    </row>
    <row r="73" spans="17:17" ht="14.1" customHeight="1" x14ac:dyDescent="0.25">
      <c r="Q73" s="115"/>
    </row>
    <row r="75" spans="17:17" ht="14.1" customHeight="1" x14ac:dyDescent="0.25">
      <c r="Q75" s="115"/>
    </row>
    <row r="77" spans="17:17" ht="14.1" customHeight="1" x14ac:dyDescent="0.25">
      <c r="Q77" s="115"/>
    </row>
  </sheetData>
  <sheetProtection algorithmName="SHA-512" hashValue="XTzoBpOw6XEr/1KbqidLjIU/1CrBMXqZ3ZX7mNHxZKRG5aq5OFWDaZVY1nn73Kgb1byXXfEBK3xherKGfK9c4w==" saltValue="fvk0wZLYl1BiC0apZvKDiw==" spinCount="100000" sheet="1" objects="1" scenarios="1" sort="0"/>
  <mergeCells count="22">
    <mergeCell ref="L13:M13"/>
    <mergeCell ref="D2:H2"/>
    <mergeCell ref="B3:B4"/>
    <mergeCell ref="L3:O3"/>
    <mergeCell ref="L4:M4"/>
    <mergeCell ref="N4:O4"/>
    <mergeCell ref="L5:M5"/>
    <mergeCell ref="N5:O5"/>
    <mergeCell ref="L7:O7"/>
    <mergeCell ref="L8:M8"/>
    <mergeCell ref="N8:O8"/>
    <mergeCell ref="L9:M9"/>
    <mergeCell ref="L11:O11"/>
    <mergeCell ref="L24:O26"/>
    <mergeCell ref="D27:I28"/>
    <mergeCell ref="L27:O28"/>
    <mergeCell ref="L14:M14"/>
    <mergeCell ref="L15:M15"/>
    <mergeCell ref="L16:M16"/>
    <mergeCell ref="L18:O18"/>
    <mergeCell ref="O22:P22"/>
    <mergeCell ref="O23:P23"/>
  </mergeCells>
  <conditionalFormatting sqref="R2:BS26">
    <cfRule type="expression" dxfId="35" priority="1">
      <formula>IF(ISBLANK($A$1),TRUE,FALSE)</formula>
    </cfRule>
  </conditionalFormatting>
  <conditionalFormatting sqref="AJ4:BS26">
    <cfRule type="containsErrors" dxfId="34" priority="2">
      <formula>ISERROR(AJ4)</formula>
    </cfRule>
  </conditionalFormatting>
  <dataValidations count="2">
    <dataValidation type="list" showInputMessage="1" showErrorMessage="1" sqref="H4">
      <formula1>$T$4:$T$9</formula1>
    </dataValidation>
    <dataValidation type="list" showInputMessage="1" showErrorMessage="1" sqref="H5:H26">
      <formula1>$T$4:$T$11</formula1>
    </dataValidation>
  </dataValidations>
  <hyperlinks>
    <hyperlink ref="L27" r:id="rId1" display="https://youtu.be/myxUd_RfmoI"/>
  </hyperlinks>
  <printOptions horizontalCentered="1"/>
  <pageMargins left="0.5" right="0.5" top="0.5" bottom="0.7" header="0" footer="0.3"/>
  <pageSetup orientation="landscape" r:id="rId2"/>
  <headerFooter>
    <oddFooter>&amp;L&amp;8Printed &amp;D  &amp;T&amp;C&amp;8Pulaski County Schools&amp;R&amp;8Page &amp;P of &amp;N</oddFooter>
  </headerFooter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77"/>
  <sheetViews>
    <sheetView showGridLines="0" zoomScaleNormal="100" workbookViewId="0"/>
  </sheetViews>
  <sheetFormatPr defaultColWidth="9.140625" defaultRowHeight="14.1" customHeight="1" x14ac:dyDescent="0.25"/>
  <cols>
    <col min="1" max="1" width="2.7109375" style="12" customWidth="1"/>
    <col min="2" max="2" width="113.5703125" style="12" customWidth="1"/>
    <col min="3" max="3" width="2.7109375" style="104" customWidth="1"/>
    <col min="4" max="4" width="6.42578125" style="106" customWidth="1"/>
    <col min="5" max="5" width="10.42578125" style="109" customWidth="1"/>
    <col min="6" max="6" width="7" style="109" customWidth="1"/>
    <col min="7" max="7" width="7" style="110" customWidth="1"/>
    <col min="8" max="8" width="8.42578125" style="110" customWidth="1"/>
    <col min="9" max="9" width="41.85546875" style="111" customWidth="1"/>
    <col min="10" max="10" width="2.7109375" style="112" customWidth="1"/>
    <col min="11" max="11" width="2.7109375" style="104" customWidth="1"/>
    <col min="12" max="12" width="14.42578125" style="104" customWidth="1"/>
    <col min="13" max="13" width="2" style="104" bestFit="1" customWidth="1"/>
    <col min="14" max="15" width="10.5703125" style="104" customWidth="1"/>
    <col min="16" max="16" width="2.5703125" style="106" customWidth="1"/>
    <col min="17" max="17" width="14" style="2" customWidth="1"/>
    <col min="18" max="18" width="8.140625" style="2" bestFit="1" customWidth="1"/>
    <col min="19" max="20" width="9.140625" style="2" customWidth="1"/>
    <col min="21" max="22" width="10.7109375" style="2" customWidth="1"/>
    <col min="23" max="35" width="9.140625" style="2" customWidth="1"/>
    <col min="36" max="48" width="9.140625" style="2"/>
    <col min="49" max="56" width="9.140625" style="2" customWidth="1"/>
    <col min="57" max="59" width="9.140625" style="2"/>
    <col min="60" max="16384" width="9.140625" style="12"/>
  </cols>
  <sheetData>
    <row r="1" spans="1:73" s="81" customFormat="1" ht="10.5" customHeight="1" x14ac:dyDescent="0.3">
      <c r="A1" s="1"/>
      <c r="B1" s="82"/>
      <c r="D1" s="83"/>
      <c r="E1" s="84"/>
      <c r="F1" s="84"/>
      <c r="G1" s="82"/>
      <c r="H1" s="82"/>
      <c r="I1" s="85"/>
      <c r="J1" s="86"/>
      <c r="M1" s="129"/>
      <c r="N1" s="83"/>
      <c r="O1" s="83"/>
      <c r="P1" s="83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U1" s="87"/>
    </row>
    <row r="2" spans="1:73" s="81" customFormat="1" ht="18.75" customHeight="1" x14ac:dyDescent="0.35">
      <c r="B2" s="79" t="s">
        <v>78</v>
      </c>
      <c r="D2" s="142" t="str">
        <f>IF($N$4="","",$N$4)</f>
        <v/>
      </c>
      <c r="E2" s="142"/>
      <c r="F2" s="142"/>
      <c r="G2" s="142"/>
      <c r="H2" s="142"/>
      <c r="I2" s="120" t="str">
        <f>IF($N$8="","",$N$8)</f>
        <v/>
      </c>
      <c r="J2" s="120"/>
      <c r="K2" s="121"/>
      <c r="L2" s="122"/>
      <c r="M2" s="122"/>
      <c r="N2" s="122"/>
      <c r="O2" s="28"/>
      <c r="P2" s="29"/>
      <c r="Q2" s="87"/>
      <c r="R2" s="11" t="s">
        <v>23</v>
      </c>
      <c r="S2" s="4"/>
      <c r="T2" s="4"/>
      <c r="U2" s="4"/>
      <c r="V2" s="4"/>
      <c r="W2" s="6"/>
      <c r="X2" s="68">
        <v>1</v>
      </c>
      <c r="Y2" s="68">
        <v>2</v>
      </c>
      <c r="Z2" s="68">
        <v>3</v>
      </c>
      <c r="AA2" s="68">
        <v>4</v>
      </c>
      <c r="AB2" s="69">
        <v>5</v>
      </c>
      <c r="AC2" s="70">
        <v>6</v>
      </c>
      <c r="AD2" s="70">
        <v>7</v>
      </c>
      <c r="AE2" s="70">
        <v>8</v>
      </c>
      <c r="AF2" s="70">
        <v>9</v>
      </c>
      <c r="AG2" s="70">
        <v>10</v>
      </c>
      <c r="AH2" s="70">
        <v>11</v>
      </c>
      <c r="AI2" s="70">
        <v>12</v>
      </c>
      <c r="AJ2" s="65">
        <v>1</v>
      </c>
      <c r="AK2" s="66">
        <v>2</v>
      </c>
      <c r="AL2" s="66">
        <v>3</v>
      </c>
      <c r="AM2" s="66">
        <v>4</v>
      </c>
      <c r="AN2" s="67">
        <v>5</v>
      </c>
      <c r="AO2" s="67">
        <v>6</v>
      </c>
      <c r="AP2" s="67">
        <v>7</v>
      </c>
      <c r="AQ2" s="67">
        <v>8</v>
      </c>
      <c r="AR2" s="67">
        <v>9</v>
      </c>
      <c r="AS2" s="67">
        <v>10</v>
      </c>
      <c r="AT2" s="67">
        <v>11</v>
      </c>
      <c r="AU2" s="67">
        <v>12</v>
      </c>
      <c r="AV2" s="62">
        <v>1</v>
      </c>
      <c r="AW2" s="63">
        <v>2</v>
      </c>
      <c r="AX2" s="63">
        <v>3</v>
      </c>
      <c r="AY2" s="63">
        <v>4</v>
      </c>
      <c r="AZ2" s="64">
        <v>5</v>
      </c>
      <c r="BA2" s="62">
        <v>6</v>
      </c>
      <c r="BB2" s="62">
        <v>7</v>
      </c>
      <c r="BC2" s="62">
        <v>8</v>
      </c>
      <c r="BD2" s="62">
        <v>9</v>
      </c>
      <c r="BE2" s="62">
        <v>10</v>
      </c>
      <c r="BF2" s="62">
        <v>11</v>
      </c>
      <c r="BG2" s="62">
        <v>12</v>
      </c>
      <c r="BH2" s="58">
        <v>1</v>
      </c>
      <c r="BI2" s="59">
        <v>2</v>
      </c>
      <c r="BJ2" s="59">
        <v>3</v>
      </c>
      <c r="BK2" s="59">
        <v>4</v>
      </c>
      <c r="BL2" s="60">
        <v>5</v>
      </c>
      <c r="BM2" s="58">
        <v>6</v>
      </c>
      <c r="BN2" s="58">
        <v>7</v>
      </c>
      <c r="BO2" s="58">
        <v>8</v>
      </c>
      <c r="BP2" s="58">
        <v>9</v>
      </c>
      <c r="BQ2" s="58">
        <v>10</v>
      </c>
      <c r="BR2" s="58">
        <v>11</v>
      </c>
      <c r="BS2" s="58">
        <v>12</v>
      </c>
    </row>
    <row r="3" spans="1:73" s="2" customFormat="1" ht="18.75" customHeight="1" thickBot="1" x14ac:dyDescent="0.35">
      <c r="B3" s="156" t="str">
        <f>IF($N$4="","",IF($N$8="",$N$4,$N$4&amp;"  ("&amp;N8&amp;")"))</f>
        <v/>
      </c>
      <c r="C3" s="88"/>
      <c r="D3" s="89" t="s">
        <v>22</v>
      </c>
      <c r="E3" s="89" t="s">
        <v>20</v>
      </c>
      <c r="F3" s="89" t="s">
        <v>19</v>
      </c>
      <c r="G3" s="89" t="s">
        <v>21</v>
      </c>
      <c r="H3" s="90" t="s">
        <v>72</v>
      </c>
      <c r="I3" s="91" t="s">
        <v>18</v>
      </c>
      <c r="J3" s="92"/>
      <c r="K3" s="30"/>
      <c r="L3" s="157" t="s">
        <v>62</v>
      </c>
      <c r="M3" s="157"/>
      <c r="N3" s="157"/>
      <c r="O3" s="157"/>
      <c r="P3" s="31"/>
      <c r="Q3" s="18"/>
      <c r="R3" s="43">
        <v>0</v>
      </c>
      <c r="S3" s="44" t="s">
        <v>71</v>
      </c>
      <c r="T3" s="44" t="s">
        <v>65</v>
      </c>
      <c r="U3" s="44" t="s">
        <v>69</v>
      </c>
      <c r="V3" s="44" t="s">
        <v>70</v>
      </c>
      <c r="W3" s="45" t="s">
        <v>11</v>
      </c>
      <c r="X3" s="71" t="s">
        <v>5</v>
      </c>
      <c r="Y3" s="71" t="s">
        <v>6</v>
      </c>
      <c r="Z3" s="71" t="s">
        <v>7</v>
      </c>
      <c r="AA3" s="71" t="s">
        <v>8</v>
      </c>
      <c r="AB3" s="71" t="s">
        <v>9</v>
      </c>
      <c r="AC3" s="71" t="s">
        <v>10</v>
      </c>
      <c r="AD3" s="71" t="s">
        <v>36</v>
      </c>
      <c r="AE3" s="71" t="s">
        <v>26</v>
      </c>
      <c r="AF3" s="71" t="s">
        <v>28</v>
      </c>
      <c r="AG3" s="71" t="s">
        <v>30</v>
      </c>
      <c r="AH3" s="71" t="s">
        <v>32</v>
      </c>
      <c r="AI3" s="71" t="s">
        <v>34</v>
      </c>
      <c r="AJ3" s="50" t="s">
        <v>75</v>
      </c>
      <c r="AK3" s="50" t="s">
        <v>0</v>
      </c>
      <c r="AL3" s="50" t="s">
        <v>1</v>
      </c>
      <c r="AM3" s="50" t="s">
        <v>2</v>
      </c>
      <c r="AN3" s="50" t="s">
        <v>3</v>
      </c>
      <c r="AO3" s="50" t="s">
        <v>4</v>
      </c>
      <c r="AP3" s="50" t="s">
        <v>25</v>
      </c>
      <c r="AQ3" s="50" t="s">
        <v>27</v>
      </c>
      <c r="AR3" s="50" t="s">
        <v>29</v>
      </c>
      <c r="AS3" s="50" t="s">
        <v>31</v>
      </c>
      <c r="AT3" s="50" t="s">
        <v>33</v>
      </c>
      <c r="AU3" s="50" t="s">
        <v>35</v>
      </c>
      <c r="AV3" s="56" t="s">
        <v>77</v>
      </c>
      <c r="AW3" s="56" t="s">
        <v>13</v>
      </c>
      <c r="AX3" s="56" t="s">
        <v>14</v>
      </c>
      <c r="AY3" s="56" t="s">
        <v>15</v>
      </c>
      <c r="AZ3" s="56" t="s">
        <v>16</v>
      </c>
      <c r="BA3" s="56" t="s">
        <v>17</v>
      </c>
      <c r="BB3" s="56" t="s">
        <v>37</v>
      </c>
      <c r="BC3" s="56" t="s">
        <v>38</v>
      </c>
      <c r="BD3" s="56" t="s">
        <v>39</v>
      </c>
      <c r="BE3" s="56" t="s">
        <v>40</v>
      </c>
      <c r="BF3" s="56" t="s">
        <v>41</v>
      </c>
      <c r="BG3" s="56" t="s">
        <v>42</v>
      </c>
      <c r="BH3" s="54" t="s">
        <v>43</v>
      </c>
      <c r="BI3" s="54" t="s">
        <v>44</v>
      </c>
      <c r="BJ3" s="54" t="s">
        <v>45</v>
      </c>
      <c r="BK3" s="54" t="s">
        <v>46</v>
      </c>
      <c r="BL3" s="54" t="s">
        <v>47</v>
      </c>
      <c r="BM3" s="54" t="s">
        <v>48</v>
      </c>
      <c r="BN3" s="54" t="s">
        <v>49</v>
      </c>
      <c r="BO3" s="54" t="s">
        <v>50</v>
      </c>
      <c r="BP3" s="54" t="s">
        <v>51</v>
      </c>
      <c r="BQ3" s="54" t="s">
        <v>52</v>
      </c>
      <c r="BR3" s="54" t="s">
        <v>53</v>
      </c>
      <c r="BS3" s="54" t="s">
        <v>54</v>
      </c>
    </row>
    <row r="4" spans="1:73" s="2" customFormat="1" ht="18.75" customHeight="1" thickTop="1" thickBot="1" x14ac:dyDescent="0.3">
      <c r="B4" s="156"/>
      <c r="C4" s="88"/>
      <c r="D4" s="7">
        <v>0</v>
      </c>
      <c r="E4" s="8">
        <v>42590</v>
      </c>
      <c r="F4" s="5" t="str">
        <f>IFERROR(IF(COUNT(G$4:G4)=0,"",IF(H4="Hold",F3,IF(ISNUMBER(U4),G4,F3+V4))),"")</f>
        <v/>
      </c>
      <c r="G4" s="13"/>
      <c r="H4" s="26"/>
      <c r="I4" s="17"/>
      <c r="J4" s="93"/>
      <c r="K4" s="30"/>
      <c r="L4" s="145" t="s">
        <v>24</v>
      </c>
      <c r="M4" s="145"/>
      <c r="N4" s="147"/>
      <c r="O4" s="147"/>
      <c r="P4" s="32"/>
      <c r="Q4" s="18"/>
      <c r="R4" s="46">
        <v>1</v>
      </c>
      <c r="S4" s="47" t="e">
        <f t="shared" ref="S4:S26" si="0">IF(OR(ISTEXT($G4),ISBLANK($G4)),NA(),$G4)</f>
        <v>#N/A</v>
      </c>
      <c r="T4" s="52" t="s">
        <v>64</v>
      </c>
      <c r="U4" s="52" t="str">
        <f>IF(H4="30 Mins",$N$19,IF(H4="45 Mins",$N$20,IF(H4="60 Mins",$N$21,IF(H4="Alt 1",$N$22,IF(H4="Alt 2",$N$23,IF(H4="Alt 3",$N$24,IF(H4="Alt 4",$N$25,IF(H4="Alt 5",#REF!,IF(H4="Change",V3,"")))))))))</f>
        <v/>
      </c>
      <c r="V4" s="53" t="e">
        <f>IF(COUNT(U$4:U4)=0,NA(),IF(ISNUMBER(U4),U4,V3))</f>
        <v>#N/A</v>
      </c>
      <c r="W4" s="48" t="e">
        <f t="shared" ref="W4:W26" si="1">IF(ISNUMBER(U4),E4-3,NA())</f>
        <v>#N/A</v>
      </c>
      <c r="X4" s="72" t="str">
        <f>IF(AND(ISNUMBER($S4),COUNT($U$4:$U4)=X$2),$S4,"")</f>
        <v/>
      </c>
      <c r="Y4" s="72" t="str">
        <f>IF(AND(ISNUMBER($S4),COUNT($U$4:$U4)=Y$2),$S4,"")</f>
        <v/>
      </c>
      <c r="Z4" s="72" t="str">
        <f>IF(AND(ISNUMBER($S4),COUNT($U$4:$U4)=Z$2),$S4,"")</f>
        <v/>
      </c>
      <c r="AA4" s="72" t="str">
        <f>IF(AND(ISNUMBER($S4),COUNT($U$4:$U4)=AA$2),$S4,"")</f>
        <v/>
      </c>
      <c r="AB4" s="72" t="str">
        <f>IF(AND(ISNUMBER($S4),COUNT($U$4:$U4)=AB$2),$S4,"")</f>
        <v/>
      </c>
      <c r="AC4" s="72" t="str">
        <f>IF(AND(ISNUMBER($S4),COUNT($U$4:$U4)=AC$2),$S4,"")</f>
        <v/>
      </c>
      <c r="AD4" s="72" t="str">
        <f>IF(AND(ISNUMBER($S4),COUNT($U$4:$U4)=AD$2),$S4,"")</f>
        <v/>
      </c>
      <c r="AE4" s="72" t="str">
        <f>IF(AND(ISNUMBER($S4),COUNT($U$4:$U4)=AE$2),$S4,"")</f>
        <v/>
      </c>
      <c r="AF4" s="72" t="str">
        <f>IF(AND(ISNUMBER($S4),COUNT($U$4:$U4)=AF$2),$S4,"")</f>
        <v/>
      </c>
      <c r="AG4" s="72" t="str">
        <f>IF(AND(ISNUMBER($S4),COUNT($U$4:$U4)=AG$2),$S4,"")</f>
        <v/>
      </c>
      <c r="AH4" s="72" t="str">
        <f>IF(AND(ISNUMBER($S4),COUNT($U$4:$U4)=AH$2),$S4,"")</f>
        <v/>
      </c>
      <c r="AI4" s="72" t="str">
        <f>IF(AND(ISNUMBER($S4),COUNT($U$4:$U4)=AI$2),$S4,"")</f>
        <v/>
      </c>
      <c r="AJ4" s="51" t="e">
        <f>IFERROR(IF(COUNT($U$4:$U4)&lt;&gt;AJ$2,NA(),SLOPE(X$4:X$26,$R$4:$R$26)*($R4-COUNTIF(BH$4:BH4,"Hold"))+INTERCEPT(X$4:X$26,$R$4:$R$26)),NA())</f>
        <v>#N/A</v>
      </c>
      <c r="AK4" s="51" t="e">
        <f>IFERROR(IF(COUNT($U$4:$U4)&lt;&gt;AK$2,NA(),SLOPE(Y$4:Y$26,$R$4:$R$26)*($R4-COUNTIF(BI$4:BI4,"Hold"))+INTERCEPT(Y$4:Y$26,$R$4:$R$26)),NA())</f>
        <v>#N/A</v>
      </c>
      <c r="AL4" s="51" t="e">
        <f>IFERROR(IF(COUNT($U$4:$U4)&lt;&gt;AL$2,NA(),SLOPE(Z$4:Z$26,$R$4:$R$26)*($R4-COUNTIF(BJ$4:BJ4,"Hold"))+INTERCEPT(Z$4:Z$26,$R$4:$R$26)),NA())</f>
        <v>#N/A</v>
      </c>
      <c r="AM4" s="51" t="e">
        <f>IFERROR(IF(COUNT($U$4:$U4)&lt;&gt;AM$2,NA(),SLOPE(AA$4:AA$26,$R$4:$R$26)*($R4-COUNTIF(BK$4:BK4,"Hold"))+INTERCEPT(AA$4:AA$26,$R$4:$R$26)),NA())</f>
        <v>#N/A</v>
      </c>
      <c r="AN4" s="51" t="e">
        <f>IFERROR(IF(COUNT($U$4:$U4)&lt;&gt;AN$2,NA(),SLOPE(AB$4:AB$26,$R$4:$R$26)*($R4-COUNTIF(BL$4:BL4,"Hold"))+INTERCEPT(AB$4:AB$26,$R$4:$R$26)),NA())</f>
        <v>#N/A</v>
      </c>
      <c r="AO4" s="51" t="e">
        <f>IFERROR(IF(COUNT($U$4:$U4)&lt;&gt;AO$2,NA(),SLOPE(AC$4:AC$26,$R$4:$R$26)*($R4-COUNTIF(BM$4:BM4,"Hold"))+INTERCEPT(AC$4:AC$26,$R$4:$R$26)),NA())</f>
        <v>#N/A</v>
      </c>
      <c r="AP4" s="51" t="e">
        <f>IFERROR(IF(COUNT($U$4:$U4)&lt;&gt;AP$2,NA(),SLOPE(AD$4:AD$26,$R$4:$R$26)*($R4-COUNTIF(BN$4:BN4,"Hold"))+INTERCEPT(AD$4:AD$26,$R$4:$R$26)),NA())</f>
        <v>#N/A</v>
      </c>
      <c r="AQ4" s="51" t="e">
        <f>IFERROR(IF(COUNT($U$4:$U4)&lt;&gt;AQ$2,NA(),SLOPE(AE$4:AE$26,$R$4:$R$26)*($R4-COUNTIF(BO$4:BO4,"Hold"))+INTERCEPT(AE$4:AE$26,$R$4:$R$26)),NA())</f>
        <v>#N/A</v>
      </c>
      <c r="AR4" s="51" t="e">
        <f>IFERROR(IF(COUNT($U$4:$U4)&lt;&gt;AR$2,NA(),SLOPE(AF$4:AF$26,$R$4:$R$26)*($R4-COUNTIF(BP$4:BP4,"Hold"))+INTERCEPT(AF$4:AF$26,$R$4:$R$26)),NA())</f>
        <v>#N/A</v>
      </c>
      <c r="AS4" s="51" t="e">
        <f>IFERROR(IF(COUNT($U$4:$U4)&lt;&gt;AS$2,NA(),SLOPE(AG$4:AG$26,$R$4:$R$26)*($R4-COUNTIF(BQ$4:BQ4,"Hold"))+INTERCEPT(AG$4:AG$26,$R$4:$R$26)),NA())</f>
        <v>#N/A</v>
      </c>
      <c r="AT4" s="51" t="e">
        <f>IFERROR(IF(COUNT($U$4:$U4)&lt;&gt;AT$2,NA(),SLOPE(AH$4:AH$26,$R$4:$R$26)*($R4-COUNTIF(BR$4:BR4,"Hold"))+INTERCEPT(AH$4:AH$26,$R$4:$R$26)),NA())</f>
        <v>#N/A</v>
      </c>
      <c r="AU4" s="51" t="e">
        <f>IFERROR(IF(COUNT($U$4:$U4)&lt;&gt;AU$2,NA(),SLOPE(AI$4:AI$26,$R$4:$R$26)*($R4-COUNTIF(BS$4:BS4,"Hold"))+INTERCEPT(AI$4:AI$26,$R$4:$R$26)),NA())</f>
        <v>#N/A</v>
      </c>
      <c r="AV4" s="57" t="e">
        <f>IF(AND(ISNUMBER($U4),COUNT($U$4:$U4)=AV$2),$G4,IF($H4="Hold",AV3,IF(COUNT($U$4:$U4)=AV$2,$V4+AV3,NA())))</f>
        <v>#N/A</v>
      </c>
      <c r="AW4" s="57" t="e">
        <f>IF(AND(ISNUMBER($U4),COUNT($U$4:$U4)=AW$2),$G4,IF($H4="Hold",AW3,IF(COUNT($U$4:$U4)=AW$2,$V4+AW3,NA())))</f>
        <v>#N/A</v>
      </c>
      <c r="AX4" s="57" t="e">
        <f>IF(AND(ISNUMBER($U4),COUNT($U$4:$U4)=AX$2),$G4,IF($H4="Hold",AX3,IF(COUNT($U$4:$U4)=AX$2,$V4+AX3,NA())))</f>
        <v>#N/A</v>
      </c>
      <c r="AY4" s="57" t="e">
        <f>IF(AND(ISNUMBER($U4),COUNT($U$4:$U4)=AY$2),$G4,IF($H4="Hold",AY3,IF(COUNT($U$4:$U4)=AY$2,$V4+AY3,NA())))</f>
        <v>#N/A</v>
      </c>
      <c r="AZ4" s="57" t="e">
        <f>IF(AND(ISNUMBER($U4),COUNT($U$4:$U4)=AZ$2),$G4,IF($H4="Hold",AZ3,IF(COUNT($U$4:$U4)=AZ$2,$V4+AZ3,NA())))</f>
        <v>#N/A</v>
      </c>
      <c r="BA4" s="57" t="e">
        <f>IF(AND(ISNUMBER($U4),COUNT($U$4:$U4)=BA$2),$G4,IF($H4="Hold",BA3,IF(COUNT($U$4:$U4)=BA$2,$V4+BA3,NA())))</f>
        <v>#N/A</v>
      </c>
      <c r="BB4" s="57" t="e">
        <f>IF(AND(ISNUMBER($U4),COUNT($U$4:$U4)=BB$2),$G4,IF($H4="Hold",BB3,IF(COUNT($U$4:$U4)=BB$2,$V4+BB3,NA())))</f>
        <v>#N/A</v>
      </c>
      <c r="BC4" s="57" t="e">
        <f>IF(AND(ISNUMBER($U4),COUNT($U$4:$U4)=BC$2),$G4,IF($H4="Hold",BC3,IF(COUNT($U$4:$U4)=BC$2,$V4+BC3,NA())))</f>
        <v>#N/A</v>
      </c>
      <c r="BD4" s="57" t="e">
        <f>IF(AND(ISNUMBER($U4),COUNT($U$4:$U4)=BD$2),$G4,IF($H4="Hold",BD3,IF(COUNT($U$4:$U4)=BD$2,$V4+BD3,NA())))</f>
        <v>#N/A</v>
      </c>
      <c r="BE4" s="57" t="e">
        <f>IF(AND(ISNUMBER($U4),COUNT($U$4:$U4)=BE$2),$G4,IF($H4="Hold",BE3,IF(COUNT($U$4:$U4)=BE$2,$V4+BE3,NA())))</f>
        <v>#N/A</v>
      </c>
      <c r="BF4" s="57" t="e">
        <f>IF(AND(ISNUMBER($U4),COUNT($U$4:$U4)=BF$2),$G4,IF($H4="Hold",BF3,IF(COUNT($U$4:$U4)=BF$2,$V4+BF3,NA())))</f>
        <v>#N/A</v>
      </c>
      <c r="BG4" s="57" t="e">
        <f>IF(AND(ISNUMBER($U4),COUNT($U$4:$U4)=BG$2),$G4,IF($H4="Hold",BG3,IF(COUNT($U$4:$U4)=BG$2,$V4+BG3,NA())))</f>
        <v>#N/A</v>
      </c>
      <c r="BH4" s="55" t="e">
        <f>IF(AND(COUNT($U$4:$U4)=BH$2,$H4="Hold"),"Hold",NA())</f>
        <v>#N/A</v>
      </c>
      <c r="BI4" s="55" t="e">
        <f>IF(AND(COUNT($U$4:$U4)=BI$2,$H4="Hold"),"Hold",NA())</f>
        <v>#N/A</v>
      </c>
      <c r="BJ4" s="55" t="e">
        <f>IF(AND(COUNT($U$4:$U4)=BJ$2,$H4="Hold"),"Hold",NA())</f>
        <v>#N/A</v>
      </c>
      <c r="BK4" s="55" t="e">
        <f>IF(AND(COUNT($U$4:$U4)=BK$2,$H4="Hold"),"Hold",NA())</f>
        <v>#N/A</v>
      </c>
      <c r="BL4" s="55" t="e">
        <f>IF(AND(COUNT($U$4:$U4)=BL$2,$H4="Hold"),"Hold",NA())</f>
        <v>#N/A</v>
      </c>
      <c r="BM4" s="55" t="e">
        <f>IF(AND(COUNT($U$4:$U4)=BM$2,$H4="Hold"),"Hold",NA())</f>
        <v>#N/A</v>
      </c>
      <c r="BN4" s="55" t="e">
        <f>IF(AND(COUNT($U$4:$U4)=BN$2,$H4="Hold"),"Hold",NA())</f>
        <v>#N/A</v>
      </c>
      <c r="BO4" s="55" t="e">
        <f>IF(AND(COUNT($U$4:$U4)=BO$2,$H4="Hold"),"Hold",NA())</f>
        <v>#N/A</v>
      </c>
      <c r="BP4" s="55" t="e">
        <f>IF(AND(COUNT($U$4:$U4)=BP$2,$H4="Hold"),"Hold",NA())</f>
        <v>#N/A</v>
      </c>
      <c r="BQ4" s="55" t="e">
        <f>IF(AND(COUNT($U$4:$U4)=BQ$2,$H4="Hold"),"Hold",NA())</f>
        <v>#N/A</v>
      </c>
      <c r="BR4" s="55" t="e">
        <f>IF(AND(COUNT($U$4:$U4)=BR$2,$H4="Hold"),"Hold",NA())</f>
        <v>#N/A</v>
      </c>
      <c r="BS4" s="55" t="e">
        <f>IF(AND(COUNT($U$4:$U4)=BS$2,$H4="Hold"),"Hold",NA())</f>
        <v>#N/A</v>
      </c>
    </row>
    <row r="5" spans="1:73" s="2" customFormat="1" ht="18.75" customHeight="1" thickTop="1" thickBot="1" x14ac:dyDescent="0.3">
      <c r="B5" s="21"/>
      <c r="C5" s="88"/>
      <c r="D5" s="9">
        <f>D4+2</f>
        <v>2</v>
      </c>
      <c r="E5" s="10">
        <f>E4+14</f>
        <v>42604</v>
      </c>
      <c r="F5" s="5" t="str">
        <f>IFERROR(IF(COUNT(G$4:G5)=0,"",IF(H5="Hold",F4,IF(ISNUMBER(U5),G5,F4+V5))),"")</f>
        <v/>
      </c>
      <c r="G5" s="13"/>
      <c r="H5" s="27"/>
      <c r="I5" s="17"/>
      <c r="J5" s="93"/>
      <c r="K5" s="30"/>
      <c r="L5" s="144" t="s">
        <v>12</v>
      </c>
      <c r="M5" s="144"/>
      <c r="N5" s="159"/>
      <c r="O5" s="159"/>
      <c r="P5" s="33"/>
      <c r="R5" s="46">
        <v>2</v>
      </c>
      <c r="S5" s="47" t="e">
        <f t="shared" si="0"/>
        <v>#N/A</v>
      </c>
      <c r="T5" s="47" t="s">
        <v>55</v>
      </c>
      <c r="U5" s="52" t="str">
        <f>IF(H5="30 Mins",$N$19,IF(H5="45 Mins",$N$20,IF(H5="60 Mins",$N$21,IF(H5="Alt 1",$N$22,IF(H5="Alt 2",$N$23,IF(H5="Alt 3",$N$24,IF(H5="Alt 4",$N$25,IF(H5="Alt 5",#REF!,IF(H5="Change",V4,"")))))))))</f>
        <v/>
      </c>
      <c r="V5" s="53" t="e">
        <f>IF(COUNT(U$4:U5)=0,NA(),IF(ISNUMBER(U5),U5,V4))</f>
        <v>#N/A</v>
      </c>
      <c r="W5" s="48" t="e">
        <f t="shared" si="1"/>
        <v>#N/A</v>
      </c>
      <c r="X5" s="72" t="str">
        <f>IF(AND(ISNUMBER($S5),COUNT($U$4:$U5)=X$2),$S5,"")</f>
        <v/>
      </c>
      <c r="Y5" s="72" t="str">
        <f>IF(AND(ISNUMBER($S5),COUNT($U$4:$U5)=Y$2),$S5,"")</f>
        <v/>
      </c>
      <c r="Z5" s="72" t="str">
        <f>IF(AND(ISNUMBER($S5),COUNT($U$4:$U5)=Z$2),$S5,"")</f>
        <v/>
      </c>
      <c r="AA5" s="72" t="str">
        <f>IF(AND(ISNUMBER($S5),COUNT($U$4:$U5)=AA$2),$S5,"")</f>
        <v/>
      </c>
      <c r="AB5" s="72" t="str">
        <f>IF(AND(ISNUMBER($S5),COUNT($U$4:$U5)=AB$2),$S5,"")</f>
        <v/>
      </c>
      <c r="AC5" s="72" t="str">
        <f>IF(AND(ISNUMBER($S5),COUNT($U$4:$U5)=AC$2),$S5,"")</f>
        <v/>
      </c>
      <c r="AD5" s="72" t="str">
        <f>IF(AND(ISNUMBER($S5),COUNT($U$4:$U5)=AD$2),$S5,"")</f>
        <v/>
      </c>
      <c r="AE5" s="72" t="str">
        <f>IF(AND(ISNUMBER($S5),COUNT($U$4:$U5)=AE$2),$S5,"")</f>
        <v/>
      </c>
      <c r="AF5" s="72" t="str">
        <f>IF(AND(ISNUMBER($S5),COUNT($U$4:$U5)=AF$2),$S5,"")</f>
        <v/>
      </c>
      <c r="AG5" s="72" t="str">
        <f>IF(AND(ISNUMBER($S5),COUNT($U$4:$U5)=AG$2),$S5,"")</f>
        <v/>
      </c>
      <c r="AH5" s="72" t="str">
        <f>IF(AND(ISNUMBER($S5),COUNT($U$4:$U5)=AH$2),$S5,"")</f>
        <v/>
      </c>
      <c r="AI5" s="72" t="str">
        <f>IF(AND(ISNUMBER($S5),COUNT($U$4:$U5)=AI$2),$S5,"")</f>
        <v/>
      </c>
      <c r="AJ5" s="51" t="e">
        <f>IFERROR(IF(COUNT($U$4:$U5)&lt;&gt;AJ$2,NA(),SLOPE(X$4:X$26,$R$4:$R$26)*($R5-COUNTIF(BH$4:BH5,"Hold"))+INTERCEPT(X$4:X$26,$R$4:$R$26)),NA())</f>
        <v>#N/A</v>
      </c>
      <c r="AK5" s="51" t="e">
        <f>IFERROR(IF(COUNT($U$4:$U5)&lt;&gt;AK$2,NA(),SLOPE(Y$4:Y$26,$R$4:$R$26)*($R5-COUNTIF(BI$4:BI5,"Hold"))+INTERCEPT(Y$4:Y$26,$R$4:$R$26)),NA())</f>
        <v>#N/A</v>
      </c>
      <c r="AL5" s="51" t="e">
        <f>IFERROR(IF(COUNT($U$4:$U5)&lt;&gt;AL$2,NA(),SLOPE(Z$4:Z$26,$R$4:$R$26)*($R5-COUNTIF(BJ$4:BJ5,"Hold"))+INTERCEPT(Z$4:Z$26,$R$4:$R$26)),NA())</f>
        <v>#N/A</v>
      </c>
      <c r="AM5" s="51" t="e">
        <f>IFERROR(IF(COUNT($U$4:$U5)&lt;&gt;AM$2,NA(),SLOPE(AA$4:AA$26,$R$4:$R$26)*($R5-COUNTIF(BK$4:BK5,"Hold"))+INTERCEPT(AA$4:AA$26,$R$4:$R$26)),NA())</f>
        <v>#N/A</v>
      </c>
      <c r="AN5" s="51" t="e">
        <f>IFERROR(IF(COUNT($U$4:$U5)&lt;&gt;AN$2,NA(),SLOPE(AB$4:AB$26,$R$4:$R$26)*($R5-COUNTIF(BL$4:BL5,"Hold"))+INTERCEPT(AB$4:AB$26,$R$4:$R$26)),NA())</f>
        <v>#N/A</v>
      </c>
      <c r="AO5" s="51" t="e">
        <f>IFERROR(IF(COUNT($U$4:$U5)&lt;&gt;AO$2,NA(),SLOPE(AC$4:AC$26,$R$4:$R$26)*($R5-COUNTIF(BM$4:BM5,"Hold"))+INTERCEPT(AC$4:AC$26,$R$4:$R$26)),NA())</f>
        <v>#N/A</v>
      </c>
      <c r="AP5" s="51" t="e">
        <f>IFERROR(IF(COUNT($U$4:$U5)&lt;&gt;AP$2,NA(),SLOPE(AD$4:AD$26,$R$4:$R$26)*($R5-COUNTIF(BN$4:BN5,"Hold"))+INTERCEPT(AD$4:AD$26,$R$4:$R$26)),NA())</f>
        <v>#N/A</v>
      </c>
      <c r="AQ5" s="51" t="e">
        <f>IFERROR(IF(COUNT($U$4:$U5)&lt;&gt;AQ$2,NA(),SLOPE(AE$4:AE$26,$R$4:$R$26)*($R5-COUNTIF(BO$4:BO5,"Hold"))+INTERCEPT(AE$4:AE$26,$R$4:$R$26)),NA())</f>
        <v>#N/A</v>
      </c>
      <c r="AR5" s="51" t="e">
        <f>IFERROR(IF(COUNT($U$4:$U5)&lt;&gt;AR$2,NA(),SLOPE(AF$4:AF$26,$R$4:$R$26)*($R5-COUNTIF(BP$4:BP5,"Hold"))+INTERCEPT(AF$4:AF$26,$R$4:$R$26)),NA())</f>
        <v>#N/A</v>
      </c>
      <c r="AS5" s="51" t="e">
        <f>IFERROR(IF(COUNT($U$4:$U5)&lt;&gt;AS$2,NA(),SLOPE(AG$4:AG$26,$R$4:$R$26)*($R5-COUNTIF(BQ$4:BQ5,"Hold"))+INTERCEPT(AG$4:AG$26,$R$4:$R$26)),NA())</f>
        <v>#N/A</v>
      </c>
      <c r="AT5" s="51" t="e">
        <f>IFERROR(IF(COUNT($U$4:$U5)&lt;&gt;AT$2,NA(),SLOPE(AH$4:AH$26,$R$4:$R$26)*($R5-COUNTIF(BR$4:BR5,"Hold"))+INTERCEPT(AH$4:AH$26,$R$4:$R$26)),NA())</f>
        <v>#N/A</v>
      </c>
      <c r="AU5" s="51" t="e">
        <f>IFERROR(IF(COUNT($U$4:$U5)&lt;&gt;AU$2,NA(),SLOPE(AI$4:AI$26,$R$4:$R$26)*($R5-COUNTIF(BS$4:BS5,"Hold"))+INTERCEPT(AI$4:AI$26,$R$4:$R$26)),NA())</f>
        <v>#N/A</v>
      </c>
      <c r="AV5" s="57" t="e">
        <f>IF(AND(ISNUMBER($U5),COUNT($U$4:$U5)=AV$2),$G5,IF($H5="Hold",AV4,IF(COUNT($U$4:$U5)=AV$2,$V5+AV4,NA())))</f>
        <v>#N/A</v>
      </c>
      <c r="AW5" s="57" t="e">
        <f>IF(AND(ISNUMBER($U5),COUNT($U$4:$U5)=AW$2),$G5,IF($H5="Hold",AW4,IF(COUNT($U$4:$U5)=AW$2,$V5+AW4,NA())))</f>
        <v>#N/A</v>
      </c>
      <c r="AX5" s="57" t="e">
        <f>IF(AND(ISNUMBER($U5),COUNT($U$4:$U5)=AX$2),$G5,IF($H5="Hold",AX4,IF(COUNT($U$4:$U5)=AX$2,$V5+AX4,NA())))</f>
        <v>#N/A</v>
      </c>
      <c r="AY5" s="57" t="e">
        <f>IF(AND(ISNUMBER($U5),COUNT($U$4:$U5)=AY$2),$G5,IF($H5="Hold",AY4,IF(COUNT($U$4:$U5)=AY$2,$V5+AY4,NA())))</f>
        <v>#N/A</v>
      </c>
      <c r="AZ5" s="57" t="e">
        <f>IF(AND(ISNUMBER($U5),COUNT($U$4:$U5)=AZ$2),$G5,IF($H5="Hold",AZ4,IF(COUNT($U$4:$U5)=AZ$2,$V5+AZ4,NA())))</f>
        <v>#N/A</v>
      </c>
      <c r="BA5" s="57" t="e">
        <f>IF(AND(ISNUMBER($U5),COUNT($U$4:$U5)=BA$2),$G5,IF($H5="Hold",BA4,IF(COUNT($U$4:$U5)=BA$2,$V5+BA4,NA())))</f>
        <v>#N/A</v>
      </c>
      <c r="BB5" s="57" t="e">
        <f>IF(AND(ISNUMBER($U5),COUNT($U$4:$U5)=BB$2),$G5,IF($H5="Hold",BB4,IF(COUNT($U$4:$U5)=BB$2,$V5+BB4,NA())))</f>
        <v>#N/A</v>
      </c>
      <c r="BC5" s="57" t="e">
        <f>IF(AND(ISNUMBER($U5),COUNT($U$4:$U5)=BC$2),$G5,IF($H5="Hold",BC4,IF(COUNT($U$4:$U5)=BC$2,$V5+BC4,NA())))</f>
        <v>#N/A</v>
      </c>
      <c r="BD5" s="57" t="e">
        <f>IF(AND(ISNUMBER($U5),COUNT($U$4:$U5)=BD$2),$G5,IF($H5="Hold",BD4,IF(COUNT($U$4:$U5)=BD$2,$V5+BD4,NA())))</f>
        <v>#N/A</v>
      </c>
      <c r="BE5" s="57" t="e">
        <f>IF(AND(ISNUMBER($U5),COUNT($U$4:$U5)=BE$2),$G5,IF($H5="Hold",BE4,IF(COUNT($U$4:$U5)=BE$2,$V5+BE4,NA())))</f>
        <v>#N/A</v>
      </c>
      <c r="BF5" s="57" t="e">
        <f>IF(AND(ISNUMBER($U5),COUNT($U$4:$U5)=BF$2),$G5,IF($H5="Hold",BF4,IF(COUNT($U$4:$U5)=BF$2,$V5+BF4,NA())))</f>
        <v>#N/A</v>
      </c>
      <c r="BG5" s="57" t="e">
        <f>IF(AND(ISNUMBER($U5),COUNT($U$4:$U5)=BG$2),$G5,IF($H5="Hold",BG4,IF(COUNT($U$4:$U5)=BG$2,$V5+BG4,NA())))</f>
        <v>#N/A</v>
      </c>
      <c r="BH5" s="55" t="e">
        <f>IF(AND(COUNT($U$4:$U5)=BH$2,$H5="Hold"),"Hold",NA())</f>
        <v>#N/A</v>
      </c>
      <c r="BI5" s="55" t="e">
        <f>IF(AND(COUNT($U$4:$U5)=BI$2,$H5="Hold"),"Hold",NA())</f>
        <v>#N/A</v>
      </c>
      <c r="BJ5" s="55" t="e">
        <f>IF(AND(COUNT($U$4:$U5)=BJ$2,$H5="Hold"),"Hold",NA())</f>
        <v>#N/A</v>
      </c>
      <c r="BK5" s="55" t="e">
        <f>IF(AND(COUNT($U$4:$U5)=BK$2,$H5="Hold"),"Hold",NA())</f>
        <v>#N/A</v>
      </c>
      <c r="BL5" s="55" t="e">
        <f>IF(AND(COUNT($U$4:$U5)=BL$2,$H5="Hold"),"Hold",NA())</f>
        <v>#N/A</v>
      </c>
      <c r="BM5" s="55" t="e">
        <f>IF(AND(COUNT($U$4:$U5)=BM$2,$H5="Hold"),"Hold",NA())</f>
        <v>#N/A</v>
      </c>
      <c r="BN5" s="55" t="e">
        <f>IF(AND(COUNT($U$4:$U5)=BN$2,$H5="Hold"),"Hold",NA())</f>
        <v>#N/A</v>
      </c>
      <c r="BO5" s="55" t="e">
        <f>IF(AND(COUNT($U$4:$U5)=BO$2,$H5="Hold"),"Hold",NA())</f>
        <v>#N/A</v>
      </c>
      <c r="BP5" s="55" t="e">
        <f>IF(AND(COUNT($U$4:$U5)=BP$2,$H5="Hold"),"Hold",NA())</f>
        <v>#N/A</v>
      </c>
      <c r="BQ5" s="55" t="e">
        <f>IF(AND(COUNT($U$4:$U5)=BQ$2,$H5="Hold"),"Hold",NA())</f>
        <v>#N/A</v>
      </c>
      <c r="BR5" s="55" t="e">
        <f>IF(AND(COUNT($U$4:$U5)=BR$2,$H5="Hold"),"Hold",NA())</f>
        <v>#N/A</v>
      </c>
      <c r="BS5" s="55" t="e">
        <f>IF(AND(COUNT($U$4:$U5)=BS$2,$H5="Hold"),"Hold",NA())</f>
        <v>#N/A</v>
      </c>
    </row>
    <row r="6" spans="1:73" s="94" customFormat="1" ht="18.75" customHeight="1" thickTop="1" x14ac:dyDescent="0.25">
      <c r="B6" s="22"/>
      <c r="C6" s="95"/>
      <c r="D6" s="9">
        <f t="shared" ref="D6:D26" si="2">D5+2</f>
        <v>4</v>
      </c>
      <c r="E6" s="10">
        <f t="shared" ref="E6:E26" si="3">E5+14</f>
        <v>42618</v>
      </c>
      <c r="F6" s="5" t="str">
        <f>IFERROR(IF(COUNT(G$4:G6)=0,"",IF(H6="Hold",F5,IF(ISNUMBER(U6),G6,F5+V6))),"")</f>
        <v/>
      </c>
      <c r="G6" s="13"/>
      <c r="H6" s="27"/>
      <c r="I6" s="17"/>
      <c r="J6" s="93"/>
      <c r="K6" s="34"/>
      <c r="L6" s="74"/>
      <c r="M6" s="74"/>
      <c r="N6" s="75"/>
      <c r="O6" s="75"/>
      <c r="P6" s="35"/>
      <c r="R6" s="46">
        <v>3</v>
      </c>
      <c r="S6" s="47" t="e">
        <f t="shared" si="0"/>
        <v>#N/A</v>
      </c>
      <c r="T6" s="47" t="s">
        <v>66</v>
      </c>
      <c r="U6" s="52" t="str">
        <f>IF(H6="30 Mins",$N$19,IF(H6="45 Mins",$N$20,IF(H6="60 Mins",$N$21,IF(H6="Alt 1",$N$22,IF(H6="Alt 2",$N$23,IF(H6="Alt 3",$N$24,IF(H6="Alt 4",$N$25,IF(H6="Alt 5",#REF!,IF(H6="Change",V5,"")))))))))</f>
        <v/>
      </c>
      <c r="V6" s="53" t="e">
        <f>IF(COUNT(U$4:U6)=0,NA(),IF(ISNUMBER(U6),U6,V5))</f>
        <v>#N/A</v>
      </c>
      <c r="W6" s="48" t="e">
        <f t="shared" si="1"/>
        <v>#N/A</v>
      </c>
      <c r="X6" s="72" t="str">
        <f>IF(AND(ISNUMBER($S6),COUNT($U$4:$U6)=X$2),$S6,"")</f>
        <v/>
      </c>
      <c r="Y6" s="72" t="str">
        <f>IF(AND(ISNUMBER($S6),COUNT($U$4:$U6)=Y$2),$S6,"")</f>
        <v/>
      </c>
      <c r="Z6" s="72" t="str">
        <f>IF(AND(ISNUMBER($S6),COUNT($U$4:$U6)=Z$2),$S6,"")</f>
        <v/>
      </c>
      <c r="AA6" s="72" t="str">
        <f>IF(AND(ISNUMBER($S6),COUNT($U$4:$U6)=AA$2),$S6,"")</f>
        <v/>
      </c>
      <c r="AB6" s="72" t="str">
        <f>IF(AND(ISNUMBER($S6),COUNT($U$4:$U6)=AB$2),$S6,"")</f>
        <v/>
      </c>
      <c r="AC6" s="72" t="str">
        <f>IF(AND(ISNUMBER($S6),COUNT($U$4:$U6)=AC$2),$S6,"")</f>
        <v/>
      </c>
      <c r="AD6" s="72" t="str">
        <f>IF(AND(ISNUMBER($S6),COUNT($U$4:$U6)=AD$2),$S6,"")</f>
        <v/>
      </c>
      <c r="AE6" s="72" t="str">
        <f>IF(AND(ISNUMBER($S6),COUNT($U$4:$U6)=AE$2),$S6,"")</f>
        <v/>
      </c>
      <c r="AF6" s="72" t="str">
        <f>IF(AND(ISNUMBER($S6),COUNT($U$4:$U6)=AF$2),$S6,"")</f>
        <v/>
      </c>
      <c r="AG6" s="72" t="str">
        <f>IF(AND(ISNUMBER($S6),COUNT($U$4:$U6)=AG$2),$S6,"")</f>
        <v/>
      </c>
      <c r="AH6" s="72" t="str">
        <f>IF(AND(ISNUMBER($S6),COUNT($U$4:$U6)=AH$2),$S6,"")</f>
        <v/>
      </c>
      <c r="AI6" s="72" t="str">
        <f>IF(AND(ISNUMBER($S6),COUNT($U$4:$U6)=AI$2),$S6,"")</f>
        <v/>
      </c>
      <c r="AJ6" s="51" t="e">
        <f>IFERROR(IF(COUNT($U$4:$U6)&lt;&gt;AJ$2,NA(),SLOPE(X$4:X$26,$R$4:$R$26)*($R6-COUNTIF(BH$4:BH6,"Hold"))+INTERCEPT(X$4:X$26,$R$4:$R$26)),NA())</f>
        <v>#N/A</v>
      </c>
      <c r="AK6" s="51" t="e">
        <f>IFERROR(IF(COUNT($U$4:$U6)&lt;&gt;AK$2,NA(),SLOPE(Y$4:Y$26,$R$4:$R$26)*($R6-COUNTIF(BI$4:BI6,"Hold"))+INTERCEPT(Y$4:Y$26,$R$4:$R$26)),NA())</f>
        <v>#N/A</v>
      </c>
      <c r="AL6" s="51" t="e">
        <f>IFERROR(IF(COUNT($U$4:$U6)&lt;&gt;AL$2,NA(),SLOPE(Z$4:Z$26,$R$4:$R$26)*($R6-COUNTIF(BJ$4:BJ6,"Hold"))+INTERCEPT(Z$4:Z$26,$R$4:$R$26)),NA())</f>
        <v>#N/A</v>
      </c>
      <c r="AM6" s="51" t="e">
        <f>IFERROR(IF(COUNT($U$4:$U6)&lt;&gt;AM$2,NA(),SLOPE(AA$4:AA$26,$R$4:$R$26)*($R6-COUNTIF(BK$4:BK6,"Hold"))+INTERCEPT(AA$4:AA$26,$R$4:$R$26)),NA())</f>
        <v>#N/A</v>
      </c>
      <c r="AN6" s="51" t="e">
        <f>IFERROR(IF(COUNT($U$4:$U6)&lt;&gt;AN$2,NA(),SLOPE(AB$4:AB$26,$R$4:$R$26)*($R6-COUNTIF(BL$4:BL6,"Hold"))+INTERCEPT(AB$4:AB$26,$R$4:$R$26)),NA())</f>
        <v>#N/A</v>
      </c>
      <c r="AO6" s="51" t="e">
        <f>IFERROR(IF(COUNT($U$4:$U6)&lt;&gt;AO$2,NA(),SLOPE(AC$4:AC$26,$R$4:$R$26)*($R6-COUNTIF(BM$4:BM6,"Hold"))+INTERCEPT(AC$4:AC$26,$R$4:$R$26)),NA())</f>
        <v>#N/A</v>
      </c>
      <c r="AP6" s="51" t="e">
        <f>IFERROR(IF(COUNT($U$4:$U6)&lt;&gt;AP$2,NA(),SLOPE(AD$4:AD$26,$R$4:$R$26)*($R6-COUNTIF(BN$4:BN6,"Hold"))+INTERCEPT(AD$4:AD$26,$R$4:$R$26)),NA())</f>
        <v>#N/A</v>
      </c>
      <c r="AQ6" s="51" t="e">
        <f>IFERROR(IF(COUNT($U$4:$U6)&lt;&gt;AQ$2,NA(),SLOPE(AE$4:AE$26,$R$4:$R$26)*($R6-COUNTIF(BO$4:BO6,"Hold"))+INTERCEPT(AE$4:AE$26,$R$4:$R$26)),NA())</f>
        <v>#N/A</v>
      </c>
      <c r="AR6" s="51" t="e">
        <f>IFERROR(IF(COUNT($U$4:$U6)&lt;&gt;AR$2,NA(),SLOPE(AF$4:AF$26,$R$4:$R$26)*($R6-COUNTIF(BP$4:BP6,"Hold"))+INTERCEPT(AF$4:AF$26,$R$4:$R$26)),NA())</f>
        <v>#N/A</v>
      </c>
      <c r="AS6" s="51" t="e">
        <f>IFERROR(IF(COUNT($U$4:$U6)&lt;&gt;AS$2,NA(),SLOPE(AG$4:AG$26,$R$4:$R$26)*($R6-COUNTIF(BQ$4:BQ6,"Hold"))+INTERCEPT(AG$4:AG$26,$R$4:$R$26)),NA())</f>
        <v>#N/A</v>
      </c>
      <c r="AT6" s="51" t="e">
        <f>IFERROR(IF(COUNT($U$4:$U6)&lt;&gt;AT$2,NA(),SLOPE(AH$4:AH$26,$R$4:$R$26)*($R6-COUNTIF(BR$4:BR6,"Hold"))+INTERCEPT(AH$4:AH$26,$R$4:$R$26)),NA())</f>
        <v>#N/A</v>
      </c>
      <c r="AU6" s="51" t="e">
        <f>IFERROR(IF(COUNT($U$4:$U6)&lt;&gt;AU$2,NA(),SLOPE(AI$4:AI$26,$R$4:$R$26)*($R6-COUNTIF(BS$4:BS6,"Hold"))+INTERCEPT(AI$4:AI$26,$R$4:$R$26)),NA())</f>
        <v>#N/A</v>
      </c>
      <c r="AV6" s="57" t="e">
        <f>IF(AND(ISNUMBER($U6),COUNT($U$4:$U6)=AV$2),$G6,IF($H6="Hold",AV5,IF(COUNT($U$4:$U6)=AV$2,$V6+AV5,NA())))</f>
        <v>#N/A</v>
      </c>
      <c r="AW6" s="57" t="e">
        <f>IF(AND(ISNUMBER($U6),COUNT($U$4:$U6)=AW$2),$G6,IF($H6="Hold",AW5,IF(COUNT($U$4:$U6)=AW$2,$V6+AW5,NA())))</f>
        <v>#N/A</v>
      </c>
      <c r="AX6" s="57" t="e">
        <f>IF(AND(ISNUMBER($U6),COUNT($U$4:$U6)=AX$2),$G6,IF($H6="Hold",AX5,IF(COUNT($U$4:$U6)=AX$2,$V6+AX5,NA())))</f>
        <v>#N/A</v>
      </c>
      <c r="AY6" s="57" t="e">
        <f>IF(AND(ISNUMBER($U6),COUNT($U$4:$U6)=AY$2),$G6,IF($H6="Hold",AY5,IF(COUNT($U$4:$U6)=AY$2,$V6+AY5,NA())))</f>
        <v>#N/A</v>
      </c>
      <c r="AZ6" s="57" t="e">
        <f>IF(AND(ISNUMBER($U6),COUNT($U$4:$U6)=AZ$2),$G6,IF($H6="Hold",AZ5,IF(COUNT($U$4:$U6)=AZ$2,$V6+AZ5,NA())))</f>
        <v>#N/A</v>
      </c>
      <c r="BA6" s="57" t="e">
        <f>IF(AND(ISNUMBER($U6),COUNT($U$4:$U6)=BA$2),$G6,IF($H6="Hold",BA5,IF(COUNT($U$4:$U6)=BA$2,$V6+BA5,NA())))</f>
        <v>#N/A</v>
      </c>
      <c r="BB6" s="57" t="e">
        <f>IF(AND(ISNUMBER($U6),COUNT($U$4:$U6)=BB$2),$G6,IF($H6="Hold",BB5,IF(COUNT($U$4:$U6)=BB$2,$V6+BB5,NA())))</f>
        <v>#N/A</v>
      </c>
      <c r="BC6" s="57" t="e">
        <f>IF(AND(ISNUMBER($U6),COUNT($U$4:$U6)=BC$2),$G6,IF($H6="Hold",BC5,IF(COUNT($U$4:$U6)=BC$2,$V6+BC5,NA())))</f>
        <v>#N/A</v>
      </c>
      <c r="BD6" s="57" t="e">
        <f>IF(AND(ISNUMBER($U6),COUNT($U$4:$U6)=BD$2),$G6,IF($H6="Hold",BD5,IF(COUNT($U$4:$U6)=BD$2,$V6+BD5,NA())))</f>
        <v>#N/A</v>
      </c>
      <c r="BE6" s="57" t="e">
        <f>IF(AND(ISNUMBER($U6),COUNT($U$4:$U6)=BE$2),$G6,IF($H6="Hold",BE5,IF(COUNT($U$4:$U6)=BE$2,$V6+BE5,NA())))</f>
        <v>#N/A</v>
      </c>
      <c r="BF6" s="57" t="e">
        <f>IF(AND(ISNUMBER($U6),COUNT($U$4:$U6)=BF$2),$G6,IF($H6="Hold",BF5,IF(COUNT($U$4:$U6)=BF$2,$V6+BF5,NA())))</f>
        <v>#N/A</v>
      </c>
      <c r="BG6" s="57" t="e">
        <f>IF(AND(ISNUMBER($U6),COUNT($U$4:$U6)=BG$2),$G6,IF($H6="Hold",BG5,IF(COUNT($U$4:$U6)=BG$2,$V6+BG5,NA())))</f>
        <v>#N/A</v>
      </c>
      <c r="BH6" s="55" t="e">
        <f>IF(AND(COUNT($U$4:$U6)=BH$2,$H6="Hold"),"Hold",NA())</f>
        <v>#N/A</v>
      </c>
      <c r="BI6" s="55" t="e">
        <f>IF(AND(COUNT($U$4:$U6)=BI$2,$H6="Hold"),"Hold",NA())</f>
        <v>#N/A</v>
      </c>
      <c r="BJ6" s="55" t="e">
        <f>IF(AND(COUNT($U$4:$U6)=BJ$2,$H6="Hold"),"Hold",NA())</f>
        <v>#N/A</v>
      </c>
      <c r="BK6" s="55" t="e">
        <f>IF(AND(COUNT($U$4:$U6)=BK$2,$H6="Hold"),"Hold",NA())</f>
        <v>#N/A</v>
      </c>
      <c r="BL6" s="55" t="e">
        <f>IF(AND(COUNT($U$4:$U6)=BL$2,$H6="Hold"),"Hold",NA())</f>
        <v>#N/A</v>
      </c>
      <c r="BM6" s="55" t="e">
        <f>IF(AND(COUNT($U$4:$U6)=BM$2,$H6="Hold"),"Hold",NA())</f>
        <v>#N/A</v>
      </c>
      <c r="BN6" s="55" t="e">
        <f>IF(AND(COUNT($U$4:$U6)=BN$2,$H6="Hold"),"Hold",NA())</f>
        <v>#N/A</v>
      </c>
      <c r="BO6" s="55" t="e">
        <f>IF(AND(COUNT($U$4:$U6)=BO$2,$H6="Hold"),"Hold",NA())</f>
        <v>#N/A</v>
      </c>
      <c r="BP6" s="55" t="e">
        <f>IF(AND(COUNT($U$4:$U6)=BP$2,$H6="Hold"),"Hold",NA())</f>
        <v>#N/A</v>
      </c>
      <c r="BQ6" s="55" t="e">
        <f>IF(AND(COUNT($U$4:$U6)=BQ$2,$H6="Hold"),"Hold",NA())</f>
        <v>#N/A</v>
      </c>
      <c r="BR6" s="55" t="e">
        <f>IF(AND(COUNT($U$4:$U6)=BR$2,$H6="Hold"),"Hold",NA())</f>
        <v>#N/A</v>
      </c>
      <c r="BS6" s="55" t="e">
        <f>IF(AND(COUNT($U$4:$U6)=BS$2,$H6="Hold"),"Hold",NA())</f>
        <v>#N/A</v>
      </c>
    </row>
    <row r="7" spans="1:73" s="94" customFormat="1" ht="18.75" customHeight="1" x14ac:dyDescent="0.25">
      <c r="B7" s="22"/>
      <c r="C7" s="95"/>
      <c r="D7" s="9">
        <f t="shared" si="2"/>
        <v>6</v>
      </c>
      <c r="E7" s="10">
        <f t="shared" si="3"/>
        <v>42632</v>
      </c>
      <c r="F7" s="5" t="str">
        <f>IFERROR(IF(COUNT(G$4:G7)=0,"",IF(H7="Hold",F6,IF(ISNUMBER(U7),G7,F6+V7))),"")</f>
        <v/>
      </c>
      <c r="G7" s="13"/>
      <c r="H7" s="27"/>
      <c r="I7" s="17"/>
      <c r="J7" s="93"/>
      <c r="K7" s="34"/>
      <c r="L7" s="158" t="s">
        <v>61</v>
      </c>
      <c r="M7" s="158"/>
      <c r="N7" s="158"/>
      <c r="O7" s="158"/>
      <c r="P7" s="36"/>
      <c r="R7" s="46">
        <v>4</v>
      </c>
      <c r="S7" s="47" t="e">
        <f t="shared" si="0"/>
        <v>#N/A</v>
      </c>
      <c r="T7" s="47" t="s">
        <v>67</v>
      </c>
      <c r="U7" s="52" t="str">
        <f>IF(H7="30 Mins",$N$19,IF(H7="45 Mins",$N$20,IF(H7="60 Mins",$N$21,IF(H7="Alt 1",$N$22,IF(H7="Alt 2",$N$23,IF(H7="Alt 3",$N$24,IF(H7="Alt 4",$N$25,IF(H7="Alt 5",#REF!,IF(H7="Change",V6,"")))))))))</f>
        <v/>
      </c>
      <c r="V7" s="53" t="e">
        <f>IF(COUNT(U$4:U7)=0,NA(),IF(ISNUMBER(U7),U7,V6))</f>
        <v>#N/A</v>
      </c>
      <c r="W7" s="48" t="e">
        <f t="shared" si="1"/>
        <v>#N/A</v>
      </c>
      <c r="X7" s="72" t="str">
        <f>IF(AND(ISNUMBER($S7),COUNT($U$4:$U7)=X$2),$S7,"")</f>
        <v/>
      </c>
      <c r="Y7" s="72" t="str">
        <f>IF(AND(ISNUMBER($S7),COUNT($U$4:$U7)=Y$2),$S7,"")</f>
        <v/>
      </c>
      <c r="Z7" s="72" t="str">
        <f>IF(AND(ISNUMBER($S7),COUNT($U$4:$U7)=Z$2),$S7,"")</f>
        <v/>
      </c>
      <c r="AA7" s="72" t="str">
        <f>IF(AND(ISNUMBER($S7),COUNT($U$4:$U7)=AA$2),$S7,"")</f>
        <v/>
      </c>
      <c r="AB7" s="72" t="str">
        <f>IF(AND(ISNUMBER($S7),COUNT($U$4:$U7)=AB$2),$S7,"")</f>
        <v/>
      </c>
      <c r="AC7" s="72" t="str">
        <f>IF(AND(ISNUMBER($S7),COUNT($U$4:$U7)=AC$2),$S7,"")</f>
        <v/>
      </c>
      <c r="AD7" s="72" t="str">
        <f>IF(AND(ISNUMBER($S7),COUNT($U$4:$U7)=AD$2),$S7,"")</f>
        <v/>
      </c>
      <c r="AE7" s="72" t="str">
        <f>IF(AND(ISNUMBER($S7),COUNT($U$4:$U7)=AE$2),$S7,"")</f>
        <v/>
      </c>
      <c r="AF7" s="72" t="str">
        <f>IF(AND(ISNUMBER($S7),COUNT($U$4:$U7)=AF$2),$S7,"")</f>
        <v/>
      </c>
      <c r="AG7" s="72" t="str">
        <f>IF(AND(ISNUMBER($S7),COUNT($U$4:$U7)=AG$2),$S7,"")</f>
        <v/>
      </c>
      <c r="AH7" s="72" t="str">
        <f>IF(AND(ISNUMBER($S7),COUNT($U$4:$U7)=AH$2),$S7,"")</f>
        <v/>
      </c>
      <c r="AI7" s="72" t="str">
        <f>IF(AND(ISNUMBER($S7),COUNT($U$4:$U7)=AI$2),$S7,"")</f>
        <v/>
      </c>
      <c r="AJ7" s="51" t="e">
        <f>IFERROR(IF(COUNT($U$4:$U7)&lt;&gt;AJ$2,NA(),SLOPE(X$4:X$26,$R$4:$R$26)*($R7-COUNTIF(BH$4:BH7,"Hold"))+INTERCEPT(X$4:X$26,$R$4:$R$26)),NA())</f>
        <v>#N/A</v>
      </c>
      <c r="AK7" s="51" t="e">
        <f>IFERROR(IF(COUNT($U$4:$U7)&lt;&gt;AK$2,NA(),SLOPE(Y$4:Y$26,$R$4:$R$26)*($R7-COUNTIF(BI$4:BI7,"Hold"))+INTERCEPT(Y$4:Y$26,$R$4:$R$26)),NA())</f>
        <v>#N/A</v>
      </c>
      <c r="AL7" s="51" t="e">
        <f>IFERROR(IF(COUNT($U$4:$U7)&lt;&gt;AL$2,NA(),SLOPE(Z$4:Z$26,$R$4:$R$26)*($R7-COUNTIF(BJ$4:BJ7,"Hold"))+INTERCEPT(Z$4:Z$26,$R$4:$R$26)),NA())</f>
        <v>#N/A</v>
      </c>
      <c r="AM7" s="51" t="e">
        <f>IFERROR(IF(COUNT($U$4:$U7)&lt;&gt;AM$2,NA(),SLOPE(AA$4:AA$26,$R$4:$R$26)*($R7-COUNTIF(BK$4:BK7,"Hold"))+INTERCEPT(AA$4:AA$26,$R$4:$R$26)),NA())</f>
        <v>#N/A</v>
      </c>
      <c r="AN7" s="51" t="e">
        <f>IFERROR(IF(COUNT($U$4:$U7)&lt;&gt;AN$2,NA(),SLOPE(AB$4:AB$26,$R$4:$R$26)*($R7-COUNTIF(BL$4:BL7,"Hold"))+INTERCEPT(AB$4:AB$26,$R$4:$R$26)),NA())</f>
        <v>#N/A</v>
      </c>
      <c r="AO7" s="51" t="e">
        <f>IFERROR(IF(COUNT($U$4:$U7)&lt;&gt;AO$2,NA(),SLOPE(AC$4:AC$26,$R$4:$R$26)*($R7-COUNTIF(BM$4:BM7,"Hold"))+INTERCEPT(AC$4:AC$26,$R$4:$R$26)),NA())</f>
        <v>#N/A</v>
      </c>
      <c r="AP7" s="51" t="e">
        <f>IFERROR(IF(COUNT($U$4:$U7)&lt;&gt;AP$2,NA(),SLOPE(AD$4:AD$26,$R$4:$R$26)*($R7-COUNTIF(BN$4:BN7,"Hold"))+INTERCEPT(AD$4:AD$26,$R$4:$R$26)),NA())</f>
        <v>#N/A</v>
      </c>
      <c r="AQ7" s="51" t="e">
        <f>IFERROR(IF(COUNT($U$4:$U7)&lt;&gt;AQ$2,NA(),SLOPE(AE$4:AE$26,$R$4:$R$26)*($R7-COUNTIF(BO$4:BO7,"Hold"))+INTERCEPT(AE$4:AE$26,$R$4:$R$26)),NA())</f>
        <v>#N/A</v>
      </c>
      <c r="AR7" s="51" t="e">
        <f>IFERROR(IF(COUNT($U$4:$U7)&lt;&gt;AR$2,NA(),SLOPE(AF$4:AF$26,$R$4:$R$26)*($R7-COUNTIF(BP$4:BP7,"Hold"))+INTERCEPT(AF$4:AF$26,$R$4:$R$26)),NA())</f>
        <v>#N/A</v>
      </c>
      <c r="AS7" s="51" t="e">
        <f>IFERROR(IF(COUNT($U$4:$U7)&lt;&gt;AS$2,NA(),SLOPE(AG$4:AG$26,$R$4:$R$26)*($R7-COUNTIF(BQ$4:BQ7,"Hold"))+INTERCEPT(AG$4:AG$26,$R$4:$R$26)),NA())</f>
        <v>#N/A</v>
      </c>
      <c r="AT7" s="51" t="e">
        <f>IFERROR(IF(COUNT($U$4:$U7)&lt;&gt;AT$2,NA(),SLOPE(AH$4:AH$26,$R$4:$R$26)*($R7-COUNTIF(BR$4:BR7,"Hold"))+INTERCEPT(AH$4:AH$26,$R$4:$R$26)),NA())</f>
        <v>#N/A</v>
      </c>
      <c r="AU7" s="51" t="e">
        <f>IFERROR(IF(COUNT($U$4:$U7)&lt;&gt;AU$2,NA(),SLOPE(AI$4:AI$26,$R$4:$R$26)*($R7-COUNTIF(BS$4:BS7,"Hold"))+INTERCEPT(AI$4:AI$26,$R$4:$R$26)),NA())</f>
        <v>#N/A</v>
      </c>
      <c r="AV7" s="57" t="e">
        <f>IF(AND(ISNUMBER($U7),COUNT($U$4:$U7)=AV$2),$G7,IF($H7="Hold",AV6,IF(COUNT($U$4:$U7)=AV$2,$V7+AV6,NA())))</f>
        <v>#N/A</v>
      </c>
      <c r="AW7" s="57" t="e">
        <f>IF(AND(ISNUMBER($U7),COUNT($U$4:$U7)=AW$2),$G7,IF($H7="Hold",AW6,IF(COUNT($U$4:$U7)=AW$2,$V7+AW6,NA())))</f>
        <v>#N/A</v>
      </c>
      <c r="AX7" s="57" t="e">
        <f>IF(AND(ISNUMBER($U7),COUNT($U$4:$U7)=AX$2),$G7,IF($H7="Hold",AX6,IF(COUNT($U$4:$U7)=AX$2,$V7+AX6,NA())))</f>
        <v>#N/A</v>
      </c>
      <c r="AY7" s="57" t="e">
        <f>IF(AND(ISNUMBER($U7),COUNT($U$4:$U7)=AY$2),$G7,IF($H7="Hold",AY6,IF(COUNT($U$4:$U7)=AY$2,$V7+AY6,NA())))</f>
        <v>#N/A</v>
      </c>
      <c r="AZ7" s="57" t="e">
        <f>IF(AND(ISNUMBER($U7),COUNT($U$4:$U7)=AZ$2),$G7,IF($H7="Hold",AZ6,IF(COUNT($U$4:$U7)=AZ$2,$V7+AZ6,NA())))</f>
        <v>#N/A</v>
      </c>
      <c r="BA7" s="57" t="e">
        <f>IF(AND(ISNUMBER($U7),COUNT($U$4:$U7)=BA$2),$G7,IF($H7="Hold",BA6,IF(COUNT($U$4:$U7)=BA$2,$V7+BA6,NA())))</f>
        <v>#N/A</v>
      </c>
      <c r="BB7" s="57" t="e">
        <f>IF(AND(ISNUMBER($U7),COUNT($U$4:$U7)=BB$2),$G7,IF($H7="Hold",BB6,IF(COUNT($U$4:$U7)=BB$2,$V7+BB6,NA())))</f>
        <v>#N/A</v>
      </c>
      <c r="BC7" s="57" t="e">
        <f>IF(AND(ISNUMBER($U7),COUNT($U$4:$U7)=BC$2),$G7,IF($H7="Hold",BC6,IF(COUNT($U$4:$U7)=BC$2,$V7+BC6,NA())))</f>
        <v>#N/A</v>
      </c>
      <c r="BD7" s="57" t="e">
        <f>IF(AND(ISNUMBER($U7),COUNT($U$4:$U7)=BD$2),$G7,IF($H7="Hold",BD6,IF(COUNT($U$4:$U7)=BD$2,$V7+BD6,NA())))</f>
        <v>#N/A</v>
      </c>
      <c r="BE7" s="57" t="e">
        <f>IF(AND(ISNUMBER($U7),COUNT($U$4:$U7)=BE$2),$G7,IF($H7="Hold",BE6,IF(COUNT($U$4:$U7)=BE$2,$V7+BE6,NA())))</f>
        <v>#N/A</v>
      </c>
      <c r="BF7" s="57" t="e">
        <f>IF(AND(ISNUMBER($U7),COUNT($U$4:$U7)=BF$2),$G7,IF($H7="Hold",BF6,IF(COUNT($U$4:$U7)=BF$2,$V7+BF6,NA())))</f>
        <v>#N/A</v>
      </c>
      <c r="BG7" s="57" t="e">
        <f>IF(AND(ISNUMBER($U7),COUNT($U$4:$U7)=BG$2),$G7,IF($H7="Hold",BG6,IF(COUNT($U$4:$U7)=BG$2,$V7+BG6,NA())))</f>
        <v>#N/A</v>
      </c>
      <c r="BH7" s="55" t="e">
        <f>IF(AND(COUNT($U$4:$U7)=BH$2,$H7="Hold"),"Hold",NA())</f>
        <v>#N/A</v>
      </c>
      <c r="BI7" s="55" t="e">
        <f>IF(AND(COUNT($U$4:$U7)=BI$2,$H7="Hold"),"Hold",NA())</f>
        <v>#N/A</v>
      </c>
      <c r="BJ7" s="55" t="e">
        <f>IF(AND(COUNT($U$4:$U7)=BJ$2,$H7="Hold"),"Hold",NA())</f>
        <v>#N/A</v>
      </c>
      <c r="BK7" s="55" t="e">
        <f>IF(AND(COUNT($U$4:$U7)=BK$2,$H7="Hold"),"Hold",NA())</f>
        <v>#N/A</v>
      </c>
      <c r="BL7" s="55" t="e">
        <f>IF(AND(COUNT($U$4:$U7)=BL$2,$H7="Hold"),"Hold",NA())</f>
        <v>#N/A</v>
      </c>
      <c r="BM7" s="55" t="e">
        <f>IF(AND(COUNT($U$4:$U7)=BM$2,$H7="Hold"),"Hold",NA())</f>
        <v>#N/A</v>
      </c>
      <c r="BN7" s="55" t="e">
        <f>IF(AND(COUNT($U$4:$U7)=BN$2,$H7="Hold"),"Hold",NA())</f>
        <v>#N/A</v>
      </c>
      <c r="BO7" s="55" t="e">
        <f>IF(AND(COUNT($U$4:$U7)=BO$2,$H7="Hold"),"Hold",NA())</f>
        <v>#N/A</v>
      </c>
      <c r="BP7" s="55" t="e">
        <f>IF(AND(COUNT($U$4:$U7)=BP$2,$H7="Hold"),"Hold",NA())</f>
        <v>#N/A</v>
      </c>
      <c r="BQ7" s="55" t="e">
        <f>IF(AND(COUNT($U$4:$U7)=BQ$2,$H7="Hold"),"Hold",NA())</f>
        <v>#N/A</v>
      </c>
      <c r="BR7" s="55" t="e">
        <f>IF(AND(COUNT($U$4:$U7)=BR$2,$H7="Hold"),"Hold",NA())</f>
        <v>#N/A</v>
      </c>
      <c r="BS7" s="55" t="e">
        <f>IF(AND(COUNT($U$4:$U7)=BS$2,$H7="Hold"),"Hold",NA())</f>
        <v>#N/A</v>
      </c>
    </row>
    <row r="8" spans="1:73" s="96" customFormat="1" ht="18.75" customHeight="1" thickBot="1" x14ac:dyDescent="0.3">
      <c r="B8" s="23"/>
      <c r="C8" s="95"/>
      <c r="D8" s="9">
        <f t="shared" si="2"/>
        <v>8</v>
      </c>
      <c r="E8" s="10">
        <f t="shared" si="3"/>
        <v>42646</v>
      </c>
      <c r="F8" s="5" t="str">
        <f>IFERROR(IF(COUNT(G$4:G8)=0,"",IF(H8="Hold",F7,IF(ISNUMBER(U8),G8,F7+V8))),"")</f>
        <v/>
      </c>
      <c r="G8" s="13"/>
      <c r="H8" s="27"/>
      <c r="I8" s="17"/>
      <c r="J8" s="93"/>
      <c r="K8" s="34"/>
      <c r="L8" s="143" t="s">
        <v>56</v>
      </c>
      <c r="M8" s="143"/>
      <c r="N8" s="147"/>
      <c r="O8" s="147"/>
      <c r="P8" s="37"/>
      <c r="R8" s="46">
        <v>5</v>
      </c>
      <c r="S8" s="47" t="e">
        <f t="shared" si="0"/>
        <v>#N/A</v>
      </c>
      <c r="T8" s="47" t="str">
        <f>IFERROR(IF(L22="Alternate 1","Alt 1",L22),"Alt 1")</f>
        <v>Alt 1</v>
      </c>
      <c r="U8" s="52" t="str">
        <f>IF(H8="30 Mins",$N$19,IF(H8="45 Mins",$N$20,IF(H8="60 Mins",$N$21,IF(H8="Alt 1",$N$22,IF(H8="Alt 2",$N$23,IF(H8="Alt 3",$N$24,IF(H8="Alt 4",$N$25,IF(H8="Alt 5",#REF!,IF(H8="Change",V7,"")))))))))</f>
        <v/>
      </c>
      <c r="V8" s="53" t="e">
        <f>IF(COUNT(U$4:U8)=0,NA(),IF(ISNUMBER(U8),U8,V7))</f>
        <v>#N/A</v>
      </c>
      <c r="W8" s="48" t="e">
        <f t="shared" si="1"/>
        <v>#N/A</v>
      </c>
      <c r="X8" s="72" t="str">
        <f>IF(AND(ISNUMBER($S8),COUNT($U$4:$U8)=X$2),$S8,"")</f>
        <v/>
      </c>
      <c r="Y8" s="72" t="str">
        <f>IF(AND(ISNUMBER($S8),COUNT($U$4:$U8)=Y$2),$S8,"")</f>
        <v/>
      </c>
      <c r="Z8" s="72" t="str">
        <f>IF(AND(ISNUMBER($S8),COUNT($U$4:$U8)=Z$2),$S8,"")</f>
        <v/>
      </c>
      <c r="AA8" s="72" t="str">
        <f>IF(AND(ISNUMBER($S8),COUNT($U$4:$U8)=AA$2),$S8,"")</f>
        <v/>
      </c>
      <c r="AB8" s="72" t="str">
        <f>IF(AND(ISNUMBER($S8),COUNT($U$4:$U8)=AB$2),$S8,"")</f>
        <v/>
      </c>
      <c r="AC8" s="72" t="str">
        <f>IF(AND(ISNUMBER($S8),COUNT($U$4:$U8)=AC$2),$S8,"")</f>
        <v/>
      </c>
      <c r="AD8" s="72" t="str">
        <f>IF(AND(ISNUMBER($S8),COUNT($U$4:$U8)=AD$2),$S8,"")</f>
        <v/>
      </c>
      <c r="AE8" s="72" t="str">
        <f>IF(AND(ISNUMBER($S8),COUNT($U$4:$U8)=AE$2),$S8,"")</f>
        <v/>
      </c>
      <c r="AF8" s="72" t="str">
        <f>IF(AND(ISNUMBER($S8),COUNT($U$4:$U8)=AF$2),$S8,"")</f>
        <v/>
      </c>
      <c r="AG8" s="72" t="str">
        <f>IF(AND(ISNUMBER($S8),COUNT($U$4:$U8)=AG$2),$S8,"")</f>
        <v/>
      </c>
      <c r="AH8" s="72" t="str">
        <f>IF(AND(ISNUMBER($S8),COUNT($U$4:$U8)=AH$2),$S8,"")</f>
        <v/>
      </c>
      <c r="AI8" s="72" t="str">
        <f>IF(AND(ISNUMBER($S8),COUNT($U$4:$U8)=AI$2),$S8,"")</f>
        <v/>
      </c>
      <c r="AJ8" s="51" t="e">
        <f>IFERROR(IF(COUNT($U$4:$U8)&lt;&gt;AJ$2,NA(),SLOPE(X$4:X$26,$R$4:$R$26)*($R8-COUNTIF(BH$4:BH8,"Hold"))+INTERCEPT(X$4:X$26,$R$4:$R$26)),NA())</f>
        <v>#N/A</v>
      </c>
      <c r="AK8" s="51" t="e">
        <f>IFERROR(IF(COUNT($U$4:$U8)&lt;&gt;AK$2,NA(),SLOPE(Y$4:Y$26,$R$4:$R$26)*($R8-COUNTIF(BI$4:BI8,"Hold"))+INTERCEPT(Y$4:Y$26,$R$4:$R$26)),NA())</f>
        <v>#N/A</v>
      </c>
      <c r="AL8" s="51" t="e">
        <f>IFERROR(IF(COUNT($U$4:$U8)&lt;&gt;AL$2,NA(),SLOPE(Z$4:Z$26,$R$4:$R$26)*($R8-COUNTIF(BJ$4:BJ8,"Hold"))+INTERCEPT(Z$4:Z$26,$R$4:$R$26)),NA())</f>
        <v>#N/A</v>
      </c>
      <c r="AM8" s="51" t="e">
        <f>IFERROR(IF(COUNT($U$4:$U8)&lt;&gt;AM$2,NA(),SLOPE(AA$4:AA$26,$R$4:$R$26)*($R8-COUNTIF(BK$4:BK8,"Hold"))+INTERCEPT(AA$4:AA$26,$R$4:$R$26)),NA())</f>
        <v>#N/A</v>
      </c>
      <c r="AN8" s="51" t="e">
        <f>IFERROR(IF(COUNT($U$4:$U8)&lt;&gt;AN$2,NA(),SLOPE(AB$4:AB$26,$R$4:$R$26)*($R8-COUNTIF(BL$4:BL8,"Hold"))+INTERCEPT(AB$4:AB$26,$R$4:$R$26)),NA())</f>
        <v>#N/A</v>
      </c>
      <c r="AO8" s="51" t="e">
        <f>IFERROR(IF(COUNT($U$4:$U8)&lt;&gt;AO$2,NA(),SLOPE(AC$4:AC$26,$R$4:$R$26)*($R8-COUNTIF(BM$4:BM8,"Hold"))+INTERCEPT(AC$4:AC$26,$R$4:$R$26)),NA())</f>
        <v>#N/A</v>
      </c>
      <c r="AP8" s="51" t="e">
        <f>IFERROR(IF(COUNT($U$4:$U8)&lt;&gt;AP$2,NA(),SLOPE(AD$4:AD$26,$R$4:$R$26)*($R8-COUNTIF(BN$4:BN8,"Hold"))+INTERCEPT(AD$4:AD$26,$R$4:$R$26)),NA())</f>
        <v>#N/A</v>
      </c>
      <c r="AQ8" s="51" t="e">
        <f>IFERROR(IF(COUNT($U$4:$U8)&lt;&gt;AQ$2,NA(),SLOPE(AE$4:AE$26,$R$4:$R$26)*($R8-COUNTIF(BO$4:BO8,"Hold"))+INTERCEPT(AE$4:AE$26,$R$4:$R$26)),NA())</f>
        <v>#N/A</v>
      </c>
      <c r="AR8" s="51" t="e">
        <f>IFERROR(IF(COUNT($U$4:$U8)&lt;&gt;AR$2,NA(),SLOPE(AF$4:AF$26,$R$4:$R$26)*($R8-COUNTIF(BP$4:BP8,"Hold"))+INTERCEPT(AF$4:AF$26,$R$4:$R$26)),NA())</f>
        <v>#N/A</v>
      </c>
      <c r="AS8" s="51" t="e">
        <f>IFERROR(IF(COUNT($U$4:$U8)&lt;&gt;AS$2,NA(),SLOPE(AG$4:AG$26,$R$4:$R$26)*($R8-COUNTIF(BQ$4:BQ8,"Hold"))+INTERCEPT(AG$4:AG$26,$R$4:$R$26)),NA())</f>
        <v>#N/A</v>
      </c>
      <c r="AT8" s="51" t="e">
        <f>IFERROR(IF(COUNT($U$4:$U8)&lt;&gt;AT$2,NA(),SLOPE(AH$4:AH$26,$R$4:$R$26)*($R8-COUNTIF(BR$4:BR8,"Hold"))+INTERCEPT(AH$4:AH$26,$R$4:$R$26)),NA())</f>
        <v>#N/A</v>
      </c>
      <c r="AU8" s="51" t="e">
        <f>IFERROR(IF(COUNT($U$4:$U8)&lt;&gt;AU$2,NA(),SLOPE(AI$4:AI$26,$R$4:$R$26)*($R8-COUNTIF(BS$4:BS8,"Hold"))+INTERCEPT(AI$4:AI$26,$R$4:$R$26)),NA())</f>
        <v>#N/A</v>
      </c>
      <c r="AV8" s="57" t="e">
        <f>IF(AND(ISNUMBER($U8),COUNT($U$4:$U8)=AV$2),$G8,IF($H8="Hold",AV7,IF(COUNT($U$4:$U8)=AV$2,$V8+AV7,NA())))</f>
        <v>#N/A</v>
      </c>
      <c r="AW8" s="57" t="e">
        <f>IF(AND(ISNUMBER($U8),COUNT($U$4:$U8)=AW$2),$G8,IF($H8="Hold",AW7,IF(COUNT($U$4:$U8)=AW$2,$V8+AW7,NA())))</f>
        <v>#N/A</v>
      </c>
      <c r="AX8" s="57" t="e">
        <f>IF(AND(ISNUMBER($U8),COUNT($U$4:$U8)=AX$2),$G8,IF($H8="Hold",AX7,IF(COUNT($U$4:$U8)=AX$2,$V8+AX7,NA())))</f>
        <v>#N/A</v>
      </c>
      <c r="AY8" s="57" t="e">
        <f>IF(AND(ISNUMBER($U8),COUNT($U$4:$U8)=AY$2),$G8,IF($H8="Hold",AY7,IF(COUNT($U$4:$U8)=AY$2,$V8+AY7,NA())))</f>
        <v>#N/A</v>
      </c>
      <c r="AZ8" s="57" t="e">
        <f>IF(AND(ISNUMBER($U8),COUNT($U$4:$U8)=AZ$2),$G8,IF($H8="Hold",AZ7,IF(COUNT($U$4:$U8)=AZ$2,$V8+AZ7,NA())))</f>
        <v>#N/A</v>
      </c>
      <c r="BA8" s="57" t="e">
        <f>IF(AND(ISNUMBER($U8),COUNT($U$4:$U8)=BA$2),$G8,IF($H8="Hold",BA7,IF(COUNT($U$4:$U8)=BA$2,$V8+BA7,NA())))</f>
        <v>#N/A</v>
      </c>
      <c r="BB8" s="57" t="e">
        <f>IF(AND(ISNUMBER($U8),COUNT($U$4:$U8)=BB$2),$G8,IF($H8="Hold",BB7,IF(COUNT($U$4:$U8)=BB$2,$V8+BB7,NA())))</f>
        <v>#N/A</v>
      </c>
      <c r="BC8" s="57" t="e">
        <f>IF(AND(ISNUMBER($U8),COUNT($U$4:$U8)=BC$2),$G8,IF($H8="Hold",BC7,IF(COUNT($U$4:$U8)=BC$2,$V8+BC7,NA())))</f>
        <v>#N/A</v>
      </c>
      <c r="BD8" s="57" t="e">
        <f>IF(AND(ISNUMBER($U8),COUNT($U$4:$U8)=BD$2),$G8,IF($H8="Hold",BD7,IF(COUNT($U$4:$U8)=BD$2,$V8+BD7,NA())))</f>
        <v>#N/A</v>
      </c>
      <c r="BE8" s="57" t="e">
        <f>IF(AND(ISNUMBER($U8),COUNT($U$4:$U8)=BE$2),$G8,IF($H8="Hold",BE7,IF(COUNT($U$4:$U8)=BE$2,$V8+BE7,NA())))</f>
        <v>#N/A</v>
      </c>
      <c r="BF8" s="57" t="e">
        <f>IF(AND(ISNUMBER($U8),COUNT($U$4:$U8)=BF$2),$G8,IF($H8="Hold",BF7,IF(COUNT($U$4:$U8)=BF$2,$V8+BF7,NA())))</f>
        <v>#N/A</v>
      </c>
      <c r="BG8" s="57" t="e">
        <f>IF(AND(ISNUMBER($U8),COUNT($U$4:$U8)=BG$2),$G8,IF($H8="Hold",BG7,IF(COUNT($U$4:$U8)=BG$2,$V8+BG7,NA())))</f>
        <v>#N/A</v>
      </c>
      <c r="BH8" s="55" t="e">
        <f>IF(AND(COUNT($U$4:$U8)=BH$2,$H8="Hold"),"Hold",NA())</f>
        <v>#N/A</v>
      </c>
      <c r="BI8" s="55" t="e">
        <f>IF(AND(COUNT($U$4:$U8)=BI$2,$H8="Hold"),"Hold",NA())</f>
        <v>#N/A</v>
      </c>
      <c r="BJ8" s="55" t="e">
        <f>IF(AND(COUNT($U$4:$U8)=BJ$2,$H8="Hold"),"Hold",NA())</f>
        <v>#N/A</v>
      </c>
      <c r="BK8" s="55" t="e">
        <f>IF(AND(COUNT($U$4:$U8)=BK$2,$H8="Hold"),"Hold",NA())</f>
        <v>#N/A</v>
      </c>
      <c r="BL8" s="55" t="e">
        <f>IF(AND(COUNT($U$4:$U8)=BL$2,$H8="Hold"),"Hold",NA())</f>
        <v>#N/A</v>
      </c>
      <c r="BM8" s="55" t="e">
        <f>IF(AND(COUNT($U$4:$U8)=BM$2,$H8="Hold"),"Hold",NA())</f>
        <v>#N/A</v>
      </c>
      <c r="BN8" s="55" t="e">
        <f>IF(AND(COUNT($U$4:$U8)=BN$2,$H8="Hold"),"Hold",NA())</f>
        <v>#N/A</v>
      </c>
      <c r="BO8" s="55" t="e">
        <f>IF(AND(COUNT($U$4:$U8)=BO$2,$H8="Hold"),"Hold",NA())</f>
        <v>#N/A</v>
      </c>
      <c r="BP8" s="55" t="e">
        <f>IF(AND(COUNT($U$4:$U8)=BP$2,$H8="Hold"),"Hold",NA())</f>
        <v>#N/A</v>
      </c>
      <c r="BQ8" s="55" t="e">
        <f>IF(AND(COUNT($U$4:$U8)=BQ$2,$H8="Hold"),"Hold",NA())</f>
        <v>#N/A</v>
      </c>
      <c r="BR8" s="55" t="e">
        <f>IF(AND(COUNT($U$4:$U8)=BR$2,$H8="Hold"),"Hold",NA())</f>
        <v>#N/A</v>
      </c>
      <c r="BS8" s="55" t="e">
        <f>IF(AND(COUNT($U$4:$U8)=BS$2,$H8="Hold"),"Hold",NA())</f>
        <v>#N/A</v>
      </c>
    </row>
    <row r="9" spans="1:73" s="96" customFormat="1" ht="18.75" customHeight="1" thickTop="1" x14ac:dyDescent="0.25">
      <c r="B9" s="23"/>
      <c r="C9" s="95"/>
      <c r="D9" s="9">
        <f t="shared" si="2"/>
        <v>10</v>
      </c>
      <c r="E9" s="10">
        <f t="shared" si="3"/>
        <v>42660</v>
      </c>
      <c r="F9" s="5" t="str">
        <f>IFERROR(IF(COUNT(G$4:G9)=0,"",IF(H9="Hold",F8,IF(ISNUMBER(U9),G9,F8+V9))),"")</f>
        <v/>
      </c>
      <c r="G9" s="13"/>
      <c r="H9" s="27"/>
      <c r="I9" s="17"/>
      <c r="J9" s="93"/>
      <c r="K9" s="34"/>
      <c r="L9" s="148" t="s">
        <v>63</v>
      </c>
      <c r="M9" s="148"/>
      <c r="N9" s="24"/>
      <c r="O9" s="76"/>
      <c r="P9" s="37"/>
      <c r="R9" s="46">
        <v>6</v>
      </c>
      <c r="S9" s="47" t="e">
        <f t="shared" si="0"/>
        <v>#N/A</v>
      </c>
      <c r="T9" s="47" t="str">
        <f>IFERROR(IF(L23="Alternate 2","Alt 2",L23),"Alt 2")</f>
        <v>Alt 2</v>
      </c>
      <c r="U9" s="52" t="str">
        <f>IF(H9="30 Mins",$N$19,IF(H9="45 Mins",$N$20,IF(H9="60 Mins",$N$21,IF(H9="Alt 1",$N$22,IF(H9="Alt 2",$N$23,IF(H9="Alt 3",$N$24,IF(H9="Alt 4",$N$25,IF(H9="Alt 5",#REF!,IF(H9="Change",V8,"")))))))))</f>
        <v/>
      </c>
      <c r="V9" s="53" t="e">
        <f>IF(COUNT(U$4:U9)=0,NA(),IF(ISNUMBER(U9),U9,V8))</f>
        <v>#N/A</v>
      </c>
      <c r="W9" s="48" t="e">
        <f t="shared" si="1"/>
        <v>#N/A</v>
      </c>
      <c r="X9" s="72" t="str">
        <f>IF(AND(ISNUMBER($S9),COUNT($U$4:$U9)=X$2),$S9,"")</f>
        <v/>
      </c>
      <c r="Y9" s="72" t="str">
        <f>IF(AND(ISNUMBER($S9),COUNT($U$4:$U9)=Y$2),$S9,"")</f>
        <v/>
      </c>
      <c r="Z9" s="72" t="str">
        <f>IF(AND(ISNUMBER($S9),COUNT($U$4:$U9)=Z$2),$S9,"")</f>
        <v/>
      </c>
      <c r="AA9" s="72" t="str">
        <f>IF(AND(ISNUMBER($S9),COUNT($U$4:$U9)=AA$2),$S9,"")</f>
        <v/>
      </c>
      <c r="AB9" s="72" t="str">
        <f>IF(AND(ISNUMBER($S9),COUNT($U$4:$U9)=AB$2),$S9,"")</f>
        <v/>
      </c>
      <c r="AC9" s="72" t="str">
        <f>IF(AND(ISNUMBER($S9),COUNT($U$4:$U9)=AC$2),$S9,"")</f>
        <v/>
      </c>
      <c r="AD9" s="72" t="str">
        <f>IF(AND(ISNUMBER($S9),COUNT($U$4:$U9)=AD$2),$S9,"")</f>
        <v/>
      </c>
      <c r="AE9" s="72" t="str">
        <f>IF(AND(ISNUMBER($S9),COUNT($U$4:$U9)=AE$2),$S9,"")</f>
        <v/>
      </c>
      <c r="AF9" s="72" t="str">
        <f>IF(AND(ISNUMBER($S9),COUNT($U$4:$U9)=AF$2),$S9,"")</f>
        <v/>
      </c>
      <c r="AG9" s="72" t="str">
        <f>IF(AND(ISNUMBER($S9),COUNT($U$4:$U9)=AG$2),$S9,"")</f>
        <v/>
      </c>
      <c r="AH9" s="72" t="str">
        <f>IF(AND(ISNUMBER($S9),COUNT($U$4:$U9)=AH$2),$S9,"")</f>
        <v/>
      </c>
      <c r="AI9" s="72" t="str">
        <f>IF(AND(ISNUMBER($S9),COUNT($U$4:$U9)=AI$2),$S9,"")</f>
        <v/>
      </c>
      <c r="AJ9" s="51" t="e">
        <f>IFERROR(IF(COUNT($U$4:$U9)&lt;&gt;AJ$2,NA(),SLOPE(X$4:X$26,$R$4:$R$26)*($R9-COUNTIF(BH$4:BH9,"Hold"))+INTERCEPT(X$4:X$26,$R$4:$R$26)),NA())</f>
        <v>#N/A</v>
      </c>
      <c r="AK9" s="51" t="e">
        <f>IFERROR(IF(COUNT($U$4:$U9)&lt;&gt;AK$2,NA(),SLOPE(Y$4:Y$26,$R$4:$R$26)*($R9-COUNTIF(BI$4:BI9,"Hold"))+INTERCEPT(Y$4:Y$26,$R$4:$R$26)),NA())</f>
        <v>#N/A</v>
      </c>
      <c r="AL9" s="51" t="e">
        <f>IFERROR(IF(COUNT($U$4:$U9)&lt;&gt;AL$2,NA(),SLOPE(Z$4:Z$26,$R$4:$R$26)*($R9-COUNTIF(BJ$4:BJ9,"Hold"))+INTERCEPT(Z$4:Z$26,$R$4:$R$26)),NA())</f>
        <v>#N/A</v>
      </c>
      <c r="AM9" s="51" t="e">
        <f>IFERROR(IF(COUNT($U$4:$U9)&lt;&gt;AM$2,NA(),SLOPE(AA$4:AA$26,$R$4:$R$26)*($R9-COUNTIF(BK$4:BK9,"Hold"))+INTERCEPT(AA$4:AA$26,$R$4:$R$26)),NA())</f>
        <v>#N/A</v>
      </c>
      <c r="AN9" s="51" t="e">
        <f>IFERROR(IF(COUNT($U$4:$U9)&lt;&gt;AN$2,NA(),SLOPE(AB$4:AB$26,$R$4:$R$26)*($R9-COUNTIF(BL$4:BL9,"Hold"))+INTERCEPT(AB$4:AB$26,$R$4:$R$26)),NA())</f>
        <v>#N/A</v>
      </c>
      <c r="AO9" s="51" t="e">
        <f>IFERROR(IF(COUNT($U$4:$U9)&lt;&gt;AO$2,NA(),SLOPE(AC$4:AC$26,$R$4:$R$26)*($R9-COUNTIF(BM$4:BM9,"Hold"))+INTERCEPT(AC$4:AC$26,$R$4:$R$26)),NA())</f>
        <v>#N/A</v>
      </c>
      <c r="AP9" s="51" t="e">
        <f>IFERROR(IF(COUNT($U$4:$U9)&lt;&gt;AP$2,NA(),SLOPE(AD$4:AD$26,$R$4:$R$26)*($R9-COUNTIF(BN$4:BN9,"Hold"))+INTERCEPT(AD$4:AD$26,$R$4:$R$26)),NA())</f>
        <v>#N/A</v>
      </c>
      <c r="AQ9" s="51" t="e">
        <f>IFERROR(IF(COUNT($U$4:$U9)&lt;&gt;AQ$2,NA(),SLOPE(AE$4:AE$26,$R$4:$R$26)*($R9-COUNTIF(BO$4:BO9,"Hold"))+INTERCEPT(AE$4:AE$26,$R$4:$R$26)),NA())</f>
        <v>#N/A</v>
      </c>
      <c r="AR9" s="51" t="e">
        <f>IFERROR(IF(COUNT($U$4:$U9)&lt;&gt;AR$2,NA(),SLOPE(AF$4:AF$26,$R$4:$R$26)*($R9-COUNTIF(BP$4:BP9,"Hold"))+INTERCEPT(AF$4:AF$26,$R$4:$R$26)),NA())</f>
        <v>#N/A</v>
      </c>
      <c r="AS9" s="51" t="e">
        <f>IFERROR(IF(COUNT($U$4:$U9)&lt;&gt;AS$2,NA(),SLOPE(AG$4:AG$26,$R$4:$R$26)*($R9-COUNTIF(BQ$4:BQ9,"Hold"))+INTERCEPT(AG$4:AG$26,$R$4:$R$26)),NA())</f>
        <v>#N/A</v>
      </c>
      <c r="AT9" s="51" t="e">
        <f>IFERROR(IF(COUNT($U$4:$U9)&lt;&gt;AT$2,NA(),SLOPE(AH$4:AH$26,$R$4:$R$26)*($R9-COUNTIF(BR$4:BR9,"Hold"))+INTERCEPT(AH$4:AH$26,$R$4:$R$26)),NA())</f>
        <v>#N/A</v>
      </c>
      <c r="AU9" s="51" t="e">
        <f>IFERROR(IF(COUNT($U$4:$U9)&lt;&gt;AU$2,NA(),SLOPE(AI$4:AI$26,$R$4:$R$26)*($R9-COUNTIF(BS$4:BS9,"Hold"))+INTERCEPT(AI$4:AI$26,$R$4:$R$26)),NA())</f>
        <v>#N/A</v>
      </c>
      <c r="AV9" s="57" t="e">
        <f>IF(AND(ISNUMBER($U9),COUNT($U$4:$U9)=AV$2),$G9,IF($H9="Hold",AV8,IF(COUNT($U$4:$U9)=AV$2,$V9+AV8,NA())))</f>
        <v>#N/A</v>
      </c>
      <c r="AW9" s="57" t="e">
        <f>IF(AND(ISNUMBER($U9),COUNT($U$4:$U9)=AW$2),$G9,IF($H9="Hold",AW8,IF(COUNT($U$4:$U9)=AW$2,$V9+AW8,NA())))</f>
        <v>#N/A</v>
      </c>
      <c r="AX9" s="57" t="e">
        <f>IF(AND(ISNUMBER($U9),COUNT($U$4:$U9)=AX$2),$G9,IF($H9="Hold",AX8,IF(COUNT($U$4:$U9)=AX$2,$V9+AX8,NA())))</f>
        <v>#N/A</v>
      </c>
      <c r="AY9" s="57" t="e">
        <f>IF(AND(ISNUMBER($U9),COUNT($U$4:$U9)=AY$2),$G9,IF($H9="Hold",AY8,IF(COUNT($U$4:$U9)=AY$2,$V9+AY8,NA())))</f>
        <v>#N/A</v>
      </c>
      <c r="AZ9" s="57" t="e">
        <f>IF(AND(ISNUMBER($U9),COUNT($U$4:$U9)=AZ$2),$G9,IF($H9="Hold",AZ8,IF(COUNT($U$4:$U9)=AZ$2,$V9+AZ8,NA())))</f>
        <v>#N/A</v>
      </c>
      <c r="BA9" s="57" t="e">
        <f>IF(AND(ISNUMBER($U9),COUNT($U$4:$U9)=BA$2),$G9,IF($H9="Hold",BA8,IF(COUNT($U$4:$U9)=BA$2,$V9+BA8,NA())))</f>
        <v>#N/A</v>
      </c>
      <c r="BB9" s="57" t="e">
        <f>IF(AND(ISNUMBER($U9),COUNT($U$4:$U9)=BB$2),$G9,IF($H9="Hold",BB8,IF(COUNT($U$4:$U9)=BB$2,$V9+BB8,NA())))</f>
        <v>#N/A</v>
      </c>
      <c r="BC9" s="57" t="e">
        <f>IF(AND(ISNUMBER($U9),COUNT($U$4:$U9)=BC$2),$G9,IF($H9="Hold",BC8,IF(COUNT($U$4:$U9)=BC$2,$V9+BC8,NA())))</f>
        <v>#N/A</v>
      </c>
      <c r="BD9" s="57" t="e">
        <f>IF(AND(ISNUMBER($U9),COUNT($U$4:$U9)=BD$2),$G9,IF($H9="Hold",BD8,IF(COUNT($U$4:$U9)=BD$2,$V9+BD8,NA())))</f>
        <v>#N/A</v>
      </c>
      <c r="BE9" s="57" t="e">
        <f>IF(AND(ISNUMBER($U9),COUNT($U$4:$U9)=BE$2),$G9,IF($H9="Hold",BE8,IF(COUNT($U$4:$U9)=BE$2,$V9+BE8,NA())))</f>
        <v>#N/A</v>
      </c>
      <c r="BF9" s="57" t="e">
        <f>IF(AND(ISNUMBER($U9),COUNT($U$4:$U9)=BF$2),$G9,IF($H9="Hold",BF8,IF(COUNT($U$4:$U9)=BF$2,$V9+BF8,NA())))</f>
        <v>#N/A</v>
      </c>
      <c r="BG9" s="57" t="e">
        <f>IF(AND(ISNUMBER($U9),COUNT($U$4:$U9)=BG$2),$G9,IF($H9="Hold",BG8,IF(COUNT($U$4:$U9)=BG$2,$V9+BG8,NA())))</f>
        <v>#N/A</v>
      </c>
      <c r="BH9" s="55" t="e">
        <f>IF(AND(COUNT($U$4:$U9)=BH$2,$H9="Hold"),"Hold",NA())</f>
        <v>#N/A</v>
      </c>
      <c r="BI9" s="55" t="e">
        <f>IF(AND(COUNT($U$4:$U9)=BI$2,$H9="Hold"),"Hold",NA())</f>
        <v>#N/A</v>
      </c>
      <c r="BJ9" s="55" t="e">
        <f>IF(AND(COUNT($U$4:$U9)=BJ$2,$H9="Hold"),"Hold",NA())</f>
        <v>#N/A</v>
      </c>
      <c r="BK9" s="55" t="e">
        <f>IF(AND(COUNT($U$4:$U9)=BK$2,$H9="Hold"),"Hold",NA())</f>
        <v>#N/A</v>
      </c>
      <c r="BL9" s="55" t="e">
        <f>IF(AND(COUNT($U$4:$U9)=BL$2,$H9="Hold"),"Hold",NA())</f>
        <v>#N/A</v>
      </c>
      <c r="BM9" s="55" t="e">
        <f>IF(AND(COUNT($U$4:$U9)=BM$2,$H9="Hold"),"Hold",NA())</f>
        <v>#N/A</v>
      </c>
      <c r="BN9" s="55" t="e">
        <f>IF(AND(COUNT($U$4:$U9)=BN$2,$H9="Hold"),"Hold",NA())</f>
        <v>#N/A</v>
      </c>
      <c r="BO9" s="55" t="e">
        <f>IF(AND(COUNT($U$4:$U9)=BO$2,$H9="Hold"),"Hold",NA())</f>
        <v>#N/A</v>
      </c>
      <c r="BP9" s="55" t="e">
        <f>IF(AND(COUNT($U$4:$U9)=BP$2,$H9="Hold"),"Hold",NA())</f>
        <v>#N/A</v>
      </c>
      <c r="BQ9" s="55" t="e">
        <f>IF(AND(COUNT($U$4:$U9)=BQ$2,$H9="Hold"),"Hold",NA())</f>
        <v>#N/A</v>
      </c>
      <c r="BR9" s="55" t="e">
        <f>IF(AND(COUNT($U$4:$U9)=BR$2,$H9="Hold"),"Hold",NA())</f>
        <v>#N/A</v>
      </c>
      <c r="BS9" s="55" t="e">
        <f>IF(AND(COUNT($U$4:$U9)=BS$2,$H9="Hold"),"Hold",NA())</f>
        <v>#N/A</v>
      </c>
    </row>
    <row r="10" spans="1:73" s="96" customFormat="1" ht="18.75" customHeight="1" x14ac:dyDescent="0.25">
      <c r="B10" s="23"/>
      <c r="C10" s="95"/>
      <c r="D10" s="9">
        <f t="shared" si="2"/>
        <v>12</v>
      </c>
      <c r="E10" s="10">
        <f t="shared" si="3"/>
        <v>42674</v>
      </c>
      <c r="F10" s="5" t="str">
        <f>IFERROR(IF(COUNT(G$4:G10)=0,"",IF(H10="Hold",F9,IF(ISNUMBER(U10),G10,F9+V10))),"")</f>
        <v/>
      </c>
      <c r="G10" s="13"/>
      <c r="H10" s="27"/>
      <c r="I10" s="17"/>
      <c r="J10" s="93"/>
      <c r="K10" s="34"/>
      <c r="L10" s="38"/>
      <c r="M10" s="38"/>
      <c r="N10" s="38"/>
      <c r="O10" s="38"/>
      <c r="P10" s="37"/>
      <c r="R10" s="46">
        <v>7</v>
      </c>
      <c r="S10" s="47" t="e">
        <f t="shared" si="0"/>
        <v>#N/A</v>
      </c>
      <c r="T10" s="47" t="s">
        <v>68</v>
      </c>
      <c r="U10" s="52" t="str">
        <f>IF(H10="30 Mins",$N$19,IF(H10="45 Mins",$N$20,IF(H10="60 Mins",$N$21,IF(H10="Alt 1",$N$22,IF(H10="Alt 2",$N$23,IF(H10="Alt 3",$N$24,IF(H10="Alt 4",$N$25,IF(H10="Alt 5",#REF!,IF(H10="Change",V9,"")))))))))</f>
        <v/>
      </c>
      <c r="V10" s="53" t="e">
        <f>IF(COUNT(U$4:U10)=0,NA(),IF(ISNUMBER(U10),U10,V9))</f>
        <v>#N/A</v>
      </c>
      <c r="W10" s="48" t="e">
        <f t="shared" si="1"/>
        <v>#N/A</v>
      </c>
      <c r="X10" s="72" t="str">
        <f>IF(AND(ISNUMBER($S10),COUNT($U$4:$U10)=X$2),$S10,"")</f>
        <v/>
      </c>
      <c r="Y10" s="72" t="str">
        <f>IF(AND(ISNUMBER($S10),COUNT($U$4:$U10)=Y$2),$S10,"")</f>
        <v/>
      </c>
      <c r="Z10" s="72" t="str">
        <f>IF(AND(ISNUMBER($S10),COUNT($U$4:$U10)=Z$2),$S10,"")</f>
        <v/>
      </c>
      <c r="AA10" s="72" t="str">
        <f>IF(AND(ISNUMBER($S10),COUNT($U$4:$U10)=AA$2),$S10,"")</f>
        <v/>
      </c>
      <c r="AB10" s="72" t="str">
        <f>IF(AND(ISNUMBER($S10),COUNT($U$4:$U10)=AB$2),$S10,"")</f>
        <v/>
      </c>
      <c r="AC10" s="72" t="str">
        <f>IF(AND(ISNUMBER($S10),COUNT($U$4:$U10)=AC$2),$S10,"")</f>
        <v/>
      </c>
      <c r="AD10" s="72" t="str">
        <f>IF(AND(ISNUMBER($S10),COUNT($U$4:$U10)=AD$2),$S10,"")</f>
        <v/>
      </c>
      <c r="AE10" s="72" t="str">
        <f>IF(AND(ISNUMBER($S10),COUNT($U$4:$U10)=AE$2),$S10,"")</f>
        <v/>
      </c>
      <c r="AF10" s="72" t="str">
        <f>IF(AND(ISNUMBER($S10),COUNT($U$4:$U10)=AF$2),$S10,"")</f>
        <v/>
      </c>
      <c r="AG10" s="72" t="str">
        <f>IF(AND(ISNUMBER($S10),COUNT($U$4:$U10)=AG$2),$S10,"")</f>
        <v/>
      </c>
      <c r="AH10" s="72" t="str">
        <f>IF(AND(ISNUMBER($S10),COUNT($U$4:$U10)=AH$2),$S10,"")</f>
        <v/>
      </c>
      <c r="AI10" s="72" t="str">
        <f>IF(AND(ISNUMBER($S10),COUNT($U$4:$U10)=AI$2),$S10,"")</f>
        <v/>
      </c>
      <c r="AJ10" s="51" t="e">
        <f>IFERROR(IF(COUNT($U$4:$U10)&lt;&gt;AJ$2,NA(),SLOPE(X$4:X$26,$R$4:$R$26)*($R10-COUNTIF(BH$4:BH10,"Hold"))+INTERCEPT(X$4:X$26,$R$4:$R$26)),NA())</f>
        <v>#N/A</v>
      </c>
      <c r="AK10" s="51" t="e">
        <f>IFERROR(IF(COUNT($U$4:$U10)&lt;&gt;AK$2,NA(),SLOPE(Y$4:Y$26,$R$4:$R$26)*($R10-COUNTIF(BI$4:BI10,"Hold"))+INTERCEPT(Y$4:Y$26,$R$4:$R$26)),NA())</f>
        <v>#N/A</v>
      </c>
      <c r="AL10" s="51" t="e">
        <f>IFERROR(IF(COUNT($U$4:$U10)&lt;&gt;AL$2,NA(),SLOPE(Z$4:Z$26,$R$4:$R$26)*($R10-COUNTIF(BJ$4:BJ10,"Hold"))+INTERCEPT(Z$4:Z$26,$R$4:$R$26)),NA())</f>
        <v>#N/A</v>
      </c>
      <c r="AM10" s="51" t="e">
        <f>IFERROR(IF(COUNT($U$4:$U10)&lt;&gt;AM$2,NA(),SLOPE(AA$4:AA$26,$R$4:$R$26)*($R10-COUNTIF(BK$4:BK10,"Hold"))+INTERCEPT(AA$4:AA$26,$R$4:$R$26)),NA())</f>
        <v>#N/A</v>
      </c>
      <c r="AN10" s="51" t="e">
        <f>IFERROR(IF(COUNT($U$4:$U10)&lt;&gt;AN$2,NA(),SLOPE(AB$4:AB$26,$R$4:$R$26)*($R10-COUNTIF(BL$4:BL10,"Hold"))+INTERCEPT(AB$4:AB$26,$R$4:$R$26)),NA())</f>
        <v>#N/A</v>
      </c>
      <c r="AO10" s="51" t="e">
        <f>IFERROR(IF(COUNT($U$4:$U10)&lt;&gt;AO$2,NA(),SLOPE(AC$4:AC$26,$R$4:$R$26)*($R10-COUNTIF(BM$4:BM10,"Hold"))+INTERCEPT(AC$4:AC$26,$R$4:$R$26)),NA())</f>
        <v>#N/A</v>
      </c>
      <c r="AP10" s="51" t="e">
        <f>IFERROR(IF(COUNT($U$4:$U10)&lt;&gt;AP$2,NA(),SLOPE(AD$4:AD$26,$R$4:$R$26)*($R10-COUNTIF(BN$4:BN10,"Hold"))+INTERCEPT(AD$4:AD$26,$R$4:$R$26)),NA())</f>
        <v>#N/A</v>
      </c>
      <c r="AQ10" s="51" t="e">
        <f>IFERROR(IF(COUNT($U$4:$U10)&lt;&gt;AQ$2,NA(),SLOPE(AE$4:AE$26,$R$4:$R$26)*($R10-COUNTIF(BO$4:BO10,"Hold"))+INTERCEPT(AE$4:AE$26,$R$4:$R$26)),NA())</f>
        <v>#N/A</v>
      </c>
      <c r="AR10" s="51" t="e">
        <f>IFERROR(IF(COUNT($U$4:$U10)&lt;&gt;AR$2,NA(),SLOPE(AF$4:AF$26,$R$4:$R$26)*($R10-COUNTIF(BP$4:BP10,"Hold"))+INTERCEPT(AF$4:AF$26,$R$4:$R$26)),NA())</f>
        <v>#N/A</v>
      </c>
      <c r="AS10" s="51" t="e">
        <f>IFERROR(IF(COUNT($U$4:$U10)&lt;&gt;AS$2,NA(),SLOPE(AG$4:AG$26,$R$4:$R$26)*($R10-COUNTIF(BQ$4:BQ10,"Hold"))+INTERCEPT(AG$4:AG$26,$R$4:$R$26)),NA())</f>
        <v>#N/A</v>
      </c>
      <c r="AT10" s="51" t="e">
        <f>IFERROR(IF(COUNT($U$4:$U10)&lt;&gt;AT$2,NA(),SLOPE(AH$4:AH$26,$R$4:$R$26)*($R10-COUNTIF(BR$4:BR10,"Hold"))+INTERCEPT(AH$4:AH$26,$R$4:$R$26)),NA())</f>
        <v>#N/A</v>
      </c>
      <c r="AU10" s="51" t="e">
        <f>IFERROR(IF(COUNT($U$4:$U10)&lt;&gt;AU$2,NA(),SLOPE(AI$4:AI$26,$R$4:$R$26)*($R10-COUNTIF(BS$4:BS10,"Hold"))+INTERCEPT(AI$4:AI$26,$R$4:$R$26)),NA())</f>
        <v>#N/A</v>
      </c>
      <c r="AV10" s="57" t="e">
        <f>IF(AND(ISNUMBER($U10),COUNT($U$4:$U10)=AV$2),$G10,IF($H10="Hold",AV9,IF(COUNT($U$4:$U10)=AV$2,$V10+AV9,NA())))</f>
        <v>#N/A</v>
      </c>
      <c r="AW10" s="57" t="e">
        <f>IF(AND(ISNUMBER($U10),COUNT($U$4:$U10)=AW$2),$G10,IF($H10="Hold",AW9,IF(COUNT($U$4:$U10)=AW$2,$V10+AW9,NA())))</f>
        <v>#N/A</v>
      </c>
      <c r="AX10" s="57" t="e">
        <f>IF(AND(ISNUMBER($U10),COUNT($U$4:$U10)=AX$2),$G10,IF($H10="Hold",AX9,IF(COUNT($U$4:$U10)=AX$2,$V10+AX9,NA())))</f>
        <v>#N/A</v>
      </c>
      <c r="AY10" s="57" t="e">
        <f>IF(AND(ISNUMBER($U10),COUNT($U$4:$U10)=AY$2),$G10,IF($H10="Hold",AY9,IF(COUNT($U$4:$U10)=AY$2,$V10+AY9,NA())))</f>
        <v>#N/A</v>
      </c>
      <c r="AZ10" s="57" t="e">
        <f>IF(AND(ISNUMBER($U10),COUNT($U$4:$U10)=AZ$2),$G10,IF($H10="Hold",AZ9,IF(COUNT($U$4:$U10)=AZ$2,$V10+AZ9,NA())))</f>
        <v>#N/A</v>
      </c>
      <c r="BA10" s="57" t="e">
        <f>IF(AND(ISNUMBER($U10),COUNT($U$4:$U10)=BA$2),$G10,IF($H10="Hold",BA9,IF(COUNT($U$4:$U10)=BA$2,$V10+BA9,NA())))</f>
        <v>#N/A</v>
      </c>
      <c r="BB10" s="57" t="e">
        <f>IF(AND(ISNUMBER($U10),COUNT($U$4:$U10)=BB$2),$G10,IF($H10="Hold",BB9,IF(COUNT($U$4:$U10)=BB$2,$V10+BB9,NA())))</f>
        <v>#N/A</v>
      </c>
      <c r="BC10" s="57" t="e">
        <f>IF(AND(ISNUMBER($U10),COUNT($U$4:$U10)=BC$2),$G10,IF($H10="Hold",BC9,IF(COUNT($U$4:$U10)=BC$2,$V10+BC9,NA())))</f>
        <v>#N/A</v>
      </c>
      <c r="BD10" s="57" t="e">
        <f>IF(AND(ISNUMBER($U10),COUNT($U$4:$U10)=BD$2),$G10,IF($H10="Hold",BD9,IF(COUNT($U$4:$U10)=BD$2,$V10+BD9,NA())))</f>
        <v>#N/A</v>
      </c>
      <c r="BE10" s="57" t="e">
        <f>IF(AND(ISNUMBER($U10),COUNT($U$4:$U10)=BE$2),$G10,IF($H10="Hold",BE9,IF(COUNT($U$4:$U10)=BE$2,$V10+BE9,NA())))</f>
        <v>#N/A</v>
      </c>
      <c r="BF10" s="57" t="e">
        <f>IF(AND(ISNUMBER($U10),COUNT($U$4:$U10)=BF$2),$G10,IF($H10="Hold",BF9,IF(COUNT($U$4:$U10)=BF$2,$V10+BF9,NA())))</f>
        <v>#N/A</v>
      </c>
      <c r="BG10" s="57" t="e">
        <f>IF(AND(ISNUMBER($U10),COUNT($U$4:$U10)=BG$2),$G10,IF($H10="Hold",BG9,IF(COUNT($U$4:$U10)=BG$2,$V10+BG9,NA())))</f>
        <v>#N/A</v>
      </c>
      <c r="BH10" s="55" t="e">
        <f>IF(AND(COUNT($U$4:$U10)=BH$2,$H10="Hold"),"Hold",NA())</f>
        <v>#N/A</v>
      </c>
      <c r="BI10" s="55" t="e">
        <f>IF(AND(COUNT($U$4:$U10)=BI$2,$H10="Hold"),"Hold",NA())</f>
        <v>#N/A</v>
      </c>
      <c r="BJ10" s="55" t="e">
        <f>IF(AND(COUNT($U$4:$U10)=BJ$2,$H10="Hold"),"Hold",NA())</f>
        <v>#N/A</v>
      </c>
      <c r="BK10" s="55" t="e">
        <f>IF(AND(COUNT($U$4:$U10)=BK$2,$H10="Hold"),"Hold",NA())</f>
        <v>#N/A</v>
      </c>
      <c r="BL10" s="55" t="e">
        <f>IF(AND(COUNT($U$4:$U10)=BL$2,$H10="Hold"),"Hold",NA())</f>
        <v>#N/A</v>
      </c>
      <c r="BM10" s="55" t="e">
        <f>IF(AND(COUNT($U$4:$U10)=BM$2,$H10="Hold"),"Hold",NA())</f>
        <v>#N/A</v>
      </c>
      <c r="BN10" s="55" t="e">
        <f>IF(AND(COUNT($U$4:$U10)=BN$2,$H10="Hold"),"Hold",NA())</f>
        <v>#N/A</v>
      </c>
      <c r="BO10" s="55" t="e">
        <f>IF(AND(COUNT($U$4:$U10)=BO$2,$H10="Hold"),"Hold",NA())</f>
        <v>#N/A</v>
      </c>
      <c r="BP10" s="55" t="e">
        <f>IF(AND(COUNT($U$4:$U10)=BP$2,$H10="Hold"),"Hold",NA())</f>
        <v>#N/A</v>
      </c>
      <c r="BQ10" s="55" t="e">
        <f>IF(AND(COUNT($U$4:$U10)=BQ$2,$H10="Hold"),"Hold",NA())</f>
        <v>#N/A</v>
      </c>
      <c r="BR10" s="55" t="e">
        <f>IF(AND(COUNT($U$4:$U10)=BR$2,$H10="Hold"),"Hold",NA())</f>
        <v>#N/A</v>
      </c>
      <c r="BS10" s="55" t="e">
        <f>IF(AND(COUNT($U$4:$U10)=BS$2,$H10="Hold"),"Hold",NA())</f>
        <v>#N/A</v>
      </c>
    </row>
    <row r="11" spans="1:73" s="96" customFormat="1" ht="18.75" customHeight="1" x14ac:dyDescent="0.25">
      <c r="B11" s="23"/>
      <c r="C11" s="95"/>
      <c r="D11" s="9">
        <f t="shared" si="2"/>
        <v>14</v>
      </c>
      <c r="E11" s="10">
        <f t="shared" si="3"/>
        <v>42688</v>
      </c>
      <c r="F11" s="5" t="str">
        <f>IFERROR(IF(COUNT(G$4:G11)=0,"",IF(H11="Hold",F10,IF(ISNUMBER(U11),G11,F10+V11))),"")</f>
        <v/>
      </c>
      <c r="G11" s="13"/>
      <c r="H11" s="27"/>
      <c r="I11" s="17"/>
      <c r="J11" s="93"/>
      <c r="K11" s="34"/>
      <c r="L11" s="146" t="s">
        <v>82</v>
      </c>
      <c r="M11" s="146"/>
      <c r="N11" s="146"/>
      <c r="O11" s="146"/>
      <c r="P11" s="37"/>
      <c r="R11" s="46">
        <v>8</v>
      </c>
      <c r="S11" s="47" t="e">
        <f t="shared" si="0"/>
        <v>#N/A</v>
      </c>
      <c r="T11" s="47"/>
      <c r="U11" s="52" t="str">
        <f>IF(H11="30 Mins",$N$19,IF(H11="45 Mins",$N$20,IF(H11="60 Mins",$N$21,IF(H11="Alt 1",$N$22,IF(H11="Alt 2",$N$23,IF(H11="Alt 3",$N$24,IF(H11="Alt 4",$N$25,IF(H11="Alt 5",#REF!,IF(H11="Change",V10,"")))))))))</f>
        <v/>
      </c>
      <c r="V11" s="53" t="e">
        <f>IF(COUNT(U$4:U11)=0,NA(),IF(ISNUMBER(U11),U11,V10))</f>
        <v>#N/A</v>
      </c>
      <c r="W11" s="48" t="e">
        <f t="shared" si="1"/>
        <v>#N/A</v>
      </c>
      <c r="X11" s="72" t="str">
        <f>IF(AND(ISNUMBER($S11),COUNT($U$4:$U11)=X$2),$S11,"")</f>
        <v/>
      </c>
      <c r="Y11" s="72" t="str">
        <f>IF(AND(ISNUMBER($S11),COUNT($U$4:$U11)=Y$2),$S11,"")</f>
        <v/>
      </c>
      <c r="Z11" s="72" t="str">
        <f>IF(AND(ISNUMBER($S11),COUNT($U$4:$U11)=Z$2),$S11,"")</f>
        <v/>
      </c>
      <c r="AA11" s="72" t="str">
        <f>IF(AND(ISNUMBER($S11),COUNT($U$4:$U11)=AA$2),$S11,"")</f>
        <v/>
      </c>
      <c r="AB11" s="72" t="str">
        <f>IF(AND(ISNUMBER($S11),COUNT($U$4:$U11)=AB$2),$S11,"")</f>
        <v/>
      </c>
      <c r="AC11" s="72" t="str">
        <f>IF(AND(ISNUMBER($S11),COUNT($U$4:$U11)=AC$2),$S11,"")</f>
        <v/>
      </c>
      <c r="AD11" s="72" t="str">
        <f>IF(AND(ISNUMBER($S11),COUNT($U$4:$U11)=AD$2),$S11,"")</f>
        <v/>
      </c>
      <c r="AE11" s="72" t="str">
        <f>IF(AND(ISNUMBER($S11),COUNT($U$4:$U11)=AE$2),$S11,"")</f>
        <v/>
      </c>
      <c r="AF11" s="72" t="str">
        <f>IF(AND(ISNUMBER($S11),COUNT($U$4:$U11)=AF$2),$S11,"")</f>
        <v/>
      </c>
      <c r="AG11" s="72" t="str">
        <f>IF(AND(ISNUMBER($S11),COUNT($U$4:$U11)=AG$2),$S11,"")</f>
        <v/>
      </c>
      <c r="AH11" s="72" t="str">
        <f>IF(AND(ISNUMBER($S11),COUNT($U$4:$U11)=AH$2),$S11,"")</f>
        <v/>
      </c>
      <c r="AI11" s="72" t="str">
        <f>IF(AND(ISNUMBER($S11),COUNT($U$4:$U11)=AI$2),$S11,"")</f>
        <v/>
      </c>
      <c r="AJ11" s="51" t="e">
        <f>IFERROR(IF(COUNT($U$4:$U11)&lt;&gt;AJ$2,NA(),SLOPE(X$4:X$26,$R$4:$R$26)*($R11-COUNTIF(BH$4:BH11,"Hold"))+INTERCEPT(X$4:X$26,$R$4:$R$26)),NA())</f>
        <v>#N/A</v>
      </c>
      <c r="AK11" s="51" t="e">
        <f>IFERROR(IF(COUNT($U$4:$U11)&lt;&gt;AK$2,NA(),SLOPE(Y$4:Y$26,$R$4:$R$26)*($R11-COUNTIF(BI$4:BI11,"Hold"))+INTERCEPT(Y$4:Y$26,$R$4:$R$26)),NA())</f>
        <v>#N/A</v>
      </c>
      <c r="AL11" s="51" t="e">
        <f>IFERROR(IF(COUNT($U$4:$U11)&lt;&gt;AL$2,NA(),SLOPE(Z$4:Z$26,$R$4:$R$26)*($R11-COUNTIF(BJ$4:BJ11,"Hold"))+INTERCEPT(Z$4:Z$26,$R$4:$R$26)),NA())</f>
        <v>#N/A</v>
      </c>
      <c r="AM11" s="51" t="e">
        <f>IFERROR(IF(COUNT($U$4:$U11)&lt;&gt;AM$2,NA(),SLOPE(AA$4:AA$26,$R$4:$R$26)*($R11-COUNTIF(BK$4:BK11,"Hold"))+INTERCEPT(AA$4:AA$26,$R$4:$R$26)),NA())</f>
        <v>#N/A</v>
      </c>
      <c r="AN11" s="51" t="e">
        <f>IFERROR(IF(COUNT($U$4:$U11)&lt;&gt;AN$2,NA(),SLOPE(AB$4:AB$26,$R$4:$R$26)*($R11-COUNTIF(BL$4:BL11,"Hold"))+INTERCEPT(AB$4:AB$26,$R$4:$R$26)),NA())</f>
        <v>#N/A</v>
      </c>
      <c r="AO11" s="51" t="e">
        <f>IFERROR(IF(COUNT($U$4:$U11)&lt;&gt;AO$2,NA(),SLOPE(AC$4:AC$26,$R$4:$R$26)*($R11-COUNTIF(BM$4:BM11,"Hold"))+INTERCEPT(AC$4:AC$26,$R$4:$R$26)),NA())</f>
        <v>#N/A</v>
      </c>
      <c r="AP11" s="51" t="e">
        <f>IFERROR(IF(COUNT($U$4:$U11)&lt;&gt;AP$2,NA(),SLOPE(AD$4:AD$26,$R$4:$R$26)*($R11-COUNTIF(BN$4:BN11,"Hold"))+INTERCEPT(AD$4:AD$26,$R$4:$R$26)),NA())</f>
        <v>#N/A</v>
      </c>
      <c r="AQ11" s="51" t="e">
        <f>IFERROR(IF(COUNT($U$4:$U11)&lt;&gt;AQ$2,NA(),SLOPE(AE$4:AE$26,$R$4:$R$26)*($R11-COUNTIF(BO$4:BO11,"Hold"))+INTERCEPT(AE$4:AE$26,$R$4:$R$26)),NA())</f>
        <v>#N/A</v>
      </c>
      <c r="AR11" s="51" t="e">
        <f>IFERROR(IF(COUNT($U$4:$U11)&lt;&gt;AR$2,NA(),SLOPE(AF$4:AF$26,$R$4:$R$26)*($R11-COUNTIF(BP$4:BP11,"Hold"))+INTERCEPT(AF$4:AF$26,$R$4:$R$26)),NA())</f>
        <v>#N/A</v>
      </c>
      <c r="AS11" s="51" t="e">
        <f>IFERROR(IF(COUNT($U$4:$U11)&lt;&gt;AS$2,NA(),SLOPE(AG$4:AG$26,$R$4:$R$26)*($R11-COUNTIF(BQ$4:BQ11,"Hold"))+INTERCEPT(AG$4:AG$26,$R$4:$R$26)),NA())</f>
        <v>#N/A</v>
      </c>
      <c r="AT11" s="51" t="e">
        <f>IFERROR(IF(COUNT($U$4:$U11)&lt;&gt;AT$2,NA(),SLOPE(AH$4:AH$26,$R$4:$R$26)*($R11-COUNTIF(BR$4:BR11,"Hold"))+INTERCEPT(AH$4:AH$26,$R$4:$R$26)),NA())</f>
        <v>#N/A</v>
      </c>
      <c r="AU11" s="51" t="e">
        <f>IFERROR(IF(COUNT($U$4:$U11)&lt;&gt;AU$2,NA(),SLOPE(AI$4:AI$26,$R$4:$R$26)*($R11-COUNTIF(BS$4:BS11,"Hold"))+INTERCEPT(AI$4:AI$26,$R$4:$R$26)),NA())</f>
        <v>#N/A</v>
      </c>
      <c r="AV11" s="57" t="e">
        <f>IF(AND(ISNUMBER($U11),COUNT($U$4:$U11)=AV$2),$G11,IF($H11="Hold",AV10,IF(COUNT($U$4:$U11)=AV$2,$V11+AV10,NA())))</f>
        <v>#N/A</v>
      </c>
      <c r="AW11" s="57" t="e">
        <f>IF(AND(ISNUMBER($U11),COUNT($U$4:$U11)=AW$2),$G11,IF($H11="Hold",AW10,IF(COUNT($U$4:$U11)=AW$2,$V11+AW10,NA())))</f>
        <v>#N/A</v>
      </c>
      <c r="AX11" s="57" t="e">
        <f>IF(AND(ISNUMBER($U11),COUNT($U$4:$U11)=AX$2),$G11,IF($H11="Hold",AX10,IF(COUNT($U$4:$U11)=AX$2,$V11+AX10,NA())))</f>
        <v>#N/A</v>
      </c>
      <c r="AY11" s="57" t="e">
        <f>IF(AND(ISNUMBER($U11),COUNT($U$4:$U11)=AY$2),$G11,IF($H11="Hold",AY10,IF(COUNT($U$4:$U11)=AY$2,$V11+AY10,NA())))</f>
        <v>#N/A</v>
      </c>
      <c r="AZ11" s="57" t="e">
        <f>IF(AND(ISNUMBER($U11),COUNT($U$4:$U11)=AZ$2),$G11,IF($H11="Hold",AZ10,IF(COUNT($U$4:$U11)=AZ$2,$V11+AZ10,NA())))</f>
        <v>#N/A</v>
      </c>
      <c r="BA11" s="57" t="e">
        <f>IF(AND(ISNUMBER($U11),COUNT($U$4:$U11)=BA$2),$G11,IF($H11="Hold",BA10,IF(COUNT($U$4:$U11)=BA$2,$V11+BA10,NA())))</f>
        <v>#N/A</v>
      </c>
      <c r="BB11" s="57" t="e">
        <f>IF(AND(ISNUMBER($U11),COUNT($U$4:$U11)=BB$2),$G11,IF($H11="Hold",BB10,IF(COUNT($U$4:$U11)=BB$2,$V11+BB10,NA())))</f>
        <v>#N/A</v>
      </c>
      <c r="BC11" s="57" t="e">
        <f>IF(AND(ISNUMBER($U11),COUNT($U$4:$U11)=BC$2),$G11,IF($H11="Hold",BC10,IF(COUNT($U$4:$U11)=BC$2,$V11+BC10,NA())))</f>
        <v>#N/A</v>
      </c>
      <c r="BD11" s="57" t="e">
        <f>IF(AND(ISNUMBER($U11),COUNT($U$4:$U11)=BD$2),$G11,IF($H11="Hold",BD10,IF(COUNT($U$4:$U11)=BD$2,$V11+BD10,NA())))</f>
        <v>#N/A</v>
      </c>
      <c r="BE11" s="57" t="e">
        <f>IF(AND(ISNUMBER($U11),COUNT($U$4:$U11)=BE$2),$G11,IF($H11="Hold",BE10,IF(COUNT($U$4:$U11)=BE$2,$V11+BE10,NA())))</f>
        <v>#N/A</v>
      </c>
      <c r="BF11" s="57" t="e">
        <f>IF(AND(ISNUMBER($U11),COUNT($U$4:$U11)=BF$2),$G11,IF($H11="Hold",BF10,IF(COUNT($U$4:$U11)=BF$2,$V11+BF10,NA())))</f>
        <v>#N/A</v>
      </c>
      <c r="BG11" s="57" t="e">
        <f>IF(AND(ISNUMBER($U11),COUNT($U$4:$U11)=BG$2),$G11,IF($H11="Hold",BG10,IF(COUNT($U$4:$U11)=BG$2,$V11+BG10,NA())))</f>
        <v>#N/A</v>
      </c>
      <c r="BH11" s="55" t="e">
        <f>IF(AND(COUNT($U$4:$U11)=BH$2,$H11="Hold"),"Hold",NA())</f>
        <v>#N/A</v>
      </c>
      <c r="BI11" s="55" t="e">
        <f>IF(AND(COUNT($U$4:$U11)=BI$2,$H11="Hold"),"Hold",NA())</f>
        <v>#N/A</v>
      </c>
      <c r="BJ11" s="55" t="e">
        <f>IF(AND(COUNT($U$4:$U11)=BJ$2,$H11="Hold"),"Hold",NA())</f>
        <v>#N/A</v>
      </c>
      <c r="BK11" s="55" t="e">
        <f>IF(AND(COUNT($U$4:$U11)=BK$2,$H11="Hold"),"Hold",NA())</f>
        <v>#N/A</v>
      </c>
      <c r="BL11" s="55" t="e">
        <f>IF(AND(COUNT($U$4:$U11)=BL$2,$H11="Hold"),"Hold",NA())</f>
        <v>#N/A</v>
      </c>
      <c r="BM11" s="55" t="e">
        <f>IF(AND(COUNT($U$4:$U11)=BM$2,$H11="Hold"),"Hold",NA())</f>
        <v>#N/A</v>
      </c>
      <c r="BN11" s="55" t="e">
        <f>IF(AND(COUNT($U$4:$U11)=BN$2,$H11="Hold"),"Hold",NA())</f>
        <v>#N/A</v>
      </c>
      <c r="BO11" s="55" t="e">
        <f>IF(AND(COUNT($U$4:$U11)=BO$2,$H11="Hold"),"Hold",NA())</f>
        <v>#N/A</v>
      </c>
      <c r="BP11" s="55" t="e">
        <f>IF(AND(COUNT($U$4:$U11)=BP$2,$H11="Hold"),"Hold",NA())</f>
        <v>#N/A</v>
      </c>
      <c r="BQ11" s="55" t="e">
        <f>IF(AND(COUNT($U$4:$U11)=BQ$2,$H11="Hold"),"Hold",NA())</f>
        <v>#N/A</v>
      </c>
      <c r="BR11" s="55" t="e">
        <f>IF(AND(COUNT($U$4:$U11)=BR$2,$H11="Hold"),"Hold",NA())</f>
        <v>#N/A</v>
      </c>
      <c r="BS11" s="55" t="e">
        <f>IF(AND(COUNT($U$4:$U11)=BS$2,$H11="Hold"),"Hold",NA())</f>
        <v>#N/A</v>
      </c>
    </row>
    <row r="12" spans="1:73" s="96" customFormat="1" ht="18.75" customHeight="1" x14ac:dyDescent="0.25">
      <c r="B12" s="23"/>
      <c r="C12" s="95"/>
      <c r="D12" s="9">
        <f t="shared" si="2"/>
        <v>16</v>
      </c>
      <c r="E12" s="10">
        <f t="shared" si="3"/>
        <v>42702</v>
      </c>
      <c r="F12" s="5" t="str">
        <f>IFERROR(IF(COUNT(G$4:G12)=0,"",IF(H12="Hold",F11,IF(ISNUMBER(U12),G12,F11+V12))),"")</f>
        <v/>
      </c>
      <c r="G12" s="13"/>
      <c r="H12" s="27"/>
      <c r="I12" s="17"/>
      <c r="J12" s="93"/>
      <c r="K12" s="34"/>
      <c r="L12" s="124"/>
      <c r="M12" s="124"/>
      <c r="N12" s="132" t="s">
        <v>83</v>
      </c>
      <c r="O12" s="132" t="s">
        <v>84</v>
      </c>
      <c r="P12" s="37"/>
      <c r="R12" s="46">
        <v>9</v>
      </c>
      <c r="S12" s="47" t="e">
        <f t="shared" si="0"/>
        <v>#N/A</v>
      </c>
      <c r="T12" s="47" t="str">
        <f>IF(ISNUMBER(N25),"Alt 4","")</f>
        <v/>
      </c>
      <c r="U12" s="52" t="str">
        <f>IF(H12="30 Mins",$N$19,IF(H12="45 Mins",$N$20,IF(H12="60 Mins",$N$21,IF(H12="Alt 1",$N$22,IF(H12="Alt 2",$N$23,IF(H12="Alt 3",$N$24,IF(H12="Alt 4",$N$25,IF(H12="Alt 5",#REF!,IF(H12="Change",V11,"")))))))))</f>
        <v/>
      </c>
      <c r="V12" s="53" t="e">
        <f>IF(COUNT(U$4:U12)=0,NA(),IF(ISNUMBER(U12),U12,V11))</f>
        <v>#N/A</v>
      </c>
      <c r="W12" s="48" t="e">
        <f t="shared" si="1"/>
        <v>#N/A</v>
      </c>
      <c r="X12" s="72" t="str">
        <f>IF(AND(ISNUMBER($S12),COUNT($U$4:$U12)=X$2),$S12,"")</f>
        <v/>
      </c>
      <c r="Y12" s="72" t="str">
        <f>IF(AND(ISNUMBER($S12),COUNT($U$4:$U12)=Y$2),$S12,"")</f>
        <v/>
      </c>
      <c r="Z12" s="72" t="str">
        <f>IF(AND(ISNUMBER($S12),COUNT($U$4:$U12)=Z$2),$S12,"")</f>
        <v/>
      </c>
      <c r="AA12" s="72" t="str">
        <f>IF(AND(ISNUMBER($S12),COUNT($U$4:$U12)=AA$2),$S12,"")</f>
        <v/>
      </c>
      <c r="AB12" s="72" t="str">
        <f>IF(AND(ISNUMBER($S12),COUNT($U$4:$U12)=AB$2),$S12,"")</f>
        <v/>
      </c>
      <c r="AC12" s="72" t="str">
        <f>IF(AND(ISNUMBER($S12),COUNT($U$4:$U12)=AC$2),$S12,"")</f>
        <v/>
      </c>
      <c r="AD12" s="72" t="str">
        <f>IF(AND(ISNUMBER($S12),COUNT($U$4:$U12)=AD$2),$S12,"")</f>
        <v/>
      </c>
      <c r="AE12" s="72" t="str">
        <f>IF(AND(ISNUMBER($S12),COUNT($U$4:$U12)=AE$2),$S12,"")</f>
        <v/>
      </c>
      <c r="AF12" s="72" t="str">
        <f>IF(AND(ISNUMBER($S12),COUNT($U$4:$U12)=AF$2),$S12,"")</f>
        <v/>
      </c>
      <c r="AG12" s="72" t="str">
        <f>IF(AND(ISNUMBER($S12),COUNT($U$4:$U12)=AG$2),$S12,"")</f>
        <v/>
      </c>
      <c r="AH12" s="72" t="str">
        <f>IF(AND(ISNUMBER($S12),COUNT($U$4:$U12)=AH$2),$S12,"")</f>
        <v/>
      </c>
      <c r="AI12" s="72" t="str">
        <f>IF(AND(ISNUMBER($S12),COUNT($U$4:$U12)=AI$2),$S12,"")</f>
        <v/>
      </c>
      <c r="AJ12" s="51" t="e">
        <f>IFERROR(IF(COUNT($U$4:$U12)&lt;&gt;AJ$2,NA(),SLOPE(X$4:X$26,$R$4:$R$26)*($R12-COUNTIF(BH$4:BH12,"Hold"))+INTERCEPT(X$4:X$26,$R$4:$R$26)),NA())</f>
        <v>#N/A</v>
      </c>
      <c r="AK12" s="51" t="e">
        <f>IFERROR(IF(COUNT($U$4:$U12)&lt;&gt;AK$2,NA(),SLOPE(Y$4:Y$26,$R$4:$R$26)*($R12-COUNTIF(BI$4:BI12,"Hold"))+INTERCEPT(Y$4:Y$26,$R$4:$R$26)),NA())</f>
        <v>#N/A</v>
      </c>
      <c r="AL12" s="51" t="e">
        <f>IFERROR(IF(COUNT($U$4:$U12)&lt;&gt;AL$2,NA(),SLOPE(Z$4:Z$26,$R$4:$R$26)*($R12-COUNTIF(BJ$4:BJ12,"Hold"))+INTERCEPT(Z$4:Z$26,$R$4:$R$26)),NA())</f>
        <v>#N/A</v>
      </c>
      <c r="AM12" s="51" t="e">
        <f>IFERROR(IF(COUNT($U$4:$U12)&lt;&gt;AM$2,NA(),SLOPE(AA$4:AA$26,$R$4:$R$26)*($R12-COUNTIF(BK$4:BK12,"Hold"))+INTERCEPT(AA$4:AA$26,$R$4:$R$26)),NA())</f>
        <v>#N/A</v>
      </c>
      <c r="AN12" s="51" t="e">
        <f>IFERROR(IF(COUNT($U$4:$U12)&lt;&gt;AN$2,NA(),SLOPE(AB$4:AB$26,$R$4:$R$26)*($R12-COUNTIF(BL$4:BL12,"Hold"))+INTERCEPT(AB$4:AB$26,$R$4:$R$26)),NA())</f>
        <v>#N/A</v>
      </c>
      <c r="AO12" s="51" t="e">
        <f>IFERROR(IF(COUNT($U$4:$U12)&lt;&gt;AO$2,NA(),SLOPE(AC$4:AC$26,$R$4:$R$26)*($R12-COUNTIF(BM$4:BM12,"Hold"))+INTERCEPT(AC$4:AC$26,$R$4:$R$26)),NA())</f>
        <v>#N/A</v>
      </c>
      <c r="AP12" s="51" t="e">
        <f>IFERROR(IF(COUNT($U$4:$U12)&lt;&gt;AP$2,NA(),SLOPE(AD$4:AD$26,$R$4:$R$26)*($R12-COUNTIF(BN$4:BN12,"Hold"))+INTERCEPT(AD$4:AD$26,$R$4:$R$26)),NA())</f>
        <v>#N/A</v>
      </c>
      <c r="AQ12" s="51" t="e">
        <f>IFERROR(IF(COUNT($U$4:$U12)&lt;&gt;AQ$2,NA(),SLOPE(AE$4:AE$26,$R$4:$R$26)*($R12-COUNTIF(BO$4:BO12,"Hold"))+INTERCEPT(AE$4:AE$26,$R$4:$R$26)),NA())</f>
        <v>#N/A</v>
      </c>
      <c r="AR12" s="51" t="e">
        <f>IFERROR(IF(COUNT($U$4:$U12)&lt;&gt;AR$2,NA(),SLOPE(AF$4:AF$26,$R$4:$R$26)*($R12-COUNTIF(BP$4:BP12,"Hold"))+INTERCEPT(AF$4:AF$26,$R$4:$R$26)),NA())</f>
        <v>#N/A</v>
      </c>
      <c r="AS12" s="51" t="e">
        <f>IFERROR(IF(COUNT($U$4:$U12)&lt;&gt;AS$2,NA(),SLOPE(AG$4:AG$26,$R$4:$R$26)*($R12-COUNTIF(BQ$4:BQ12,"Hold"))+INTERCEPT(AG$4:AG$26,$R$4:$R$26)),NA())</f>
        <v>#N/A</v>
      </c>
      <c r="AT12" s="51" t="e">
        <f>IFERROR(IF(COUNT($U$4:$U12)&lt;&gt;AT$2,NA(),SLOPE(AH$4:AH$26,$R$4:$R$26)*($R12-COUNTIF(BR$4:BR12,"Hold"))+INTERCEPT(AH$4:AH$26,$R$4:$R$26)),NA())</f>
        <v>#N/A</v>
      </c>
      <c r="AU12" s="51" t="e">
        <f>IFERROR(IF(COUNT($U$4:$U12)&lt;&gt;AU$2,NA(),SLOPE(AI$4:AI$26,$R$4:$R$26)*($R12-COUNTIF(BS$4:BS12,"Hold"))+INTERCEPT(AI$4:AI$26,$R$4:$R$26)),NA())</f>
        <v>#N/A</v>
      </c>
      <c r="AV12" s="57" t="e">
        <f>IF(AND(ISNUMBER($U12),COUNT($U$4:$U12)=AV$2),$G12,IF($H12="Hold",AV11,IF(COUNT($U$4:$U12)=AV$2,$V12+AV11,NA())))</f>
        <v>#N/A</v>
      </c>
      <c r="AW12" s="57" t="e">
        <f>IF(AND(ISNUMBER($U12),COUNT($U$4:$U12)=AW$2),$G12,IF($H12="Hold",AW11,IF(COUNT($U$4:$U12)=AW$2,$V12+AW11,NA())))</f>
        <v>#N/A</v>
      </c>
      <c r="AX12" s="57" t="e">
        <f>IF(AND(ISNUMBER($U12),COUNT($U$4:$U12)=AX$2),$G12,IF($H12="Hold",AX11,IF(COUNT($U$4:$U12)=AX$2,$V12+AX11,NA())))</f>
        <v>#N/A</v>
      </c>
      <c r="AY12" s="57" t="e">
        <f>IF(AND(ISNUMBER($U12),COUNT($U$4:$U12)=AY$2),$G12,IF($H12="Hold",AY11,IF(COUNT($U$4:$U12)=AY$2,$V12+AY11,NA())))</f>
        <v>#N/A</v>
      </c>
      <c r="AZ12" s="57" t="e">
        <f>IF(AND(ISNUMBER($U12),COUNT($U$4:$U12)=AZ$2),$G12,IF($H12="Hold",AZ11,IF(COUNT($U$4:$U12)=AZ$2,$V12+AZ11,NA())))</f>
        <v>#N/A</v>
      </c>
      <c r="BA12" s="57" t="e">
        <f>IF(AND(ISNUMBER($U12),COUNT($U$4:$U12)=BA$2),$G12,IF($H12="Hold",BA11,IF(COUNT($U$4:$U12)=BA$2,$V12+BA11,NA())))</f>
        <v>#N/A</v>
      </c>
      <c r="BB12" s="57" t="e">
        <f>IF(AND(ISNUMBER($U12),COUNT($U$4:$U12)=BB$2),$G12,IF($H12="Hold",BB11,IF(COUNT($U$4:$U12)=BB$2,$V12+BB11,NA())))</f>
        <v>#N/A</v>
      </c>
      <c r="BC12" s="57" t="e">
        <f>IF(AND(ISNUMBER($U12),COUNT($U$4:$U12)=BC$2),$G12,IF($H12="Hold",BC11,IF(COUNT($U$4:$U12)=BC$2,$V12+BC11,NA())))</f>
        <v>#N/A</v>
      </c>
      <c r="BD12" s="57" t="e">
        <f>IF(AND(ISNUMBER($U12),COUNT($U$4:$U12)=BD$2),$G12,IF($H12="Hold",BD11,IF(COUNT($U$4:$U12)=BD$2,$V12+BD11,NA())))</f>
        <v>#N/A</v>
      </c>
      <c r="BE12" s="57" t="e">
        <f>IF(AND(ISNUMBER($U12),COUNT($U$4:$U12)=BE$2),$G12,IF($H12="Hold",BE11,IF(COUNT($U$4:$U12)=BE$2,$V12+BE11,NA())))</f>
        <v>#N/A</v>
      </c>
      <c r="BF12" s="57" t="e">
        <f>IF(AND(ISNUMBER($U12),COUNT($U$4:$U12)=BF$2),$G12,IF($H12="Hold",BF11,IF(COUNT($U$4:$U12)=BF$2,$V12+BF11,NA())))</f>
        <v>#N/A</v>
      </c>
      <c r="BG12" s="57" t="e">
        <f>IF(AND(ISNUMBER($U12),COUNT($U$4:$U12)=BG$2),$G12,IF($H12="Hold",BG11,IF(COUNT($U$4:$U12)=BG$2,$V12+BG11,NA())))</f>
        <v>#N/A</v>
      </c>
      <c r="BH12" s="55" t="e">
        <f>IF(AND(COUNT($U$4:$U12)=BH$2,$H12="Hold"),"Hold",NA())</f>
        <v>#N/A</v>
      </c>
      <c r="BI12" s="55" t="e">
        <f>IF(AND(COUNT($U$4:$U12)=BI$2,$H12="Hold"),"Hold",NA())</f>
        <v>#N/A</v>
      </c>
      <c r="BJ12" s="55" t="e">
        <f>IF(AND(COUNT($U$4:$U12)=BJ$2,$H12="Hold"),"Hold",NA())</f>
        <v>#N/A</v>
      </c>
      <c r="BK12" s="55" t="e">
        <f>IF(AND(COUNT($U$4:$U12)=BK$2,$H12="Hold"),"Hold",NA())</f>
        <v>#N/A</v>
      </c>
      <c r="BL12" s="55" t="e">
        <f>IF(AND(COUNT($U$4:$U12)=BL$2,$H12="Hold"),"Hold",NA())</f>
        <v>#N/A</v>
      </c>
      <c r="BM12" s="55" t="e">
        <f>IF(AND(COUNT($U$4:$U12)=BM$2,$H12="Hold"),"Hold",NA())</f>
        <v>#N/A</v>
      </c>
      <c r="BN12" s="55" t="e">
        <f>IF(AND(COUNT($U$4:$U12)=BN$2,$H12="Hold"),"Hold",NA())</f>
        <v>#N/A</v>
      </c>
      <c r="BO12" s="55" t="e">
        <f>IF(AND(COUNT($U$4:$U12)=BO$2,$H12="Hold"),"Hold",NA())</f>
        <v>#N/A</v>
      </c>
      <c r="BP12" s="55" t="e">
        <f>IF(AND(COUNT($U$4:$U12)=BP$2,$H12="Hold"),"Hold",NA())</f>
        <v>#N/A</v>
      </c>
      <c r="BQ12" s="55" t="e">
        <f>IF(AND(COUNT($U$4:$U12)=BQ$2,$H12="Hold"),"Hold",NA())</f>
        <v>#N/A</v>
      </c>
      <c r="BR12" s="55" t="e">
        <f>IF(AND(COUNT($U$4:$U12)=BR$2,$H12="Hold"),"Hold",NA())</f>
        <v>#N/A</v>
      </c>
      <c r="BS12" s="55" t="e">
        <f>IF(AND(COUNT($U$4:$U12)=BS$2,$H12="Hold"),"Hold",NA())</f>
        <v>#N/A</v>
      </c>
    </row>
    <row r="13" spans="1:73" s="96" customFormat="1" ht="18.75" customHeight="1" thickBot="1" x14ac:dyDescent="0.3">
      <c r="B13" s="23"/>
      <c r="C13" s="95"/>
      <c r="D13" s="9">
        <f t="shared" si="2"/>
        <v>18</v>
      </c>
      <c r="E13" s="10">
        <f t="shared" si="3"/>
        <v>42716</v>
      </c>
      <c r="F13" s="5" t="str">
        <f>IFERROR(IF(COUNT(G$4:G13)=0,"",IF(H13="Hold",F12,IF(ISNUMBER(U13),G13,F12+V13))),"")</f>
        <v/>
      </c>
      <c r="G13" s="13"/>
      <c r="H13" s="27"/>
      <c r="I13" s="17"/>
      <c r="J13" s="93"/>
      <c r="K13" s="34"/>
      <c r="L13" s="148" t="s">
        <v>57</v>
      </c>
      <c r="M13" s="148"/>
      <c r="N13" s="134"/>
      <c r="O13" s="135"/>
      <c r="P13" s="37"/>
      <c r="R13" s="46">
        <v>10</v>
      </c>
      <c r="S13" s="47" t="e">
        <f t="shared" si="0"/>
        <v>#N/A</v>
      </c>
      <c r="T13" s="47" t="str">
        <f>IF(ISNUMBER(#REF!),"Alt 5","")</f>
        <v/>
      </c>
      <c r="U13" s="52" t="str">
        <f>IF(H13="30 Mins",$N$19,IF(H13="45 Mins",$N$20,IF(H13="60 Mins",$N$21,IF(H13="Alt 1",$N$22,IF(H13="Alt 2",$N$23,IF(H13="Alt 3",$N$24,IF(H13="Alt 4",$N$25,IF(H13="Alt 5",#REF!,IF(H13="Change",V12,"")))))))))</f>
        <v/>
      </c>
      <c r="V13" s="53" t="e">
        <f>IF(COUNT(U$4:U13)=0,NA(),IF(ISNUMBER(U13),U13,V12))</f>
        <v>#N/A</v>
      </c>
      <c r="W13" s="48" t="e">
        <f t="shared" si="1"/>
        <v>#N/A</v>
      </c>
      <c r="X13" s="72" t="str">
        <f>IF(AND(ISNUMBER($S13),COUNT($U$4:$U13)=X$2),$S13,"")</f>
        <v/>
      </c>
      <c r="Y13" s="72" t="str">
        <f>IF(AND(ISNUMBER($S13),COUNT($U$4:$U13)=Y$2),$S13,"")</f>
        <v/>
      </c>
      <c r="Z13" s="72" t="str">
        <f>IF(AND(ISNUMBER($S13),COUNT($U$4:$U13)=Z$2),$S13,"")</f>
        <v/>
      </c>
      <c r="AA13" s="72" t="str">
        <f>IF(AND(ISNUMBER($S13),COUNT($U$4:$U13)=AA$2),$S13,"")</f>
        <v/>
      </c>
      <c r="AB13" s="72" t="str">
        <f>IF(AND(ISNUMBER($S13),COUNT($U$4:$U13)=AB$2),$S13,"")</f>
        <v/>
      </c>
      <c r="AC13" s="72" t="str">
        <f>IF(AND(ISNUMBER($S13),COUNT($U$4:$U13)=AC$2),$S13,"")</f>
        <v/>
      </c>
      <c r="AD13" s="72" t="str">
        <f>IF(AND(ISNUMBER($S13),COUNT($U$4:$U13)=AD$2),$S13,"")</f>
        <v/>
      </c>
      <c r="AE13" s="72" t="str">
        <f>IF(AND(ISNUMBER($S13),COUNT($U$4:$U13)=AE$2),$S13,"")</f>
        <v/>
      </c>
      <c r="AF13" s="72" t="str">
        <f>IF(AND(ISNUMBER($S13),COUNT($U$4:$U13)=AF$2),$S13,"")</f>
        <v/>
      </c>
      <c r="AG13" s="72" t="str">
        <f>IF(AND(ISNUMBER($S13),COUNT($U$4:$U13)=AG$2),$S13,"")</f>
        <v/>
      </c>
      <c r="AH13" s="72" t="str">
        <f>IF(AND(ISNUMBER($S13),COUNT($U$4:$U13)=AH$2),$S13,"")</f>
        <v/>
      </c>
      <c r="AI13" s="72" t="str">
        <f>IF(AND(ISNUMBER($S13),COUNT($U$4:$U13)=AI$2),$S13,"")</f>
        <v/>
      </c>
      <c r="AJ13" s="51" t="e">
        <f>IFERROR(IF(COUNT($U$4:$U13)&lt;&gt;AJ$2,NA(),SLOPE(X$4:X$26,$R$4:$R$26)*($R13-COUNTIF(BH$4:BH13,"Hold"))+INTERCEPT(X$4:X$26,$R$4:$R$26)),NA())</f>
        <v>#N/A</v>
      </c>
      <c r="AK13" s="51" t="e">
        <f>IFERROR(IF(COUNT($U$4:$U13)&lt;&gt;AK$2,NA(),SLOPE(Y$4:Y$26,$R$4:$R$26)*($R13-COUNTIF(BI$4:BI13,"Hold"))+INTERCEPT(Y$4:Y$26,$R$4:$R$26)),NA())</f>
        <v>#N/A</v>
      </c>
      <c r="AL13" s="51" t="e">
        <f>IFERROR(IF(COUNT($U$4:$U13)&lt;&gt;AL$2,NA(),SLOPE(Z$4:Z$26,$R$4:$R$26)*($R13-COUNTIF(BJ$4:BJ13,"Hold"))+INTERCEPT(Z$4:Z$26,$R$4:$R$26)),NA())</f>
        <v>#N/A</v>
      </c>
      <c r="AM13" s="51" t="e">
        <f>IFERROR(IF(COUNT($U$4:$U13)&lt;&gt;AM$2,NA(),SLOPE(AA$4:AA$26,$R$4:$R$26)*($R13-COUNTIF(BK$4:BK13,"Hold"))+INTERCEPT(AA$4:AA$26,$R$4:$R$26)),NA())</f>
        <v>#N/A</v>
      </c>
      <c r="AN13" s="51" t="e">
        <f>IFERROR(IF(COUNT($U$4:$U13)&lt;&gt;AN$2,NA(),SLOPE(AB$4:AB$26,$R$4:$R$26)*($R13-COUNTIF(BL$4:BL13,"Hold"))+INTERCEPT(AB$4:AB$26,$R$4:$R$26)),NA())</f>
        <v>#N/A</v>
      </c>
      <c r="AO13" s="51" t="e">
        <f>IFERROR(IF(COUNT($U$4:$U13)&lt;&gt;AO$2,NA(),SLOPE(AC$4:AC$26,$R$4:$R$26)*($R13-COUNTIF(BM$4:BM13,"Hold"))+INTERCEPT(AC$4:AC$26,$R$4:$R$26)),NA())</f>
        <v>#N/A</v>
      </c>
      <c r="AP13" s="51" t="e">
        <f>IFERROR(IF(COUNT($U$4:$U13)&lt;&gt;AP$2,NA(),SLOPE(AD$4:AD$26,$R$4:$R$26)*($R13-COUNTIF(BN$4:BN13,"Hold"))+INTERCEPT(AD$4:AD$26,$R$4:$R$26)),NA())</f>
        <v>#N/A</v>
      </c>
      <c r="AQ13" s="51" t="e">
        <f>IFERROR(IF(COUNT($U$4:$U13)&lt;&gt;AQ$2,NA(),SLOPE(AE$4:AE$26,$R$4:$R$26)*($R13-COUNTIF(BO$4:BO13,"Hold"))+INTERCEPT(AE$4:AE$26,$R$4:$R$26)),NA())</f>
        <v>#N/A</v>
      </c>
      <c r="AR13" s="51" t="e">
        <f>IFERROR(IF(COUNT($U$4:$U13)&lt;&gt;AR$2,NA(),SLOPE(AF$4:AF$26,$R$4:$R$26)*($R13-COUNTIF(BP$4:BP13,"Hold"))+INTERCEPT(AF$4:AF$26,$R$4:$R$26)),NA())</f>
        <v>#N/A</v>
      </c>
      <c r="AS13" s="51" t="e">
        <f>IFERROR(IF(COUNT($U$4:$U13)&lt;&gt;AS$2,NA(),SLOPE(AG$4:AG$26,$R$4:$R$26)*($R13-COUNTIF(BQ$4:BQ13,"Hold"))+INTERCEPT(AG$4:AG$26,$R$4:$R$26)),NA())</f>
        <v>#N/A</v>
      </c>
      <c r="AT13" s="51" t="e">
        <f>IFERROR(IF(COUNT($U$4:$U13)&lt;&gt;AT$2,NA(),SLOPE(AH$4:AH$26,$R$4:$R$26)*($R13-COUNTIF(BR$4:BR13,"Hold"))+INTERCEPT(AH$4:AH$26,$R$4:$R$26)),NA())</f>
        <v>#N/A</v>
      </c>
      <c r="AU13" s="51" t="e">
        <f>IFERROR(IF(COUNT($U$4:$U13)&lt;&gt;AU$2,NA(),SLOPE(AI$4:AI$26,$R$4:$R$26)*($R13-COUNTIF(BS$4:BS13,"Hold"))+INTERCEPT(AI$4:AI$26,$R$4:$R$26)),NA())</f>
        <v>#N/A</v>
      </c>
      <c r="AV13" s="57" t="e">
        <f>IF(AND(ISNUMBER($U13),COUNT($U$4:$U13)=AV$2),$G13,IF($H13="Hold",AV12,IF(COUNT($U$4:$U13)=AV$2,$V13+AV12,NA())))</f>
        <v>#N/A</v>
      </c>
      <c r="AW13" s="57" t="e">
        <f>IF(AND(ISNUMBER($U13),COUNT($U$4:$U13)=AW$2),$G13,IF($H13="Hold",AW12,IF(COUNT($U$4:$U13)=AW$2,$V13+AW12,NA())))</f>
        <v>#N/A</v>
      </c>
      <c r="AX13" s="57" t="e">
        <f>IF(AND(ISNUMBER($U13),COUNT($U$4:$U13)=AX$2),$G13,IF($H13="Hold",AX12,IF(COUNT($U$4:$U13)=AX$2,$V13+AX12,NA())))</f>
        <v>#N/A</v>
      </c>
      <c r="AY13" s="57" t="e">
        <f>IF(AND(ISNUMBER($U13),COUNT($U$4:$U13)=AY$2),$G13,IF($H13="Hold",AY12,IF(COUNT($U$4:$U13)=AY$2,$V13+AY12,NA())))</f>
        <v>#N/A</v>
      </c>
      <c r="AZ13" s="57" t="e">
        <f>IF(AND(ISNUMBER($U13),COUNT($U$4:$U13)=AZ$2),$G13,IF($H13="Hold",AZ12,IF(COUNT($U$4:$U13)=AZ$2,$V13+AZ12,NA())))</f>
        <v>#N/A</v>
      </c>
      <c r="BA13" s="57" t="e">
        <f>IF(AND(ISNUMBER($U13),COUNT($U$4:$U13)=BA$2),$G13,IF($H13="Hold",BA12,IF(COUNT($U$4:$U13)=BA$2,$V13+BA12,NA())))</f>
        <v>#N/A</v>
      </c>
      <c r="BB13" s="57" t="e">
        <f>IF(AND(ISNUMBER($U13),COUNT($U$4:$U13)=BB$2),$G13,IF($H13="Hold",BB12,IF(COUNT($U$4:$U13)=BB$2,$V13+BB12,NA())))</f>
        <v>#N/A</v>
      </c>
      <c r="BC13" s="57" t="e">
        <f>IF(AND(ISNUMBER($U13),COUNT($U$4:$U13)=BC$2),$G13,IF($H13="Hold",BC12,IF(COUNT($U$4:$U13)=BC$2,$V13+BC12,NA())))</f>
        <v>#N/A</v>
      </c>
      <c r="BD13" s="57" t="e">
        <f>IF(AND(ISNUMBER($U13),COUNT($U$4:$U13)=BD$2),$G13,IF($H13="Hold",BD12,IF(COUNT($U$4:$U13)=BD$2,$V13+BD12,NA())))</f>
        <v>#N/A</v>
      </c>
      <c r="BE13" s="57" t="e">
        <f>IF(AND(ISNUMBER($U13),COUNT($U$4:$U13)=BE$2),$G13,IF($H13="Hold",BE12,IF(COUNT($U$4:$U13)=BE$2,$V13+BE12,NA())))</f>
        <v>#N/A</v>
      </c>
      <c r="BF13" s="57" t="e">
        <f>IF(AND(ISNUMBER($U13),COUNT($U$4:$U13)=BF$2),$G13,IF($H13="Hold",BF12,IF(COUNT($U$4:$U13)=BF$2,$V13+BF12,NA())))</f>
        <v>#N/A</v>
      </c>
      <c r="BG13" s="57" t="e">
        <f>IF(AND(ISNUMBER($U13),COUNT($U$4:$U13)=BG$2),$G13,IF($H13="Hold",BG12,IF(COUNT($U$4:$U13)=BG$2,$V13+BG12,NA())))</f>
        <v>#N/A</v>
      </c>
      <c r="BH13" s="55" t="e">
        <f>IF(AND(COUNT($U$4:$U13)=BH$2,$H13="Hold"),"Hold",NA())</f>
        <v>#N/A</v>
      </c>
      <c r="BI13" s="55" t="e">
        <f>IF(AND(COUNT($U$4:$U13)=BI$2,$H13="Hold"),"Hold",NA())</f>
        <v>#N/A</v>
      </c>
      <c r="BJ13" s="55" t="e">
        <f>IF(AND(COUNT($U$4:$U13)=BJ$2,$H13="Hold"),"Hold",NA())</f>
        <v>#N/A</v>
      </c>
      <c r="BK13" s="55" t="e">
        <f>IF(AND(COUNT($U$4:$U13)=BK$2,$H13="Hold"),"Hold",NA())</f>
        <v>#N/A</v>
      </c>
      <c r="BL13" s="55" t="e">
        <f>IF(AND(COUNT($U$4:$U13)=BL$2,$H13="Hold"),"Hold",NA())</f>
        <v>#N/A</v>
      </c>
      <c r="BM13" s="55" t="e">
        <f>IF(AND(COUNT($U$4:$U13)=BM$2,$H13="Hold"),"Hold",NA())</f>
        <v>#N/A</v>
      </c>
      <c r="BN13" s="55" t="e">
        <f>IF(AND(COUNT($U$4:$U13)=BN$2,$H13="Hold"),"Hold",NA())</f>
        <v>#N/A</v>
      </c>
      <c r="BO13" s="55" t="e">
        <f>IF(AND(COUNT($U$4:$U13)=BO$2,$H13="Hold"),"Hold",NA())</f>
        <v>#N/A</v>
      </c>
      <c r="BP13" s="55" t="e">
        <f>IF(AND(COUNT($U$4:$U13)=BP$2,$H13="Hold"),"Hold",NA())</f>
        <v>#N/A</v>
      </c>
      <c r="BQ13" s="55" t="e">
        <f>IF(AND(COUNT($U$4:$U13)=BQ$2,$H13="Hold"),"Hold",NA())</f>
        <v>#N/A</v>
      </c>
      <c r="BR13" s="55" t="e">
        <f>IF(AND(COUNT($U$4:$U13)=BR$2,$H13="Hold"),"Hold",NA())</f>
        <v>#N/A</v>
      </c>
      <c r="BS13" s="55" t="e">
        <f>IF(AND(COUNT($U$4:$U13)=BS$2,$H13="Hold"),"Hold",NA())</f>
        <v>#N/A</v>
      </c>
    </row>
    <row r="14" spans="1:73" s="96" customFormat="1" ht="18.75" customHeight="1" thickTop="1" thickBot="1" x14ac:dyDescent="0.3">
      <c r="B14" s="23"/>
      <c r="C14" s="95"/>
      <c r="D14" s="9">
        <f t="shared" si="2"/>
        <v>20</v>
      </c>
      <c r="E14" s="10">
        <f t="shared" si="3"/>
        <v>42730</v>
      </c>
      <c r="F14" s="5" t="str">
        <f>IFERROR(IF(COUNT(G$4:G14)=0,"",IF(H14="Hold",F13,IF(ISNUMBER(U14),G14,F13+V14))),"")</f>
        <v/>
      </c>
      <c r="G14" s="13"/>
      <c r="H14" s="27"/>
      <c r="I14" s="17"/>
      <c r="J14" s="93"/>
      <c r="K14" s="34"/>
      <c r="L14" s="148" t="s">
        <v>58</v>
      </c>
      <c r="M14" s="148"/>
      <c r="N14" s="136"/>
      <c r="O14" s="137"/>
      <c r="P14" s="37"/>
      <c r="R14" s="46">
        <v>11</v>
      </c>
      <c r="S14" s="47" t="e">
        <f t="shared" si="0"/>
        <v>#N/A</v>
      </c>
      <c r="T14" s="47"/>
      <c r="U14" s="52" t="str">
        <f>IF(H14="30 Mins",$N$19,IF(H14="45 Mins",$N$20,IF(H14="60 Mins",$N$21,IF(H14="Alt 1",$N$22,IF(H14="Alt 2",$N$23,IF(H14="Alt 3",$N$24,IF(H14="Alt 4",$N$25,IF(H14="Alt 5",#REF!,IF(H14="Change",V13,"")))))))))</f>
        <v/>
      </c>
      <c r="V14" s="53" t="e">
        <f>IF(COUNT(U$4:U14)=0,NA(),IF(ISNUMBER(U14),U14,V13))</f>
        <v>#N/A</v>
      </c>
      <c r="W14" s="48" t="e">
        <f t="shared" si="1"/>
        <v>#N/A</v>
      </c>
      <c r="X14" s="72" t="str">
        <f>IF(AND(ISNUMBER($S14),COUNT($U$4:$U14)=X$2),$S14,"")</f>
        <v/>
      </c>
      <c r="Y14" s="72" t="str">
        <f>IF(AND(ISNUMBER($S14),COUNT($U$4:$U14)=Y$2),$S14,"")</f>
        <v/>
      </c>
      <c r="Z14" s="72" t="str">
        <f>IF(AND(ISNUMBER($S14),COUNT($U$4:$U14)=Z$2),$S14,"")</f>
        <v/>
      </c>
      <c r="AA14" s="72" t="str">
        <f>IF(AND(ISNUMBER($S14),COUNT($U$4:$U14)=AA$2),$S14,"")</f>
        <v/>
      </c>
      <c r="AB14" s="72" t="str">
        <f>IF(AND(ISNUMBER($S14),COUNT($U$4:$U14)=AB$2),$S14,"")</f>
        <v/>
      </c>
      <c r="AC14" s="72" t="str">
        <f>IF(AND(ISNUMBER($S14),COUNT($U$4:$U14)=AC$2),$S14,"")</f>
        <v/>
      </c>
      <c r="AD14" s="72" t="str">
        <f>IF(AND(ISNUMBER($S14),COUNT($U$4:$U14)=AD$2),$S14,"")</f>
        <v/>
      </c>
      <c r="AE14" s="72" t="str">
        <f>IF(AND(ISNUMBER($S14),COUNT($U$4:$U14)=AE$2),$S14,"")</f>
        <v/>
      </c>
      <c r="AF14" s="72" t="str">
        <f>IF(AND(ISNUMBER($S14),COUNT($U$4:$U14)=AF$2),$S14,"")</f>
        <v/>
      </c>
      <c r="AG14" s="72" t="str">
        <f>IF(AND(ISNUMBER($S14),COUNT($U$4:$U14)=AG$2),$S14,"")</f>
        <v/>
      </c>
      <c r="AH14" s="72" t="str">
        <f>IF(AND(ISNUMBER($S14),COUNT($U$4:$U14)=AH$2),$S14,"")</f>
        <v/>
      </c>
      <c r="AI14" s="72" t="str">
        <f>IF(AND(ISNUMBER($S14),COUNT($U$4:$U14)=AI$2),$S14,"")</f>
        <v/>
      </c>
      <c r="AJ14" s="51" t="e">
        <f>IFERROR(IF(COUNT($U$4:$U14)&lt;&gt;AJ$2,NA(),SLOPE(X$4:X$26,$R$4:$R$26)*($R14-COUNTIF(BH$4:BH14,"Hold"))+INTERCEPT(X$4:X$26,$R$4:$R$26)),NA())</f>
        <v>#N/A</v>
      </c>
      <c r="AK14" s="51" t="e">
        <f>IFERROR(IF(COUNT($U$4:$U14)&lt;&gt;AK$2,NA(),SLOPE(Y$4:Y$26,$R$4:$R$26)*($R14-COUNTIF(BI$4:BI14,"Hold"))+INTERCEPT(Y$4:Y$26,$R$4:$R$26)),NA())</f>
        <v>#N/A</v>
      </c>
      <c r="AL14" s="51" t="e">
        <f>IFERROR(IF(COUNT($U$4:$U14)&lt;&gt;AL$2,NA(),SLOPE(Z$4:Z$26,$R$4:$R$26)*($R14-COUNTIF(BJ$4:BJ14,"Hold"))+INTERCEPT(Z$4:Z$26,$R$4:$R$26)),NA())</f>
        <v>#N/A</v>
      </c>
      <c r="AM14" s="51" t="e">
        <f>IFERROR(IF(COUNT($U$4:$U14)&lt;&gt;AM$2,NA(),SLOPE(AA$4:AA$26,$R$4:$R$26)*($R14-COUNTIF(BK$4:BK14,"Hold"))+INTERCEPT(AA$4:AA$26,$R$4:$R$26)),NA())</f>
        <v>#N/A</v>
      </c>
      <c r="AN14" s="51" t="e">
        <f>IFERROR(IF(COUNT($U$4:$U14)&lt;&gt;AN$2,NA(),SLOPE(AB$4:AB$26,$R$4:$R$26)*($R14-COUNTIF(BL$4:BL14,"Hold"))+INTERCEPT(AB$4:AB$26,$R$4:$R$26)),NA())</f>
        <v>#N/A</v>
      </c>
      <c r="AO14" s="51" t="e">
        <f>IFERROR(IF(COUNT($U$4:$U14)&lt;&gt;AO$2,NA(),SLOPE(AC$4:AC$26,$R$4:$R$26)*($R14-COUNTIF(BM$4:BM14,"Hold"))+INTERCEPT(AC$4:AC$26,$R$4:$R$26)),NA())</f>
        <v>#N/A</v>
      </c>
      <c r="AP14" s="51" t="e">
        <f>IFERROR(IF(COUNT($U$4:$U14)&lt;&gt;AP$2,NA(),SLOPE(AD$4:AD$26,$R$4:$R$26)*($R14-COUNTIF(BN$4:BN14,"Hold"))+INTERCEPT(AD$4:AD$26,$R$4:$R$26)),NA())</f>
        <v>#N/A</v>
      </c>
      <c r="AQ14" s="51" t="e">
        <f>IFERROR(IF(COUNT($U$4:$U14)&lt;&gt;AQ$2,NA(),SLOPE(AE$4:AE$26,$R$4:$R$26)*($R14-COUNTIF(BO$4:BO14,"Hold"))+INTERCEPT(AE$4:AE$26,$R$4:$R$26)),NA())</f>
        <v>#N/A</v>
      </c>
      <c r="AR14" s="51" t="e">
        <f>IFERROR(IF(COUNT($U$4:$U14)&lt;&gt;AR$2,NA(),SLOPE(AF$4:AF$26,$R$4:$R$26)*($R14-COUNTIF(BP$4:BP14,"Hold"))+INTERCEPT(AF$4:AF$26,$R$4:$R$26)),NA())</f>
        <v>#N/A</v>
      </c>
      <c r="AS14" s="51" t="e">
        <f>IFERROR(IF(COUNT($U$4:$U14)&lt;&gt;AS$2,NA(),SLOPE(AG$4:AG$26,$R$4:$R$26)*($R14-COUNTIF(BQ$4:BQ14,"Hold"))+INTERCEPT(AG$4:AG$26,$R$4:$R$26)),NA())</f>
        <v>#N/A</v>
      </c>
      <c r="AT14" s="51" t="e">
        <f>IFERROR(IF(COUNT($U$4:$U14)&lt;&gt;AT$2,NA(),SLOPE(AH$4:AH$26,$R$4:$R$26)*($R14-COUNTIF(BR$4:BR14,"Hold"))+INTERCEPT(AH$4:AH$26,$R$4:$R$26)),NA())</f>
        <v>#N/A</v>
      </c>
      <c r="AU14" s="51" t="e">
        <f>IFERROR(IF(COUNT($U$4:$U14)&lt;&gt;AU$2,NA(),SLOPE(AI$4:AI$26,$R$4:$R$26)*($R14-COUNTIF(BS$4:BS14,"Hold"))+INTERCEPT(AI$4:AI$26,$R$4:$R$26)),NA())</f>
        <v>#N/A</v>
      </c>
      <c r="AV14" s="57" t="e">
        <f>IF(AND(ISNUMBER($U14),COUNT($U$4:$U14)=AV$2),$G14,IF($H14="Hold",AV13,IF(COUNT($U$4:$U14)=AV$2,$V14+AV13,NA())))</f>
        <v>#N/A</v>
      </c>
      <c r="AW14" s="57" t="e">
        <f>IF(AND(ISNUMBER($U14),COUNT($U$4:$U14)=AW$2),$G14,IF($H14="Hold",AW13,IF(COUNT($U$4:$U14)=AW$2,$V14+AW13,NA())))</f>
        <v>#N/A</v>
      </c>
      <c r="AX14" s="57" t="e">
        <f>IF(AND(ISNUMBER($U14),COUNT($U$4:$U14)=AX$2),$G14,IF($H14="Hold",AX13,IF(COUNT($U$4:$U14)=AX$2,$V14+AX13,NA())))</f>
        <v>#N/A</v>
      </c>
      <c r="AY14" s="57" t="e">
        <f>IF(AND(ISNUMBER($U14),COUNT($U$4:$U14)=AY$2),$G14,IF($H14="Hold",AY13,IF(COUNT($U$4:$U14)=AY$2,$V14+AY13,NA())))</f>
        <v>#N/A</v>
      </c>
      <c r="AZ14" s="57" t="e">
        <f>IF(AND(ISNUMBER($U14),COUNT($U$4:$U14)=AZ$2),$G14,IF($H14="Hold",AZ13,IF(COUNT($U$4:$U14)=AZ$2,$V14+AZ13,NA())))</f>
        <v>#N/A</v>
      </c>
      <c r="BA14" s="57" t="e">
        <f>IF(AND(ISNUMBER($U14),COUNT($U$4:$U14)=BA$2),$G14,IF($H14="Hold",BA13,IF(COUNT($U$4:$U14)=BA$2,$V14+BA13,NA())))</f>
        <v>#N/A</v>
      </c>
      <c r="BB14" s="57" t="e">
        <f>IF(AND(ISNUMBER($U14),COUNT($U$4:$U14)=BB$2),$G14,IF($H14="Hold",BB13,IF(COUNT($U$4:$U14)=BB$2,$V14+BB13,NA())))</f>
        <v>#N/A</v>
      </c>
      <c r="BC14" s="57" t="e">
        <f>IF(AND(ISNUMBER($U14),COUNT($U$4:$U14)=BC$2),$G14,IF($H14="Hold",BC13,IF(COUNT($U$4:$U14)=BC$2,$V14+BC13,NA())))</f>
        <v>#N/A</v>
      </c>
      <c r="BD14" s="57" t="e">
        <f>IF(AND(ISNUMBER($U14),COUNT($U$4:$U14)=BD$2),$G14,IF($H14="Hold",BD13,IF(COUNT($U$4:$U14)=BD$2,$V14+BD13,NA())))</f>
        <v>#N/A</v>
      </c>
      <c r="BE14" s="57" t="e">
        <f>IF(AND(ISNUMBER($U14),COUNT($U$4:$U14)=BE$2),$G14,IF($H14="Hold",BE13,IF(COUNT($U$4:$U14)=BE$2,$V14+BE13,NA())))</f>
        <v>#N/A</v>
      </c>
      <c r="BF14" s="57" t="e">
        <f>IF(AND(ISNUMBER($U14),COUNT($U$4:$U14)=BF$2),$G14,IF($H14="Hold",BF13,IF(COUNT($U$4:$U14)=BF$2,$V14+BF13,NA())))</f>
        <v>#N/A</v>
      </c>
      <c r="BG14" s="57" t="e">
        <f>IF(AND(ISNUMBER($U14),COUNT($U$4:$U14)=BG$2),$G14,IF($H14="Hold",BG13,IF(COUNT($U$4:$U14)=BG$2,$V14+BG13,NA())))</f>
        <v>#N/A</v>
      </c>
      <c r="BH14" s="55" t="e">
        <f>IF(AND(COUNT($U$4:$U14)=BH$2,$H14="Hold"),"Hold",NA())</f>
        <v>#N/A</v>
      </c>
      <c r="BI14" s="55" t="e">
        <f>IF(AND(COUNT($U$4:$U14)=BI$2,$H14="Hold"),"Hold",NA())</f>
        <v>#N/A</v>
      </c>
      <c r="BJ14" s="55" t="e">
        <f>IF(AND(COUNT($U$4:$U14)=BJ$2,$H14="Hold"),"Hold",NA())</f>
        <v>#N/A</v>
      </c>
      <c r="BK14" s="55" t="e">
        <f>IF(AND(COUNT($U$4:$U14)=BK$2,$H14="Hold"),"Hold",NA())</f>
        <v>#N/A</v>
      </c>
      <c r="BL14" s="55" t="e">
        <f>IF(AND(COUNT($U$4:$U14)=BL$2,$H14="Hold"),"Hold",NA())</f>
        <v>#N/A</v>
      </c>
      <c r="BM14" s="55" t="e">
        <f>IF(AND(COUNT($U$4:$U14)=BM$2,$H14="Hold"),"Hold",NA())</f>
        <v>#N/A</v>
      </c>
      <c r="BN14" s="55" t="e">
        <f>IF(AND(COUNT($U$4:$U14)=BN$2,$H14="Hold"),"Hold",NA())</f>
        <v>#N/A</v>
      </c>
      <c r="BO14" s="55" t="e">
        <f>IF(AND(COUNT($U$4:$U14)=BO$2,$H14="Hold"),"Hold",NA())</f>
        <v>#N/A</v>
      </c>
      <c r="BP14" s="55" t="e">
        <f>IF(AND(COUNT($U$4:$U14)=BP$2,$H14="Hold"),"Hold",NA())</f>
        <v>#N/A</v>
      </c>
      <c r="BQ14" s="55" t="e">
        <f>IF(AND(COUNT($U$4:$U14)=BQ$2,$H14="Hold"),"Hold",NA())</f>
        <v>#N/A</v>
      </c>
      <c r="BR14" s="55" t="e">
        <f>IF(AND(COUNT($U$4:$U14)=BR$2,$H14="Hold"),"Hold",NA())</f>
        <v>#N/A</v>
      </c>
      <c r="BS14" s="55" t="e">
        <f>IF(AND(COUNT($U$4:$U14)=BS$2,$H14="Hold"),"Hold",NA())</f>
        <v>#N/A</v>
      </c>
    </row>
    <row r="15" spans="1:73" s="96" customFormat="1" ht="18.75" customHeight="1" thickTop="1" thickBot="1" x14ac:dyDescent="0.3">
      <c r="B15" s="23"/>
      <c r="C15" s="95"/>
      <c r="D15" s="9">
        <f t="shared" si="2"/>
        <v>22</v>
      </c>
      <c r="E15" s="10">
        <f t="shared" si="3"/>
        <v>42744</v>
      </c>
      <c r="F15" s="5" t="str">
        <f>IFERROR(IF(COUNT(G$4:G15)=0,"",IF(H15="Hold",F14,IF(ISNUMBER(U15),G15,F14+V15))),"")</f>
        <v/>
      </c>
      <c r="G15" s="13"/>
      <c r="H15" s="27"/>
      <c r="I15" s="17"/>
      <c r="J15" s="93"/>
      <c r="K15" s="34"/>
      <c r="L15" s="148" t="s">
        <v>59</v>
      </c>
      <c r="M15" s="148"/>
      <c r="N15" s="136"/>
      <c r="O15" s="137"/>
      <c r="P15" s="37"/>
      <c r="R15" s="46">
        <v>12</v>
      </c>
      <c r="S15" s="47" t="e">
        <f t="shared" si="0"/>
        <v>#N/A</v>
      </c>
      <c r="T15" s="47"/>
      <c r="U15" s="52" t="str">
        <f>IF(H15="30 Mins",$N$19,IF(H15="45 Mins",$N$20,IF(H15="60 Mins",$N$21,IF(H15="Alt 1",$N$22,IF(H15="Alt 2",$N$23,IF(H15="Alt 3",$N$24,IF(H15="Alt 4",$N$25,IF(H15="Alt 5",#REF!,IF(H15="Change",V14,"")))))))))</f>
        <v/>
      </c>
      <c r="V15" s="53" t="e">
        <f>IF(COUNT(U$4:U15)=0,NA(),IF(ISNUMBER(U15),U15,V14))</f>
        <v>#N/A</v>
      </c>
      <c r="W15" s="48" t="e">
        <f t="shared" si="1"/>
        <v>#N/A</v>
      </c>
      <c r="X15" s="72" t="str">
        <f>IF(AND(ISNUMBER($S15),COUNT($U$4:$U15)=X$2),$S15,"")</f>
        <v/>
      </c>
      <c r="Y15" s="72" t="str">
        <f>IF(AND(ISNUMBER($S15),COUNT($U$4:$U15)=Y$2),$S15,"")</f>
        <v/>
      </c>
      <c r="Z15" s="72" t="str">
        <f>IF(AND(ISNUMBER($S15),COUNT($U$4:$U15)=Z$2),$S15,"")</f>
        <v/>
      </c>
      <c r="AA15" s="72" t="str">
        <f>IF(AND(ISNUMBER($S15),COUNT($U$4:$U15)=AA$2),$S15,"")</f>
        <v/>
      </c>
      <c r="AB15" s="72" t="str">
        <f>IF(AND(ISNUMBER($S15),COUNT($U$4:$U15)=AB$2),$S15,"")</f>
        <v/>
      </c>
      <c r="AC15" s="72" t="str">
        <f>IF(AND(ISNUMBER($S15),COUNT($U$4:$U15)=AC$2),$S15,"")</f>
        <v/>
      </c>
      <c r="AD15" s="72" t="str">
        <f>IF(AND(ISNUMBER($S15),COUNT($U$4:$U15)=AD$2),$S15,"")</f>
        <v/>
      </c>
      <c r="AE15" s="72" t="str">
        <f>IF(AND(ISNUMBER($S15),COUNT($U$4:$U15)=AE$2),$S15,"")</f>
        <v/>
      </c>
      <c r="AF15" s="72" t="str">
        <f>IF(AND(ISNUMBER($S15),COUNT($U$4:$U15)=AF$2),$S15,"")</f>
        <v/>
      </c>
      <c r="AG15" s="72" t="str">
        <f>IF(AND(ISNUMBER($S15),COUNT($U$4:$U15)=AG$2),$S15,"")</f>
        <v/>
      </c>
      <c r="AH15" s="72" t="str">
        <f>IF(AND(ISNUMBER($S15),COUNT($U$4:$U15)=AH$2),$S15,"")</f>
        <v/>
      </c>
      <c r="AI15" s="72" t="str">
        <f>IF(AND(ISNUMBER($S15),COUNT($U$4:$U15)=AI$2),$S15,"")</f>
        <v/>
      </c>
      <c r="AJ15" s="51" t="e">
        <f>IFERROR(IF(COUNT($U$4:$U15)&lt;&gt;AJ$2,NA(),SLOPE(X$4:X$26,$R$4:$R$26)*($R15-COUNTIF(BH$4:BH15,"Hold"))+INTERCEPT(X$4:X$26,$R$4:$R$26)),NA())</f>
        <v>#N/A</v>
      </c>
      <c r="AK15" s="51" t="e">
        <f>IFERROR(IF(COUNT($U$4:$U15)&lt;&gt;AK$2,NA(),SLOPE(Y$4:Y$26,$R$4:$R$26)*($R15-COUNTIF(BI$4:BI15,"Hold"))+INTERCEPT(Y$4:Y$26,$R$4:$R$26)),NA())</f>
        <v>#N/A</v>
      </c>
      <c r="AL15" s="51" t="e">
        <f>IFERROR(IF(COUNT($U$4:$U15)&lt;&gt;AL$2,NA(),SLOPE(Z$4:Z$26,$R$4:$R$26)*($R15-COUNTIF(BJ$4:BJ15,"Hold"))+INTERCEPT(Z$4:Z$26,$R$4:$R$26)),NA())</f>
        <v>#N/A</v>
      </c>
      <c r="AM15" s="51" t="e">
        <f>IFERROR(IF(COUNT($U$4:$U15)&lt;&gt;AM$2,NA(),SLOPE(AA$4:AA$26,$R$4:$R$26)*($R15-COUNTIF(BK$4:BK15,"Hold"))+INTERCEPT(AA$4:AA$26,$R$4:$R$26)),NA())</f>
        <v>#N/A</v>
      </c>
      <c r="AN15" s="51" t="e">
        <f>IFERROR(IF(COUNT($U$4:$U15)&lt;&gt;AN$2,NA(),SLOPE(AB$4:AB$26,$R$4:$R$26)*($R15-COUNTIF(BL$4:BL15,"Hold"))+INTERCEPT(AB$4:AB$26,$R$4:$R$26)),NA())</f>
        <v>#N/A</v>
      </c>
      <c r="AO15" s="51" t="e">
        <f>IFERROR(IF(COUNT($U$4:$U15)&lt;&gt;AO$2,NA(),SLOPE(AC$4:AC$26,$R$4:$R$26)*($R15-COUNTIF(BM$4:BM15,"Hold"))+INTERCEPT(AC$4:AC$26,$R$4:$R$26)),NA())</f>
        <v>#N/A</v>
      </c>
      <c r="AP15" s="51" t="e">
        <f>IFERROR(IF(COUNT($U$4:$U15)&lt;&gt;AP$2,NA(),SLOPE(AD$4:AD$26,$R$4:$R$26)*($R15-COUNTIF(BN$4:BN15,"Hold"))+INTERCEPT(AD$4:AD$26,$R$4:$R$26)),NA())</f>
        <v>#N/A</v>
      </c>
      <c r="AQ15" s="51" t="e">
        <f>IFERROR(IF(COUNT($U$4:$U15)&lt;&gt;AQ$2,NA(),SLOPE(AE$4:AE$26,$R$4:$R$26)*($R15-COUNTIF(BO$4:BO15,"Hold"))+INTERCEPT(AE$4:AE$26,$R$4:$R$26)),NA())</f>
        <v>#N/A</v>
      </c>
      <c r="AR15" s="51" t="e">
        <f>IFERROR(IF(COUNT($U$4:$U15)&lt;&gt;AR$2,NA(),SLOPE(AF$4:AF$26,$R$4:$R$26)*($R15-COUNTIF(BP$4:BP15,"Hold"))+INTERCEPT(AF$4:AF$26,$R$4:$R$26)),NA())</f>
        <v>#N/A</v>
      </c>
      <c r="AS15" s="51" t="e">
        <f>IFERROR(IF(COUNT($U$4:$U15)&lt;&gt;AS$2,NA(),SLOPE(AG$4:AG$26,$R$4:$R$26)*($R15-COUNTIF(BQ$4:BQ15,"Hold"))+INTERCEPT(AG$4:AG$26,$R$4:$R$26)),NA())</f>
        <v>#N/A</v>
      </c>
      <c r="AT15" s="51" t="e">
        <f>IFERROR(IF(COUNT($U$4:$U15)&lt;&gt;AT$2,NA(),SLOPE(AH$4:AH$26,$R$4:$R$26)*($R15-COUNTIF(BR$4:BR15,"Hold"))+INTERCEPT(AH$4:AH$26,$R$4:$R$26)),NA())</f>
        <v>#N/A</v>
      </c>
      <c r="AU15" s="51" t="e">
        <f>IFERROR(IF(COUNT($U$4:$U15)&lt;&gt;AU$2,NA(),SLOPE(AI$4:AI$26,$R$4:$R$26)*($R15-COUNTIF(BS$4:BS15,"Hold"))+INTERCEPT(AI$4:AI$26,$R$4:$R$26)),NA())</f>
        <v>#N/A</v>
      </c>
      <c r="AV15" s="57" t="e">
        <f>IF(AND(ISNUMBER($U15),COUNT($U$4:$U15)=AV$2),$G15,IF($H15="Hold",AV14,IF(COUNT($U$4:$U15)=AV$2,$V15+AV14,NA())))</f>
        <v>#N/A</v>
      </c>
      <c r="AW15" s="57" t="e">
        <f>IF(AND(ISNUMBER($U15),COUNT($U$4:$U15)=AW$2),$G15,IF($H15="Hold",AW14,IF(COUNT($U$4:$U15)=AW$2,$V15+AW14,NA())))</f>
        <v>#N/A</v>
      </c>
      <c r="AX15" s="57" t="e">
        <f>IF(AND(ISNUMBER($U15),COUNT($U$4:$U15)=AX$2),$G15,IF($H15="Hold",AX14,IF(COUNT($U$4:$U15)=AX$2,$V15+AX14,NA())))</f>
        <v>#N/A</v>
      </c>
      <c r="AY15" s="57" t="e">
        <f>IF(AND(ISNUMBER($U15),COUNT($U$4:$U15)=AY$2),$G15,IF($H15="Hold",AY14,IF(COUNT($U$4:$U15)=AY$2,$V15+AY14,NA())))</f>
        <v>#N/A</v>
      </c>
      <c r="AZ15" s="57" t="e">
        <f>IF(AND(ISNUMBER($U15),COUNT($U$4:$U15)=AZ$2),$G15,IF($H15="Hold",AZ14,IF(COUNT($U$4:$U15)=AZ$2,$V15+AZ14,NA())))</f>
        <v>#N/A</v>
      </c>
      <c r="BA15" s="57" t="e">
        <f>IF(AND(ISNUMBER($U15),COUNT($U$4:$U15)=BA$2),$G15,IF($H15="Hold",BA14,IF(COUNT($U$4:$U15)=BA$2,$V15+BA14,NA())))</f>
        <v>#N/A</v>
      </c>
      <c r="BB15" s="57" t="e">
        <f>IF(AND(ISNUMBER($U15),COUNT($U$4:$U15)=BB$2),$G15,IF($H15="Hold",BB14,IF(COUNT($U$4:$U15)=BB$2,$V15+BB14,NA())))</f>
        <v>#N/A</v>
      </c>
      <c r="BC15" s="57" t="e">
        <f>IF(AND(ISNUMBER($U15),COUNT($U$4:$U15)=BC$2),$G15,IF($H15="Hold",BC14,IF(COUNT($U$4:$U15)=BC$2,$V15+BC14,NA())))</f>
        <v>#N/A</v>
      </c>
      <c r="BD15" s="57" t="e">
        <f>IF(AND(ISNUMBER($U15),COUNT($U$4:$U15)=BD$2),$G15,IF($H15="Hold",BD14,IF(COUNT($U$4:$U15)=BD$2,$V15+BD14,NA())))</f>
        <v>#N/A</v>
      </c>
      <c r="BE15" s="57" t="e">
        <f>IF(AND(ISNUMBER($U15),COUNT($U$4:$U15)=BE$2),$G15,IF($H15="Hold",BE14,IF(COUNT($U$4:$U15)=BE$2,$V15+BE14,NA())))</f>
        <v>#N/A</v>
      </c>
      <c r="BF15" s="57" t="e">
        <f>IF(AND(ISNUMBER($U15),COUNT($U$4:$U15)=BF$2),$G15,IF($H15="Hold",BF14,IF(COUNT($U$4:$U15)=BF$2,$V15+BF14,NA())))</f>
        <v>#N/A</v>
      </c>
      <c r="BG15" s="57" t="e">
        <f>IF(AND(ISNUMBER($U15),COUNT($U$4:$U15)=BG$2),$G15,IF($H15="Hold",BG14,IF(COUNT($U$4:$U15)=BG$2,$V15+BG14,NA())))</f>
        <v>#N/A</v>
      </c>
      <c r="BH15" s="55" t="e">
        <f>IF(AND(COUNT($U$4:$U15)=BH$2,$H15="Hold"),"Hold",NA())</f>
        <v>#N/A</v>
      </c>
      <c r="BI15" s="55" t="e">
        <f>IF(AND(COUNT($U$4:$U15)=BI$2,$H15="Hold"),"Hold",NA())</f>
        <v>#N/A</v>
      </c>
      <c r="BJ15" s="55" t="e">
        <f>IF(AND(COUNT($U$4:$U15)=BJ$2,$H15="Hold"),"Hold",NA())</f>
        <v>#N/A</v>
      </c>
      <c r="BK15" s="55" t="e">
        <f>IF(AND(COUNT($U$4:$U15)=BK$2,$H15="Hold"),"Hold",NA())</f>
        <v>#N/A</v>
      </c>
      <c r="BL15" s="55" t="e">
        <f>IF(AND(COUNT($U$4:$U15)=BL$2,$H15="Hold"),"Hold",NA())</f>
        <v>#N/A</v>
      </c>
      <c r="BM15" s="55" t="e">
        <f>IF(AND(COUNT($U$4:$U15)=BM$2,$H15="Hold"),"Hold",NA())</f>
        <v>#N/A</v>
      </c>
      <c r="BN15" s="55" t="e">
        <f>IF(AND(COUNT($U$4:$U15)=BN$2,$H15="Hold"),"Hold",NA())</f>
        <v>#N/A</v>
      </c>
      <c r="BO15" s="55" t="e">
        <f>IF(AND(COUNT($U$4:$U15)=BO$2,$H15="Hold"),"Hold",NA())</f>
        <v>#N/A</v>
      </c>
      <c r="BP15" s="55" t="e">
        <f>IF(AND(COUNT($U$4:$U15)=BP$2,$H15="Hold"),"Hold",NA())</f>
        <v>#N/A</v>
      </c>
      <c r="BQ15" s="55" t="e">
        <f>IF(AND(COUNT($U$4:$U15)=BQ$2,$H15="Hold"),"Hold",NA())</f>
        <v>#N/A</v>
      </c>
      <c r="BR15" s="55" t="e">
        <f>IF(AND(COUNT($U$4:$U15)=BR$2,$H15="Hold"),"Hold",NA())</f>
        <v>#N/A</v>
      </c>
      <c r="BS15" s="55" t="e">
        <f>IF(AND(COUNT($U$4:$U15)=BS$2,$H15="Hold"),"Hold",NA())</f>
        <v>#N/A</v>
      </c>
    </row>
    <row r="16" spans="1:73" s="96" customFormat="1" ht="18.75" customHeight="1" thickTop="1" x14ac:dyDescent="0.25">
      <c r="B16" s="23"/>
      <c r="C16" s="95"/>
      <c r="D16" s="9">
        <f t="shared" si="2"/>
        <v>24</v>
      </c>
      <c r="E16" s="10">
        <f t="shared" si="3"/>
        <v>42758</v>
      </c>
      <c r="F16" s="5" t="str">
        <f>IFERROR(IF(COUNT(G$4:G16)=0,"",IF(H16="Hold",F15,IF(ISNUMBER(U16),G16,F15+V16))),"")</f>
        <v/>
      </c>
      <c r="G16" s="13"/>
      <c r="H16" s="27"/>
      <c r="I16" s="17"/>
      <c r="J16" s="93"/>
      <c r="K16" s="34"/>
      <c r="L16" s="148" t="s">
        <v>60</v>
      </c>
      <c r="M16" s="148"/>
      <c r="N16" s="138"/>
      <c r="O16" s="139"/>
      <c r="P16" s="37"/>
      <c r="R16" s="46">
        <v>13</v>
      </c>
      <c r="S16" s="47" t="e">
        <f t="shared" si="0"/>
        <v>#N/A</v>
      </c>
      <c r="T16" s="47"/>
      <c r="U16" s="52" t="str">
        <f>IF(H16="30 Mins",$N$19,IF(H16="45 Mins",$N$20,IF(H16="60 Mins",$N$21,IF(H16="Alt 1",$N$22,IF(H16="Alt 2",$N$23,IF(H16="Alt 3",$N$24,IF(H16="Alt 4",$N$25,IF(H16="Alt 5",#REF!,IF(H16="Change",V15,"")))))))))</f>
        <v/>
      </c>
      <c r="V16" s="53" t="e">
        <f>IF(COUNT(U$4:U16)=0,NA(),IF(ISNUMBER(U16),U16,V15))</f>
        <v>#N/A</v>
      </c>
      <c r="W16" s="48" t="e">
        <f t="shared" si="1"/>
        <v>#N/A</v>
      </c>
      <c r="X16" s="72" t="str">
        <f>IF(AND(ISNUMBER($S16),COUNT($U$4:$U16)=X$2),$S16,"")</f>
        <v/>
      </c>
      <c r="Y16" s="72" t="str">
        <f>IF(AND(ISNUMBER($S16),COUNT($U$4:$U16)=Y$2),$S16,"")</f>
        <v/>
      </c>
      <c r="Z16" s="72" t="str">
        <f>IF(AND(ISNUMBER($S16),COUNT($U$4:$U16)=Z$2),$S16,"")</f>
        <v/>
      </c>
      <c r="AA16" s="72" t="str">
        <f>IF(AND(ISNUMBER($S16),COUNT($U$4:$U16)=AA$2),$S16,"")</f>
        <v/>
      </c>
      <c r="AB16" s="72" t="str">
        <f>IF(AND(ISNUMBER($S16),COUNT($U$4:$U16)=AB$2),$S16,"")</f>
        <v/>
      </c>
      <c r="AC16" s="72" t="str">
        <f>IF(AND(ISNUMBER($S16),COUNT($U$4:$U16)=AC$2),$S16,"")</f>
        <v/>
      </c>
      <c r="AD16" s="72" t="str">
        <f>IF(AND(ISNUMBER($S16),COUNT($U$4:$U16)=AD$2),$S16,"")</f>
        <v/>
      </c>
      <c r="AE16" s="72" t="str">
        <f>IF(AND(ISNUMBER($S16),COUNT($U$4:$U16)=AE$2),$S16,"")</f>
        <v/>
      </c>
      <c r="AF16" s="72" t="str">
        <f>IF(AND(ISNUMBER($S16),COUNT($U$4:$U16)=AF$2),$S16,"")</f>
        <v/>
      </c>
      <c r="AG16" s="72" t="str">
        <f>IF(AND(ISNUMBER($S16),COUNT($U$4:$U16)=AG$2),$S16,"")</f>
        <v/>
      </c>
      <c r="AH16" s="72" t="str">
        <f>IF(AND(ISNUMBER($S16),COUNT($U$4:$U16)=AH$2),$S16,"")</f>
        <v/>
      </c>
      <c r="AI16" s="72" t="str">
        <f>IF(AND(ISNUMBER($S16),COUNT($U$4:$U16)=AI$2),$S16,"")</f>
        <v/>
      </c>
      <c r="AJ16" s="51" t="e">
        <f>IFERROR(IF(COUNT($U$4:$U16)&lt;&gt;AJ$2,NA(),SLOPE(X$4:X$26,$R$4:$R$26)*($R16-COUNTIF(BH$4:BH16,"Hold"))+INTERCEPT(X$4:X$26,$R$4:$R$26)),NA())</f>
        <v>#N/A</v>
      </c>
      <c r="AK16" s="51" t="e">
        <f>IFERROR(IF(COUNT($U$4:$U16)&lt;&gt;AK$2,NA(),SLOPE(Y$4:Y$26,$R$4:$R$26)*($R16-COUNTIF(BI$4:BI16,"Hold"))+INTERCEPT(Y$4:Y$26,$R$4:$R$26)),NA())</f>
        <v>#N/A</v>
      </c>
      <c r="AL16" s="51" t="e">
        <f>IFERROR(IF(COUNT($U$4:$U16)&lt;&gt;AL$2,NA(),SLOPE(Z$4:Z$26,$R$4:$R$26)*($R16-COUNTIF(BJ$4:BJ16,"Hold"))+INTERCEPT(Z$4:Z$26,$R$4:$R$26)),NA())</f>
        <v>#N/A</v>
      </c>
      <c r="AM16" s="51" t="e">
        <f>IFERROR(IF(COUNT($U$4:$U16)&lt;&gt;AM$2,NA(),SLOPE(AA$4:AA$26,$R$4:$R$26)*($R16-COUNTIF(BK$4:BK16,"Hold"))+INTERCEPT(AA$4:AA$26,$R$4:$R$26)),NA())</f>
        <v>#N/A</v>
      </c>
      <c r="AN16" s="51" t="e">
        <f>IFERROR(IF(COUNT($U$4:$U16)&lt;&gt;AN$2,NA(),SLOPE(AB$4:AB$26,$R$4:$R$26)*($R16-COUNTIF(BL$4:BL16,"Hold"))+INTERCEPT(AB$4:AB$26,$R$4:$R$26)),NA())</f>
        <v>#N/A</v>
      </c>
      <c r="AO16" s="51" t="e">
        <f>IFERROR(IF(COUNT($U$4:$U16)&lt;&gt;AO$2,NA(),SLOPE(AC$4:AC$26,$R$4:$R$26)*($R16-COUNTIF(BM$4:BM16,"Hold"))+INTERCEPT(AC$4:AC$26,$R$4:$R$26)),NA())</f>
        <v>#N/A</v>
      </c>
      <c r="AP16" s="51" t="e">
        <f>IFERROR(IF(COUNT($U$4:$U16)&lt;&gt;AP$2,NA(),SLOPE(AD$4:AD$26,$R$4:$R$26)*($R16-COUNTIF(BN$4:BN16,"Hold"))+INTERCEPT(AD$4:AD$26,$R$4:$R$26)),NA())</f>
        <v>#N/A</v>
      </c>
      <c r="AQ16" s="51" t="e">
        <f>IFERROR(IF(COUNT($U$4:$U16)&lt;&gt;AQ$2,NA(),SLOPE(AE$4:AE$26,$R$4:$R$26)*($R16-COUNTIF(BO$4:BO16,"Hold"))+INTERCEPT(AE$4:AE$26,$R$4:$R$26)),NA())</f>
        <v>#N/A</v>
      </c>
      <c r="AR16" s="51" t="e">
        <f>IFERROR(IF(COUNT($U$4:$U16)&lt;&gt;AR$2,NA(),SLOPE(AF$4:AF$26,$R$4:$R$26)*($R16-COUNTIF(BP$4:BP16,"Hold"))+INTERCEPT(AF$4:AF$26,$R$4:$R$26)),NA())</f>
        <v>#N/A</v>
      </c>
      <c r="AS16" s="51" t="e">
        <f>IFERROR(IF(COUNT($U$4:$U16)&lt;&gt;AS$2,NA(),SLOPE(AG$4:AG$26,$R$4:$R$26)*($R16-COUNTIF(BQ$4:BQ16,"Hold"))+INTERCEPT(AG$4:AG$26,$R$4:$R$26)),NA())</f>
        <v>#N/A</v>
      </c>
      <c r="AT16" s="51" t="e">
        <f>IFERROR(IF(COUNT($U$4:$U16)&lt;&gt;AT$2,NA(),SLOPE(AH$4:AH$26,$R$4:$R$26)*($R16-COUNTIF(BR$4:BR16,"Hold"))+INTERCEPT(AH$4:AH$26,$R$4:$R$26)),NA())</f>
        <v>#N/A</v>
      </c>
      <c r="AU16" s="51" t="e">
        <f>IFERROR(IF(COUNT($U$4:$U16)&lt;&gt;AU$2,NA(),SLOPE(AI$4:AI$26,$R$4:$R$26)*($R16-COUNTIF(BS$4:BS16,"Hold"))+INTERCEPT(AI$4:AI$26,$R$4:$R$26)),NA())</f>
        <v>#N/A</v>
      </c>
      <c r="AV16" s="57" t="e">
        <f>IF(AND(ISNUMBER($U16),COUNT($U$4:$U16)=AV$2),$G16,IF($H16="Hold",AV15,IF(COUNT($U$4:$U16)=AV$2,$V16+AV15,NA())))</f>
        <v>#N/A</v>
      </c>
      <c r="AW16" s="57" t="e">
        <f>IF(AND(ISNUMBER($U16),COUNT($U$4:$U16)=AW$2),$G16,IF($H16="Hold",AW15,IF(COUNT($U$4:$U16)=AW$2,$V16+AW15,NA())))</f>
        <v>#N/A</v>
      </c>
      <c r="AX16" s="57" t="e">
        <f>IF(AND(ISNUMBER($U16),COUNT($U$4:$U16)=AX$2),$G16,IF($H16="Hold",AX15,IF(COUNT($U$4:$U16)=AX$2,$V16+AX15,NA())))</f>
        <v>#N/A</v>
      </c>
      <c r="AY16" s="57" t="e">
        <f>IF(AND(ISNUMBER($U16),COUNT($U$4:$U16)=AY$2),$G16,IF($H16="Hold",AY15,IF(COUNT($U$4:$U16)=AY$2,$V16+AY15,NA())))</f>
        <v>#N/A</v>
      </c>
      <c r="AZ16" s="57" t="e">
        <f>IF(AND(ISNUMBER($U16),COUNT($U$4:$U16)=AZ$2),$G16,IF($H16="Hold",AZ15,IF(COUNT($U$4:$U16)=AZ$2,$V16+AZ15,NA())))</f>
        <v>#N/A</v>
      </c>
      <c r="BA16" s="57" t="e">
        <f>IF(AND(ISNUMBER($U16),COUNT($U$4:$U16)=BA$2),$G16,IF($H16="Hold",BA15,IF(COUNT($U$4:$U16)=BA$2,$V16+BA15,NA())))</f>
        <v>#N/A</v>
      </c>
      <c r="BB16" s="57" t="e">
        <f>IF(AND(ISNUMBER($U16),COUNT($U$4:$U16)=BB$2),$G16,IF($H16="Hold",BB15,IF(COUNT($U$4:$U16)=BB$2,$V16+BB15,NA())))</f>
        <v>#N/A</v>
      </c>
      <c r="BC16" s="57" t="e">
        <f>IF(AND(ISNUMBER($U16),COUNT($U$4:$U16)=BC$2),$G16,IF($H16="Hold",BC15,IF(COUNT($U$4:$U16)=BC$2,$V16+BC15,NA())))</f>
        <v>#N/A</v>
      </c>
      <c r="BD16" s="57" t="e">
        <f>IF(AND(ISNUMBER($U16),COUNT($U$4:$U16)=BD$2),$G16,IF($H16="Hold",BD15,IF(COUNT($U$4:$U16)=BD$2,$V16+BD15,NA())))</f>
        <v>#N/A</v>
      </c>
      <c r="BE16" s="57" t="e">
        <f>IF(AND(ISNUMBER($U16),COUNT($U$4:$U16)=BE$2),$G16,IF($H16="Hold",BE15,IF(COUNT($U$4:$U16)=BE$2,$V16+BE15,NA())))</f>
        <v>#N/A</v>
      </c>
      <c r="BF16" s="57" t="e">
        <f>IF(AND(ISNUMBER($U16),COUNT($U$4:$U16)=BF$2),$G16,IF($H16="Hold",BF15,IF(COUNT($U$4:$U16)=BF$2,$V16+BF15,NA())))</f>
        <v>#N/A</v>
      </c>
      <c r="BG16" s="57" t="e">
        <f>IF(AND(ISNUMBER($U16),COUNT($U$4:$U16)=BG$2),$G16,IF($H16="Hold",BG15,IF(COUNT($U$4:$U16)=BG$2,$V16+BG15,NA())))</f>
        <v>#N/A</v>
      </c>
      <c r="BH16" s="55" t="e">
        <f>IF(AND(COUNT($U$4:$U16)=BH$2,$H16="Hold"),"Hold",NA())</f>
        <v>#N/A</v>
      </c>
      <c r="BI16" s="55" t="e">
        <f>IF(AND(COUNT($U$4:$U16)=BI$2,$H16="Hold"),"Hold",NA())</f>
        <v>#N/A</v>
      </c>
      <c r="BJ16" s="55" t="e">
        <f>IF(AND(COUNT($U$4:$U16)=BJ$2,$H16="Hold"),"Hold",NA())</f>
        <v>#N/A</v>
      </c>
      <c r="BK16" s="55" t="e">
        <f>IF(AND(COUNT($U$4:$U16)=BK$2,$H16="Hold"),"Hold",NA())</f>
        <v>#N/A</v>
      </c>
      <c r="BL16" s="55" t="e">
        <f>IF(AND(COUNT($U$4:$U16)=BL$2,$H16="Hold"),"Hold",NA())</f>
        <v>#N/A</v>
      </c>
      <c r="BM16" s="55" t="e">
        <f>IF(AND(COUNT($U$4:$U16)=BM$2,$H16="Hold"),"Hold",NA())</f>
        <v>#N/A</v>
      </c>
      <c r="BN16" s="55" t="e">
        <f>IF(AND(COUNT($U$4:$U16)=BN$2,$H16="Hold"),"Hold",NA())</f>
        <v>#N/A</v>
      </c>
      <c r="BO16" s="55" t="e">
        <f>IF(AND(COUNT($U$4:$U16)=BO$2,$H16="Hold"),"Hold",NA())</f>
        <v>#N/A</v>
      </c>
      <c r="BP16" s="55" t="e">
        <f>IF(AND(COUNT($U$4:$U16)=BP$2,$H16="Hold"),"Hold",NA())</f>
        <v>#N/A</v>
      </c>
      <c r="BQ16" s="55" t="e">
        <f>IF(AND(COUNT($U$4:$U16)=BQ$2,$H16="Hold"),"Hold",NA())</f>
        <v>#N/A</v>
      </c>
      <c r="BR16" s="55" t="e">
        <f>IF(AND(COUNT($U$4:$U16)=BR$2,$H16="Hold"),"Hold",NA())</f>
        <v>#N/A</v>
      </c>
      <c r="BS16" s="55" t="e">
        <f>IF(AND(COUNT($U$4:$U16)=BS$2,$H16="Hold"),"Hold",NA())</f>
        <v>#N/A</v>
      </c>
    </row>
    <row r="17" spans="1:71" s="96" customFormat="1" ht="18.75" customHeight="1" x14ac:dyDescent="0.25">
      <c r="B17" s="23"/>
      <c r="C17" s="95"/>
      <c r="D17" s="9">
        <f t="shared" si="2"/>
        <v>26</v>
      </c>
      <c r="E17" s="10">
        <f t="shared" si="3"/>
        <v>42772</v>
      </c>
      <c r="F17" s="5" t="str">
        <f>IFERROR(IF(COUNT(G$4:G17)=0,"",IF(H17="Hold",F16,IF(ISNUMBER(U17),G17,F16+V17))),"")</f>
        <v/>
      </c>
      <c r="G17" s="13"/>
      <c r="H17" s="27"/>
      <c r="I17" s="17"/>
      <c r="J17" s="93"/>
      <c r="K17" s="34"/>
      <c r="L17" s="74"/>
      <c r="M17" s="74"/>
      <c r="N17" s="75"/>
      <c r="O17" s="75"/>
      <c r="P17" s="37"/>
      <c r="R17" s="46">
        <v>14</v>
      </c>
      <c r="S17" s="47" t="e">
        <f t="shared" si="0"/>
        <v>#N/A</v>
      </c>
      <c r="T17" s="47"/>
      <c r="U17" s="52" t="str">
        <f>IF(H17="30 Mins",$N$19,IF(H17="45 Mins",$N$20,IF(H17="60 Mins",$N$21,IF(H17="Alt 1",$N$22,IF(H17="Alt 2",$N$23,IF(H17="Alt 3",$N$24,IF(H17="Alt 4",$N$25,IF(H17="Alt 5",#REF!,IF(H17="Change",V16,"")))))))))</f>
        <v/>
      </c>
      <c r="V17" s="53" t="e">
        <f>IF(COUNT(U$4:U17)=0,NA(),IF(ISNUMBER(U17),U17,V16))</f>
        <v>#N/A</v>
      </c>
      <c r="W17" s="48" t="e">
        <f t="shared" si="1"/>
        <v>#N/A</v>
      </c>
      <c r="X17" s="72" t="str">
        <f>IF(AND(ISNUMBER($S17),COUNT($U$4:$U17)=X$2),$S17,"")</f>
        <v/>
      </c>
      <c r="Y17" s="72" t="str">
        <f>IF(AND(ISNUMBER($S17),COUNT($U$4:$U17)=Y$2),$S17,"")</f>
        <v/>
      </c>
      <c r="Z17" s="72" t="str">
        <f>IF(AND(ISNUMBER($S17),COUNT($U$4:$U17)=Z$2),$S17,"")</f>
        <v/>
      </c>
      <c r="AA17" s="72" t="str">
        <f>IF(AND(ISNUMBER($S17),COUNT($U$4:$U17)=AA$2),$S17,"")</f>
        <v/>
      </c>
      <c r="AB17" s="72" t="str">
        <f>IF(AND(ISNUMBER($S17),COUNT($U$4:$U17)=AB$2),$S17,"")</f>
        <v/>
      </c>
      <c r="AC17" s="72" t="str">
        <f>IF(AND(ISNUMBER($S17),COUNT($U$4:$U17)=AC$2),$S17,"")</f>
        <v/>
      </c>
      <c r="AD17" s="72" t="str">
        <f>IF(AND(ISNUMBER($S17),COUNT($U$4:$U17)=AD$2),$S17,"")</f>
        <v/>
      </c>
      <c r="AE17" s="72" t="str">
        <f>IF(AND(ISNUMBER($S17),COUNT($U$4:$U17)=AE$2),$S17,"")</f>
        <v/>
      </c>
      <c r="AF17" s="72" t="str">
        <f>IF(AND(ISNUMBER($S17),COUNT($U$4:$U17)=AF$2),$S17,"")</f>
        <v/>
      </c>
      <c r="AG17" s="72" t="str">
        <f>IF(AND(ISNUMBER($S17),COUNT($U$4:$U17)=AG$2),$S17,"")</f>
        <v/>
      </c>
      <c r="AH17" s="72" t="str">
        <f>IF(AND(ISNUMBER($S17),COUNT($U$4:$U17)=AH$2),$S17,"")</f>
        <v/>
      </c>
      <c r="AI17" s="72" t="str">
        <f>IF(AND(ISNUMBER($S17),COUNT($U$4:$U17)=AI$2),$S17,"")</f>
        <v/>
      </c>
      <c r="AJ17" s="51" t="e">
        <f>IFERROR(IF(COUNT($U$4:$U17)&lt;&gt;AJ$2,NA(),SLOPE(X$4:X$26,$R$4:$R$26)*($R17-COUNTIF(BH$4:BH17,"Hold"))+INTERCEPT(X$4:X$26,$R$4:$R$26)),NA())</f>
        <v>#N/A</v>
      </c>
      <c r="AK17" s="51" t="e">
        <f>IFERROR(IF(COUNT($U$4:$U17)&lt;&gt;AK$2,NA(),SLOPE(Y$4:Y$26,$R$4:$R$26)*($R17-COUNTIF(BI$4:BI17,"Hold"))+INTERCEPT(Y$4:Y$26,$R$4:$R$26)),NA())</f>
        <v>#N/A</v>
      </c>
      <c r="AL17" s="51" t="e">
        <f>IFERROR(IF(COUNT($U$4:$U17)&lt;&gt;AL$2,NA(),SLOPE(Z$4:Z$26,$R$4:$R$26)*($R17-COUNTIF(BJ$4:BJ17,"Hold"))+INTERCEPT(Z$4:Z$26,$R$4:$R$26)),NA())</f>
        <v>#N/A</v>
      </c>
      <c r="AM17" s="51" t="e">
        <f>IFERROR(IF(COUNT($U$4:$U17)&lt;&gt;AM$2,NA(),SLOPE(AA$4:AA$26,$R$4:$R$26)*($R17-COUNTIF(BK$4:BK17,"Hold"))+INTERCEPT(AA$4:AA$26,$R$4:$R$26)),NA())</f>
        <v>#N/A</v>
      </c>
      <c r="AN17" s="51" t="e">
        <f>IFERROR(IF(COUNT($U$4:$U17)&lt;&gt;AN$2,NA(),SLOPE(AB$4:AB$26,$R$4:$R$26)*($R17-COUNTIF(BL$4:BL17,"Hold"))+INTERCEPT(AB$4:AB$26,$R$4:$R$26)),NA())</f>
        <v>#N/A</v>
      </c>
      <c r="AO17" s="51" t="e">
        <f>IFERROR(IF(COUNT($U$4:$U17)&lt;&gt;AO$2,NA(),SLOPE(AC$4:AC$26,$R$4:$R$26)*($R17-COUNTIF(BM$4:BM17,"Hold"))+INTERCEPT(AC$4:AC$26,$R$4:$R$26)),NA())</f>
        <v>#N/A</v>
      </c>
      <c r="AP17" s="51" t="e">
        <f>IFERROR(IF(COUNT($U$4:$U17)&lt;&gt;AP$2,NA(),SLOPE(AD$4:AD$26,$R$4:$R$26)*($R17-COUNTIF(BN$4:BN17,"Hold"))+INTERCEPT(AD$4:AD$26,$R$4:$R$26)),NA())</f>
        <v>#N/A</v>
      </c>
      <c r="AQ17" s="51" t="e">
        <f>IFERROR(IF(COUNT($U$4:$U17)&lt;&gt;AQ$2,NA(),SLOPE(AE$4:AE$26,$R$4:$R$26)*($R17-COUNTIF(BO$4:BO17,"Hold"))+INTERCEPT(AE$4:AE$26,$R$4:$R$26)),NA())</f>
        <v>#N/A</v>
      </c>
      <c r="AR17" s="51" t="e">
        <f>IFERROR(IF(COUNT($U$4:$U17)&lt;&gt;AR$2,NA(),SLOPE(AF$4:AF$26,$R$4:$R$26)*($R17-COUNTIF(BP$4:BP17,"Hold"))+INTERCEPT(AF$4:AF$26,$R$4:$R$26)),NA())</f>
        <v>#N/A</v>
      </c>
      <c r="AS17" s="51" t="e">
        <f>IFERROR(IF(COUNT($U$4:$U17)&lt;&gt;AS$2,NA(),SLOPE(AG$4:AG$26,$R$4:$R$26)*($R17-COUNTIF(BQ$4:BQ17,"Hold"))+INTERCEPT(AG$4:AG$26,$R$4:$R$26)),NA())</f>
        <v>#N/A</v>
      </c>
      <c r="AT17" s="51" t="e">
        <f>IFERROR(IF(COUNT($U$4:$U17)&lt;&gt;AT$2,NA(),SLOPE(AH$4:AH$26,$R$4:$R$26)*($R17-COUNTIF(BR$4:BR17,"Hold"))+INTERCEPT(AH$4:AH$26,$R$4:$R$26)),NA())</f>
        <v>#N/A</v>
      </c>
      <c r="AU17" s="51" t="e">
        <f>IFERROR(IF(COUNT($U$4:$U17)&lt;&gt;AU$2,NA(),SLOPE(AI$4:AI$26,$R$4:$R$26)*($R17-COUNTIF(BS$4:BS17,"Hold"))+INTERCEPT(AI$4:AI$26,$R$4:$R$26)),NA())</f>
        <v>#N/A</v>
      </c>
      <c r="AV17" s="57" t="e">
        <f>IF(AND(ISNUMBER($U17),COUNT($U$4:$U17)=AV$2),$G17,IF($H17="Hold",AV16,IF(COUNT($U$4:$U17)=AV$2,$V17+AV16,NA())))</f>
        <v>#N/A</v>
      </c>
      <c r="AW17" s="57" t="e">
        <f>IF(AND(ISNUMBER($U17),COUNT($U$4:$U17)=AW$2),$G17,IF($H17="Hold",AW16,IF(COUNT($U$4:$U17)=AW$2,$V17+AW16,NA())))</f>
        <v>#N/A</v>
      </c>
      <c r="AX17" s="57" t="e">
        <f>IF(AND(ISNUMBER($U17),COUNT($U$4:$U17)=AX$2),$G17,IF($H17="Hold",AX16,IF(COUNT($U$4:$U17)=AX$2,$V17+AX16,NA())))</f>
        <v>#N/A</v>
      </c>
      <c r="AY17" s="57" t="e">
        <f>IF(AND(ISNUMBER($U17),COUNT($U$4:$U17)=AY$2),$G17,IF($H17="Hold",AY16,IF(COUNT($U$4:$U17)=AY$2,$V17+AY16,NA())))</f>
        <v>#N/A</v>
      </c>
      <c r="AZ17" s="57" t="e">
        <f>IF(AND(ISNUMBER($U17),COUNT($U$4:$U17)=AZ$2),$G17,IF($H17="Hold",AZ16,IF(COUNT($U$4:$U17)=AZ$2,$V17+AZ16,NA())))</f>
        <v>#N/A</v>
      </c>
      <c r="BA17" s="57" t="e">
        <f>IF(AND(ISNUMBER($U17),COUNT($U$4:$U17)=BA$2),$G17,IF($H17="Hold",BA16,IF(COUNT($U$4:$U17)=BA$2,$V17+BA16,NA())))</f>
        <v>#N/A</v>
      </c>
      <c r="BB17" s="57" t="e">
        <f>IF(AND(ISNUMBER($U17),COUNT($U$4:$U17)=BB$2),$G17,IF($H17="Hold",BB16,IF(COUNT($U$4:$U17)=BB$2,$V17+BB16,NA())))</f>
        <v>#N/A</v>
      </c>
      <c r="BC17" s="57" t="e">
        <f>IF(AND(ISNUMBER($U17),COUNT($U$4:$U17)=BC$2),$G17,IF($H17="Hold",BC16,IF(COUNT($U$4:$U17)=BC$2,$V17+BC16,NA())))</f>
        <v>#N/A</v>
      </c>
      <c r="BD17" s="57" t="e">
        <f>IF(AND(ISNUMBER($U17),COUNT($U$4:$U17)=BD$2),$G17,IF($H17="Hold",BD16,IF(COUNT($U$4:$U17)=BD$2,$V17+BD16,NA())))</f>
        <v>#N/A</v>
      </c>
      <c r="BE17" s="57" t="e">
        <f>IF(AND(ISNUMBER($U17),COUNT($U$4:$U17)=BE$2),$G17,IF($H17="Hold",BE16,IF(COUNT($U$4:$U17)=BE$2,$V17+BE16,NA())))</f>
        <v>#N/A</v>
      </c>
      <c r="BF17" s="57" t="e">
        <f>IF(AND(ISNUMBER($U17),COUNT($U$4:$U17)=BF$2),$G17,IF($H17="Hold",BF16,IF(COUNT($U$4:$U17)=BF$2,$V17+BF16,NA())))</f>
        <v>#N/A</v>
      </c>
      <c r="BG17" s="57" t="e">
        <f>IF(AND(ISNUMBER($U17),COUNT($U$4:$U17)=BG$2),$G17,IF($H17="Hold",BG16,IF(COUNT($U$4:$U17)=BG$2,$V17+BG16,NA())))</f>
        <v>#N/A</v>
      </c>
      <c r="BH17" s="55" t="e">
        <f>IF(AND(COUNT($U$4:$U17)=BH$2,$H17="Hold"),"Hold",NA())</f>
        <v>#N/A</v>
      </c>
      <c r="BI17" s="55" t="e">
        <f>IF(AND(COUNT($U$4:$U17)=BI$2,$H17="Hold"),"Hold",NA())</f>
        <v>#N/A</v>
      </c>
      <c r="BJ17" s="55" t="e">
        <f>IF(AND(COUNT($U$4:$U17)=BJ$2,$H17="Hold"),"Hold",NA())</f>
        <v>#N/A</v>
      </c>
      <c r="BK17" s="55" t="e">
        <f>IF(AND(COUNT($U$4:$U17)=BK$2,$H17="Hold"),"Hold",NA())</f>
        <v>#N/A</v>
      </c>
      <c r="BL17" s="55" t="e">
        <f>IF(AND(COUNT($U$4:$U17)=BL$2,$H17="Hold"),"Hold",NA())</f>
        <v>#N/A</v>
      </c>
      <c r="BM17" s="55" t="e">
        <f>IF(AND(COUNT($U$4:$U17)=BM$2,$H17="Hold"),"Hold",NA())</f>
        <v>#N/A</v>
      </c>
      <c r="BN17" s="55" t="e">
        <f>IF(AND(COUNT($U$4:$U17)=BN$2,$H17="Hold"),"Hold",NA())</f>
        <v>#N/A</v>
      </c>
      <c r="BO17" s="55" t="e">
        <f>IF(AND(COUNT($U$4:$U17)=BO$2,$H17="Hold"),"Hold",NA())</f>
        <v>#N/A</v>
      </c>
      <c r="BP17" s="55" t="e">
        <f>IF(AND(COUNT($U$4:$U17)=BP$2,$H17="Hold"),"Hold",NA())</f>
        <v>#N/A</v>
      </c>
      <c r="BQ17" s="55" t="e">
        <f>IF(AND(COUNT($U$4:$U17)=BQ$2,$H17="Hold"),"Hold",NA())</f>
        <v>#N/A</v>
      </c>
      <c r="BR17" s="55" t="e">
        <f>IF(AND(COUNT($U$4:$U17)=BR$2,$H17="Hold"),"Hold",NA())</f>
        <v>#N/A</v>
      </c>
      <c r="BS17" s="55" t="e">
        <f>IF(AND(COUNT($U$4:$U17)=BS$2,$H17="Hold"),"Hold",NA())</f>
        <v>#N/A</v>
      </c>
    </row>
    <row r="18" spans="1:71" s="96" customFormat="1" ht="18.75" customHeight="1" x14ac:dyDescent="0.25">
      <c r="B18" s="23"/>
      <c r="C18" s="95"/>
      <c r="D18" s="9">
        <f t="shared" si="2"/>
        <v>28</v>
      </c>
      <c r="E18" s="10">
        <f t="shared" si="3"/>
        <v>42786</v>
      </c>
      <c r="F18" s="5" t="str">
        <f>IFERROR(IF(COUNT(G$4:G18)=0,"",IF(H18="Hold",F17,IF(ISNUMBER(U18),G18,F17+V18))),"")</f>
        <v/>
      </c>
      <c r="G18" s="13"/>
      <c r="H18" s="27"/>
      <c r="I18" s="17"/>
      <c r="J18" s="93"/>
      <c r="K18" s="34"/>
      <c r="L18" s="155" t="s">
        <v>73</v>
      </c>
      <c r="M18" s="155"/>
      <c r="N18" s="155"/>
      <c r="O18" s="155"/>
      <c r="P18" s="37"/>
      <c r="R18" s="46">
        <v>15</v>
      </c>
      <c r="S18" s="47" t="e">
        <f t="shared" si="0"/>
        <v>#N/A</v>
      </c>
      <c r="T18" s="47"/>
      <c r="U18" s="52" t="str">
        <f>IF(H18="30 Mins",$N$19,IF(H18="45 Mins",$N$20,IF(H18="60 Mins",$N$21,IF(H18="Alt 1",$N$22,IF(H18="Alt 2",$N$23,IF(H18="Alt 3",$N$24,IF(H18="Alt 4",$N$25,IF(H18="Alt 5",#REF!,IF(H18="Change",V17,"")))))))))</f>
        <v/>
      </c>
      <c r="V18" s="53" t="e">
        <f>IF(COUNT(U$4:U18)=0,NA(),IF(ISNUMBER(U18),U18,V17))</f>
        <v>#N/A</v>
      </c>
      <c r="W18" s="48" t="e">
        <f t="shared" si="1"/>
        <v>#N/A</v>
      </c>
      <c r="X18" s="72" t="str">
        <f>IF(AND(ISNUMBER($S18),COUNT($U$4:$U18)=X$2),$S18,"")</f>
        <v/>
      </c>
      <c r="Y18" s="72" t="str">
        <f>IF(AND(ISNUMBER($S18),COUNT($U$4:$U18)=Y$2),$S18,"")</f>
        <v/>
      </c>
      <c r="Z18" s="72" t="str">
        <f>IF(AND(ISNUMBER($S18),COUNT($U$4:$U18)=Z$2),$S18,"")</f>
        <v/>
      </c>
      <c r="AA18" s="72" t="str">
        <f>IF(AND(ISNUMBER($S18),COUNT($U$4:$U18)=AA$2),$S18,"")</f>
        <v/>
      </c>
      <c r="AB18" s="72" t="str">
        <f>IF(AND(ISNUMBER($S18),COUNT($U$4:$U18)=AB$2),$S18,"")</f>
        <v/>
      </c>
      <c r="AC18" s="72" t="str">
        <f>IF(AND(ISNUMBER($S18),COUNT($U$4:$U18)=AC$2),$S18,"")</f>
        <v/>
      </c>
      <c r="AD18" s="72" t="str">
        <f>IF(AND(ISNUMBER($S18),COUNT($U$4:$U18)=AD$2),$S18,"")</f>
        <v/>
      </c>
      <c r="AE18" s="72" t="str">
        <f>IF(AND(ISNUMBER($S18),COUNT($U$4:$U18)=AE$2),$S18,"")</f>
        <v/>
      </c>
      <c r="AF18" s="72" t="str">
        <f>IF(AND(ISNUMBER($S18),COUNT($U$4:$U18)=AF$2),$S18,"")</f>
        <v/>
      </c>
      <c r="AG18" s="72" t="str">
        <f>IF(AND(ISNUMBER($S18),COUNT($U$4:$U18)=AG$2),$S18,"")</f>
        <v/>
      </c>
      <c r="AH18" s="72" t="str">
        <f>IF(AND(ISNUMBER($S18),COUNT($U$4:$U18)=AH$2),$S18,"")</f>
        <v/>
      </c>
      <c r="AI18" s="72" t="str">
        <f>IF(AND(ISNUMBER($S18),COUNT($U$4:$U18)=AI$2),$S18,"")</f>
        <v/>
      </c>
      <c r="AJ18" s="51" t="e">
        <f>IFERROR(IF(COUNT($U$4:$U18)&lt;&gt;AJ$2,NA(),SLOPE(X$4:X$26,$R$4:$R$26)*($R18-COUNTIF(BH$4:BH18,"Hold"))+INTERCEPT(X$4:X$26,$R$4:$R$26)),NA())</f>
        <v>#N/A</v>
      </c>
      <c r="AK18" s="51" t="e">
        <f>IFERROR(IF(COUNT($U$4:$U18)&lt;&gt;AK$2,NA(),SLOPE(Y$4:Y$26,$R$4:$R$26)*($R18-COUNTIF(BI$4:BI18,"Hold"))+INTERCEPT(Y$4:Y$26,$R$4:$R$26)),NA())</f>
        <v>#N/A</v>
      </c>
      <c r="AL18" s="51" t="e">
        <f>IFERROR(IF(COUNT($U$4:$U18)&lt;&gt;AL$2,NA(),SLOPE(Z$4:Z$26,$R$4:$R$26)*($R18-COUNTIF(BJ$4:BJ18,"Hold"))+INTERCEPT(Z$4:Z$26,$R$4:$R$26)),NA())</f>
        <v>#N/A</v>
      </c>
      <c r="AM18" s="51" t="e">
        <f>IFERROR(IF(COUNT($U$4:$U18)&lt;&gt;AM$2,NA(),SLOPE(AA$4:AA$26,$R$4:$R$26)*($R18-COUNTIF(BK$4:BK18,"Hold"))+INTERCEPT(AA$4:AA$26,$R$4:$R$26)),NA())</f>
        <v>#N/A</v>
      </c>
      <c r="AN18" s="51" t="e">
        <f>IFERROR(IF(COUNT($U$4:$U18)&lt;&gt;AN$2,NA(),SLOPE(AB$4:AB$26,$R$4:$R$26)*($R18-COUNTIF(BL$4:BL18,"Hold"))+INTERCEPT(AB$4:AB$26,$R$4:$R$26)),NA())</f>
        <v>#N/A</v>
      </c>
      <c r="AO18" s="51" t="e">
        <f>IFERROR(IF(COUNT($U$4:$U18)&lt;&gt;AO$2,NA(),SLOPE(AC$4:AC$26,$R$4:$R$26)*($R18-COUNTIF(BM$4:BM18,"Hold"))+INTERCEPT(AC$4:AC$26,$R$4:$R$26)),NA())</f>
        <v>#N/A</v>
      </c>
      <c r="AP18" s="51" t="e">
        <f>IFERROR(IF(COUNT($U$4:$U18)&lt;&gt;AP$2,NA(),SLOPE(AD$4:AD$26,$R$4:$R$26)*($R18-COUNTIF(BN$4:BN18,"Hold"))+INTERCEPT(AD$4:AD$26,$R$4:$R$26)),NA())</f>
        <v>#N/A</v>
      </c>
      <c r="AQ18" s="51" t="e">
        <f>IFERROR(IF(COUNT($U$4:$U18)&lt;&gt;AQ$2,NA(),SLOPE(AE$4:AE$26,$R$4:$R$26)*($R18-COUNTIF(BO$4:BO18,"Hold"))+INTERCEPT(AE$4:AE$26,$R$4:$R$26)),NA())</f>
        <v>#N/A</v>
      </c>
      <c r="AR18" s="51" t="e">
        <f>IFERROR(IF(COUNT($U$4:$U18)&lt;&gt;AR$2,NA(),SLOPE(AF$4:AF$26,$R$4:$R$26)*($R18-COUNTIF(BP$4:BP18,"Hold"))+INTERCEPT(AF$4:AF$26,$R$4:$R$26)),NA())</f>
        <v>#N/A</v>
      </c>
      <c r="AS18" s="51" t="e">
        <f>IFERROR(IF(COUNT($U$4:$U18)&lt;&gt;AS$2,NA(),SLOPE(AG$4:AG$26,$R$4:$R$26)*($R18-COUNTIF(BQ$4:BQ18,"Hold"))+INTERCEPT(AG$4:AG$26,$R$4:$R$26)),NA())</f>
        <v>#N/A</v>
      </c>
      <c r="AT18" s="51" t="e">
        <f>IFERROR(IF(COUNT($U$4:$U18)&lt;&gt;AT$2,NA(),SLOPE(AH$4:AH$26,$R$4:$R$26)*($R18-COUNTIF(BR$4:BR18,"Hold"))+INTERCEPT(AH$4:AH$26,$R$4:$R$26)),NA())</f>
        <v>#N/A</v>
      </c>
      <c r="AU18" s="51" t="e">
        <f>IFERROR(IF(COUNT($U$4:$U18)&lt;&gt;AU$2,NA(),SLOPE(AI$4:AI$26,$R$4:$R$26)*($R18-COUNTIF(BS$4:BS18,"Hold"))+INTERCEPT(AI$4:AI$26,$R$4:$R$26)),NA())</f>
        <v>#N/A</v>
      </c>
      <c r="AV18" s="57" t="e">
        <f>IF(AND(ISNUMBER($U18),COUNT($U$4:$U18)=AV$2),$G18,IF($H18="Hold",AV17,IF(COUNT($U$4:$U18)=AV$2,$V18+AV17,NA())))</f>
        <v>#N/A</v>
      </c>
      <c r="AW18" s="57" t="e">
        <f>IF(AND(ISNUMBER($U18),COUNT($U$4:$U18)=AW$2),$G18,IF($H18="Hold",AW17,IF(COUNT($U$4:$U18)=AW$2,$V18+AW17,NA())))</f>
        <v>#N/A</v>
      </c>
      <c r="AX18" s="57" t="e">
        <f>IF(AND(ISNUMBER($U18),COUNT($U$4:$U18)=AX$2),$G18,IF($H18="Hold",AX17,IF(COUNT($U$4:$U18)=AX$2,$V18+AX17,NA())))</f>
        <v>#N/A</v>
      </c>
      <c r="AY18" s="57" t="e">
        <f>IF(AND(ISNUMBER($U18),COUNT($U$4:$U18)=AY$2),$G18,IF($H18="Hold",AY17,IF(COUNT($U$4:$U18)=AY$2,$V18+AY17,NA())))</f>
        <v>#N/A</v>
      </c>
      <c r="AZ18" s="57" t="e">
        <f>IF(AND(ISNUMBER($U18),COUNT($U$4:$U18)=AZ$2),$G18,IF($H18="Hold",AZ17,IF(COUNT($U$4:$U18)=AZ$2,$V18+AZ17,NA())))</f>
        <v>#N/A</v>
      </c>
      <c r="BA18" s="57" t="e">
        <f>IF(AND(ISNUMBER($U18),COUNT($U$4:$U18)=BA$2),$G18,IF($H18="Hold",BA17,IF(COUNT($U$4:$U18)=BA$2,$V18+BA17,NA())))</f>
        <v>#N/A</v>
      </c>
      <c r="BB18" s="57" t="e">
        <f>IF(AND(ISNUMBER($U18),COUNT($U$4:$U18)=BB$2),$G18,IF($H18="Hold",BB17,IF(COUNT($U$4:$U18)=BB$2,$V18+BB17,NA())))</f>
        <v>#N/A</v>
      </c>
      <c r="BC18" s="57" t="e">
        <f>IF(AND(ISNUMBER($U18),COUNT($U$4:$U18)=BC$2),$G18,IF($H18="Hold",BC17,IF(COUNT($U$4:$U18)=BC$2,$V18+BC17,NA())))</f>
        <v>#N/A</v>
      </c>
      <c r="BD18" s="57" t="e">
        <f>IF(AND(ISNUMBER($U18),COUNT($U$4:$U18)=BD$2),$G18,IF($H18="Hold",BD17,IF(COUNT($U$4:$U18)=BD$2,$V18+BD17,NA())))</f>
        <v>#N/A</v>
      </c>
      <c r="BE18" s="57" t="e">
        <f>IF(AND(ISNUMBER($U18),COUNT($U$4:$U18)=BE$2),$G18,IF($H18="Hold",BE17,IF(COUNT($U$4:$U18)=BE$2,$V18+BE17,NA())))</f>
        <v>#N/A</v>
      </c>
      <c r="BF18" s="57" t="e">
        <f>IF(AND(ISNUMBER($U18),COUNT($U$4:$U18)=BF$2),$G18,IF($H18="Hold",BF17,IF(COUNT($U$4:$U18)=BF$2,$V18+BF17,NA())))</f>
        <v>#N/A</v>
      </c>
      <c r="BG18" s="57" t="e">
        <f>IF(AND(ISNUMBER($U18),COUNT($U$4:$U18)=BG$2),$G18,IF($H18="Hold",BG17,IF(COUNT($U$4:$U18)=BG$2,$V18+BG17,NA())))</f>
        <v>#N/A</v>
      </c>
      <c r="BH18" s="55" t="e">
        <f>IF(AND(COUNT($U$4:$U18)=BH$2,$H18="Hold"),"Hold",NA())</f>
        <v>#N/A</v>
      </c>
      <c r="BI18" s="55" t="e">
        <f>IF(AND(COUNT($U$4:$U18)=BI$2,$H18="Hold"),"Hold",NA())</f>
        <v>#N/A</v>
      </c>
      <c r="BJ18" s="55" t="e">
        <f>IF(AND(COUNT($U$4:$U18)=BJ$2,$H18="Hold"),"Hold",NA())</f>
        <v>#N/A</v>
      </c>
      <c r="BK18" s="55" t="e">
        <f>IF(AND(COUNT($U$4:$U18)=BK$2,$H18="Hold"),"Hold",NA())</f>
        <v>#N/A</v>
      </c>
      <c r="BL18" s="55" t="e">
        <f>IF(AND(COUNT($U$4:$U18)=BL$2,$H18="Hold"),"Hold",NA())</f>
        <v>#N/A</v>
      </c>
      <c r="BM18" s="55" t="e">
        <f>IF(AND(COUNT($U$4:$U18)=BM$2,$H18="Hold"),"Hold",NA())</f>
        <v>#N/A</v>
      </c>
      <c r="BN18" s="55" t="e">
        <f>IF(AND(COUNT($U$4:$U18)=BN$2,$H18="Hold"),"Hold",NA())</f>
        <v>#N/A</v>
      </c>
      <c r="BO18" s="55" t="e">
        <f>IF(AND(COUNT($U$4:$U18)=BO$2,$H18="Hold"),"Hold",NA())</f>
        <v>#N/A</v>
      </c>
      <c r="BP18" s="55" t="e">
        <f>IF(AND(COUNT($U$4:$U18)=BP$2,$H18="Hold"),"Hold",NA())</f>
        <v>#N/A</v>
      </c>
      <c r="BQ18" s="55" t="e">
        <f>IF(AND(COUNT($U$4:$U18)=BQ$2,$H18="Hold"),"Hold",NA())</f>
        <v>#N/A</v>
      </c>
      <c r="BR18" s="55" t="e">
        <f>IF(AND(COUNT($U$4:$U18)=BR$2,$H18="Hold"),"Hold",NA())</f>
        <v>#N/A</v>
      </c>
      <c r="BS18" s="55" t="e">
        <f>IF(AND(COUNT($U$4:$U18)=BS$2,$H18="Hold"),"Hold",NA())</f>
        <v>#N/A</v>
      </c>
    </row>
    <row r="19" spans="1:71" s="96" customFormat="1" ht="18.75" customHeight="1" x14ac:dyDescent="0.25">
      <c r="B19" s="23"/>
      <c r="C19" s="95"/>
      <c r="D19" s="9">
        <f t="shared" si="2"/>
        <v>30</v>
      </c>
      <c r="E19" s="10">
        <f t="shared" si="3"/>
        <v>42800</v>
      </c>
      <c r="F19" s="5" t="str">
        <f>IFERROR(IF(COUNT(G$4:G19)=0,"",IF(H19="Hold",F18,IF(ISNUMBER(U19),G19,F18+V19))),"")</f>
        <v/>
      </c>
      <c r="G19" s="13"/>
      <c r="H19" s="27"/>
      <c r="I19" s="17"/>
      <c r="J19" s="93"/>
      <c r="K19" s="34"/>
      <c r="L19" s="39" t="s">
        <v>55</v>
      </c>
      <c r="M19" s="125" t="s">
        <v>79</v>
      </c>
      <c r="N19" s="97">
        <v>4.5</v>
      </c>
      <c r="O19" s="75"/>
      <c r="P19" s="37"/>
      <c r="R19" s="46">
        <v>16</v>
      </c>
      <c r="S19" s="47" t="e">
        <f t="shared" si="0"/>
        <v>#N/A</v>
      </c>
      <c r="T19" s="47"/>
      <c r="U19" s="52" t="str">
        <f>IF(H19="30 Mins",$N$19,IF(H19="45 Mins",$N$20,IF(H19="60 Mins",$N$21,IF(H19="Alt 1",$N$22,IF(H19="Alt 2",$N$23,IF(H19="Alt 3",$N$24,IF(H19="Alt 4",$N$25,IF(H19="Alt 5",#REF!,IF(H19="Change",V18,"")))))))))</f>
        <v/>
      </c>
      <c r="V19" s="53" t="e">
        <f>IF(COUNT(U$4:U19)=0,NA(),IF(ISNUMBER(U19),U19,V18))</f>
        <v>#N/A</v>
      </c>
      <c r="W19" s="48" t="e">
        <f t="shared" si="1"/>
        <v>#N/A</v>
      </c>
      <c r="X19" s="72" t="str">
        <f>IF(AND(ISNUMBER($S19),COUNT($U$4:$U19)=X$2),$S19,"")</f>
        <v/>
      </c>
      <c r="Y19" s="72" t="str">
        <f>IF(AND(ISNUMBER($S19),COUNT($U$4:$U19)=Y$2),$S19,"")</f>
        <v/>
      </c>
      <c r="Z19" s="72" t="str">
        <f>IF(AND(ISNUMBER($S19),COUNT($U$4:$U19)=Z$2),$S19,"")</f>
        <v/>
      </c>
      <c r="AA19" s="72" t="str">
        <f>IF(AND(ISNUMBER($S19),COUNT($U$4:$U19)=AA$2),$S19,"")</f>
        <v/>
      </c>
      <c r="AB19" s="72" t="str">
        <f>IF(AND(ISNUMBER($S19),COUNT($U$4:$U19)=AB$2),$S19,"")</f>
        <v/>
      </c>
      <c r="AC19" s="72" t="str">
        <f>IF(AND(ISNUMBER($S19),COUNT($U$4:$U19)=AC$2),$S19,"")</f>
        <v/>
      </c>
      <c r="AD19" s="72" t="str">
        <f>IF(AND(ISNUMBER($S19),COUNT($U$4:$U19)=AD$2),$S19,"")</f>
        <v/>
      </c>
      <c r="AE19" s="72" t="str">
        <f>IF(AND(ISNUMBER($S19),COUNT($U$4:$U19)=AE$2),$S19,"")</f>
        <v/>
      </c>
      <c r="AF19" s="72" t="str">
        <f>IF(AND(ISNUMBER($S19),COUNT($U$4:$U19)=AF$2),$S19,"")</f>
        <v/>
      </c>
      <c r="AG19" s="72" t="str">
        <f>IF(AND(ISNUMBER($S19),COUNT($U$4:$U19)=AG$2),$S19,"")</f>
        <v/>
      </c>
      <c r="AH19" s="72" t="str">
        <f>IF(AND(ISNUMBER($S19),COUNT($U$4:$U19)=AH$2),$S19,"")</f>
        <v/>
      </c>
      <c r="AI19" s="72" t="str">
        <f>IF(AND(ISNUMBER($S19),COUNT($U$4:$U19)=AI$2),$S19,"")</f>
        <v/>
      </c>
      <c r="AJ19" s="51" t="e">
        <f>IFERROR(IF(COUNT($U$4:$U19)&lt;&gt;AJ$2,NA(),SLOPE(X$4:X$26,$R$4:$R$26)*($R19-COUNTIF(BH$4:BH19,"Hold"))+INTERCEPT(X$4:X$26,$R$4:$R$26)),NA())</f>
        <v>#N/A</v>
      </c>
      <c r="AK19" s="51" t="e">
        <f>IFERROR(IF(COUNT($U$4:$U19)&lt;&gt;AK$2,NA(),SLOPE(Y$4:Y$26,$R$4:$R$26)*($R19-COUNTIF(BI$4:BI19,"Hold"))+INTERCEPT(Y$4:Y$26,$R$4:$R$26)),NA())</f>
        <v>#N/A</v>
      </c>
      <c r="AL19" s="51" t="e">
        <f>IFERROR(IF(COUNT($U$4:$U19)&lt;&gt;AL$2,NA(),SLOPE(Z$4:Z$26,$R$4:$R$26)*($R19-COUNTIF(BJ$4:BJ19,"Hold"))+INTERCEPT(Z$4:Z$26,$R$4:$R$26)),NA())</f>
        <v>#N/A</v>
      </c>
      <c r="AM19" s="51" t="e">
        <f>IFERROR(IF(COUNT($U$4:$U19)&lt;&gt;AM$2,NA(),SLOPE(AA$4:AA$26,$R$4:$R$26)*($R19-COUNTIF(BK$4:BK19,"Hold"))+INTERCEPT(AA$4:AA$26,$R$4:$R$26)),NA())</f>
        <v>#N/A</v>
      </c>
      <c r="AN19" s="51" t="e">
        <f>IFERROR(IF(COUNT($U$4:$U19)&lt;&gt;AN$2,NA(),SLOPE(AB$4:AB$26,$R$4:$R$26)*($R19-COUNTIF(BL$4:BL19,"Hold"))+INTERCEPT(AB$4:AB$26,$R$4:$R$26)),NA())</f>
        <v>#N/A</v>
      </c>
      <c r="AO19" s="51" t="e">
        <f>IFERROR(IF(COUNT($U$4:$U19)&lt;&gt;AO$2,NA(),SLOPE(AC$4:AC$26,$R$4:$R$26)*($R19-COUNTIF(BM$4:BM19,"Hold"))+INTERCEPT(AC$4:AC$26,$R$4:$R$26)),NA())</f>
        <v>#N/A</v>
      </c>
      <c r="AP19" s="51" t="e">
        <f>IFERROR(IF(COUNT($U$4:$U19)&lt;&gt;AP$2,NA(),SLOPE(AD$4:AD$26,$R$4:$R$26)*($R19-COUNTIF(BN$4:BN19,"Hold"))+INTERCEPT(AD$4:AD$26,$R$4:$R$26)),NA())</f>
        <v>#N/A</v>
      </c>
      <c r="AQ19" s="51" t="e">
        <f>IFERROR(IF(COUNT($U$4:$U19)&lt;&gt;AQ$2,NA(),SLOPE(AE$4:AE$26,$R$4:$R$26)*($R19-COUNTIF(BO$4:BO19,"Hold"))+INTERCEPT(AE$4:AE$26,$R$4:$R$26)),NA())</f>
        <v>#N/A</v>
      </c>
      <c r="AR19" s="51" t="e">
        <f>IFERROR(IF(COUNT($U$4:$U19)&lt;&gt;AR$2,NA(),SLOPE(AF$4:AF$26,$R$4:$R$26)*($R19-COUNTIF(BP$4:BP19,"Hold"))+INTERCEPT(AF$4:AF$26,$R$4:$R$26)),NA())</f>
        <v>#N/A</v>
      </c>
      <c r="AS19" s="51" t="e">
        <f>IFERROR(IF(COUNT($U$4:$U19)&lt;&gt;AS$2,NA(),SLOPE(AG$4:AG$26,$R$4:$R$26)*($R19-COUNTIF(BQ$4:BQ19,"Hold"))+INTERCEPT(AG$4:AG$26,$R$4:$R$26)),NA())</f>
        <v>#N/A</v>
      </c>
      <c r="AT19" s="51" t="e">
        <f>IFERROR(IF(COUNT($U$4:$U19)&lt;&gt;AT$2,NA(),SLOPE(AH$4:AH$26,$R$4:$R$26)*($R19-COUNTIF(BR$4:BR19,"Hold"))+INTERCEPT(AH$4:AH$26,$R$4:$R$26)),NA())</f>
        <v>#N/A</v>
      </c>
      <c r="AU19" s="51" t="e">
        <f>IFERROR(IF(COUNT($U$4:$U19)&lt;&gt;AU$2,NA(),SLOPE(AI$4:AI$26,$R$4:$R$26)*($R19-COUNTIF(BS$4:BS19,"Hold"))+INTERCEPT(AI$4:AI$26,$R$4:$R$26)),NA())</f>
        <v>#N/A</v>
      </c>
      <c r="AV19" s="57" t="e">
        <f>IF(AND(ISNUMBER($U19),COUNT($U$4:$U19)=AV$2),$G19,IF($H19="Hold",AV18,IF(COUNT($U$4:$U19)=AV$2,$V19+AV18,NA())))</f>
        <v>#N/A</v>
      </c>
      <c r="AW19" s="57" t="e">
        <f>IF(AND(ISNUMBER($U19),COUNT($U$4:$U19)=AW$2),$G19,IF($H19="Hold",AW18,IF(COUNT($U$4:$U19)=AW$2,$V19+AW18,NA())))</f>
        <v>#N/A</v>
      </c>
      <c r="AX19" s="57" t="e">
        <f>IF(AND(ISNUMBER($U19),COUNT($U$4:$U19)=AX$2),$G19,IF($H19="Hold",AX18,IF(COUNT($U$4:$U19)=AX$2,$V19+AX18,NA())))</f>
        <v>#N/A</v>
      </c>
      <c r="AY19" s="57" t="e">
        <f>IF(AND(ISNUMBER($U19),COUNT($U$4:$U19)=AY$2),$G19,IF($H19="Hold",AY18,IF(COUNT($U$4:$U19)=AY$2,$V19+AY18,NA())))</f>
        <v>#N/A</v>
      </c>
      <c r="AZ19" s="57" t="e">
        <f>IF(AND(ISNUMBER($U19),COUNT($U$4:$U19)=AZ$2),$G19,IF($H19="Hold",AZ18,IF(COUNT($U$4:$U19)=AZ$2,$V19+AZ18,NA())))</f>
        <v>#N/A</v>
      </c>
      <c r="BA19" s="57" t="e">
        <f>IF(AND(ISNUMBER($U19),COUNT($U$4:$U19)=BA$2),$G19,IF($H19="Hold",BA18,IF(COUNT($U$4:$U19)=BA$2,$V19+BA18,NA())))</f>
        <v>#N/A</v>
      </c>
      <c r="BB19" s="57" t="e">
        <f>IF(AND(ISNUMBER($U19),COUNT($U$4:$U19)=BB$2),$G19,IF($H19="Hold",BB18,IF(COUNT($U$4:$U19)=BB$2,$V19+BB18,NA())))</f>
        <v>#N/A</v>
      </c>
      <c r="BC19" s="57" t="e">
        <f>IF(AND(ISNUMBER($U19),COUNT($U$4:$U19)=BC$2),$G19,IF($H19="Hold",BC18,IF(COUNT($U$4:$U19)=BC$2,$V19+BC18,NA())))</f>
        <v>#N/A</v>
      </c>
      <c r="BD19" s="57" t="e">
        <f>IF(AND(ISNUMBER($U19),COUNT($U$4:$U19)=BD$2),$G19,IF($H19="Hold",BD18,IF(COUNT($U$4:$U19)=BD$2,$V19+BD18,NA())))</f>
        <v>#N/A</v>
      </c>
      <c r="BE19" s="57" t="e">
        <f>IF(AND(ISNUMBER($U19),COUNT($U$4:$U19)=BE$2),$G19,IF($H19="Hold",BE18,IF(COUNT($U$4:$U19)=BE$2,$V19+BE18,NA())))</f>
        <v>#N/A</v>
      </c>
      <c r="BF19" s="57" t="e">
        <f>IF(AND(ISNUMBER($U19),COUNT($U$4:$U19)=BF$2),$G19,IF($H19="Hold",BF18,IF(COUNT($U$4:$U19)=BF$2,$V19+BF18,NA())))</f>
        <v>#N/A</v>
      </c>
      <c r="BG19" s="57" t="e">
        <f>IF(AND(ISNUMBER($U19),COUNT($U$4:$U19)=BG$2),$G19,IF($H19="Hold",BG18,IF(COUNT($U$4:$U19)=BG$2,$V19+BG18,NA())))</f>
        <v>#N/A</v>
      </c>
      <c r="BH19" s="55" t="e">
        <f>IF(AND(COUNT($U$4:$U19)=BH$2,$H19="Hold"),"Hold",NA())</f>
        <v>#N/A</v>
      </c>
      <c r="BI19" s="55" t="e">
        <f>IF(AND(COUNT($U$4:$U19)=BI$2,$H19="Hold"),"Hold",NA())</f>
        <v>#N/A</v>
      </c>
      <c r="BJ19" s="55" t="e">
        <f>IF(AND(COUNT($U$4:$U19)=BJ$2,$H19="Hold"),"Hold",NA())</f>
        <v>#N/A</v>
      </c>
      <c r="BK19" s="55" t="e">
        <f>IF(AND(COUNT($U$4:$U19)=BK$2,$H19="Hold"),"Hold",NA())</f>
        <v>#N/A</v>
      </c>
      <c r="BL19" s="55" t="e">
        <f>IF(AND(COUNT($U$4:$U19)=BL$2,$H19="Hold"),"Hold",NA())</f>
        <v>#N/A</v>
      </c>
      <c r="BM19" s="55" t="e">
        <f>IF(AND(COUNT($U$4:$U19)=BM$2,$H19="Hold"),"Hold",NA())</f>
        <v>#N/A</v>
      </c>
      <c r="BN19" s="55" t="e">
        <f>IF(AND(COUNT($U$4:$U19)=BN$2,$H19="Hold"),"Hold",NA())</f>
        <v>#N/A</v>
      </c>
      <c r="BO19" s="55" t="e">
        <f>IF(AND(COUNT($U$4:$U19)=BO$2,$H19="Hold"),"Hold",NA())</f>
        <v>#N/A</v>
      </c>
      <c r="BP19" s="55" t="e">
        <f>IF(AND(COUNT($U$4:$U19)=BP$2,$H19="Hold"),"Hold",NA())</f>
        <v>#N/A</v>
      </c>
      <c r="BQ19" s="55" t="e">
        <f>IF(AND(COUNT($U$4:$U19)=BQ$2,$H19="Hold"),"Hold",NA())</f>
        <v>#N/A</v>
      </c>
      <c r="BR19" s="55" t="e">
        <f>IF(AND(COUNT($U$4:$U19)=BR$2,$H19="Hold"),"Hold",NA())</f>
        <v>#N/A</v>
      </c>
      <c r="BS19" s="55" t="e">
        <f>IF(AND(COUNT($U$4:$U19)=BS$2,$H19="Hold"),"Hold",NA())</f>
        <v>#N/A</v>
      </c>
    </row>
    <row r="20" spans="1:71" s="96" customFormat="1" ht="18.75" customHeight="1" x14ac:dyDescent="0.25">
      <c r="B20" s="23"/>
      <c r="C20" s="95"/>
      <c r="D20" s="9">
        <f t="shared" si="2"/>
        <v>32</v>
      </c>
      <c r="E20" s="10">
        <f t="shared" si="3"/>
        <v>42814</v>
      </c>
      <c r="F20" s="5" t="str">
        <f>IFERROR(IF(COUNT(G$4:G20)=0,"",IF(H20="Hold",F19,IF(ISNUMBER(U20),G20,F19+V20))),"")</f>
        <v/>
      </c>
      <c r="G20" s="13"/>
      <c r="H20" s="27"/>
      <c r="I20" s="17"/>
      <c r="J20" s="93"/>
      <c r="K20" s="34"/>
      <c r="L20" s="40" t="s">
        <v>66</v>
      </c>
      <c r="M20" s="126" t="s">
        <v>79</v>
      </c>
      <c r="N20" s="97">
        <v>5.55</v>
      </c>
      <c r="O20" s="75"/>
      <c r="P20" s="37"/>
      <c r="R20" s="46">
        <v>17</v>
      </c>
      <c r="S20" s="47" t="e">
        <f t="shared" si="0"/>
        <v>#N/A</v>
      </c>
      <c r="T20" s="47"/>
      <c r="U20" s="52" t="str">
        <f>IF(H20="30 Mins",$N$19,IF(H20="45 Mins",$N$20,IF(H20="60 Mins",$N$21,IF(H20="Alt 1",$N$22,IF(H20="Alt 2",$N$23,IF(H20="Alt 3",$N$24,IF(H20="Alt 4",$N$25,IF(H20="Alt 5",#REF!,IF(H20="Change",V19,"")))))))))</f>
        <v/>
      </c>
      <c r="V20" s="53" t="e">
        <f>IF(COUNT(U$4:U20)=0,NA(),IF(ISNUMBER(U20),U20,V19))</f>
        <v>#N/A</v>
      </c>
      <c r="W20" s="48" t="e">
        <f t="shared" si="1"/>
        <v>#N/A</v>
      </c>
      <c r="X20" s="72" t="str">
        <f>IF(AND(ISNUMBER($S20),COUNT($U$4:$U20)=X$2),$S20,"")</f>
        <v/>
      </c>
      <c r="Y20" s="72" t="str">
        <f>IF(AND(ISNUMBER($S20),COUNT($U$4:$U20)=Y$2),$S20,"")</f>
        <v/>
      </c>
      <c r="Z20" s="72" t="str">
        <f>IF(AND(ISNUMBER($S20),COUNT($U$4:$U20)=Z$2),$S20,"")</f>
        <v/>
      </c>
      <c r="AA20" s="72" t="str">
        <f>IF(AND(ISNUMBER($S20),COUNT($U$4:$U20)=AA$2),$S20,"")</f>
        <v/>
      </c>
      <c r="AB20" s="72" t="str">
        <f>IF(AND(ISNUMBER($S20),COUNT($U$4:$U20)=AB$2),$S20,"")</f>
        <v/>
      </c>
      <c r="AC20" s="72" t="str">
        <f>IF(AND(ISNUMBER($S20),COUNT($U$4:$U20)=AC$2),$S20,"")</f>
        <v/>
      </c>
      <c r="AD20" s="72" t="str">
        <f>IF(AND(ISNUMBER($S20),COUNT($U$4:$U20)=AD$2),$S20,"")</f>
        <v/>
      </c>
      <c r="AE20" s="72" t="str">
        <f>IF(AND(ISNUMBER($S20),COUNT($U$4:$U20)=AE$2),$S20,"")</f>
        <v/>
      </c>
      <c r="AF20" s="72" t="str">
        <f>IF(AND(ISNUMBER($S20),COUNT($U$4:$U20)=AF$2),$S20,"")</f>
        <v/>
      </c>
      <c r="AG20" s="72" t="str">
        <f>IF(AND(ISNUMBER($S20),COUNT($U$4:$U20)=AG$2),$S20,"")</f>
        <v/>
      </c>
      <c r="AH20" s="72" t="str">
        <f>IF(AND(ISNUMBER($S20),COUNT($U$4:$U20)=AH$2),$S20,"")</f>
        <v/>
      </c>
      <c r="AI20" s="72" t="str">
        <f>IF(AND(ISNUMBER($S20),COUNT($U$4:$U20)=AI$2),$S20,"")</f>
        <v/>
      </c>
      <c r="AJ20" s="51" t="e">
        <f>IFERROR(IF(COUNT($U$4:$U20)&lt;&gt;AJ$2,NA(),SLOPE(X$4:X$26,$R$4:$R$26)*($R20-COUNTIF(BH$4:BH20,"Hold"))+INTERCEPT(X$4:X$26,$R$4:$R$26)),NA())</f>
        <v>#N/A</v>
      </c>
      <c r="AK20" s="51" t="e">
        <f>IFERROR(IF(COUNT($U$4:$U20)&lt;&gt;AK$2,NA(),SLOPE(Y$4:Y$26,$R$4:$R$26)*($R20-COUNTIF(BI$4:BI20,"Hold"))+INTERCEPT(Y$4:Y$26,$R$4:$R$26)),NA())</f>
        <v>#N/A</v>
      </c>
      <c r="AL20" s="51" t="e">
        <f>IFERROR(IF(COUNT($U$4:$U20)&lt;&gt;AL$2,NA(),SLOPE(Z$4:Z$26,$R$4:$R$26)*($R20-COUNTIF(BJ$4:BJ20,"Hold"))+INTERCEPT(Z$4:Z$26,$R$4:$R$26)),NA())</f>
        <v>#N/A</v>
      </c>
      <c r="AM20" s="51" t="e">
        <f>IFERROR(IF(COUNT($U$4:$U20)&lt;&gt;AM$2,NA(),SLOPE(AA$4:AA$26,$R$4:$R$26)*($R20-COUNTIF(BK$4:BK20,"Hold"))+INTERCEPT(AA$4:AA$26,$R$4:$R$26)),NA())</f>
        <v>#N/A</v>
      </c>
      <c r="AN20" s="51" t="e">
        <f>IFERROR(IF(COUNT($U$4:$U20)&lt;&gt;AN$2,NA(),SLOPE(AB$4:AB$26,$R$4:$R$26)*($R20-COUNTIF(BL$4:BL20,"Hold"))+INTERCEPT(AB$4:AB$26,$R$4:$R$26)),NA())</f>
        <v>#N/A</v>
      </c>
      <c r="AO20" s="51" t="e">
        <f>IFERROR(IF(COUNT($U$4:$U20)&lt;&gt;AO$2,NA(),SLOPE(AC$4:AC$26,$R$4:$R$26)*($R20-COUNTIF(BM$4:BM20,"Hold"))+INTERCEPT(AC$4:AC$26,$R$4:$R$26)),NA())</f>
        <v>#N/A</v>
      </c>
      <c r="AP20" s="51" t="e">
        <f>IFERROR(IF(COUNT($U$4:$U20)&lt;&gt;AP$2,NA(),SLOPE(AD$4:AD$26,$R$4:$R$26)*($R20-COUNTIF(BN$4:BN20,"Hold"))+INTERCEPT(AD$4:AD$26,$R$4:$R$26)),NA())</f>
        <v>#N/A</v>
      </c>
      <c r="AQ20" s="51" t="e">
        <f>IFERROR(IF(COUNT($U$4:$U20)&lt;&gt;AQ$2,NA(),SLOPE(AE$4:AE$26,$R$4:$R$26)*($R20-COUNTIF(BO$4:BO20,"Hold"))+INTERCEPT(AE$4:AE$26,$R$4:$R$26)),NA())</f>
        <v>#N/A</v>
      </c>
      <c r="AR20" s="51" t="e">
        <f>IFERROR(IF(COUNT($U$4:$U20)&lt;&gt;AR$2,NA(),SLOPE(AF$4:AF$26,$R$4:$R$26)*($R20-COUNTIF(BP$4:BP20,"Hold"))+INTERCEPT(AF$4:AF$26,$R$4:$R$26)),NA())</f>
        <v>#N/A</v>
      </c>
      <c r="AS20" s="51" t="e">
        <f>IFERROR(IF(COUNT($U$4:$U20)&lt;&gt;AS$2,NA(),SLOPE(AG$4:AG$26,$R$4:$R$26)*($R20-COUNTIF(BQ$4:BQ20,"Hold"))+INTERCEPT(AG$4:AG$26,$R$4:$R$26)),NA())</f>
        <v>#N/A</v>
      </c>
      <c r="AT20" s="51" t="e">
        <f>IFERROR(IF(COUNT($U$4:$U20)&lt;&gt;AT$2,NA(),SLOPE(AH$4:AH$26,$R$4:$R$26)*($R20-COUNTIF(BR$4:BR20,"Hold"))+INTERCEPT(AH$4:AH$26,$R$4:$R$26)),NA())</f>
        <v>#N/A</v>
      </c>
      <c r="AU20" s="51" t="e">
        <f>IFERROR(IF(COUNT($U$4:$U20)&lt;&gt;AU$2,NA(),SLOPE(AI$4:AI$26,$R$4:$R$26)*($R20-COUNTIF(BS$4:BS20,"Hold"))+INTERCEPT(AI$4:AI$26,$R$4:$R$26)),NA())</f>
        <v>#N/A</v>
      </c>
      <c r="AV20" s="57" t="e">
        <f>IF(AND(ISNUMBER($U20),COUNT($U$4:$U20)=AV$2),$G20,IF($H20="Hold",AV19,IF(COUNT($U$4:$U20)=AV$2,$V20+AV19,NA())))</f>
        <v>#N/A</v>
      </c>
      <c r="AW20" s="57" t="e">
        <f>IF(AND(ISNUMBER($U20),COUNT($U$4:$U20)=AW$2),$G20,IF($H20="Hold",AW19,IF(COUNT($U$4:$U20)=AW$2,$V20+AW19,NA())))</f>
        <v>#N/A</v>
      </c>
      <c r="AX20" s="57" t="e">
        <f>IF(AND(ISNUMBER($U20),COUNT($U$4:$U20)=AX$2),$G20,IF($H20="Hold",AX19,IF(COUNT($U$4:$U20)=AX$2,$V20+AX19,NA())))</f>
        <v>#N/A</v>
      </c>
      <c r="AY20" s="57" t="e">
        <f>IF(AND(ISNUMBER($U20),COUNT($U$4:$U20)=AY$2),$G20,IF($H20="Hold",AY19,IF(COUNT($U$4:$U20)=AY$2,$V20+AY19,NA())))</f>
        <v>#N/A</v>
      </c>
      <c r="AZ20" s="57" t="e">
        <f>IF(AND(ISNUMBER($U20),COUNT($U$4:$U20)=AZ$2),$G20,IF($H20="Hold",AZ19,IF(COUNT($U$4:$U20)=AZ$2,$V20+AZ19,NA())))</f>
        <v>#N/A</v>
      </c>
      <c r="BA20" s="57" t="e">
        <f>IF(AND(ISNUMBER($U20),COUNT($U$4:$U20)=BA$2),$G20,IF($H20="Hold",BA19,IF(COUNT($U$4:$U20)=BA$2,$V20+BA19,NA())))</f>
        <v>#N/A</v>
      </c>
      <c r="BB20" s="57" t="e">
        <f>IF(AND(ISNUMBER($U20),COUNT($U$4:$U20)=BB$2),$G20,IF($H20="Hold",BB19,IF(COUNT($U$4:$U20)=BB$2,$V20+BB19,NA())))</f>
        <v>#N/A</v>
      </c>
      <c r="BC20" s="57" t="e">
        <f>IF(AND(ISNUMBER($U20),COUNT($U$4:$U20)=BC$2),$G20,IF($H20="Hold",BC19,IF(COUNT($U$4:$U20)=BC$2,$V20+BC19,NA())))</f>
        <v>#N/A</v>
      </c>
      <c r="BD20" s="57" t="e">
        <f>IF(AND(ISNUMBER($U20),COUNT($U$4:$U20)=BD$2),$G20,IF($H20="Hold",BD19,IF(COUNT($U$4:$U20)=BD$2,$V20+BD19,NA())))</f>
        <v>#N/A</v>
      </c>
      <c r="BE20" s="57" t="e">
        <f>IF(AND(ISNUMBER($U20),COUNT($U$4:$U20)=BE$2),$G20,IF($H20="Hold",BE19,IF(COUNT($U$4:$U20)=BE$2,$V20+BE19,NA())))</f>
        <v>#N/A</v>
      </c>
      <c r="BF20" s="57" t="e">
        <f>IF(AND(ISNUMBER($U20),COUNT($U$4:$U20)=BF$2),$G20,IF($H20="Hold",BF19,IF(COUNT($U$4:$U20)=BF$2,$V20+BF19,NA())))</f>
        <v>#N/A</v>
      </c>
      <c r="BG20" s="57" t="e">
        <f>IF(AND(ISNUMBER($U20),COUNT($U$4:$U20)=BG$2),$G20,IF($H20="Hold",BG19,IF(COUNT($U$4:$U20)=BG$2,$V20+BG19,NA())))</f>
        <v>#N/A</v>
      </c>
      <c r="BH20" s="55" t="e">
        <f>IF(AND(COUNT($U$4:$U20)=BH$2,$H20="Hold"),"Hold",NA())</f>
        <v>#N/A</v>
      </c>
      <c r="BI20" s="55" t="e">
        <f>IF(AND(COUNT($U$4:$U20)=BI$2,$H20="Hold"),"Hold",NA())</f>
        <v>#N/A</v>
      </c>
      <c r="BJ20" s="55" t="e">
        <f>IF(AND(COUNT($U$4:$U20)=BJ$2,$H20="Hold"),"Hold",NA())</f>
        <v>#N/A</v>
      </c>
      <c r="BK20" s="55" t="e">
        <f>IF(AND(COUNT($U$4:$U20)=BK$2,$H20="Hold"),"Hold",NA())</f>
        <v>#N/A</v>
      </c>
      <c r="BL20" s="55" t="e">
        <f>IF(AND(COUNT($U$4:$U20)=BL$2,$H20="Hold"),"Hold",NA())</f>
        <v>#N/A</v>
      </c>
      <c r="BM20" s="55" t="e">
        <f>IF(AND(COUNT($U$4:$U20)=BM$2,$H20="Hold"),"Hold",NA())</f>
        <v>#N/A</v>
      </c>
      <c r="BN20" s="55" t="e">
        <f>IF(AND(COUNT($U$4:$U20)=BN$2,$H20="Hold"),"Hold",NA())</f>
        <v>#N/A</v>
      </c>
      <c r="BO20" s="55" t="e">
        <f>IF(AND(COUNT($U$4:$U20)=BO$2,$H20="Hold"),"Hold",NA())</f>
        <v>#N/A</v>
      </c>
      <c r="BP20" s="55" t="e">
        <f>IF(AND(COUNT($U$4:$U20)=BP$2,$H20="Hold"),"Hold",NA())</f>
        <v>#N/A</v>
      </c>
      <c r="BQ20" s="55" t="e">
        <f>IF(AND(COUNT($U$4:$U20)=BQ$2,$H20="Hold"),"Hold",NA())</f>
        <v>#N/A</v>
      </c>
      <c r="BR20" s="55" t="e">
        <f>IF(AND(COUNT($U$4:$U20)=BR$2,$H20="Hold"),"Hold",NA())</f>
        <v>#N/A</v>
      </c>
      <c r="BS20" s="55" t="e">
        <f>IF(AND(COUNT($U$4:$U20)=BS$2,$H20="Hold"),"Hold",NA())</f>
        <v>#N/A</v>
      </c>
    </row>
    <row r="21" spans="1:71" s="96" customFormat="1" ht="18.75" customHeight="1" x14ac:dyDescent="0.25">
      <c r="B21" s="23"/>
      <c r="C21" s="95"/>
      <c r="D21" s="9">
        <f t="shared" si="2"/>
        <v>34</v>
      </c>
      <c r="E21" s="10">
        <f t="shared" si="3"/>
        <v>42828</v>
      </c>
      <c r="F21" s="5" t="str">
        <f>IFERROR(IF(COUNT(G$4:G21)=0,"",IF(H21="Hold",F20,IF(ISNUMBER(U21),G21,F20+V21))),"")</f>
        <v/>
      </c>
      <c r="G21" s="13"/>
      <c r="H21" s="27"/>
      <c r="I21" s="17"/>
      <c r="J21" s="93"/>
      <c r="K21" s="34"/>
      <c r="L21" s="25" t="s">
        <v>67</v>
      </c>
      <c r="M21" s="133" t="s">
        <v>79</v>
      </c>
      <c r="N21" s="97">
        <v>6.6</v>
      </c>
      <c r="O21" s="75"/>
      <c r="P21" s="37"/>
      <c r="R21" s="46">
        <v>18</v>
      </c>
      <c r="S21" s="47" t="e">
        <f t="shared" si="0"/>
        <v>#N/A</v>
      </c>
      <c r="T21" s="47"/>
      <c r="U21" s="52" t="str">
        <f>IF(H21="30 Mins",$N$19,IF(H21="45 Mins",$N$20,IF(H21="60 Mins",$N$21,IF(H21="Alt 1",$N$22,IF(H21="Alt 2",$N$23,IF(H21="Alt 3",$N$24,IF(H21="Alt 4",$N$25,IF(H21="Alt 5",#REF!,IF(H21="Change",V20,"")))))))))</f>
        <v/>
      </c>
      <c r="V21" s="53" t="e">
        <f>IF(COUNT(U$4:U21)=0,NA(),IF(ISNUMBER(U21),U21,V20))</f>
        <v>#N/A</v>
      </c>
      <c r="W21" s="48" t="e">
        <f t="shared" si="1"/>
        <v>#N/A</v>
      </c>
      <c r="X21" s="72" t="str">
        <f>IF(AND(ISNUMBER($S21),COUNT($U$4:$U21)=X$2),$S21,"")</f>
        <v/>
      </c>
      <c r="Y21" s="72" t="str">
        <f>IF(AND(ISNUMBER($S21),COUNT($U$4:$U21)=Y$2),$S21,"")</f>
        <v/>
      </c>
      <c r="Z21" s="72" t="str">
        <f>IF(AND(ISNUMBER($S21),COUNT($U$4:$U21)=Z$2),$S21,"")</f>
        <v/>
      </c>
      <c r="AA21" s="72" t="str">
        <f>IF(AND(ISNUMBER($S21),COUNT($U$4:$U21)=AA$2),$S21,"")</f>
        <v/>
      </c>
      <c r="AB21" s="72" t="str">
        <f>IF(AND(ISNUMBER($S21),COUNT($U$4:$U21)=AB$2),$S21,"")</f>
        <v/>
      </c>
      <c r="AC21" s="72" t="str">
        <f>IF(AND(ISNUMBER($S21),COUNT($U$4:$U21)=AC$2),$S21,"")</f>
        <v/>
      </c>
      <c r="AD21" s="72" t="str">
        <f>IF(AND(ISNUMBER($S21),COUNT($U$4:$U21)=AD$2),$S21,"")</f>
        <v/>
      </c>
      <c r="AE21" s="72" t="str">
        <f>IF(AND(ISNUMBER($S21),COUNT($U$4:$U21)=AE$2),$S21,"")</f>
        <v/>
      </c>
      <c r="AF21" s="72" t="str">
        <f>IF(AND(ISNUMBER($S21),COUNT($U$4:$U21)=AF$2),$S21,"")</f>
        <v/>
      </c>
      <c r="AG21" s="72" t="str">
        <f>IF(AND(ISNUMBER($S21),COUNT($U$4:$U21)=AG$2),$S21,"")</f>
        <v/>
      </c>
      <c r="AH21" s="72" t="str">
        <f>IF(AND(ISNUMBER($S21),COUNT($U$4:$U21)=AH$2),$S21,"")</f>
        <v/>
      </c>
      <c r="AI21" s="72" t="str">
        <f>IF(AND(ISNUMBER($S21),COUNT($U$4:$U21)=AI$2),$S21,"")</f>
        <v/>
      </c>
      <c r="AJ21" s="51" t="e">
        <f>IFERROR(IF(COUNT($U$4:$U21)&lt;&gt;AJ$2,NA(),SLOPE(X$4:X$26,$R$4:$R$26)*($R21-COUNTIF(BH$4:BH21,"Hold"))+INTERCEPT(X$4:X$26,$R$4:$R$26)),NA())</f>
        <v>#N/A</v>
      </c>
      <c r="AK21" s="51" t="e">
        <f>IFERROR(IF(COUNT($U$4:$U21)&lt;&gt;AK$2,NA(),SLOPE(Y$4:Y$26,$R$4:$R$26)*($R21-COUNTIF(BI$4:BI21,"Hold"))+INTERCEPT(Y$4:Y$26,$R$4:$R$26)),NA())</f>
        <v>#N/A</v>
      </c>
      <c r="AL21" s="51" t="e">
        <f>IFERROR(IF(COUNT($U$4:$U21)&lt;&gt;AL$2,NA(),SLOPE(Z$4:Z$26,$R$4:$R$26)*($R21-COUNTIF(BJ$4:BJ21,"Hold"))+INTERCEPT(Z$4:Z$26,$R$4:$R$26)),NA())</f>
        <v>#N/A</v>
      </c>
      <c r="AM21" s="51" t="e">
        <f>IFERROR(IF(COUNT($U$4:$U21)&lt;&gt;AM$2,NA(),SLOPE(AA$4:AA$26,$R$4:$R$26)*($R21-COUNTIF(BK$4:BK21,"Hold"))+INTERCEPT(AA$4:AA$26,$R$4:$R$26)),NA())</f>
        <v>#N/A</v>
      </c>
      <c r="AN21" s="51" t="e">
        <f>IFERROR(IF(COUNT($U$4:$U21)&lt;&gt;AN$2,NA(),SLOPE(AB$4:AB$26,$R$4:$R$26)*($R21-COUNTIF(BL$4:BL21,"Hold"))+INTERCEPT(AB$4:AB$26,$R$4:$R$26)),NA())</f>
        <v>#N/A</v>
      </c>
      <c r="AO21" s="51" t="e">
        <f>IFERROR(IF(COUNT($U$4:$U21)&lt;&gt;AO$2,NA(),SLOPE(AC$4:AC$26,$R$4:$R$26)*($R21-COUNTIF(BM$4:BM21,"Hold"))+INTERCEPT(AC$4:AC$26,$R$4:$R$26)),NA())</f>
        <v>#N/A</v>
      </c>
      <c r="AP21" s="51" t="e">
        <f>IFERROR(IF(COUNT($U$4:$U21)&lt;&gt;AP$2,NA(),SLOPE(AD$4:AD$26,$R$4:$R$26)*($R21-COUNTIF(BN$4:BN21,"Hold"))+INTERCEPT(AD$4:AD$26,$R$4:$R$26)),NA())</f>
        <v>#N/A</v>
      </c>
      <c r="AQ21" s="51" t="e">
        <f>IFERROR(IF(COUNT($U$4:$U21)&lt;&gt;AQ$2,NA(),SLOPE(AE$4:AE$26,$R$4:$R$26)*($R21-COUNTIF(BO$4:BO21,"Hold"))+INTERCEPT(AE$4:AE$26,$R$4:$R$26)),NA())</f>
        <v>#N/A</v>
      </c>
      <c r="AR21" s="51" t="e">
        <f>IFERROR(IF(COUNT($U$4:$U21)&lt;&gt;AR$2,NA(),SLOPE(AF$4:AF$26,$R$4:$R$26)*($R21-COUNTIF(BP$4:BP21,"Hold"))+INTERCEPT(AF$4:AF$26,$R$4:$R$26)),NA())</f>
        <v>#N/A</v>
      </c>
      <c r="AS21" s="51" t="e">
        <f>IFERROR(IF(COUNT($U$4:$U21)&lt;&gt;AS$2,NA(),SLOPE(AG$4:AG$26,$R$4:$R$26)*($R21-COUNTIF(BQ$4:BQ21,"Hold"))+INTERCEPT(AG$4:AG$26,$R$4:$R$26)),NA())</f>
        <v>#N/A</v>
      </c>
      <c r="AT21" s="51" t="e">
        <f>IFERROR(IF(COUNT($U$4:$U21)&lt;&gt;AT$2,NA(),SLOPE(AH$4:AH$26,$R$4:$R$26)*($R21-COUNTIF(BR$4:BR21,"Hold"))+INTERCEPT(AH$4:AH$26,$R$4:$R$26)),NA())</f>
        <v>#N/A</v>
      </c>
      <c r="AU21" s="51" t="e">
        <f>IFERROR(IF(COUNT($U$4:$U21)&lt;&gt;AU$2,NA(),SLOPE(AI$4:AI$26,$R$4:$R$26)*($R21-COUNTIF(BS$4:BS21,"Hold"))+INTERCEPT(AI$4:AI$26,$R$4:$R$26)),NA())</f>
        <v>#N/A</v>
      </c>
      <c r="AV21" s="57" t="e">
        <f>IF(AND(ISNUMBER($U21),COUNT($U$4:$U21)=AV$2),$G21,IF($H21="Hold",AV20,IF(COUNT($U$4:$U21)=AV$2,$V21+AV20,NA())))</f>
        <v>#N/A</v>
      </c>
      <c r="AW21" s="57" t="e">
        <f>IF(AND(ISNUMBER($U21),COUNT($U$4:$U21)=AW$2),$G21,IF($H21="Hold",AW20,IF(COUNT($U$4:$U21)=AW$2,$V21+AW20,NA())))</f>
        <v>#N/A</v>
      </c>
      <c r="AX21" s="57" t="e">
        <f>IF(AND(ISNUMBER($U21),COUNT($U$4:$U21)=AX$2),$G21,IF($H21="Hold",AX20,IF(COUNT($U$4:$U21)=AX$2,$V21+AX20,NA())))</f>
        <v>#N/A</v>
      </c>
      <c r="AY21" s="57" t="e">
        <f>IF(AND(ISNUMBER($U21),COUNT($U$4:$U21)=AY$2),$G21,IF($H21="Hold",AY20,IF(COUNT($U$4:$U21)=AY$2,$V21+AY20,NA())))</f>
        <v>#N/A</v>
      </c>
      <c r="AZ21" s="57" t="e">
        <f>IF(AND(ISNUMBER($U21),COUNT($U$4:$U21)=AZ$2),$G21,IF($H21="Hold",AZ20,IF(COUNT($U$4:$U21)=AZ$2,$V21+AZ20,NA())))</f>
        <v>#N/A</v>
      </c>
      <c r="BA21" s="57" t="e">
        <f>IF(AND(ISNUMBER($U21),COUNT($U$4:$U21)=BA$2),$G21,IF($H21="Hold",BA20,IF(COUNT($U$4:$U21)=BA$2,$V21+BA20,NA())))</f>
        <v>#N/A</v>
      </c>
      <c r="BB21" s="57" t="e">
        <f>IF(AND(ISNUMBER($U21),COUNT($U$4:$U21)=BB$2),$G21,IF($H21="Hold",BB20,IF(COUNT($U$4:$U21)=BB$2,$V21+BB20,NA())))</f>
        <v>#N/A</v>
      </c>
      <c r="BC21" s="57" t="e">
        <f>IF(AND(ISNUMBER($U21),COUNT($U$4:$U21)=BC$2),$G21,IF($H21="Hold",BC20,IF(COUNT($U$4:$U21)=BC$2,$V21+BC20,NA())))</f>
        <v>#N/A</v>
      </c>
      <c r="BD21" s="57" t="e">
        <f>IF(AND(ISNUMBER($U21),COUNT($U$4:$U21)=BD$2),$G21,IF($H21="Hold",BD20,IF(COUNT($U$4:$U21)=BD$2,$V21+BD20,NA())))</f>
        <v>#N/A</v>
      </c>
      <c r="BE21" s="57" t="e">
        <f>IF(AND(ISNUMBER($U21),COUNT($U$4:$U21)=BE$2),$G21,IF($H21="Hold",BE20,IF(COUNT($U$4:$U21)=BE$2,$V21+BE20,NA())))</f>
        <v>#N/A</v>
      </c>
      <c r="BF21" s="57" t="e">
        <f>IF(AND(ISNUMBER($U21),COUNT($U$4:$U21)=BF$2),$G21,IF($H21="Hold",BF20,IF(COUNT($U$4:$U21)=BF$2,$V21+BF20,NA())))</f>
        <v>#N/A</v>
      </c>
      <c r="BG21" s="57" t="e">
        <f>IF(AND(ISNUMBER($U21),COUNT($U$4:$U21)=BG$2),$G21,IF($H21="Hold",BG20,IF(COUNT($U$4:$U21)=BG$2,$V21+BG20,NA())))</f>
        <v>#N/A</v>
      </c>
      <c r="BH21" s="55" t="e">
        <f>IF(AND(COUNT($U$4:$U21)=BH$2,$H21="Hold"),"Hold",NA())</f>
        <v>#N/A</v>
      </c>
      <c r="BI21" s="55" t="e">
        <f>IF(AND(COUNT($U$4:$U21)=BI$2,$H21="Hold"),"Hold",NA())</f>
        <v>#N/A</v>
      </c>
      <c r="BJ21" s="55" t="e">
        <f>IF(AND(COUNT($U$4:$U21)=BJ$2,$H21="Hold"),"Hold",NA())</f>
        <v>#N/A</v>
      </c>
      <c r="BK21" s="55" t="e">
        <f>IF(AND(COUNT($U$4:$U21)=BK$2,$H21="Hold"),"Hold",NA())</f>
        <v>#N/A</v>
      </c>
      <c r="BL21" s="55" t="e">
        <f>IF(AND(COUNT($U$4:$U21)=BL$2,$H21="Hold"),"Hold",NA())</f>
        <v>#N/A</v>
      </c>
      <c r="BM21" s="55" t="e">
        <f>IF(AND(COUNT($U$4:$U21)=BM$2,$H21="Hold"),"Hold",NA())</f>
        <v>#N/A</v>
      </c>
      <c r="BN21" s="55" t="e">
        <f>IF(AND(COUNT($U$4:$U21)=BN$2,$H21="Hold"),"Hold",NA())</f>
        <v>#N/A</v>
      </c>
      <c r="BO21" s="55" t="e">
        <f>IF(AND(COUNT($U$4:$U21)=BO$2,$H21="Hold"),"Hold",NA())</f>
        <v>#N/A</v>
      </c>
      <c r="BP21" s="55" t="e">
        <f>IF(AND(COUNT($U$4:$U21)=BP$2,$H21="Hold"),"Hold",NA())</f>
        <v>#N/A</v>
      </c>
      <c r="BQ21" s="55" t="e">
        <f>IF(AND(COUNT($U$4:$U21)=BQ$2,$H21="Hold"),"Hold",NA())</f>
        <v>#N/A</v>
      </c>
      <c r="BR21" s="55" t="e">
        <f>IF(AND(COUNT($U$4:$U21)=BR$2,$H21="Hold"),"Hold",NA())</f>
        <v>#N/A</v>
      </c>
      <c r="BS21" s="55" t="e">
        <f>IF(AND(COUNT($U$4:$U21)=BS$2,$H21="Hold"),"Hold",NA())</f>
        <v>#N/A</v>
      </c>
    </row>
    <row r="22" spans="1:71" s="96" customFormat="1" ht="18.75" customHeight="1" thickBot="1" x14ac:dyDescent="0.3">
      <c r="B22" s="23"/>
      <c r="C22" s="95"/>
      <c r="D22" s="9">
        <f t="shared" si="2"/>
        <v>36</v>
      </c>
      <c r="E22" s="10">
        <f t="shared" si="3"/>
        <v>42842</v>
      </c>
      <c r="F22" s="5" t="str">
        <f>IFERROR(IF(COUNT(G$4:G22)=0,"",IF(H22="Hold",F21,IF(ISNUMBER(U22),G22,F21+V22))),"")</f>
        <v/>
      </c>
      <c r="G22" s="13"/>
      <c r="H22" s="27"/>
      <c r="I22" s="17"/>
      <c r="J22" s="93"/>
      <c r="K22" s="34"/>
      <c r="L22" s="123" t="s">
        <v>80</v>
      </c>
      <c r="M22" s="128" t="s">
        <v>79</v>
      </c>
      <c r="N22" s="77"/>
      <c r="O22" s="153" t="str">
        <f>IF(AND(COUNTIF($H$4:$H$26,"Alt 1")&gt;0,ISBLANK(N22)),"← RoI* Needed","")</f>
        <v/>
      </c>
      <c r="P22" s="154"/>
      <c r="R22" s="46">
        <v>19</v>
      </c>
      <c r="S22" s="47" t="e">
        <f t="shared" si="0"/>
        <v>#N/A</v>
      </c>
      <c r="T22" s="47"/>
      <c r="U22" s="52" t="str">
        <f>IF(H22="30 Mins",$N$19,IF(H22="45 Mins",$N$20,IF(H22="60 Mins",$N$21,IF(H22="Alt 1",$N$22,IF(H22="Alt 2",$N$23,IF(H22="Alt 3",$N$24,IF(H22="Alt 4",$N$25,IF(H22="Alt 5",#REF!,IF(H22="Change",V21,"")))))))))</f>
        <v/>
      </c>
      <c r="V22" s="53" t="e">
        <f>IF(COUNT(U$4:U22)=0,NA(),IF(ISNUMBER(U22),U22,V21))</f>
        <v>#N/A</v>
      </c>
      <c r="W22" s="48" t="e">
        <f t="shared" si="1"/>
        <v>#N/A</v>
      </c>
      <c r="X22" s="72" t="str">
        <f>IF(AND(ISNUMBER($S22),COUNT($U$4:$U22)=X$2),$S22,"")</f>
        <v/>
      </c>
      <c r="Y22" s="72" t="str">
        <f>IF(AND(ISNUMBER($S22),COUNT($U$4:$U22)=Y$2),$S22,"")</f>
        <v/>
      </c>
      <c r="Z22" s="72" t="str">
        <f>IF(AND(ISNUMBER($S22),COUNT($U$4:$U22)=Z$2),$S22,"")</f>
        <v/>
      </c>
      <c r="AA22" s="72" t="str">
        <f>IF(AND(ISNUMBER($S22),COUNT($U$4:$U22)=AA$2),$S22,"")</f>
        <v/>
      </c>
      <c r="AB22" s="72" t="str">
        <f>IF(AND(ISNUMBER($S22),COUNT($U$4:$U22)=AB$2),$S22,"")</f>
        <v/>
      </c>
      <c r="AC22" s="72" t="str">
        <f>IF(AND(ISNUMBER($S22),COUNT($U$4:$U22)=AC$2),$S22,"")</f>
        <v/>
      </c>
      <c r="AD22" s="72" t="str">
        <f>IF(AND(ISNUMBER($S22),COUNT($U$4:$U22)=AD$2),$S22,"")</f>
        <v/>
      </c>
      <c r="AE22" s="72" t="str">
        <f>IF(AND(ISNUMBER($S22),COUNT($U$4:$U22)=AE$2),$S22,"")</f>
        <v/>
      </c>
      <c r="AF22" s="72" t="str">
        <f>IF(AND(ISNUMBER($S22),COUNT($U$4:$U22)=AF$2),$S22,"")</f>
        <v/>
      </c>
      <c r="AG22" s="72" t="str">
        <f>IF(AND(ISNUMBER($S22),COUNT($U$4:$U22)=AG$2),$S22,"")</f>
        <v/>
      </c>
      <c r="AH22" s="72" t="str">
        <f>IF(AND(ISNUMBER($S22),COUNT($U$4:$U22)=AH$2),$S22,"")</f>
        <v/>
      </c>
      <c r="AI22" s="72" t="str">
        <f>IF(AND(ISNUMBER($S22),COUNT($U$4:$U22)=AI$2),$S22,"")</f>
        <v/>
      </c>
      <c r="AJ22" s="51" t="e">
        <f>IFERROR(IF(COUNT($U$4:$U22)&lt;&gt;AJ$2,NA(),SLOPE(X$4:X$26,$R$4:$R$26)*($R22-COUNTIF(BH$4:BH22,"Hold"))+INTERCEPT(X$4:X$26,$R$4:$R$26)),NA())</f>
        <v>#N/A</v>
      </c>
      <c r="AK22" s="51" t="e">
        <f>IFERROR(IF(COUNT($U$4:$U22)&lt;&gt;AK$2,NA(),SLOPE(Y$4:Y$26,$R$4:$R$26)*($R22-COUNTIF(BI$4:BI22,"Hold"))+INTERCEPT(Y$4:Y$26,$R$4:$R$26)),NA())</f>
        <v>#N/A</v>
      </c>
      <c r="AL22" s="51" t="e">
        <f>IFERROR(IF(COUNT($U$4:$U22)&lt;&gt;AL$2,NA(),SLOPE(Z$4:Z$26,$R$4:$R$26)*($R22-COUNTIF(BJ$4:BJ22,"Hold"))+INTERCEPT(Z$4:Z$26,$R$4:$R$26)),NA())</f>
        <v>#N/A</v>
      </c>
      <c r="AM22" s="51" t="e">
        <f>IFERROR(IF(COUNT($U$4:$U22)&lt;&gt;AM$2,NA(),SLOPE(AA$4:AA$26,$R$4:$R$26)*($R22-COUNTIF(BK$4:BK22,"Hold"))+INTERCEPT(AA$4:AA$26,$R$4:$R$26)),NA())</f>
        <v>#N/A</v>
      </c>
      <c r="AN22" s="51" t="e">
        <f>IFERROR(IF(COUNT($U$4:$U22)&lt;&gt;AN$2,NA(),SLOPE(AB$4:AB$26,$R$4:$R$26)*($R22-COUNTIF(BL$4:BL22,"Hold"))+INTERCEPT(AB$4:AB$26,$R$4:$R$26)),NA())</f>
        <v>#N/A</v>
      </c>
      <c r="AO22" s="51" t="e">
        <f>IFERROR(IF(COUNT($U$4:$U22)&lt;&gt;AO$2,NA(),SLOPE(AC$4:AC$26,$R$4:$R$26)*($R22-COUNTIF(BM$4:BM22,"Hold"))+INTERCEPT(AC$4:AC$26,$R$4:$R$26)),NA())</f>
        <v>#N/A</v>
      </c>
      <c r="AP22" s="51" t="e">
        <f>IFERROR(IF(COUNT($U$4:$U22)&lt;&gt;AP$2,NA(),SLOPE(AD$4:AD$26,$R$4:$R$26)*($R22-COUNTIF(BN$4:BN22,"Hold"))+INTERCEPT(AD$4:AD$26,$R$4:$R$26)),NA())</f>
        <v>#N/A</v>
      </c>
      <c r="AQ22" s="51" t="e">
        <f>IFERROR(IF(COUNT($U$4:$U22)&lt;&gt;AQ$2,NA(),SLOPE(AE$4:AE$26,$R$4:$R$26)*($R22-COUNTIF(BO$4:BO22,"Hold"))+INTERCEPT(AE$4:AE$26,$R$4:$R$26)),NA())</f>
        <v>#N/A</v>
      </c>
      <c r="AR22" s="51" t="e">
        <f>IFERROR(IF(COUNT($U$4:$U22)&lt;&gt;AR$2,NA(),SLOPE(AF$4:AF$26,$R$4:$R$26)*($R22-COUNTIF(BP$4:BP22,"Hold"))+INTERCEPT(AF$4:AF$26,$R$4:$R$26)),NA())</f>
        <v>#N/A</v>
      </c>
      <c r="AS22" s="51" t="e">
        <f>IFERROR(IF(COUNT($U$4:$U22)&lt;&gt;AS$2,NA(),SLOPE(AG$4:AG$26,$R$4:$R$26)*($R22-COUNTIF(BQ$4:BQ22,"Hold"))+INTERCEPT(AG$4:AG$26,$R$4:$R$26)),NA())</f>
        <v>#N/A</v>
      </c>
      <c r="AT22" s="51" t="e">
        <f>IFERROR(IF(COUNT($U$4:$U22)&lt;&gt;AT$2,NA(),SLOPE(AH$4:AH$26,$R$4:$R$26)*($R22-COUNTIF(BR$4:BR22,"Hold"))+INTERCEPT(AH$4:AH$26,$R$4:$R$26)),NA())</f>
        <v>#N/A</v>
      </c>
      <c r="AU22" s="51" t="e">
        <f>IFERROR(IF(COUNT($U$4:$U22)&lt;&gt;AU$2,NA(),SLOPE(AI$4:AI$26,$R$4:$R$26)*($R22-COUNTIF(BS$4:BS22,"Hold"))+INTERCEPT(AI$4:AI$26,$R$4:$R$26)),NA())</f>
        <v>#N/A</v>
      </c>
      <c r="AV22" s="57" t="e">
        <f>IF(AND(ISNUMBER($U22),COUNT($U$4:$U22)=AV$2),$G22,IF($H22="Hold",AV21,IF(COUNT($U$4:$U22)=AV$2,$V22+AV21,NA())))</f>
        <v>#N/A</v>
      </c>
      <c r="AW22" s="57" t="e">
        <f>IF(AND(ISNUMBER($U22),COUNT($U$4:$U22)=AW$2),$G22,IF($H22="Hold",AW21,IF(COUNT($U$4:$U22)=AW$2,$V22+AW21,NA())))</f>
        <v>#N/A</v>
      </c>
      <c r="AX22" s="57" t="e">
        <f>IF(AND(ISNUMBER($U22),COUNT($U$4:$U22)=AX$2),$G22,IF($H22="Hold",AX21,IF(COUNT($U$4:$U22)=AX$2,$V22+AX21,NA())))</f>
        <v>#N/A</v>
      </c>
      <c r="AY22" s="57" t="e">
        <f>IF(AND(ISNUMBER($U22),COUNT($U$4:$U22)=AY$2),$G22,IF($H22="Hold",AY21,IF(COUNT($U$4:$U22)=AY$2,$V22+AY21,NA())))</f>
        <v>#N/A</v>
      </c>
      <c r="AZ22" s="57" t="e">
        <f>IF(AND(ISNUMBER($U22),COUNT($U$4:$U22)=AZ$2),$G22,IF($H22="Hold",AZ21,IF(COUNT($U$4:$U22)=AZ$2,$V22+AZ21,NA())))</f>
        <v>#N/A</v>
      </c>
      <c r="BA22" s="57" t="e">
        <f>IF(AND(ISNUMBER($U22),COUNT($U$4:$U22)=BA$2),$G22,IF($H22="Hold",BA21,IF(COUNT($U$4:$U22)=BA$2,$V22+BA21,NA())))</f>
        <v>#N/A</v>
      </c>
      <c r="BB22" s="57" t="e">
        <f>IF(AND(ISNUMBER($U22),COUNT($U$4:$U22)=BB$2),$G22,IF($H22="Hold",BB21,IF(COUNT($U$4:$U22)=BB$2,$V22+BB21,NA())))</f>
        <v>#N/A</v>
      </c>
      <c r="BC22" s="57" t="e">
        <f>IF(AND(ISNUMBER($U22),COUNT($U$4:$U22)=BC$2),$G22,IF($H22="Hold",BC21,IF(COUNT($U$4:$U22)=BC$2,$V22+BC21,NA())))</f>
        <v>#N/A</v>
      </c>
      <c r="BD22" s="57" t="e">
        <f>IF(AND(ISNUMBER($U22),COUNT($U$4:$U22)=BD$2),$G22,IF($H22="Hold",BD21,IF(COUNT($U$4:$U22)=BD$2,$V22+BD21,NA())))</f>
        <v>#N/A</v>
      </c>
      <c r="BE22" s="57" t="e">
        <f>IF(AND(ISNUMBER($U22),COUNT($U$4:$U22)=BE$2),$G22,IF($H22="Hold",BE21,IF(COUNT($U$4:$U22)=BE$2,$V22+BE21,NA())))</f>
        <v>#N/A</v>
      </c>
      <c r="BF22" s="57" t="e">
        <f>IF(AND(ISNUMBER($U22),COUNT($U$4:$U22)=BF$2),$G22,IF($H22="Hold",BF21,IF(COUNT($U$4:$U22)=BF$2,$V22+BF21,NA())))</f>
        <v>#N/A</v>
      </c>
      <c r="BG22" s="57" t="e">
        <f>IF(AND(ISNUMBER($U22),COUNT($U$4:$U22)=BG$2),$G22,IF($H22="Hold",BG21,IF(COUNT($U$4:$U22)=BG$2,$V22+BG21,NA())))</f>
        <v>#N/A</v>
      </c>
      <c r="BH22" s="55" t="e">
        <f>IF(AND(COUNT($U$4:$U22)=BH$2,$H22="Hold"),"Hold",NA())</f>
        <v>#N/A</v>
      </c>
      <c r="BI22" s="55" t="e">
        <f>IF(AND(COUNT($U$4:$U22)=BI$2,$H22="Hold"),"Hold",NA())</f>
        <v>#N/A</v>
      </c>
      <c r="BJ22" s="55" t="e">
        <f>IF(AND(COUNT($U$4:$U22)=BJ$2,$H22="Hold"),"Hold",NA())</f>
        <v>#N/A</v>
      </c>
      <c r="BK22" s="55" t="e">
        <f>IF(AND(COUNT($U$4:$U22)=BK$2,$H22="Hold"),"Hold",NA())</f>
        <v>#N/A</v>
      </c>
      <c r="BL22" s="55" t="e">
        <f>IF(AND(COUNT($U$4:$U22)=BL$2,$H22="Hold"),"Hold",NA())</f>
        <v>#N/A</v>
      </c>
      <c r="BM22" s="55" t="e">
        <f>IF(AND(COUNT($U$4:$U22)=BM$2,$H22="Hold"),"Hold",NA())</f>
        <v>#N/A</v>
      </c>
      <c r="BN22" s="55" t="e">
        <f>IF(AND(COUNT($U$4:$U22)=BN$2,$H22="Hold"),"Hold",NA())</f>
        <v>#N/A</v>
      </c>
      <c r="BO22" s="55" t="e">
        <f>IF(AND(COUNT($U$4:$U22)=BO$2,$H22="Hold"),"Hold",NA())</f>
        <v>#N/A</v>
      </c>
      <c r="BP22" s="55" t="e">
        <f>IF(AND(COUNT($U$4:$U22)=BP$2,$H22="Hold"),"Hold",NA())</f>
        <v>#N/A</v>
      </c>
      <c r="BQ22" s="55" t="e">
        <f>IF(AND(COUNT($U$4:$U22)=BQ$2,$H22="Hold"),"Hold",NA())</f>
        <v>#N/A</v>
      </c>
      <c r="BR22" s="55" t="e">
        <f>IF(AND(COUNT($U$4:$U22)=BR$2,$H22="Hold"),"Hold",NA())</f>
        <v>#N/A</v>
      </c>
      <c r="BS22" s="55" t="e">
        <f>IF(AND(COUNT($U$4:$U22)=BS$2,$H22="Hold"),"Hold",NA())</f>
        <v>#N/A</v>
      </c>
    </row>
    <row r="23" spans="1:71" s="96" customFormat="1" ht="18.75" customHeight="1" thickTop="1" x14ac:dyDescent="0.25">
      <c r="B23" s="23"/>
      <c r="C23" s="95"/>
      <c r="D23" s="9">
        <f t="shared" si="2"/>
        <v>38</v>
      </c>
      <c r="E23" s="10">
        <f t="shared" si="3"/>
        <v>42856</v>
      </c>
      <c r="F23" s="5" t="str">
        <f>IFERROR(IF(COUNT(G$4:G23)=0,"",IF(H23="Hold",F22,IF(ISNUMBER(U23),G23,F22+V23))),"")</f>
        <v/>
      </c>
      <c r="G23" s="13"/>
      <c r="H23" s="27"/>
      <c r="I23" s="17"/>
      <c r="J23" s="93"/>
      <c r="K23" s="34"/>
      <c r="L23" s="123" t="s">
        <v>81</v>
      </c>
      <c r="M23" s="128" t="s">
        <v>79</v>
      </c>
      <c r="N23" s="78"/>
      <c r="O23" s="153" t="str">
        <f>IF(AND(COUNTIF($H$4:$H$26,"Alt 2")&gt;0,ISBLANK(N23)),"← RoI* Needed","")</f>
        <v/>
      </c>
      <c r="P23" s="154"/>
      <c r="R23" s="46">
        <v>20</v>
      </c>
      <c r="S23" s="47" t="e">
        <f t="shared" si="0"/>
        <v>#N/A</v>
      </c>
      <c r="T23" s="47"/>
      <c r="U23" s="52" t="str">
        <f>IF(H23="30 Mins",$N$19,IF(H23="45 Mins",$N$20,IF(H23="60 Mins",$N$21,IF(H23="Alt 1",$N$22,IF(H23="Alt 2",$N$23,IF(H23="Alt 3",$N$24,IF(H23="Alt 4",$N$25,IF(H23="Alt 5",#REF!,IF(H23="Change",V22,"")))))))))</f>
        <v/>
      </c>
      <c r="V23" s="53" t="e">
        <f>IF(COUNT(U$4:U23)=0,NA(),IF(ISNUMBER(U23),U23,V22))</f>
        <v>#N/A</v>
      </c>
      <c r="W23" s="48" t="e">
        <f t="shared" si="1"/>
        <v>#N/A</v>
      </c>
      <c r="X23" s="72" t="str">
        <f>IF(AND(ISNUMBER($S23),COUNT($U$4:$U23)=X$2),$S23,"")</f>
        <v/>
      </c>
      <c r="Y23" s="72" t="str">
        <f>IF(AND(ISNUMBER($S23),COUNT($U$4:$U23)=Y$2),$S23,"")</f>
        <v/>
      </c>
      <c r="Z23" s="72" t="str">
        <f>IF(AND(ISNUMBER($S23),COUNT($U$4:$U23)=Z$2),$S23,"")</f>
        <v/>
      </c>
      <c r="AA23" s="72" t="str">
        <f>IF(AND(ISNUMBER($S23),COUNT($U$4:$U23)=AA$2),$S23,"")</f>
        <v/>
      </c>
      <c r="AB23" s="72" t="str">
        <f>IF(AND(ISNUMBER($S23),COUNT($U$4:$U23)=AB$2),$S23,"")</f>
        <v/>
      </c>
      <c r="AC23" s="72" t="str">
        <f>IF(AND(ISNUMBER($S23),COUNT($U$4:$U23)=AC$2),$S23,"")</f>
        <v/>
      </c>
      <c r="AD23" s="72" t="str">
        <f>IF(AND(ISNUMBER($S23),COUNT($U$4:$U23)=AD$2),$S23,"")</f>
        <v/>
      </c>
      <c r="AE23" s="72" t="str">
        <f>IF(AND(ISNUMBER($S23),COUNT($U$4:$U23)=AE$2),$S23,"")</f>
        <v/>
      </c>
      <c r="AF23" s="72" t="str">
        <f>IF(AND(ISNUMBER($S23),COUNT($U$4:$U23)=AF$2),$S23,"")</f>
        <v/>
      </c>
      <c r="AG23" s="72" t="str">
        <f>IF(AND(ISNUMBER($S23),COUNT($U$4:$U23)=AG$2),$S23,"")</f>
        <v/>
      </c>
      <c r="AH23" s="72" t="str">
        <f>IF(AND(ISNUMBER($S23),COUNT($U$4:$U23)=AH$2),$S23,"")</f>
        <v/>
      </c>
      <c r="AI23" s="72" t="str">
        <f>IF(AND(ISNUMBER($S23),COUNT($U$4:$U23)=AI$2),$S23,"")</f>
        <v/>
      </c>
      <c r="AJ23" s="51" t="e">
        <f>IFERROR(IF(COUNT($U$4:$U23)&lt;&gt;AJ$2,NA(),SLOPE(X$4:X$26,$R$4:$R$26)*($R23-COUNTIF(BH$4:BH23,"Hold"))+INTERCEPT(X$4:X$26,$R$4:$R$26)),NA())</f>
        <v>#N/A</v>
      </c>
      <c r="AK23" s="51" t="e">
        <f>IFERROR(IF(COUNT($U$4:$U23)&lt;&gt;AK$2,NA(),SLOPE(Y$4:Y$26,$R$4:$R$26)*($R23-COUNTIF(BI$4:BI23,"Hold"))+INTERCEPT(Y$4:Y$26,$R$4:$R$26)),NA())</f>
        <v>#N/A</v>
      </c>
      <c r="AL23" s="51" t="e">
        <f>IFERROR(IF(COUNT($U$4:$U23)&lt;&gt;AL$2,NA(),SLOPE(Z$4:Z$26,$R$4:$R$26)*($R23-COUNTIF(BJ$4:BJ23,"Hold"))+INTERCEPT(Z$4:Z$26,$R$4:$R$26)),NA())</f>
        <v>#N/A</v>
      </c>
      <c r="AM23" s="51" t="e">
        <f>IFERROR(IF(COUNT($U$4:$U23)&lt;&gt;AM$2,NA(),SLOPE(AA$4:AA$26,$R$4:$R$26)*($R23-COUNTIF(BK$4:BK23,"Hold"))+INTERCEPT(AA$4:AA$26,$R$4:$R$26)),NA())</f>
        <v>#N/A</v>
      </c>
      <c r="AN23" s="51" t="e">
        <f>IFERROR(IF(COUNT($U$4:$U23)&lt;&gt;AN$2,NA(),SLOPE(AB$4:AB$26,$R$4:$R$26)*($R23-COUNTIF(BL$4:BL23,"Hold"))+INTERCEPT(AB$4:AB$26,$R$4:$R$26)),NA())</f>
        <v>#N/A</v>
      </c>
      <c r="AO23" s="51" t="e">
        <f>IFERROR(IF(COUNT($U$4:$U23)&lt;&gt;AO$2,NA(),SLOPE(AC$4:AC$26,$R$4:$R$26)*($R23-COUNTIF(BM$4:BM23,"Hold"))+INTERCEPT(AC$4:AC$26,$R$4:$R$26)),NA())</f>
        <v>#N/A</v>
      </c>
      <c r="AP23" s="51" t="e">
        <f>IFERROR(IF(COUNT($U$4:$U23)&lt;&gt;AP$2,NA(),SLOPE(AD$4:AD$26,$R$4:$R$26)*($R23-COUNTIF(BN$4:BN23,"Hold"))+INTERCEPT(AD$4:AD$26,$R$4:$R$26)),NA())</f>
        <v>#N/A</v>
      </c>
      <c r="AQ23" s="51" t="e">
        <f>IFERROR(IF(COUNT($U$4:$U23)&lt;&gt;AQ$2,NA(),SLOPE(AE$4:AE$26,$R$4:$R$26)*($R23-COUNTIF(BO$4:BO23,"Hold"))+INTERCEPT(AE$4:AE$26,$R$4:$R$26)),NA())</f>
        <v>#N/A</v>
      </c>
      <c r="AR23" s="51" t="e">
        <f>IFERROR(IF(COUNT($U$4:$U23)&lt;&gt;AR$2,NA(),SLOPE(AF$4:AF$26,$R$4:$R$26)*($R23-COUNTIF(BP$4:BP23,"Hold"))+INTERCEPT(AF$4:AF$26,$R$4:$R$26)),NA())</f>
        <v>#N/A</v>
      </c>
      <c r="AS23" s="51" t="e">
        <f>IFERROR(IF(COUNT($U$4:$U23)&lt;&gt;AS$2,NA(),SLOPE(AG$4:AG$26,$R$4:$R$26)*($R23-COUNTIF(BQ$4:BQ23,"Hold"))+INTERCEPT(AG$4:AG$26,$R$4:$R$26)),NA())</f>
        <v>#N/A</v>
      </c>
      <c r="AT23" s="51" t="e">
        <f>IFERROR(IF(COUNT($U$4:$U23)&lt;&gt;AT$2,NA(),SLOPE(AH$4:AH$26,$R$4:$R$26)*($R23-COUNTIF(BR$4:BR23,"Hold"))+INTERCEPT(AH$4:AH$26,$R$4:$R$26)),NA())</f>
        <v>#N/A</v>
      </c>
      <c r="AU23" s="51" t="e">
        <f>IFERROR(IF(COUNT($U$4:$U23)&lt;&gt;AU$2,NA(),SLOPE(AI$4:AI$26,$R$4:$R$26)*($R23-COUNTIF(BS$4:BS23,"Hold"))+INTERCEPT(AI$4:AI$26,$R$4:$R$26)),NA())</f>
        <v>#N/A</v>
      </c>
      <c r="AV23" s="57" t="e">
        <f>IF(AND(ISNUMBER($U23),COUNT($U$4:$U23)=AV$2),$G23,IF($H23="Hold",AV22,IF(COUNT($U$4:$U23)=AV$2,$V23+AV22,NA())))</f>
        <v>#N/A</v>
      </c>
      <c r="AW23" s="57" t="e">
        <f>IF(AND(ISNUMBER($U23),COUNT($U$4:$U23)=AW$2),$G23,IF($H23="Hold",AW22,IF(COUNT($U$4:$U23)=AW$2,$V23+AW22,NA())))</f>
        <v>#N/A</v>
      </c>
      <c r="AX23" s="57" t="e">
        <f>IF(AND(ISNUMBER($U23),COUNT($U$4:$U23)=AX$2),$G23,IF($H23="Hold",AX22,IF(COUNT($U$4:$U23)=AX$2,$V23+AX22,NA())))</f>
        <v>#N/A</v>
      </c>
      <c r="AY23" s="57" t="e">
        <f>IF(AND(ISNUMBER($U23),COUNT($U$4:$U23)=AY$2),$G23,IF($H23="Hold",AY22,IF(COUNT($U$4:$U23)=AY$2,$V23+AY22,NA())))</f>
        <v>#N/A</v>
      </c>
      <c r="AZ23" s="57" t="e">
        <f>IF(AND(ISNUMBER($U23),COUNT($U$4:$U23)=AZ$2),$G23,IF($H23="Hold",AZ22,IF(COUNT($U$4:$U23)=AZ$2,$V23+AZ22,NA())))</f>
        <v>#N/A</v>
      </c>
      <c r="BA23" s="57" t="e">
        <f>IF(AND(ISNUMBER($U23),COUNT($U$4:$U23)=BA$2),$G23,IF($H23="Hold",BA22,IF(COUNT($U$4:$U23)=BA$2,$V23+BA22,NA())))</f>
        <v>#N/A</v>
      </c>
      <c r="BB23" s="57" t="e">
        <f>IF(AND(ISNUMBER($U23),COUNT($U$4:$U23)=BB$2),$G23,IF($H23="Hold",BB22,IF(COUNT($U$4:$U23)=BB$2,$V23+BB22,NA())))</f>
        <v>#N/A</v>
      </c>
      <c r="BC23" s="57" t="e">
        <f>IF(AND(ISNUMBER($U23),COUNT($U$4:$U23)=BC$2),$G23,IF($H23="Hold",BC22,IF(COUNT($U$4:$U23)=BC$2,$V23+BC22,NA())))</f>
        <v>#N/A</v>
      </c>
      <c r="BD23" s="57" t="e">
        <f>IF(AND(ISNUMBER($U23),COUNT($U$4:$U23)=BD$2),$G23,IF($H23="Hold",BD22,IF(COUNT($U$4:$U23)=BD$2,$V23+BD22,NA())))</f>
        <v>#N/A</v>
      </c>
      <c r="BE23" s="57" t="e">
        <f>IF(AND(ISNUMBER($U23),COUNT($U$4:$U23)=BE$2),$G23,IF($H23="Hold",BE22,IF(COUNT($U$4:$U23)=BE$2,$V23+BE22,NA())))</f>
        <v>#N/A</v>
      </c>
      <c r="BF23" s="57" t="e">
        <f>IF(AND(ISNUMBER($U23),COUNT($U$4:$U23)=BF$2),$G23,IF($H23="Hold",BF22,IF(COUNT($U$4:$U23)=BF$2,$V23+BF22,NA())))</f>
        <v>#N/A</v>
      </c>
      <c r="BG23" s="57" t="e">
        <f>IF(AND(ISNUMBER($U23),COUNT($U$4:$U23)=BG$2),$G23,IF($H23="Hold",BG22,IF(COUNT($U$4:$U23)=BG$2,$V23+BG22,NA())))</f>
        <v>#N/A</v>
      </c>
      <c r="BH23" s="55" t="e">
        <f>IF(AND(COUNT($U$4:$U23)=BH$2,$H23="Hold"),"Hold",NA())</f>
        <v>#N/A</v>
      </c>
      <c r="BI23" s="55" t="e">
        <f>IF(AND(COUNT($U$4:$U23)=BI$2,$H23="Hold"),"Hold",NA())</f>
        <v>#N/A</v>
      </c>
      <c r="BJ23" s="55" t="e">
        <f>IF(AND(COUNT($U$4:$U23)=BJ$2,$H23="Hold"),"Hold",NA())</f>
        <v>#N/A</v>
      </c>
      <c r="BK23" s="55" t="e">
        <f>IF(AND(COUNT($U$4:$U23)=BK$2,$H23="Hold"),"Hold",NA())</f>
        <v>#N/A</v>
      </c>
      <c r="BL23" s="55" t="e">
        <f>IF(AND(COUNT($U$4:$U23)=BL$2,$H23="Hold"),"Hold",NA())</f>
        <v>#N/A</v>
      </c>
      <c r="BM23" s="55" t="e">
        <f>IF(AND(COUNT($U$4:$U23)=BM$2,$H23="Hold"),"Hold",NA())</f>
        <v>#N/A</v>
      </c>
      <c r="BN23" s="55" t="e">
        <f>IF(AND(COUNT($U$4:$U23)=BN$2,$H23="Hold"),"Hold",NA())</f>
        <v>#N/A</v>
      </c>
      <c r="BO23" s="55" t="e">
        <f>IF(AND(COUNT($U$4:$U23)=BO$2,$H23="Hold"),"Hold",NA())</f>
        <v>#N/A</v>
      </c>
      <c r="BP23" s="55" t="e">
        <f>IF(AND(COUNT($U$4:$U23)=BP$2,$H23="Hold"),"Hold",NA())</f>
        <v>#N/A</v>
      </c>
      <c r="BQ23" s="55" t="e">
        <f>IF(AND(COUNT($U$4:$U23)=BQ$2,$H23="Hold"),"Hold",NA())</f>
        <v>#N/A</v>
      </c>
      <c r="BR23" s="55" t="e">
        <f>IF(AND(COUNT($U$4:$U23)=BR$2,$H23="Hold"),"Hold",NA())</f>
        <v>#N/A</v>
      </c>
      <c r="BS23" s="55" t="e">
        <f>IF(AND(COUNT($U$4:$U23)=BS$2,$H23="Hold"),"Hold",NA())</f>
        <v>#N/A</v>
      </c>
    </row>
    <row r="24" spans="1:71" s="96" customFormat="1" ht="18.75" customHeight="1" x14ac:dyDescent="0.25">
      <c r="B24" s="23"/>
      <c r="C24" s="95"/>
      <c r="D24" s="9">
        <f t="shared" si="2"/>
        <v>40</v>
      </c>
      <c r="E24" s="10">
        <f t="shared" si="3"/>
        <v>42870</v>
      </c>
      <c r="F24" s="5" t="str">
        <f>IFERROR(IF(COUNT(G$4:G24)=0,"",IF(H24="Hold",F23,IF(ISNUMBER(U24),G24,F23+V24))),"")</f>
        <v/>
      </c>
      <c r="G24" s="13"/>
      <c r="H24" s="27"/>
      <c r="I24" s="17"/>
      <c r="J24" s="93"/>
      <c r="K24" s="34"/>
      <c r="L24" s="151" t="s">
        <v>86</v>
      </c>
      <c r="M24" s="151"/>
      <c r="N24" s="151"/>
      <c r="O24" s="151"/>
      <c r="P24" s="37"/>
      <c r="R24" s="46">
        <v>21</v>
      </c>
      <c r="S24" s="47" t="e">
        <f t="shared" si="0"/>
        <v>#N/A</v>
      </c>
      <c r="T24" s="47"/>
      <c r="U24" s="52" t="str">
        <f>IF(H24="30 Mins",$N$19,IF(H24="45 Mins",$N$20,IF(H24="60 Mins",$N$21,IF(H24="Alt 1",$N$22,IF(H24="Alt 2",$N$23,IF(H24="Alt 3",$N$24,IF(H24="Alt 4",$N$25,IF(H24="Alt 5",#REF!,IF(H24="Change",V23,"")))))))))</f>
        <v/>
      </c>
      <c r="V24" s="53" t="e">
        <f>IF(COUNT(U$4:U24)=0,NA(),IF(ISNUMBER(U24),U24,V23))</f>
        <v>#N/A</v>
      </c>
      <c r="W24" s="48" t="e">
        <f t="shared" si="1"/>
        <v>#N/A</v>
      </c>
      <c r="X24" s="72" t="str">
        <f>IF(AND(ISNUMBER($S24),COUNT($U$4:$U24)=X$2),$S24,"")</f>
        <v/>
      </c>
      <c r="Y24" s="72" t="str">
        <f>IF(AND(ISNUMBER($S24),COUNT($U$4:$U24)=Y$2),$S24,"")</f>
        <v/>
      </c>
      <c r="Z24" s="72" t="str">
        <f>IF(AND(ISNUMBER($S24),COUNT($U$4:$U24)=Z$2),$S24,"")</f>
        <v/>
      </c>
      <c r="AA24" s="72" t="str">
        <f>IF(AND(ISNUMBER($S24),COUNT($U$4:$U24)=AA$2),$S24,"")</f>
        <v/>
      </c>
      <c r="AB24" s="72" t="str">
        <f>IF(AND(ISNUMBER($S24),COUNT($U$4:$U24)=AB$2),$S24,"")</f>
        <v/>
      </c>
      <c r="AC24" s="72" t="str">
        <f>IF(AND(ISNUMBER($S24),COUNT($U$4:$U24)=AC$2),$S24,"")</f>
        <v/>
      </c>
      <c r="AD24" s="72" t="str">
        <f>IF(AND(ISNUMBER($S24),COUNT($U$4:$U24)=AD$2),$S24,"")</f>
        <v/>
      </c>
      <c r="AE24" s="72" t="str">
        <f>IF(AND(ISNUMBER($S24),COUNT($U$4:$U24)=AE$2),$S24,"")</f>
        <v/>
      </c>
      <c r="AF24" s="72" t="str">
        <f>IF(AND(ISNUMBER($S24),COUNT($U$4:$U24)=AF$2),$S24,"")</f>
        <v/>
      </c>
      <c r="AG24" s="72" t="str">
        <f>IF(AND(ISNUMBER($S24),COUNT($U$4:$U24)=AG$2),$S24,"")</f>
        <v/>
      </c>
      <c r="AH24" s="72" t="str">
        <f>IF(AND(ISNUMBER($S24),COUNT($U$4:$U24)=AH$2),$S24,"")</f>
        <v/>
      </c>
      <c r="AI24" s="72" t="str">
        <f>IF(AND(ISNUMBER($S24),COUNT($U$4:$U24)=AI$2),$S24,"")</f>
        <v/>
      </c>
      <c r="AJ24" s="51" t="e">
        <f>IFERROR(IF(COUNT($U$4:$U24)&lt;&gt;AJ$2,NA(),SLOPE(X$4:X$26,$R$4:$R$26)*($R24-COUNTIF(BH$4:BH24,"Hold"))+INTERCEPT(X$4:X$26,$R$4:$R$26)),NA())</f>
        <v>#N/A</v>
      </c>
      <c r="AK24" s="51" t="e">
        <f>IFERROR(IF(COUNT($U$4:$U24)&lt;&gt;AK$2,NA(),SLOPE(Y$4:Y$26,$R$4:$R$26)*($R24-COUNTIF(BI$4:BI24,"Hold"))+INTERCEPT(Y$4:Y$26,$R$4:$R$26)),NA())</f>
        <v>#N/A</v>
      </c>
      <c r="AL24" s="51" t="e">
        <f>IFERROR(IF(COUNT($U$4:$U24)&lt;&gt;AL$2,NA(),SLOPE(Z$4:Z$26,$R$4:$R$26)*($R24-COUNTIF(BJ$4:BJ24,"Hold"))+INTERCEPT(Z$4:Z$26,$R$4:$R$26)),NA())</f>
        <v>#N/A</v>
      </c>
      <c r="AM24" s="51" t="e">
        <f>IFERROR(IF(COUNT($U$4:$U24)&lt;&gt;AM$2,NA(),SLOPE(AA$4:AA$26,$R$4:$R$26)*($R24-COUNTIF(BK$4:BK24,"Hold"))+INTERCEPT(AA$4:AA$26,$R$4:$R$26)),NA())</f>
        <v>#N/A</v>
      </c>
      <c r="AN24" s="51" t="e">
        <f>IFERROR(IF(COUNT($U$4:$U24)&lt;&gt;AN$2,NA(),SLOPE(AB$4:AB$26,$R$4:$R$26)*($R24-COUNTIF(BL$4:BL24,"Hold"))+INTERCEPT(AB$4:AB$26,$R$4:$R$26)),NA())</f>
        <v>#N/A</v>
      </c>
      <c r="AO24" s="51" t="e">
        <f>IFERROR(IF(COUNT($U$4:$U24)&lt;&gt;AO$2,NA(),SLOPE(AC$4:AC$26,$R$4:$R$26)*($R24-COUNTIF(BM$4:BM24,"Hold"))+INTERCEPT(AC$4:AC$26,$R$4:$R$26)),NA())</f>
        <v>#N/A</v>
      </c>
      <c r="AP24" s="51" t="e">
        <f>IFERROR(IF(COUNT($U$4:$U24)&lt;&gt;AP$2,NA(),SLOPE(AD$4:AD$26,$R$4:$R$26)*($R24-COUNTIF(BN$4:BN24,"Hold"))+INTERCEPT(AD$4:AD$26,$R$4:$R$26)),NA())</f>
        <v>#N/A</v>
      </c>
      <c r="AQ24" s="51" t="e">
        <f>IFERROR(IF(COUNT($U$4:$U24)&lt;&gt;AQ$2,NA(),SLOPE(AE$4:AE$26,$R$4:$R$26)*($R24-COUNTIF(BO$4:BO24,"Hold"))+INTERCEPT(AE$4:AE$26,$R$4:$R$26)),NA())</f>
        <v>#N/A</v>
      </c>
      <c r="AR24" s="51" t="e">
        <f>IFERROR(IF(COUNT($U$4:$U24)&lt;&gt;AR$2,NA(),SLOPE(AF$4:AF$26,$R$4:$R$26)*($R24-COUNTIF(BP$4:BP24,"Hold"))+INTERCEPT(AF$4:AF$26,$R$4:$R$26)),NA())</f>
        <v>#N/A</v>
      </c>
      <c r="AS24" s="51" t="e">
        <f>IFERROR(IF(COUNT($U$4:$U24)&lt;&gt;AS$2,NA(),SLOPE(AG$4:AG$26,$R$4:$R$26)*($R24-COUNTIF(BQ$4:BQ24,"Hold"))+INTERCEPT(AG$4:AG$26,$R$4:$R$26)),NA())</f>
        <v>#N/A</v>
      </c>
      <c r="AT24" s="51" t="e">
        <f>IFERROR(IF(COUNT($U$4:$U24)&lt;&gt;AT$2,NA(),SLOPE(AH$4:AH$26,$R$4:$R$26)*($R24-COUNTIF(BR$4:BR24,"Hold"))+INTERCEPT(AH$4:AH$26,$R$4:$R$26)),NA())</f>
        <v>#N/A</v>
      </c>
      <c r="AU24" s="51" t="e">
        <f>IFERROR(IF(COUNT($U$4:$U24)&lt;&gt;AU$2,NA(),SLOPE(AI$4:AI$26,$R$4:$R$26)*($R24-COUNTIF(BS$4:BS24,"Hold"))+INTERCEPT(AI$4:AI$26,$R$4:$R$26)),NA())</f>
        <v>#N/A</v>
      </c>
      <c r="AV24" s="57" t="e">
        <f>IF(AND(ISNUMBER($U24),COUNT($U$4:$U24)=AV$2),$G24,IF($H24="Hold",AV23,IF(COUNT($U$4:$U24)=AV$2,$V24+AV23,NA())))</f>
        <v>#N/A</v>
      </c>
      <c r="AW24" s="57" t="e">
        <f>IF(AND(ISNUMBER($U24),COUNT($U$4:$U24)=AW$2),$G24,IF($H24="Hold",AW23,IF(COUNT($U$4:$U24)=AW$2,$V24+AW23,NA())))</f>
        <v>#N/A</v>
      </c>
      <c r="AX24" s="57" t="e">
        <f>IF(AND(ISNUMBER($U24),COUNT($U$4:$U24)=AX$2),$G24,IF($H24="Hold",AX23,IF(COUNT($U$4:$U24)=AX$2,$V24+AX23,NA())))</f>
        <v>#N/A</v>
      </c>
      <c r="AY24" s="57" t="e">
        <f>IF(AND(ISNUMBER($U24),COUNT($U$4:$U24)=AY$2),$G24,IF($H24="Hold",AY23,IF(COUNT($U$4:$U24)=AY$2,$V24+AY23,NA())))</f>
        <v>#N/A</v>
      </c>
      <c r="AZ24" s="57" t="e">
        <f>IF(AND(ISNUMBER($U24),COUNT($U$4:$U24)=AZ$2),$G24,IF($H24="Hold",AZ23,IF(COUNT($U$4:$U24)=AZ$2,$V24+AZ23,NA())))</f>
        <v>#N/A</v>
      </c>
      <c r="BA24" s="57" t="e">
        <f>IF(AND(ISNUMBER($U24),COUNT($U$4:$U24)=BA$2),$G24,IF($H24="Hold",BA23,IF(COUNT($U$4:$U24)=BA$2,$V24+BA23,NA())))</f>
        <v>#N/A</v>
      </c>
      <c r="BB24" s="57" t="e">
        <f>IF(AND(ISNUMBER($U24),COUNT($U$4:$U24)=BB$2),$G24,IF($H24="Hold",BB23,IF(COUNT($U$4:$U24)=BB$2,$V24+BB23,NA())))</f>
        <v>#N/A</v>
      </c>
      <c r="BC24" s="57" t="e">
        <f>IF(AND(ISNUMBER($U24),COUNT($U$4:$U24)=BC$2),$G24,IF($H24="Hold",BC23,IF(COUNT($U$4:$U24)=BC$2,$V24+BC23,NA())))</f>
        <v>#N/A</v>
      </c>
      <c r="BD24" s="57" t="e">
        <f>IF(AND(ISNUMBER($U24),COUNT($U$4:$U24)=BD$2),$G24,IF($H24="Hold",BD23,IF(COUNT($U$4:$U24)=BD$2,$V24+BD23,NA())))</f>
        <v>#N/A</v>
      </c>
      <c r="BE24" s="57" t="e">
        <f>IF(AND(ISNUMBER($U24),COUNT($U$4:$U24)=BE$2),$G24,IF($H24="Hold",BE23,IF(COUNT($U$4:$U24)=BE$2,$V24+BE23,NA())))</f>
        <v>#N/A</v>
      </c>
      <c r="BF24" s="57" t="e">
        <f>IF(AND(ISNUMBER($U24),COUNT($U$4:$U24)=BF$2),$G24,IF($H24="Hold",BF23,IF(COUNT($U$4:$U24)=BF$2,$V24+BF23,NA())))</f>
        <v>#N/A</v>
      </c>
      <c r="BG24" s="57" t="e">
        <f>IF(AND(ISNUMBER($U24),COUNT($U$4:$U24)=BG$2),$G24,IF($H24="Hold",BG23,IF(COUNT($U$4:$U24)=BG$2,$V24+BG23,NA())))</f>
        <v>#N/A</v>
      </c>
      <c r="BH24" s="55" t="e">
        <f>IF(AND(COUNT($U$4:$U24)=BH$2,$H24="Hold"),"Hold",NA())</f>
        <v>#N/A</v>
      </c>
      <c r="BI24" s="55" t="e">
        <f>IF(AND(COUNT($U$4:$U24)=BI$2,$H24="Hold"),"Hold",NA())</f>
        <v>#N/A</v>
      </c>
      <c r="BJ24" s="55" t="e">
        <f>IF(AND(COUNT($U$4:$U24)=BJ$2,$H24="Hold"),"Hold",NA())</f>
        <v>#N/A</v>
      </c>
      <c r="BK24" s="55" t="e">
        <f>IF(AND(COUNT($U$4:$U24)=BK$2,$H24="Hold"),"Hold",NA())</f>
        <v>#N/A</v>
      </c>
      <c r="BL24" s="55" t="e">
        <f>IF(AND(COUNT($U$4:$U24)=BL$2,$H24="Hold"),"Hold",NA())</f>
        <v>#N/A</v>
      </c>
      <c r="BM24" s="55" t="e">
        <f>IF(AND(COUNT($U$4:$U24)=BM$2,$H24="Hold"),"Hold",NA())</f>
        <v>#N/A</v>
      </c>
      <c r="BN24" s="55" t="e">
        <f>IF(AND(COUNT($U$4:$U24)=BN$2,$H24="Hold"),"Hold",NA())</f>
        <v>#N/A</v>
      </c>
      <c r="BO24" s="55" t="e">
        <f>IF(AND(COUNT($U$4:$U24)=BO$2,$H24="Hold"),"Hold",NA())</f>
        <v>#N/A</v>
      </c>
      <c r="BP24" s="55" t="e">
        <f>IF(AND(COUNT($U$4:$U24)=BP$2,$H24="Hold"),"Hold",NA())</f>
        <v>#N/A</v>
      </c>
      <c r="BQ24" s="55" t="e">
        <f>IF(AND(COUNT($U$4:$U24)=BQ$2,$H24="Hold"),"Hold",NA())</f>
        <v>#N/A</v>
      </c>
      <c r="BR24" s="55" t="e">
        <f>IF(AND(COUNT($U$4:$U24)=BR$2,$H24="Hold"),"Hold",NA())</f>
        <v>#N/A</v>
      </c>
      <c r="BS24" s="55" t="e">
        <f>IF(AND(COUNT($U$4:$U24)=BS$2,$H24="Hold"),"Hold",NA())</f>
        <v>#N/A</v>
      </c>
    </row>
    <row r="25" spans="1:71" s="96" customFormat="1" ht="18.75" customHeight="1" x14ac:dyDescent="0.25">
      <c r="B25" s="23"/>
      <c r="C25" s="95"/>
      <c r="D25" s="9">
        <f t="shared" si="2"/>
        <v>42</v>
      </c>
      <c r="E25" s="10">
        <f t="shared" si="3"/>
        <v>42884</v>
      </c>
      <c r="F25" s="5" t="str">
        <f>IFERROR(IF(COUNT(G$4:G25)=0,"",IF(H25="Hold",F24,IF(ISNUMBER(U25),G25,F24+V25))),"")</f>
        <v/>
      </c>
      <c r="G25" s="13"/>
      <c r="H25" s="27"/>
      <c r="I25" s="17"/>
      <c r="J25" s="93"/>
      <c r="K25" s="34"/>
      <c r="L25" s="151"/>
      <c r="M25" s="151"/>
      <c r="N25" s="151"/>
      <c r="O25" s="151"/>
      <c r="P25" s="37"/>
      <c r="R25" s="46">
        <v>22</v>
      </c>
      <c r="S25" s="47" t="e">
        <f t="shared" si="0"/>
        <v>#N/A</v>
      </c>
      <c r="T25" s="47"/>
      <c r="U25" s="52" t="str">
        <f>IF(H25="30 Mins",$N$19,IF(H25="45 Mins",$N$20,IF(H25="60 Mins",$N$21,IF(H25="Alt 1",$N$22,IF(H25="Alt 2",$N$23,IF(H25="Alt 3",$N$24,IF(H25="Alt 4",$N$25,IF(H25="Alt 5",#REF!,IF(H25="Change",V24,"")))))))))</f>
        <v/>
      </c>
      <c r="V25" s="53" t="e">
        <f>IF(COUNT(U$4:U25)=0,NA(),IF(ISNUMBER(U25),U25,V24))</f>
        <v>#N/A</v>
      </c>
      <c r="W25" s="48" t="e">
        <f t="shared" si="1"/>
        <v>#N/A</v>
      </c>
      <c r="X25" s="72" t="str">
        <f>IF(AND(ISNUMBER($S25),COUNT($U$4:$U25)=X$2),$S25,"")</f>
        <v/>
      </c>
      <c r="Y25" s="72" t="str">
        <f>IF(AND(ISNUMBER($S25),COUNT($U$4:$U25)=Y$2),$S25,"")</f>
        <v/>
      </c>
      <c r="Z25" s="72" t="str">
        <f>IF(AND(ISNUMBER($S25),COUNT($U$4:$U25)=Z$2),$S25,"")</f>
        <v/>
      </c>
      <c r="AA25" s="72" t="str">
        <f>IF(AND(ISNUMBER($S25),COUNT($U$4:$U25)=AA$2),$S25,"")</f>
        <v/>
      </c>
      <c r="AB25" s="72" t="str">
        <f>IF(AND(ISNUMBER($S25),COUNT($U$4:$U25)=AB$2),$S25,"")</f>
        <v/>
      </c>
      <c r="AC25" s="72" t="str">
        <f>IF(AND(ISNUMBER($S25),COUNT($U$4:$U25)=AC$2),$S25,"")</f>
        <v/>
      </c>
      <c r="AD25" s="72" t="str">
        <f>IF(AND(ISNUMBER($S25),COUNT($U$4:$U25)=AD$2),$S25,"")</f>
        <v/>
      </c>
      <c r="AE25" s="72" t="str">
        <f>IF(AND(ISNUMBER($S25),COUNT($U$4:$U25)=AE$2),$S25,"")</f>
        <v/>
      </c>
      <c r="AF25" s="72" t="str">
        <f>IF(AND(ISNUMBER($S25),COUNT($U$4:$U25)=AF$2),$S25,"")</f>
        <v/>
      </c>
      <c r="AG25" s="72" t="str">
        <f>IF(AND(ISNUMBER($S25),COUNT($U$4:$U25)=AG$2),$S25,"")</f>
        <v/>
      </c>
      <c r="AH25" s="72" t="str">
        <f>IF(AND(ISNUMBER($S25),COUNT($U$4:$U25)=AH$2),$S25,"")</f>
        <v/>
      </c>
      <c r="AI25" s="72" t="str">
        <f>IF(AND(ISNUMBER($S25),COUNT($U$4:$U25)=AI$2),$S25,"")</f>
        <v/>
      </c>
      <c r="AJ25" s="51" t="e">
        <f>IFERROR(IF(COUNT($U$4:$U25)&lt;&gt;AJ$2,NA(),SLOPE(X$4:X$26,$R$4:$R$26)*($R25-COUNTIF(BH$4:BH25,"Hold"))+INTERCEPT(X$4:X$26,$R$4:$R$26)),NA())</f>
        <v>#N/A</v>
      </c>
      <c r="AK25" s="51" t="e">
        <f>IFERROR(IF(COUNT($U$4:$U25)&lt;&gt;AK$2,NA(),SLOPE(Y$4:Y$26,$R$4:$R$26)*($R25-COUNTIF(BI$4:BI25,"Hold"))+INTERCEPT(Y$4:Y$26,$R$4:$R$26)),NA())</f>
        <v>#N/A</v>
      </c>
      <c r="AL25" s="51" t="e">
        <f>IFERROR(IF(COUNT($U$4:$U25)&lt;&gt;AL$2,NA(),SLOPE(Z$4:Z$26,$R$4:$R$26)*($R25-COUNTIF(BJ$4:BJ25,"Hold"))+INTERCEPT(Z$4:Z$26,$R$4:$R$26)),NA())</f>
        <v>#N/A</v>
      </c>
      <c r="AM25" s="51" t="e">
        <f>IFERROR(IF(COUNT($U$4:$U25)&lt;&gt;AM$2,NA(),SLOPE(AA$4:AA$26,$R$4:$R$26)*($R25-COUNTIF(BK$4:BK25,"Hold"))+INTERCEPT(AA$4:AA$26,$R$4:$R$26)),NA())</f>
        <v>#N/A</v>
      </c>
      <c r="AN25" s="51" t="e">
        <f>IFERROR(IF(COUNT($U$4:$U25)&lt;&gt;AN$2,NA(),SLOPE(AB$4:AB$26,$R$4:$R$26)*($R25-COUNTIF(BL$4:BL25,"Hold"))+INTERCEPT(AB$4:AB$26,$R$4:$R$26)),NA())</f>
        <v>#N/A</v>
      </c>
      <c r="AO25" s="51" t="e">
        <f>IFERROR(IF(COUNT($U$4:$U25)&lt;&gt;AO$2,NA(),SLOPE(AC$4:AC$26,$R$4:$R$26)*($R25-COUNTIF(BM$4:BM25,"Hold"))+INTERCEPT(AC$4:AC$26,$R$4:$R$26)),NA())</f>
        <v>#N/A</v>
      </c>
      <c r="AP25" s="51" t="e">
        <f>IFERROR(IF(COUNT($U$4:$U25)&lt;&gt;AP$2,NA(),SLOPE(AD$4:AD$26,$R$4:$R$26)*($R25-COUNTIF(BN$4:BN25,"Hold"))+INTERCEPT(AD$4:AD$26,$R$4:$R$26)),NA())</f>
        <v>#N/A</v>
      </c>
      <c r="AQ25" s="51" t="e">
        <f>IFERROR(IF(COUNT($U$4:$U25)&lt;&gt;AQ$2,NA(),SLOPE(AE$4:AE$26,$R$4:$R$26)*($R25-COUNTIF(BO$4:BO25,"Hold"))+INTERCEPT(AE$4:AE$26,$R$4:$R$26)),NA())</f>
        <v>#N/A</v>
      </c>
      <c r="AR25" s="51" t="e">
        <f>IFERROR(IF(COUNT($U$4:$U25)&lt;&gt;AR$2,NA(),SLOPE(AF$4:AF$26,$R$4:$R$26)*($R25-COUNTIF(BP$4:BP25,"Hold"))+INTERCEPT(AF$4:AF$26,$R$4:$R$26)),NA())</f>
        <v>#N/A</v>
      </c>
      <c r="AS25" s="51" t="e">
        <f>IFERROR(IF(COUNT($U$4:$U25)&lt;&gt;AS$2,NA(),SLOPE(AG$4:AG$26,$R$4:$R$26)*($R25-COUNTIF(BQ$4:BQ25,"Hold"))+INTERCEPT(AG$4:AG$26,$R$4:$R$26)),NA())</f>
        <v>#N/A</v>
      </c>
      <c r="AT25" s="51" t="e">
        <f>IFERROR(IF(COUNT($U$4:$U25)&lt;&gt;AT$2,NA(),SLOPE(AH$4:AH$26,$R$4:$R$26)*($R25-COUNTIF(BR$4:BR25,"Hold"))+INTERCEPT(AH$4:AH$26,$R$4:$R$26)),NA())</f>
        <v>#N/A</v>
      </c>
      <c r="AU25" s="51" t="e">
        <f>IFERROR(IF(COUNT($U$4:$U25)&lt;&gt;AU$2,NA(),SLOPE(AI$4:AI$26,$R$4:$R$26)*($R25-COUNTIF(BS$4:BS25,"Hold"))+INTERCEPT(AI$4:AI$26,$R$4:$R$26)),NA())</f>
        <v>#N/A</v>
      </c>
      <c r="AV25" s="57" t="e">
        <f>IF(AND(ISNUMBER($U25),COUNT($U$4:$U25)=AV$2),$G25,IF($H25="Hold",AV24,IF(COUNT($U$4:$U25)=AV$2,$V25+AV24,NA())))</f>
        <v>#N/A</v>
      </c>
      <c r="AW25" s="57" t="e">
        <f>IF(AND(ISNUMBER($U25),COUNT($U$4:$U25)=AW$2),$G25,IF($H25="Hold",AW24,IF(COUNT($U$4:$U25)=AW$2,$V25+AW24,NA())))</f>
        <v>#N/A</v>
      </c>
      <c r="AX25" s="57" t="e">
        <f>IF(AND(ISNUMBER($U25),COUNT($U$4:$U25)=AX$2),$G25,IF($H25="Hold",AX24,IF(COUNT($U$4:$U25)=AX$2,$V25+AX24,NA())))</f>
        <v>#N/A</v>
      </c>
      <c r="AY25" s="57" t="e">
        <f>IF(AND(ISNUMBER($U25),COUNT($U$4:$U25)=AY$2),$G25,IF($H25="Hold",AY24,IF(COUNT($U$4:$U25)=AY$2,$V25+AY24,NA())))</f>
        <v>#N/A</v>
      </c>
      <c r="AZ25" s="57" t="e">
        <f>IF(AND(ISNUMBER($U25),COUNT($U$4:$U25)=AZ$2),$G25,IF($H25="Hold",AZ24,IF(COUNT($U$4:$U25)=AZ$2,$V25+AZ24,NA())))</f>
        <v>#N/A</v>
      </c>
      <c r="BA25" s="57" t="e">
        <f>IF(AND(ISNUMBER($U25),COUNT($U$4:$U25)=BA$2),$G25,IF($H25="Hold",BA24,IF(COUNT($U$4:$U25)=BA$2,$V25+BA24,NA())))</f>
        <v>#N/A</v>
      </c>
      <c r="BB25" s="57" t="e">
        <f>IF(AND(ISNUMBER($U25),COUNT($U$4:$U25)=BB$2),$G25,IF($H25="Hold",BB24,IF(COUNT($U$4:$U25)=BB$2,$V25+BB24,NA())))</f>
        <v>#N/A</v>
      </c>
      <c r="BC25" s="57" t="e">
        <f>IF(AND(ISNUMBER($U25),COUNT($U$4:$U25)=BC$2),$G25,IF($H25="Hold",BC24,IF(COUNT($U$4:$U25)=BC$2,$V25+BC24,NA())))</f>
        <v>#N/A</v>
      </c>
      <c r="BD25" s="57" t="e">
        <f>IF(AND(ISNUMBER($U25),COUNT($U$4:$U25)=BD$2),$G25,IF($H25="Hold",BD24,IF(COUNT($U$4:$U25)=BD$2,$V25+BD24,NA())))</f>
        <v>#N/A</v>
      </c>
      <c r="BE25" s="57" t="e">
        <f>IF(AND(ISNUMBER($U25),COUNT($U$4:$U25)=BE$2),$G25,IF($H25="Hold",BE24,IF(COUNT($U$4:$U25)=BE$2,$V25+BE24,NA())))</f>
        <v>#N/A</v>
      </c>
      <c r="BF25" s="57" t="e">
        <f>IF(AND(ISNUMBER($U25),COUNT($U$4:$U25)=BF$2),$G25,IF($H25="Hold",BF24,IF(COUNT($U$4:$U25)=BF$2,$V25+BF24,NA())))</f>
        <v>#N/A</v>
      </c>
      <c r="BG25" s="57" t="e">
        <f>IF(AND(ISNUMBER($U25),COUNT($U$4:$U25)=BG$2),$G25,IF($H25="Hold",BG24,IF(COUNT($U$4:$U25)=BG$2,$V25+BG24,NA())))</f>
        <v>#N/A</v>
      </c>
      <c r="BH25" s="55" t="e">
        <f>IF(AND(COUNT($U$4:$U25)=BH$2,$H25="Hold"),"Hold",NA())</f>
        <v>#N/A</v>
      </c>
      <c r="BI25" s="55" t="e">
        <f>IF(AND(COUNT($U$4:$U25)=BI$2,$H25="Hold"),"Hold",NA())</f>
        <v>#N/A</v>
      </c>
      <c r="BJ25" s="55" t="e">
        <f>IF(AND(COUNT($U$4:$U25)=BJ$2,$H25="Hold"),"Hold",NA())</f>
        <v>#N/A</v>
      </c>
      <c r="BK25" s="55" t="e">
        <f>IF(AND(COUNT($U$4:$U25)=BK$2,$H25="Hold"),"Hold",NA())</f>
        <v>#N/A</v>
      </c>
      <c r="BL25" s="55" t="e">
        <f>IF(AND(COUNT($U$4:$U25)=BL$2,$H25="Hold"),"Hold",NA())</f>
        <v>#N/A</v>
      </c>
      <c r="BM25" s="55" t="e">
        <f>IF(AND(COUNT($U$4:$U25)=BM$2,$H25="Hold"),"Hold",NA())</f>
        <v>#N/A</v>
      </c>
      <c r="BN25" s="55" t="e">
        <f>IF(AND(COUNT($U$4:$U25)=BN$2,$H25="Hold"),"Hold",NA())</f>
        <v>#N/A</v>
      </c>
      <c r="BO25" s="55" t="e">
        <f>IF(AND(COUNT($U$4:$U25)=BO$2,$H25="Hold"),"Hold",NA())</f>
        <v>#N/A</v>
      </c>
      <c r="BP25" s="55" t="e">
        <f>IF(AND(COUNT($U$4:$U25)=BP$2,$H25="Hold"),"Hold",NA())</f>
        <v>#N/A</v>
      </c>
      <c r="BQ25" s="55" t="e">
        <f>IF(AND(COUNT($U$4:$U25)=BQ$2,$H25="Hold"),"Hold",NA())</f>
        <v>#N/A</v>
      </c>
      <c r="BR25" s="55" t="e">
        <f>IF(AND(COUNT($U$4:$U25)=BR$2,$H25="Hold"),"Hold",NA())</f>
        <v>#N/A</v>
      </c>
      <c r="BS25" s="55" t="e">
        <f>IF(AND(COUNT($U$4:$U25)=BS$2,$H25="Hold"),"Hold",NA())</f>
        <v>#N/A</v>
      </c>
    </row>
    <row r="26" spans="1:71" s="96" customFormat="1" ht="18.75" customHeight="1" x14ac:dyDescent="0.25">
      <c r="B26" s="61" t="str">
        <f>IF(ISBLANK($A$1),"","This worksheet was created by Mike Braun for the Pulaski County School District.  (Delete contents of Cell A1.)")</f>
        <v/>
      </c>
      <c r="C26" s="95"/>
      <c r="D26" s="9">
        <f t="shared" si="2"/>
        <v>44</v>
      </c>
      <c r="E26" s="10">
        <f t="shared" si="3"/>
        <v>42898</v>
      </c>
      <c r="F26" s="5" t="str">
        <f>IFERROR(IF(COUNT(G$4:G26)=0,"",IF(H26="Hold",F25,IF(ISNUMBER(U26),G26,F25+V26))),"")</f>
        <v/>
      </c>
      <c r="G26" s="14"/>
      <c r="H26" s="27"/>
      <c r="I26" s="17"/>
      <c r="J26" s="93"/>
      <c r="K26" s="41"/>
      <c r="L26" s="152"/>
      <c r="M26" s="152"/>
      <c r="N26" s="152"/>
      <c r="O26" s="152"/>
      <c r="P26" s="42"/>
      <c r="R26" s="46">
        <v>23</v>
      </c>
      <c r="S26" s="47" t="e">
        <f t="shared" si="0"/>
        <v>#N/A</v>
      </c>
      <c r="T26" s="47"/>
      <c r="U26" s="52" t="str">
        <f>IF(H26="30 Mins",$N$19,IF(H26="45 Mins",$N$20,IF(H26="60 Mins",$N$21,IF(H26="Alt 1",$N$22,IF(H26="Alt 2",$N$23,IF(H26="Alt 3",$N$24,IF(H26="Alt 4",$N$25,IF(H26="Alt 5",#REF!,IF(H26="Change",V25,"")))))))))</f>
        <v/>
      </c>
      <c r="V26" s="53" t="e">
        <f>IF(COUNT(U$4:U26)=0,NA(),IF(ISNUMBER(U26),U26,V25))</f>
        <v>#N/A</v>
      </c>
      <c r="W26" s="48" t="e">
        <f t="shared" si="1"/>
        <v>#N/A</v>
      </c>
      <c r="X26" s="73" t="str">
        <f>IF(AND(ISNUMBER($S26),COUNT($U$4:$U26)=X$2),$S26,"")</f>
        <v/>
      </c>
      <c r="Y26" s="73" t="str">
        <f>IF(AND(ISNUMBER($S26),COUNT($U$4:$U26)=Y$2),$S26,"")</f>
        <v/>
      </c>
      <c r="Z26" s="73" t="str">
        <f>IF(AND(ISNUMBER($S26),COUNT($U$4:$U26)=Z$2),$S26,"")</f>
        <v/>
      </c>
      <c r="AA26" s="73" t="str">
        <f>IF(AND(ISNUMBER($S26),COUNT($U$4:$U26)=AA$2),$S26,"")</f>
        <v/>
      </c>
      <c r="AB26" s="73" t="str">
        <f>IF(AND(ISNUMBER($S26),COUNT($U$4:$U26)=AB$2),$S26,"")</f>
        <v/>
      </c>
      <c r="AC26" s="73" t="str">
        <f>IF(AND(ISNUMBER($S26),COUNT($U$4:$U26)=AC$2),$S26,"")</f>
        <v/>
      </c>
      <c r="AD26" s="73" t="str">
        <f>IF(AND(ISNUMBER($S26),COUNT($U$4:$U26)=AD$2),$S26,"")</f>
        <v/>
      </c>
      <c r="AE26" s="73" t="str">
        <f>IF(AND(ISNUMBER($S26),COUNT($U$4:$U26)=AE$2),$S26,"")</f>
        <v/>
      </c>
      <c r="AF26" s="73" t="str">
        <f>IF(AND(ISNUMBER($S26),COUNT($U$4:$U26)=AF$2),$S26,"")</f>
        <v/>
      </c>
      <c r="AG26" s="73" t="str">
        <f>IF(AND(ISNUMBER($S26),COUNT($U$4:$U26)=AG$2),$S26,"")</f>
        <v/>
      </c>
      <c r="AH26" s="73" t="str">
        <f>IF(AND(ISNUMBER($S26),COUNT($U$4:$U26)=AH$2),$S26,"")</f>
        <v/>
      </c>
      <c r="AI26" s="73" t="str">
        <f>IF(AND(ISNUMBER($S26),COUNT($U$4:$U26)=AI$2),$S26,"")</f>
        <v/>
      </c>
      <c r="AJ26" s="51" t="e">
        <f>IFERROR(IF(COUNT($U$4:$U26)&lt;&gt;AJ$2,NA(),SLOPE(X$4:X$26,$R$4:$R$26)*($R26-COUNTIF(BH$4:BH26,"Hold"))+INTERCEPT(X$4:X$26,$R$4:$R$26)),NA())</f>
        <v>#N/A</v>
      </c>
      <c r="AK26" s="51" t="e">
        <f>IFERROR(IF(COUNT($U$4:$U26)&lt;&gt;AK$2,NA(),SLOPE(Y$4:Y$26,$R$4:$R$26)*($R26-COUNTIF(BI$4:BI26,"Hold"))+INTERCEPT(Y$4:Y$26,$R$4:$R$26)),NA())</f>
        <v>#N/A</v>
      </c>
      <c r="AL26" s="51" t="e">
        <f>IFERROR(IF(COUNT($U$4:$U26)&lt;&gt;AL$2,NA(),SLOPE(Z$4:Z$26,$R$4:$R$26)*($R26-COUNTIF(BJ$4:BJ26,"Hold"))+INTERCEPT(Z$4:Z$26,$R$4:$R$26)),NA())</f>
        <v>#N/A</v>
      </c>
      <c r="AM26" s="51" t="e">
        <f>IFERROR(IF(COUNT($U$4:$U26)&lt;&gt;AM$2,NA(),SLOPE(AA$4:AA$26,$R$4:$R$26)*($R26-COUNTIF(BK$4:BK26,"Hold"))+INTERCEPT(AA$4:AA$26,$R$4:$R$26)),NA())</f>
        <v>#N/A</v>
      </c>
      <c r="AN26" s="51" t="e">
        <f>IFERROR(IF(COUNT($U$4:$U26)&lt;&gt;AN$2,NA(),SLOPE(AB$4:AB$26,$R$4:$R$26)*($R26-COUNTIF(BL$4:BL26,"Hold"))+INTERCEPT(AB$4:AB$26,$R$4:$R$26)),NA())</f>
        <v>#N/A</v>
      </c>
      <c r="AO26" s="51" t="e">
        <f>IFERROR(IF(COUNT($U$4:$U26)&lt;&gt;AO$2,NA(),SLOPE(AC$4:AC$26,$R$4:$R$26)*($R26-COUNTIF(BM$4:BM26,"Hold"))+INTERCEPT(AC$4:AC$26,$R$4:$R$26)),NA())</f>
        <v>#N/A</v>
      </c>
      <c r="AP26" s="51" t="e">
        <f>IFERROR(IF(COUNT($U$4:$U26)&lt;&gt;AP$2,NA(),SLOPE(AD$4:AD$26,$R$4:$R$26)*($R26-COUNTIF(BN$4:BN26,"Hold"))+INTERCEPT(AD$4:AD$26,$R$4:$R$26)),NA())</f>
        <v>#N/A</v>
      </c>
      <c r="AQ26" s="51" t="e">
        <f>IFERROR(IF(COUNT($U$4:$U26)&lt;&gt;AQ$2,NA(),SLOPE(AE$4:AE$26,$R$4:$R$26)*($R26-COUNTIF(BO$4:BO26,"Hold"))+INTERCEPT(AE$4:AE$26,$R$4:$R$26)),NA())</f>
        <v>#N/A</v>
      </c>
      <c r="AR26" s="51" t="e">
        <f>IFERROR(IF(COUNT($U$4:$U26)&lt;&gt;AR$2,NA(),SLOPE(AF$4:AF$26,$R$4:$R$26)*($R26-COUNTIF(BP$4:BP26,"Hold"))+INTERCEPT(AF$4:AF$26,$R$4:$R$26)),NA())</f>
        <v>#N/A</v>
      </c>
      <c r="AS26" s="51" t="e">
        <f>IFERROR(IF(COUNT($U$4:$U26)&lt;&gt;AS$2,NA(),SLOPE(AG$4:AG$26,$R$4:$R$26)*($R26-COUNTIF(BQ$4:BQ26,"Hold"))+INTERCEPT(AG$4:AG$26,$R$4:$R$26)),NA())</f>
        <v>#N/A</v>
      </c>
      <c r="AT26" s="51" t="e">
        <f>IFERROR(IF(COUNT($U$4:$U26)&lt;&gt;AT$2,NA(),SLOPE(AH$4:AH$26,$R$4:$R$26)*($R26-COUNTIF(BR$4:BR26,"Hold"))+INTERCEPT(AH$4:AH$26,$R$4:$R$26)),NA())</f>
        <v>#N/A</v>
      </c>
      <c r="AU26" s="51" t="e">
        <f>IFERROR(IF(COUNT($U$4:$U26)&lt;&gt;AU$2,NA(),SLOPE(AI$4:AI$26,$R$4:$R$26)*($R26-COUNTIF(BS$4:BS26,"Hold"))+INTERCEPT(AI$4:AI$26,$R$4:$R$26)),NA())</f>
        <v>#N/A</v>
      </c>
      <c r="AV26" s="57" t="e">
        <f>IF(AND(ISNUMBER($U26),COUNT($U$4:$U26)=AV$2),$G26,IF($H26="Hold",AV25,IF(COUNT($U$4:$U26)=AV$2,$V26+AV25,NA())))</f>
        <v>#N/A</v>
      </c>
      <c r="AW26" s="57" t="e">
        <f>IF(AND(ISNUMBER($U26),COUNT($U$4:$U26)=AW$2),$G26,IF($H26="Hold",AW25,IF(COUNT($U$4:$U26)=AW$2,$V26+AW25,NA())))</f>
        <v>#N/A</v>
      </c>
      <c r="AX26" s="57" t="e">
        <f>IF(AND(ISNUMBER($U26),COUNT($U$4:$U26)=AX$2),$G26,IF($H26="Hold",AX25,IF(COUNT($U$4:$U26)=AX$2,$V26+AX25,NA())))</f>
        <v>#N/A</v>
      </c>
      <c r="AY26" s="57" t="e">
        <f>IF(AND(ISNUMBER($U26),COUNT($U$4:$U26)=AY$2),$G26,IF($H26="Hold",AY25,IF(COUNT($U$4:$U26)=AY$2,$V26+AY25,NA())))</f>
        <v>#N/A</v>
      </c>
      <c r="AZ26" s="57" t="e">
        <f>IF(AND(ISNUMBER($U26),COUNT($U$4:$U26)=AZ$2),$G26,IF($H26="Hold",AZ25,IF(COUNT($U$4:$U26)=AZ$2,$V26+AZ25,NA())))</f>
        <v>#N/A</v>
      </c>
      <c r="BA26" s="57" t="e">
        <f>IF(AND(ISNUMBER($U26),COUNT($U$4:$U26)=BA$2),$G26,IF($H26="Hold",BA25,IF(COUNT($U$4:$U26)=BA$2,$V26+BA25,NA())))</f>
        <v>#N/A</v>
      </c>
      <c r="BB26" s="57" t="e">
        <f>IF(AND(ISNUMBER($U26),COUNT($U$4:$U26)=BB$2),$G26,IF($H26="Hold",BB25,IF(COUNT($U$4:$U26)=BB$2,$V26+BB25,NA())))</f>
        <v>#N/A</v>
      </c>
      <c r="BC26" s="57" t="e">
        <f>IF(AND(ISNUMBER($U26),COUNT($U$4:$U26)=BC$2),$G26,IF($H26="Hold",BC25,IF(COUNT($U$4:$U26)=BC$2,$V26+BC25,NA())))</f>
        <v>#N/A</v>
      </c>
      <c r="BD26" s="57" t="e">
        <f>IF(AND(ISNUMBER($U26),COUNT($U$4:$U26)=BD$2),$G26,IF($H26="Hold",BD25,IF(COUNT($U$4:$U26)=BD$2,$V26+BD25,NA())))</f>
        <v>#N/A</v>
      </c>
      <c r="BE26" s="57" t="e">
        <f>IF(AND(ISNUMBER($U26),COUNT($U$4:$U26)=BE$2),$G26,IF($H26="Hold",BE25,IF(COUNT($U$4:$U26)=BE$2,$V26+BE25,NA())))</f>
        <v>#N/A</v>
      </c>
      <c r="BF26" s="57" t="e">
        <f>IF(AND(ISNUMBER($U26),COUNT($U$4:$U26)=BF$2),$G26,IF($H26="Hold",BF25,IF(COUNT($U$4:$U26)=BF$2,$V26+BF25,NA())))</f>
        <v>#N/A</v>
      </c>
      <c r="BG26" s="57" t="e">
        <f>IF(AND(ISNUMBER($U26),COUNT($U$4:$U26)=BG$2),$G26,IF($H26="Hold",BG25,IF(COUNT($U$4:$U26)=BG$2,$V26+BG25,NA())))</f>
        <v>#N/A</v>
      </c>
      <c r="BH26" s="55" t="e">
        <f>IF(AND(COUNT($U$4:$U26)=BH$2,$H26="Hold"),"Hold",NA())</f>
        <v>#N/A</v>
      </c>
      <c r="BI26" s="55" t="e">
        <f>IF(AND(COUNT($U$4:$U26)=BI$2,$H26="Hold"),"Hold",NA())</f>
        <v>#N/A</v>
      </c>
      <c r="BJ26" s="55" t="e">
        <f>IF(AND(COUNT($U$4:$U26)=BJ$2,$H26="Hold"),"Hold",NA())</f>
        <v>#N/A</v>
      </c>
      <c r="BK26" s="55" t="e">
        <f>IF(AND(COUNT($U$4:$U26)=BK$2,$H26="Hold"),"Hold",NA())</f>
        <v>#N/A</v>
      </c>
      <c r="BL26" s="55" t="e">
        <f>IF(AND(COUNT($U$4:$U26)=BL$2,$H26="Hold"),"Hold",NA())</f>
        <v>#N/A</v>
      </c>
      <c r="BM26" s="55" t="e">
        <f>IF(AND(COUNT($U$4:$U26)=BM$2,$H26="Hold"),"Hold",NA())</f>
        <v>#N/A</v>
      </c>
      <c r="BN26" s="55" t="e">
        <f>IF(AND(COUNT($U$4:$U26)=BN$2,$H26="Hold"),"Hold",NA())</f>
        <v>#N/A</v>
      </c>
      <c r="BO26" s="55" t="e">
        <f>IF(AND(COUNT($U$4:$U26)=BO$2,$H26="Hold"),"Hold",NA())</f>
        <v>#N/A</v>
      </c>
      <c r="BP26" s="55" t="e">
        <f>IF(AND(COUNT($U$4:$U26)=BP$2,$H26="Hold"),"Hold",NA())</f>
        <v>#N/A</v>
      </c>
      <c r="BQ26" s="55" t="e">
        <f>IF(AND(COUNT($U$4:$U26)=BQ$2,$H26="Hold"),"Hold",NA())</f>
        <v>#N/A</v>
      </c>
      <c r="BR26" s="55" t="e">
        <f>IF(AND(COUNT($U$4:$U26)=BR$2,$H26="Hold"),"Hold",NA())</f>
        <v>#N/A</v>
      </c>
      <c r="BS26" s="55" t="e">
        <f>IF(AND(COUNT($U$4:$U26)=BS$2,$H26="Hold"),"Hold",NA())</f>
        <v>#N/A</v>
      </c>
    </row>
    <row r="27" spans="1:71" s="96" customFormat="1" ht="8.25" customHeight="1" x14ac:dyDescent="0.3">
      <c r="B27" s="98"/>
      <c r="C27" s="95"/>
      <c r="D27" s="140" t="s">
        <v>87</v>
      </c>
      <c r="E27" s="140"/>
      <c r="F27" s="140"/>
      <c r="G27" s="140"/>
      <c r="H27" s="140"/>
      <c r="I27" s="140"/>
      <c r="J27" s="15"/>
      <c r="K27" s="88"/>
      <c r="L27" s="149" t="s">
        <v>85</v>
      </c>
      <c r="M27" s="149"/>
      <c r="N27" s="149"/>
      <c r="O27" s="149"/>
      <c r="R27" s="11"/>
      <c r="S27" s="11"/>
      <c r="T27" s="11"/>
      <c r="U27" s="100"/>
      <c r="V27" s="100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71" s="96" customFormat="1" ht="18.75" customHeight="1" x14ac:dyDescent="0.25">
      <c r="B28" s="130" t="s">
        <v>18</v>
      </c>
      <c r="C28" s="95"/>
      <c r="D28" s="141"/>
      <c r="E28" s="141"/>
      <c r="F28" s="141"/>
      <c r="G28" s="141"/>
      <c r="H28" s="141"/>
      <c r="I28" s="141"/>
      <c r="J28" s="101"/>
      <c r="L28" s="150"/>
      <c r="M28" s="150"/>
      <c r="N28" s="150"/>
      <c r="O28" s="150"/>
      <c r="P28" s="117"/>
      <c r="Q28" s="117"/>
    </row>
    <row r="29" spans="1:71" s="96" customFormat="1" ht="31.5" x14ac:dyDescent="0.25">
      <c r="A29" s="2"/>
      <c r="B29" s="80" t="s">
        <v>76</v>
      </c>
      <c r="C29" s="88"/>
      <c r="J29" s="101"/>
      <c r="L29" s="118"/>
      <c r="M29" s="118"/>
      <c r="N29" s="118"/>
      <c r="O29" s="118"/>
      <c r="P29" s="116"/>
      <c r="Q29" s="116"/>
    </row>
    <row r="30" spans="1:71" s="96" customFormat="1" ht="18.75" customHeight="1" x14ac:dyDescent="0.25">
      <c r="A30" s="2"/>
      <c r="B30" s="119" t="s">
        <v>74</v>
      </c>
      <c r="C30" s="88"/>
      <c r="J30" s="101"/>
      <c r="K30" s="88"/>
      <c r="L30" s="131"/>
      <c r="M30" s="88"/>
      <c r="N30" s="88"/>
      <c r="O30" s="88"/>
      <c r="P30" s="102"/>
    </row>
    <row r="31" spans="1:71" s="2" customFormat="1" ht="18.75" customHeight="1" x14ac:dyDescent="0.25">
      <c r="B31" s="103"/>
      <c r="C31" s="88"/>
      <c r="J31" s="15"/>
      <c r="K31" s="88"/>
      <c r="L31" s="104"/>
      <c r="M31" s="104"/>
      <c r="N31" s="104"/>
      <c r="O31" s="105"/>
      <c r="P31" s="106"/>
    </row>
    <row r="32" spans="1:71" s="2" customFormat="1" ht="18.75" customHeight="1" x14ac:dyDescent="0.25">
      <c r="A32" s="12"/>
      <c r="C32" s="104"/>
      <c r="J32" s="15"/>
      <c r="L32" s="88"/>
      <c r="M32" s="88"/>
      <c r="N32" s="88"/>
      <c r="O32" s="88"/>
      <c r="P32" s="102"/>
    </row>
    <row r="33" spans="1:16" s="2" customFormat="1" ht="18.75" customHeight="1" x14ac:dyDescent="0.25">
      <c r="C33" s="88"/>
      <c r="D33" s="102"/>
      <c r="E33" s="107"/>
      <c r="F33" s="107"/>
      <c r="G33" s="108"/>
      <c r="H33" s="99"/>
      <c r="I33" s="3"/>
      <c r="J33" s="3"/>
      <c r="L33" s="88"/>
      <c r="M33" s="88"/>
      <c r="N33" s="88"/>
      <c r="O33" s="88"/>
      <c r="P33" s="102"/>
    </row>
    <row r="34" spans="1:16" ht="49.5" customHeight="1" x14ac:dyDescent="0.25">
      <c r="A34" s="2"/>
      <c r="B34" s="2"/>
      <c r="C34" s="88"/>
      <c r="K34" s="2"/>
      <c r="L34" s="2"/>
      <c r="M34" s="2"/>
      <c r="N34" s="2"/>
      <c r="O34" s="2"/>
      <c r="P34" s="19"/>
    </row>
    <row r="35" spans="1:16" s="2" customFormat="1" ht="15" customHeight="1" x14ac:dyDescent="0.25">
      <c r="D35" s="102"/>
      <c r="E35" s="107"/>
      <c r="F35" s="107"/>
      <c r="G35" s="113"/>
      <c r="H35" s="113"/>
      <c r="I35" s="114"/>
      <c r="J35" s="49"/>
      <c r="P35" s="19"/>
    </row>
    <row r="36" spans="1:16" s="2" customFormat="1" ht="15" customHeight="1" x14ac:dyDescent="0.25">
      <c r="D36" s="102"/>
      <c r="E36" s="107"/>
      <c r="F36" s="107"/>
      <c r="G36" s="113"/>
      <c r="H36" s="113"/>
      <c r="I36" s="114"/>
      <c r="J36" s="49"/>
      <c r="P36" s="19"/>
    </row>
    <row r="37" spans="1:16" s="2" customFormat="1" ht="15" customHeight="1" x14ac:dyDescent="0.25">
      <c r="D37" s="19"/>
      <c r="E37" s="15"/>
      <c r="F37" s="15"/>
      <c r="J37" s="15"/>
      <c r="P37" s="19"/>
    </row>
    <row r="38" spans="1:16" s="2" customFormat="1" ht="15" customHeight="1" x14ac:dyDescent="0.25">
      <c r="D38" s="19"/>
      <c r="E38" s="15"/>
      <c r="F38" s="15"/>
      <c r="J38" s="15"/>
      <c r="P38" s="19"/>
    </row>
    <row r="39" spans="1:16" s="2" customFormat="1" ht="15" customHeight="1" x14ac:dyDescent="0.25">
      <c r="D39" s="19"/>
      <c r="E39" s="15"/>
      <c r="F39" s="15"/>
      <c r="J39" s="15"/>
      <c r="P39" s="19"/>
    </row>
    <row r="40" spans="1:16" s="2" customFormat="1" ht="15" customHeight="1" x14ac:dyDescent="0.25">
      <c r="D40" s="19"/>
      <c r="E40" s="15"/>
      <c r="F40" s="15"/>
      <c r="J40" s="15"/>
      <c r="P40" s="19"/>
    </row>
    <row r="41" spans="1:16" s="2" customFormat="1" ht="15" customHeight="1" x14ac:dyDescent="0.25">
      <c r="D41" s="19"/>
      <c r="E41" s="15"/>
      <c r="F41" s="15"/>
      <c r="J41" s="15"/>
      <c r="P41" s="19"/>
    </row>
    <row r="42" spans="1:16" s="2" customFormat="1" ht="15" customHeight="1" x14ac:dyDescent="0.25">
      <c r="D42" s="19"/>
      <c r="E42" s="15"/>
      <c r="F42" s="15"/>
      <c r="J42" s="15"/>
      <c r="P42" s="19"/>
    </row>
    <row r="43" spans="1:16" s="2" customFormat="1" ht="15" customHeight="1" x14ac:dyDescent="0.25">
      <c r="D43" s="19"/>
      <c r="E43" s="15"/>
      <c r="F43" s="15"/>
      <c r="J43" s="15"/>
      <c r="P43" s="19"/>
    </row>
    <row r="44" spans="1:16" s="2" customFormat="1" ht="15" customHeight="1" x14ac:dyDescent="0.25">
      <c r="D44" s="19"/>
      <c r="E44" s="15"/>
      <c r="F44" s="15"/>
      <c r="J44" s="15"/>
      <c r="P44" s="19"/>
    </row>
    <row r="45" spans="1:16" s="2" customFormat="1" ht="15" customHeight="1" x14ac:dyDescent="0.25">
      <c r="D45" s="19"/>
      <c r="E45" s="15"/>
      <c r="F45" s="15"/>
      <c r="J45" s="15"/>
      <c r="P45" s="19"/>
    </row>
    <row r="46" spans="1:16" s="2" customFormat="1" ht="15" customHeight="1" x14ac:dyDescent="0.25">
      <c r="D46" s="19"/>
      <c r="E46" s="15"/>
      <c r="F46" s="15"/>
      <c r="J46" s="15"/>
      <c r="P46" s="19"/>
    </row>
    <row r="47" spans="1:16" s="2" customFormat="1" ht="15" customHeight="1" x14ac:dyDescent="0.25">
      <c r="D47" s="19"/>
      <c r="E47" s="15"/>
      <c r="F47" s="15"/>
      <c r="J47" s="15"/>
      <c r="P47" s="19"/>
    </row>
    <row r="48" spans="1:16" s="2" customFormat="1" ht="15" customHeight="1" x14ac:dyDescent="0.25">
      <c r="D48" s="19"/>
      <c r="E48" s="15"/>
      <c r="F48" s="15"/>
      <c r="J48" s="15"/>
      <c r="P48" s="19"/>
    </row>
    <row r="49" spans="1:59" s="2" customFormat="1" ht="15" customHeight="1" x14ac:dyDescent="0.25">
      <c r="D49" s="19"/>
      <c r="E49" s="15"/>
      <c r="F49" s="15"/>
      <c r="J49" s="15"/>
      <c r="P49" s="19"/>
    </row>
    <row r="50" spans="1:59" s="2" customFormat="1" ht="15" customHeight="1" x14ac:dyDescent="0.25">
      <c r="D50" s="19"/>
      <c r="E50" s="15"/>
      <c r="F50" s="15"/>
      <c r="J50" s="15"/>
      <c r="P50" s="19"/>
    </row>
    <row r="51" spans="1:59" s="2" customFormat="1" ht="15" customHeight="1" x14ac:dyDescent="0.25">
      <c r="D51" s="19"/>
      <c r="E51" s="15"/>
      <c r="F51" s="15"/>
      <c r="J51" s="15"/>
      <c r="P51" s="19"/>
    </row>
    <row r="52" spans="1:59" s="2" customFormat="1" ht="15" customHeight="1" x14ac:dyDescent="0.25">
      <c r="B52" s="12"/>
      <c r="D52" s="19"/>
      <c r="E52" s="15"/>
      <c r="F52" s="15"/>
      <c r="J52" s="15"/>
      <c r="K52" s="12"/>
      <c r="P52" s="19"/>
    </row>
    <row r="53" spans="1:59" s="2" customFormat="1" ht="15" customHeight="1" x14ac:dyDescent="0.25">
      <c r="B53" s="12"/>
      <c r="D53" s="19"/>
      <c r="E53" s="15"/>
      <c r="F53" s="15"/>
      <c r="J53" s="15"/>
      <c r="K53" s="12"/>
      <c r="P53" s="19"/>
    </row>
    <row r="54" spans="1:59" s="2" customFormat="1" ht="15" customHeight="1" x14ac:dyDescent="0.25">
      <c r="B54" s="12"/>
      <c r="D54" s="19"/>
      <c r="E54" s="15"/>
      <c r="F54" s="15"/>
      <c r="J54" s="15"/>
      <c r="K54" s="12"/>
      <c r="L54" s="12"/>
      <c r="M54" s="12"/>
      <c r="N54" s="12"/>
      <c r="O54" s="12"/>
      <c r="P54" s="20"/>
    </row>
    <row r="55" spans="1:59" s="2" customFormat="1" ht="14.1" customHeight="1" x14ac:dyDescent="0.25">
      <c r="A55" s="12"/>
      <c r="B55" s="12"/>
      <c r="C55" s="12"/>
      <c r="D55" s="19"/>
      <c r="E55" s="15"/>
      <c r="F55" s="15"/>
      <c r="J55" s="15"/>
      <c r="K55" s="12"/>
      <c r="L55" s="12"/>
      <c r="M55" s="12"/>
      <c r="N55" s="12"/>
      <c r="O55" s="12"/>
      <c r="P55" s="20"/>
    </row>
    <row r="56" spans="1:59" s="2" customFormat="1" ht="14.1" customHeight="1" x14ac:dyDescent="0.25">
      <c r="A56" s="12"/>
      <c r="B56" s="12"/>
      <c r="C56" s="12"/>
      <c r="D56" s="19"/>
      <c r="E56" s="15"/>
      <c r="F56" s="15"/>
      <c r="J56" s="15"/>
      <c r="K56" s="12"/>
      <c r="L56" s="12"/>
      <c r="M56" s="12"/>
      <c r="N56" s="12"/>
      <c r="O56" s="12"/>
      <c r="P56" s="20"/>
    </row>
    <row r="57" spans="1:59" ht="14.1" customHeight="1" x14ac:dyDescent="0.25">
      <c r="C57" s="12"/>
      <c r="D57" s="20"/>
      <c r="E57" s="16"/>
      <c r="F57" s="16"/>
      <c r="G57" s="12"/>
      <c r="H57" s="12"/>
      <c r="I57" s="12"/>
      <c r="J57" s="16"/>
      <c r="K57" s="12"/>
      <c r="L57" s="12"/>
      <c r="M57" s="12"/>
      <c r="N57" s="12"/>
      <c r="O57" s="12"/>
      <c r="P57" s="20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59" ht="14.1" customHeight="1" x14ac:dyDescent="0.25">
      <c r="C58" s="12"/>
      <c r="D58" s="20"/>
      <c r="E58" s="16"/>
      <c r="F58" s="16"/>
      <c r="G58" s="12"/>
      <c r="H58" s="12"/>
      <c r="I58" s="12"/>
      <c r="J58" s="16"/>
      <c r="L58" s="12"/>
      <c r="M58" s="12"/>
      <c r="N58" s="12"/>
      <c r="O58" s="12"/>
      <c r="P58" s="20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59" ht="14.1" customHeight="1" x14ac:dyDescent="0.25">
      <c r="C59" s="12"/>
      <c r="D59" s="20"/>
      <c r="E59" s="16"/>
      <c r="F59" s="16"/>
      <c r="G59" s="12"/>
      <c r="H59" s="12"/>
      <c r="I59" s="12"/>
      <c r="J59" s="16"/>
      <c r="L59" s="12"/>
      <c r="M59" s="12"/>
      <c r="N59" s="12"/>
      <c r="O59" s="12"/>
      <c r="P59" s="20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0" spans="1:59" ht="14.1" customHeight="1" x14ac:dyDescent="0.25">
      <c r="C60" s="12"/>
      <c r="D60" s="20"/>
      <c r="E60" s="16"/>
      <c r="F60" s="16"/>
      <c r="G60" s="12"/>
      <c r="H60" s="12"/>
      <c r="I60" s="12"/>
      <c r="J60" s="16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</row>
    <row r="61" spans="1:59" ht="14.1" customHeight="1" x14ac:dyDescent="0.25">
      <c r="D61" s="20"/>
      <c r="E61" s="16"/>
      <c r="F61" s="16"/>
      <c r="G61" s="12"/>
      <c r="H61" s="12"/>
      <c r="I61" s="12"/>
      <c r="J61" s="16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</row>
    <row r="62" spans="1:59" ht="14.1" customHeight="1" x14ac:dyDescent="0.25">
      <c r="D62" s="20"/>
      <c r="E62" s="16"/>
      <c r="F62" s="16"/>
      <c r="G62" s="12"/>
      <c r="H62" s="12"/>
      <c r="I62" s="12"/>
      <c r="J62" s="16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3" spans="1:59" ht="14.1" customHeight="1" x14ac:dyDescent="0.25">
      <c r="Q63" s="115"/>
    </row>
    <row r="65" spans="17:17" ht="14.1" customHeight="1" x14ac:dyDescent="0.25">
      <c r="Q65" s="115"/>
    </row>
    <row r="67" spans="17:17" ht="14.1" customHeight="1" x14ac:dyDescent="0.25">
      <c r="Q67" s="115"/>
    </row>
    <row r="69" spans="17:17" ht="14.1" customHeight="1" x14ac:dyDescent="0.25">
      <c r="Q69" s="115"/>
    </row>
    <row r="71" spans="17:17" ht="14.1" customHeight="1" x14ac:dyDescent="0.25">
      <c r="Q71" s="115"/>
    </row>
    <row r="73" spans="17:17" ht="14.1" customHeight="1" x14ac:dyDescent="0.25">
      <c r="Q73" s="115"/>
    </row>
    <row r="75" spans="17:17" ht="14.1" customHeight="1" x14ac:dyDescent="0.25">
      <c r="Q75" s="115"/>
    </row>
    <row r="77" spans="17:17" ht="14.1" customHeight="1" x14ac:dyDescent="0.25">
      <c r="Q77" s="115"/>
    </row>
  </sheetData>
  <sheetProtection algorithmName="SHA-512" hashValue="XTzoBpOw6XEr/1KbqidLjIU/1CrBMXqZ3ZX7mNHxZKRG5aq5OFWDaZVY1nn73Kgb1byXXfEBK3xherKGfK9c4w==" saltValue="fvk0wZLYl1BiC0apZvKDiw==" spinCount="100000" sheet="1" objects="1" scenarios="1" sort="0"/>
  <mergeCells count="22">
    <mergeCell ref="L13:M13"/>
    <mergeCell ref="D2:H2"/>
    <mergeCell ref="B3:B4"/>
    <mergeCell ref="L3:O3"/>
    <mergeCell ref="L4:M4"/>
    <mergeCell ref="N4:O4"/>
    <mergeCell ref="L5:M5"/>
    <mergeCell ref="N5:O5"/>
    <mergeCell ref="L7:O7"/>
    <mergeCell ref="L8:M8"/>
    <mergeCell ref="N8:O8"/>
    <mergeCell ref="L9:M9"/>
    <mergeCell ref="L11:O11"/>
    <mergeCell ref="L24:O26"/>
    <mergeCell ref="D27:I28"/>
    <mergeCell ref="L27:O28"/>
    <mergeCell ref="L14:M14"/>
    <mergeCell ref="L15:M15"/>
    <mergeCell ref="L16:M16"/>
    <mergeCell ref="L18:O18"/>
    <mergeCell ref="O22:P22"/>
    <mergeCell ref="O23:P23"/>
  </mergeCells>
  <conditionalFormatting sqref="R2:BS26">
    <cfRule type="expression" dxfId="33" priority="1">
      <formula>IF(ISBLANK($A$1),TRUE,FALSE)</formula>
    </cfRule>
  </conditionalFormatting>
  <conditionalFormatting sqref="AJ4:BS26">
    <cfRule type="containsErrors" dxfId="32" priority="2">
      <formula>ISERROR(AJ4)</formula>
    </cfRule>
  </conditionalFormatting>
  <dataValidations count="2">
    <dataValidation type="list" showInputMessage="1" showErrorMessage="1" sqref="H5:H26">
      <formula1>$T$4:$T$11</formula1>
    </dataValidation>
    <dataValidation type="list" showInputMessage="1" showErrorMessage="1" sqref="H4">
      <formula1>$T$4:$T$9</formula1>
    </dataValidation>
  </dataValidations>
  <hyperlinks>
    <hyperlink ref="L27" r:id="rId1" display="https://youtu.be/myxUd_RfmoI"/>
  </hyperlinks>
  <printOptions horizontalCentered="1"/>
  <pageMargins left="0.5" right="0.5" top="0.5" bottom="0.7" header="0" footer="0.3"/>
  <pageSetup orientation="landscape" r:id="rId2"/>
  <headerFooter>
    <oddFooter>&amp;L&amp;8Printed &amp;D  &amp;T&amp;C&amp;8Pulaski County Schools&amp;R&amp;8Page &amp;P of &amp;N</oddFooter>
  </headerFooter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77"/>
  <sheetViews>
    <sheetView showGridLines="0" zoomScaleNormal="100" workbookViewId="0"/>
  </sheetViews>
  <sheetFormatPr defaultColWidth="9.140625" defaultRowHeight="14.1" customHeight="1" x14ac:dyDescent="0.25"/>
  <cols>
    <col min="1" max="1" width="2.7109375" style="12" customWidth="1"/>
    <col min="2" max="2" width="113.5703125" style="12" customWidth="1"/>
    <col min="3" max="3" width="2.7109375" style="104" customWidth="1"/>
    <col min="4" max="4" width="6.42578125" style="106" customWidth="1"/>
    <col min="5" max="5" width="10.42578125" style="109" customWidth="1"/>
    <col min="6" max="6" width="7" style="109" customWidth="1"/>
    <col min="7" max="7" width="7" style="110" customWidth="1"/>
    <col min="8" max="8" width="8.42578125" style="110" customWidth="1"/>
    <col min="9" max="9" width="41.85546875" style="111" customWidth="1"/>
    <col min="10" max="10" width="2.7109375" style="112" customWidth="1"/>
    <col min="11" max="11" width="2.7109375" style="104" customWidth="1"/>
    <col min="12" max="12" width="14.42578125" style="104" customWidth="1"/>
    <col min="13" max="13" width="2" style="104" bestFit="1" customWidth="1"/>
    <col min="14" max="15" width="10.5703125" style="104" customWidth="1"/>
    <col min="16" max="16" width="2.5703125" style="106" customWidth="1"/>
    <col min="17" max="17" width="14" style="2" customWidth="1"/>
    <col min="18" max="18" width="8.140625" style="2" bestFit="1" customWidth="1"/>
    <col min="19" max="20" width="9.140625" style="2" customWidth="1"/>
    <col min="21" max="22" width="10.7109375" style="2" customWidth="1"/>
    <col min="23" max="35" width="9.140625" style="2" customWidth="1"/>
    <col min="36" max="48" width="9.140625" style="2"/>
    <col min="49" max="56" width="9.140625" style="2" customWidth="1"/>
    <col min="57" max="59" width="9.140625" style="2"/>
    <col min="60" max="16384" width="9.140625" style="12"/>
  </cols>
  <sheetData>
    <row r="1" spans="1:73" s="81" customFormat="1" ht="10.5" customHeight="1" x14ac:dyDescent="0.3">
      <c r="A1" s="1"/>
      <c r="B1" s="82"/>
      <c r="D1" s="83"/>
      <c r="E1" s="84"/>
      <c r="F1" s="84"/>
      <c r="G1" s="82"/>
      <c r="H1" s="82"/>
      <c r="I1" s="85"/>
      <c r="J1" s="86"/>
      <c r="M1" s="129"/>
      <c r="N1" s="83"/>
      <c r="O1" s="83"/>
      <c r="P1" s="83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U1" s="87"/>
    </row>
    <row r="2" spans="1:73" s="81" customFormat="1" ht="18.75" customHeight="1" x14ac:dyDescent="0.35">
      <c r="B2" s="79" t="s">
        <v>78</v>
      </c>
      <c r="D2" s="142" t="str">
        <f>IF($N$4="","",$N$4)</f>
        <v/>
      </c>
      <c r="E2" s="142"/>
      <c r="F2" s="142"/>
      <c r="G2" s="142"/>
      <c r="H2" s="142"/>
      <c r="I2" s="120" t="str">
        <f>IF($N$8="","",$N$8)</f>
        <v/>
      </c>
      <c r="J2" s="120"/>
      <c r="K2" s="121"/>
      <c r="L2" s="122"/>
      <c r="M2" s="122"/>
      <c r="N2" s="122"/>
      <c r="O2" s="28"/>
      <c r="P2" s="29"/>
      <c r="Q2" s="87"/>
      <c r="R2" s="11" t="s">
        <v>23</v>
      </c>
      <c r="S2" s="4"/>
      <c r="T2" s="4"/>
      <c r="U2" s="4"/>
      <c r="V2" s="4"/>
      <c r="W2" s="6"/>
      <c r="X2" s="68">
        <v>1</v>
      </c>
      <c r="Y2" s="68">
        <v>2</v>
      </c>
      <c r="Z2" s="68">
        <v>3</v>
      </c>
      <c r="AA2" s="68">
        <v>4</v>
      </c>
      <c r="AB2" s="69">
        <v>5</v>
      </c>
      <c r="AC2" s="70">
        <v>6</v>
      </c>
      <c r="AD2" s="70">
        <v>7</v>
      </c>
      <c r="AE2" s="70">
        <v>8</v>
      </c>
      <c r="AF2" s="70">
        <v>9</v>
      </c>
      <c r="AG2" s="70">
        <v>10</v>
      </c>
      <c r="AH2" s="70">
        <v>11</v>
      </c>
      <c r="AI2" s="70">
        <v>12</v>
      </c>
      <c r="AJ2" s="65">
        <v>1</v>
      </c>
      <c r="AK2" s="66">
        <v>2</v>
      </c>
      <c r="AL2" s="66">
        <v>3</v>
      </c>
      <c r="AM2" s="66">
        <v>4</v>
      </c>
      <c r="AN2" s="67">
        <v>5</v>
      </c>
      <c r="AO2" s="67">
        <v>6</v>
      </c>
      <c r="AP2" s="67">
        <v>7</v>
      </c>
      <c r="AQ2" s="67">
        <v>8</v>
      </c>
      <c r="AR2" s="67">
        <v>9</v>
      </c>
      <c r="AS2" s="67">
        <v>10</v>
      </c>
      <c r="AT2" s="67">
        <v>11</v>
      </c>
      <c r="AU2" s="67">
        <v>12</v>
      </c>
      <c r="AV2" s="62">
        <v>1</v>
      </c>
      <c r="AW2" s="63">
        <v>2</v>
      </c>
      <c r="AX2" s="63">
        <v>3</v>
      </c>
      <c r="AY2" s="63">
        <v>4</v>
      </c>
      <c r="AZ2" s="64">
        <v>5</v>
      </c>
      <c r="BA2" s="62">
        <v>6</v>
      </c>
      <c r="BB2" s="62">
        <v>7</v>
      </c>
      <c r="BC2" s="62">
        <v>8</v>
      </c>
      <c r="BD2" s="62">
        <v>9</v>
      </c>
      <c r="BE2" s="62">
        <v>10</v>
      </c>
      <c r="BF2" s="62">
        <v>11</v>
      </c>
      <c r="BG2" s="62">
        <v>12</v>
      </c>
      <c r="BH2" s="58">
        <v>1</v>
      </c>
      <c r="BI2" s="59">
        <v>2</v>
      </c>
      <c r="BJ2" s="59">
        <v>3</v>
      </c>
      <c r="BK2" s="59">
        <v>4</v>
      </c>
      <c r="BL2" s="60">
        <v>5</v>
      </c>
      <c r="BM2" s="58">
        <v>6</v>
      </c>
      <c r="BN2" s="58">
        <v>7</v>
      </c>
      <c r="BO2" s="58">
        <v>8</v>
      </c>
      <c r="BP2" s="58">
        <v>9</v>
      </c>
      <c r="BQ2" s="58">
        <v>10</v>
      </c>
      <c r="BR2" s="58">
        <v>11</v>
      </c>
      <c r="BS2" s="58">
        <v>12</v>
      </c>
    </row>
    <row r="3" spans="1:73" s="2" customFormat="1" ht="18.75" customHeight="1" thickBot="1" x14ac:dyDescent="0.35">
      <c r="B3" s="156" t="str">
        <f>IF($N$4="","",IF($N$8="",$N$4,$N$4&amp;"  ("&amp;N8&amp;")"))</f>
        <v/>
      </c>
      <c r="C3" s="88"/>
      <c r="D3" s="89" t="s">
        <v>22</v>
      </c>
      <c r="E3" s="89" t="s">
        <v>20</v>
      </c>
      <c r="F3" s="89" t="s">
        <v>19</v>
      </c>
      <c r="G3" s="89" t="s">
        <v>21</v>
      </c>
      <c r="H3" s="90" t="s">
        <v>72</v>
      </c>
      <c r="I3" s="91" t="s">
        <v>18</v>
      </c>
      <c r="J3" s="92"/>
      <c r="K3" s="30"/>
      <c r="L3" s="157" t="s">
        <v>62</v>
      </c>
      <c r="M3" s="157"/>
      <c r="N3" s="157"/>
      <c r="O3" s="157"/>
      <c r="P3" s="31"/>
      <c r="Q3" s="18"/>
      <c r="R3" s="43">
        <v>0</v>
      </c>
      <c r="S3" s="44" t="s">
        <v>71</v>
      </c>
      <c r="T3" s="44" t="s">
        <v>65</v>
      </c>
      <c r="U3" s="44" t="s">
        <v>69</v>
      </c>
      <c r="V3" s="44" t="s">
        <v>70</v>
      </c>
      <c r="W3" s="45" t="s">
        <v>11</v>
      </c>
      <c r="X3" s="71" t="s">
        <v>5</v>
      </c>
      <c r="Y3" s="71" t="s">
        <v>6</v>
      </c>
      <c r="Z3" s="71" t="s">
        <v>7</v>
      </c>
      <c r="AA3" s="71" t="s">
        <v>8</v>
      </c>
      <c r="AB3" s="71" t="s">
        <v>9</v>
      </c>
      <c r="AC3" s="71" t="s">
        <v>10</v>
      </c>
      <c r="AD3" s="71" t="s">
        <v>36</v>
      </c>
      <c r="AE3" s="71" t="s">
        <v>26</v>
      </c>
      <c r="AF3" s="71" t="s">
        <v>28</v>
      </c>
      <c r="AG3" s="71" t="s">
        <v>30</v>
      </c>
      <c r="AH3" s="71" t="s">
        <v>32</v>
      </c>
      <c r="AI3" s="71" t="s">
        <v>34</v>
      </c>
      <c r="AJ3" s="50" t="s">
        <v>75</v>
      </c>
      <c r="AK3" s="50" t="s">
        <v>0</v>
      </c>
      <c r="AL3" s="50" t="s">
        <v>1</v>
      </c>
      <c r="AM3" s="50" t="s">
        <v>2</v>
      </c>
      <c r="AN3" s="50" t="s">
        <v>3</v>
      </c>
      <c r="AO3" s="50" t="s">
        <v>4</v>
      </c>
      <c r="AP3" s="50" t="s">
        <v>25</v>
      </c>
      <c r="AQ3" s="50" t="s">
        <v>27</v>
      </c>
      <c r="AR3" s="50" t="s">
        <v>29</v>
      </c>
      <c r="AS3" s="50" t="s">
        <v>31</v>
      </c>
      <c r="AT3" s="50" t="s">
        <v>33</v>
      </c>
      <c r="AU3" s="50" t="s">
        <v>35</v>
      </c>
      <c r="AV3" s="56" t="s">
        <v>77</v>
      </c>
      <c r="AW3" s="56" t="s">
        <v>13</v>
      </c>
      <c r="AX3" s="56" t="s">
        <v>14</v>
      </c>
      <c r="AY3" s="56" t="s">
        <v>15</v>
      </c>
      <c r="AZ3" s="56" t="s">
        <v>16</v>
      </c>
      <c r="BA3" s="56" t="s">
        <v>17</v>
      </c>
      <c r="BB3" s="56" t="s">
        <v>37</v>
      </c>
      <c r="BC3" s="56" t="s">
        <v>38</v>
      </c>
      <c r="BD3" s="56" t="s">
        <v>39</v>
      </c>
      <c r="BE3" s="56" t="s">
        <v>40</v>
      </c>
      <c r="BF3" s="56" t="s">
        <v>41</v>
      </c>
      <c r="BG3" s="56" t="s">
        <v>42</v>
      </c>
      <c r="BH3" s="54" t="s">
        <v>43</v>
      </c>
      <c r="BI3" s="54" t="s">
        <v>44</v>
      </c>
      <c r="BJ3" s="54" t="s">
        <v>45</v>
      </c>
      <c r="BK3" s="54" t="s">
        <v>46</v>
      </c>
      <c r="BL3" s="54" t="s">
        <v>47</v>
      </c>
      <c r="BM3" s="54" t="s">
        <v>48</v>
      </c>
      <c r="BN3" s="54" t="s">
        <v>49</v>
      </c>
      <c r="BO3" s="54" t="s">
        <v>50</v>
      </c>
      <c r="BP3" s="54" t="s">
        <v>51</v>
      </c>
      <c r="BQ3" s="54" t="s">
        <v>52</v>
      </c>
      <c r="BR3" s="54" t="s">
        <v>53</v>
      </c>
      <c r="BS3" s="54" t="s">
        <v>54</v>
      </c>
    </row>
    <row r="4" spans="1:73" s="2" customFormat="1" ht="18.75" customHeight="1" thickTop="1" thickBot="1" x14ac:dyDescent="0.3">
      <c r="B4" s="156"/>
      <c r="C4" s="88"/>
      <c r="D4" s="7">
        <v>0</v>
      </c>
      <c r="E4" s="8">
        <v>42590</v>
      </c>
      <c r="F4" s="5" t="str">
        <f>IFERROR(IF(COUNT(G$4:G4)=0,"",IF(H4="Hold",F3,IF(ISNUMBER(U4),G4,F3+V4))),"")</f>
        <v/>
      </c>
      <c r="G4" s="13"/>
      <c r="H4" s="26"/>
      <c r="I4" s="17"/>
      <c r="J4" s="93"/>
      <c r="K4" s="30"/>
      <c r="L4" s="145" t="s">
        <v>24</v>
      </c>
      <c r="M4" s="145"/>
      <c r="N4" s="147"/>
      <c r="O4" s="147"/>
      <c r="P4" s="32"/>
      <c r="Q4" s="18"/>
      <c r="R4" s="46">
        <v>1</v>
      </c>
      <c r="S4" s="47" t="e">
        <f t="shared" ref="S4:S26" si="0">IF(OR(ISTEXT($G4),ISBLANK($G4)),NA(),$G4)</f>
        <v>#N/A</v>
      </c>
      <c r="T4" s="52" t="s">
        <v>64</v>
      </c>
      <c r="U4" s="52" t="str">
        <f>IF(H4="30 Mins",$N$19,IF(H4="45 Mins",$N$20,IF(H4="60 Mins",$N$21,IF(H4="Alt 1",$N$22,IF(H4="Alt 2",$N$23,IF(H4="Alt 3",$N$24,IF(H4="Alt 4",$N$25,IF(H4="Alt 5",#REF!,IF(H4="Change",V3,"")))))))))</f>
        <v/>
      </c>
      <c r="V4" s="53" t="e">
        <f>IF(COUNT(U$4:U4)=0,NA(),IF(ISNUMBER(U4),U4,V3))</f>
        <v>#N/A</v>
      </c>
      <c r="W4" s="48" t="e">
        <f t="shared" ref="W4:W26" si="1">IF(ISNUMBER(U4),E4-3,NA())</f>
        <v>#N/A</v>
      </c>
      <c r="X4" s="72" t="str">
        <f>IF(AND(ISNUMBER($S4),COUNT($U$4:$U4)=X$2),$S4,"")</f>
        <v/>
      </c>
      <c r="Y4" s="72" t="str">
        <f>IF(AND(ISNUMBER($S4),COUNT($U$4:$U4)=Y$2),$S4,"")</f>
        <v/>
      </c>
      <c r="Z4" s="72" t="str">
        <f>IF(AND(ISNUMBER($S4),COUNT($U$4:$U4)=Z$2),$S4,"")</f>
        <v/>
      </c>
      <c r="AA4" s="72" t="str">
        <f>IF(AND(ISNUMBER($S4),COUNT($U$4:$U4)=AA$2),$S4,"")</f>
        <v/>
      </c>
      <c r="AB4" s="72" t="str">
        <f>IF(AND(ISNUMBER($S4),COUNT($U$4:$U4)=AB$2),$S4,"")</f>
        <v/>
      </c>
      <c r="AC4" s="72" t="str">
        <f>IF(AND(ISNUMBER($S4),COUNT($U$4:$U4)=AC$2),$S4,"")</f>
        <v/>
      </c>
      <c r="AD4" s="72" t="str">
        <f>IF(AND(ISNUMBER($S4),COUNT($U$4:$U4)=AD$2),$S4,"")</f>
        <v/>
      </c>
      <c r="AE4" s="72" t="str">
        <f>IF(AND(ISNUMBER($S4),COUNT($U$4:$U4)=AE$2),$S4,"")</f>
        <v/>
      </c>
      <c r="AF4" s="72" t="str">
        <f>IF(AND(ISNUMBER($S4),COUNT($U$4:$U4)=AF$2),$S4,"")</f>
        <v/>
      </c>
      <c r="AG4" s="72" t="str">
        <f>IF(AND(ISNUMBER($S4),COUNT($U$4:$U4)=AG$2),$S4,"")</f>
        <v/>
      </c>
      <c r="AH4" s="72" t="str">
        <f>IF(AND(ISNUMBER($S4),COUNT($U$4:$U4)=AH$2),$S4,"")</f>
        <v/>
      </c>
      <c r="AI4" s="72" t="str">
        <f>IF(AND(ISNUMBER($S4),COUNT($U$4:$U4)=AI$2),$S4,"")</f>
        <v/>
      </c>
      <c r="AJ4" s="51" t="e">
        <f>IFERROR(IF(COUNT($U$4:$U4)&lt;&gt;AJ$2,NA(),SLOPE(X$4:X$26,$R$4:$R$26)*($R4-COUNTIF(BH$4:BH4,"Hold"))+INTERCEPT(X$4:X$26,$R$4:$R$26)),NA())</f>
        <v>#N/A</v>
      </c>
      <c r="AK4" s="51" t="e">
        <f>IFERROR(IF(COUNT($U$4:$U4)&lt;&gt;AK$2,NA(),SLOPE(Y$4:Y$26,$R$4:$R$26)*($R4-COUNTIF(BI$4:BI4,"Hold"))+INTERCEPT(Y$4:Y$26,$R$4:$R$26)),NA())</f>
        <v>#N/A</v>
      </c>
      <c r="AL4" s="51" t="e">
        <f>IFERROR(IF(COUNT($U$4:$U4)&lt;&gt;AL$2,NA(),SLOPE(Z$4:Z$26,$R$4:$R$26)*($R4-COUNTIF(BJ$4:BJ4,"Hold"))+INTERCEPT(Z$4:Z$26,$R$4:$R$26)),NA())</f>
        <v>#N/A</v>
      </c>
      <c r="AM4" s="51" t="e">
        <f>IFERROR(IF(COUNT($U$4:$U4)&lt;&gt;AM$2,NA(),SLOPE(AA$4:AA$26,$R$4:$R$26)*($R4-COUNTIF(BK$4:BK4,"Hold"))+INTERCEPT(AA$4:AA$26,$R$4:$R$26)),NA())</f>
        <v>#N/A</v>
      </c>
      <c r="AN4" s="51" t="e">
        <f>IFERROR(IF(COUNT($U$4:$U4)&lt;&gt;AN$2,NA(),SLOPE(AB$4:AB$26,$R$4:$R$26)*($R4-COUNTIF(BL$4:BL4,"Hold"))+INTERCEPT(AB$4:AB$26,$R$4:$R$26)),NA())</f>
        <v>#N/A</v>
      </c>
      <c r="AO4" s="51" t="e">
        <f>IFERROR(IF(COUNT($U$4:$U4)&lt;&gt;AO$2,NA(),SLOPE(AC$4:AC$26,$R$4:$R$26)*($R4-COUNTIF(BM$4:BM4,"Hold"))+INTERCEPT(AC$4:AC$26,$R$4:$R$26)),NA())</f>
        <v>#N/A</v>
      </c>
      <c r="AP4" s="51" t="e">
        <f>IFERROR(IF(COUNT($U$4:$U4)&lt;&gt;AP$2,NA(),SLOPE(AD$4:AD$26,$R$4:$R$26)*($R4-COUNTIF(BN$4:BN4,"Hold"))+INTERCEPT(AD$4:AD$26,$R$4:$R$26)),NA())</f>
        <v>#N/A</v>
      </c>
      <c r="AQ4" s="51" t="e">
        <f>IFERROR(IF(COUNT($U$4:$U4)&lt;&gt;AQ$2,NA(),SLOPE(AE$4:AE$26,$R$4:$R$26)*($R4-COUNTIF(BO$4:BO4,"Hold"))+INTERCEPT(AE$4:AE$26,$R$4:$R$26)),NA())</f>
        <v>#N/A</v>
      </c>
      <c r="AR4" s="51" t="e">
        <f>IFERROR(IF(COUNT($U$4:$U4)&lt;&gt;AR$2,NA(),SLOPE(AF$4:AF$26,$R$4:$R$26)*($R4-COUNTIF(BP$4:BP4,"Hold"))+INTERCEPT(AF$4:AF$26,$R$4:$R$26)),NA())</f>
        <v>#N/A</v>
      </c>
      <c r="AS4" s="51" t="e">
        <f>IFERROR(IF(COUNT($U$4:$U4)&lt;&gt;AS$2,NA(),SLOPE(AG$4:AG$26,$R$4:$R$26)*($R4-COUNTIF(BQ$4:BQ4,"Hold"))+INTERCEPT(AG$4:AG$26,$R$4:$R$26)),NA())</f>
        <v>#N/A</v>
      </c>
      <c r="AT4" s="51" t="e">
        <f>IFERROR(IF(COUNT($U$4:$U4)&lt;&gt;AT$2,NA(),SLOPE(AH$4:AH$26,$R$4:$R$26)*($R4-COUNTIF(BR$4:BR4,"Hold"))+INTERCEPT(AH$4:AH$26,$R$4:$R$26)),NA())</f>
        <v>#N/A</v>
      </c>
      <c r="AU4" s="51" t="e">
        <f>IFERROR(IF(COUNT($U$4:$U4)&lt;&gt;AU$2,NA(),SLOPE(AI$4:AI$26,$R$4:$R$26)*($R4-COUNTIF(BS$4:BS4,"Hold"))+INTERCEPT(AI$4:AI$26,$R$4:$R$26)),NA())</f>
        <v>#N/A</v>
      </c>
      <c r="AV4" s="57" t="e">
        <f>IF(AND(ISNUMBER($U4),COUNT($U$4:$U4)=AV$2),$G4,IF($H4="Hold",AV3,IF(COUNT($U$4:$U4)=AV$2,$V4+AV3,NA())))</f>
        <v>#N/A</v>
      </c>
      <c r="AW4" s="57" t="e">
        <f>IF(AND(ISNUMBER($U4),COUNT($U$4:$U4)=AW$2),$G4,IF($H4="Hold",AW3,IF(COUNT($U$4:$U4)=AW$2,$V4+AW3,NA())))</f>
        <v>#N/A</v>
      </c>
      <c r="AX4" s="57" t="e">
        <f>IF(AND(ISNUMBER($U4),COUNT($U$4:$U4)=AX$2),$G4,IF($H4="Hold",AX3,IF(COUNT($U$4:$U4)=AX$2,$V4+AX3,NA())))</f>
        <v>#N/A</v>
      </c>
      <c r="AY4" s="57" t="e">
        <f>IF(AND(ISNUMBER($U4),COUNT($U$4:$U4)=AY$2),$G4,IF($H4="Hold",AY3,IF(COUNT($U$4:$U4)=AY$2,$V4+AY3,NA())))</f>
        <v>#N/A</v>
      </c>
      <c r="AZ4" s="57" t="e">
        <f>IF(AND(ISNUMBER($U4),COUNT($U$4:$U4)=AZ$2),$G4,IF($H4="Hold",AZ3,IF(COUNT($U$4:$U4)=AZ$2,$V4+AZ3,NA())))</f>
        <v>#N/A</v>
      </c>
      <c r="BA4" s="57" t="e">
        <f>IF(AND(ISNUMBER($U4),COUNT($U$4:$U4)=BA$2),$G4,IF($H4="Hold",BA3,IF(COUNT($U$4:$U4)=BA$2,$V4+BA3,NA())))</f>
        <v>#N/A</v>
      </c>
      <c r="BB4" s="57" t="e">
        <f>IF(AND(ISNUMBER($U4),COUNT($U$4:$U4)=BB$2),$G4,IF($H4="Hold",BB3,IF(COUNT($U$4:$U4)=BB$2,$V4+BB3,NA())))</f>
        <v>#N/A</v>
      </c>
      <c r="BC4" s="57" t="e">
        <f>IF(AND(ISNUMBER($U4),COUNT($U$4:$U4)=BC$2),$G4,IF($H4="Hold",BC3,IF(COUNT($U$4:$U4)=BC$2,$V4+BC3,NA())))</f>
        <v>#N/A</v>
      </c>
      <c r="BD4" s="57" t="e">
        <f>IF(AND(ISNUMBER($U4),COUNT($U$4:$U4)=BD$2),$G4,IF($H4="Hold",BD3,IF(COUNT($U$4:$U4)=BD$2,$V4+BD3,NA())))</f>
        <v>#N/A</v>
      </c>
      <c r="BE4" s="57" t="e">
        <f>IF(AND(ISNUMBER($U4),COUNT($U$4:$U4)=BE$2),$G4,IF($H4="Hold",BE3,IF(COUNT($U$4:$U4)=BE$2,$V4+BE3,NA())))</f>
        <v>#N/A</v>
      </c>
      <c r="BF4" s="57" t="e">
        <f>IF(AND(ISNUMBER($U4),COUNT($U$4:$U4)=BF$2),$G4,IF($H4="Hold",BF3,IF(COUNT($U$4:$U4)=BF$2,$V4+BF3,NA())))</f>
        <v>#N/A</v>
      </c>
      <c r="BG4" s="57" t="e">
        <f>IF(AND(ISNUMBER($U4),COUNT($U$4:$U4)=BG$2),$G4,IF($H4="Hold",BG3,IF(COUNT($U$4:$U4)=BG$2,$V4+BG3,NA())))</f>
        <v>#N/A</v>
      </c>
      <c r="BH4" s="55" t="e">
        <f>IF(AND(COUNT($U$4:$U4)=BH$2,$H4="Hold"),"Hold",NA())</f>
        <v>#N/A</v>
      </c>
      <c r="BI4" s="55" t="e">
        <f>IF(AND(COUNT($U$4:$U4)=BI$2,$H4="Hold"),"Hold",NA())</f>
        <v>#N/A</v>
      </c>
      <c r="BJ4" s="55" t="e">
        <f>IF(AND(COUNT($U$4:$U4)=BJ$2,$H4="Hold"),"Hold",NA())</f>
        <v>#N/A</v>
      </c>
      <c r="BK4" s="55" t="e">
        <f>IF(AND(COUNT($U$4:$U4)=BK$2,$H4="Hold"),"Hold",NA())</f>
        <v>#N/A</v>
      </c>
      <c r="BL4" s="55" t="e">
        <f>IF(AND(COUNT($U$4:$U4)=BL$2,$H4="Hold"),"Hold",NA())</f>
        <v>#N/A</v>
      </c>
      <c r="BM4" s="55" t="e">
        <f>IF(AND(COUNT($U$4:$U4)=BM$2,$H4="Hold"),"Hold",NA())</f>
        <v>#N/A</v>
      </c>
      <c r="BN4" s="55" t="e">
        <f>IF(AND(COUNT($U$4:$U4)=BN$2,$H4="Hold"),"Hold",NA())</f>
        <v>#N/A</v>
      </c>
      <c r="BO4" s="55" t="e">
        <f>IF(AND(COUNT($U$4:$U4)=BO$2,$H4="Hold"),"Hold",NA())</f>
        <v>#N/A</v>
      </c>
      <c r="BP4" s="55" t="e">
        <f>IF(AND(COUNT($U$4:$U4)=BP$2,$H4="Hold"),"Hold",NA())</f>
        <v>#N/A</v>
      </c>
      <c r="BQ4" s="55" t="e">
        <f>IF(AND(COUNT($U$4:$U4)=BQ$2,$H4="Hold"),"Hold",NA())</f>
        <v>#N/A</v>
      </c>
      <c r="BR4" s="55" t="e">
        <f>IF(AND(COUNT($U$4:$U4)=BR$2,$H4="Hold"),"Hold",NA())</f>
        <v>#N/A</v>
      </c>
      <c r="BS4" s="55" t="e">
        <f>IF(AND(COUNT($U$4:$U4)=BS$2,$H4="Hold"),"Hold",NA())</f>
        <v>#N/A</v>
      </c>
    </row>
    <row r="5" spans="1:73" s="2" customFormat="1" ht="18.75" customHeight="1" thickTop="1" thickBot="1" x14ac:dyDescent="0.3">
      <c r="B5" s="21"/>
      <c r="C5" s="88"/>
      <c r="D5" s="9">
        <f>D4+2</f>
        <v>2</v>
      </c>
      <c r="E5" s="10">
        <f>E4+14</f>
        <v>42604</v>
      </c>
      <c r="F5" s="5" t="str">
        <f>IFERROR(IF(COUNT(G$4:G5)=0,"",IF(H5="Hold",F4,IF(ISNUMBER(U5),G5,F4+V5))),"")</f>
        <v/>
      </c>
      <c r="G5" s="13"/>
      <c r="H5" s="27"/>
      <c r="I5" s="17"/>
      <c r="J5" s="93"/>
      <c r="K5" s="30"/>
      <c r="L5" s="144" t="s">
        <v>12</v>
      </c>
      <c r="M5" s="144"/>
      <c r="N5" s="159"/>
      <c r="O5" s="159"/>
      <c r="P5" s="33"/>
      <c r="R5" s="46">
        <v>2</v>
      </c>
      <c r="S5" s="47" t="e">
        <f t="shared" si="0"/>
        <v>#N/A</v>
      </c>
      <c r="T5" s="47" t="s">
        <v>55</v>
      </c>
      <c r="U5" s="52" t="str">
        <f>IF(H5="30 Mins",$N$19,IF(H5="45 Mins",$N$20,IF(H5="60 Mins",$N$21,IF(H5="Alt 1",$N$22,IF(H5="Alt 2",$N$23,IF(H5="Alt 3",$N$24,IF(H5="Alt 4",$N$25,IF(H5="Alt 5",#REF!,IF(H5="Change",V4,"")))))))))</f>
        <v/>
      </c>
      <c r="V5" s="53" t="e">
        <f>IF(COUNT(U$4:U5)=0,NA(),IF(ISNUMBER(U5),U5,V4))</f>
        <v>#N/A</v>
      </c>
      <c r="W5" s="48" t="e">
        <f t="shared" si="1"/>
        <v>#N/A</v>
      </c>
      <c r="X5" s="72" t="str">
        <f>IF(AND(ISNUMBER($S5),COUNT($U$4:$U5)=X$2),$S5,"")</f>
        <v/>
      </c>
      <c r="Y5" s="72" t="str">
        <f>IF(AND(ISNUMBER($S5),COUNT($U$4:$U5)=Y$2),$S5,"")</f>
        <v/>
      </c>
      <c r="Z5" s="72" t="str">
        <f>IF(AND(ISNUMBER($S5),COUNT($U$4:$U5)=Z$2),$S5,"")</f>
        <v/>
      </c>
      <c r="AA5" s="72" t="str">
        <f>IF(AND(ISNUMBER($S5),COUNT($U$4:$U5)=AA$2),$S5,"")</f>
        <v/>
      </c>
      <c r="AB5" s="72" t="str">
        <f>IF(AND(ISNUMBER($S5),COUNT($U$4:$U5)=AB$2),$S5,"")</f>
        <v/>
      </c>
      <c r="AC5" s="72" t="str">
        <f>IF(AND(ISNUMBER($S5),COUNT($U$4:$U5)=AC$2),$S5,"")</f>
        <v/>
      </c>
      <c r="AD5" s="72" t="str">
        <f>IF(AND(ISNUMBER($S5),COUNT($U$4:$U5)=AD$2),$S5,"")</f>
        <v/>
      </c>
      <c r="AE5" s="72" t="str">
        <f>IF(AND(ISNUMBER($S5),COUNT($U$4:$U5)=AE$2),$S5,"")</f>
        <v/>
      </c>
      <c r="AF5" s="72" t="str">
        <f>IF(AND(ISNUMBER($S5),COUNT($U$4:$U5)=AF$2),$S5,"")</f>
        <v/>
      </c>
      <c r="AG5" s="72" t="str">
        <f>IF(AND(ISNUMBER($S5),COUNT($U$4:$U5)=AG$2),$S5,"")</f>
        <v/>
      </c>
      <c r="AH5" s="72" t="str">
        <f>IF(AND(ISNUMBER($S5),COUNT($U$4:$U5)=AH$2),$S5,"")</f>
        <v/>
      </c>
      <c r="AI5" s="72" t="str">
        <f>IF(AND(ISNUMBER($S5),COUNT($U$4:$U5)=AI$2),$S5,"")</f>
        <v/>
      </c>
      <c r="AJ5" s="51" t="e">
        <f>IFERROR(IF(COUNT($U$4:$U5)&lt;&gt;AJ$2,NA(),SLOPE(X$4:X$26,$R$4:$R$26)*($R5-COUNTIF(BH$4:BH5,"Hold"))+INTERCEPT(X$4:X$26,$R$4:$R$26)),NA())</f>
        <v>#N/A</v>
      </c>
      <c r="AK5" s="51" t="e">
        <f>IFERROR(IF(COUNT($U$4:$U5)&lt;&gt;AK$2,NA(),SLOPE(Y$4:Y$26,$R$4:$R$26)*($R5-COUNTIF(BI$4:BI5,"Hold"))+INTERCEPT(Y$4:Y$26,$R$4:$R$26)),NA())</f>
        <v>#N/A</v>
      </c>
      <c r="AL5" s="51" t="e">
        <f>IFERROR(IF(COUNT($U$4:$U5)&lt;&gt;AL$2,NA(),SLOPE(Z$4:Z$26,$R$4:$R$26)*($R5-COUNTIF(BJ$4:BJ5,"Hold"))+INTERCEPT(Z$4:Z$26,$R$4:$R$26)),NA())</f>
        <v>#N/A</v>
      </c>
      <c r="AM5" s="51" t="e">
        <f>IFERROR(IF(COUNT($U$4:$U5)&lt;&gt;AM$2,NA(),SLOPE(AA$4:AA$26,$R$4:$R$26)*($R5-COUNTIF(BK$4:BK5,"Hold"))+INTERCEPT(AA$4:AA$26,$R$4:$R$26)),NA())</f>
        <v>#N/A</v>
      </c>
      <c r="AN5" s="51" t="e">
        <f>IFERROR(IF(COUNT($U$4:$U5)&lt;&gt;AN$2,NA(),SLOPE(AB$4:AB$26,$R$4:$R$26)*($R5-COUNTIF(BL$4:BL5,"Hold"))+INTERCEPT(AB$4:AB$26,$R$4:$R$26)),NA())</f>
        <v>#N/A</v>
      </c>
      <c r="AO5" s="51" t="e">
        <f>IFERROR(IF(COUNT($U$4:$U5)&lt;&gt;AO$2,NA(),SLOPE(AC$4:AC$26,$R$4:$R$26)*($R5-COUNTIF(BM$4:BM5,"Hold"))+INTERCEPT(AC$4:AC$26,$R$4:$R$26)),NA())</f>
        <v>#N/A</v>
      </c>
      <c r="AP5" s="51" t="e">
        <f>IFERROR(IF(COUNT($U$4:$U5)&lt;&gt;AP$2,NA(),SLOPE(AD$4:AD$26,$R$4:$R$26)*($R5-COUNTIF(BN$4:BN5,"Hold"))+INTERCEPT(AD$4:AD$26,$R$4:$R$26)),NA())</f>
        <v>#N/A</v>
      </c>
      <c r="AQ5" s="51" t="e">
        <f>IFERROR(IF(COUNT($U$4:$U5)&lt;&gt;AQ$2,NA(),SLOPE(AE$4:AE$26,$R$4:$R$26)*($R5-COUNTIF(BO$4:BO5,"Hold"))+INTERCEPT(AE$4:AE$26,$R$4:$R$26)),NA())</f>
        <v>#N/A</v>
      </c>
      <c r="AR5" s="51" t="e">
        <f>IFERROR(IF(COUNT($U$4:$U5)&lt;&gt;AR$2,NA(),SLOPE(AF$4:AF$26,$R$4:$R$26)*($R5-COUNTIF(BP$4:BP5,"Hold"))+INTERCEPT(AF$4:AF$26,$R$4:$R$26)),NA())</f>
        <v>#N/A</v>
      </c>
      <c r="AS5" s="51" t="e">
        <f>IFERROR(IF(COUNT($U$4:$U5)&lt;&gt;AS$2,NA(),SLOPE(AG$4:AG$26,$R$4:$R$26)*($R5-COUNTIF(BQ$4:BQ5,"Hold"))+INTERCEPT(AG$4:AG$26,$R$4:$R$26)),NA())</f>
        <v>#N/A</v>
      </c>
      <c r="AT5" s="51" t="e">
        <f>IFERROR(IF(COUNT($U$4:$U5)&lt;&gt;AT$2,NA(),SLOPE(AH$4:AH$26,$R$4:$R$26)*($R5-COUNTIF(BR$4:BR5,"Hold"))+INTERCEPT(AH$4:AH$26,$R$4:$R$26)),NA())</f>
        <v>#N/A</v>
      </c>
      <c r="AU5" s="51" t="e">
        <f>IFERROR(IF(COUNT($U$4:$U5)&lt;&gt;AU$2,NA(),SLOPE(AI$4:AI$26,$R$4:$R$26)*($R5-COUNTIF(BS$4:BS5,"Hold"))+INTERCEPT(AI$4:AI$26,$R$4:$R$26)),NA())</f>
        <v>#N/A</v>
      </c>
      <c r="AV5" s="57" t="e">
        <f>IF(AND(ISNUMBER($U5),COUNT($U$4:$U5)=AV$2),$G5,IF($H5="Hold",AV4,IF(COUNT($U$4:$U5)=AV$2,$V5+AV4,NA())))</f>
        <v>#N/A</v>
      </c>
      <c r="AW5" s="57" t="e">
        <f>IF(AND(ISNUMBER($U5),COUNT($U$4:$U5)=AW$2),$G5,IF($H5="Hold",AW4,IF(COUNT($U$4:$U5)=AW$2,$V5+AW4,NA())))</f>
        <v>#N/A</v>
      </c>
      <c r="AX5" s="57" t="e">
        <f>IF(AND(ISNUMBER($U5),COUNT($U$4:$U5)=AX$2),$G5,IF($H5="Hold",AX4,IF(COUNT($U$4:$U5)=AX$2,$V5+AX4,NA())))</f>
        <v>#N/A</v>
      </c>
      <c r="AY5" s="57" t="e">
        <f>IF(AND(ISNUMBER($U5),COUNT($U$4:$U5)=AY$2),$G5,IF($H5="Hold",AY4,IF(COUNT($U$4:$U5)=AY$2,$V5+AY4,NA())))</f>
        <v>#N/A</v>
      </c>
      <c r="AZ5" s="57" t="e">
        <f>IF(AND(ISNUMBER($U5),COUNT($U$4:$U5)=AZ$2),$G5,IF($H5="Hold",AZ4,IF(COUNT($U$4:$U5)=AZ$2,$V5+AZ4,NA())))</f>
        <v>#N/A</v>
      </c>
      <c r="BA5" s="57" t="e">
        <f>IF(AND(ISNUMBER($U5),COUNT($U$4:$U5)=BA$2),$G5,IF($H5="Hold",BA4,IF(COUNT($U$4:$U5)=BA$2,$V5+BA4,NA())))</f>
        <v>#N/A</v>
      </c>
      <c r="BB5" s="57" t="e">
        <f>IF(AND(ISNUMBER($U5),COUNT($U$4:$U5)=BB$2),$G5,IF($H5="Hold",BB4,IF(COUNT($U$4:$U5)=BB$2,$V5+BB4,NA())))</f>
        <v>#N/A</v>
      </c>
      <c r="BC5" s="57" t="e">
        <f>IF(AND(ISNUMBER($U5),COUNT($U$4:$U5)=BC$2),$G5,IF($H5="Hold",BC4,IF(COUNT($U$4:$U5)=BC$2,$V5+BC4,NA())))</f>
        <v>#N/A</v>
      </c>
      <c r="BD5" s="57" t="e">
        <f>IF(AND(ISNUMBER($U5),COUNT($U$4:$U5)=BD$2),$G5,IF($H5="Hold",BD4,IF(COUNT($U$4:$U5)=BD$2,$V5+BD4,NA())))</f>
        <v>#N/A</v>
      </c>
      <c r="BE5" s="57" t="e">
        <f>IF(AND(ISNUMBER($U5),COUNT($U$4:$U5)=BE$2),$G5,IF($H5="Hold",BE4,IF(COUNT($U$4:$U5)=BE$2,$V5+BE4,NA())))</f>
        <v>#N/A</v>
      </c>
      <c r="BF5" s="57" t="e">
        <f>IF(AND(ISNUMBER($U5),COUNT($U$4:$U5)=BF$2),$G5,IF($H5="Hold",BF4,IF(COUNT($U$4:$U5)=BF$2,$V5+BF4,NA())))</f>
        <v>#N/A</v>
      </c>
      <c r="BG5" s="57" t="e">
        <f>IF(AND(ISNUMBER($U5),COUNT($U$4:$U5)=BG$2),$G5,IF($H5="Hold",BG4,IF(COUNT($U$4:$U5)=BG$2,$V5+BG4,NA())))</f>
        <v>#N/A</v>
      </c>
      <c r="BH5" s="55" t="e">
        <f>IF(AND(COUNT($U$4:$U5)=BH$2,$H5="Hold"),"Hold",NA())</f>
        <v>#N/A</v>
      </c>
      <c r="BI5" s="55" t="e">
        <f>IF(AND(COUNT($U$4:$U5)=BI$2,$H5="Hold"),"Hold",NA())</f>
        <v>#N/A</v>
      </c>
      <c r="BJ5" s="55" t="e">
        <f>IF(AND(COUNT($U$4:$U5)=BJ$2,$H5="Hold"),"Hold",NA())</f>
        <v>#N/A</v>
      </c>
      <c r="BK5" s="55" t="e">
        <f>IF(AND(COUNT($U$4:$U5)=BK$2,$H5="Hold"),"Hold",NA())</f>
        <v>#N/A</v>
      </c>
      <c r="BL5" s="55" t="e">
        <f>IF(AND(COUNT($U$4:$U5)=BL$2,$H5="Hold"),"Hold",NA())</f>
        <v>#N/A</v>
      </c>
      <c r="BM5" s="55" t="e">
        <f>IF(AND(COUNT($U$4:$U5)=BM$2,$H5="Hold"),"Hold",NA())</f>
        <v>#N/A</v>
      </c>
      <c r="BN5" s="55" t="e">
        <f>IF(AND(COUNT($U$4:$U5)=BN$2,$H5="Hold"),"Hold",NA())</f>
        <v>#N/A</v>
      </c>
      <c r="BO5" s="55" t="e">
        <f>IF(AND(COUNT($U$4:$U5)=BO$2,$H5="Hold"),"Hold",NA())</f>
        <v>#N/A</v>
      </c>
      <c r="BP5" s="55" t="e">
        <f>IF(AND(COUNT($U$4:$U5)=BP$2,$H5="Hold"),"Hold",NA())</f>
        <v>#N/A</v>
      </c>
      <c r="BQ5" s="55" t="e">
        <f>IF(AND(COUNT($U$4:$U5)=BQ$2,$H5="Hold"),"Hold",NA())</f>
        <v>#N/A</v>
      </c>
      <c r="BR5" s="55" t="e">
        <f>IF(AND(COUNT($U$4:$U5)=BR$2,$H5="Hold"),"Hold",NA())</f>
        <v>#N/A</v>
      </c>
      <c r="BS5" s="55" t="e">
        <f>IF(AND(COUNT($U$4:$U5)=BS$2,$H5="Hold"),"Hold",NA())</f>
        <v>#N/A</v>
      </c>
    </row>
    <row r="6" spans="1:73" s="94" customFormat="1" ht="18.75" customHeight="1" thickTop="1" x14ac:dyDescent="0.25">
      <c r="B6" s="22"/>
      <c r="C6" s="95"/>
      <c r="D6" s="9">
        <f t="shared" ref="D6:D26" si="2">D5+2</f>
        <v>4</v>
      </c>
      <c r="E6" s="10">
        <f t="shared" ref="E6:E26" si="3">E5+14</f>
        <v>42618</v>
      </c>
      <c r="F6" s="5" t="str">
        <f>IFERROR(IF(COUNT(G$4:G6)=0,"",IF(H6="Hold",F5,IF(ISNUMBER(U6),G6,F5+V6))),"")</f>
        <v/>
      </c>
      <c r="G6" s="13"/>
      <c r="H6" s="27"/>
      <c r="I6" s="17"/>
      <c r="J6" s="93"/>
      <c r="K6" s="34"/>
      <c r="L6" s="74"/>
      <c r="M6" s="74"/>
      <c r="N6" s="75"/>
      <c r="O6" s="75"/>
      <c r="P6" s="35"/>
      <c r="R6" s="46">
        <v>3</v>
      </c>
      <c r="S6" s="47" t="e">
        <f t="shared" si="0"/>
        <v>#N/A</v>
      </c>
      <c r="T6" s="47" t="s">
        <v>66</v>
      </c>
      <c r="U6" s="52" t="str">
        <f>IF(H6="30 Mins",$N$19,IF(H6="45 Mins",$N$20,IF(H6="60 Mins",$N$21,IF(H6="Alt 1",$N$22,IF(H6="Alt 2",$N$23,IF(H6="Alt 3",$N$24,IF(H6="Alt 4",$N$25,IF(H6="Alt 5",#REF!,IF(H6="Change",V5,"")))))))))</f>
        <v/>
      </c>
      <c r="V6" s="53" t="e">
        <f>IF(COUNT(U$4:U6)=0,NA(),IF(ISNUMBER(U6),U6,V5))</f>
        <v>#N/A</v>
      </c>
      <c r="W6" s="48" t="e">
        <f t="shared" si="1"/>
        <v>#N/A</v>
      </c>
      <c r="X6" s="72" t="str">
        <f>IF(AND(ISNUMBER($S6),COUNT($U$4:$U6)=X$2),$S6,"")</f>
        <v/>
      </c>
      <c r="Y6" s="72" t="str">
        <f>IF(AND(ISNUMBER($S6),COUNT($U$4:$U6)=Y$2),$S6,"")</f>
        <v/>
      </c>
      <c r="Z6" s="72" t="str">
        <f>IF(AND(ISNUMBER($S6),COUNT($U$4:$U6)=Z$2),$S6,"")</f>
        <v/>
      </c>
      <c r="AA6" s="72" t="str">
        <f>IF(AND(ISNUMBER($S6),COUNT($U$4:$U6)=AA$2),$S6,"")</f>
        <v/>
      </c>
      <c r="AB6" s="72" t="str">
        <f>IF(AND(ISNUMBER($S6),COUNT($U$4:$U6)=AB$2),$S6,"")</f>
        <v/>
      </c>
      <c r="AC6" s="72" t="str">
        <f>IF(AND(ISNUMBER($S6),COUNT($U$4:$U6)=AC$2),$S6,"")</f>
        <v/>
      </c>
      <c r="AD6" s="72" t="str">
        <f>IF(AND(ISNUMBER($S6),COUNT($U$4:$U6)=AD$2),$S6,"")</f>
        <v/>
      </c>
      <c r="AE6" s="72" t="str">
        <f>IF(AND(ISNUMBER($S6),COUNT($U$4:$U6)=AE$2),$S6,"")</f>
        <v/>
      </c>
      <c r="AF6" s="72" t="str">
        <f>IF(AND(ISNUMBER($S6),COUNT($U$4:$U6)=AF$2),$S6,"")</f>
        <v/>
      </c>
      <c r="AG6" s="72" t="str">
        <f>IF(AND(ISNUMBER($S6),COUNT($U$4:$U6)=AG$2),$S6,"")</f>
        <v/>
      </c>
      <c r="AH6" s="72" t="str">
        <f>IF(AND(ISNUMBER($S6),COUNT($U$4:$U6)=AH$2),$S6,"")</f>
        <v/>
      </c>
      <c r="AI6" s="72" t="str">
        <f>IF(AND(ISNUMBER($S6),COUNT($U$4:$U6)=AI$2),$S6,"")</f>
        <v/>
      </c>
      <c r="AJ6" s="51" t="e">
        <f>IFERROR(IF(COUNT($U$4:$U6)&lt;&gt;AJ$2,NA(),SLOPE(X$4:X$26,$R$4:$R$26)*($R6-COUNTIF(BH$4:BH6,"Hold"))+INTERCEPT(X$4:X$26,$R$4:$R$26)),NA())</f>
        <v>#N/A</v>
      </c>
      <c r="AK6" s="51" t="e">
        <f>IFERROR(IF(COUNT($U$4:$U6)&lt;&gt;AK$2,NA(),SLOPE(Y$4:Y$26,$R$4:$R$26)*($R6-COUNTIF(BI$4:BI6,"Hold"))+INTERCEPT(Y$4:Y$26,$R$4:$R$26)),NA())</f>
        <v>#N/A</v>
      </c>
      <c r="AL6" s="51" t="e">
        <f>IFERROR(IF(COUNT($U$4:$U6)&lt;&gt;AL$2,NA(),SLOPE(Z$4:Z$26,$R$4:$R$26)*($R6-COUNTIF(BJ$4:BJ6,"Hold"))+INTERCEPT(Z$4:Z$26,$R$4:$R$26)),NA())</f>
        <v>#N/A</v>
      </c>
      <c r="AM6" s="51" t="e">
        <f>IFERROR(IF(COUNT($U$4:$U6)&lt;&gt;AM$2,NA(),SLOPE(AA$4:AA$26,$R$4:$R$26)*($R6-COUNTIF(BK$4:BK6,"Hold"))+INTERCEPT(AA$4:AA$26,$R$4:$R$26)),NA())</f>
        <v>#N/A</v>
      </c>
      <c r="AN6" s="51" t="e">
        <f>IFERROR(IF(COUNT($U$4:$U6)&lt;&gt;AN$2,NA(),SLOPE(AB$4:AB$26,$R$4:$R$26)*($R6-COUNTIF(BL$4:BL6,"Hold"))+INTERCEPT(AB$4:AB$26,$R$4:$R$26)),NA())</f>
        <v>#N/A</v>
      </c>
      <c r="AO6" s="51" t="e">
        <f>IFERROR(IF(COUNT($U$4:$U6)&lt;&gt;AO$2,NA(),SLOPE(AC$4:AC$26,$R$4:$R$26)*($R6-COUNTIF(BM$4:BM6,"Hold"))+INTERCEPT(AC$4:AC$26,$R$4:$R$26)),NA())</f>
        <v>#N/A</v>
      </c>
      <c r="AP6" s="51" t="e">
        <f>IFERROR(IF(COUNT($U$4:$U6)&lt;&gt;AP$2,NA(),SLOPE(AD$4:AD$26,$R$4:$R$26)*($R6-COUNTIF(BN$4:BN6,"Hold"))+INTERCEPT(AD$4:AD$26,$R$4:$R$26)),NA())</f>
        <v>#N/A</v>
      </c>
      <c r="AQ6" s="51" t="e">
        <f>IFERROR(IF(COUNT($U$4:$U6)&lt;&gt;AQ$2,NA(),SLOPE(AE$4:AE$26,$R$4:$R$26)*($R6-COUNTIF(BO$4:BO6,"Hold"))+INTERCEPT(AE$4:AE$26,$R$4:$R$26)),NA())</f>
        <v>#N/A</v>
      </c>
      <c r="AR6" s="51" t="e">
        <f>IFERROR(IF(COUNT($U$4:$U6)&lt;&gt;AR$2,NA(),SLOPE(AF$4:AF$26,$R$4:$R$26)*($R6-COUNTIF(BP$4:BP6,"Hold"))+INTERCEPT(AF$4:AF$26,$R$4:$R$26)),NA())</f>
        <v>#N/A</v>
      </c>
      <c r="AS6" s="51" t="e">
        <f>IFERROR(IF(COUNT($U$4:$U6)&lt;&gt;AS$2,NA(),SLOPE(AG$4:AG$26,$R$4:$R$26)*($R6-COUNTIF(BQ$4:BQ6,"Hold"))+INTERCEPT(AG$4:AG$26,$R$4:$R$26)),NA())</f>
        <v>#N/A</v>
      </c>
      <c r="AT6" s="51" t="e">
        <f>IFERROR(IF(COUNT($U$4:$U6)&lt;&gt;AT$2,NA(),SLOPE(AH$4:AH$26,$R$4:$R$26)*($R6-COUNTIF(BR$4:BR6,"Hold"))+INTERCEPT(AH$4:AH$26,$R$4:$R$26)),NA())</f>
        <v>#N/A</v>
      </c>
      <c r="AU6" s="51" t="e">
        <f>IFERROR(IF(COUNT($U$4:$U6)&lt;&gt;AU$2,NA(),SLOPE(AI$4:AI$26,$R$4:$R$26)*($R6-COUNTIF(BS$4:BS6,"Hold"))+INTERCEPT(AI$4:AI$26,$R$4:$R$26)),NA())</f>
        <v>#N/A</v>
      </c>
      <c r="AV6" s="57" t="e">
        <f>IF(AND(ISNUMBER($U6),COUNT($U$4:$U6)=AV$2),$G6,IF($H6="Hold",AV5,IF(COUNT($U$4:$U6)=AV$2,$V6+AV5,NA())))</f>
        <v>#N/A</v>
      </c>
      <c r="AW6" s="57" t="e">
        <f>IF(AND(ISNUMBER($U6),COUNT($U$4:$U6)=AW$2),$G6,IF($H6="Hold",AW5,IF(COUNT($U$4:$U6)=AW$2,$V6+AW5,NA())))</f>
        <v>#N/A</v>
      </c>
      <c r="AX6" s="57" t="e">
        <f>IF(AND(ISNUMBER($U6),COUNT($U$4:$U6)=AX$2),$G6,IF($H6="Hold",AX5,IF(COUNT($U$4:$U6)=AX$2,$V6+AX5,NA())))</f>
        <v>#N/A</v>
      </c>
      <c r="AY6" s="57" t="e">
        <f>IF(AND(ISNUMBER($U6),COUNT($U$4:$U6)=AY$2),$G6,IF($H6="Hold",AY5,IF(COUNT($U$4:$U6)=AY$2,$V6+AY5,NA())))</f>
        <v>#N/A</v>
      </c>
      <c r="AZ6" s="57" t="e">
        <f>IF(AND(ISNUMBER($U6),COUNT($U$4:$U6)=AZ$2),$G6,IF($H6="Hold",AZ5,IF(COUNT($U$4:$U6)=AZ$2,$V6+AZ5,NA())))</f>
        <v>#N/A</v>
      </c>
      <c r="BA6" s="57" t="e">
        <f>IF(AND(ISNUMBER($U6),COUNT($U$4:$U6)=BA$2),$G6,IF($H6="Hold",BA5,IF(COUNT($U$4:$U6)=BA$2,$V6+BA5,NA())))</f>
        <v>#N/A</v>
      </c>
      <c r="BB6" s="57" t="e">
        <f>IF(AND(ISNUMBER($U6),COUNT($U$4:$U6)=BB$2),$G6,IF($H6="Hold",BB5,IF(COUNT($U$4:$U6)=BB$2,$V6+BB5,NA())))</f>
        <v>#N/A</v>
      </c>
      <c r="BC6" s="57" t="e">
        <f>IF(AND(ISNUMBER($U6),COUNT($U$4:$U6)=BC$2),$G6,IF($H6="Hold",BC5,IF(COUNT($U$4:$U6)=BC$2,$V6+BC5,NA())))</f>
        <v>#N/A</v>
      </c>
      <c r="BD6" s="57" t="e">
        <f>IF(AND(ISNUMBER($U6),COUNT($U$4:$U6)=BD$2),$G6,IF($H6="Hold",BD5,IF(COUNT($U$4:$U6)=BD$2,$V6+BD5,NA())))</f>
        <v>#N/A</v>
      </c>
      <c r="BE6" s="57" t="e">
        <f>IF(AND(ISNUMBER($U6),COUNT($U$4:$U6)=BE$2),$G6,IF($H6="Hold",BE5,IF(COUNT($U$4:$U6)=BE$2,$V6+BE5,NA())))</f>
        <v>#N/A</v>
      </c>
      <c r="BF6" s="57" t="e">
        <f>IF(AND(ISNUMBER($U6),COUNT($U$4:$U6)=BF$2),$G6,IF($H6="Hold",BF5,IF(COUNT($U$4:$U6)=BF$2,$V6+BF5,NA())))</f>
        <v>#N/A</v>
      </c>
      <c r="BG6" s="57" t="e">
        <f>IF(AND(ISNUMBER($U6),COUNT($U$4:$U6)=BG$2),$G6,IF($H6="Hold",BG5,IF(COUNT($U$4:$U6)=BG$2,$V6+BG5,NA())))</f>
        <v>#N/A</v>
      </c>
      <c r="BH6" s="55" t="e">
        <f>IF(AND(COUNT($U$4:$U6)=BH$2,$H6="Hold"),"Hold",NA())</f>
        <v>#N/A</v>
      </c>
      <c r="BI6" s="55" t="e">
        <f>IF(AND(COUNT($U$4:$U6)=BI$2,$H6="Hold"),"Hold",NA())</f>
        <v>#N/A</v>
      </c>
      <c r="BJ6" s="55" t="e">
        <f>IF(AND(COUNT($U$4:$U6)=BJ$2,$H6="Hold"),"Hold",NA())</f>
        <v>#N/A</v>
      </c>
      <c r="BK6" s="55" t="e">
        <f>IF(AND(COUNT($U$4:$U6)=BK$2,$H6="Hold"),"Hold",NA())</f>
        <v>#N/A</v>
      </c>
      <c r="BL6" s="55" t="e">
        <f>IF(AND(COUNT($U$4:$U6)=BL$2,$H6="Hold"),"Hold",NA())</f>
        <v>#N/A</v>
      </c>
      <c r="BM6" s="55" t="e">
        <f>IF(AND(COUNT($U$4:$U6)=BM$2,$H6="Hold"),"Hold",NA())</f>
        <v>#N/A</v>
      </c>
      <c r="BN6" s="55" t="e">
        <f>IF(AND(COUNT($U$4:$U6)=BN$2,$H6="Hold"),"Hold",NA())</f>
        <v>#N/A</v>
      </c>
      <c r="BO6" s="55" t="e">
        <f>IF(AND(COUNT($U$4:$U6)=BO$2,$H6="Hold"),"Hold",NA())</f>
        <v>#N/A</v>
      </c>
      <c r="BP6" s="55" t="e">
        <f>IF(AND(COUNT($U$4:$U6)=BP$2,$H6="Hold"),"Hold",NA())</f>
        <v>#N/A</v>
      </c>
      <c r="BQ6" s="55" t="e">
        <f>IF(AND(COUNT($U$4:$U6)=BQ$2,$H6="Hold"),"Hold",NA())</f>
        <v>#N/A</v>
      </c>
      <c r="BR6" s="55" t="e">
        <f>IF(AND(COUNT($U$4:$U6)=BR$2,$H6="Hold"),"Hold",NA())</f>
        <v>#N/A</v>
      </c>
      <c r="BS6" s="55" t="e">
        <f>IF(AND(COUNT($U$4:$U6)=BS$2,$H6="Hold"),"Hold",NA())</f>
        <v>#N/A</v>
      </c>
    </row>
    <row r="7" spans="1:73" s="94" customFormat="1" ht="18.75" customHeight="1" x14ac:dyDescent="0.25">
      <c r="B7" s="22"/>
      <c r="C7" s="95"/>
      <c r="D7" s="9">
        <f t="shared" si="2"/>
        <v>6</v>
      </c>
      <c r="E7" s="10">
        <f t="shared" si="3"/>
        <v>42632</v>
      </c>
      <c r="F7" s="5" t="str">
        <f>IFERROR(IF(COUNT(G$4:G7)=0,"",IF(H7="Hold",F6,IF(ISNUMBER(U7),G7,F6+V7))),"")</f>
        <v/>
      </c>
      <c r="G7" s="13"/>
      <c r="H7" s="27"/>
      <c r="I7" s="17"/>
      <c r="J7" s="93"/>
      <c r="K7" s="34"/>
      <c r="L7" s="158" t="s">
        <v>61</v>
      </c>
      <c r="M7" s="158"/>
      <c r="N7" s="158"/>
      <c r="O7" s="158"/>
      <c r="P7" s="36"/>
      <c r="R7" s="46">
        <v>4</v>
      </c>
      <c r="S7" s="47" t="e">
        <f t="shared" si="0"/>
        <v>#N/A</v>
      </c>
      <c r="T7" s="47" t="s">
        <v>67</v>
      </c>
      <c r="U7" s="52" t="str">
        <f>IF(H7="30 Mins",$N$19,IF(H7="45 Mins",$N$20,IF(H7="60 Mins",$N$21,IF(H7="Alt 1",$N$22,IF(H7="Alt 2",$N$23,IF(H7="Alt 3",$N$24,IF(H7="Alt 4",$N$25,IF(H7="Alt 5",#REF!,IF(H7="Change",V6,"")))))))))</f>
        <v/>
      </c>
      <c r="V7" s="53" t="e">
        <f>IF(COUNT(U$4:U7)=0,NA(),IF(ISNUMBER(U7),U7,V6))</f>
        <v>#N/A</v>
      </c>
      <c r="W7" s="48" t="e">
        <f t="shared" si="1"/>
        <v>#N/A</v>
      </c>
      <c r="X7" s="72" t="str">
        <f>IF(AND(ISNUMBER($S7),COUNT($U$4:$U7)=X$2),$S7,"")</f>
        <v/>
      </c>
      <c r="Y7" s="72" t="str">
        <f>IF(AND(ISNUMBER($S7),COUNT($U$4:$U7)=Y$2),$S7,"")</f>
        <v/>
      </c>
      <c r="Z7" s="72" t="str">
        <f>IF(AND(ISNUMBER($S7),COUNT($U$4:$U7)=Z$2),$S7,"")</f>
        <v/>
      </c>
      <c r="AA7" s="72" t="str">
        <f>IF(AND(ISNUMBER($S7),COUNT($U$4:$U7)=AA$2),$S7,"")</f>
        <v/>
      </c>
      <c r="AB7" s="72" t="str">
        <f>IF(AND(ISNUMBER($S7),COUNT($U$4:$U7)=AB$2),$S7,"")</f>
        <v/>
      </c>
      <c r="AC7" s="72" t="str">
        <f>IF(AND(ISNUMBER($S7),COUNT($U$4:$U7)=AC$2),$S7,"")</f>
        <v/>
      </c>
      <c r="AD7" s="72" t="str">
        <f>IF(AND(ISNUMBER($S7),COUNT($U$4:$U7)=AD$2),$S7,"")</f>
        <v/>
      </c>
      <c r="AE7" s="72" t="str">
        <f>IF(AND(ISNUMBER($S7),COUNT($U$4:$U7)=AE$2),$S7,"")</f>
        <v/>
      </c>
      <c r="AF7" s="72" t="str">
        <f>IF(AND(ISNUMBER($S7),COUNT($U$4:$U7)=AF$2),$S7,"")</f>
        <v/>
      </c>
      <c r="AG7" s="72" t="str">
        <f>IF(AND(ISNUMBER($S7),COUNT($U$4:$U7)=AG$2),$S7,"")</f>
        <v/>
      </c>
      <c r="AH7" s="72" t="str">
        <f>IF(AND(ISNUMBER($S7),COUNT($U$4:$U7)=AH$2),$S7,"")</f>
        <v/>
      </c>
      <c r="AI7" s="72" t="str">
        <f>IF(AND(ISNUMBER($S7),COUNT($U$4:$U7)=AI$2),$S7,"")</f>
        <v/>
      </c>
      <c r="AJ7" s="51" t="e">
        <f>IFERROR(IF(COUNT($U$4:$U7)&lt;&gt;AJ$2,NA(),SLOPE(X$4:X$26,$R$4:$R$26)*($R7-COUNTIF(BH$4:BH7,"Hold"))+INTERCEPT(X$4:X$26,$R$4:$R$26)),NA())</f>
        <v>#N/A</v>
      </c>
      <c r="AK7" s="51" t="e">
        <f>IFERROR(IF(COUNT($U$4:$U7)&lt;&gt;AK$2,NA(),SLOPE(Y$4:Y$26,$R$4:$R$26)*($R7-COUNTIF(BI$4:BI7,"Hold"))+INTERCEPT(Y$4:Y$26,$R$4:$R$26)),NA())</f>
        <v>#N/A</v>
      </c>
      <c r="AL7" s="51" t="e">
        <f>IFERROR(IF(COUNT($U$4:$U7)&lt;&gt;AL$2,NA(),SLOPE(Z$4:Z$26,$R$4:$R$26)*($R7-COUNTIF(BJ$4:BJ7,"Hold"))+INTERCEPT(Z$4:Z$26,$R$4:$R$26)),NA())</f>
        <v>#N/A</v>
      </c>
      <c r="AM7" s="51" t="e">
        <f>IFERROR(IF(COUNT($U$4:$U7)&lt;&gt;AM$2,NA(),SLOPE(AA$4:AA$26,$R$4:$R$26)*($R7-COUNTIF(BK$4:BK7,"Hold"))+INTERCEPT(AA$4:AA$26,$R$4:$R$26)),NA())</f>
        <v>#N/A</v>
      </c>
      <c r="AN7" s="51" t="e">
        <f>IFERROR(IF(COUNT($U$4:$U7)&lt;&gt;AN$2,NA(),SLOPE(AB$4:AB$26,$R$4:$R$26)*($R7-COUNTIF(BL$4:BL7,"Hold"))+INTERCEPT(AB$4:AB$26,$R$4:$R$26)),NA())</f>
        <v>#N/A</v>
      </c>
      <c r="AO7" s="51" t="e">
        <f>IFERROR(IF(COUNT($U$4:$U7)&lt;&gt;AO$2,NA(),SLOPE(AC$4:AC$26,$R$4:$R$26)*($R7-COUNTIF(BM$4:BM7,"Hold"))+INTERCEPT(AC$4:AC$26,$R$4:$R$26)),NA())</f>
        <v>#N/A</v>
      </c>
      <c r="AP7" s="51" t="e">
        <f>IFERROR(IF(COUNT($U$4:$U7)&lt;&gt;AP$2,NA(),SLOPE(AD$4:AD$26,$R$4:$R$26)*($R7-COUNTIF(BN$4:BN7,"Hold"))+INTERCEPT(AD$4:AD$26,$R$4:$R$26)),NA())</f>
        <v>#N/A</v>
      </c>
      <c r="AQ7" s="51" t="e">
        <f>IFERROR(IF(COUNT($U$4:$U7)&lt;&gt;AQ$2,NA(),SLOPE(AE$4:AE$26,$R$4:$R$26)*($R7-COUNTIF(BO$4:BO7,"Hold"))+INTERCEPT(AE$4:AE$26,$R$4:$R$26)),NA())</f>
        <v>#N/A</v>
      </c>
      <c r="AR7" s="51" t="e">
        <f>IFERROR(IF(COUNT($U$4:$U7)&lt;&gt;AR$2,NA(),SLOPE(AF$4:AF$26,$R$4:$R$26)*($R7-COUNTIF(BP$4:BP7,"Hold"))+INTERCEPT(AF$4:AF$26,$R$4:$R$26)),NA())</f>
        <v>#N/A</v>
      </c>
      <c r="AS7" s="51" t="e">
        <f>IFERROR(IF(COUNT($U$4:$U7)&lt;&gt;AS$2,NA(),SLOPE(AG$4:AG$26,$R$4:$R$26)*($R7-COUNTIF(BQ$4:BQ7,"Hold"))+INTERCEPT(AG$4:AG$26,$R$4:$R$26)),NA())</f>
        <v>#N/A</v>
      </c>
      <c r="AT7" s="51" t="e">
        <f>IFERROR(IF(COUNT($U$4:$U7)&lt;&gt;AT$2,NA(),SLOPE(AH$4:AH$26,$R$4:$R$26)*($R7-COUNTIF(BR$4:BR7,"Hold"))+INTERCEPT(AH$4:AH$26,$R$4:$R$26)),NA())</f>
        <v>#N/A</v>
      </c>
      <c r="AU7" s="51" t="e">
        <f>IFERROR(IF(COUNT($U$4:$U7)&lt;&gt;AU$2,NA(),SLOPE(AI$4:AI$26,$R$4:$R$26)*($R7-COUNTIF(BS$4:BS7,"Hold"))+INTERCEPT(AI$4:AI$26,$R$4:$R$26)),NA())</f>
        <v>#N/A</v>
      </c>
      <c r="AV7" s="57" t="e">
        <f>IF(AND(ISNUMBER($U7),COUNT($U$4:$U7)=AV$2),$G7,IF($H7="Hold",AV6,IF(COUNT($U$4:$U7)=AV$2,$V7+AV6,NA())))</f>
        <v>#N/A</v>
      </c>
      <c r="AW7" s="57" t="e">
        <f>IF(AND(ISNUMBER($U7),COUNT($U$4:$U7)=AW$2),$G7,IF($H7="Hold",AW6,IF(COUNT($U$4:$U7)=AW$2,$V7+AW6,NA())))</f>
        <v>#N/A</v>
      </c>
      <c r="AX7" s="57" t="e">
        <f>IF(AND(ISNUMBER($U7),COUNT($U$4:$U7)=AX$2),$G7,IF($H7="Hold",AX6,IF(COUNT($U$4:$U7)=AX$2,$V7+AX6,NA())))</f>
        <v>#N/A</v>
      </c>
      <c r="AY7" s="57" t="e">
        <f>IF(AND(ISNUMBER($U7),COUNT($U$4:$U7)=AY$2),$G7,IF($H7="Hold",AY6,IF(COUNT($U$4:$U7)=AY$2,$V7+AY6,NA())))</f>
        <v>#N/A</v>
      </c>
      <c r="AZ7" s="57" t="e">
        <f>IF(AND(ISNUMBER($U7),COUNT($U$4:$U7)=AZ$2),$G7,IF($H7="Hold",AZ6,IF(COUNT($U$4:$U7)=AZ$2,$V7+AZ6,NA())))</f>
        <v>#N/A</v>
      </c>
      <c r="BA7" s="57" t="e">
        <f>IF(AND(ISNUMBER($U7),COUNT($U$4:$U7)=BA$2),$G7,IF($H7="Hold",BA6,IF(COUNT($U$4:$U7)=BA$2,$V7+BA6,NA())))</f>
        <v>#N/A</v>
      </c>
      <c r="BB7" s="57" t="e">
        <f>IF(AND(ISNUMBER($U7),COUNT($U$4:$U7)=BB$2),$G7,IF($H7="Hold",BB6,IF(COUNT($U$4:$U7)=BB$2,$V7+BB6,NA())))</f>
        <v>#N/A</v>
      </c>
      <c r="BC7" s="57" t="e">
        <f>IF(AND(ISNUMBER($U7),COUNT($U$4:$U7)=BC$2),$G7,IF($H7="Hold",BC6,IF(COUNT($U$4:$U7)=BC$2,$V7+BC6,NA())))</f>
        <v>#N/A</v>
      </c>
      <c r="BD7" s="57" t="e">
        <f>IF(AND(ISNUMBER($U7),COUNT($U$4:$U7)=BD$2),$G7,IF($H7="Hold",BD6,IF(COUNT($U$4:$U7)=BD$2,$V7+BD6,NA())))</f>
        <v>#N/A</v>
      </c>
      <c r="BE7" s="57" t="e">
        <f>IF(AND(ISNUMBER($U7),COUNT($U$4:$U7)=BE$2),$G7,IF($H7="Hold",BE6,IF(COUNT($U$4:$U7)=BE$2,$V7+BE6,NA())))</f>
        <v>#N/A</v>
      </c>
      <c r="BF7" s="57" t="e">
        <f>IF(AND(ISNUMBER($U7),COUNT($U$4:$U7)=BF$2),$G7,IF($H7="Hold",BF6,IF(COUNT($U$4:$U7)=BF$2,$V7+BF6,NA())))</f>
        <v>#N/A</v>
      </c>
      <c r="BG7" s="57" t="e">
        <f>IF(AND(ISNUMBER($U7),COUNT($U$4:$U7)=BG$2),$G7,IF($H7="Hold",BG6,IF(COUNT($U$4:$U7)=BG$2,$V7+BG6,NA())))</f>
        <v>#N/A</v>
      </c>
      <c r="BH7" s="55" t="e">
        <f>IF(AND(COUNT($U$4:$U7)=BH$2,$H7="Hold"),"Hold",NA())</f>
        <v>#N/A</v>
      </c>
      <c r="BI7" s="55" t="e">
        <f>IF(AND(COUNT($U$4:$U7)=BI$2,$H7="Hold"),"Hold",NA())</f>
        <v>#N/A</v>
      </c>
      <c r="BJ7" s="55" t="e">
        <f>IF(AND(COUNT($U$4:$U7)=BJ$2,$H7="Hold"),"Hold",NA())</f>
        <v>#N/A</v>
      </c>
      <c r="BK7" s="55" t="e">
        <f>IF(AND(COUNT($U$4:$U7)=BK$2,$H7="Hold"),"Hold",NA())</f>
        <v>#N/A</v>
      </c>
      <c r="BL7" s="55" t="e">
        <f>IF(AND(COUNT($U$4:$U7)=BL$2,$H7="Hold"),"Hold",NA())</f>
        <v>#N/A</v>
      </c>
      <c r="BM7" s="55" t="e">
        <f>IF(AND(COUNT($U$4:$U7)=BM$2,$H7="Hold"),"Hold",NA())</f>
        <v>#N/A</v>
      </c>
      <c r="BN7" s="55" t="e">
        <f>IF(AND(COUNT($U$4:$U7)=BN$2,$H7="Hold"),"Hold",NA())</f>
        <v>#N/A</v>
      </c>
      <c r="BO7" s="55" t="e">
        <f>IF(AND(COUNT($U$4:$U7)=BO$2,$H7="Hold"),"Hold",NA())</f>
        <v>#N/A</v>
      </c>
      <c r="BP7" s="55" t="e">
        <f>IF(AND(COUNT($U$4:$U7)=BP$2,$H7="Hold"),"Hold",NA())</f>
        <v>#N/A</v>
      </c>
      <c r="BQ7" s="55" t="e">
        <f>IF(AND(COUNT($U$4:$U7)=BQ$2,$H7="Hold"),"Hold",NA())</f>
        <v>#N/A</v>
      </c>
      <c r="BR7" s="55" t="e">
        <f>IF(AND(COUNT($U$4:$U7)=BR$2,$H7="Hold"),"Hold",NA())</f>
        <v>#N/A</v>
      </c>
      <c r="BS7" s="55" t="e">
        <f>IF(AND(COUNT($U$4:$U7)=BS$2,$H7="Hold"),"Hold",NA())</f>
        <v>#N/A</v>
      </c>
    </row>
    <row r="8" spans="1:73" s="96" customFormat="1" ht="18.75" customHeight="1" thickBot="1" x14ac:dyDescent="0.3">
      <c r="B8" s="23"/>
      <c r="C8" s="95"/>
      <c r="D8" s="9">
        <f t="shared" si="2"/>
        <v>8</v>
      </c>
      <c r="E8" s="10">
        <f t="shared" si="3"/>
        <v>42646</v>
      </c>
      <c r="F8" s="5" t="str">
        <f>IFERROR(IF(COUNT(G$4:G8)=0,"",IF(H8="Hold",F7,IF(ISNUMBER(U8),G8,F7+V8))),"")</f>
        <v/>
      </c>
      <c r="G8" s="13"/>
      <c r="H8" s="27"/>
      <c r="I8" s="17"/>
      <c r="J8" s="93"/>
      <c r="K8" s="34"/>
      <c r="L8" s="143" t="s">
        <v>56</v>
      </c>
      <c r="M8" s="143"/>
      <c r="N8" s="147"/>
      <c r="O8" s="147"/>
      <c r="P8" s="37"/>
      <c r="R8" s="46">
        <v>5</v>
      </c>
      <c r="S8" s="47" t="e">
        <f t="shared" si="0"/>
        <v>#N/A</v>
      </c>
      <c r="T8" s="47" t="str">
        <f>IFERROR(IF(L22="Alternate 1","Alt 1",L22),"Alt 1")</f>
        <v>Alt 1</v>
      </c>
      <c r="U8" s="52" t="str">
        <f>IF(H8="30 Mins",$N$19,IF(H8="45 Mins",$N$20,IF(H8="60 Mins",$N$21,IF(H8="Alt 1",$N$22,IF(H8="Alt 2",$N$23,IF(H8="Alt 3",$N$24,IF(H8="Alt 4",$N$25,IF(H8="Alt 5",#REF!,IF(H8="Change",V7,"")))))))))</f>
        <v/>
      </c>
      <c r="V8" s="53" t="e">
        <f>IF(COUNT(U$4:U8)=0,NA(),IF(ISNUMBER(U8),U8,V7))</f>
        <v>#N/A</v>
      </c>
      <c r="W8" s="48" t="e">
        <f t="shared" si="1"/>
        <v>#N/A</v>
      </c>
      <c r="X8" s="72" t="str">
        <f>IF(AND(ISNUMBER($S8),COUNT($U$4:$U8)=X$2),$S8,"")</f>
        <v/>
      </c>
      <c r="Y8" s="72" t="str">
        <f>IF(AND(ISNUMBER($S8),COUNT($U$4:$U8)=Y$2),$S8,"")</f>
        <v/>
      </c>
      <c r="Z8" s="72" t="str">
        <f>IF(AND(ISNUMBER($S8),COUNT($U$4:$U8)=Z$2),$S8,"")</f>
        <v/>
      </c>
      <c r="AA8" s="72" t="str">
        <f>IF(AND(ISNUMBER($S8),COUNT($U$4:$U8)=AA$2),$S8,"")</f>
        <v/>
      </c>
      <c r="AB8" s="72" t="str">
        <f>IF(AND(ISNUMBER($S8),COUNT($U$4:$U8)=AB$2),$S8,"")</f>
        <v/>
      </c>
      <c r="AC8" s="72" t="str">
        <f>IF(AND(ISNUMBER($S8),COUNT($U$4:$U8)=AC$2),$S8,"")</f>
        <v/>
      </c>
      <c r="AD8" s="72" t="str">
        <f>IF(AND(ISNUMBER($S8),COUNT($U$4:$U8)=AD$2),$S8,"")</f>
        <v/>
      </c>
      <c r="AE8" s="72" t="str">
        <f>IF(AND(ISNUMBER($S8),COUNT($U$4:$U8)=AE$2),$S8,"")</f>
        <v/>
      </c>
      <c r="AF8" s="72" t="str">
        <f>IF(AND(ISNUMBER($S8),COUNT($U$4:$U8)=AF$2),$S8,"")</f>
        <v/>
      </c>
      <c r="AG8" s="72" t="str">
        <f>IF(AND(ISNUMBER($S8),COUNT($U$4:$U8)=AG$2),$S8,"")</f>
        <v/>
      </c>
      <c r="AH8" s="72" t="str">
        <f>IF(AND(ISNUMBER($S8),COUNT($U$4:$U8)=AH$2),$S8,"")</f>
        <v/>
      </c>
      <c r="AI8" s="72" t="str">
        <f>IF(AND(ISNUMBER($S8),COUNT($U$4:$U8)=AI$2),$S8,"")</f>
        <v/>
      </c>
      <c r="AJ8" s="51" t="e">
        <f>IFERROR(IF(COUNT($U$4:$U8)&lt;&gt;AJ$2,NA(),SLOPE(X$4:X$26,$R$4:$R$26)*($R8-COUNTIF(BH$4:BH8,"Hold"))+INTERCEPT(X$4:X$26,$R$4:$R$26)),NA())</f>
        <v>#N/A</v>
      </c>
      <c r="AK8" s="51" t="e">
        <f>IFERROR(IF(COUNT($U$4:$U8)&lt;&gt;AK$2,NA(),SLOPE(Y$4:Y$26,$R$4:$R$26)*($R8-COUNTIF(BI$4:BI8,"Hold"))+INTERCEPT(Y$4:Y$26,$R$4:$R$26)),NA())</f>
        <v>#N/A</v>
      </c>
      <c r="AL8" s="51" t="e">
        <f>IFERROR(IF(COUNT($U$4:$U8)&lt;&gt;AL$2,NA(),SLOPE(Z$4:Z$26,$R$4:$R$26)*($R8-COUNTIF(BJ$4:BJ8,"Hold"))+INTERCEPT(Z$4:Z$26,$R$4:$R$26)),NA())</f>
        <v>#N/A</v>
      </c>
      <c r="AM8" s="51" t="e">
        <f>IFERROR(IF(COUNT($U$4:$U8)&lt;&gt;AM$2,NA(),SLOPE(AA$4:AA$26,$R$4:$R$26)*($R8-COUNTIF(BK$4:BK8,"Hold"))+INTERCEPT(AA$4:AA$26,$R$4:$R$26)),NA())</f>
        <v>#N/A</v>
      </c>
      <c r="AN8" s="51" t="e">
        <f>IFERROR(IF(COUNT($U$4:$U8)&lt;&gt;AN$2,NA(),SLOPE(AB$4:AB$26,$R$4:$R$26)*($R8-COUNTIF(BL$4:BL8,"Hold"))+INTERCEPT(AB$4:AB$26,$R$4:$R$26)),NA())</f>
        <v>#N/A</v>
      </c>
      <c r="AO8" s="51" t="e">
        <f>IFERROR(IF(COUNT($U$4:$U8)&lt;&gt;AO$2,NA(),SLOPE(AC$4:AC$26,$R$4:$R$26)*($R8-COUNTIF(BM$4:BM8,"Hold"))+INTERCEPT(AC$4:AC$26,$R$4:$R$26)),NA())</f>
        <v>#N/A</v>
      </c>
      <c r="AP8" s="51" t="e">
        <f>IFERROR(IF(COUNT($U$4:$U8)&lt;&gt;AP$2,NA(),SLOPE(AD$4:AD$26,$R$4:$R$26)*($R8-COUNTIF(BN$4:BN8,"Hold"))+INTERCEPT(AD$4:AD$26,$R$4:$R$26)),NA())</f>
        <v>#N/A</v>
      </c>
      <c r="AQ8" s="51" t="e">
        <f>IFERROR(IF(COUNT($U$4:$U8)&lt;&gt;AQ$2,NA(),SLOPE(AE$4:AE$26,$R$4:$R$26)*($R8-COUNTIF(BO$4:BO8,"Hold"))+INTERCEPT(AE$4:AE$26,$R$4:$R$26)),NA())</f>
        <v>#N/A</v>
      </c>
      <c r="AR8" s="51" t="e">
        <f>IFERROR(IF(COUNT($U$4:$U8)&lt;&gt;AR$2,NA(),SLOPE(AF$4:AF$26,$R$4:$R$26)*($R8-COUNTIF(BP$4:BP8,"Hold"))+INTERCEPT(AF$4:AF$26,$R$4:$R$26)),NA())</f>
        <v>#N/A</v>
      </c>
      <c r="AS8" s="51" t="e">
        <f>IFERROR(IF(COUNT($U$4:$U8)&lt;&gt;AS$2,NA(),SLOPE(AG$4:AG$26,$R$4:$R$26)*($R8-COUNTIF(BQ$4:BQ8,"Hold"))+INTERCEPT(AG$4:AG$26,$R$4:$R$26)),NA())</f>
        <v>#N/A</v>
      </c>
      <c r="AT8" s="51" t="e">
        <f>IFERROR(IF(COUNT($U$4:$U8)&lt;&gt;AT$2,NA(),SLOPE(AH$4:AH$26,$R$4:$R$26)*($R8-COUNTIF(BR$4:BR8,"Hold"))+INTERCEPT(AH$4:AH$26,$R$4:$R$26)),NA())</f>
        <v>#N/A</v>
      </c>
      <c r="AU8" s="51" t="e">
        <f>IFERROR(IF(COUNT($U$4:$U8)&lt;&gt;AU$2,NA(),SLOPE(AI$4:AI$26,$R$4:$R$26)*($R8-COUNTIF(BS$4:BS8,"Hold"))+INTERCEPT(AI$4:AI$26,$R$4:$R$26)),NA())</f>
        <v>#N/A</v>
      </c>
      <c r="AV8" s="57" t="e">
        <f>IF(AND(ISNUMBER($U8),COUNT($U$4:$U8)=AV$2),$G8,IF($H8="Hold",AV7,IF(COUNT($U$4:$U8)=AV$2,$V8+AV7,NA())))</f>
        <v>#N/A</v>
      </c>
      <c r="AW8" s="57" t="e">
        <f>IF(AND(ISNUMBER($U8),COUNT($U$4:$U8)=AW$2),$G8,IF($H8="Hold",AW7,IF(COUNT($U$4:$U8)=AW$2,$V8+AW7,NA())))</f>
        <v>#N/A</v>
      </c>
      <c r="AX8" s="57" t="e">
        <f>IF(AND(ISNUMBER($U8),COUNT($U$4:$U8)=AX$2),$G8,IF($H8="Hold",AX7,IF(COUNT($U$4:$U8)=AX$2,$V8+AX7,NA())))</f>
        <v>#N/A</v>
      </c>
      <c r="AY8" s="57" t="e">
        <f>IF(AND(ISNUMBER($U8),COUNT($U$4:$U8)=AY$2),$G8,IF($H8="Hold",AY7,IF(COUNT($U$4:$U8)=AY$2,$V8+AY7,NA())))</f>
        <v>#N/A</v>
      </c>
      <c r="AZ8" s="57" t="e">
        <f>IF(AND(ISNUMBER($U8),COUNT($U$4:$U8)=AZ$2),$G8,IF($H8="Hold",AZ7,IF(COUNT($U$4:$U8)=AZ$2,$V8+AZ7,NA())))</f>
        <v>#N/A</v>
      </c>
      <c r="BA8" s="57" t="e">
        <f>IF(AND(ISNUMBER($U8),COUNT($U$4:$U8)=BA$2),$G8,IF($H8="Hold",BA7,IF(COUNT($U$4:$U8)=BA$2,$V8+BA7,NA())))</f>
        <v>#N/A</v>
      </c>
      <c r="BB8" s="57" t="e">
        <f>IF(AND(ISNUMBER($U8),COUNT($U$4:$U8)=BB$2),$G8,IF($H8="Hold",BB7,IF(COUNT($U$4:$U8)=BB$2,$V8+BB7,NA())))</f>
        <v>#N/A</v>
      </c>
      <c r="BC8" s="57" t="e">
        <f>IF(AND(ISNUMBER($U8),COUNT($U$4:$U8)=BC$2),$G8,IF($H8="Hold",BC7,IF(COUNT($U$4:$U8)=BC$2,$V8+BC7,NA())))</f>
        <v>#N/A</v>
      </c>
      <c r="BD8" s="57" t="e">
        <f>IF(AND(ISNUMBER($U8),COUNT($U$4:$U8)=BD$2),$G8,IF($H8="Hold",BD7,IF(COUNT($U$4:$U8)=BD$2,$V8+BD7,NA())))</f>
        <v>#N/A</v>
      </c>
      <c r="BE8" s="57" t="e">
        <f>IF(AND(ISNUMBER($U8),COUNT($U$4:$U8)=BE$2),$G8,IF($H8="Hold",BE7,IF(COUNT($U$4:$U8)=BE$2,$V8+BE7,NA())))</f>
        <v>#N/A</v>
      </c>
      <c r="BF8" s="57" t="e">
        <f>IF(AND(ISNUMBER($U8),COUNT($U$4:$U8)=BF$2),$G8,IF($H8="Hold",BF7,IF(COUNT($U$4:$U8)=BF$2,$V8+BF7,NA())))</f>
        <v>#N/A</v>
      </c>
      <c r="BG8" s="57" t="e">
        <f>IF(AND(ISNUMBER($U8),COUNT($U$4:$U8)=BG$2),$G8,IF($H8="Hold",BG7,IF(COUNT($U$4:$U8)=BG$2,$V8+BG7,NA())))</f>
        <v>#N/A</v>
      </c>
      <c r="BH8" s="55" t="e">
        <f>IF(AND(COUNT($U$4:$U8)=BH$2,$H8="Hold"),"Hold",NA())</f>
        <v>#N/A</v>
      </c>
      <c r="BI8" s="55" t="e">
        <f>IF(AND(COUNT($U$4:$U8)=BI$2,$H8="Hold"),"Hold",NA())</f>
        <v>#N/A</v>
      </c>
      <c r="BJ8" s="55" t="e">
        <f>IF(AND(COUNT($U$4:$U8)=BJ$2,$H8="Hold"),"Hold",NA())</f>
        <v>#N/A</v>
      </c>
      <c r="BK8" s="55" t="e">
        <f>IF(AND(COUNT($U$4:$U8)=BK$2,$H8="Hold"),"Hold",NA())</f>
        <v>#N/A</v>
      </c>
      <c r="BL8" s="55" t="e">
        <f>IF(AND(COUNT($U$4:$U8)=BL$2,$H8="Hold"),"Hold",NA())</f>
        <v>#N/A</v>
      </c>
      <c r="BM8" s="55" t="e">
        <f>IF(AND(COUNT($U$4:$U8)=BM$2,$H8="Hold"),"Hold",NA())</f>
        <v>#N/A</v>
      </c>
      <c r="BN8" s="55" t="e">
        <f>IF(AND(COUNT($U$4:$U8)=BN$2,$H8="Hold"),"Hold",NA())</f>
        <v>#N/A</v>
      </c>
      <c r="BO8" s="55" t="e">
        <f>IF(AND(COUNT($U$4:$U8)=BO$2,$H8="Hold"),"Hold",NA())</f>
        <v>#N/A</v>
      </c>
      <c r="BP8" s="55" t="e">
        <f>IF(AND(COUNT($U$4:$U8)=BP$2,$H8="Hold"),"Hold",NA())</f>
        <v>#N/A</v>
      </c>
      <c r="BQ8" s="55" t="e">
        <f>IF(AND(COUNT($U$4:$U8)=BQ$2,$H8="Hold"),"Hold",NA())</f>
        <v>#N/A</v>
      </c>
      <c r="BR8" s="55" t="e">
        <f>IF(AND(COUNT($U$4:$U8)=BR$2,$H8="Hold"),"Hold",NA())</f>
        <v>#N/A</v>
      </c>
      <c r="BS8" s="55" t="e">
        <f>IF(AND(COUNT($U$4:$U8)=BS$2,$H8="Hold"),"Hold",NA())</f>
        <v>#N/A</v>
      </c>
    </row>
    <row r="9" spans="1:73" s="96" customFormat="1" ht="18.75" customHeight="1" thickTop="1" x14ac:dyDescent="0.25">
      <c r="B9" s="23"/>
      <c r="C9" s="95"/>
      <c r="D9" s="9">
        <f t="shared" si="2"/>
        <v>10</v>
      </c>
      <c r="E9" s="10">
        <f t="shared" si="3"/>
        <v>42660</v>
      </c>
      <c r="F9" s="5" t="str">
        <f>IFERROR(IF(COUNT(G$4:G9)=0,"",IF(H9="Hold",F8,IF(ISNUMBER(U9),G9,F8+V9))),"")</f>
        <v/>
      </c>
      <c r="G9" s="13"/>
      <c r="H9" s="27"/>
      <c r="I9" s="17"/>
      <c r="J9" s="93"/>
      <c r="K9" s="34"/>
      <c r="L9" s="148" t="s">
        <v>63</v>
      </c>
      <c r="M9" s="148"/>
      <c r="N9" s="24"/>
      <c r="O9" s="76"/>
      <c r="P9" s="37"/>
      <c r="R9" s="46">
        <v>6</v>
      </c>
      <c r="S9" s="47" t="e">
        <f t="shared" si="0"/>
        <v>#N/A</v>
      </c>
      <c r="T9" s="47" t="str">
        <f>IFERROR(IF(L23="Alternate 2","Alt 2",L23),"Alt 2")</f>
        <v>Alt 2</v>
      </c>
      <c r="U9" s="52" t="str">
        <f>IF(H9="30 Mins",$N$19,IF(H9="45 Mins",$N$20,IF(H9="60 Mins",$N$21,IF(H9="Alt 1",$N$22,IF(H9="Alt 2",$N$23,IF(H9="Alt 3",$N$24,IF(H9="Alt 4",$N$25,IF(H9="Alt 5",#REF!,IF(H9="Change",V8,"")))))))))</f>
        <v/>
      </c>
      <c r="V9" s="53" t="e">
        <f>IF(COUNT(U$4:U9)=0,NA(),IF(ISNUMBER(U9),U9,V8))</f>
        <v>#N/A</v>
      </c>
      <c r="W9" s="48" t="e">
        <f t="shared" si="1"/>
        <v>#N/A</v>
      </c>
      <c r="X9" s="72" t="str">
        <f>IF(AND(ISNUMBER($S9),COUNT($U$4:$U9)=X$2),$S9,"")</f>
        <v/>
      </c>
      <c r="Y9" s="72" t="str">
        <f>IF(AND(ISNUMBER($S9),COUNT($U$4:$U9)=Y$2),$S9,"")</f>
        <v/>
      </c>
      <c r="Z9" s="72" t="str">
        <f>IF(AND(ISNUMBER($S9),COUNT($U$4:$U9)=Z$2),$S9,"")</f>
        <v/>
      </c>
      <c r="AA9" s="72" t="str">
        <f>IF(AND(ISNUMBER($S9),COUNT($U$4:$U9)=AA$2),$S9,"")</f>
        <v/>
      </c>
      <c r="AB9" s="72" t="str">
        <f>IF(AND(ISNUMBER($S9),COUNT($U$4:$U9)=AB$2),$S9,"")</f>
        <v/>
      </c>
      <c r="AC9" s="72" t="str">
        <f>IF(AND(ISNUMBER($S9),COUNT($U$4:$U9)=AC$2),$S9,"")</f>
        <v/>
      </c>
      <c r="AD9" s="72" t="str">
        <f>IF(AND(ISNUMBER($S9),COUNT($U$4:$U9)=AD$2),$S9,"")</f>
        <v/>
      </c>
      <c r="AE9" s="72" t="str">
        <f>IF(AND(ISNUMBER($S9),COUNT($U$4:$U9)=AE$2),$S9,"")</f>
        <v/>
      </c>
      <c r="AF9" s="72" t="str">
        <f>IF(AND(ISNUMBER($S9),COUNT($U$4:$U9)=AF$2),$S9,"")</f>
        <v/>
      </c>
      <c r="AG9" s="72" t="str">
        <f>IF(AND(ISNUMBER($S9),COUNT($U$4:$U9)=AG$2),$S9,"")</f>
        <v/>
      </c>
      <c r="AH9" s="72" t="str">
        <f>IF(AND(ISNUMBER($S9),COUNT($U$4:$U9)=AH$2),$S9,"")</f>
        <v/>
      </c>
      <c r="AI9" s="72" t="str">
        <f>IF(AND(ISNUMBER($S9),COUNT($U$4:$U9)=AI$2),$S9,"")</f>
        <v/>
      </c>
      <c r="AJ9" s="51" t="e">
        <f>IFERROR(IF(COUNT($U$4:$U9)&lt;&gt;AJ$2,NA(),SLOPE(X$4:X$26,$R$4:$R$26)*($R9-COUNTIF(BH$4:BH9,"Hold"))+INTERCEPT(X$4:X$26,$R$4:$R$26)),NA())</f>
        <v>#N/A</v>
      </c>
      <c r="AK9" s="51" t="e">
        <f>IFERROR(IF(COUNT($U$4:$U9)&lt;&gt;AK$2,NA(),SLOPE(Y$4:Y$26,$R$4:$R$26)*($R9-COUNTIF(BI$4:BI9,"Hold"))+INTERCEPT(Y$4:Y$26,$R$4:$R$26)),NA())</f>
        <v>#N/A</v>
      </c>
      <c r="AL9" s="51" t="e">
        <f>IFERROR(IF(COUNT($U$4:$U9)&lt;&gt;AL$2,NA(),SLOPE(Z$4:Z$26,$R$4:$R$26)*($R9-COUNTIF(BJ$4:BJ9,"Hold"))+INTERCEPT(Z$4:Z$26,$R$4:$R$26)),NA())</f>
        <v>#N/A</v>
      </c>
      <c r="AM9" s="51" t="e">
        <f>IFERROR(IF(COUNT($U$4:$U9)&lt;&gt;AM$2,NA(),SLOPE(AA$4:AA$26,$R$4:$R$26)*($R9-COUNTIF(BK$4:BK9,"Hold"))+INTERCEPT(AA$4:AA$26,$R$4:$R$26)),NA())</f>
        <v>#N/A</v>
      </c>
      <c r="AN9" s="51" t="e">
        <f>IFERROR(IF(COUNT($U$4:$U9)&lt;&gt;AN$2,NA(),SLOPE(AB$4:AB$26,$R$4:$R$26)*($R9-COUNTIF(BL$4:BL9,"Hold"))+INTERCEPT(AB$4:AB$26,$R$4:$R$26)),NA())</f>
        <v>#N/A</v>
      </c>
      <c r="AO9" s="51" t="e">
        <f>IFERROR(IF(COUNT($U$4:$U9)&lt;&gt;AO$2,NA(),SLOPE(AC$4:AC$26,$R$4:$R$26)*($R9-COUNTIF(BM$4:BM9,"Hold"))+INTERCEPT(AC$4:AC$26,$R$4:$R$26)),NA())</f>
        <v>#N/A</v>
      </c>
      <c r="AP9" s="51" t="e">
        <f>IFERROR(IF(COUNT($U$4:$U9)&lt;&gt;AP$2,NA(),SLOPE(AD$4:AD$26,$R$4:$R$26)*($R9-COUNTIF(BN$4:BN9,"Hold"))+INTERCEPT(AD$4:AD$26,$R$4:$R$26)),NA())</f>
        <v>#N/A</v>
      </c>
      <c r="AQ9" s="51" t="e">
        <f>IFERROR(IF(COUNT($U$4:$U9)&lt;&gt;AQ$2,NA(),SLOPE(AE$4:AE$26,$R$4:$R$26)*($R9-COUNTIF(BO$4:BO9,"Hold"))+INTERCEPT(AE$4:AE$26,$R$4:$R$26)),NA())</f>
        <v>#N/A</v>
      </c>
      <c r="AR9" s="51" t="e">
        <f>IFERROR(IF(COUNT($U$4:$U9)&lt;&gt;AR$2,NA(),SLOPE(AF$4:AF$26,$R$4:$R$26)*($R9-COUNTIF(BP$4:BP9,"Hold"))+INTERCEPT(AF$4:AF$26,$R$4:$R$26)),NA())</f>
        <v>#N/A</v>
      </c>
      <c r="AS9" s="51" t="e">
        <f>IFERROR(IF(COUNT($U$4:$U9)&lt;&gt;AS$2,NA(),SLOPE(AG$4:AG$26,$R$4:$R$26)*($R9-COUNTIF(BQ$4:BQ9,"Hold"))+INTERCEPT(AG$4:AG$26,$R$4:$R$26)),NA())</f>
        <v>#N/A</v>
      </c>
      <c r="AT9" s="51" t="e">
        <f>IFERROR(IF(COUNT($U$4:$U9)&lt;&gt;AT$2,NA(),SLOPE(AH$4:AH$26,$R$4:$R$26)*($R9-COUNTIF(BR$4:BR9,"Hold"))+INTERCEPT(AH$4:AH$26,$R$4:$R$26)),NA())</f>
        <v>#N/A</v>
      </c>
      <c r="AU9" s="51" t="e">
        <f>IFERROR(IF(COUNT($U$4:$U9)&lt;&gt;AU$2,NA(),SLOPE(AI$4:AI$26,$R$4:$R$26)*($R9-COUNTIF(BS$4:BS9,"Hold"))+INTERCEPT(AI$4:AI$26,$R$4:$R$26)),NA())</f>
        <v>#N/A</v>
      </c>
      <c r="AV9" s="57" t="e">
        <f>IF(AND(ISNUMBER($U9),COUNT($U$4:$U9)=AV$2),$G9,IF($H9="Hold",AV8,IF(COUNT($U$4:$U9)=AV$2,$V9+AV8,NA())))</f>
        <v>#N/A</v>
      </c>
      <c r="AW9" s="57" t="e">
        <f>IF(AND(ISNUMBER($U9),COUNT($U$4:$U9)=AW$2),$G9,IF($H9="Hold",AW8,IF(COUNT($U$4:$U9)=AW$2,$V9+AW8,NA())))</f>
        <v>#N/A</v>
      </c>
      <c r="AX9" s="57" t="e">
        <f>IF(AND(ISNUMBER($U9),COUNT($U$4:$U9)=AX$2),$G9,IF($H9="Hold",AX8,IF(COUNT($U$4:$U9)=AX$2,$V9+AX8,NA())))</f>
        <v>#N/A</v>
      </c>
      <c r="AY9" s="57" t="e">
        <f>IF(AND(ISNUMBER($U9),COUNT($U$4:$U9)=AY$2),$G9,IF($H9="Hold",AY8,IF(COUNT($U$4:$U9)=AY$2,$V9+AY8,NA())))</f>
        <v>#N/A</v>
      </c>
      <c r="AZ9" s="57" t="e">
        <f>IF(AND(ISNUMBER($U9),COUNT($U$4:$U9)=AZ$2),$G9,IF($H9="Hold",AZ8,IF(COUNT($U$4:$U9)=AZ$2,$V9+AZ8,NA())))</f>
        <v>#N/A</v>
      </c>
      <c r="BA9" s="57" t="e">
        <f>IF(AND(ISNUMBER($U9),COUNT($U$4:$U9)=BA$2),$G9,IF($H9="Hold",BA8,IF(COUNT($U$4:$U9)=BA$2,$V9+BA8,NA())))</f>
        <v>#N/A</v>
      </c>
      <c r="BB9" s="57" t="e">
        <f>IF(AND(ISNUMBER($U9),COUNT($U$4:$U9)=BB$2),$G9,IF($H9="Hold",BB8,IF(COUNT($U$4:$U9)=BB$2,$V9+BB8,NA())))</f>
        <v>#N/A</v>
      </c>
      <c r="BC9" s="57" t="e">
        <f>IF(AND(ISNUMBER($U9),COUNT($U$4:$U9)=BC$2),$G9,IF($H9="Hold",BC8,IF(COUNT($U$4:$U9)=BC$2,$V9+BC8,NA())))</f>
        <v>#N/A</v>
      </c>
      <c r="BD9" s="57" t="e">
        <f>IF(AND(ISNUMBER($U9),COUNT($U$4:$U9)=BD$2),$G9,IF($H9="Hold",BD8,IF(COUNT($U$4:$U9)=BD$2,$V9+BD8,NA())))</f>
        <v>#N/A</v>
      </c>
      <c r="BE9" s="57" t="e">
        <f>IF(AND(ISNUMBER($U9),COUNT($U$4:$U9)=BE$2),$G9,IF($H9="Hold",BE8,IF(COUNT($U$4:$U9)=BE$2,$V9+BE8,NA())))</f>
        <v>#N/A</v>
      </c>
      <c r="BF9" s="57" t="e">
        <f>IF(AND(ISNUMBER($U9),COUNT($U$4:$U9)=BF$2),$G9,IF($H9="Hold",BF8,IF(COUNT($U$4:$U9)=BF$2,$V9+BF8,NA())))</f>
        <v>#N/A</v>
      </c>
      <c r="BG9" s="57" t="e">
        <f>IF(AND(ISNUMBER($U9),COUNT($U$4:$U9)=BG$2),$G9,IF($H9="Hold",BG8,IF(COUNT($U$4:$U9)=BG$2,$V9+BG8,NA())))</f>
        <v>#N/A</v>
      </c>
      <c r="BH9" s="55" t="e">
        <f>IF(AND(COUNT($U$4:$U9)=BH$2,$H9="Hold"),"Hold",NA())</f>
        <v>#N/A</v>
      </c>
      <c r="BI9" s="55" t="e">
        <f>IF(AND(COUNT($U$4:$U9)=BI$2,$H9="Hold"),"Hold",NA())</f>
        <v>#N/A</v>
      </c>
      <c r="BJ9" s="55" t="e">
        <f>IF(AND(COUNT($U$4:$U9)=BJ$2,$H9="Hold"),"Hold",NA())</f>
        <v>#N/A</v>
      </c>
      <c r="BK9" s="55" t="e">
        <f>IF(AND(COUNT($U$4:$U9)=BK$2,$H9="Hold"),"Hold",NA())</f>
        <v>#N/A</v>
      </c>
      <c r="BL9" s="55" t="e">
        <f>IF(AND(COUNT($U$4:$U9)=BL$2,$H9="Hold"),"Hold",NA())</f>
        <v>#N/A</v>
      </c>
      <c r="BM9" s="55" t="e">
        <f>IF(AND(COUNT($U$4:$U9)=BM$2,$H9="Hold"),"Hold",NA())</f>
        <v>#N/A</v>
      </c>
      <c r="BN9" s="55" t="e">
        <f>IF(AND(COUNT($U$4:$U9)=BN$2,$H9="Hold"),"Hold",NA())</f>
        <v>#N/A</v>
      </c>
      <c r="BO9" s="55" t="e">
        <f>IF(AND(COUNT($U$4:$U9)=BO$2,$H9="Hold"),"Hold",NA())</f>
        <v>#N/A</v>
      </c>
      <c r="BP9" s="55" t="e">
        <f>IF(AND(COUNT($U$4:$U9)=BP$2,$H9="Hold"),"Hold",NA())</f>
        <v>#N/A</v>
      </c>
      <c r="BQ9" s="55" t="e">
        <f>IF(AND(COUNT($U$4:$U9)=BQ$2,$H9="Hold"),"Hold",NA())</f>
        <v>#N/A</v>
      </c>
      <c r="BR9" s="55" t="e">
        <f>IF(AND(COUNT($U$4:$U9)=BR$2,$H9="Hold"),"Hold",NA())</f>
        <v>#N/A</v>
      </c>
      <c r="BS9" s="55" t="e">
        <f>IF(AND(COUNT($U$4:$U9)=BS$2,$H9="Hold"),"Hold",NA())</f>
        <v>#N/A</v>
      </c>
    </row>
    <row r="10" spans="1:73" s="96" customFormat="1" ht="18.75" customHeight="1" x14ac:dyDescent="0.25">
      <c r="B10" s="23"/>
      <c r="C10" s="95"/>
      <c r="D10" s="9">
        <f t="shared" si="2"/>
        <v>12</v>
      </c>
      <c r="E10" s="10">
        <f t="shared" si="3"/>
        <v>42674</v>
      </c>
      <c r="F10" s="5" t="str">
        <f>IFERROR(IF(COUNT(G$4:G10)=0,"",IF(H10="Hold",F9,IF(ISNUMBER(U10),G10,F9+V10))),"")</f>
        <v/>
      </c>
      <c r="G10" s="13"/>
      <c r="H10" s="27"/>
      <c r="I10" s="17"/>
      <c r="J10" s="93"/>
      <c r="K10" s="34"/>
      <c r="L10" s="38"/>
      <c r="M10" s="38"/>
      <c r="N10" s="38"/>
      <c r="O10" s="38"/>
      <c r="P10" s="37"/>
      <c r="R10" s="46">
        <v>7</v>
      </c>
      <c r="S10" s="47" t="e">
        <f t="shared" si="0"/>
        <v>#N/A</v>
      </c>
      <c r="T10" s="47" t="s">
        <v>68</v>
      </c>
      <c r="U10" s="52" t="str">
        <f>IF(H10="30 Mins",$N$19,IF(H10="45 Mins",$N$20,IF(H10="60 Mins",$N$21,IF(H10="Alt 1",$N$22,IF(H10="Alt 2",$N$23,IF(H10="Alt 3",$N$24,IF(H10="Alt 4",$N$25,IF(H10="Alt 5",#REF!,IF(H10="Change",V9,"")))))))))</f>
        <v/>
      </c>
      <c r="V10" s="53" t="e">
        <f>IF(COUNT(U$4:U10)=0,NA(),IF(ISNUMBER(U10),U10,V9))</f>
        <v>#N/A</v>
      </c>
      <c r="W10" s="48" t="e">
        <f t="shared" si="1"/>
        <v>#N/A</v>
      </c>
      <c r="X10" s="72" t="str">
        <f>IF(AND(ISNUMBER($S10),COUNT($U$4:$U10)=X$2),$S10,"")</f>
        <v/>
      </c>
      <c r="Y10" s="72" t="str">
        <f>IF(AND(ISNUMBER($S10),COUNT($U$4:$U10)=Y$2),$S10,"")</f>
        <v/>
      </c>
      <c r="Z10" s="72" t="str">
        <f>IF(AND(ISNUMBER($S10),COUNT($U$4:$U10)=Z$2),$S10,"")</f>
        <v/>
      </c>
      <c r="AA10" s="72" t="str">
        <f>IF(AND(ISNUMBER($S10),COUNT($U$4:$U10)=AA$2),$S10,"")</f>
        <v/>
      </c>
      <c r="AB10" s="72" t="str">
        <f>IF(AND(ISNUMBER($S10),COUNT($U$4:$U10)=AB$2),$S10,"")</f>
        <v/>
      </c>
      <c r="AC10" s="72" t="str">
        <f>IF(AND(ISNUMBER($S10),COUNT($U$4:$U10)=AC$2),$S10,"")</f>
        <v/>
      </c>
      <c r="AD10" s="72" t="str">
        <f>IF(AND(ISNUMBER($S10),COUNT($U$4:$U10)=AD$2),$S10,"")</f>
        <v/>
      </c>
      <c r="AE10" s="72" t="str">
        <f>IF(AND(ISNUMBER($S10),COUNT($U$4:$U10)=AE$2),$S10,"")</f>
        <v/>
      </c>
      <c r="AF10" s="72" t="str">
        <f>IF(AND(ISNUMBER($S10),COUNT($U$4:$U10)=AF$2),$S10,"")</f>
        <v/>
      </c>
      <c r="AG10" s="72" t="str">
        <f>IF(AND(ISNUMBER($S10),COUNT($U$4:$U10)=AG$2),$S10,"")</f>
        <v/>
      </c>
      <c r="AH10" s="72" t="str">
        <f>IF(AND(ISNUMBER($S10),COUNT($U$4:$U10)=AH$2),$S10,"")</f>
        <v/>
      </c>
      <c r="AI10" s="72" t="str">
        <f>IF(AND(ISNUMBER($S10),COUNT($U$4:$U10)=AI$2),$S10,"")</f>
        <v/>
      </c>
      <c r="AJ10" s="51" t="e">
        <f>IFERROR(IF(COUNT($U$4:$U10)&lt;&gt;AJ$2,NA(),SLOPE(X$4:X$26,$R$4:$R$26)*($R10-COUNTIF(BH$4:BH10,"Hold"))+INTERCEPT(X$4:X$26,$R$4:$R$26)),NA())</f>
        <v>#N/A</v>
      </c>
      <c r="AK10" s="51" t="e">
        <f>IFERROR(IF(COUNT($U$4:$U10)&lt;&gt;AK$2,NA(),SLOPE(Y$4:Y$26,$R$4:$R$26)*($R10-COUNTIF(BI$4:BI10,"Hold"))+INTERCEPT(Y$4:Y$26,$R$4:$R$26)),NA())</f>
        <v>#N/A</v>
      </c>
      <c r="AL10" s="51" t="e">
        <f>IFERROR(IF(COUNT($U$4:$U10)&lt;&gt;AL$2,NA(),SLOPE(Z$4:Z$26,$R$4:$R$26)*($R10-COUNTIF(BJ$4:BJ10,"Hold"))+INTERCEPT(Z$4:Z$26,$R$4:$R$26)),NA())</f>
        <v>#N/A</v>
      </c>
      <c r="AM10" s="51" t="e">
        <f>IFERROR(IF(COUNT($U$4:$U10)&lt;&gt;AM$2,NA(),SLOPE(AA$4:AA$26,$R$4:$R$26)*($R10-COUNTIF(BK$4:BK10,"Hold"))+INTERCEPT(AA$4:AA$26,$R$4:$R$26)),NA())</f>
        <v>#N/A</v>
      </c>
      <c r="AN10" s="51" t="e">
        <f>IFERROR(IF(COUNT($U$4:$U10)&lt;&gt;AN$2,NA(),SLOPE(AB$4:AB$26,$R$4:$R$26)*($R10-COUNTIF(BL$4:BL10,"Hold"))+INTERCEPT(AB$4:AB$26,$R$4:$R$26)),NA())</f>
        <v>#N/A</v>
      </c>
      <c r="AO10" s="51" t="e">
        <f>IFERROR(IF(COUNT($U$4:$U10)&lt;&gt;AO$2,NA(),SLOPE(AC$4:AC$26,$R$4:$R$26)*($R10-COUNTIF(BM$4:BM10,"Hold"))+INTERCEPT(AC$4:AC$26,$R$4:$R$26)),NA())</f>
        <v>#N/A</v>
      </c>
      <c r="AP10" s="51" t="e">
        <f>IFERROR(IF(COUNT($U$4:$U10)&lt;&gt;AP$2,NA(),SLOPE(AD$4:AD$26,$R$4:$R$26)*($R10-COUNTIF(BN$4:BN10,"Hold"))+INTERCEPT(AD$4:AD$26,$R$4:$R$26)),NA())</f>
        <v>#N/A</v>
      </c>
      <c r="AQ10" s="51" t="e">
        <f>IFERROR(IF(COUNT($U$4:$U10)&lt;&gt;AQ$2,NA(),SLOPE(AE$4:AE$26,$R$4:$R$26)*($R10-COUNTIF(BO$4:BO10,"Hold"))+INTERCEPT(AE$4:AE$26,$R$4:$R$26)),NA())</f>
        <v>#N/A</v>
      </c>
      <c r="AR10" s="51" t="e">
        <f>IFERROR(IF(COUNT($U$4:$U10)&lt;&gt;AR$2,NA(),SLOPE(AF$4:AF$26,$R$4:$R$26)*($R10-COUNTIF(BP$4:BP10,"Hold"))+INTERCEPT(AF$4:AF$26,$R$4:$R$26)),NA())</f>
        <v>#N/A</v>
      </c>
      <c r="AS10" s="51" t="e">
        <f>IFERROR(IF(COUNT($U$4:$U10)&lt;&gt;AS$2,NA(),SLOPE(AG$4:AG$26,$R$4:$R$26)*($R10-COUNTIF(BQ$4:BQ10,"Hold"))+INTERCEPT(AG$4:AG$26,$R$4:$R$26)),NA())</f>
        <v>#N/A</v>
      </c>
      <c r="AT10" s="51" t="e">
        <f>IFERROR(IF(COUNT($U$4:$U10)&lt;&gt;AT$2,NA(),SLOPE(AH$4:AH$26,$R$4:$R$26)*($R10-COUNTIF(BR$4:BR10,"Hold"))+INTERCEPT(AH$4:AH$26,$R$4:$R$26)),NA())</f>
        <v>#N/A</v>
      </c>
      <c r="AU10" s="51" t="e">
        <f>IFERROR(IF(COUNT($U$4:$U10)&lt;&gt;AU$2,NA(),SLOPE(AI$4:AI$26,$R$4:$R$26)*($R10-COUNTIF(BS$4:BS10,"Hold"))+INTERCEPT(AI$4:AI$26,$R$4:$R$26)),NA())</f>
        <v>#N/A</v>
      </c>
      <c r="AV10" s="57" t="e">
        <f>IF(AND(ISNUMBER($U10),COUNT($U$4:$U10)=AV$2),$G10,IF($H10="Hold",AV9,IF(COUNT($U$4:$U10)=AV$2,$V10+AV9,NA())))</f>
        <v>#N/A</v>
      </c>
      <c r="AW10" s="57" t="e">
        <f>IF(AND(ISNUMBER($U10),COUNT($U$4:$U10)=AW$2),$G10,IF($H10="Hold",AW9,IF(COUNT($U$4:$U10)=AW$2,$V10+AW9,NA())))</f>
        <v>#N/A</v>
      </c>
      <c r="AX10" s="57" t="e">
        <f>IF(AND(ISNUMBER($U10),COUNT($U$4:$U10)=AX$2),$G10,IF($H10="Hold",AX9,IF(COUNT($U$4:$U10)=AX$2,$V10+AX9,NA())))</f>
        <v>#N/A</v>
      </c>
      <c r="AY10" s="57" t="e">
        <f>IF(AND(ISNUMBER($U10),COUNT($U$4:$U10)=AY$2),$G10,IF($H10="Hold",AY9,IF(COUNT($U$4:$U10)=AY$2,$V10+AY9,NA())))</f>
        <v>#N/A</v>
      </c>
      <c r="AZ10" s="57" t="e">
        <f>IF(AND(ISNUMBER($U10),COUNT($U$4:$U10)=AZ$2),$G10,IF($H10="Hold",AZ9,IF(COUNT($U$4:$U10)=AZ$2,$V10+AZ9,NA())))</f>
        <v>#N/A</v>
      </c>
      <c r="BA10" s="57" t="e">
        <f>IF(AND(ISNUMBER($U10),COUNT($U$4:$U10)=BA$2),$G10,IF($H10="Hold",BA9,IF(COUNT($U$4:$U10)=BA$2,$V10+BA9,NA())))</f>
        <v>#N/A</v>
      </c>
      <c r="BB10" s="57" t="e">
        <f>IF(AND(ISNUMBER($U10),COUNT($U$4:$U10)=BB$2),$G10,IF($H10="Hold",BB9,IF(COUNT($U$4:$U10)=BB$2,$V10+BB9,NA())))</f>
        <v>#N/A</v>
      </c>
      <c r="BC10" s="57" t="e">
        <f>IF(AND(ISNUMBER($U10),COUNT($U$4:$U10)=BC$2),$G10,IF($H10="Hold",BC9,IF(COUNT($U$4:$U10)=BC$2,$V10+BC9,NA())))</f>
        <v>#N/A</v>
      </c>
      <c r="BD10" s="57" t="e">
        <f>IF(AND(ISNUMBER($U10),COUNT($U$4:$U10)=BD$2),$G10,IF($H10="Hold",BD9,IF(COUNT($U$4:$U10)=BD$2,$V10+BD9,NA())))</f>
        <v>#N/A</v>
      </c>
      <c r="BE10" s="57" t="e">
        <f>IF(AND(ISNUMBER($U10),COUNT($U$4:$U10)=BE$2),$G10,IF($H10="Hold",BE9,IF(COUNT($U$4:$U10)=BE$2,$V10+BE9,NA())))</f>
        <v>#N/A</v>
      </c>
      <c r="BF10" s="57" t="e">
        <f>IF(AND(ISNUMBER($U10),COUNT($U$4:$U10)=BF$2),$G10,IF($H10="Hold",BF9,IF(COUNT($U$4:$U10)=BF$2,$V10+BF9,NA())))</f>
        <v>#N/A</v>
      </c>
      <c r="BG10" s="57" t="e">
        <f>IF(AND(ISNUMBER($U10),COUNT($U$4:$U10)=BG$2),$G10,IF($H10="Hold",BG9,IF(COUNT($U$4:$U10)=BG$2,$V10+BG9,NA())))</f>
        <v>#N/A</v>
      </c>
      <c r="BH10" s="55" t="e">
        <f>IF(AND(COUNT($U$4:$U10)=BH$2,$H10="Hold"),"Hold",NA())</f>
        <v>#N/A</v>
      </c>
      <c r="BI10" s="55" t="e">
        <f>IF(AND(COUNT($U$4:$U10)=BI$2,$H10="Hold"),"Hold",NA())</f>
        <v>#N/A</v>
      </c>
      <c r="BJ10" s="55" t="e">
        <f>IF(AND(COUNT($U$4:$U10)=BJ$2,$H10="Hold"),"Hold",NA())</f>
        <v>#N/A</v>
      </c>
      <c r="BK10" s="55" t="e">
        <f>IF(AND(COUNT($U$4:$U10)=BK$2,$H10="Hold"),"Hold",NA())</f>
        <v>#N/A</v>
      </c>
      <c r="BL10" s="55" t="e">
        <f>IF(AND(COUNT($U$4:$U10)=BL$2,$H10="Hold"),"Hold",NA())</f>
        <v>#N/A</v>
      </c>
      <c r="BM10" s="55" t="e">
        <f>IF(AND(COUNT($U$4:$U10)=BM$2,$H10="Hold"),"Hold",NA())</f>
        <v>#N/A</v>
      </c>
      <c r="BN10" s="55" t="e">
        <f>IF(AND(COUNT($U$4:$U10)=BN$2,$H10="Hold"),"Hold",NA())</f>
        <v>#N/A</v>
      </c>
      <c r="BO10" s="55" t="e">
        <f>IF(AND(COUNT($U$4:$U10)=BO$2,$H10="Hold"),"Hold",NA())</f>
        <v>#N/A</v>
      </c>
      <c r="BP10" s="55" t="e">
        <f>IF(AND(COUNT($U$4:$U10)=BP$2,$H10="Hold"),"Hold",NA())</f>
        <v>#N/A</v>
      </c>
      <c r="BQ10" s="55" t="e">
        <f>IF(AND(COUNT($U$4:$U10)=BQ$2,$H10="Hold"),"Hold",NA())</f>
        <v>#N/A</v>
      </c>
      <c r="BR10" s="55" t="e">
        <f>IF(AND(COUNT($U$4:$U10)=BR$2,$H10="Hold"),"Hold",NA())</f>
        <v>#N/A</v>
      </c>
      <c r="BS10" s="55" t="e">
        <f>IF(AND(COUNT($U$4:$U10)=BS$2,$H10="Hold"),"Hold",NA())</f>
        <v>#N/A</v>
      </c>
    </row>
    <row r="11" spans="1:73" s="96" customFormat="1" ht="18.75" customHeight="1" x14ac:dyDescent="0.25">
      <c r="B11" s="23"/>
      <c r="C11" s="95"/>
      <c r="D11" s="9">
        <f t="shared" si="2"/>
        <v>14</v>
      </c>
      <c r="E11" s="10">
        <f t="shared" si="3"/>
        <v>42688</v>
      </c>
      <c r="F11" s="5" t="str">
        <f>IFERROR(IF(COUNT(G$4:G11)=0,"",IF(H11="Hold",F10,IF(ISNUMBER(U11),G11,F10+V11))),"")</f>
        <v/>
      </c>
      <c r="G11" s="13"/>
      <c r="H11" s="27"/>
      <c r="I11" s="17"/>
      <c r="J11" s="93"/>
      <c r="K11" s="34"/>
      <c r="L11" s="146" t="s">
        <v>82</v>
      </c>
      <c r="M11" s="146"/>
      <c r="N11" s="146"/>
      <c r="O11" s="146"/>
      <c r="P11" s="37"/>
      <c r="R11" s="46">
        <v>8</v>
      </c>
      <c r="S11" s="47" t="e">
        <f t="shared" si="0"/>
        <v>#N/A</v>
      </c>
      <c r="T11" s="47"/>
      <c r="U11" s="52" t="str">
        <f>IF(H11="30 Mins",$N$19,IF(H11="45 Mins",$N$20,IF(H11="60 Mins",$N$21,IF(H11="Alt 1",$N$22,IF(H11="Alt 2",$N$23,IF(H11="Alt 3",$N$24,IF(H11="Alt 4",$N$25,IF(H11="Alt 5",#REF!,IF(H11="Change",V10,"")))))))))</f>
        <v/>
      </c>
      <c r="V11" s="53" t="e">
        <f>IF(COUNT(U$4:U11)=0,NA(),IF(ISNUMBER(U11),U11,V10))</f>
        <v>#N/A</v>
      </c>
      <c r="W11" s="48" t="e">
        <f t="shared" si="1"/>
        <v>#N/A</v>
      </c>
      <c r="X11" s="72" t="str">
        <f>IF(AND(ISNUMBER($S11),COUNT($U$4:$U11)=X$2),$S11,"")</f>
        <v/>
      </c>
      <c r="Y11" s="72" t="str">
        <f>IF(AND(ISNUMBER($S11),COUNT($U$4:$U11)=Y$2),$S11,"")</f>
        <v/>
      </c>
      <c r="Z11" s="72" t="str">
        <f>IF(AND(ISNUMBER($S11),COUNT($U$4:$U11)=Z$2),$S11,"")</f>
        <v/>
      </c>
      <c r="AA11" s="72" t="str">
        <f>IF(AND(ISNUMBER($S11),COUNT($U$4:$U11)=AA$2),$S11,"")</f>
        <v/>
      </c>
      <c r="AB11" s="72" t="str">
        <f>IF(AND(ISNUMBER($S11),COUNT($U$4:$U11)=AB$2),$S11,"")</f>
        <v/>
      </c>
      <c r="AC11" s="72" t="str">
        <f>IF(AND(ISNUMBER($S11),COUNT($U$4:$U11)=AC$2),$S11,"")</f>
        <v/>
      </c>
      <c r="AD11" s="72" t="str">
        <f>IF(AND(ISNUMBER($S11),COUNT($U$4:$U11)=AD$2),$S11,"")</f>
        <v/>
      </c>
      <c r="AE11" s="72" t="str">
        <f>IF(AND(ISNUMBER($S11),COUNT($U$4:$U11)=AE$2),$S11,"")</f>
        <v/>
      </c>
      <c r="AF11" s="72" t="str">
        <f>IF(AND(ISNUMBER($S11),COUNT($U$4:$U11)=AF$2),$S11,"")</f>
        <v/>
      </c>
      <c r="AG11" s="72" t="str">
        <f>IF(AND(ISNUMBER($S11),COUNT($U$4:$U11)=AG$2),$S11,"")</f>
        <v/>
      </c>
      <c r="AH11" s="72" t="str">
        <f>IF(AND(ISNUMBER($S11),COUNT($U$4:$U11)=AH$2),$S11,"")</f>
        <v/>
      </c>
      <c r="AI11" s="72" t="str">
        <f>IF(AND(ISNUMBER($S11),COUNT($U$4:$U11)=AI$2),$S11,"")</f>
        <v/>
      </c>
      <c r="AJ11" s="51" t="e">
        <f>IFERROR(IF(COUNT($U$4:$U11)&lt;&gt;AJ$2,NA(),SLOPE(X$4:X$26,$R$4:$R$26)*($R11-COUNTIF(BH$4:BH11,"Hold"))+INTERCEPT(X$4:X$26,$R$4:$R$26)),NA())</f>
        <v>#N/A</v>
      </c>
      <c r="AK11" s="51" t="e">
        <f>IFERROR(IF(COUNT($U$4:$U11)&lt;&gt;AK$2,NA(),SLOPE(Y$4:Y$26,$R$4:$R$26)*($R11-COUNTIF(BI$4:BI11,"Hold"))+INTERCEPT(Y$4:Y$26,$R$4:$R$26)),NA())</f>
        <v>#N/A</v>
      </c>
      <c r="AL11" s="51" t="e">
        <f>IFERROR(IF(COUNT($U$4:$U11)&lt;&gt;AL$2,NA(),SLOPE(Z$4:Z$26,$R$4:$R$26)*($R11-COUNTIF(BJ$4:BJ11,"Hold"))+INTERCEPT(Z$4:Z$26,$R$4:$R$26)),NA())</f>
        <v>#N/A</v>
      </c>
      <c r="AM11" s="51" t="e">
        <f>IFERROR(IF(COUNT($U$4:$U11)&lt;&gt;AM$2,NA(),SLOPE(AA$4:AA$26,$R$4:$R$26)*($R11-COUNTIF(BK$4:BK11,"Hold"))+INTERCEPT(AA$4:AA$26,$R$4:$R$26)),NA())</f>
        <v>#N/A</v>
      </c>
      <c r="AN11" s="51" t="e">
        <f>IFERROR(IF(COUNT($U$4:$U11)&lt;&gt;AN$2,NA(),SLOPE(AB$4:AB$26,$R$4:$R$26)*($R11-COUNTIF(BL$4:BL11,"Hold"))+INTERCEPT(AB$4:AB$26,$R$4:$R$26)),NA())</f>
        <v>#N/A</v>
      </c>
      <c r="AO11" s="51" t="e">
        <f>IFERROR(IF(COUNT($U$4:$U11)&lt;&gt;AO$2,NA(),SLOPE(AC$4:AC$26,$R$4:$R$26)*($R11-COUNTIF(BM$4:BM11,"Hold"))+INTERCEPT(AC$4:AC$26,$R$4:$R$26)),NA())</f>
        <v>#N/A</v>
      </c>
      <c r="AP11" s="51" t="e">
        <f>IFERROR(IF(COUNT($U$4:$U11)&lt;&gt;AP$2,NA(),SLOPE(AD$4:AD$26,$R$4:$R$26)*($R11-COUNTIF(BN$4:BN11,"Hold"))+INTERCEPT(AD$4:AD$26,$R$4:$R$26)),NA())</f>
        <v>#N/A</v>
      </c>
      <c r="AQ11" s="51" t="e">
        <f>IFERROR(IF(COUNT($U$4:$U11)&lt;&gt;AQ$2,NA(),SLOPE(AE$4:AE$26,$R$4:$R$26)*($R11-COUNTIF(BO$4:BO11,"Hold"))+INTERCEPT(AE$4:AE$26,$R$4:$R$26)),NA())</f>
        <v>#N/A</v>
      </c>
      <c r="AR11" s="51" t="e">
        <f>IFERROR(IF(COUNT($U$4:$U11)&lt;&gt;AR$2,NA(),SLOPE(AF$4:AF$26,$R$4:$R$26)*($R11-COUNTIF(BP$4:BP11,"Hold"))+INTERCEPT(AF$4:AF$26,$R$4:$R$26)),NA())</f>
        <v>#N/A</v>
      </c>
      <c r="AS11" s="51" t="e">
        <f>IFERROR(IF(COUNT($U$4:$U11)&lt;&gt;AS$2,NA(),SLOPE(AG$4:AG$26,$R$4:$R$26)*($R11-COUNTIF(BQ$4:BQ11,"Hold"))+INTERCEPT(AG$4:AG$26,$R$4:$R$26)),NA())</f>
        <v>#N/A</v>
      </c>
      <c r="AT11" s="51" t="e">
        <f>IFERROR(IF(COUNT($U$4:$U11)&lt;&gt;AT$2,NA(),SLOPE(AH$4:AH$26,$R$4:$R$26)*($R11-COUNTIF(BR$4:BR11,"Hold"))+INTERCEPT(AH$4:AH$26,$R$4:$R$26)),NA())</f>
        <v>#N/A</v>
      </c>
      <c r="AU11" s="51" t="e">
        <f>IFERROR(IF(COUNT($U$4:$U11)&lt;&gt;AU$2,NA(),SLOPE(AI$4:AI$26,$R$4:$R$26)*($R11-COUNTIF(BS$4:BS11,"Hold"))+INTERCEPT(AI$4:AI$26,$R$4:$R$26)),NA())</f>
        <v>#N/A</v>
      </c>
      <c r="AV11" s="57" t="e">
        <f>IF(AND(ISNUMBER($U11),COUNT($U$4:$U11)=AV$2),$G11,IF($H11="Hold",AV10,IF(COUNT($U$4:$U11)=AV$2,$V11+AV10,NA())))</f>
        <v>#N/A</v>
      </c>
      <c r="AW11" s="57" t="e">
        <f>IF(AND(ISNUMBER($U11),COUNT($U$4:$U11)=AW$2),$G11,IF($H11="Hold",AW10,IF(COUNT($U$4:$U11)=AW$2,$V11+AW10,NA())))</f>
        <v>#N/A</v>
      </c>
      <c r="AX11" s="57" t="e">
        <f>IF(AND(ISNUMBER($U11),COUNT($U$4:$U11)=AX$2),$G11,IF($H11="Hold",AX10,IF(COUNT($U$4:$U11)=AX$2,$V11+AX10,NA())))</f>
        <v>#N/A</v>
      </c>
      <c r="AY11" s="57" t="e">
        <f>IF(AND(ISNUMBER($U11),COUNT($U$4:$U11)=AY$2),$G11,IF($H11="Hold",AY10,IF(COUNT($U$4:$U11)=AY$2,$V11+AY10,NA())))</f>
        <v>#N/A</v>
      </c>
      <c r="AZ11" s="57" t="e">
        <f>IF(AND(ISNUMBER($U11),COUNT($U$4:$U11)=AZ$2),$G11,IF($H11="Hold",AZ10,IF(COUNT($U$4:$U11)=AZ$2,$V11+AZ10,NA())))</f>
        <v>#N/A</v>
      </c>
      <c r="BA11" s="57" t="e">
        <f>IF(AND(ISNUMBER($U11),COUNT($U$4:$U11)=BA$2),$G11,IF($H11="Hold",BA10,IF(COUNT($U$4:$U11)=BA$2,$V11+BA10,NA())))</f>
        <v>#N/A</v>
      </c>
      <c r="BB11" s="57" t="e">
        <f>IF(AND(ISNUMBER($U11),COUNT($U$4:$U11)=BB$2),$G11,IF($H11="Hold",BB10,IF(COUNT($U$4:$U11)=BB$2,$V11+BB10,NA())))</f>
        <v>#N/A</v>
      </c>
      <c r="BC11" s="57" t="e">
        <f>IF(AND(ISNUMBER($U11),COUNT($U$4:$U11)=BC$2),$G11,IF($H11="Hold",BC10,IF(COUNT($U$4:$U11)=BC$2,$V11+BC10,NA())))</f>
        <v>#N/A</v>
      </c>
      <c r="BD11" s="57" t="e">
        <f>IF(AND(ISNUMBER($U11),COUNT($U$4:$U11)=BD$2),$G11,IF($H11="Hold",BD10,IF(COUNT($U$4:$U11)=BD$2,$V11+BD10,NA())))</f>
        <v>#N/A</v>
      </c>
      <c r="BE11" s="57" t="e">
        <f>IF(AND(ISNUMBER($U11),COUNT($U$4:$U11)=BE$2),$G11,IF($H11="Hold",BE10,IF(COUNT($U$4:$U11)=BE$2,$V11+BE10,NA())))</f>
        <v>#N/A</v>
      </c>
      <c r="BF11" s="57" t="e">
        <f>IF(AND(ISNUMBER($U11),COUNT($U$4:$U11)=BF$2),$G11,IF($H11="Hold",BF10,IF(COUNT($U$4:$U11)=BF$2,$V11+BF10,NA())))</f>
        <v>#N/A</v>
      </c>
      <c r="BG11" s="57" t="e">
        <f>IF(AND(ISNUMBER($U11),COUNT($U$4:$U11)=BG$2),$G11,IF($H11="Hold",BG10,IF(COUNT($U$4:$U11)=BG$2,$V11+BG10,NA())))</f>
        <v>#N/A</v>
      </c>
      <c r="BH11" s="55" t="e">
        <f>IF(AND(COUNT($U$4:$U11)=BH$2,$H11="Hold"),"Hold",NA())</f>
        <v>#N/A</v>
      </c>
      <c r="BI11" s="55" t="e">
        <f>IF(AND(COUNT($U$4:$U11)=BI$2,$H11="Hold"),"Hold",NA())</f>
        <v>#N/A</v>
      </c>
      <c r="BJ11" s="55" t="e">
        <f>IF(AND(COUNT($U$4:$U11)=BJ$2,$H11="Hold"),"Hold",NA())</f>
        <v>#N/A</v>
      </c>
      <c r="BK11" s="55" t="e">
        <f>IF(AND(COUNT($U$4:$U11)=BK$2,$H11="Hold"),"Hold",NA())</f>
        <v>#N/A</v>
      </c>
      <c r="BL11" s="55" t="e">
        <f>IF(AND(COUNT($U$4:$U11)=BL$2,$H11="Hold"),"Hold",NA())</f>
        <v>#N/A</v>
      </c>
      <c r="BM11" s="55" t="e">
        <f>IF(AND(COUNT($U$4:$U11)=BM$2,$H11="Hold"),"Hold",NA())</f>
        <v>#N/A</v>
      </c>
      <c r="BN11" s="55" t="e">
        <f>IF(AND(COUNT($U$4:$U11)=BN$2,$H11="Hold"),"Hold",NA())</f>
        <v>#N/A</v>
      </c>
      <c r="BO11" s="55" t="e">
        <f>IF(AND(COUNT($U$4:$U11)=BO$2,$H11="Hold"),"Hold",NA())</f>
        <v>#N/A</v>
      </c>
      <c r="BP11" s="55" t="e">
        <f>IF(AND(COUNT($U$4:$U11)=BP$2,$H11="Hold"),"Hold",NA())</f>
        <v>#N/A</v>
      </c>
      <c r="BQ11" s="55" t="e">
        <f>IF(AND(COUNT($U$4:$U11)=BQ$2,$H11="Hold"),"Hold",NA())</f>
        <v>#N/A</v>
      </c>
      <c r="BR11" s="55" t="e">
        <f>IF(AND(COUNT($U$4:$U11)=BR$2,$H11="Hold"),"Hold",NA())</f>
        <v>#N/A</v>
      </c>
      <c r="BS11" s="55" t="e">
        <f>IF(AND(COUNT($U$4:$U11)=BS$2,$H11="Hold"),"Hold",NA())</f>
        <v>#N/A</v>
      </c>
    </row>
    <row r="12" spans="1:73" s="96" customFormat="1" ht="18.75" customHeight="1" x14ac:dyDescent="0.25">
      <c r="B12" s="23"/>
      <c r="C12" s="95"/>
      <c r="D12" s="9">
        <f t="shared" si="2"/>
        <v>16</v>
      </c>
      <c r="E12" s="10">
        <f t="shared" si="3"/>
        <v>42702</v>
      </c>
      <c r="F12" s="5" t="str">
        <f>IFERROR(IF(COUNT(G$4:G12)=0,"",IF(H12="Hold",F11,IF(ISNUMBER(U12),G12,F11+V12))),"")</f>
        <v/>
      </c>
      <c r="G12" s="13"/>
      <c r="H12" s="27"/>
      <c r="I12" s="17"/>
      <c r="J12" s="93"/>
      <c r="K12" s="34"/>
      <c r="L12" s="124"/>
      <c r="M12" s="124"/>
      <c r="N12" s="132" t="s">
        <v>83</v>
      </c>
      <c r="O12" s="132" t="s">
        <v>84</v>
      </c>
      <c r="P12" s="37"/>
      <c r="R12" s="46">
        <v>9</v>
      </c>
      <c r="S12" s="47" t="e">
        <f t="shared" si="0"/>
        <v>#N/A</v>
      </c>
      <c r="T12" s="47" t="str">
        <f>IF(ISNUMBER(N25),"Alt 4","")</f>
        <v/>
      </c>
      <c r="U12" s="52" t="str">
        <f>IF(H12="30 Mins",$N$19,IF(H12="45 Mins",$N$20,IF(H12="60 Mins",$N$21,IF(H12="Alt 1",$N$22,IF(H12="Alt 2",$N$23,IF(H12="Alt 3",$N$24,IF(H12="Alt 4",$N$25,IF(H12="Alt 5",#REF!,IF(H12="Change",V11,"")))))))))</f>
        <v/>
      </c>
      <c r="V12" s="53" t="e">
        <f>IF(COUNT(U$4:U12)=0,NA(),IF(ISNUMBER(U12),U12,V11))</f>
        <v>#N/A</v>
      </c>
      <c r="W12" s="48" t="e">
        <f t="shared" si="1"/>
        <v>#N/A</v>
      </c>
      <c r="X12" s="72" t="str">
        <f>IF(AND(ISNUMBER($S12),COUNT($U$4:$U12)=X$2),$S12,"")</f>
        <v/>
      </c>
      <c r="Y12" s="72" t="str">
        <f>IF(AND(ISNUMBER($S12),COUNT($U$4:$U12)=Y$2),$S12,"")</f>
        <v/>
      </c>
      <c r="Z12" s="72" t="str">
        <f>IF(AND(ISNUMBER($S12),COUNT($U$4:$U12)=Z$2),$S12,"")</f>
        <v/>
      </c>
      <c r="AA12" s="72" t="str">
        <f>IF(AND(ISNUMBER($S12),COUNT($U$4:$U12)=AA$2),$S12,"")</f>
        <v/>
      </c>
      <c r="AB12" s="72" t="str">
        <f>IF(AND(ISNUMBER($S12),COUNT($U$4:$U12)=AB$2),$S12,"")</f>
        <v/>
      </c>
      <c r="AC12" s="72" t="str">
        <f>IF(AND(ISNUMBER($S12),COUNT($U$4:$U12)=AC$2),$S12,"")</f>
        <v/>
      </c>
      <c r="AD12" s="72" t="str">
        <f>IF(AND(ISNUMBER($S12),COUNT($U$4:$U12)=AD$2),$S12,"")</f>
        <v/>
      </c>
      <c r="AE12" s="72" t="str">
        <f>IF(AND(ISNUMBER($S12),COUNT($U$4:$U12)=AE$2),$S12,"")</f>
        <v/>
      </c>
      <c r="AF12" s="72" t="str">
        <f>IF(AND(ISNUMBER($S12),COUNT($U$4:$U12)=AF$2),$S12,"")</f>
        <v/>
      </c>
      <c r="AG12" s="72" t="str">
        <f>IF(AND(ISNUMBER($S12),COUNT($U$4:$U12)=AG$2),$S12,"")</f>
        <v/>
      </c>
      <c r="AH12" s="72" t="str">
        <f>IF(AND(ISNUMBER($S12),COUNT($U$4:$U12)=AH$2),$S12,"")</f>
        <v/>
      </c>
      <c r="AI12" s="72" t="str">
        <f>IF(AND(ISNUMBER($S12),COUNT($U$4:$U12)=AI$2),$S12,"")</f>
        <v/>
      </c>
      <c r="AJ12" s="51" t="e">
        <f>IFERROR(IF(COUNT($U$4:$U12)&lt;&gt;AJ$2,NA(),SLOPE(X$4:X$26,$R$4:$R$26)*($R12-COUNTIF(BH$4:BH12,"Hold"))+INTERCEPT(X$4:X$26,$R$4:$R$26)),NA())</f>
        <v>#N/A</v>
      </c>
      <c r="AK12" s="51" t="e">
        <f>IFERROR(IF(COUNT($U$4:$U12)&lt;&gt;AK$2,NA(),SLOPE(Y$4:Y$26,$R$4:$R$26)*($R12-COUNTIF(BI$4:BI12,"Hold"))+INTERCEPT(Y$4:Y$26,$R$4:$R$26)),NA())</f>
        <v>#N/A</v>
      </c>
      <c r="AL12" s="51" t="e">
        <f>IFERROR(IF(COUNT($U$4:$U12)&lt;&gt;AL$2,NA(),SLOPE(Z$4:Z$26,$R$4:$R$26)*($R12-COUNTIF(BJ$4:BJ12,"Hold"))+INTERCEPT(Z$4:Z$26,$R$4:$R$26)),NA())</f>
        <v>#N/A</v>
      </c>
      <c r="AM12" s="51" t="e">
        <f>IFERROR(IF(COUNT($U$4:$U12)&lt;&gt;AM$2,NA(),SLOPE(AA$4:AA$26,$R$4:$R$26)*($R12-COUNTIF(BK$4:BK12,"Hold"))+INTERCEPT(AA$4:AA$26,$R$4:$R$26)),NA())</f>
        <v>#N/A</v>
      </c>
      <c r="AN12" s="51" t="e">
        <f>IFERROR(IF(COUNT($U$4:$U12)&lt;&gt;AN$2,NA(),SLOPE(AB$4:AB$26,$R$4:$R$26)*($R12-COUNTIF(BL$4:BL12,"Hold"))+INTERCEPT(AB$4:AB$26,$R$4:$R$26)),NA())</f>
        <v>#N/A</v>
      </c>
      <c r="AO12" s="51" t="e">
        <f>IFERROR(IF(COUNT($U$4:$U12)&lt;&gt;AO$2,NA(),SLOPE(AC$4:AC$26,$R$4:$R$26)*($R12-COUNTIF(BM$4:BM12,"Hold"))+INTERCEPT(AC$4:AC$26,$R$4:$R$26)),NA())</f>
        <v>#N/A</v>
      </c>
      <c r="AP12" s="51" t="e">
        <f>IFERROR(IF(COUNT($U$4:$U12)&lt;&gt;AP$2,NA(),SLOPE(AD$4:AD$26,$R$4:$R$26)*($R12-COUNTIF(BN$4:BN12,"Hold"))+INTERCEPT(AD$4:AD$26,$R$4:$R$26)),NA())</f>
        <v>#N/A</v>
      </c>
      <c r="AQ12" s="51" t="e">
        <f>IFERROR(IF(COUNT($U$4:$U12)&lt;&gt;AQ$2,NA(),SLOPE(AE$4:AE$26,$R$4:$R$26)*($R12-COUNTIF(BO$4:BO12,"Hold"))+INTERCEPT(AE$4:AE$26,$R$4:$R$26)),NA())</f>
        <v>#N/A</v>
      </c>
      <c r="AR12" s="51" t="e">
        <f>IFERROR(IF(COUNT($U$4:$U12)&lt;&gt;AR$2,NA(),SLOPE(AF$4:AF$26,$R$4:$R$26)*($R12-COUNTIF(BP$4:BP12,"Hold"))+INTERCEPT(AF$4:AF$26,$R$4:$R$26)),NA())</f>
        <v>#N/A</v>
      </c>
      <c r="AS12" s="51" t="e">
        <f>IFERROR(IF(COUNT($U$4:$U12)&lt;&gt;AS$2,NA(),SLOPE(AG$4:AG$26,$R$4:$R$26)*($R12-COUNTIF(BQ$4:BQ12,"Hold"))+INTERCEPT(AG$4:AG$26,$R$4:$R$26)),NA())</f>
        <v>#N/A</v>
      </c>
      <c r="AT12" s="51" t="e">
        <f>IFERROR(IF(COUNT($U$4:$U12)&lt;&gt;AT$2,NA(),SLOPE(AH$4:AH$26,$R$4:$R$26)*($R12-COUNTIF(BR$4:BR12,"Hold"))+INTERCEPT(AH$4:AH$26,$R$4:$R$26)),NA())</f>
        <v>#N/A</v>
      </c>
      <c r="AU12" s="51" t="e">
        <f>IFERROR(IF(COUNT($U$4:$U12)&lt;&gt;AU$2,NA(),SLOPE(AI$4:AI$26,$R$4:$R$26)*($R12-COUNTIF(BS$4:BS12,"Hold"))+INTERCEPT(AI$4:AI$26,$R$4:$R$26)),NA())</f>
        <v>#N/A</v>
      </c>
      <c r="AV12" s="57" t="e">
        <f>IF(AND(ISNUMBER($U12),COUNT($U$4:$U12)=AV$2),$G12,IF($H12="Hold",AV11,IF(COUNT($U$4:$U12)=AV$2,$V12+AV11,NA())))</f>
        <v>#N/A</v>
      </c>
      <c r="AW12" s="57" t="e">
        <f>IF(AND(ISNUMBER($U12),COUNT($U$4:$U12)=AW$2),$G12,IF($H12="Hold",AW11,IF(COUNT($U$4:$U12)=AW$2,$V12+AW11,NA())))</f>
        <v>#N/A</v>
      </c>
      <c r="AX12" s="57" t="e">
        <f>IF(AND(ISNUMBER($U12),COUNT($U$4:$U12)=AX$2),$G12,IF($H12="Hold",AX11,IF(COUNT($U$4:$U12)=AX$2,$V12+AX11,NA())))</f>
        <v>#N/A</v>
      </c>
      <c r="AY12" s="57" t="e">
        <f>IF(AND(ISNUMBER($U12),COUNT($U$4:$U12)=AY$2),$G12,IF($H12="Hold",AY11,IF(COUNT($U$4:$U12)=AY$2,$V12+AY11,NA())))</f>
        <v>#N/A</v>
      </c>
      <c r="AZ12" s="57" t="e">
        <f>IF(AND(ISNUMBER($U12),COUNT($U$4:$U12)=AZ$2),$G12,IF($H12="Hold",AZ11,IF(COUNT($U$4:$U12)=AZ$2,$V12+AZ11,NA())))</f>
        <v>#N/A</v>
      </c>
      <c r="BA12" s="57" t="e">
        <f>IF(AND(ISNUMBER($U12),COUNT($U$4:$U12)=BA$2),$G12,IF($H12="Hold",BA11,IF(COUNT($U$4:$U12)=BA$2,$V12+BA11,NA())))</f>
        <v>#N/A</v>
      </c>
      <c r="BB12" s="57" t="e">
        <f>IF(AND(ISNUMBER($U12),COUNT($U$4:$U12)=BB$2),$G12,IF($H12="Hold",BB11,IF(COUNT($U$4:$U12)=BB$2,$V12+BB11,NA())))</f>
        <v>#N/A</v>
      </c>
      <c r="BC12" s="57" t="e">
        <f>IF(AND(ISNUMBER($U12),COUNT($U$4:$U12)=BC$2),$G12,IF($H12="Hold",BC11,IF(COUNT($U$4:$U12)=BC$2,$V12+BC11,NA())))</f>
        <v>#N/A</v>
      </c>
      <c r="BD12" s="57" t="e">
        <f>IF(AND(ISNUMBER($U12),COUNT($U$4:$U12)=BD$2),$G12,IF($H12="Hold",BD11,IF(COUNT($U$4:$U12)=BD$2,$V12+BD11,NA())))</f>
        <v>#N/A</v>
      </c>
      <c r="BE12" s="57" t="e">
        <f>IF(AND(ISNUMBER($U12),COUNT($U$4:$U12)=BE$2),$G12,IF($H12="Hold",BE11,IF(COUNT($U$4:$U12)=BE$2,$V12+BE11,NA())))</f>
        <v>#N/A</v>
      </c>
      <c r="BF12" s="57" t="e">
        <f>IF(AND(ISNUMBER($U12),COUNT($U$4:$U12)=BF$2),$G12,IF($H12="Hold",BF11,IF(COUNT($U$4:$U12)=BF$2,$V12+BF11,NA())))</f>
        <v>#N/A</v>
      </c>
      <c r="BG12" s="57" t="e">
        <f>IF(AND(ISNUMBER($U12),COUNT($U$4:$U12)=BG$2),$G12,IF($H12="Hold",BG11,IF(COUNT($U$4:$U12)=BG$2,$V12+BG11,NA())))</f>
        <v>#N/A</v>
      </c>
      <c r="BH12" s="55" t="e">
        <f>IF(AND(COUNT($U$4:$U12)=BH$2,$H12="Hold"),"Hold",NA())</f>
        <v>#N/A</v>
      </c>
      <c r="BI12" s="55" t="e">
        <f>IF(AND(COUNT($U$4:$U12)=BI$2,$H12="Hold"),"Hold",NA())</f>
        <v>#N/A</v>
      </c>
      <c r="BJ12" s="55" t="e">
        <f>IF(AND(COUNT($U$4:$U12)=BJ$2,$H12="Hold"),"Hold",NA())</f>
        <v>#N/A</v>
      </c>
      <c r="BK12" s="55" t="e">
        <f>IF(AND(COUNT($U$4:$U12)=BK$2,$H12="Hold"),"Hold",NA())</f>
        <v>#N/A</v>
      </c>
      <c r="BL12" s="55" t="e">
        <f>IF(AND(COUNT($U$4:$U12)=BL$2,$H12="Hold"),"Hold",NA())</f>
        <v>#N/A</v>
      </c>
      <c r="BM12" s="55" t="e">
        <f>IF(AND(COUNT($U$4:$U12)=BM$2,$H12="Hold"),"Hold",NA())</f>
        <v>#N/A</v>
      </c>
      <c r="BN12" s="55" t="e">
        <f>IF(AND(COUNT($U$4:$U12)=BN$2,$H12="Hold"),"Hold",NA())</f>
        <v>#N/A</v>
      </c>
      <c r="BO12" s="55" t="e">
        <f>IF(AND(COUNT($U$4:$U12)=BO$2,$H12="Hold"),"Hold",NA())</f>
        <v>#N/A</v>
      </c>
      <c r="BP12" s="55" t="e">
        <f>IF(AND(COUNT($U$4:$U12)=BP$2,$H12="Hold"),"Hold",NA())</f>
        <v>#N/A</v>
      </c>
      <c r="BQ12" s="55" t="e">
        <f>IF(AND(COUNT($U$4:$U12)=BQ$2,$H12="Hold"),"Hold",NA())</f>
        <v>#N/A</v>
      </c>
      <c r="BR12" s="55" t="e">
        <f>IF(AND(COUNT($U$4:$U12)=BR$2,$H12="Hold"),"Hold",NA())</f>
        <v>#N/A</v>
      </c>
      <c r="BS12" s="55" t="e">
        <f>IF(AND(COUNT($U$4:$U12)=BS$2,$H12="Hold"),"Hold",NA())</f>
        <v>#N/A</v>
      </c>
    </row>
    <row r="13" spans="1:73" s="96" customFormat="1" ht="18.75" customHeight="1" thickBot="1" x14ac:dyDescent="0.3">
      <c r="B13" s="23"/>
      <c r="C13" s="95"/>
      <c r="D13" s="9">
        <f t="shared" si="2"/>
        <v>18</v>
      </c>
      <c r="E13" s="10">
        <f t="shared" si="3"/>
        <v>42716</v>
      </c>
      <c r="F13" s="5" t="str">
        <f>IFERROR(IF(COUNT(G$4:G13)=0,"",IF(H13="Hold",F12,IF(ISNUMBER(U13),G13,F12+V13))),"")</f>
        <v/>
      </c>
      <c r="G13" s="13"/>
      <c r="H13" s="27"/>
      <c r="I13" s="17"/>
      <c r="J13" s="93"/>
      <c r="K13" s="34"/>
      <c r="L13" s="148" t="s">
        <v>57</v>
      </c>
      <c r="M13" s="148"/>
      <c r="N13" s="134"/>
      <c r="O13" s="135"/>
      <c r="P13" s="37"/>
      <c r="R13" s="46">
        <v>10</v>
      </c>
      <c r="S13" s="47" t="e">
        <f t="shared" si="0"/>
        <v>#N/A</v>
      </c>
      <c r="T13" s="47" t="str">
        <f>IF(ISNUMBER(#REF!),"Alt 5","")</f>
        <v/>
      </c>
      <c r="U13" s="52" t="str">
        <f>IF(H13="30 Mins",$N$19,IF(H13="45 Mins",$N$20,IF(H13="60 Mins",$N$21,IF(H13="Alt 1",$N$22,IF(H13="Alt 2",$N$23,IF(H13="Alt 3",$N$24,IF(H13="Alt 4",$N$25,IF(H13="Alt 5",#REF!,IF(H13="Change",V12,"")))))))))</f>
        <v/>
      </c>
      <c r="V13" s="53" t="e">
        <f>IF(COUNT(U$4:U13)=0,NA(),IF(ISNUMBER(U13),U13,V12))</f>
        <v>#N/A</v>
      </c>
      <c r="W13" s="48" t="e">
        <f t="shared" si="1"/>
        <v>#N/A</v>
      </c>
      <c r="X13" s="72" t="str">
        <f>IF(AND(ISNUMBER($S13),COUNT($U$4:$U13)=X$2),$S13,"")</f>
        <v/>
      </c>
      <c r="Y13" s="72" t="str">
        <f>IF(AND(ISNUMBER($S13),COUNT($U$4:$U13)=Y$2),$S13,"")</f>
        <v/>
      </c>
      <c r="Z13" s="72" t="str">
        <f>IF(AND(ISNUMBER($S13),COUNT($U$4:$U13)=Z$2),$S13,"")</f>
        <v/>
      </c>
      <c r="AA13" s="72" t="str">
        <f>IF(AND(ISNUMBER($S13),COUNT($U$4:$U13)=AA$2),$S13,"")</f>
        <v/>
      </c>
      <c r="AB13" s="72" t="str">
        <f>IF(AND(ISNUMBER($S13),COUNT($U$4:$U13)=AB$2),$S13,"")</f>
        <v/>
      </c>
      <c r="AC13" s="72" t="str">
        <f>IF(AND(ISNUMBER($S13),COUNT($U$4:$U13)=AC$2),$S13,"")</f>
        <v/>
      </c>
      <c r="AD13" s="72" t="str">
        <f>IF(AND(ISNUMBER($S13),COUNT($U$4:$U13)=AD$2),$S13,"")</f>
        <v/>
      </c>
      <c r="AE13" s="72" t="str">
        <f>IF(AND(ISNUMBER($S13),COUNT($U$4:$U13)=AE$2),$S13,"")</f>
        <v/>
      </c>
      <c r="AF13" s="72" t="str">
        <f>IF(AND(ISNUMBER($S13),COUNT($U$4:$U13)=AF$2),$S13,"")</f>
        <v/>
      </c>
      <c r="AG13" s="72" t="str">
        <f>IF(AND(ISNUMBER($S13),COUNT($U$4:$U13)=AG$2),$S13,"")</f>
        <v/>
      </c>
      <c r="AH13" s="72" t="str">
        <f>IF(AND(ISNUMBER($S13),COUNT($U$4:$U13)=AH$2),$S13,"")</f>
        <v/>
      </c>
      <c r="AI13" s="72" t="str">
        <f>IF(AND(ISNUMBER($S13),COUNT($U$4:$U13)=AI$2),$S13,"")</f>
        <v/>
      </c>
      <c r="AJ13" s="51" t="e">
        <f>IFERROR(IF(COUNT($U$4:$U13)&lt;&gt;AJ$2,NA(),SLOPE(X$4:X$26,$R$4:$R$26)*($R13-COUNTIF(BH$4:BH13,"Hold"))+INTERCEPT(X$4:X$26,$R$4:$R$26)),NA())</f>
        <v>#N/A</v>
      </c>
      <c r="AK13" s="51" t="e">
        <f>IFERROR(IF(COUNT($U$4:$U13)&lt;&gt;AK$2,NA(),SLOPE(Y$4:Y$26,$R$4:$R$26)*($R13-COUNTIF(BI$4:BI13,"Hold"))+INTERCEPT(Y$4:Y$26,$R$4:$R$26)),NA())</f>
        <v>#N/A</v>
      </c>
      <c r="AL13" s="51" t="e">
        <f>IFERROR(IF(COUNT($U$4:$U13)&lt;&gt;AL$2,NA(),SLOPE(Z$4:Z$26,$R$4:$R$26)*($R13-COUNTIF(BJ$4:BJ13,"Hold"))+INTERCEPT(Z$4:Z$26,$R$4:$R$26)),NA())</f>
        <v>#N/A</v>
      </c>
      <c r="AM13" s="51" t="e">
        <f>IFERROR(IF(COUNT($U$4:$U13)&lt;&gt;AM$2,NA(),SLOPE(AA$4:AA$26,$R$4:$R$26)*($R13-COUNTIF(BK$4:BK13,"Hold"))+INTERCEPT(AA$4:AA$26,$R$4:$R$26)),NA())</f>
        <v>#N/A</v>
      </c>
      <c r="AN13" s="51" t="e">
        <f>IFERROR(IF(COUNT($U$4:$U13)&lt;&gt;AN$2,NA(),SLOPE(AB$4:AB$26,$R$4:$R$26)*($R13-COUNTIF(BL$4:BL13,"Hold"))+INTERCEPT(AB$4:AB$26,$R$4:$R$26)),NA())</f>
        <v>#N/A</v>
      </c>
      <c r="AO13" s="51" t="e">
        <f>IFERROR(IF(COUNT($U$4:$U13)&lt;&gt;AO$2,NA(),SLOPE(AC$4:AC$26,$R$4:$R$26)*($R13-COUNTIF(BM$4:BM13,"Hold"))+INTERCEPT(AC$4:AC$26,$R$4:$R$26)),NA())</f>
        <v>#N/A</v>
      </c>
      <c r="AP13" s="51" t="e">
        <f>IFERROR(IF(COUNT($U$4:$U13)&lt;&gt;AP$2,NA(),SLOPE(AD$4:AD$26,$R$4:$R$26)*($R13-COUNTIF(BN$4:BN13,"Hold"))+INTERCEPT(AD$4:AD$26,$R$4:$R$26)),NA())</f>
        <v>#N/A</v>
      </c>
      <c r="AQ13" s="51" t="e">
        <f>IFERROR(IF(COUNT($U$4:$U13)&lt;&gt;AQ$2,NA(),SLOPE(AE$4:AE$26,$R$4:$R$26)*($R13-COUNTIF(BO$4:BO13,"Hold"))+INTERCEPT(AE$4:AE$26,$R$4:$R$26)),NA())</f>
        <v>#N/A</v>
      </c>
      <c r="AR13" s="51" t="e">
        <f>IFERROR(IF(COUNT($U$4:$U13)&lt;&gt;AR$2,NA(),SLOPE(AF$4:AF$26,$R$4:$R$26)*($R13-COUNTIF(BP$4:BP13,"Hold"))+INTERCEPT(AF$4:AF$26,$R$4:$R$26)),NA())</f>
        <v>#N/A</v>
      </c>
      <c r="AS13" s="51" t="e">
        <f>IFERROR(IF(COUNT($U$4:$U13)&lt;&gt;AS$2,NA(),SLOPE(AG$4:AG$26,$R$4:$R$26)*($R13-COUNTIF(BQ$4:BQ13,"Hold"))+INTERCEPT(AG$4:AG$26,$R$4:$R$26)),NA())</f>
        <v>#N/A</v>
      </c>
      <c r="AT13" s="51" t="e">
        <f>IFERROR(IF(COUNT($U$4:$U13)&lt;&gt;AT$2,NA(),SLOPE(AH$4:AH$26,$R$4:$R$26)*($R13-COUNTIF(BR$4:BR13,"Hold"))+INTERCEPT(AH$4:AH$26,$R$4:$R$26)),NA())</f>
        <v>#N/A</v>
      </c>
      <c r="AU13" s="51" t="e">
        <f>IFERROR(IF(COUNT($U$4:$U13)&lt;&gt;AU$2,NA(),SLOPE(AI$4:AI$26,$R$4:$R$26)*($R13-COUNTIF(BS$4:BS13,"Hold"))+INTERCEPT(AI$4:AI$26,$R$4:$R$26)),NA())</f>
        <v>#N/A</v>
      </c>
      <c r="AV13" s="57" t="e">
        <f>IF(AND(ISNUMBER($U13),COUNT($U$4:$U13)=AV$2),$G13,IF($H13="Hold",AV12,IF(COUNT($U$4:$U13)=AV$2,$V13+AV12,NA())))</f>
        <v>#N/A</v>
      </c>
      <c r="AW13" s="57" t="e">
        <f>IF(AND(ISNUMBER($U13),COUNT($U$4:$U13)=AW$2),$G13,IF($H13="Hold",AW12,IF(COUNT($U$4:$U13)=AW$2,$V13+AW12,NA())))</f>
        <v>#N/A</v>
      </c>
      <c r="AX13" s="57" t="e">
        <f>IF(AND(ISNUMBER($U13),COUNT($U$4:$U13)=AX$2),$G13,IF($H13="Hold",AX12,IF(COUNT($U$4:$U13)=AX$2,$V13+AX12,NA())))</f>
        <v>#N/A</v>
      </c>
      <c r="AY13" s="57" t="e">
        <f>IF(AND(ISNUMBER($U13),COUNT($U$4:$U13)=AY$2),$G13,IF($H13="Hold",AY12,IF(COUNT($U$4:$U13)=AY$2,$V13+AY12,NA())))</f>
        <v>#N/A</v>
      </c>
      <c r="AZ13" s="57" t="e">
        <f>IF(AND(ISNUMBER($U13),COUNT($U$4:$U13)=AZ$2),$G13,IF($H13="Hold",AZ12,IF(COUNT($U$4:$U13)=AZ$2,$V13+AZ12,NA())))</f>
        <v>#N/A</v>
      </c>
      <c r="BA13" s="57" t="e">
        <f>IF(AND(ISNUMBER($U13),COUNT($U$4:$U13)=BA$2),$G13,IF($H13="Hold",BA12,IF(COUNT($U$4:$U13)=BA$2,$V13+BA12,NA())))</f>
        <v>#N/A</v>
      </c>
      <c r="BB13" s="57" t="e">
        <f>IF(AND(ISNUMBER($U13),COUNT($U$4:$U13)=BB$2),$G13,IF($H13="Hold",BB12,IF(COUNT($U$4:$U13)=BB$2,$V13+BB12,NA())))</f>
        <v>#N/A</v>
      </c>
      <c r="BC13" s="57" t="e">
        <f>IF(AND(ISNUMBER($U13),COUNT($U$4:$U13)=BC$2),$G13,IF($H13="Hold",BC12,IF(COUNT($U$4:$U13)=BC$2,$V13+BC12,NA())))</f>
        <v>#N/A</v>
      </c>
      <c r="BD13" s="57" t="e">
        <f>IF(AND(ISNUMBER($U13),COUNT($U$4:$U13)=BD$2),$G13,IF($H13="Hold",BD12,IF(COUNT($U$4:$U13)=BD$2,$V13+BD12,NA())))</f>
        <v>#N/A</v>
      </c>
      <c r="BE13" s="57" t="e">
        <f>IF(AND(ISNUMBER($U13),COUNT($U$4:$U13)=BE$2),$G13,IF($H13="Hold",BE12,IF(COUNT($U$4:$U13)=BE$2,$V13+BE12,NA())))</f>
        <v>#N/A</v>
      </c>
      <c r="BF13" s="57" t="e">
        <f>IF(AND(ISNUMBER($U13),COUNT($U$4:$U13)=BF$2),$G13,IF($H13="Hold",BF12,IF(COUNT($U$4:$U13)=BF$2,$V13+BF12,NA())))</f>
        <v>#N/A</v>
      </c>
      <c r="BG13" s="57" t="e">
        <f>IF(AND(ISNUMBER($U13),COUNT($U$4:$U13)=BG$2),$G13,IF($H13="Hold",BG12,IF(COUNT($U$4:$U13)=BG$2,$V13+BG12,NA())))</f>
        <v>#N/A</v>
      </c>
      <c r="BH13" s="55" t="e">
        <f>IF(AND(COUNT($U$4:$U13)=BH$2,$H13="Hold"),"Hold",NA())</f>
        <v>#N/A</v>
      </c>
      <c r="BI13" s="55" t="e">
        <f>IF(AND(COUNT($U$4:$U13)=BI$2,$H13="Hold"),"Hold",NA())</f>
        <v>#N/A</v>
      </c>
      <c r="BJ13" s="55" t="e">
        <f>IF(AND(COUNT($U$4:$U13)=BJ$2,$H13="Hold"),"Hold",NA())</f>
        <v>#N/A</v>
      </c>
      <c r="BK13" s="55" t="e">
        <f>IF(AND(COUNT($U$4:$U13)=BK$2,$H13="Hold"),"Hold",NA())</f>
        <v>#N/A</v>
      </c>
      <c r="BL13" s="55" t="e">
        <f>IF(AND(COUNT($U$4:$U13)=BL$2,$H13="Hold"),"Hold",NA())</f>
        <v>#N/A</v>
      </c>
      <c r="BM13" s="55" t="e">
        <f>IF(AND(COUNT($U$4:$U13)=BM$2,$H13="Hold"),"Hold",NA())</f>
        <v>#N/A</v>
      </c>
      <c r="BN13" s="55" t="e">
        <f>IF(AND(COUNT($U$4:$U13)=BN$2,$H13="Hold"),"Hold",NA())</f>
        <v>#N/A</v>
      </c>
      <c r="BO13" s="55" t="e">
        <f>IF(AND(COUNT($U$4:$U13)=BO$2,$H13="Hold"),"Hold",NA())</f>
        <v>#N/A</v>
      </c>
      <c r="BP13" s="55" t="e">
        <f>IF(AND(COUNT($U$4:$U13)=BP$2,$H13="Hold"),"Hold",NA())</f>
        <v>#N/A</v>
      </c>
      <c r="BQ13" s="55" t="e">
        <f>IF(AND(COUNT($U$4:$U13)=BQ$2,$H13="Hold"),"Hold",NA())</f>
        <v>#N/A</v>
      </c>
      <c r="BR13" s="55" t="e">
        <f>IF(AND(COUNT($U$4:$U13)=BR$2,$H13="Hold"),"Hold",NA())</f>
        <v>#N/A</v>
      </c>
      <c r="BS13" s="55" t="e">
        <f>IF(AND(COUNT($U$4:$U13)=BS$2,$H13="Hold"),"Hold",NA())</f>
        <v>#N/A</v>
      </c>
    </row>
    <row r="14" spans="1:73" s="96" customFormat="1" ht="18.75" customHeight="1" thickTop="1" thickBot="1" x14ac:dyDescent="0.3">
      <c r="B14" s="23"/>
      <c r="C14" s="95"/>
      <c r="D14" s="9">
        <f t="shared" si="2"/>
        <v>20</v>
      </c>
      <c r="E14" s="10">
        <f t="shared" si="3"/>
        <v>42730</v>
      </c>
      <c r="F14" s="5" t="str">
        <f>IFERROR(IF(COUNT(G$4:G14)=0,"",IF(H14="Hold",F13,IF(ISNUMBER(U14),G14,F13+V14))),"")</f>
        <v/>
      </c>
      <c r="G14" s="13"/>
      <c r="H14" s="27"/>
      <c r="I14" s="17"/>
      <c r="J14" s="93"/>
      <c r="K14" s="34"/>
      <c r="L14" s="148" t="s">
        <v>58</v>
      </c>
      <c r="M14" s="148"/>
      <c r="N14" s="136"/>
      <c r="O14" s="137"/>
      <c r="P14" s="37"/>
      <c r="R14" s="46">
        <v>11</v>
      </c>
      <c r="S14" s="47" t="e">
        <f t="shared" si="0"/>
        <v>#N/A</v>
      </c>
      <c r="T14" s="47"/>
      <c r="U14" s="52" t="str">
        <f>IF(H14="30 Mins",$N$19,IF(H14="45 Mins",$N$20,IF(H14="60 Mins",$N$21,IF(H14="Alt 1",$N$22,IF(H14="Alt 2",$N$23,IF(H14="Alt 3",$N$24,IF(H14="Alt 4",$N$25,IF(H14="Alt 5",#REF!,IF(H14="Change",V13,"")))))))))</f>
        <v/>
      </c>
      <c r="V14" s="53" t="e">
        <f>IF(COUNT(U$4:U14)=0,NA(),IF(ISNUMBER(U14),U14,V13))</f>
        <v>#N/A</v>
      </c>
      <c r="W14" s="48" t="e">
        <f t="shared" si="1"/>
        <v>#N/A</v>
      </c>
      <c r="X14" s="72" t="str">
        <f>IF(AND(ISNUMBER($S14),COUNT($U$4:$U14)=X$2),$S14,"")</f>
        <v/>
      </c>
      <c r="Y14" s="72" t="str">
        <f>IF(AND(ISNUMBER($S14),COUNT($U$4:$U14)=Y$2),$S14,"")</f>
        <v/>
      </c>
      <c r="Z14" s="72" t="str">
        <f>IF(AND(ISNUMBER($S14),COUNT($U$4:$U14)=Z$2),$S14,"")</f>
        <v/>
      </c>
      <c r="AA14" s="72" t="str">
        <f>IF(AND(ISNUMBER($S14),COUNT($U$4:$U14)=AA$2),$S14,"")</f>
        <v/>
      </c>
      <c r="AB14" s="72" t="str">
        <f>IF(AND(ISNUMBER($S14),COUNT($U$4:$U14)=AB$2),$S14,"")</f>
        <v/>
      </c>
      <c r="AC14" s="72" t="str">
        <f>IF(AND(ISNUMBER($S14),COUNT($U$4:$U14)=AC$2),$S14,"")</f>
        <v/>
      </c>
      <c r="AD14" s="72" t="str">
        <f>IF(AND(ISNUMBER($S14),COUNT($U$4:$U14)=AD$2),$S14,"")</f>
        <v/>
      </c>
      <c r="AE14" s="72" t="str">
        <f>IF(AND(ISNUMBER($S14),COUNT($U$4:$U14)=AE$2),$S14,"")</f>
        <v/>
      </c>
      <c r="AF14" s="72" t="str">
        <f>IF(AND(ISNUMBER($S14),COUNT($U$4:$U14)=AF$2),$S14,"")</f>
        <v/>
      </c>
      <c r="AG14" s="72" t="str">
        <f>IF(AND(ISNUMBER($S14),COUNT($U$4:$U14)=AG$2),$S14,"")</f>
        <v/>
      </c>
      <c r="AH14" s="72" t="str">
        <f>IF(AND(ISNUMBER($S14),COUNT($U$4:$U14)=AH$2),$S14,"")</f>
        <v/>
      </c>
      <c r="AI14" s="72" t="str">
        <f>IF(AND(ISNUMBER($S14),COUNT($U$4:$U14)=AI$2),$S14,"")</f>
        <v/>
      </c>
      <c r="AJ14" s="51" t="e">
        <f>IFERROR(IF(COUNT($U$4:$U14)&lt;&gt;AJ$2,NA(),SLOPE(X$4:X$26,$R$4:$R$26)*($R14-COUNTIF(BH$4:BH14,"Hold"))+INTERCEPT(X$4:X$26,$R$4:$R$26)),NA())</f>
        <v>#N/A</v>
      </c>
      <c r="AK14" s="51" t="e">
        <f>IFERROR(IF(COUNT($U$4:$U14)&lt;&gt;AK$2,NA(),SLOPE(Y$4:Y$26,$R$4:$R$26)*($R14-COUNTIF(BI$4:BI14,"Hold"))+INTERCEPT(Y$4:Y$26,$R$4:$R$26)),NA())</f>
        <v>#N/A</v>
      </c>
      <c r="AL14" s="51" t="e">
        <f>IFERROR(IF(COUNT($U$4:$U14)&lt;&gt;AL$2,NA(),SLOPE(Z$4:Z$26,$R$4:$R$26)*($R14-COUNTIF(BJ$4:BJ14,"Hold"))+INTERCEPT(Z$4:Z$26,$R$4:$R$26)),NA())</f>
        <v>#N/A</v>
      </c>
      <c r="AM14" s="51" t="e">
        <f>IFERROR(IF(COUNT($U$4:$U14)&lt;&gt;AM$2,NA(),SLOPE(AA$4:AA$26,$R$4:$R$26)*($R14-COUNTIF(BK$4:BK14,"Hold"))+INTERCEPT(AA$4:AA$26,$R$4:$R$26)),NA())</f>
        <v>#N/A</v>
      </c>
      <c r="AN14" s="51" t="e">
        <f>IFERROR(IF(COUNT($U$4:$U14)&lt;&gt;AN$2,NA(),SLOPE(AB$4:AB$26,$R$4:$R$26)*($R14-COUNTIF(BL$4:BL14,"Hold"))+INTERCEPT(AB$4:AB$26,$R$4:$R$26)),NA())</f>
        <v>#N/A</v>
      </c>
      <c r="AO14" s="51" t="e">
        <f>IFERROR(IF(COUNT($U$4:$U14)&lt;&gt;AO$2,NA(),SLOPE(AC$4:AC$26,$R$4:$R$26)*($R14-COUNTIF(BM$4:BM14,"Hold"))+INTERCEPT(AC$4:AC$26,$R$4:$R$26)),NA())</f>
        <v>#N/A</v>
      </c>
      <c r="AP14" s="51" t="e">
        <f>IFERROR(IF(COUNT($U$4:$U14)&lt;&gt;AP$2,NA(),SLOPE(AD$4:AD$26,$R$4:$R$26)*($R14-COUNTIF(BN$4:BN14,"Hold"))+INTERCEPT(AD$4:AD$26,$R$4:$R$26)),NA())</f>
        <v>#N/A</v>
      </c>
      <c r="AQ14" s="51" t="e">
        <f>IFERROR(IF(COUNT($U$4:$U14)&lt;&gt;AQ$2,NA(),SLOPE(AE$4:AE$26,$R$4:$R$26)*($R14-COUNTIF(BO$4:BO14,"Hold"))+INTERCEPT(AE$4:AE$26,$R$4:$R$26)),NA())</f>
        <v>#N/A</v>
      </c>
      <c r="AR14" s="51" t="e">
        <f>IFERROR(IF(COUNT($U$4:$U14)&lt;&gt;AR$2,NA(),SLOPE(AF$4:AF$26,$R$4:$R$26)*($R14-COUNTIF(BP$4:BP14,"Hold"))+INTERCEPT(AF$4:AF$26,$R$4:$R$26)),NA())</f>
        <v>#N/A</v>
      </c>
      <c r="AS14" s="51" t="e">
        <f>IFERROR(IF(COUNT($U$4:$U14)&lt;&gt;AS$2,NA(),SLOPE(AG$4:AG$26,$R$4:$R$26)*($R14-COUNTIF(BQ$4:BQ14,"Hold"))+INTERCEPT(AG$4:AG$26,$R$4:$R$26)),NA())</f>
        <v>#N/A</v>
      </c>
      <c r="AT14" s="51" t="e">
        <f>IFERROR(IF(COUNT($U$4:$U14)&lt;&gt;AT$2,NA(),SLOPE(AH$4:AH$26,$R$4:$R$26)*($R14-COUNTIF(BR$4:BR14,"Hold"))+INTERCEPT(AH$4:AH$26,$R$4:$R$26)),NA())</f>
        <v>#N/A</v>
      </c>
      <c r="AU14" s="51" t="e">
        <f>IFERROR(IF(COUNT($U$4:$U14)&lt;&gt;AU$2,NA(),SLOPE(AI$4:AI$26,$R$4:$R$26)*($R14-COUNTIF(BS$4:BS14,"Hold"))+INTERCEPT(AI$4:AI$26,$R$4:$R$26)),NA())</f>
        <v>#N/A</v>
      </c>
      <c r="AV14" s="57" t="e">
        <f>IF(AND(ISNUMBER($U14),COUNT($U$4:$U14)=AV$2),$G14,IF($H14="Hold",AV13,IF(COUNT($U$4:$U14)=AV$2,$V14+AV13,NA())))</f>
        <v>#N/A</v>
      </c>
      <c r="AW14" s="57" t="e">
        <f>IF(AND(ISNUMBER($U14),COUNT($U$4:$U14)=AW$2),$G14,IF($H14="Hold",AW13,IF(COUNT($U$4:$U14)=AW$2,$V14+AW13,NA())))</f>
        <v>#N/A</v>
      </c>
      <c r="AX14" s="57" t="e">
        <f>IF(AND(ISNUMBER($U14),COUNT($U$4:$U14)=AX$2),$G14,IF($H14="Hold",AX13,IF(COUNT($U$4:$U14)=AX$2,$V14+AX13,NA())))</f>
        <v>#N/A</v>
      </c>
      <c r="AY14" s="57" t="e">
        <f>IF(AND(ISNUMBER($U14),COUNT($U$4:$U14)=AY$2),$G14,IF($H14="Hold",AY13,IF(COUNT($U$4:$U14)=AY$2,$V14+AY13,NA())))</f>
        <v>#N/A</v>
      </c>
      <c r="AZ14" s="57" t="e">
        <f>IF(AND(ISNUMBER($U14),COUNT($U$4:$U14)=AZ$2),$G14,IF($H14="Hold",AZ13,IF(COUNT($U$4:$U14)=AZ$2,$V14+AZ13,NA())))</f>
        <v>#N/A</v>
      </c>
      <c r="BA14" s="57" t="e">
        <f>IF(AND(ISNUMBER($U14),COUNT($U$4:$U14)=BA$2),$G14,IF($H14="Hold",BA13,IF(COUNT($U$4:$U14)=BA$2,$V14+BA13,NA())))</f>
        <v>#N/A</v>
      </c>
      <c r="BB14" s="57" t="e">
        <f>IF(AND(ISNUMBER($U14),COUNT($U$4:$U14)=BB$2),$G14,IF($H14="Hold",BB13,IF(COUNT($U$4:$U14)=BB$2,$V14+BB13,NA())))</f>
        <v>#N/A</v>
      </c>
      <c r="BC14" s="57" t="e">
        <f>IF(AND(ISNUMBER($U14),COUNT($U$4:$U14)=BC$2),$G14,IF($H14="Hold",BC13,IF(COUNT($U$4:$U14)=BC$2,$V14+BC13,NA())))</f>
        <v>#N/A</v>
      </c>
      <c r="BD14" s="57" t="e">
        <f>IF(AND(ISNUMBER($U14),COUNT($U$4:$U14)=BD$2),$G14,IF($H14="Hold",BD13,IF(COUNT($U$4:$U14)=BD$2,$V14+BD13,NA())))</f>
        <v>#N/A</v>
      </c>
      <c r="BE14" s="57" t="e">
        <f>IF(AND(ISNUMBER($U14),COUNT($U$4:$U14)=BE$2),$G14,IF($H14="Hold",BE13,IF(COUNT($U$4:$U14)=BE$2,$V14+BE13,NA())))</f>
        <v>#N/A</v>
      </c>
      <c r="BF14" s="57" t="e">
        <f>IF(AND(ISNUMBER($U14),COUNT($U$4:$U14)=BF$2),$G14,IF($H14="Hold",BF13,IF(COUNT($U$4:$U14)=BF$2,$V14+BF13,NA())))</f>
        <v>#N/A</v>
      </c>
      <c r="BG14" s="57" t="e">
        <f>IF(AND(ISNUMBER($U14),COUNT($U$4:$U14)=BG$2),$G14,IF($H14="Hold",BG13,IF(COUNT($U$4:$U14)=BG$2,$V14+BG13,NA())))</f>
        <v>#N/A</v>
      </c>
      <c r="BH14" s="55" t="e">
        <f>IF(AND(COUNT($U$4:$U14)=BH$2,$H14="Hold"),"Hold",NA())</f>
        <v>#N/A</v>
      </c>
      <c r="BI14" s="55" t="e">
        <f>IF(AND(COUNT($U$4:$U14)=BI$2,$H14="Hold"),"Hold",NA())</f>
        <v>#N/A</v>
      </c>
      <c r="BJ14" s="55" t="e">
        <f>IF(AND(COUNT($U$4:$U14)=BJ$2,$H14="Hold"),"Hold",NA())</f>
        <v>#N/A</v>
      </c>
      <c r="BK14" s="55" t="e">
        <f>IF(AND(COUNT($U$4:$U14)=BK$2,$H14="Hold"),"Hold",NA())</f>
        <v>#N/A</v>
      </c>
      <c r="BL14" s="55" t="e">
        <f>IF(AND(COUNT($U$4:$U14)=BL$2,$H14="Hold"),"Hold",NA())</f>
        <v>#N/A</v>
      </c>
      <c r="BM14" s="55" t="e">
        <f>IF(AND(COUNT($U$4:$U14)=BM$2,$H14="Hold"),"Hold",NA())</f>
        <v>#N/A</v>
      </c>
      <c r="BN14" s="55" t="e">
        <f>IF(AND(COUNT($U$4:$U14)=BN$2,$H14="Hold"),"Hold",NA())</f>
        <v>#N/A</v>
      </c>
      <c r="BO14" s="55" t="e">
        <f>IF(AND(COUNT($U$4:$U14)=BO$2,$H14="Hold"),"Hold",NA())</f>
        <v>#N/A</v>
      </c>
      <c r="BP14" s="55" t="e">
        <f>IF(AND(COUNT($U$4:$U14)=BP$2,$H14="Hold"),"Hold",NA())</f>
        <v>#N/A</v>
      </c>
      <c r="BQ14" s="55" t="e">
        <f>IF(AND(COUNT($U$4:$U14)=BQ$2,$H14="Hold"),"Hold",NA())</f>
        <v>#N/A</v>
      </c>
      <c r="BR14" s="55" t="e">
        <f>IF(AND(COUNT($U$4:$U14)=BR$2,$H14="Hold"),"Hold",NA())</f>
        <v>#N/A</v>
      </c>
      <c r="BS14" s="55" t="e">
        <f>IF(AND(COUNT($U$4:$U14)=BS$2,$H14="Hold"),"Hold",NA())</f>
        <v>#N/A</v>
      </c>
    </row>
    <row r="15" spans="1:73" s="96" customFormat="1" ht="18.75" customHeight="1" thickTop="1" thickBot="1" x14ac:dyDescent="0.3">
      <c r="B15" s="23"/>
      <c r="C15" s="95"/>
      <c r="D15" s="9">
        <f t="shared" si="2"/>
        <v>22</v>
      </c>
      <c r="E15" s="10">
        <f t="shared" si="3"/>
        <v>42744</v>
      </c>
      <c r="F15" s="5" t="str">
        <f>IFERROR(IF(COUNT(G$4:G15)=0,"",IF(H15="Hold",F14,IF(ISNUMBER(U15),G15,F14+V15))),"")</f>
        <v/>
      </c>
      <c r="G15" s="13"/>
      <c r="H15" s="27"/>
      <c r="I15" s="17"/>
      <c r="J15" s="93"/>
      <c r="K15" s="34"/>
      <c r="L15" s="148" t="s">
        <v>59</v>
      </c>
      <c r="M15" s="148"/>
      <c r="N15" s="136"/>
      <c r="O15" s="137"/>
      <c r="P15" s="37"/>
      <c r="R15" s="46">
        <v>12</v>
      </c>
      <c r="S15" s="47" t="e">
        <f t="shared" si="0"/>
        <v>#N/A</v>
      </c>
      <c r="T15" s="47"/>
      <c r="U15" s="52" t="str">
        <f>IF(H15="30 Mins",$N$19,IF(H15="45 Mins",$N$20,IF(H15="60 Mins",$N$21,IF(H15="Alt 1",$N$22,IF(H15="Alt 2",$N$23,IF(H15="Alt 3",$N$24,IF(H15="Alt 4",$N$25,IF(H15="Alt 5",#REF!,IF(H15="Change",V14,"")))))))))</f>
        <v/>
      </c>
      <c r="V15" s="53" t="e">
        <f>IF(COUNT(U$4:U15)=0,NA(),IF(ISNUMBER(U15),U15,V14))</f>
        <v>#N/A</v>
      </c>
      <c r="W15" s="48" t="e">
        <f t="shared" si="1"/>
        <v>#N/A</v>
      </c>
      <c r="X15" s="72" t="str">
        <f>IF(AND(ISNUMBER($S15),COUNT($U$4:$U15)=X$2),$S15,"")</f>
        <v/>
      </c>
      <c r="Y15" s="72" t="str">
        <f>IF(AND(ISNUMBER($S15),COUNT($U$4:$U15)=Y$2),$S15,"")</f>
        <v/>
      </c>
      <c r="Z15" s="72" t="str">
        <f>IF(AND(ISNUMBER($S15),COUNT($U$4:$U15)=Z$2),$S15,"")</f>
        <v/>
      </c>
      <c r="AA15" s="72" t="str">
        <f>IF(AND(ISNUMBER($S15),COUNT($U$4:$U15)=AA$2),$S15,"")</f>
        <v/>
      </c>
      <c r="AB15" s="72" t="str">
        <f>IF(AND(ISNUMBER($S15),COUNT($U$4:$U15)=AB$2),$S15,"")</f>
        <v/>
      </c>
      <c r="AC15" s="72" t="str">
        <f>IF(AND(ISNUMBER($S15),COUNT($U$4:$U15)=AC$2),$S15,"")</f>
        <v/>
      </c>
      <c r="AD15" s="72" t="str">
        <f>IF(AND(ISNUMBER($S15),COUNT($U$4:$U15)=AD$2),$S15,"")</f>
        <v/>
      </c>
      <c r="AE15" s="72" t="str">
        <f>IF(AND(ISNUMBER($S15),COUNT($U$4:$U15)=AE$2),$S15,"")</f>
        <v/>
      </c>
      <c r="AF15" s="72" t="str">
        <f>IF(AND(ISNUMBER($S15),COUNT($U$4:$U15)=AF$2),$S15,"")</f>
        <v/>
      </c>
      <c r="AG15" s="72" t="str">
        <f>IF(AND(ISNUMBER($S15),COUNT($U$4:$U15)=AG$2),$S15,"")</f>
        <v/>
      </c>
      <c r="AH15" s="72" t="str">
        <f>IF(AND(ISNUMBER($S15),COUNT($U$4:$U15)=AH$2),$S15,"")</f>
        <v/>
      </c>
      <c r="AI15" s="72" t="str">
        <f>IF(AND(ISNUMBER($S15),COUNT($U$4:$U15)=AI$2),$S15,"")</f>
        <v/>
      </c>
      <c r="AJ15" s="51" t="e">
        <f>IFERROR(IF(COUNT($U$4:$U15)&lt;&gt;AJ$2,NA(),SLOPE(X$4:X$26,$R$4:$R$26)*($R15-COUNTIF(BH$4:BH15,"Hold"))+INTERCEPT(X$4:X$26,$R$4:$R$26)),NA())</f>
        <v>#N/A</v>
      </c>
      <c r="AK15" s="51" t="e">
        <f>IFERROR(IF(COUNT($U$4:$U15)&lt;&gt;AK$2,NA(),SLOPE(Y$4:Y$26,$R$4:$R$26)*($R15-COUNTIF(BI$4:BI15,"Hold"))+INTERCEPT(Y$4:Y$26,$R$4:$R$26)),NA())</f>
        <v>#N/A</v>
      </c>
      <c r="AL15" s="51" t="e">
        <f>IFERROR(IF(COUNT($U$4:$U15)&lt;&gt;AL$2,NA(),SLOPE(Z$4:Z$26,$R$4:$R$26)*($R15-COUNTIF(BJ$4:BJ15,"Hold"))+INTERCEPT(Z$4:Z$26,$R$4:$R$26)),NA())</f>
        <v>#N/A</v>
      </c>
      <c r="AM15" s="51" t="e">
        <f>IFERROR(IF(COUNT($U$4:$U15)&lt;&gt;AM$2,NA(),SLOPE(AA$4:AA$26,$R$4:$R$26)*($R15-COUNTIF(BK$4:BK15,"Hold"))+INTERCEPT(AA$4:AA$26,$R$4:$R$26)),NA())</f>
        <v>#N/A</v>
      </c>
      <c r="AN15" s="51" t="e">
        <f>IFERROR(IF(COUNT($U$4:$U15)&lt;&gt;AN$2,NA(),SLOPE(AB$4:AB$26,$R$4:$R$26)*($R15-COUNTIF(BL$4:BL15,"Hold"))+INTERCEPT(AB$4:AB$26,$R$4:$R$26)),NA())</f>
        <v>#N/A</v>
      </c>
      <c r="AO15" s="51" t="e">
        <f>IFERROR(IF(COUNT($U$4:$U15)&lt;&gt;AO$2,NA(),SLOPE(AC$4:AC$26,$R$4:$R$26)*($R15-COUNTIF(BM$4:BM15,"Hold"))+INTERCEPT(AC$4:AC$26,$R$4:$R$26)),NA())</f>
        <v>#N/A</v>
      </c>
      <c r="AP15" s="51" t="e">
        <f>IFERROR(IF(COUNT($U$4:$U15)&lt;&gt;AP$2,NA(),SLOPE(AD$4:AD$26,$R$4:$R$26)*($R15-COUNTIF(BN$4:BN15,"Hold"))+INTERCEPT(AD$4:AD$26,$R$4:$R$26)),NA())</f>
        <v>#N/A</v>
      </c>
      <c r="AQ15" s="51" t="e">
        <f>IFERROR(IF(COUNT($U$4:$U15)&lt;&gt;AQ$2,NA(),SLOPE(AE$4:AE$26,$R$4:$R$26)*($R15-COUNTIF(BO$4:BO15,"Hold"))+INTERCEPT(AE$4:AE$26,$R$4:$R$26)),NA())</f>
        <v>#N/A</v>
      </c>
      <c r="AR15" s="51" t="e">
        <f>IFERROR(IF(COUNT($U$4:$U15)&lt;&gt;AR$2,NA(),SLOPE(AF$4:AF$26,$R$4:$R$26)*($R15-COUNTIF(BP$4:BP15,"Hold"))+INTERCEPT(AF$4:AF$26,$R$4:$R$26)),NA())</f>
        <v>#N/A</v>
      </c>
      <c r="AS15" s="51" t="e">
        <f>IFERROR(IF(COUNT($U$4:$U15)&lt;&gt;AS$2,NA(),SLOPE(AG$4:AG$26,$R$4:$R$26)*($R15-COUNTIF(BQ$4:BQ15,"Hold"))+INTERCEPT(AG$4:AG$26,$R$4:$R$26)),NA())</f>
        <v>#N/A</v>
      </c>
      <c r="AT15" s="51" t="e">
        <f>IFERROR(IF(COUNT($U$4:$U15)&lt;&gt;AT$2,NA(),SLOPE(AH$4:AH$26,$R$4:$R$26)*($R15-COUNTIF(BR$4:BR15,"Hold"))+INTERCEPT(AH$4:AH$26,$R$4:$R$26)),NA())</f>
        <v>#N/A</v>
      </c>
      <c r="AU15" s="51" t="e">
        <f>IFERROR(IF(COUNT($U$4:$U15)&lt;&gt;AU$2,NA(),SLOPE(AI$4:AI$26,$R$4:$R$26)*($R15-COUNTIF(BS$4:BS15,"Hold"))+INTERCEPT(AI$4:AI$26,$R$4:$R$26)),NA())</f>
        <v>#N/A</v>
      </c>
      <c r="AV15" s="57" t="e">
        <f>IF(AND(ISNUMBER($U15),COUNT($U$4:$U15)=AV$2),$G15,IF($H15="Hold",AV14,IF(COUNT($U$4:$U15)=AV$2,$V15+AV14,NA())))</f>
        <v>#N/A</v>
      </c>
      <c r="AW15" s="57" t="e">
        <f>IF(AND(ISNUMBER($U15),COUNT($U$4:$U15)=AW$2),$G15,IF($H15="Hold",AW14,IF(COUNT($U$4:$U15)=AW$2,$V15+AW14,NA())))</f>
        <v>#N/A</v>
      </c>
      <c r="AX15" s="57" t="e">
        <f>IF(AND(ISNUMBER($U15),COUNT($U$4:$U15)=AX$2),$G15,IF($H15="Hold",AX14,IF(COUNT($U$4:$U15)=AX$2,$V15+AX14,NA())))</f>
        <v>#N/A</v>
      </c>
      <c r="AY15" s="57" t="e">
        <f>IF(AND(ISNUMBER($U15),COUNT($U$4:$U15)=AY$2),$G15,IF($H15="Hold",AY14,IF(COUNT($U$4:$U15)=AY$2,$V15+AY14,NA())))</f>
        <v>#N/A</v>
      </c>
      <c r="AZ15" s="57" t="e">
        <f>IF(AND(ISNUMBER($U15),COUNT($U$4:$U15)=AZ$2),$G15,IF($H15="Hold",AZ14,IF(COUNT($U$4:$U15)=AZ$2,$V15+AZ14,NA())))</f>
        <v>#N/A</v>
      </c>
      <c r="BA15" s="57" t="e">
        <f>IF(AND(ISNUMBER($U15),COUNT($U$4:$U15)=BA$2),$G15,IF($H15="Hold",BA14,IF(COUNT($U$4:$U15)=BA$2,$V15+BA14,NA())))</f>
        <v>#N/A</v>
      </c>
      <c r="BB15" s="57" t="e">
        <f>IF(AND(ISNUMBER($U15),COUNT($U$4:$U15)=BB$2),$G15,IF($H15="Hold",BB14,IF(COUNT($U$4:$U15)=BB$2,$V15+BB14,NA())))</f>
        <v>#N/A</v>
      </c>
      <c r="BC15" s="57" t="e">
        <f>IF(AND(ISNUMBER($U15),COUNT($U$4:$U15)=BC$2),$G15,IF($H15="Hold",BC14,IF(COUNT($U$4:$U15)=BC$2,$V15+BC14,NA())))</f>
        <v>#N/A</v>
      </c>
      <c r="BD15" s="57" t="e">
        <f>IF(AND(ISNUMBER($U15),COUNT($U$4:$U15)=BD$2),$G15,IF($H15="Hold",BD14,IF(COUNT($U$4:$U15)=BD$2,$V15+BD14,NA())))</f>
        <v>#N/A</v>
      </c>
      <c r="BE15" s="57" t="e">
        <f>IF(AND(ISNUMBER($U15),COUNT($U$4:$U15)=BE$2),$G15,IF($H15="Hold",BE14,IF(COUNT($U$4:$U15)=BE$2,$V15+BE14,NA())))</f>
        <v>#N/A</v>
      </c>
      <c r="BF15" s="57" t="e">
        <f>IF(AND(ISNUMBER($U15),COUNT($U$4:$U15)=BF$2),$G15,IF($H15="Hold",BF14,IF(COUNT($U$4:$U15)=BF$2,$V15+BF14,NA())))</f>
        <v>#N/A</v>
      </c>
      <c r="BG15" s="57" t="e">
        <f>IF(AND(ISNUMBER($U15),COUNT($U$4:$U15)=BG$2),$G15,IF($H15="Hold",BG14,IF(COUNT($U$4:$U15)=BG$2,$V15+BG14,NA())))</f>
        <v>#N/A</v>
      </c>
      <c r="BH15" s="55" t="e">
        <f>IF(AND(COUNT($U$4:$U15)=BH$2,$H15="Hold"),"Hold",NA())</f>
        <v>#N/A</v>
      </c>
      <c r="BI15" s="55" t="e">
        <f>IF(AND(COUNT($U$4:$U15)=BI$2,$H15="Hold"),"Hold",NA())</f>
        <v>#N/A</v>
      </c>
      <c r="BJ15" s="55" t="e">
        <f>IF(AND(COUNT($U$4:$U15)=BJ$2,$H15="Hold"),"Hold",NA())</f>
        <v>#N/A</v>
      </c>
      <c r="BK15" s="55" t="e">
        <f>IF(AND(COUNT($U$4:$U15)=BK$2,$H15="Hold"),"Hold",NA())</f>
        <v>#N/A</v>
      </c>
      <c r="BL15" s="55" t="e">
        <f>IF(AND(COUNT($U$4:$U15)=BL$2,$H15="Hold"),"Hold",NA())</f>
        <v>#N/A</v>
      </c>
      <c r="BM15" s="55" t="e">
        <f>IF(AND(COUNT($U$4:$U15)=BM$2,$H15="Hold"),"Hold",NA())</f>
        <v>#N/A</v>
      </c>
      <c r="BN15" s="55" t="e">
        <f>IF(AND(COUNT($U$4:$U15)=BN$2,$H15="Hold"),"Hold",NA())</f>
        <v>#N/A</v>
      </c>
      <c r="BO15" s="55" t="e">
        <f>IF(AND(COUNT($U$4:$U15)=BO$2,$H15="Hold"),"Hold",NA())</f>
        <v>#N/A</v>
      </c>
      <c r="BP15" s="55" t="e">
        <f>IF(AND(COUNT($U$4:$U15)=BP$2,$H15="Hold"),"Hold",NA())</f>
        <v>#N/A</v>
      </c>
      <c r="BQ15" s="55" t="e">
        <f>IF(AND(COUNT($U$4:$U15)=BQ$2,$H15="Hold"),"Hold",NA())</f>
        <v>#N/A</v>
      </c>
      <c r="BR15" s="55" t="e">
        <f>IF(AND(COUNT($U$4:$U15)=BR$2,$H15="Hold"),"Hold",NA())</f>
        <v>#N/A</v>
      </c>
      <c r="BS15" s="55" t="e">
        <f>IF(AND(COUNT($U$4:$U15)=BS$2,$H15="Hold"),"Hold",NA())</f>
        <v>#N/A</v>
      </c>
    </row>
    <row r="16" spans="1:73" s="96" customFormat="1" ht="18.75" customHeight="1" thickTop="1" x14ac:dyDescent="0.25">
      <c r="B16" s="23"/>
      <c r="C16" s="95"/>
      <c r="D16" s="9">
        <f t="shared" si="2"/>
        <v>24</v>
      </c>
      <c r="E16" s="10">
        <f t="shared" si="3"/>
        <v>42758</v>
      </c>
      <c r="F16" s="5" t="str">
        <f>IFERROR(IF(COUNT(G$4:G16)=0,"",IF(H16="Hold",F15,IF(ISNUMBER(U16),G16,F15+V16))),"")</f>
        <v/>
      </c>
      <c r="G16" s="13"/>
      <c r="H16" s="27"/>
      <c r="I16" s="17"/>
      <c r="J16" s="93"/>
      <c r="K16" s="34"/>
      <c r="L16" s="148" t="s">
        <v>60</v>
      </c>
      <c r="M16" s="148"/>
      <c r="N16" s="138"/>
      <c r="O16" s="139"/>
      <c r="P16" s="37"/>
      <c r="R16" s="46">
        <v>13</v>
      </c>
      <c r="S16" s="47" t="e">
        <f t="shared" si="0"/>
        <v>#N/A</v>
      </c>
      <c r="T16" s="47"/>
      <c r="U16" s="52" t="str">
        <f>IF(H16="30 Mins",$N$19,IF(H16="45 Mins",$N$20,IF(H16="60 Mins",$N$21,IF(H16="Alt 1",$N$22,IF(H16="Alt 2",$N$23,IF(H16="Alt 3",$N$24,IF(H16="Alt 4",$N$25,IF(H16="Alt 5",#REF!,IF(H16="Change",V15,"")))))))))</f>
        <v/>
      </c>
      <c r="V16" s="53" t="e">
        <f>IF(COUNT(U$4:U16)=0,NA(),IF(ISNUMBER(U16),U16,V15))</f>
        <v>#N/A</v>
      </c>
      <c r="W16" s="48" t="e">
        <f t="shared" si="1"/>
        <v>#N/A</v>
      </c>
      <c r="X16" s="72" t="str">
        <f>IF(AND(ISNUMBER($S16),COUNT($U$4:$U16)=X$2),$S16,"")</f>
        <v/>
      </c>
      <c r="Y16" s="72" t="str">
        <f>IF(AND(ISNUMBER($S16),COUNT($U$4:$U16)=Y$2),$S16,"")</f>
        <v/>
      </c>
      <c r="Z16" s="72" t="str">
        <f>IF(AND(ISNUMBER($S16),COUNT($U$4:$U16)=Z$2),$S16,"")</f>
        <v/>
      </c>
      <c r="AA16" s="72" t="str">
        <f>IF(AND(ISNUMBER($S16),COUNT($U$4:$U16)=AA$2),$S16,"")</f>
        <v/>
      </c>
      <c r="AB16" s="72" t="str">
        <f>IF(AND(ISNUMBER($S16),COUNT($U$4:$U16)=AB$2),$S16,"")</f>
        <v/>
      </c>
      <c r="AC16" s="72" t="str">
        <f>IF(AND(ISNUMBER($S16),COUNT($U$4:$U16)=AC$2),$S16,"")</f>
        <v/>
      </c>
      <c r="AD16" s="72" t="str">
        <f>IF(AND(ISNUMBER($S16),COUNT($U$4:$U16)=AD$2),$S16,"")</f>
        <v/>
      </c>
      <c r="AE16" s="72" t="str">
        <f>IF(AND(ISNUMBER($S16),COUNT($U$4:$U16)=AE$2),$S16,"")</f>
        <v/>
      </c>
      <c r="AF16" s="72" t="str">
        <f>IF(AND(ISNUMBER($S16),COUNT($U$4:$U16)=AF$2),$S16,"")</f>
        <v/>
      </c>
      <c r="AG16" s="72" t="str">
        <f>IF(AND(ISNUMBER($S16),COUNT($U$4:$U16)=AG$2),$S16,"")</f>
        <v/>
      </c>
      <c r="AH16" s="72" t="str">
        <f>IF(AND(ISNUMBER($S16),COUNT($U$4:$U16)=AH$2),$S16,"")</f>
        <v/>
      </c>
      <c r="AI16" s="72" t="str">
        <f>IF(AND(ISNUMBER($S16),COUNT($U$4:$U16)=AI$2),$S16,"")</f>
        <v/>
      </c>
      <c r="AJ16" s="51" t="e">
        <f>IFERROR(IF(COUNT($U$4:$U16)&lt;&gt;AJ$2,NA(),SLOPE(X$4:X$26,$R$4:$R$26)*($R16-COUNTIF(BH$4:BH16,"Hold"))+INTERCEPT(X$4:X$26,$R$4:$R$26)),NA())</f>
        <v>#N/A</v>
      </c>
      <c r="AK16" s="51" t="e">
        <f>IFERROR(IF(COUNT($U$4:$U16)&lt;&gt;AK$2,NA(),SLOPE(Y$4:Y$26,$R$4:$R$26)*($R16-COUNTIF(BI$4:BI16,"Hold"))+INTERCEPT(Y$4:Y$26,$R$4:$R$26)),NA())</f>
        <v>#N/A</v>
      </c>
      <c r="AL16" s="51" t="e">
        <f>IFERROR(IF(COUNT($U$4:$U16)&lt;&gt;AL$2,NA(),SLOPE(Z$4:Z$26,$R$4:$R$26)*($R16-COUNTIF(BJ$4:BJ16,"Hold"))+INTERCEPT(Z$4:Z$26,$R$4:$R$26)),NA())</f>
        <v>#N/A</v>
      </c>
      <c r="AM16" s="51" t="e">
        <f>IFERROR(IF(COUNT($U$4:$U16)&lt;&gt;AM$2,NA(),SLOPE(AA$4:AA$26,$R$4:$R$26)*($R16-COUNTIF(BK$4:BK16,"Hold"))+INTERCEPT(AA$4:AA$26,$R$4:$R$26)),NA())</f>
        <v>#N/A</v>
      </c>
      <c r="AN16" s="51" t="e">
        <f>IFERROR(IF(COUNT($U$4:$U16)&lt;&gt;AN$2,NA(),SLOPE(AB$4:AB$26,$R$4:$R$26)*($R16-COUNTIF(BL$4:BL16,"Hold"))+INTERCEPT(AB$4:AB$26,$R$4:$R$26)),NA())</f>
        <v>#N/A</v>
      </c>
      <c r="AO16" s="51" t="e">
        <f>IFERROR(IF(COUNT($U$4:$U16)&lt;&gt;AO$2,NA(),SLOPE(AC$4:AC$26,$R$4:$R$26)*($R16-COUNTIF(BM$4:BM16,"Hold"))+INTERCEPT(AC$4:AC$26,$R$4:$R$26)),NA())</f>
        <v>#N/A</v>
      </c>
      <c r="AP16" s="51" t="e">
        <f>IFERROR(IF(COUNT($U$4:$U16)&lt;&gt;AP$2,NA(),SLOPE(AD$4:AD$26,$R$4:$R$26)*($R16-COUNTIF(BN$4:BN16,"Hold"))+INTERCEPT(AD$4:AD$26,$R$4:$R$26)),NA())</f>
        <v>#N/A</v>
      </c>
      <c r="AQ16" s="51" t="e">
        <f>IFERROR(IF(COUNT($U$4:$U16)&lt;&gt;AQ$2,NA(),SLOPE(AE$4:AE$26,$R$4:$R$26)*($R16-COUNTIF(BO$4:BO16,"Hold"))+INTERCEPT(AE$4:AE$26,$R$4:$R$26)),NA())</f>
        <v>#N/A</v>
      </c>
      <c r="AR16" s="51" t="e">
        <f>IFERROR(IF(COUNT($U$4:$U16)&lt;&gt;AR$2,NA(),SLOPE(AF$4:AF$26,$R$4:$R$26)*($R16-COUNTIF(BP$4:BP16,"Hold"))+INTERCEPT(AF$4:AF$26,$R$4:$R$26)),NA())</f>
        <v>#N/A</v>
      </c>
      <c r="AS16" s="51" t="e">
        <f>IFERROR(IF(COUNT($U$4:$U16)&lt;&gt;AS$2,NA(),SLOPE(AG$4:AG$26,$R$4:$R$26)*($R16-COUNTIF(BQ$4:BQ16,"Hold"))+INTERCEPT(AG$4:AG$26,$R$4:$R$26)),NA())</f>
        <v>#N/A</v>
      </c>
      <c r="AT16" s="51" t="e">
        <f>IFERROR(IF(COUNT($U$4:$U16)&lt;&gt;AT$2,NA(),SLOPE(AH$4:AH$26,$R$4:$R$26)*($R16-COUNTIF(BR$4:BR16,"Hold"))+INTERCEPT(AH$4:AH$26,$R$4:$R$26)),NA())</f>
        <v>#N/A</v>
      </c>
      <c r="AU16" s="51" t="e">
        <f>IFERROR(IF(COUNT($U$4:$U16)&lt;&gt;AU$2,NA(),SLOPE(AI$4:AI$26,$R$4:$R$26)*($R16-COUNTIF(BS$4:BS16,"Hold"))+INTERCEPT(AI$4:AI$26,$R$4:$R$26)),NA())</f>
        <v>#N/A</v>
      </c>
      <c r="AV16" s="57" t="e">
        <f>IF(AND(ISNUMBER($U16),COUNT($U$4:$U16)=AV$2),$G16,IF($H16="Hold",AV15,IF(COUNT($U$4:$U16)=AV$2,$V16+AV15,NA())))</f>
        <v>#N/A</v>
      </c>
      <c r="AW16" s="57" t="e">
        <f>IF(AND(ISNUMBER($U16),COUNT($U$4:$U16)=AW$2),$G16,IF($H16="Hold",AW15,IF(COUNT($U$4:$U16)=AW$2,$V16+AW15,NA())))</f>
        <v>#N/A</v>
      </c>
      <c r="AX16" s="57" t="e">
        <f>IF(AND(ISNUMBER($U16),COUNT($U$4:$U16)=AX$2),$G16,IF($H16="Hold",AX15,IF(COUNT($U$4:$U16)=AX$2,$V16+AX15,NA())))</f>
        <v>#N/A</v>
      </c>
      <c r="AY16" s="57" t="e">
        <f>IF(AND(ISNUMBER($U16),COUNT($U$4:$U16)=AY$2),$G16,IF($H16="Hold",AY15,IF(COUNT($U$4:$U16)=AY$2,$V16+AY15,NA())))</f>
        <v>#N/A</v>
      </c>
      <c r="AZ16" s="57" t="e">
        <f>IF(AND(ISNUMBER($U16),COUNT($U$4:$U16)=AZ$2),$G16,IF($H16="Hold",AZ15,IF(COUNT($U$4:$U16)=AZ$2,$V16+AZ15,NA())))</f>
        <v>#N/A</v>
      </c>
      <c r="BA16" s="57" t="e">
        <f>IF(AND(ISNUMBER($U16),COUNT($U$4:$U16)=BA$2),$G16,IF($H16="Hold",BA15,IF(COUNT($U$4:$U16)=BA$2,$V16+BA15,NA())))</f>
        <v>#N/A</v>
      </c>
      <c r="BB16" s="57" t="e">
        <f>IF(AND(ISNUMBER($U16),COUNT($U$4:$U16)=BB$2),$G16,IF($H16="Hold",BB15,IF(COUNT($U$4:$U16)=BB$2,$V16+BB15,NA())))</f>
        <v>#N/A</v>
      </c>
      <c r="BC16" s="57" t="e">
        <f>IF(AND(ISNUMBER($U16),COUNT($U$4:$U16)=BC$2),$G16,IF($H16="Hold",BC15,IF(COUNT($U$4:$U16)=BC$2,$V16+BC15,NA())))</f>
        <v>#N/A</v>
      </c>
      <c r="BD16" s="57" t="e">
        <f>IF(AND(ISNUMBER($U16),COUNT($U$4:$U16)=BD$2),$G16,IF($H16="Hold",BD15,IF(COUNT($U$4:$U16)=BD$2,$V16+BD15,NA())))</f>
        <v>#N/A</v>
      </c>
      <c r="BE16" s="57" t="e">
        <f>IF(AND(ISNUMBER($U16),COUNT($U$4:$U16)=BE$2),$G16,IF($H16="Hold",BE15,IF(COUNT($U$4:$U16)=BE$2,$V16+BE15,NA())))</f>
        <v>#N/A</v>
      </c>
      <c r="BF16" s="57" t="e">
        <f>IF(AND(ISNUMBER($U16),COUNT($U$4:$U16)=BF$2),$G16,IF($H16="Hold",BF15,IF(COUNT($U$4:$U16)=BF$2,$V16+BF15,NA())))</f>
        <v>#N/A</v>
      </c>
      <c r="BG16" s="57" t="e">
        <f>IF(AND(ISNUMBER($U16),COUNT($U$4:$U16)=BG$2),$G16,IF($H16="Hold",BG15,IF(COUNT($U$4:$U16)=BG$2,$V16+BG15,NA())))</f>
        <v>#N/A</v>
      </c>
      <c r="BH16" s="55" t="e">
        <f>IF(AND(COUNT($U$4:$U16)=BH$2,$H16="Hold"),"Hold",NA())</f>
        <v>#N/A</v>
      </c>
      <c r="BI16" s="55" t="e">
        <f>IF(AND(COUNT($U$4:$U16)=BI$2,$H16="Hold"),"Hold",NA())</f>
        <v>#N/A</v>
      </c>
      <c r="BJ16" s="55" t="e">
        <f>IF(AND(COUNT($U$4:$U16)=BJ$2,$H16="Hold"),"Hold",NA())</f>
        <v>#N/A</v>
      </c>
      <c r="BK16" s="55" t="e">
        <f>IF(AND(COUNT($U$4:$U16)=BK$2,$H16="Hold"),"Hold",NA())</f>
        <v>#N/A</v>
      </c>
      <c r="BL16" s="55" t="e">
        <f>IF(AND(COUNT($U$4:$U16)=BL$2,$H16="Hold"),"Hold",NA())</f>
        <v>#N/A</v>
      </c>
      <c r="BM16" s="55" t="e">
        <f>IF(AND(COUNT($U$4:$U16)=BM$2,$H16="Hold"),"Hold",NA())</f>
        <v>#N/A</v>
      </c>
      <c r="BN16" s="55" t="e">
        <f>IF(AND(COUNT($U$4:$U16)=BN$2,$H16="Hold"),"Hold",NA())</f>
        <v>#N/A</v>
      </c>
      <c r="BO16" s="55" t="e">
        <f>IF(AND(COUNT($U$4:$U16)=BO$2,$H16="Hold"),"Hold",NA())</f>
        <v>#N/A</v>
      </c>
      <c r="BP16" s="55" t="e">
        <f>IF(AND(COUNT($U$4:$U16)=BP$2,$H16="Hold"),"Hold",NA())</f>
        <v>#N/A</v>
      </c>
      <c r="BQ16" s="55" t="e">
        <f>IF(AND(COUNT($U$4:$U16)=BQ$2,$H16="Hold"),"Hold",NA())</f>
        <v>#N/A</v>
      </c>
      <c r="BR16" s="55" t="e">
        <f>IF(AND(COUNT($U$4:$U16)=BR$2,$H16="Hold"),"Hold",NA())</f>
        <v>#N/A</v>
      </c>
      <c r="BS16" s="55" t="e">
        <f>IF(AND(COUNT($U$4:$U16)=BS$2,$H16="Hold"),"Hold",NA())</f>
        <v>#N/A</v>
      </c>
    </row>
    <row r="17" spans="1:71" s="96" customFormat="1" ht="18.75" customHeight="1" x14ac:dyDescent="0.25">
      <c r="B17" s="23"/>
      <c r="C17" s="95"/>
      <c r="D17" s="9">
        <f t="shared" si="2"/>
        <v>26</v>
      </c>
      <c r="E17" s="10">
        <f t="shared" si="3"/>
        <v>42772</v>
      </c>
      <c r="F17" s="5" t="str">
        <f>IFERROR(IF(COUNT(G$4:G17)=0,"",IF(H17="Hold",F16,IF(ISNUMBER(U17),G17,F16+V17))),"")</f>
        <v/>
      </c>
      <c r="G17" s="13"/>
      <c r="H17" s="27"/>
      <c r="I17" s="17"/>
      <c r="J17" s="93"/>
      <c r="K17" s="34"/>
      <c r="L17" s="74"/>
      <c r="M17" s="74"/>
      <c r="N17" s="75"/>
      <c r="O17" s="75"/>
      <c r="P17" s="37"/>
      <c r="R17" s="46">
        <v>14</v>
      </c>
      <c r="S17" s="47" t="e">
        <f t="shared" si="0"/>
        <v>#N/A</v>
      </c>
      <c r="T17" s="47"/>
      <c r="U17" s="52" t="str">
        <f>IF(H17="30 Mins",$N$19,IF(H17="45 Mins",$N$20,IF(H17="60 Mins",$N$21,IF(H17="Alt 1",$N$22,IF(H17="Alt 2",$N$23,IF(H17="Alt 3",$N$24,IF(H17="Alt 4",$N$25,IF(H17="Alt 5",#REF!,IF(H17="Change",V16,"")))))))))</f>
        <v/>
      </c>
      <c r="V17" s="53" t="e">
        <f>IF(COUNT(U$4:U17)=0,NA(),IF(ISNUMBER(U17),U17,V16))</f>
        <v>#N/A</v>
      </c>
      <c r="W17" s="48" t="e">
        <f t="shared" si="1"/>
        <v>#N/A</v>
      </c>
      <c r="X17" s="72" t="str">
        <f>IF(AND(ISNUMBER($S17),COUNT($U$4:$U17)=X$2),$S17,"")</f>
        <v/>
      </c>
      <c r="Y17" s="72" t="str">
        <f>IF(AND(ISNUMBER($S17),COUNT($U$4:$U17)=Y$2),$S17,"")</f>
        <v/>
      </c>
      <c r="Z17" s="72" t="str">
        <f>IF(AND(ISNUMBER($S17),COUNT($U$4:$U17)=Z$2),$S17,"")</f>
        <v/>
      </c>
      <c r="AA17" s="72" t="str">
        <f>IF(AND(ISNUMBER($S17),COUNT($U$4:$U17)=AA$2),$S17,"")</f>
        <v/>
      </c>
      <c r="AB17" s="72" t="str">
        <f>IF(AND(ISNUMBER($S17),COUNT($U$4:$U17)=AB$2),$S17,"")</f>
        <v/>
      </c>
      <c r="AC17" s="72" t="str">
        <f>IF(AND(ISNUMBER($S17),COUNT($U$4:$U17)=AC$2),$S17,"")</f>
        <v/>
      </c>
      <c r="AD17" s="72" t="str">
        <f>IF(AND(ISNUMBER($S17),COUNT($U$4:$U17)=AD$2),$S17,"")</f>
        <v/>
      </c>
      <c r="AE17" s="72" t="str">
        <f>IF(AND(ISNUMBER($S17),COUNT($U$4:$U17)=AE$2),$S17,"")</f>
        <v/>
      </c>
      <c r="AF17" s="72" t="str">
        <f>IF(AND(ISNUMBER($S17),COUNT($U$4:$U17)=AF$2),$S17,"")</f>
        <v/>
      </c>
      <c r="AG17" s="72" t="str">
        <f>IF(AND(ISNUMBER($S17),COUNT($U$4:$U17)=AG$2),$S17,"")</f>
        <v/>
      </c>
      <c r="AH17" s="72" t="str">
        <f>IF(AND(ISNUMBER($S17),COUNT($U$4:$U17)=AH$2),$S17,"")</f>
        <v/>
      </c>
      <c r="AI17" s="72" t="str">
        <f>IF(AND(ISNUMBER($S17),COUNT($U$4:$U17)=AI$2),$S17,"")</f>
        <v/>
      </c>
      <c r="AJ17" s="51" t="e">
        <f>IFERROR(IF(COUNT($U$4:$U17)&lt;&gt;AJ$2,NA(),SLOPE(X$4:X$26,$R$4:$R$26)*($R17-COUNTIF(BH$4:BH17,"Hold"))+INTERCEPT(X$4:X$26,$R$4:$R$26)),NA())</f>
        <v>#N/A</v>
      </c>
      <c r="AK17" s="51" t="e">
        <f>IFERROR(IF(COUNT($U$4:$U17)&lt;&gt;AK$2,NA(),SLOPE(Y$4:Y$26,$R$4:$R$26)*($R17-COUNTIF(BI$4:BI17,"Hold"))+INTERCEPT(Y$4:Y$26,$R$4:$R$26)),NA())</f>
        <v>#N/A</v>
      </c>
      <c r="AL17" s="51" t="e">
        <f>IFERROR(IF(COUNT($U$4:$U17)&lt;&gt;AL$2,NA(),SLOPE(Z$4:Z$26,$R$4:$R$26)*($R17-COUNTIF(BJ$4:BJ17,"Hold"))+INTERCEPT(Z$4:Z$26,$R$4:$R$26)),NA())</f>
        <v>#N/A</v>
      </c>
      <c r="AM17" s="51" t="e">
        <f>IFERROR(IF(COUNT($U$4:$U17)&lt;&gt;AM$2,NA(),SLOPE(AA$4:AA$26,$R$4:$R$26)*($R17-COUNTIF(BK$4:BK17,"Hold"))+INTERCEPT(AA$4:AA$26,$R$4:$R$26)),NA())</f>
        <v>#N/A</v>
      </c>
      <c r="AN17" s="51" t="e">
        <f>IFERROR(IF(COUNT($U$4:$U17)&lt;&gt;AN$2,NA(),SLOPE(AB$4:AB$26,$R$4:$R$26)*($R17-COUNTIF(BL$4:BL17,"Hold"))+INTERCEPT(AB$4:AB$26,$R$4:$R$26)),NA())</f>
        <v>#N/A</v>
      </c>
      <c r="AO17" s="51" t="e">
        <f>IFERROR(IF(COUNT($U$4:$U17)&lt;&gt;AO$2,NA(),SLOPE(AC$4:AC$26,$R$4:$R$26)*($R17-COUNTIF(BM$4:BM17,"Hold"))+INTERCEPT(AC$4:AC$26,$R$4:$R$26)),NA())</f>
        <v>#N/A</v>
      </c>
      <c r="AP17" s="51" t="e">
        <f>IFERROR(IF(COUNT($U$4:$U17)&lt;&gt;AP$2,NA(),SLOPE(AD$4:AD$26,$R$4:$R$26)*($R17-COUNTIF(BN$4:BN17,"Hold"))+INTERCEPT(AD$4:AD$26,$R$4:$R$26)),NA())</f>
        <v>#N/A</v>
      </c>
      <c r="AQ17" s="51" t="e">
        <f>IFERROR(IF(COUNT($U$4:$U17)&lt;&gt;AQ$2,NA(),SLOPE(AE$4:AE$26,$R$4:$R$26)*($R17-COUNTIF(BO$4:BO17,"Hold"))+INTERCEPT(AE$4:AE$26,$R$4:$R$26)),NA())</f>
        <v>#N/A</v>
      </c>
      <c r="AR17" s="51" t="e">
        <f>IFERROR(IF(COUNT($U$4:$U17)&lt;&gt;AR$2,NA(),SLOPE(AF$4:AF$26,$R$4:$R$26)*($R17-COUNTIF(BP$4:BP17,"Hold"))+INTERCEPT(AF$4:AF$26,$R$4:$R$26)),NA())</f>
        <v>#N/A</v>
      </c>
      <c r="AS17" s="51" t="e">
        <f>IFERROR(IF(COUNT($U$4:$U17)&lt;&gt;AS$2,NA(),SLOPE(AG$4:AG$26,$R$4:$R$26)*($R17-COUNTIF(BQ$4:BQ17,"Hold"))+INTERCEPT(AG$4:AG$26,$R$4:$R$26)),NA())</f>
        <v>#N/A</v>
      </c>
      <c r="AT17" s="51" t="e">
        <f>IFERROR(IF(COUNT($U$4:$U17)&lt;&gt;AT$2,NA(),SLOPE(AH$4:AH$26,$R$4:$R$26)*($R17-COUNTIF(BR$4:BR17,"Hold"))+INTERCEPT(AH$4:AH$26,$R$4:$R$26)),NA())</f>
        <v>#N/A</v>
      </c>
      <c r="AU17" s="51" t="e">
        <f>IFERROR(IF(COUNT($U$4:$U17)&lt;&gt;AU$2,NA(),SLOPE(AI$4:AI$26,$R$4:$R$26)*($R17-COUNTIF(BS$4:BS17,"Hold"))+INTERCEPT(AI$4:AI$26,$R$4:$R$26)),NA())</f>
        <v>#N/A</v>
      </c>
      <c r="AV17" s="57" t="e">
        <f>IF(AND(ISNUMBER($U17),COUNT($U$4:$U17)=AV$2),$G17,IF($H17="Hold",AV16,IF(COUNT($U$4:$U17)=AV$2,$V17+AV16,NA())))</f>
        <v>#N/A</v>
      </c>
      <c r="AW17" s="57" t="e">
        <f>IF(AND(ISNUMBER($U17),COUNT($U$4:$U17)=AW$2),$G17,IF($H17="Hold",AW16,IF(COUNT($U$4:$U17)=AW$2,$V17+AW16,NA())))</f>
        <v>#N/A</v>
      </c>
      <c r="AX17" s="57" t="e">
        <f>IF(AND(ISNUMBER($U17),COUNT($U$4:$U17)=AX$2),$G17,IF($H17="Hold",AX16,IF(COUNT($U$4:$U17)=AX$2,$V17+AX16,NA())))</f>
        <v>#N/A</v>
      </c>
      <c r="AY17" s="57" t="e">
        <f>IF(AND(ISNUMBER($U17),COUNT($U$4:$U17)=AY$2),$G17,IF($H17="Hold",AY16,IF(COUNT($U$4:$U17)=AY$2,$V17+AY16,NA())))</f>
        <v>#N/A</v>
      </c>
      <c r="AZ17" s="57" t="e">
        <f>IF(AND(ISNUMBER($U17),COUNT($U$4:$U17)=AZ$2),$G17,IF($H17="Hold",AZ16,IF(COUNT($U$4:$U17)=AZ$2,$V17+AZ16,NA())))</f>
        <v>#N/A</v>
      </c>
      <c r="BA17" s="57" t="e">
        <f>IF(AND(ISNUMBER($U17),COUNT($U$4:$U17)=BA$2),$G17,IF($H17="Hold",BA16,IF(COUNT($U$4:$U17)=BA$2,$V17+BA16,NA())))</f>
        <v>#N/A</v>
      </c>
      <c r="BB17" s="57" t="e">
        <f>IF(AND(ISNUMBER($U17),COUNT($U$4:$U17)=BB$2),$G17,IF($H17="Hold",BB16,IF(COUNT($U$4:$U17)=BB$2,$V17+BB16,NA())))</f>
        <v>#N/A</v>
      </c>
      <c r="BC17" s="57" t="e">
        <f>IF(AND(ISNUMBER($U17),COUNT($U$4:$U17)=BC$2),$G17,IF($H17="Hold",BC16,IF(COUNT($U$4:$U17)=BC$2,$V17+BC16,NA())))</f>
        <v>#N/A</v>
      </c>
      <c r="BD17" s="57" t="e">
        <f>IF(AND(ISNUMBER($U17),COUNT($U$4:$U17)=BD$2),$G17,IF($H17="Hold",BD16,IF(COUNT($U$4:$U17)=BD$2,$V17+BD16,NA())))</f>
        <v>#N/A</v>
      </c>
      <c r="BE17" s="57" t="e">
        <f>IF(AND(ISNUMBER($U17),COUNT($U$4:$U17)=BE$2),$G17,IF($H17="Hold",BE16,IF(COUNT($U$4:$U17)=BE$2,$V17+BE16,NA())))</f>
        <v>#N/A</v>
      </c>
      <c r="BF17" s="57" t="e">
        <f>IF(AND(ISNUMBER($U17),COUNT($U$4:$U17)=BF$2),$G17,IF($H17="Hold",BF16,IF(COUNT($U$4:$U17)=BF$2,$V17+BF16,NA())))</f>
        <v>#N/A</v>
      </c>
      <c r="BG17" s="57" t="e">
        <f>IF(AND(ISNUMBER($U17),COUNT($U$4:$U17)=BG$2),$G17,IF($H17="Hold",BG16,IF(COUNT($U$4:$U17)=BG$2,$V17+BG16,NA())))</f>
        <v>#N/A</v>
      </c>
      <c r="BH17" s="55" t="e">
        <f>IF(AND(COUNT($U$4:$U17)=BH$2,$H17="Hold"),"Hold",NA())</f>
        <v>#N/A</v>
      </c>
      <c r="BI17" s="55" t="e">
        <f>IF(AND(COUNT($U$4:$U17)=BI$2,$H17="Hold"),"Hold",NA())</f>
        <v>#N/A</v>
      </c>
      <c r="BJ17" s="55" t="e">
        <f>IF(AND(COUNT($U$4:$U17)=BJ$2,$H17="Hold"),"Hold",NA())</f>
        <v>#N/A</v>
      </c>
      <c r="BK17" s="55" t="e">
        <f>IF(AND(COUNT($U$4:$U17)=BK$2,$H17="Hold"),"Hold",NA())</f>
        <v>#N/A</v>
      </c>
      <c r="BL17" s="55" t="e">
        <f>IF(AND(COUNT($U$4:$U17)=BL$2,$H17="Hold"),"Hold",NA())</f>
        <v>#N/A</v>
      </c>
      <c r="BM17" s="55" t="e">
        <f>IF(AND(COUNT($U$4:$U17)=BM$2,$H17="Hold"),"Hold",NA())</f>
        <v>#N/A</v>
      </c>
      <c r="BN17" s="55" t="e">
        <f>IF(AND(COUNT($U$4:$U17)=BN$2,$H17="Hold"),"Hold",NA())</f>
        <v>#N/A</v>
      </c>
      <c r="BO17" s="55" t="e">
        <f>IF(AND(COUNT($U$4:$U17)=BO$2,$H17="Hold"),"Hold",NA())</f>
        <v>#N/A</v>
      </c>
      <c r="BP17" s="55" t="e">
        <f>IF(AND(COUNT($U$4:$U17)=BP$2,$H17="Hold"),"Hold",NA())</f>
        <v>#N/A</v>
      </c>
      <c r="BQ17" s="55" t="e">
        <f>IF(AND(COUNT($U$4:$U17)=BQ$2,$H17="Hold"),"Hold",NA())</f>
        <v>#N/A</v>
      </c>
      <c r="BR17" s="55" t="e">
        <f>IF(AND(COUNT($U$4:$U17)=BR$2,$H17="Hold"),"Hold",NA())</f>
        <v>#N/A</v>
      </c>
      <c r="BS17" s="55" t="e">
        <f>IF(AND(COUNT($U$4:$U17)=BS$2,$H17="Hold"),"Hold",NA())</f>
        <v>#N/A</v>
      </c>
    </row>
    <row r="18" spans="1:71" s="96" customFormat="1" ht="18.75" customHeight="1" x14ac:dyDescent="0.25">
      <c r="B18" s="23"/>
      <c r="C18" s="95"/>
      <c r="D18" s="9">
        <f t="shared" si="2"/>
        <v>28</v>
      </c>
      <c r="E18" s="10">
        <f t="shared" si="3"/>
        <v>42786</v>
      </c>
      <c r="F18" s="5" t="str">
        <f>IFERROR(IF(COUNT(G$4:G18)=0,"",IF(H18="Hold",F17,IF(ISNUMBER(U18),G18,F17+V18))),"")</f>
        <v/>
      </c>
      <c r="G18" s="13"/>
      <c r="H18" s="27"/>
      <c r="I18" s="17"/>
      <c r="J18" s="93"/>
      <c r="K18" s="34"/>
      <c r="L18" s="155" t="s">
        <v>73</v>
      </c>
      <c r="M18" s="155"/>
      <c r="N18" s="155"/>
      <c r="O18" s="155"/>
      <c r="P18" s="37"/>
      <c r="R18" s="46">
        <v>15</v>
      </c>
      <c r="S18" s="47" t="e">
        <f t="shared" si="0"/>
        <v>#N/A</v>
      </c>
      <c r="T18" s="47"/>
      <c r="U18" s="52" t="str">
        <f>IF(H18="30 Mins",$N$19,IF(H18="45 Mins",$N$20,IF(H18="60 Mins",$N$21,IF(H18="Alt 1",$N$22,IF(H18="Alt 2",$N$23,IF(H18="Alt 3",$N$24,IF(H18="Alt 4",$N$25,IF(H18="Alt 5",#REF!,IF(H18="Change",V17,"")))))))))</f>
        <v/>
      </c>
      <c r="V18" s="53" t="e">
        <f>IF(COUNT(U$4:U18)=0,NA(),IF(ISNUMBER(U18),U18,V17))</f>
        <v>#N/A</v>
      </c>
      <c r="W18" s="48" t="e">
        <f t="shared" si="1"/>
        <v>#N/A</v>
      </c>
      <c r="X18" s="72" t="str">
        <f>IF(AND(ISNUMBER($S18),COUNT($U$4:$U18)=X$2),$S18,"")</f>
        <v/>
      </c>
      <c r="Y18" s="72" t="str">
        <f>IF(AND(ISNUMBER($S18),COUNT($U$4:$U18)=Y$2),$S18,"")</f>
        <v/>
      </c>
      <c r="Z18" s="72" t="str">
        <f>IF(AND(ISNUMBER($S18),COUNT($U$4:$U18)=Z$2),$S18,"")</f>
        <v/>
      </c>
      <c r="AA18" s="72" t="str">
        <f>IF(AND(ISNUMBER($S18),COUNT($U$4:$U18)=AA$2),$S18,"")</f>
        <v/>
      </c>
      <c r="AB18" s="72" t="str">
        <f>IF(AND(ISNUMBER($S18),COUNT($U$4:$U18)=AB$2),$S18,"")</f>
        <v/>
      </c>
      <c r="AC18" s="72" t="str">
        <f>IF(AND(ISNUMBER($S18),COUNT($U$4:$U18)=AC$2),$S18,"")</f>
        <v/>
      </c>
      <c r="AD18" s="72" t="str">
        <f>IF(AND(ISNUMBER($S18),COUNT($U$4:$U18)=AD$2),$S18,"")</f>
        <v/>
      </c>
      <c r="AE18" s="72" t="str">
        <f>IF(AND(ISNUMBER($S18),COUNT($U$4:$U18)=AE$2),$S18,"")</f>
        <v/>
      </c>
      <c r="AF18" s="72" t="str">
        <f>IF(AND(ISNUMBER($S18),COUNT($U$4:$U18)=AF$2),$S18,"")</f>
        <v/>
      </c>
      <c r="AG18" s="72" t="str">
        <f>IF(AND(ISNUMBER($S18),COUNT($U$4:$U18)=AG$2),$S18,"")</f>
        <v/>
      </c>
      <c r="AH18" s="72" t="str">
        <f>IF(AND(ISNUMBER($S18),COUNT($U$4:$U18)=AH$2),$S18,"")</f>
        <v/>
      </c>
      <c r="AI18" s="72" t="str">
        <f>IF(AND(ISNUMBER($S18),COUNT($U$4:$U18)=AI$2),$S18,"")</f>
        <v/>
      </c>
      <c r="AJ18" s="51" t="e">
        <f>IFERROR(IF(COUNT($U$4:$U18)&lt;&gt;AJ$2,NA(),SLOPE(X$4:X$26,$R$4:$R$26)*($R18-COUNTIF(BH$4:BH18,"Hold"))+INTERCEPT(X$4:X$26,$R$4:$R$26)),NA())</f>
        <v>#N/A</v>
      </c>
      <c r="AK18" s="51" t="e">
        <f>IFERROR(IF(COUNT($U$4:$U18)&lt;&gt;AK$2,NA(),SLOPE(Y$4:Y$26,$R$4:$R$26)*($R18-COUNTIF(BI$4:BI18,"Hold"))+INTERCEPT(Y$4:Y$26,$R$4:$R$26)),NA())</f>
        <v>#N/A</v>
      </c>
      <c r="AL18" s="51" t="e">
        <f>IFERROR(IF(COUNT($U$4:$U18)&lt;&gt;AL$2,NA(),SLOPE(Z$4:Z$26,$R$4:$R$26)*($R18-COUNTIF(BJ$4:BJ18,"Hold"))+INTERCEPT(Z$4:Z$26,$R$4:$R$26)),NA())</f>
        <v>#N/A</v>
      </c>
      <c r="AM18" s="51" t="e">
        <f>IFERROR(IF(COUNT($U$4:$U18)&lt;&gt;AM$2,NA(),SLOPE(AA$4:AA$26,$R$4:$R$26)*($R18-COUNTIF(BK$4:BK18,"Hold"))+INTERCEPT(AA$4:AA$26,$R$4:$R$26)),NA())</f>
        <v>#N/A</v>
      </c>
      <c r="AN18" s="51" t="e">
        <f>IFERROR(IF(COUNT($U$4:$U18)&lt;&gt;AN$2,NA(),SLOPE(AB$4:AB$26,$R$4:$R$26)*($R18-COUNTIF(BL$4:BL18,"Hold"))+INTERCEPT(AB$4:AB$26,$R$4:$R$26)),NA())</f>
        <v>#N/A</v>
      </c>
      <c r="AO18" s="51" t="e">
        <f>IFERROR(IF(COUNT($U$4:$U18)&lt;&gt;AO$2,NA(),SLOPE(AC$4:AC$26,$R$4:$R$26)*($R18-COUNTIF(BM$4:BM18,"Hold"))+INTERCEPT(AC$4:AC$26,$R$4:$R$26)),NA())</f>
        <v>#N/A</v>
      </c>
      <c r="AP18" s="51" t="e">
        <f>IFERROR(IF(COUNT($U$4:$U18)&lt;&gt;AP$2,NA(),SLOPE(AD$4:AD$26,$R$4:$R$26)*($R18-COUNTIF(BN$4:BN18,"Hold"))+INTERCEPT(AD$4:AD$26,$R$4:$R$26)),NA())</f>
        <v>#N/A</v>
      </c>
      <c r="AQ18" s="51" t="e">
        <f>IFERROR(IF(COUNT($U$4:$U18)&lt;&gt;AQ$2,NA(),SLOPE(AE$4:AE$26,$R$4:$R$26)*($R18-COUNTIF(BO$4:BO18,"Hold"))+INTERCEPT(AE$4:AE$26,$R$4:$R$26)),NA())</f>
        <v>#N/A</v>
      </c>
      <c r="AR18" s="51" t="e">
        <f>IFERROR(IF(COUNT($U$4:$U18)&lt;&gt;AR$2,NA(),SLOPE(AF$4:AF$26,$R$4:$R$26)*($R18-COUNTIF(BP$4:BP18,"Hold"))+INTERCEPT(AF$4:AF$26,$R$4:$R$26)),NA())</f>
        <v>#N/A</v>
      </c>
      <c r="AS18" s="51" t="e">
        <f>IFERROR(IF(COUNT($U$4:$U18)&lt;&gt;AS$2,NA(),SLOPE(AG$4:AG$26,$R$4:$R$26)*($R18-COUNTIF(BQ$4:BQ18,"Hold"))+INTERCEPT(AG$4:AG$26,$R$4:$R$26)),NA())</f>
        <v>#N/A</v>
      </c>
      <c r="AT18" s="51" t="e">
        <f>IFERROR(IF(COUNT($U$4:$U18)&lt;&gt;AT$2,NA(),SLOPE(AH$4:AH$26,$R$4:$R$26)*($R18-COUNTIF(BR$4:BR18,"Hold"))+INTERCEPT(AH$4:AH$26,$R$4:$R$26)),NA())</f>
        <v>#N/A</v>
      </c>
      <c r="AU18" s="51" t="e">
        <f>IFERROR(IF(COUNT($U$4:$U18)&lt;&gt;AU$2,NA(),SLOPE(AI$4:AI$26,$R$4:$R$26)*($R18-COUNTIF(BS$4:BS18,"Hold"))+INTERCEPT(AI$4:AI$26,$R$4:$R$26)),NA())</f>
        <v>#N/A</v>
      </c>
      <c r="AV18" s="57" t="e">
        <f>IF(AND(ISNUMBER($U18),COUNT($U$4:$U18)=AV$2),$G18,IF($H18="Hold",AV17,IF(COUNT($U$4:$U18)=AV$2,$V18+AV17,NA())))</f>
        <v>#N/A</v>
      </c>
      <c r="AW18" s="57" t="e">
        <f>IF(AND(ISNUMBER($U18),COUNT($U$4:$U18)=AW$2),$G18,IF($H18="Hold",AW17,IF(COUNT($U$4:$U18)=AW$2,$V18+AW17,NA())))</f>
        <v>#N/A</v>
      </c>
      <c r="AX18" s="57" t="e">
        <f>IF(AND(ISNUMBER($U18),COUNT($U$4:$U18)=AX$2),$G18,IF($H18="Hold",AX17,IF(COUNT($U$4:$U18)=AX$2,$V18+AX17,NA())))</f>
        <v>#N/A</v>
      </c>
      <c r="AY18" s="57" t="e">
        <f>IF(AND(ISNUMBER($U18),COUNT($U$4:$U18)=AY$2),$G18,IF($H18="Hold",AY17,IF(COUNT($U$4:$U18)=AY$2,$V18+AY17,NA())))</f>
        <v>#N/A</v>
      </c>
      <c r="AZ18" s="57" t="e">
        <f>IF(AND(ISNUMBER($U18),COUNT($U$4:$U18)=AZ$2),$G18,IF($H18="Hold",AZ17,IF(COUNT($U$4:$U18)=AZ$2,$V18+AZ17,NA())))</f>
        <v>#N/A</v>
      </c>
      <c r="BA18" s="57" t="e">
        <f>IF(AND(ISNUMBER($U18),COUNT($U$4:$U18)=BA$2),$G18,IF($H18="Hold",BA17,IF(COUNT($U$4:$U18)=BA$2,$V18+BA17,NA())))</f>
        <v>#N/A</v>
      </c>
      <c r="BB18" s="57" t="e">
        <f>IF(AND(ISNUMBER($U18),COUNT($U$4:$U18)=BB$2),$G18,IF($H18="Hold",BB17,IF(COUNT($U$4:$U18)=BB$2,$V18+BB17,NA())))</f>
        <v>#N/A</v>
      </c>
      <c r="BC18" s="57" t="e">
        <f>IF(AND(ISNUMBER($U18),COUNT($U$4:$U18)=BC$2),$G18,IF($H18="Hold",BC17,IF(COUNT($U$4:$U18)=BC$2,$V18+BC17,NA())))</f>
        <v>#N/A</v>
      </c>
      <c r="BD18" s="57" t="e">
        <f>IF(AND(ISNUMBER($U18),COUNT($U$4:$U18)=BD$2),$G18,IF($H18="Hold",BD17,IF(COUNT($U$4:$U18)=BD$2,$V18+BD17,NA())))</f>
        <v>#N/A</v>
      </c>
      <c r="BE18" s="57" t="e">
        <f>IF(AND(ISNUMBER($U18),COUNT($U$4:$U18)=BE$2),$G18,IF($H18="Hold",BE17,IF(COUNT($U$4:$U18)=BE$2,$V18+BE17,NA())))</f>
        <v>#N/A</v>
      </c>
      <c r="BF18" s="57" t="e">
        <f>IF(AND(ISNUMBER($U18),COUNT($U$4:$U18)=BF$2),$G18,IF($H18="Hold",BF17,IF(COUNT($U$4:$U18)=BF$2,$V18+BF17,NA())))</f>
        <v>#N/A</v>
      </c>
      <c r="BG18" s="57" t="e">
        <f>IF(AND(ISNUMBER($U18),COUNT($U$4:$U18)=BG$2),$G18,IF($H18="Hold",BG17,IF(COUNT($U$4:$U18)=BG$2,$V18+BG17,NA())))</f>
        <v>#N/A</v>
      </c>
      <c r="BH18" s="55" t="e">
        <f>IF(AND(COUNT($U$4:$U18)=BH$2,$H18="Hold"),"Hold",NA())</f>
        <v>#N/A</v>
      </c>
      <c r="BI18" s="55" t="e">
        <f>IF(AND(COUNT($U$4:$U18)=BI$2,$H18="Hold"),"Hold",NA())</f>
        <v>#N/A</v>
      </c>
      <c r="BJ18" s="55" t="e">
        <f>IF(AND(COUNT($U$4:$U18)=BJ$2,$H18="Hold"),"Hold",NA())</f>
        <v>#N/A</v>
      </c>
      <c r="BK18" s="55" t="e">
        <f>IF(AND(COUNT($U$4:$U18)=BK$2,$H18="Hold"),"Hold",NA())</f>
        <v>#N/A</v>
      </c>
      <c r="BL18" s="55" t="e">
        <f>IF(AND(COUNT($U$4:$U18)=BL$2,$H18="Hold"),"Hold",NA())</f>
        <v>#N/A</v>
      </c>
      <c r="BM18" s="55" t="e">
        <f>IF(AND(COUNT($U$4:$U18)=BM$2,$H18="Hold"),"Hold",NA())</f>
        <v>#N/A</v>
      </c>
      <c r="BN18" s="55" t="e">
        <f>IF(AND(COUNT($U$4:$U18)=BN$2,$H18="Hold"),"Hold",NA())</f>
        <v>#N/A</v>
      </c>
      <c r="BO18" s="55" t="e">
        <f>IF(AND(COUNT($U$4:$U18)=BO$2,$H18="Hold"),"Hold",NA())</f>
        <v>#N/A</v>
      </c>
      <c r="BP18" s="55" t="e">
        <f>IF(AND(COUNT($U$4:$U18)=BP$2,$H18="Hold"),"Hold",NA())</f>
        <v>#N/A</v>
      </c>
      <c r="BQ18" s="55" t="e">
        <f>IF(AND(COUNT($U$4:$U18)=BQ$2,$H18="Hold"),"Hold",NA())</f>
        <v>#N/A</v>
      </c>
      <c r="BR18" s="55" t="e">
        <f>IF(AND(COUNT($U$4:$U18)=BR$2,$H18="Hold"),"Hold",NA())</f>
        <v>#N/A</v>
      </c>
      <c r="BS18" s="55" t="e">
        <f>IF(AND(COUNT($U$4:$U18)=BS$2,$H18="Hold"),"Hold",NA())</f>
        <v>#N/A</v>
      </c>
    </row>
    <row r="19" spans="1:71" s="96" customFormat="1" ht="18.75" customHeight="1" x14ac:dyDescent="0.25">
      <c r="B19" s="23"/>
      <c r="C19" s="95"/>
      <c r="D19" s="9">
        <f t="shared" si="2"/>
        <v>30</v>
      </c>
      <c r="E19" s="10">
        <f t="shared" si="3"/>
        <v>42800</v>
      </c>
      <c r="F19" s="5" t="str">
        <f>IFERROR(IF(COUNT(G$4:G19)=0,"",IF(H19="Hold",F18,IF(ISNUMBER(U19),G19,F18+V19))),"")</f>
        <v/>
      </c>
      <c r="G19" s="13"/>
      <c r="H19" s="27"/>
      <c r="I19" s="17"/>
      <c r="J19" s="93"/>
      <c r="K19" s="34"/>
      <c r="L19" s="39" t="s">
        <v>55</v>
      </c>
      <c r="M19" s="125" t="s">
        <v>79</v>
      </c>
      <c r="N19" s="97">
        <v>4.5</v>
      </c>
      <c r="O19" s="75"/>
      <c r="P19" s="37"/>
      <c r="R19" s="46">
        <v>16</v>
      </c>
      <c r="S19" s="47" t="e">
        <f t="shared" si="0"/>
        <v>#N/A</v>
      </c>
      <c r="T19" s="47"/>
      <c r="U19" s="52" t="str">
        <f>IF(H19="30 Mins",$N$19,IF(H19="45 Mins",$N$20,IF(H19="60 Mins",$N$21,IF(H19="Alt 1",$N$22,IF(H19="Alt 2",$N$23,IF(H19="Alt 3",$N$24,IF(H19="Alt 4",$N$25,IF(H19="Alt 5",#REF!,IF(H19="Change",V18,"")))))))))</f>
        <v/>
      </c>
      <c r="V19" s="53" t="e">
        <f>IF(COUNT(U$4:U19)=0,NA(),IF(ISNUMBER(U19),U19,V18))</f>
        <v>#N/A</v>
      </c>
      <c r="W19" s="48" t="e">
        <f t="shared" si="1"/>
        <v>#N/A</v>
      </c>
      <c r="X19" s="72" t="str">
        <f>IF(AND(ISNUMBER($S19),COUNT($U$4:$U19)=X$2),$S19,"")</f>
        <v/>
      </c>
      <c r="Y19" s="72" t="str">
        <f>IF(AND(ISNUMBER($S19),COUNT($U$4:$U19)=Y$2),$S19,"")</f>
        <v/>
      </c>
      <c r="Z19" s="72" t="str">
        <f>IF(AND(ISNUMBER($S19),COUNT($U$4:$U19)=Z$2),$S19,"")</f>
        <v/>
      </c>
      <c r="AA19" s="72" t="str">
        <f>IF(AND(ISNUMBER($S19),COUNT($U$4:$U19)=AA$2),$S19,"")</f>
        <v/>
      </c>
      <c r="AB19" s="72" t="str">
        <f>IF(AND(ISNUMBER($S19),COUNT($U$4:$U19)=AB$2),$S19,"")</f>
        <v/>
      </c>
      <c r="AC19" s="72" t="str">
        <f>IF(AND(ISNUMBER($S19),COUNT($U$4:$U19)=AC$2),$S19,"")</f>
        <v/>
      </c>
      <c r="AD19" s="72" t="str">
        <f>IF(AND(ISNUMBER($S19),COUNT($U$4:$U19)=AD$2),$S19,"")</f>
        <v/>
      </c>
      <c r="AE19" s="72" t="str">
        <f>IF(AND(ISNUMBER($S19),COUNT($U$4:$U19)=AE$2),$S19,"")</f>
        <v/>
      </c>
      <c r="AF19" s="72" t="str">
        <f>IF(AND(ISNUMBER($S19),COUNT($U$4:$U19)=AF$2),$S19,"")</f>
        <v/>
      </c>
      <c r="AG19" s="72" t="str">
        <f>IF(AND(ISNUMBER($S19),COUNT($U$4:$U19)=AG$2),$S19,"")</f>
        <v/>
      </c>
      <c r="AH19" s="72" t="str">
        <f>IF(AND(ISNUMBER($S19),COUNT($U$4:$U19)=AH$2),$S19,"")</f>
        <v/>
      </c>
      <c r="AI19" s="72" t="str">
        <f>IF(AND(ISNUMBER($S19),COUNT($U$4:$U19)=AI$2),$S19,"")</f>
        <v/>
      </c>
      <c r="AJ19" s="51" t="e">
        <f>IFERROR(IF(COUNT($U$4:$U19)&lt;&gt;AJ$2,NA(),SLOPE(X$4:X$26,$R$4:$R$26)*($R19-COUNTIF(BH$4:BH19,"Hold"))+INTERCEPT(X$4:X$26,$R$4:$R$26)),NA())</f>
        <v>#N/A</v>
      </c>
      <c r="AK19" s="51" t="e">
        <f>IFERROR(IF(COUNT($U$4:$U19)&lt;&gt;AK$2,NA(),SLOPE(Y$4:Y$26,$R$4:$R$26)*($R19-COUNTIF(BI$4:BI19,"Hold"))+INTERCEPT(Y$4:Y$26,$R$4:$R$26)),NA())</f>
        <v>#N/A</v>
      </c>
      <c r="AL19" s="51" t="e">
        <f>IFERROR(IF(COUNT($U$4:$U19)&lt;&gt;AL$2,NA(),SLOPE(Z$4:Z$26,$R$4:$R$26)*($R19-COUNTIF(BJ$4:BJ19,"Hold"))+INTERCEPT(Z$4:Z$26,$R$4:$R$26)),NA())</f>
        <v>#N/A</v>
      </c>
      <c r="AM19" s="51" t="e">
        <f>IFERROR(IF(COUNT($U$4:$U19)&lt;&gt;AM$2,NA(),SLOPE(AA$4:AA$26,$R$4:$R$26)*($R19-COUNTIF(BK$4:BK19,"Hold"))+INTERCEPT(AA$4:AA$26,$R$4:$R$26)),NA())</f>
        <v>#N/A</v>
      </c>
      <c r="AN19" s="51" t="e">
        <f>IFERROR(IF(COUNT($U$4:$U19)&lt;&gt;AN$2,NA(),SLOPE(AB$4:AB$26,$R$4:$R$26)*($R19-COUNTIF(BL$4:BL19,"Hold"))+INTERCEPT(AB$4:AB$26,$R$4:$R$26)),NA())</f>
        <v>#N/A</v>
      </c>
      <c r="AO19" s="51" t="e">
        <f>IFERROR(IF(COUNT($U$4:$U19)&lt;&gt;AO$2,NA(),SLOPE(AC$4:AC$26,$R$4:$R$26)*($R19-COUNTIF(BM$4:BM19,"Hold"))+INTERCEPT(AC$4:AC$26,$R$4:$R$26)),NA())</f>
        <v>#N/A</v>
      </c>
      <c r="AP19" s="51" t="e">
        <f>IFERROR(IF(COUNT($U$4:$U19)&lt;&gt;AP$2,NA(),SLOPE(AD$4:AD$26,$R$4:$R$26)*($R19-COUNTIF(BN$4:BN19,"Hold"))+INTERCEPT(AD$4:AD$26,$R$4:$R$26)),NA())</f>
        <v>#N/A</v>
      </c>
      <c r="AQ19" s="51" t="e">
        <f>IFERROR(IF(COUNT($U$4:$U19)&lt;&gt;AQ$2,NA(),SLOPE(AE$4:AE$26,$R$4:$R$26)*($R19-COUNTIF(BO$4:BO19,"Hold"))+INTERCEPT(AE$4:AE$26,$R$4:$R$26)),NA())</f>
        <v>#N/A</v>
      </c>
      <c r="AR19" s="51" t="e">
        <f>IFERROR(IF(COUNT($U$4:$U19)&lt;&gt;AR$2,NA(),SLOPE(AF$4:AF$26,$R$4:$R$26)*($R19-COUNTIF(BP$4:BP19,"Hold"))+INTERCEPT(AF$4:AF$26,$R$4:$R$26)),NA())</f>
        <v>#N/A</v>
      </c>
      <c r="AS19" s="51" t="e">
        <f>IFERROR(IF(COUNT($U$4:$U19)&lt;&gt;AS$2,NA(),SLOPE(AG$4:AG$26,$R$4:$R$26)*($R19-COUNTIF(BQ$4:BQ19,"Hold"))+INTERCEPT(AG$4:AG$26,$R$4:$R$26)),NA())</f>
        <v>#N/A</v>
      </c>
      <c r="AT19" s="51" t="e">
        <f>IFERROR(IF(COUNT($U$4:$U19)&lt;&gt;AT$2,NA(),SLOPE(AH$4:AH$26,$R$4:$R$26)*($R19-COUNTIF(BR$4:BR19,"Hold"))+INTERCEPT(AH$4:AH$26,$R$4:$R$26)),NA())</f>
        <v>#N/A</v>
      </c>
      <c r="AU19" s="51" t="e">
        <f>IFERROR(IF(COUNT($U$4:$U19)&lt;&gt;AU$2,NA(),SLOPE(AI$4:AI$26,$R$4:$R$26)*($R19-COUNTIF(BS$4:BS19,"Hold"))+INTERCEPT(AI$4:AI$26,$R$4:$R$26)),NA())</f>
        <v>#N/A</v>
      </c>
      <c r="AV19" s="57" t="e">
        <f>IF(AND(ISNUMBER($U19),COUNT($U$4:$U19)=AV$2),$G19,IF($H19="Hold",AV18,IF(COUNT($U$4:$U19)=AV$2,$V19+AV18,NA())))</f>
        <v>#N/A</v>
      </c>
      <c r="AW19" s="57" t="e">
        <f>IF(AND(ISNUMBER($U19),COUNT($U$4:$U19)=AW$2),$G19,IF($H19="Hold",AW18,IF(COUNT($U$4:$U19)=AW$2,$V19+AW18,NA())))</f>
        <v>#N/A</v>
      </c>
      <c r="AX19" s="57" t="e">
        <f>IF(AND(ISNUMBER($U19),COUNT($U$4:$U19)=AX$2),$G19,IF($H19="Hold",AX18,IF(COUNT($U$4:$U19)=AX$2,$V19+AX18,NA())))</f>
        <v>#N/A</v>
      </c>
      <c r="AY19" s="57" t="e">
        <f>IF(AND(ISNUMBER($U19),COUNT($U$4:$U19)=AY$2),$G19,IF($H19="Hold",AY18,IF(COUNT($U$4:$U19)=AY$2,$V19+AY18,NA())))</f>
        <v>#N/A</v>
      </c>
      <c r="AZ19" s="57" t="e">
        <f>IF(AND(ISNUMBER($U19),COUNT($U$4:$U19)=AZ$2),$G19,IF($H19="Hold",AZ18,IF(COUNT($U$4:$U19)=AZ$2,$V19+AZ18,NA())))</f>
        <v>#N/A</v>
      </c>
      <c r="BA19" s="57" t="e">
        <f>IF(AND(ISNUMBER($U19),COUNT($U$4:$U19)=BA$2),$G19,IF($H19="Hold",BA18,IF(COUNT($U$4:$U19)=BA$2,$V19+BA18,NA())))</f>
        <v>#N/A</v>
      </c>
      <c r="BB19" s="57" t="e">
        <f>IF(AND(ISNUMBER($U19),COUNT($U$4:$U19)=BB$2),$G19,IF($H19="Hold",BB18,IF(COUNT($U$4:$U19)=BB$2,$V19+BB18,NA())))</f>
        <v>#N/A</v>
      </c>
      <c r="BC19" s="57" t="e">
        <f>IF(AND(ISNUMBER($U19),COUNT($U$4:$U19)=BC$2),$G19,IF($H19="Hold",BC18,IF(COUNT($U$4:$U19)=BC$2,$V19+BC18,NA())))</f>
        <v>#N/A</v>
      </c>
      <c r="BD19" s="57" t="e">
        <f>IF(AND(ISNUMBER($U19),COUNT($U$4:$U19)=BD$2),$G19,IF($H19="Hold",BD18,IF(COUNT($U$4:$U19)=BD$2,$V19+BD18,NA())))</f>
        <v>#N/A</v>
      </c>
      <c r="BE19" s="57" t="e">
        <f>IF(AND(ISNUMBER($U19),COUNT($U$4:$U19)=BE$2),$G19,IF($H19="Hold",BE18,IF(COUNT($U$4:$U19)=BE$2,$V19+BE18,NA())))</f>
        <v>#N/A</v>
      </c>
      <c r="BF19" s="57" t="e">
        <f>IF(AND(ISNUMBER($U19),COUNT($U$4:$U19)=BF$2),$G19,IF($H19="Hold",BF18,IF(COUNT($U$4:$U19)=BF$2,$V19+BF18,NA())))</f>
        <v>#N/A</v>
      </c>
      <c r="BG19" s="57" t="e">
        <f>IF(AND(ISNUMBER($U19),COUNT($U$4:$U19)=BG$2),$G19,IF($H19="Hold",BG18,IF(COUNT($U$4:$U19)=BG$2,$V19+BG18,NA())))</f>
        <v>#N/A</v>
      </c>
      <c r="BH19" s="55" t="e">
        <f>IF(AND(COUNT($U$4:$U19)=BH$2,$H19="Hold"),"Hold",NA())</f>
        <v>#N/A</v>
      </c>
      <c r="BI19" s="55" t="e">
        <f>IF(AND(COUNT($U$4:$U19)=BI$2,$H19="Hold"),"Hold",NA())</f>
        <v>#N/A</v>
      </c>
      <c r="BJ19" s="55" t="e">
        <f>IF(AND(COUNT($U$4:$U19)=BJ$2,$H19="Hold"),"Hold",NA())</f>
        <v>#N/A</v>
      </c>
      <c r="BK19" s="55" t="e">
        <f>IF(AND(COUNT($U$4:$U19)=BK$2,$H19="Hold"),"Hold",NA())</f>
        <v>#N/A</v>
      </c>
      <c r="BL19" s="55" t="e">
        <f>IF(AND(COUNT($U$4:$U19)=BL$2,$H19="Hold"),"Hold",NA())</f>
        <v>#N/A</v>
      </c>
      <c r="BM19" s="55" t="e">
        <f>IF(AND(COUNT($U$4:$U19)=BM$2,$H19="Hold"),"Hold",NA())</f>
        <v>#N/A</v>
      </c>
      <c r="BN19" s="55" t="e">
        <f>IF(AND(COUNT($U$4:$U19)=BN$2,$H19="Hold"),"Hold",NA())</f>
        <v>#N/A</v>
      </c>
      <c r="BO19" s="55" t="e">
        <f>IF(AND(COUNT($U$4:$U19)=BO$2,$H19="Hold"),"Hold",NA())</f>
        <v>#N/A</v>
      </c>
      <c r="BP19" s="55" t="e">
        <f>IF(AND(COUNT($U$4:$U19)=BP$2,$H19="Hold"),"Hold",NA())</f>
        <v>#N/A</v>
      </c>
      <c r="BQ19" s="55" t="e">
        <f>IF(AND(COUNT($U$4:$U19)=BQ$2,$H19="Hold"),"Hold",NA())</f>
        <v>#N/A</v>
      </c>
      <c r="BR19" s="55" t="e">
        <f>IF(AND(COUNT($U$4:$U19)=BR$2,$H19="Hold"),"Hold",NA())</f>
        <v>#N/A</v>
      </c>
      <c r="BS19" s="55" t="e">
        <f>IF(AND(COUNT($U$4:$U19)=BS$2,$H19="Hold"),"Hold",NA())</f>
        <v>#N/A</v>
      </c>
    </row>
    <row r="20" spans="1:71" s="96" customFormat="1" ht="18.75" customHeight="1" x14ac:dyDescent="0.25">
      <c r="B20" s="23"/>
      <c r="C20" s="95"/>
      <c r="D20" s="9">
        <f t="shared" si="2"/>
        <v>32</v>
      </c>
      <c r="E20" s="10">
        <f t="shared" si="3"/>
        <v>42814</v>
      </c>
      <c r="F20" s="5" t="str">
        <f>IFERROR(IF(COUNT(G$4:G20)=0,"",IF(H20="Hold",F19,IF(ISNUMBER(U20),G20,F19+V20))),"")</f>
        <v/>
      </c>
      <c r="G20" s="13"/>
      <c r="H20" s="27"/>
      <c r="I20" s="17"/>
      <c r="J20" s="93"/>
      <c r="K20" s="34"/>
      <c r="L20" s="40" t="s">
        <v>66</v>
      </c>
      <c r="M20" s="126" t="s">
        <v>79</v>
      </c>
      <c r="N20" s="97">
        <v>5.55</v>
      </c>
      <c r="O20" s="75"/>
      <c r="P20" s="37"/>
      <c r="R20" s="46">
        <v>17</v>
      </c>
      <c r="S20" s="47" t="e">
        <f t="shared" si="0"/>
        <v>#N/A</v>
      </c>
      <c r="T20" s="47"/>
      <c r="U20" s="52" t="str">
        <f>IF(H20="30 Mins",$N$19,IF(H20="45 Mins",$N$20,IF(H20="60 Mins",$N$21,IF(H20="Alt 1",$N$22,IF(H20="Alt 2",$N$23,IF(H20="Alt 3",$N$24,IF(H20="Alt 4",$N$25,IF(H20="Alt 5",#REF!,IF(H20="Change",V19,"")))))))))</f>
        <v/>
      </c>
      <c r="V20" s="53" t="e">
        <f>IF(COUNT(U$4:U20)=0,NA(),IF(ISNUMBER(U20),U20,V19))</f>
        <v>#N/A</v>
      </c>
      <c r="W20" s="48" t="e">
        <f t="shared" si="1"/>
        <v>#N/A</v>
      </c>
      <c r="X20" s="72" t="str">
        <f>IF(AND(ISNUMBER($S20),COUNT($U$4:$U20)=X$2),$S20,"")</f>
        <v/>
      </c>
      <c r="Y20" s="72" t="str">
        <f>IF(AND(ISNUMBER($S20),COUNT($U$4:$U20)=Y$2),$S20,"")</f>
        <v/>
      </c>
      <c r="Z20" s="72" t="str">
        <f>IF(AND(ISNUMBER($S20),COUNT($U$4:$U20)=Z$2),$S20,"")</f>
        <v/>
      </c>
      <c r="AA20" s="72" t="str">
        <f>IF(AND(ISNUMBER($S20),COUNT($U$4:$U20)=AA$2),$S20,"")</f>
        <v/>
      </c>
      <c r="AB20" s="72" t="str">
        <f>IF(AND(ISNUMBER($S20),COUNT($U$4:$U20)=AB$2),$S20,"")</f>
        <v/>
      </c>
      <c r="AC20" s="72" t="str">
        <f>IF(AND(ISNUMBER($S20),COUNT($U$4:$U20)=AC$2),$S20,"")</f>
        <v/>
      </c>
      <c r="AD20" s="72" t="str">
        <f>IF(AND(ISNUMBER($S20),COUNT($U$4:$U20)=AD$2),$S20,"")</f>
        <v/>
      </c>
      <c r="AE20" s="72" t="str">
        <f>IF(AND(ISNUMBER($S20),COUNT($U$4:$U20)=AE$2),$S20,"")</f>
        <v/>
      </c>
      <c r="AF20" s="72" t="str">
        <f>IF(AND(ISNUMBER($S20),COUNT($U$4:$U20)=AF$2),$S20,"")</f>
        <v/>
      </c>
      <c r="AG20" s="72" t="str">
        <f>IF(AND(ISNUMBER($S20),COUNT($U$4:$U20)=AG$2),$S20,"")</f>
        <v/>
      </c>
      <c r="AH20" s="72" t="str">
        <f>IF(AND(ISNUMBER($S20),COUNT($U$4:$U20)=AH$2),$S20,"")</f>
        <v/>
      </c>
      <c r="AI20" s="72" t="str">
        <f>IF(AND(ISNUMBER($S20),COUNT($U$4:$U20)=AI$2),$S20,"")</f>
        <v/>
      </c>
      <c r="AJ20" s="51" t="e">
        <f>IFERROR(IF(COUNT($U$4:$U20)&lt;&gt;AJ$2,NA(),SLOPE(X$4:X$26,$R$4:$R$26)*($R20-COUNTIF(BH$4:BH20,"Hold"))+INTERCEPT(X$4:X$26,$R$4:$R$26)),NA())</f>
        <v>#N/A</v>
      </c>
      <c r="AK20" s="51" t="e">
        <f>IFERROR(IF(COUNT($U$4:$U20)&lt;&gt;AK$2,NA(),SLOPE(Y$4:Y$26,$R$4:$R$26)*($R20-COUNTIF(BI$4:BI20,"Hold"))+INTERCEPT(Y$4:Y$26,$R$4:$R$26)),NA())</f>
        <v>#N/A</v>
      </c>
      <c r="AL20" s="51" t="e">
        <f>IFERROR(IF(COUNT($U$4:$U20)&lt;&gt;AL$2,NA(),SLOPE(Z$4:Z$26,$R$4:$R$26)*($R20-COUNTIF(BJ$4:BJ20,"Hold"))+INTERCEPT(Z$4:Z$26,$R$4:$R$26)),NA())</f>
        <v>#N/A</v>
      </c>
      <c r="AM20" s="51" t="e">
        <f>IFERROR(IF(COUNT($U$4:$U20)&lt;&gt;AM$2,NA(),SLOPE(AA$4:AA$26,$R$4:$R$26)*($R20-COUNTIF(BK$4:BK20,"Hold"))+INTERCEPT(AA$4:AA$26,$R$4:$R$26)),NA())</f>
        <v>#N/A</v>
      </c>
      <c r="AN20" s="51" t="e">
        <f>IFERROR(IF(COUNT($U$4:$U20)&lt;&gt;AN$2,NA(),SLOPE(AB$4:AB$26,$R$4:$R$26)*($R20-COUNTIF(BL$4:BL20,"Hold"))+INTERCEPT(AB$4:AB$26,$R$4:$R$26)),NA())</f>
        <v>#N/A</v>
      </c>
      <c r="AO20" s="51" t="e">
        <f>IFERROR(IF(COUNT($U$4:$U20)&lt;&gt;AO$2,NA(),SLOPE(AC$4:AC$26,$R$4:$R$26)*($R20-COUNTIF(BM$4:BM20,"Hold"))+INTERCEPT(AC$4:AC$26,$R$4:$R$26)),NA())</f>
        <v>#N/A</v>
      </c>
      <c r="AP20" s="51" t="e">
        <f>IFERROR(IF(COUNT($U$4:$U20)&lt;&gt;AP$2,NA(),SLOPE(AD$4:AD$26,$R$4:$R$26)*($R20-COUNTIF(BN$4:BN20,"Hold"))+INTERCEPT(AD$4:AD$26,$R$4:$R$26)),NA())</f>
        <v>#N/A</v>
      </c>
      <c r="AQ20" s="51" t="e">
        <f>IFERROR(IF(COUNT($U$4:$U20)&lt;&gt;AQ$2,NA(),SLOPE(AE$4:AE$26,$R$4:$R$26)*($R20-COUNTIF(BO$4:BO20,"Hold"))+INTERCEPT(AE$4:AE$26,$R$4:$R$26)),NA())</f>
        <v>#N/A</v>
      </c>
      <c r="AR20" s="51" t="e">
        <f>IFERROR(IF(COUNT($U$4:$U20)&lt;&gt;AR$2,NA(),SLOPE(AF$4:AF$26,$R$4:$R$26)*($R20-COUNTIF(BP$4:BP20,"Hold"))+INTERCEPT(AF$4:AF$26,$R$4:$R$26)),NA())</f>
        <v>#N/A</v>
      </c>
      <c r="AS20" s="51" t="e">
        <f>IFERROR(IF(COUNT($U$4:$U20)&lt;&gt;AS$2,NA(),SLOPE(AG$4:AG$26,$R$4:$R$26)*($R20-COUNTIF(BQ$4:BQ20,"Hold"))+INTERCEPT(AG$4:AG$26,$R$4:$R$26)),NA())</f>
        <v>#N/A</v>
      </c>
      <c r="AT20" s="51" t="e">
        <f>IFERROR(IF(COUNT($U$4:$U20)&lt;&gt;AT$2,NA(),SLOPE(AH$4:AH$26,$R$4:$R$26)*($R20-COUNTIF(BR$4:BR20,"Hold"))+INTERCEPT(AH$4:AH$26,$R$4:$R$26)),NA())</f>
        <v>#N/A</v>
      </c>
      <c r="AU20" s="51" t="e">
        <f>IFERROR(IF(COUNT($U$4:$U20)&lt;&gt;AU$2,NA(),SLOPE(AI$4:AI$26,$R$4:$R$26)*($R20-COUNTIF(BS$4:BS20,"Hold"))+INTERCEPT(AI$4:AI$26,$R$4:$R$26)),NA())</f>
        <v>#N/A</v>
      </c>
      <c r="AV20" s="57" t="e">
        <f>IF(AND(ISNUMBER($U20),COUNT($U$4:$U20)=AV$2),$G20,IF($H20="Hold",AV19,IF(COUNT($U$4:$U20)=AV$2,$V20+AV19,NA())))</f>
        <v>#N/A</v>
      </c>
      <c r="AW20" s="57" t="e">
        <f>IF(AND(ISNUMBER($U20),COUNT($U$4:$U20)=AW$2),$G20,IF($H20="Hold",AW19,IF(COUNT($U$4:$U20)=AW$2,$V20+AW19,NA())))</f>
        <v>#N/A</v>
      </c>
      <c r="AX20" s="57" t="e">
        <f>IF(AND(ISNUMBER($U20),COUNT($U$4:$U20)=AX$2),$G20,IF($H20="Hold",AX19,IF(COUNT($U$4:$U20)=AX$2,$V20+AX19,NA())))</f>
        <v>#N/A</v>
      </c>
      <c r="AY20" s="57" t="e">
        <f>IF(AND(ISNUMBER($U20),COUNT($U$4:$U20)=AY$2),$G20,IF($H20="Hold",AY19,IF(COUNT($U$4:$U20)=AY$2,$V20+AY19,NA())))</f>
        <v>#N/A</v>
      </c>
      <c r="AZ20" s="57" t="e">
        <f>IF(AND(ISNUMBER($U20),COUNT($U$4:$U20)=AZ$2),$G20,IF($H20="Hold",AZ19,IF(COUNT($U$4:$U20)=AZ$2,$V20+AZ19,NA())))</f>
        <v>#N/A</v>
      </c>
      <c r="BA20" s="57" t="e">
        <f>IF(AND(ISNUMBER($U20),COUNT($U$4:$U20)=BA$2),$G20,IF($H20="Hold",BA19,IF(COUNT($U$4:$U20)=BA$2,$V20+BA19,NA())))</f>
        <v>#N/A</v>
      </c>
      <c r="BB20" s="57" t="e">
        <f>IF(AND(ISNUMBER($U20),COUNT($U$4:$U20)=BB$2),$G20,IF($H20="Hold",BB19,IF(COUNT($U$4:$U20)=BB$2,$V20+BB19,NA())))</f>
        <v>#N/A</v>
      </c>
      <c r="BC20" s="57" t="e">
        <f>IF(AND(ISNUMBER($U20),COUNT($U$4:$U20)=BC$2),$G20,IF($H20="Hold",BC19,IF(COUNT($U$4:$U20)=BC$2,$V20+BC19,NA())))</f>
        <v>#N/A</v>
      </c>
      <c r="BD20" s="57" t="e">
        <f>IF(AND(ISNUMBER($U20),COUNT($U$4:$U20)=BD$2),$G20,IF($H20="Hold",BD19,IF(COUNT($U$4:$U20)=BD$2,$V20+BD19,NA())))</f>
        <v>#N/A</v>
      </c>
      <c r="BE20" s="57" t="e">
        <f>IF(AND(ISNUMBER($U20),COUNT($U$4:$U20)=BE$2),$G20,IF($H20="Hold",BE19,IF(COUNT($U$4:$U20)=BE$2,$V20+BE19,NA())))</f>
        <v>#N/A</v>
      </c>
      <c r="BF20" s="57" t="e">
        <f>IF(AND(ISNUMBER($U20),COUNT($U$4:$U20)=BF$2),$G20,IF($H20="Hold",BF19,IF(COUNT($U$4:$U20)=BF$2,$V20+BF19,NA())))</f>
        <v>#N/A</v>
      </c>
      <c r="BG20" s="57" t="e">
        <f>IF(AND(ISNUMBER($U20),COUNT($U$4:$U20)=BG$2),$G20,IF($H20="Hold",BG19,IF(COUNT($U$4:$U20)=BG$2,$V20+BG19,NA())))</f>
        <v>#N/A</v>
      </c>
      <c r="BH20" s="55" t="e">
        <f>IF(AND(COUNT($U$4:$U20)=BH$2,$H20="Hold"),"Hold",NA())</f>
        <v>#N/A</v>
      </c>
      <c r="BI20" s="55" t="e">
        <f>IF(AND(COUNT($U$4:$U20)=BI$2,$H20="Hold"),"Hold",NA())</f>
        <v>#N/A</v>
      </c>
      <c r="BJ20" s="55" t="e">
        <f>IF(AND(COUNT($U$4:$U20)=BJ$2,$H20="Hold"),"Hold",NA())</f>
        <v>#N/A</v>
      </c>
      <c r="BK20" s="55" t="e">
        <f>IF(AND(COUNT($U$4:$U20)=BK$2,$H20="Hold"),"Hold",NA())</f>
        <v>#N/A</v>
      </c>
      <c r="BL20" s="55" t="e">
        <f>IF(AND(COUNT($U$4:$U20)=BL$2,$H20="Hold"),"Hold",NA())</f>
        <v>#N/A</v>
      </c>
      <c r="BM20" s="55" t="e">
        <f>IF(AND(COUNT($U$4:$U20)=BM$2,$H20="Hold"),"Hold",NA())</f>
        <v>#N/A</v>
      </c>
      <c r="BN20" s="55" t="e">
        <f>IF(AND(COUNT($U$4:$U20)=BN$2,$H20="Hold"),"Hold",NA())</f>
        <v>#N/A</v>
      </c>
      <c r="BO20" s="55" t="e">
        <f>IF(AND(COUNT($U$4:$U20)=BO$2,$H20="Hold"),"Hold",NA())</f>
        <v>#N/A</v>
      </c>
      <c r="BP20" s="55" t="e">
        <f>IF(AND(COUNT($U$4:$U20)=BP$2,$H20="Hold"),"Hold",NA())</f>
        <v>#N/A</v>
      </c>
      <c r="BQ20" s="55" t="e">
        <f>IF(AND(COUNT($U$4:$U20)=BQ$2,$H20="Hold"),"Hold",NA())</f>
        <v>#N/A</v>
      </c>
      <c r="BR20" s="55" t="e">
        <f>IF(AND(COUNT($U$4:$U20)=BR$2,$H20="Hold"),"Hold",NA())</f>
        <v>#N/A</v>
      </c>
      <c r="BS20" s="55" t="e">
        <f>IF(AND(COUNT($U$4:$U20)=BS$2,$H20="Hold"),"Hold",NA())</f>
        <v>#N/A</v>
      </c>
    </row>
    <row r="21" spans="1:71" s="96" customFormat="1" ht="18.75" customHeight="1" x14ac:dyDescent="0.25">
      <c r="B21" s="23"/>
      <c r="C21" s="95"/>
      <c r="D21" s="9">
        <f t="shared" si="2"/>
        <v>34</v>
      </c>
      <c r="E21" s="10">
        <f t="shared" si="3"/>
        <v>42828</v>
      </c>
      <c r="F21" s="5" t="str">
        <f>IFERROR(IF(COUNT(G$4:G21)=0,"",IF(H21="Hold",F20,IF(ISNUMBER(U21),G21,F20+V21))),"")</f>
        <v/>
      </c>
      <c r="G21" s="13"/>
      <c r="H21" s="27"/>
      <c r="I21" s="17"/>
      <c r="J21" s="93"/>
      <c r="K21" s="34"/>
      <c r="L21" s="25" t="s">
        <v>67</v>
      </c>
      <c r="M21" s="133" t="s">
        <v>79</v>
      </c>
      <c r="N21" s="97">
        <v>6.6</v>
      </c>
      <c r="O21" s="75"/>
      <c r="P21" s="37"/>
      <c r="R21" s="46">
        <v>18</v>
      </c>
      <c r="S21" s="47" t="e">
        <f t="shared" si="0"/>
        <v>#N/A</v>
      </c>
      <c r="T21" s="47"/>
      <c r="U21" s="52" t="str">
        <f>IF(H21="30 Mins",$N$19,IF(H21="45 Mins",$N$20,IF(H21="60 Mins",$N$21,IF(H21="Alt 1",$N$22,IF(H21="Alt 2",$N$23,IF(H21="Alt 3",$N$24,IF(H21="Alt 4",$N$25,IF(H21="Alt 5",#REF!,IF(H21="Change",V20,"")))))))))</f>
        <v/>
      </c>
      <c r="V21" s="53" t="e">
        <f>IF(COUNT(U$4:U21)=0,NA(),IF(ISNUMBER(U21),U21,V20))</f>
        <v>#N/A</v>
      </c>
      <c r="W21" s="48" t="e">
        <f t="shared" si="1"/>
        <v>#N/A</v>
      </c>
      <c r="X21" s="72" t="str">
        <f>IF(AND(ISNUMBER($S21),COUNT($U$4:$U21)=X$2),$S21,"")</f>
        <v/>
      </c>
      <c r="Y21" s="72" t="str">
        <f>IF(AND(ISNUMBER($S21),COUNT($U$4:$U21)=Y$2),$S21,"")</f>
        <v/>
      </c>
      <c r="Z21" s="72" t="str">
        <f>IF(AND(ISNUMBER($S21),COUNT($U$4:$U21)=Z$2),$S21,"")</f>
        <v/>
      </c>
      <c r="AA21" s="72" t="str">
        <f>IF(AND(ISNUMBER($S21),COUNT($U$4:$U21)=AA$2),$S21,"")</f>
        <v/>
      </c>
      <c r="AB21" s="72" t="str">
        <f>IF(AND(ISNUMBER($S21),COUNT($U$4:$U21)=AB$2),$S21,"")</f>
        <v/>
      </c>
      <c r="AC21" s="72" t="str">
        <f>IF(AND(ISNUMBER($S21),COUNT($U$4:$U21)=AC$2),$S21,"")</f>
        <v/>
      </c>
      <c r="AD21" s="72" t="str">
        <f>IF(AND(ISNUMBER($S21),COUNT($U$4:$U21)=AD$2),$S21,"")</f>
        <v/>
      </c>
      <c r="AE21" s="72" t="str">
        <f>IF(AND(ISNUMBER($S21),COUNT($U$4:$U21)=AE$2),$S21,"")</f>
        <v/>
      </c>
      <c r="AF21" s="72" t="str">
        <f>IF(AND(ISNUMBER($S21),COUNT($U$4:$U21)=AF$2),$S21,"")</f>
        <v/>
      </c>
      <c r="AG21" s="72" t="str">
        <f>IF(AND(ISNUMBER($S21),COUNT($U$4:$U21)=AG$2),$S21,"")</f>
        <v/>
      </c>
      <c r="AH21" s="72" t="str">
        <f>IF(AND(ISNUMBER($S21),COUNT($U$4:$U21)=AH$2),$S21,"")</f>
        <v/>
      </c>
      <c r="AI21" s="72" t="str">
        <f>IF(AND(ISNUMBER($S21),COUNT($U$4:$U21)=AI$2),$S21,"")</f>
        <v/>
      </c>
      <c r="AJ21" s="51" t="e">
        <f>IFERROR(IF(COUNT($U$4:$U21)&lt;&gt;AJ$2,NA(),SLOPE(X$4:X$26,$R$4:$R$26)*($R21-COUNTIF(BH$4:BH21,"Hold"))+INTERCEPT(X$4:X$26,$R$4:$R$26)),NA())</f>
        <v>#N/A</v>
      </c>
      <c r="AK21" s="51" t="e">
        <f>IFERROR(IF(COUNT($U$4:$U21)&lt;&gt;AK$2,NA(),SLOPE(Y$4:Y$26,$R$4:$R$26)*($R21-COUNTIF(BI$4:BI21,"Hold"))+INTERCEPT(Y$4:Y$26,$R$4:$R$26)),NA())</f>
        <v>#N/A</v>
      </c>
      <c r="AL21" s="51" t="e">
        <f>IFERROR(IF(COUNT($U$4:$U21)&lt;&gt;AL$2,NA(),SLOPE(Z$4:Z$26,$R$4:$R$26)*($R21-COUNTIF(BJ$4:BJ21,"Hold"))+INTERCEPT(Z$4:Z$26,$R$4:$R$26)),NA())</f>
        <v>#N/A</v>
      </c>
      <c r="AM21" s="51" t="e">
        <f>IFERROR(IF(COUNT($U$4:$U21)&lt;&gt;AM$2,NA(),SLOPE(AA$4:AA$26,$R$4:$R$26)*($R21-COUNTIF(BK$4:BK21,"Hold"))+INTERCEPT(AA$4:AA$26,$R$4:$R$26)),NA())</f>
        <v>#N/A</v>
      </c>
      <c r="AN21" s="51" t="e">
        <f>IFERROR(IF(COUNT($U$4:$U21)&lt;&gt;AN$2,NA(),SLOPE(AB$4:AB$26,$R$4:$R$26)*($R21-COUNTIF(BL$4:BL21,"Hold"))+INTERCEPT(AB$4:AB$26,$R$4:$R$26)),NA())</f>
        <v>#N/A</v>
      </c>
      <c r="AO21" s="51" t="e">
        <f>IFERROR(IF(COUNT($U$4:$U21)&lt;&gt;AO$2,NA(),SLOPE(AC$4:AC$26,$R$4:$R$26)*($R21-COUNTIF(BM$4:BM21,"Hold"))+INTERCEPT(AC$4:AC$26,$R$4:$R$26)),NA())</f>
        <v>#N/A</v>
      </c>
      <c r="AP21" s="51" t="e">
        <f>IFERROR(IF(COUNT($U$4:$U21)&lt;&gt;AP$2,NA(),SLOPE(AD$4:AD$26,$R$4:$R$26)*($R21-COUNTIF(BN$4:BN21,"Hold"))+INTERCEPT(AD$4:AD$26,$R$4:$R$26)),NA())</f>
        <v>#N/A</v>
      </c>
      <c r="AQ21" s="51" t="e">
        <f>IFERROR(IF(COUNT($U$4:$U21)&lt;&gt;AQ$2,NA(),SLOPE(AE$4:AE$26,$R$4:$R$26)*($R21-COUNTIF(BO$4:BO21,"Hold"))+INTERCEPT(AE$4:AE$26,$R$4:$R$26)),NA())</f>
        <v>#N/A</v>
      </c>
      <c r="AR21" s="51" t="e">
        <f>IFERROR(IF(COUNT($U$4:$U21)&lt;&gt;AR$2,NA(),SLOPE(AF$4:AF$26,$R$4:$R$26)*($R21-COUNTIF(BP$4:BP21,"Hold"))+INTERCEPT(AF$4:AF$26,$R$4:$R$26)),NA())</f>
        <v>#N/A</v>
      </c>
      <c r="AS21" s="51" t="e">
        <f>IFERROR(IF(COUNT($U$4:$U21)&lt;&gt;AS$2,NA(),SLOPE(AG$4:AG$26,$R$4:$R$26)*($R21-COUNTIF(BQ$4:BQ21,"Hold"))+INTERCEPT(AG$4:AG$26,$R$4:$R$26)),NA())</f>
        <v>#N/A</v>
      </c>
      <c r="AT21" s="51" t="e">
        <f>IFERROR(IF(COUNT($U$4:$U21)&lt;&gt;AT$2,NA(),SLOPE(AH$4:AH$26,$R$4:$R$26)*($R21-COUNTIF(BR$4:BR21,"Hold"))+INTERCEPT(AH$4:AH$26,$R$4:$R$26)),NA())</f>
        <v>#N/A</v>
      </c>
      <c r="AU21" s="51" t="e">
        <f>IFERROR(IF(COUNT($U$4:$U21)&lt;&gt;AU$2,NA(),SLOPE(AI$4:AI$26,$R$4:$R$26)*($R21-COUNTIF(BS$4:BS21,"Hold"))+INTERCEPT(AI$4:AI$26,$R$4:$R$26)),NA())</f>
        <v>#N/A</v>
      </c>
      <c r="AV21" s="57" t="e">
        <f>IF(AND(ISNUMBER($U21),COUNT($U$4:$U21)=AV$2),$G21,IF($H21="Hold",AV20,IF(COUNT($U$4:$U21)=AV$2,$V21+AV20,NA())))</f>
        <v>#N/A</v>
      </c>
      <c r="AW21" s="57" t="e">
        <f>IF(AND(ISNUMBER($U21),COUNT($U$4:$U21)=AW$2),$G21,IF($H21="Hold",AW20,IF(COUNT($U$4:$U21)=AW$2,$V21+AW20,NA())))</f>
        <v>#N/A</v>
      </c>
      <c r="AX21" s="57" t="e">
        <f>IF(AND(ISNUMBER($U21),COUNT($U$4:$U21)=AX$2),$G21,IF($H21="Hold",AX20,IF(COUNT($U$4:$U21)=AX$2,$V21+AX20,NA())))</f>
        <v>#N/A</v>
      </c>
      <c r="AY21" s="57" t="e">
        <f>IF(AND(ISNUMBER($U21),COUNT($U$4:$U21)=AY$2),$G21,IF($H21="Hold",AY20,IF(COUNT($U$4:$U21)=AY$2,$V21+AY20,NA())))</f>
        <v>#N/A</v>
      </c>
      <c r="AZ21" s="57" t="e">
        <f>IF(AND(ISNUMBER($U21),COUNT($U$4:$U21)=AZ$2),$G21,IF($H21="Hold",AZ20,IF(COUNT($U$4:$U21)=AZ$2,$V21+AZ20,NA())))</f>
        <v>#N/A</v>
      </c>
      <c r="BA21" s="57" t="e">
        <f>IF(AND(ISNUMBER($U21),COUNT($U$4:$U21)=BA$2),$G21,IF($H21="Hold",BA20,IF(COUNT($U$4:$U21)=BA$2,$V21+BA20,NA())))</f>
        <v>#N/A</v>
      </c>
      <c r="BB21" s="57" t="e">
        <f>IF(AND(ISNUMBER($U21),COUNT($U$4:$U21)=BB$2),$G21,IF($H21="Hold",BB20,IF(COUNT($U$4:$U21)=BB$2,$V21+BB20,NA())))</f>
        <v>#N/A</v>
      </c>
      <c r="BC21" s="57" t="e">
        <f>IF(AND(ISNUMBER($U21),COUNT($U$4:$U21)=BC$2),$G21,IF($H21="Hold",BC20,IF(COUNT($U$4:$U21)=BC$2,$V21+BC20,NA())))</f>
        <v>#N/A</v>
      </c>
      <c r="BD21" s="57" t="e">
        <f>IF(AND(ISNUMBER($U21),COUNT($U$4:$U21)=BD$2),$G21,IF($H21="Hold",BD20,IF(COUNT($U$4:$U21)=BD$2,$V21+BD20,NA())))</f>
        <v>#N/A</v>
      </c>
      <c r="BE21" s="57" t="e">
        <f>IF(AND(ISNUMBER($U21),COUNT($U$4:$U21)=BE$2),$G21,IF($H21="Hold",BE20,IF(COUNT($U$4:$U21)=BE$2,$V21+BE20,NA())))</f>
        <v>#N/A</v>
      </c>
      <c r="BF21" s="57" t="e">
        <f>IF(AND(ISNUMBER($U21),COUNT($U$4:$U21)=BF$2),$G21,IF($H21="Hold",BF20,IF(COUNT($U$4:$U21)=BF$2,$V21+BF20,NA())))</f>
        <v>#N/A</v>
      </c>
      <c r="BG21" s="57" t="e">
        <f>IF(AND(ISNUMBER($U21),COUNT($U$4:$U21)=BG$2),$G21,IF($H21="Hold",BG20,IF(COUNT($U$4:$U21)=BG$2,$V21+BG20,NA())))</f>
        <v>#N/A</v>
      </c>
      <c r="BH21" s="55" t="e">
        <f>IF(AND(COUNT($U$4:$U21)=BH$2,$H21="Hold"),"Hold",NA())</f>
        <v>#N/A</v>
      </c>
      <c r="BI21" s="55" t="e">
        <f>IF(AND(COUNT($U$4:$U21)=BI$2,$H21="Hold"),"Hold",NA())</f>
        <v>#N/A</v>
      </c>
      <c r="BJ21" s="55" t="e">
        <f>IF(AND(COUNT($U$4:$U21)=BJ$2,$H21="Hold"),"Hold",NA())</f>
        <v>#N/A</v>
      </c>
      <c r="BK21" s="55" t="e">
        <f>IF(AND(COUNT($U$4:$U21)=BK$2,$H21="Hold"),"Hold",NA())</f>
        <v>#N/A</v>
      </c>
      <c r="BL21" s="55" t="e">
        <f>IF(AND(COUNT($U$4:$U21)=BL$2,$H21="Hold"),"Hold",NA())</f>
        <v>#N/A</v>
      </c>
      <c r="BM21" s="55" t="e">
        <f>IF(AND(COUNT($U$4:$U21)=BM$2,$H21="Hold"),"Hold",NA())</f>
        <v>#N/A</v>
      </c>
      <c r="BN21" s="55" t="e">
        <f>IF(AND(COUNT($U$4:$U21)=BN$2,$H21="Hold"),"Hold",NA())</f>
        <v>#N/A</v>
      </c>
      <c r="BO21" s="55" t="e">
        <f>IF(AND(COUNT($U$4:$U21)=BO$2,$H21="Hold"),"Hold",NA())</f>
        <v>#N/A</v>
      </c>
      <c r="BP21" s="55" t="e">
        <f>IF(AND(COUNT($U$4:$U21)=BP$2,$H21="Hold"),"Hold",NA())</f>
        <v>#N/A</v>
      </c>
      <c r="BQ21" s="55" t="e">
        <f>IF(AND(COUNT($U$4:$U21)=BQ$2,$H21="Hold"),"Hold",NA())</f>
        <v>#N/A</v>
      </c>
      <c r="BR21" s="55" t="e">
        <f>IF(AND(COUNT($U$4:$U21)=BR$2,$H21="Hold"),"Hold",NA())</f>
        <v>#N/A</v>
      </c>
      <c r="BS21" s="55" t="e">
        <f>IF(AND(COUNT($U$4:$U21)=BS$2,$H21="Hold"),"Hold",NA())</f>
        <v>#N/A</v>
      </c>
    </row>
    <row r="22" spans="1:71" s="96" customFormat="1" ht="18.75" customHeight="1" thickBot="1" x14ac:dyDescent="0.3">
      <c r="B22" s="23"/>
      <c r="C22" s="95"/>
      <c r="D22" s="9">
        <f t="shared" si="2"/>
        <v>36</v>
      </c>
      <c r="E22" s="10">
        <f t="shared" si="3"/>
        <v>42842</v>
      </c>
      <c r="F22" s="5" t="str">
        <f>IFERROR(IF(COUNT(G$4:G22)=0,"",IF(H22="Hold",F21,IF(ISNUMBER(U22),G22,F21+V22))),"")</f>
        <v/>
      </c>
      <c r="G22" s="13"/>
      <c r="H22" s="27"/>
      <c r="I22" s="17"/>
      <c r="J22" s="93"/>
      <c r="K22" s="34"/>
      <c r="L22" s="123" t="s">
        <v>80</v>
      </c>
      <c r="M22" s="128" t="s">
        <v>79</v>
      </c>
      <c r="N22" s="77"/>
      <c r="O22" s="153" t="str">
        <f>IF(AND(COUNTIF($H$4:$H$26,"Alt 1")&gt;0,ISBLANK(N22)),"← RoI* Needed","")</f>
        <v/>
      </c>
      <c r="P22" s="154"/>
      <c r="R22" s="46">
        <v>19</v>
      </c>
      <c r="S22" s="47" t="e">
        <f t="shared" si="0"/>
        <v>#N/A</v>
      </c>
      <c r="T22" s="47"/>
      <c r="U22" s="52" t="str">
        <f>IF(H22="30 Mins",$N$19,IF(H22="45 Mins",$N$20,IF(H22="60 Mins",$N$21,IF(H22="Alt 1",$N$22,IF(H22="Alt 2",$N$23,IF(H22="Alt 3",$N$24,IF(H22="Alt 4",$N$25,IF(H22="Alt 5",#REF!,IF(H22="Change",V21,"")))))))))</f>
        <v/>
      </c>
      <c r="V22" s="53" t="e">
        <f>IF(COUNT(U$4:U22)=0,NA(),IF(ISNUMBER(U22),U22,V21))</f>
        <v>#N/A</v>
      </c>
      <c r="W22" s="48" t="e">
        <f t="shared" si="1"/>
        <v>#N/A</v>
      </c>
      <c r="X22" s="72" t="str">
        <f>IF(AND(ISNUMBER($S22),COUNT($U$4:$U22)=X$2),$S22,"")</f>
        <v/>
      </c>
      <c r="Y22" s="72" t="str">
        <f>IF(AND(ISNUMBER($S22),COUNT($U$4:$U22)=Y$2),$S22,"")</f>
        <v/>
      </c>
      <c r="Z22" s="72" t="str">
        <f>IF(AND(ISNUMBER($S22),COUNT($U$4:$U22)=Z$2),$S22,"")</f>
        <v/>
      </c>
      <c r="AA22" s="72" t="str">
        <f>IF(AND(ISNUMBER($S22),COUNT($U$4:$U22)=AA$2),$S22,"")</f>
        <v/>
      </c>
      <c r="AB22" s="72" t="str">
        <f>IF(AND(ISNUMBER($S22),COUNT($U$4:$U22)=AB$2),$S22,"")</f>
        <v/>
      </c>
      <c r="AC22" s="72" t="str">
        <f>IF(AND(ISNUMBER($S22),COUNT($U$4:$U22)=AC$2),$S22,"")</f>
        <v/>
      </c>
      <c r="AD22" s="72" t="str">
        <f>IF(AND(ISNUMBER($S22),COUNT($U$4:$U22)=AD$2),$S22,"")</f>
        <v/>
      </c>
      <c r="AE22" s="72" t="str">
        <f>IF(AND(ISNUMBER($S22),COUNT($U$4:$U22)=AE$2),$S22,"")</f>
        <v/>
      </c>
      <c r="AF22" s="72" t="str">
        <f>IF(AND(ISNUMBER($S22),COUNT($U$4:$U22)=AF$2),$S22,"")</f>
        <v/>
      </c>
      <c r="AG22" s="72" t="str">
        <f>IF(AND(ISNUMBER($S22),COUNT($U$4:$U22)=AG$2),$S22,"")</f>
        <v/>
      </c>
      <c r="AH22" s="72" t="str">
        <f>IF(AND(ISNUMBER($S22),COUNT($U$4:$U22)=AH$2),$S22,"")</f>
        <v/>
      </c>
      <c r="AI22" s="72" t="str">
        <f>IF(AND(ISNUMBER($S22),COUNT($U$4:$U22)=AI$2),$S22,"")</f>
        <v/>
      </c>
      <c r="AJ22" s="51" t="e">
        <f>IFERROR(IF(COUNT($U$4:$U22)&lt;&gt;AJ$2,NA(),SLOPE(X$4:X$26,$R$4:$R$26)*($R22-COUNTIF(BH$4:BH22,"Hold"))+INTERCEPT(X$4:X$26,$R$4:$R$26)),NA())</f>
        <v>#N/A</v>
      </c>
      <c r="AK22" s="51" t="e">
        <f>IFERROR(IF(COUNT($U$4:$U22)&lt;&gt;AK$2,NA(),SLOPE(Y$4:Y$26,$R$4:$R$26)*($R22-COUNTIF(BI$4:BI22,"Hold"))+INTERCEPT(Y$4:Y$26,$R$4:$R$26)),NA())</f>
        <v>#N/A</v>
      </c>
      <c r="AL22" s="51" t="e">
        <f>IFERROR(IF(COUNT($U$4:$U22)&lt;&gt;AL$2,NA(),SLOPE(Z$4:Z$26,$R$4:$R$26)*($R22-COUNTIF(BJ$4:BJ22,"Hold"))+INTERCEPT(Z$4:Z$26,$R$4:$R$26)),NA())</f>
        <v>#N/A</v>
      </c>
      <c r="AM22" s="51" t="e">
        <f>IFERROR(IF(COUNT($U$4:$U22)&lt;&gt;AM$2,NA(),SLOPE(AA$4:AA$26,$R$4:$R$26)*($R22-COUNTIF(BK$4:BK22,"Hold"))+INTERCEPT(AA$4:AA$26,$R$4:$R$26)),NA())</f>
        <v>#N/A</v>
      </c>
      <c r="AN22" s="51" t="e">
        <f>IFERROR(IF(COUNT($U$4:$U22)&lt;&gt;AN$2,NA(),SLOPE(AB$4:AB$26,$R$4:$R$26)*($R22-COUNTIF(BL$4:BL22,"Hold"))+INTERCEPT(AB$4:AB$26,$R$4:$R$26)),NA())</f>
        <v>#N/A</v>
      </c>
      <c r="AO22" s="51" t="e">
        <f>IFERROR(IF(COUNT($U$4:$U22)&lt;&gt;AO$2,NA(),SLOPE(AC$4:AC$26,$R$4:$R$26)*($R22-COUNTIF(BM$4:BM22,"Hold"))+INTERCEPT(AC$4:AC$26,$R$4:$R$26)),NA())</f>
        <v>#N/A</v>
      </c>
      <c r="AP22" s="51" t="e">
        <f>IFERROR(IF(COUNT($U$4:$U22)&lt;&gt;AP$2,NA(),SLOPE(AD$4:AD$26,$R$4:$R$26)*($R22-COUNTIF(BN$4:BN22,"Hold"))+INTERCEPT(AD$4:AD$26,$R$4:$R$26)),NA())</f>
        <v>#N/A</v>
      </c>
      <c r="AQ22" s="51" t="e">
        <f>IFERROR(IF(COUNT($U$4:$U22)&lt;&gt;AQ$2,NA(),SLOPE(AE$4:AE$26,$R$4:$R$26)*($R22-COUNTIF(BO$4:BO22,"Hold"))+INTERCEPT(AE$4:AE$26,$R$4:$R$26)),NA())</f>
        <v>#N/A</v>
      </c>
      <c r="AR22" s="51" t="e">
        <f>IFERROR(IF(COUNT($U$4:$U22)&lt;&gt;AR$2,NA(),SLOPE(AF$4:AF$26,$R$4:$R$26)*($R22-COUNTIF(BP$4:BP22,"Hold"))+INTERCEPT(AF$4:AF$26,$R$4:$R$26)),NA())</f>
        <v>#N/A</v>
      </c>
      <c r="AS22" s="51" t="e">
        <f>IFERROR(IF(COUNT($U$4:$U22)&lt;&gt;AS$2,NA(),SLOPE(AG$4:AG$26,$R$4:$R$26)*($R22-COUNTIF(BQ$4:BQ22,"Hold"))+INTERCEPT(AG$4:AG$26,$R$4:$R$26)),NA())</f>
        <v>#N/A</v>
      </c>
      <c r="AT22" s="51" t="e">
        <f>IFERROR(IF(COUNT($U$4:$U22)&lt;&gt;AT$2,NA(),SLOPE(AH$4:AH$26,$R$4:$R$26)*($R22-COUNTIF(BR$4:BR22,"Hold"))+INTERCEPT(AH$4:AH$26,$R$4:$R$26)),NA())</f>
        <v>#N/A</v>
      </c>
      <c r="AU22" s="51" t="e">
        <f>IFERROR(IF(COUNT($U$4:$U22)&lt;&gt;AU$2,NA(),SLOPE(AI$4:AI$26,$R$4:$R$26)*($R22-COUNTIF(BS$4:BS22,"Hold"))+INTERCEPT(AI$4:AI$26,$R$4:$R$26)),NA())</f>
        <v>#N/A</v>
      </c>
      <c r="AV22" s="57" t="e">
        <f>IF(AND(ISNUMBER($U22),COUNT($U$4:$U22)=AV$2),$G22,IF($H22="Hold",AV21,IF(COUNT($U$4:$U22)=AV$2,$V22+AV21,NA())))</f>
        <v>#N/A</v>
      </c>
      <c r="AW22" s="57" t="e">
        <f>IF(AND(ISNUMBER($U22),COUNT($U$4:$U22)=AW$2),$G22,IF($H22="Hold",AW21,IF(COUNT($U$4:$U22)=AW$2,$V22+AW21,NA())))</f>
        <v>#N/A</v>
      </c>
      <c r="AX22" s="57" t="e">
        <f>IF(AND(ISNUMBER($U22),COUNT($U$4:$U22)=AX$2),$G22,IF($H22="Hold",AX21,IF(COUNT($U$4:$U22)=AX$2,$V22+AX21,NA())))</f>
        <v>#N/A</v>
      </c>
      <c r="AY22" s="57" t="e">
        <f>IF(AND(ISNUMBER($U22),COUNT($U$4:$U22)=AY$2),$G22,IF($H22="Hold",AY21,IF(COUNT($U$4:$U22)=AY$2,$V22+AY21,NA())))</f>
        <v>#N/A</v>
      </c>
      <c r="AZ22" s="57" t="e">
        <f>IF(AND(ISNUMBER($U22),COUNT($U$4:$U22)=AZ$2),$G22,IF($H22="Hold",AZ21,IF(COUNT($U$4:$U22)=AZ$2,$V22+AZ21,NA())))</f>
        <v>#N/A</v>
      </c>
      <c r="BA22" s="57" t="e">
        <f>IF(AND(ISNUMBER($U22),COUNT($U$4:$U22)=BA$2),$G22,IF($H22="Hold",BA21,IF(COUNT($U$4:$U22)=BA$2,$V22+BA21,NA())))</f>
        <v>#N/A</v>
      </c>
      <c r="BB22" s="57" t="e">
        <f>IF(AND(ISNUMBER($U22),COUNT($U$4:$U22)=BB$2),$G22,IF($H22="Hold",BB21,IF(COUNT($U$4:$U22)=BB$2,$V22+BB21,NA())))</f>
        <v>#N/A</v>
      </c>
      <c r="BC22" s="57" t="e">
        <f>IF(AND(ISNUMBER($U22),COUNT($U$4:$U22)=BC$2),$G22,IF($H22="Hold",BC21,IF(COUNT($U$4:$U22)=BC$2,$V22+BC21,NA())))</f>
        <v>#N/A</v>
      </c>
      <c r="BD22" s="57" t="e">
        <f>IF(AND(ISNUMBER($U22),COUNT($U$4:$U22)=BD$2),$G22,IF($H22="Hold",BD21,IF(COUNT($U$4:$U22)=BD$2,$V22+BD21,NA())))</f>
        <v>#N/A</v>
      </c>
      <c r="BE22" s="57" t="e">
        <f>IF(AND(ISNUMBER($U22),COUNT($U$4:$U22)=BE$2),$G22,IF($H22="Hold",BE21,IF(COUNT($U$4:$U22)=BE$2,$V22+BE21,NA())))</f>
        <v>#N/A</v>
      </c>
      <c r="BF22" s="57" t="e">
        <f>IF(AND(ISNUMBER($U22),COUNT($U$4:$U22)=BF$2),$G22,IF($H22="Hold",BF21,IF(COUNT($U$4:$U22)=BF$2,$V22+BF21,NA())))</f>
        <v>#N/A</v>
      </c>
      <c r="BG22" s="57" t="e">
        <f>IF(AND(ISNUMBER($U22),COUNT($U$4:$U22)=BG$2),$G22,IF($H22="Hold",BG21,IF(COUNT($U$4:$U22)=BG$2,$V22+BG21,NA())))</f>
        <v>#N/A</v>
      </c>
      <c r="BH22" s="55" t="e">
        <f>IF(AND(COUNT($U$4:$U22)=BH$2,$H22="Hold"),"Hold",NA())</f>
        <v>#N/A</v>
      </c>
      <c r="BI22" s="55" t="e">
        <f>IF(AND(COUNT($U$4:$U22)=BI$2,$H22="Hold"),"Hold",NA())</f>
        <v>#N/A</v>
      </c>
      <c r="BJ22" s="55" t="e">
        <f>IF(AND(COUNT($U$4:$U22)=BJ$2,$H22="Hold"),"Hold",NA())</f>
        <v>#N/A</v>
      </c>
      <c r="BK22" s="55" t="e">
        <f>IF(AND(COUNT($U$4:$U22)=BK$2,$H22="Hold"),"Hold",NA())</f>
        <v>#N/A</v>
      </c>
      <c r="BL22" s="55" t="e">
        <f>IF(AND(COUNT($U$4:$U22)=BL$2,$H22="Hold"),"Hold",NA())</f>
        <v>#N/A</v>
      </c>
      <c r="BM22" s="55" t="e">
        <f>IF(AND(COUNT($U$4:$U22)=BM$2,$H22="Hold"),"Hold",NA())</f>
        <v>#N/A</v>
      </c>
      <c r="BN22" s="55" t="e">
        <f>IF(AND(COUNT($U$4:$U22)=BN$2,$H22="Hold"),"Hold",NA())</f>
        <v>#N/A</v>
      </c>
      <c r="BO22" s="55" t="e">
        <f>IF(AND(COUNT($U$4:$U22)=BO$2,$H22="Hold"),"Hold",NA())</f>
        <v>#N/A</v>
      </c>
      <c r="BP22" s="55" t="e">
        <f>IF(AND(COUNT($U$4:$U22)=BP$2,$H22="Hold"),"Hold",NA())</f>
        <v>#N/A</v>
      </c>
      <c r="BQ22" s="55" t="e">
        <f>IF(AND(COUNT($U$4:$U22)=BQ$2,$H22="Hold"),"Hold",NA())</f>
        <v>#N/A</v>
      </c>
      <c r="BR22" s="55" t="e">
        <f>IF(AND(COUNT($U$4:$U22)=BR$2,$H22="Hold"),"Hold",NA())</f>
        <v>#N/A</v>
      </c>
      <c r="BS22" s="55" t="e">
        <f>IF(AND(COUNT($U$4:$U22)=BS$2,$H22="Hold"),"Hold",NA())</f>
        <v>#N/A</v>
      </c>
    </row>
    <row r="23" spans="1:71" s="96" customFormat="1" ht="18.75" customHeight="1" thickTop="1" x14ac:dyDescent="0.25">
      <c r="B23" s="23"/>
      <c r="C23" s="95"/>
      <c r="D23" s="9">
        <f t="shared" si="2"/>
        <v>38</v>
      </c>
      <c r="E23" s="10">
        <f t="shared" si="3"/>
        <v>42856</v>
      </c>
      <c r="F23" s="5" t="str">
        <f>IFERROR(IF(COUNT(G$4:G23)=0,"",IF(H23="Hold",F22,IF(ISNUMBER(U23),G23,F22+V23))),"")</f>
        <v/>
      </c>
      <c r="G23" s="13"/>
      <c r="H23" s="27"/>
      <c r="I23" s="17"/>
      <c r="J23" s="93"/>
      <c r="K23" s="34"/>
      <c r="L23" s="123" t="s">
        <v>81</v>
      </c>
      <c r="M23" s="128" t="s">
        <v>79</v>
      </c>
      <c r="N23" s="78"/>
      <c r="O23" s="153" t="str">
        <f>IF(AND(COUNTIF($H$4:$H$26,"Alt 2")&gt;0,ISBLANK(N23)),"← RoI* Needed","")</f>
        <v/>
      </c>
      <c r="P23" s="154"/>
      <c r="R23" s="46">
        <v>20</v>
      </c>
      <c r="S23" s="47" t="e">
        <f t="shared" si="0"/>
        <v>#N/A</v>
      </c>
      <c r="T23" s="47"/>
      <c r="U23" s="52" t="str">
        <f>IF(H23="30 Mins",$N$19,IF(H23="45 Mins",$N$20,IF(H23="60 Mins",$N$21,IF(H23="Alt 1",$N$22,IF(H23="Alt 2",$N$23,IF(H23="Alt 3",$N$24,IF(H23="Alt 4",$N$25,IF(H23="Alt 5",#REF!,IF(H23="Change",V22,"")))))))))</f>
        <v/>
      </c>
      <c r="V23" s="53" t="e">
        <f>IF(COUNT(U$4:U23)=0,NA(),IF(ISNUMBER(U23),U23,V22))</f>
        <v>#N/A</v>
      </c>
      <c r="W23" s="48" t="e">
        <f t="shared" si="1"/>
        <v>#N/A</v>
      </c>
      <c r="X23" s="72" t="str">
        <f>IF(AND(ISNUMBER($S23),COUNT($U$4:$U23)=X$2),$S23,"")</f>
        <v/>
      </c>
      <c r="Y23" s="72" t="str">
        <f>IF(AND(ISNUMBER($S23),COUNT($U$4:$U23)=Y$2),$S23,"")</f>
        <v/>
      </c>
      <c r="Z23" s="72" t="str">
        <f>IF(AND(ISNUMBER($S23),COUNT($U$4:$U23)=Z$2),$S23,"")</f>
        <v/>
      </c>
      <c r="AA23" s="72" t="str">
        <f>IF(AND(ISNUMBER($S23),COUNT($U$4:$U23)=AA$2),$S23,"")</f>
        <v/>
      </c>
      <c r="AB23" s="72" t="str">
        <f>IF(AND(ISNUMBER($S23),COUNT($U$4:$U23)=AB$2),$S23,"")</f>
        <v/>
      </c>
      <c r="AC23" s="72" t="str">
        <f>IF(AND(ISNUMBER($S23),COUNT($U$4:$U23)=AC$2),$S23,"")</f>
        <v/>
      </c>
      <c r="AD23" s="72" t="str">
        <f>IF(AND(ISNUMBER($S23),COUNT($U$4:$U23)=AD$2),$S23,"")</f>
        <v/>
      </c>
      <c r="AE23" s="72" t="str">
        <f>IF(AND(ISNUMBER($S23),COUNT($U$4:$U23)=AE$2),$S23,"")</f>
        <v/>
      </c>
      <c r="AF23" s="72" t="str">
        <f>IF(AND(ISNUMBER($S23),COUNT($U$4:$U23)=AF$2),$S23,"")</f>
        <v/>
      </c>
      <c r="AG23" s="72" t="str">
        <f>IF(AND(ISNUMBER($S23),COUNT($U$4:$U23)=AG$2),$S23,"")</f>
        <v/>
      </c>
      <c r="AH23" s="72" t="str">
        <f>IF(AND(ISNUMBER($S23),COUNT($U$4:$U23)=AH$2),$S23,"")</f>
        <v/>
      </c>
      <c r="AI23" s="72" t="str">
        <f>IF(AND(ISNUMBER($S23),COUNT($U$4:$U23)=AI$2),$S23,"")</f>
        <v/>
      </c>
      <c r="AJ23" s="51" t="e">
        <f>IFERROR(IF(COUNT($U$4:$U23)&lt;&gt;AJ$2,NA(),SLOPE(X$4:X$26,$R$4:$R$26)*($R23-COUNTIF(BH$4:BH23,"Hold"))+INTERCEPT(X$4:X$26,$R$4:$R$26)),NA())</f>
        <v>#N/A</v>
      </c>
      <c r="AK23" s="51" t="e">
        <f>IFERROR(IF(COUNT($U$4:$U23)&lt;&gt;AK$2,NA(),SLOPE(Y$4:Y$26,$R$4:$R$26)*($R23-COUNTIF(BI$4:BI23,"Hold"))+INTERCEPT(Y$4:Y$26,$R$4:$R$26)),NA())</f>
        <v>#N/A</v>
      </c>
      <c r="AL23" s="51" t="e">
        <f>IFERROR(IF(COUNT($U$4:$U23)&lt;&gt;AL$2,NA(),SLOPE(Z$4:Z$26,$R$4:$R$26)*($R23-COUNTIF(BJ$4:BJ23,"Hold"))+INTERCEPT(Z$4:Z$26,$R$4:$R$26)),NA())</f>
        <v>#N/A</v>
      </c>
      <c r="AM23" s="51" t="e">
        <f>IFERROR(IF(COUNT($U$4:$U23)&lt;&gt;AM$2,NA(),SLOPE(AA$4:AA$26,$R$4:$R$26)*($R23-COUNTIF(BK$4:BK23,"Hold"))+INTERCEPT(AA$4:AA$26,$R$4:$R$26)),NA())</f>
        <v>#N/A</v>
      </c>
      <c r="AN23" s="51" t="e">
        <f>IFERROR(IF(COUNT($U$4:$U23)&lt;&gt;AN$2,NA(),SLOPE(AB$4:AB$26,$R$4:$R$26)*($R23-COUNTIF(BL$4:BL23,"Hold"))+INTERCEPT(AB$4:AB$26,$R$4:$R$26)),NA())</f>
        <v>#N/A</v>
      </c>
      <c r="AO23" s="51" t="e">
        <f>IFERROR(IF(COUNT($U$4:$U23)&lt;&gt;AO$2,NA(),SLOPE(AC$4:AC$26,$R$4:$R$26)*($R23-COUNTIF(BM$4:BM23,"Hold"))+INTERCEPT(AC$4:AC$26,$R$4:$R$26)),NA())</f>
        <v>#N/A</v>
      </c>
      <c r="AP23" s="51" t="e">
        <f>IFERROR(IF(COUNT($U$4:$U23)&lt;&gt;AP$2,NA(),SLOPE(AD$4:AD$26,$R$4:$R$26)*($R23-COUNTIF(BN$4:BN23,"Hold"))+INTERCEPT(AD$4:AD$26,$R$4:$R$26)),NA())</f>
        <v>#N/A</v>
      </c>
      <c r="AQ23" s="51" t="e">
        <f>IFERROR(IF(COUNT($U$4:$U23)&lt;&gt;AQ$2,NA(),SLOPE(AE$4:AE$26,$R$4:$R$26)*($R23-COUNTIF(BO$4:BO23,"Hold"))+INTERCEPT(AE$4:AE$26,$R$4:$R$26)),NA())</f>
        <v>#N/A</v>
      </c>
      <c r="AR23" s="51" t="e">
        <f>IFERROR(IF(COUNT($U$4:$U23)&lt;&gt;AR$2,NA(),SLOPE(AF$4:AF$26,$R$4:$R$26)*($R23-COUNTIF(BP$4:BP23,"Hold"))+INTERCEPT(AF$4:AF$26,$R$4:$R$26)),NA())</f>
        <v>#N/A</v>
      </c>
      <c r="AS23" s="51" t="e">
        <f>IFERROR(IF(COUNT($U$4:$U23)&lt;&gt;AS$2,NA(),SLOPE(AG$4:AG$26,$R$4:$R$26)*($R23-COUNTIF(BQ$4:BQ23,"Hold"))+INTERCEPT(AG$4:AG$26,$R$4:$R$26)),NA())</f>
        <v>#N/A</v>
      </c>
      <c r="AT23" s="51" t="e">
        <f>IFERROR(IF(COUNT($U$4:$U23)&lt;&gt;AT$2,NA(),SLOPE(AH$4:AH$26,$R$4:$R$26)*($R23-COUNTIF(BR$4:BR23,"Hold"))+INTERCEPT(AH$4:AH$26,$R$4:$R$26)),NA())</f>
        <v>#N/A</v>
      </c>
      <c r="AU23" s="51" t="e">
        <f>IFERROR(IF(COUNT($U$4:$U23)&lt;&gt;AU$2,NA(),SLOPE(AI$4:AI$26,$R$4:$R$26)*($R23-COUNTIF(BS$4:BS23,"Hold"))+INTERCEPT(AI$4:AI$26,$R$4:$R$26)),NA())</f>
        <v>#N/A</v>
      </c>
      <c r="AV23" s="57" t="e">
        <f>IF(AND(ISNUMBER($U23),COUNT($U$4:$U23)=AV$2),$G23,IF($H23="Hold",AV22,IF(COUNT($U$4:$U23)=AV$2,$V23+AV22,NA())))</f>
        <v>#N/A</v>
      </c>
      <c r="AW23" s="57" t="e">
        <f>IF(AND(ISNUMBER($U23),COUNT($U$4:$U23)=AW$2),$G23,IF($H23="Hold",AW22,IF(COUNT($U$4:$U23)=AW$2,$V23+AW22,NA())))</f>
        <v>#N/A</v>
      </c>
      <c r="AX23" s="57" t="e">
        <f>IF(AND(ISNUMBER($U23),COUNT($U$4:$U23)=AX$2),$G23,IF($H23="Hold",AX22,IF(COUNT($U$4:$U23)=AX$2,$V23+AX22,NA())))</f>
        <v>#N/A</v>
      </c>
      <c r="AY23" s="57" t="e">
        <f>IF(AND(ISNUMBER($U23),COUNT($U$4:$U23)=AY$2),$G23,IF($H23="Hold",AY22,IF(COUNT($U$4:$U23)=AY$2,$V23+AY22,NA())))</f>
        <v>#N/A</v>
      </c>
      <c r="AZ23" s="57" t="e">
        <f>IF(AND(ISNUMBER($U23),COUNT($U$4:$U23)=AZ$2),$G23,IF($H23="Hold",AZ22,IF(COUNT($U$4:$U23)=AZ$2,$V23+AZ22,NA())))</f>
        <v>#N/A</v>
      </c>
      <c r="BA23" s="57" t="e">
        <f>IF(AND(ISNUMBER($U23),COUNT($U$4:$U23)=BA$2),$G23,IF($H23="Hold",BA22,IF(COUNT($U$4:$U23)=BA$2,$V23+BA22,NA())))</f>
        <v>#N/A</v>
      </c>
      <c r="BB23" s="57" t="e">
        <f>IF(AND(ISNUMBER($U23),COUNT($U$4:$U23)=BB$2),$G23,IF($H23="Hold",BB22,IF(COUNT($U$4:$U23)=BB$2,$V23+BB22,NA())))</f>
        <v>#N/A</v>
      </c>
      <c r="BC23" s="57" t="e">
        <f>IF(AND(ISNUMBER($U23),COUNT($U$4:$U23)=BC$2),$G23,IF($H23="Hold",BC22,IF(COUNT($U$4:$U23)=BC$2,$V23+BC22,NA())))</f>
        <v>#N/A</v>
      </c>
      <c r="BD23" s="57" t="e">
        <f>IF(AND(ISNUMBER($U23),COUNT($U$4:$U23)=BD$2),$G23,IF($H23="Hold",BD22,IF(COUNT($U$4:$U23)=BD$2,$V23+BD22,NA())))</f>
        <v>#N/A</v>
      </c>
      <c r="BE23" s="57" t="e">
        <f>IF(AND(ISNUMBER($U23),COUNT($U$4:$U23)=BE$2),$G23,IF($H23="Hold",BE22,IF(COUNT($U$4:$U23)=BE$2,$V23+BE22,NA())))</f>
        <v>#N/A</v>
      </c>
      <c r="BF23" s="57" t="e">
        <f>IF(AND(ISNUMBER($U23),COUNT($U$4:$U23)=BF$2),$G23,IF($H23="Hold",BF22,IF(COUNT($U$4:$U23)=BF$2,$V23+BF22,NA())))</f>
        <v>#N/A</v>
      </c>
      <c r="BG23" s="57" t="e">
        <f>IF(AND(ISNUMBER($U23),COUNT($U$4:$U23)=BG$2),$G23,IF($H23="Hold",BG22,IF(COUNT($U$4:$U23)=BG$2,$V23+BG22,NA())))</f>
        <v>#N/A</v>
      </c>
      <c r="BH23" s="55" t="e">
        <f>IF(AND(COUNT($U$4:$U23)=BH$2,$H23="Hold"),"Hold",NA())</f>
        <v>#N/A</v>
      </c>
      <c r="BI23" s="55" t="e">
        <f>IF(AND(COUNT($U$4:$U23)=BI$2,$H23="Hold"),"Hold",NA())</f>
        <v>#N/A</v>
      </c>
      <c r="BJ23" s="55" t="e">
        <f>IF(AND(COUNT($U$4:$U23)=BJ$2,$H23="Hold"),"Hold",NA())</f>
        <v>#N/A</v>
      </c>
      <c r="BK23" s="55" t="e">
        <f>IF(AND(COUNT($U$4:$U23)=BK$2,$H23="Hold"),"Hold",NA())</f>
        <v>#N/A</v>
      </c>
      <c r="BL23" s="55" t="e">
        <f>IF(AND(COUNT($U$4:$U23)=BL$2,$H23="Hold"),"Hold",NA())</f>
        <v>#N/A</v>
      </c>
      <c r="BM23" s="55" t="e">
        <f>IF(AND(COUNT($U$4:$U23)=BM$2,$H23="Hold"),"Hold",NA())</f>
        <v>#N/A</v>
      </c>
      <c r="BN23" s="55" t="e">
        <f>IF(AND(COUNT($U$4:$U23)=BN$2,$H23="Hold"),"Hold",NA())</f>
        <v>#N/A</v>
      </c>
      <c r="BO23" s="55" t="e">
        <f>IF(AND(COUNT($U$4:$U23)=BO$2,$H23="Hold"),"Hold",NA())</f>
        <v>#N/A</v>
      </c>
      <c r="BP23" s="55" t="e">
        <f>IF(AND(COUNT($U$4:$U23)=BP$2,$H23="Hold"),"Hold",NA())</f>
        <v>#N/A</v>
      </c>
      <c r="BQ23" s="55" t="e">
        <f>IF(AND(COUNT($U$4:$U23)=BQ$2,$H23="Hold"),"Hold",NA())</f>
        <v>#N/A</v>
      </c>
      <c r="BR23" s="55" t="e">
        <f>IF(AND(COUNT($U$4:$U23)=BR$2,$H23="Hold"),"Hold",NA())</f>
        <v>#N/A</v>
      </c>
      <c r="BS23" s="55" t="e">
        <f>IF(AND(COUNT($U$4:$U23)=BS$2,$H23="Hold"),"Hold",NA())</f>
        <v>#N/A</v>
      </c>
    </row>
    <row r="24" spans="1:71" s="96" customFormat="1" ht="18.75" customHeight="1" x14ac:dyDescent="0.25">
      <c r="B24" s="23"/>
      <c r="C24" s="95"/>
      <c r="D24" s="9">
        <f t="shared" si="2"/>
        <v>40</v>
      </c>
      <c r="E24" s="10">
        <f t="shared" si="3"/>
        <v>42870</v>
      </c>
      <c r="F24" s="5" t="str">
        <f>IFERROR(IF(COUNT(G$4:G24)=0,"",IF(H24="Hold",F23,IF(ISNUMBER(U24),G24,F23+V24))),"")</f>
        <v/>
      </c>
      <c r="G24" s="13"/>
      <c r="H24" s="27"/>
      <c r="I24" s="17"/>
      <c r="J24" s="93"/>
      <c r="K24" s="34"/>
      <c r="L24" s="151" t="s">
        <v>86</v>
      </c>
      <c r="M24" s="151"/>
      <c r="N24" s="151"/>
      <c r="O24" s="151"/>
      <c r="P24" s="37"/>
      <c r="R24" s="46">
        <v>21</v>
      </c>
      <c r="S24" s="47" t="e">
        <f t="shared" si="0"/>
        <v>#N/A</v>
      </c>
      <c r="T24" s="47"/>
      <c r="U24" s="52" t="str">
        <f>IF(H24="30 Mins",$N$19,IF(H24="45 Mins",$N$20,IF(H24="60 Mins",$N$21,IF(H24="Alt 1",$N$22,IF(H24="Alt 2",$N$23,IF(H24="Alt 3",$N$24,IF(H24="Alt 4",$N$25,IF(H24="Alt 5",#REF!,IF(H24="Change",V23,"")))))))))</f>
        <v/>
      </c>
      <c r="V24" s="53" t="e">
        <f>IF(COUNT(U$4:U24)=0,NA(),IF(ISNUMBER(U24),U24,V23))</f>
        <v>#N/A</v>
      </c>
      <c r="W24" s="48" t="e">
        <f t="shared" si="1"/>
        <v>#N/A</v>
      </c>
      <c r="X24" s="72" t="str">
        <f>IF(AND(ISNUMBER($S24),COUNT($U$4:$U24)=X$2),$S24,"")</f>
        <v/>
      </c>
      <c r="Y24" s="72" t="str">
        <f>IF(AND(ISNUMBER($S24),COUNT($U$4:$U24)=Y$2),$S24,"")</f>
        <v/>
      </c>
      <c r="Z24" s="72" t="str">
        <f>IF(AND(ISNUMBER($S24),COUNT($U$4:$U24)=Z$2),$S24,"")</f>
        <v/>
      </c>
      <c r="AA24" s="72" t="str">
        <f>IF(AND(ISNUMBER($S24),COUNT($U$4:$U24)=AA$2),$S24,"")</f>
        <v/>
      </c>
      <c r="AB24" s="72" t="str">
        <f>IF(AND(ISNUMBER($S24),COUNT($U$4:$U24)=AB$2),$S24,"")</f>
        <v/>
      </c>
      <c r="AC24" s="72" t="str">
        <f>IF(AND(ISNUMBER($S24),COUNT($U$4:$U24)=AC$2),$S24,"")</f>
        <v/>
      </c>
      <c r="AD24" s="72" t="str">
        <f>IF(AND(ISNUMBER($S24),COUNT($U$4:$U24)=AD$2),$S24,"")</f>
        <v/>
      </c>
      <c r="AE24" s="72" t="str">
        <f>IF(AND(ISNUMBER($S24),COUNT($U$4:$U24)=AE$2),$S24,"")</f>
        <v/>
      </c>
      <c r="AF24" s="72" t="str">
        <f>IF(AND(ISNUMBER($S24),COUNT($U$4:$U24)=AF$2),$S24,"")</f>
        <v/>
      </c>
      <c r="AG24" s="72" t="str">
        <f>IF(AND(ISNUMBER($S24),COUNT($U$4:$U24)=AG$2),$S24,"")</f>
        <v/>
      </c>
      <c r="AH24" s="72" t="str">
        <f>IF(AND(ISNUMBER($S24),COUNT($U$4:$U24)=AH$2),$S24,"")</f>
        <v/>
      </c>
      <c r="AI24" s="72" t="str">
        <f>IF(AND(ISNUMBER($S24),COUNT($U$4:$U24)=AI$2),$S24,"")</f>
        <v/>
      </c>
      <c r="AJ24" s="51" t="e">
        <f>IFERROR(IF(COUNT($U$4:$U24)&lt;&gt;AJ$2,NA(),SLOPE(X$4:X$26,$R$4:$R$26)*($R24-COUNTIF(BH$4:BH24,"Hold"))+INTERCEPT(X$4:X$26,$R$4:$R$26)),NA())</f>
        <v>#N/A</v>
      </c>
      <c r="AK24" s="51" t="e">
        <f>IFERROR(IF(COUNT($U$4:$U24)&lt;&gt;AK$2,NA(),SLOPE(Y$4:Y$26,$R$4:$R$26)*($R24-COUNTIF(BI$4:BI24,"Hold"))+INTERCEPT(Y$4:Y$26,$R$4:$R$26)),NA())</f>
        <v>#N/A</v>
      </c>
      <c r="AL24" s="51" t="e">
        <f>IFERROR(IF(COUNT($U$4:$U24)&lt;&gt;AL$2,NA(),SLOPE(Z$4:Z$26,$R$4:$R$26)*($R24-COUNTIF(BJ$4:BJ24,"Hold"))+INTERCEPT(Z$4:Z$26,$R$4:$R$26)),NA())</f>
        <v>#N/A</v>
      </c>
      <c r="AM24" s="51" t="e">
        <f>IFERROR(IF(COUNT($U$4:$U24)&lt;&gt;AM$2,NA(),SLOPE(AA$4:AA$26,$R$4:$R$26)*($R24-COUNTIF(BK$4:BK24,"Hold"))+INTERCEPT(AA$4:AA$26,$R$4:$R$26)),NA())</f>
        <v>#N/A</v>
      </c>
      <c r="AN24" s="51" t="e">
        <f>IFERROR(IF(COUNT($U$4:$U24)&lt;&gt;AN$2,NA(),SLOPE(AB$4:AB$26,$R$4:$R$26)*($R24-COUNTIF(BL$4:BL24,"Hold"))+INTERCEPT(AB$4:AB$26,$R$4:$R$26)),NA())</f>
        <v>#N/A</v>
      </c>
      <c r="AO24" s="51" t="e">
        <f>IFERROR(IF(COUNT($U$4:$U24)&lt;&gt;AO$2,NA(),SLOPE(AC$4:AC$26,$R$4:$R$26)*($R24-COUNTIF(BM$4:BM24,"Hold"))+INTERCEPT(AC$4:AC$26,$R$4:$R$26)),NA())</f>
        <v>#N/A</v>
      </c>
      <c r="AP24" s="51" t="e">
        <f>IFERROR(IF(COUNT($U$4:$U24)&lt;&gt;AP$2,NA(),SLOPE(AD$4:AD$26,$R$4:$R$26)*($R24-COUNTIF(BN$4:BN24,"Hold"))+INTERCEPT(AD$4:AD$26,$R$4:$R$26)),NA())</f>
        <v>#N/A</v>
      </c>
      <c r="AQ24" s="51" t="e">
        <f>IFERROR(IF(COUNT($U$4:$U24)&lt;&gt;AQ$2,NA(),SLOPE(AE$4:AE$26,$R$4:$R$26)*($R24-COUNTIF(BO$4:BO24,"Hold"))+INTERCEPT(AE$4:AE$26,$R$4:$R$26)),NA())</f>
        <v>#N/A</v>
      </c>
      <c r="AR24" s="51" t="e">
        <f>IFERROR(IF(COUNT($U$4:$U24)&lt;&gt;AR$2,NA(),SLOPE(AF$4:AF$26,$R$4:$R$26)*($R24-COUNTIF(BP$4:BP24,"Hold"))+INTERCEPT(AF$4:AF$26,$R$4:$R$26)),NA())</f>
        <v>#N/A</v>
      </c>
      <c r="AS24" s="51" t="e">
        <f>IFERROR(IF(COUNT($U$4:$U24)&lt;&gt;AS$2,NA(),SLOPE(AG$4:AG$26,$R$4:$R$26)*($R24-COUNTIF(BQ$4:BQ24,"Hold"))+INTERCEPT(AG$4:AG$26,$R$4:$R$26)),NA())</f>
        <v>#N/A</v>
      </c>
      <c r="AT24" s="51" t="e">
        <f>IFERROR(IF(COUNT($U$4:$U24)&lt;&gt;AT$2,NA(),SLOPE(AH$4:AH$26,$R$4:$R$26)*($R24-COUNTIF(BR$4:BR24,"Hold"))+INTERCEPT(AH$4:AH$26,$R$4:$R$26)),NA())</f>
        <v>#N/A</v>
      </c>
      <c r="AU24" s="51" t="e">
        <f>IFERROR(IF(COUNT($U$4:$U24)&lt;&gt;AU$2,NA(),SLOPE(AI$4:AI$26,$R$4:$R$26)*($R24-COUNTIF(BS$4:BS24,"Hold"))+INTERCEPT(AI$4:AI$26,$R$4:$R$26)),NA())</f>
        <v>#N/A</v>
      </c>
      <c r="AV24" s="57" t="e">
        <f>IF(AND(ISNUMBER($U24),COUNT($U$4:$U24)=AV$2),$G24,IF($H24="Hold",AV23,IF(COUNT($U$4:$U24)=AV$2,$V24+AV23,NA())))</f>
        <v>#N/A</v>
      </c>
      <c r="AW24" s="57" t="e">
        <f>IF(AND(ISNUMBER($U24),COUNT($U$4:$U24)=AW$2),$G24,IF($H24="Hold",AW23,IF(COUNT($U$4:$U24)=AW$2,$V24+AW23,NA())))</f>
        <v>#N/A</v>
      </c>
      <c r="AX24" s="57" t="e">
        <f>IF(AND(ISNUMBER($U24),COUNT($U$4:$U24)=AX$2),$G24,IF($H24="Hold",AX23,IF(COUNT($U$4:$U24)=AX$2,$V24+AX23,NA())))</f>
        <v>#N/A</v>
      </c>
      <c r="AY24" s="57" t="e">
        <f>IF(AND(ISNUMBER($U24),COUNT($U$4:$U24)=AY$2),$G24,IF($H24="Hold",AY23,IF(COUNT($U$4:$U24)=AY$2,$V24+AY23,NA())))</f>
        <v>#N/A</v>
      </c>
      <c r="AZ24" s="57" t="e">
        <f>IF(AND(ISNUMBER($U24),COUNT($U$4:$U24)=AZ$2),$G24,IF($H24="Hold",AZ23,IF(COUNT($U$4:$U24)=AZ$2,$V24+AZ23,NA())))</f>
        <v>#N/A</v>
      </c>
      <c r="BA24" s="57" t="e">
        <f>IF(AND(ISNUMBER($U24),COUNT($U$4:$U24)=BA$2),$G24,IF($H24="Hold",BA23,IF(COUNT($U$4:$U24)=BA$2,$V24+BA23,NA())))</f>
        <v>#N/A</v>
      </c>
      <c r="BB24" s="57" t="e">
        <f>IF(AND(ISNUMBER($U24),COUNT($U$4:$U24)=BB$2),$G24,IF($H24="Hold",BB23,IF(COUNT($U$4:$U24)=BB$2,$V24+BB23,NA())))</f>
        <v>#N/A</v>
      </c>
      <c r="BC24" s="57" t="e">
        <f>IF(AND(ISNUMBER($U24),COUNT($U$4:$U24)=BC$2),$G24,IF($H24="Hold",BC23,IF(COUNT($U$4:$U24)=BC$2,$V24+BC23,NA())))</f>
        <v>#N/A</v>
      </c>
      <c r="BD24" s="57" t="e">
        <f>IF(AND(ISNUMBER($U24),COUNT($U$4:$U24)=BD$2),$G24,IF($H24="Hold",BD23,IF(COUNT($U$4:$U24)=BD$2,$V24+BD23,NA())))</f>
        <v>#N/A</v>
      </c>
      <c r="BE24" s="57" t="e">
        <f>IF(AND(ISNUMBER($U24),COUNT($U$4:$U24)=BE$2),$G24,IF($H24="Hold",BE23,IF(COUNT($U$4:$U24)=BE$2,$V24+BE23,NA())))</f>
        <v>#N/A</v>
      </c>
      <c r="BF24" s="57" t="e">
        <f>IF(AND(ISNUMBER($U24),COUNT($U$4:$U24)=BF$2),$G24,IF($H24="Hold",BF23,IF(COUNT($U$4:$U24)=BF$2,$V24+BF23,NA())))</f>
        <v>#N/A</v>
      </c>
      <c r="BG24" s="57" t="e">
        <f>IF(AND(ISNUMBER($U24),COUNT($U$4:$U24)=BG$2),$G24,IF($H24="Hold",BG23,IF(COUNT($U$4:$U24)=BG$2,$V24+BG23,NA())))</f>
        <v>#N/A</v>
      </c>
      <c r="BH24" s="55" t="e">
        <f>IF(AND(COUNT($U$4:$U24)=BH$2,$H24="Hold"),"Hold",NA())</f>
        <v>#N/A</v>
      </c>
      <c r="BI24" s="55" t="e">
        <f>IF(AND(COUNT($U$4:$U24)=BI$2,$H24="Hold"),"Hold",NA())</f>
        <v>#N/A</v>
      </c>
      <c r="BJ24" s="55" t="e">
        <f>IF(AND(COUNT($U$4:$U24)=BJ$2,$H24="Hold"),"Hold",NA())</f>
        <v>#N/A</v>
      </c>
      <c r="BK24" s="55" t="e">
        <f>IF(AND(COUNT($U$4:$U24)=BK$2,$H24="Hold"),"Hold",NA())</f>
        <v>#N/A</v>
      </c>
      <c r="BL24" s="55" t="e">
        <f>IF(AND(COUNT($U$4:$U24)=BL$2,$H24="Hold"),"Hold",NA())</f>
        <v>#N/A</v>
      </c>
      <c r="BM24" s="55" t="e">
        <f>IF(AND(COUNT($U$4:$U24)=BM$2,$H24="Hold"),"Hold",NA())</f>
        <v>#N/A</v>
      </c>
      <c r="BN24" s="55" t="e">
        <f>IF(AND(COUNT($U$4:$U24)=BN$2,$H24="Hold"),"Hold",NA())</f>
        <v>#N/A</v>
      </c>
      <c r="BO24" s="55" t="e">
        <f>IF(AND(COUNT($U$4:$U24)=BO$2,$H24="Hold"),"Hold",NA())</f>
        <v>#N/A</v>
      </c>
      <c r="BP24" s="55" t="e">
        <f>IF(AND(COUNT($U$4:$U24)=BP$2,$H24="Hold"),"Hold",NA())</f>
        <v>#N/A</v>
      </c>
      <c r="BQ24" s="55" t="e">
        <f>IF(AND(COUNT($U$4:$U24)=BQ$2,$H24="Hold"),"Hold",NA())</f>
        <v>#N/A</v>
      </c>
      <c r="BR24" s="55" t="e">
        <f>IF(AND(COUNT($U$4:$U24)=BR$2,$H24="Hold"),"Hold",NA())</f>
        <v>#N/A</v>
      </c>
      <c r="BS24" s="55" t="e">
        <f>IF(AND(COUNT($U$4:$U24)=BS$2,$H24="Hold"),"Hold",NA())</f>
        <v>#N/A</v>
      </c>
    </row>
    <row r="25" spans="1:71" s="96" customFormat="1" ht="18.75" customHeight="1" x14ac:dyDescent="0.25">
      <c r="B25" s="23"/>
      <c r="C25" s="95"/>
      <c r="D25" s="9">
        <f t="shared" si="2"/>
        <v>42</v>
      </c>
      <c r="E25" s="10">
        <f t="shared" si="3"/>
        <v>42884</v>
      </c>
      <c r="F25" s="5" t="str">
        <f>IFERROR(IF(COUNT(G$4:G25)=0,"",IF(H25="Hold",F24,IF(ISNUMBER(U25),G25,F24+V25))),"")</f>
        <v/>
      </c>
      <c r="G25" s="13"/>
      <c r="H25" s="27"/>
      <c r="I25" s="17"/>
      <c r="J25" s="93"/>
      <c r="K25" s="34"/>
      <c r="L25" s="151"/>
      <c r="M25" s="151"/>
      <c r="N25" s="151"/>
      <c r="O25" s="151"/>
      <c r="P25" s="37"/>
      <c r="R25" s="46">
        <v>22</v>
      </c>
      <c r="S25" s="47" t="e">
        <f t="shared" si="0"/>
        <v>#N/A</v>
      </c>
      <c r="T25" s="47"/>
      <c r="U25" s="52" t="str">
        <f>IF(H25="30 Mins",$N$19,IF(H25="45 Mins",$N$20,IF(H25="60 Mins",$N$21,IF(H25="Alt 1",$N$22,IF(H25="Alt 2",$N$23,IF(H25="Alt 3",$N$24,IF(H25="Alt 4",$N$25,IF(H25="Alt 5",#REF!,IF(H25="Change",V24,"")))))))))</f>
        <v/>
      </c>
      <c r="V25" s="53" t="e">
        <f>IF(COUNT(U$4:U25)=0,NA(),IF(ISNUMBER(U25),U25,V24))</f>
        <v>#N/A</v>
      </c>
      <c r="W25" s="48" t="e">
        <f t="shared" si="1"/>
        <v>#N/A</v>
      </c>
      <c r="X25" s="72" t="str">
        <f>IF(AND(ISNUMBER($S25),COUNT($U$4:$U25)=X$2),$S25,"")</f>
        <v/>
      </c>
      <c r="Y25" s="72" t="str">
        <f>IF(AND(ISNUMBER($S25),COUNT($U$4:$U25)=Y$2),$S25,"")</f>
        <v/>
      </c>
      <c r="Z25" s="72" t="str">
        <f>IF(AND(ISNUMBER($S25),COUNT($U$4:$U25)=Z$2),$S25,"")</f>
        <v/>
      </c>
      <c r="AA25" s="72" t="str">
        <f>IF(AND(ISNUMBER($S25),COUNT($U$4:$U25)=AA$2),$S25,"")</f>
        <v/>
      </c>
      <c r="AB25" s="72" t="str">
        <f>IF(AND(ISNUMBER($S25),COUNT($U$4:$U25)=AB$2),$S25,"")</f>
        <v/>
      </c>
      <c r="AC25" s="72" t="str">
        <f>IF(AND(ISNUMBER($S25),COUNT($U$4:$U25)=AC$2),$S25,"")</f>
        <v/>
      </c>
      <c r="AD25" s="72" t="str">
        <f>IF(AND(ISNUMBER($S25),COUNT($U$4:$U25)=AD$2),$S25,"")</f>
        <v/>
      </c>
      <c r="AE25" s="72" t="str">
        <f>IF(AND(ISNUMBER($S25),COUNT($U$4:$U25)=AE$2),$S25,"")</f>
        <v/>
      </c>
      <c r="AF25" s="72" t="str">
        <f>IF(AND(ISNUMBER($S25),COUNT($U$4:$U25)=AF$2),$S25,"")</f>
        <v/>
      </c>
      <c r="AG25" s="72" t="str">
        <f>IF(AND(ISNUMBER($S25),COUNT($U$4:$U25)=AG$2),$S25,"")</f>
        <v/>
      </c>
      <c r="AH25" s="72" t="str">
        <f>IF(AND(ISNUMBER($S25),COUNT($U$4:$U25)=AH$2),$S25,"")</f>
        <v/>
      </c>
      <c r="AI25" s="72" t="str">
        <f>IF(AND(ISNUMBER($S25),COUNT($U$4:$U25)=AI$2),$S25,"")</f>
        <v/>
      </c>
      <c r="AJ25" s="51" t="e">
        <f>IFERROR(IF(COUNT($U$4:$U25)&lt;&gt;AJ$2,NA(),SLOPE(X$4:X$26,$R$4:$R$26)*($R25-COUNTIF(BH$4:BH25,"Hold"))+INTERCEPT(X$4:X$26,$R$4:$R$26)),NA())</f>
        <v>#N/A</v>
      </c>
      <c r="AK25" s="51" t="e">
        <f>IFERROR(IF(COUNT($U$4:$U25)&lt;&gt;AK$2,NA(),SLOPE(Y$4:Y$26,$R$4:$R$26)*($R25-COUNTIF(BI$4:BI25,"Hold"))+INTERCEPT(Y$4:Y$26,$R$4:$R$26)),NA())</f>
        <v>#N/A</v>
      </c>
      <c r="AL25" s="51" t="e">
        <f>IFERROR(IF(COUNT($U$4:$U25)&lt;&gt;AL$2,NA(),SLOPE(Z$4:Z$26,$R$4:$R$26)*($R25-COUNTIF(BJ$4:BJ25,"Hold"))+INTERCEPT(Z$4:Z$26,$R$4:$R$26)),NA())</f>
        <v>#N/A</v>
      </c>
      <c r="AM25" s="51" t="e">
        <f>IFERROR(IF(COUNT($U$4:$U25)&lt;&gt;AM$2,NA(),SLOPE(AA$4:AA$26,$R$4:$R$26)*($R25-COUNTIF(BK$4:BK25,"Hold"))+INTERCEPT(AA$4:AA$26,$R$4:$R$26)),NA())</f>
        <v>#N/A</v>
      </c>
      <c r="AN25" s="51" t="e">
        <f>IFERROR(IF(COUNT($U$4:$U25)&lt;&gt;AN$2,NA(),SLOPE(AB$4:AB$26,$R$4:$R$26)*($R25-COUNTIF(BL$4:BL25,"Hold"))+INTERCEPT(AB$4:AB$26,$R$4:$R$26)),NA())</f>
        <v>#N/A</v>
      </c>
      <c r="AO25" s="51" t="e">
        <f>IFERROR(IF(COUNT($U$4:$U25)&lt;&gt;AO$2,NA(),SLOPE(AC$4:AC$26,$R$4:$R$26)*($R25-COUNTIF(BM$4:BM25,"Hold"))+INTERCEPT(AC$4:AC$26,$R$4:$R$26)),NA())</f>
        <v>#N/A</v>
      </c>
      <c r="AP25" s="51" t="e">
        <f>IFERROR(IF(COUNT($U$4:$U25)&lt;&gt;AP$2,NA(),SLOPE(AD$4:AD$26,$R$4:$R$26)*($R25-COUNTIF(BN$4:BN25,"Hold"))+INTERCEPT(AD$4:AD$26,$R$4:$R$26)),NA())</f>
        <v>#N/A</v>
      </c>
      <c r="AQ25" s="51" t="e">
        <f>IFERROR(IF(COUNT($U$4:$U25)&lt;&gt;AQ$2,NA(),SLOPE(AE$4:AE$26,$R$4:$R$26)*($R25-COUNTIF(BO$4:BO25,"Hold"))+INTERCEPT(AE$4:AE$26,$R$4:$R$26)),NA())</f>
        <v>#N/A</v>
      </c>
      <c r="AR25" s="51" t="e">
        <f>IFERROR(IF(COUNT($U$4:$U25)&lt;&gt;AR$2,NA(),SLOPE(AF$4:AF$26,$R$4:$R$26)*($R25-COUNTIF(BP$4:BP25,"Hold"))+INTERCEPT(AF$4:AF$26,$R$4:$R$26)),NA())</f>
        <v>#N/A</v>
      </c>
      <c r="AS25" s="51" t="e">
        <f>IFERROR(IF(COUNT($U$4:$U25)&lt;&gt;AS$2,NA(),SLOPE(AG$4:AG$26,$R$4:$R$26)*($R25-COUNTIF(BQ$4:BQ25,"Hold"))+INTERCEPT(AG$4:AG$26,$R$4:$R$26)),NA())</f>
        <v>#N/A</v>
      </c>
      <c r="AT25" s="51" t="e">
        <f>IFERROR(IF(COUNT($U$4:$U25)&lt;&gt;AT$2,NA(),SLOPE(AH$4:AH$26,$R$4:$R$26)*($R25-COUNTIF(BR$4:BR25,"Hold"))+INTERCEPT(AH$4:AH$26,$R$4:$R$26)),NA())</f>
        <v>#N/A</v>
      </c>
      <c r="AU25" s="51" t="e">
        <f>IFERROR(IF(COUNT($U$4:$U25)&lt;&gt;AU$2,NA(),SLOPE(AI$4:AI$26,$R$4:$R$26)*($R25-COUNTIF(BS$4:BS25,"Hold"))+INTERCEPT(AI$4:AI$26,$R$4:$R$26)),NA())</f>
        <v>#N/A</v>
      </c>
      <c r="AV25" s="57" t="e">
        <f>IF(AND(ISNUMBER($U25),COUNT($U$4:$U25)=AV$2),$G25,IF($H25="Hold",AV24,IF(COUNT($U$4:$U25)=AV$2,$V25+AV24,NA())))</f>
        <v>#N/A</v>
      </c>
      <c r="AW25" s="57" t="e">
        <f>IF(AND(ISNUMBER($U25),COUNT($U$4:$U25)=AW$2),$G25,IF($H25="Hold",AW24,IF(COUNT($U$4:$U25)=AW$2,$V25+AW24,NA())))</f>
        <v>#N/A</v>
      </c>
      <c r="AX25" s="57" t="e">
        <f>IF(AND(ISNUMBER($U25),COUNT($U$4:$U25)=AX$2),$G25,IF($H25="Hold",AX24,IF(COUNT($U$4:$U25)=AX$2,$V25+AX24,NA())))</f>
        <v>#N/A</v>
      </c>
      <c r="AY25" s="57" t="e">
        <f>IF(AND(ISNUMBER($U25),COUNT($U$4:$U25)=AY$2),$G25,IF($H25="Hold",AY24,IF(COUNT($U$4:$U25)=AY$2,$V25+AY24,NA())))</f>
        <v>#N/A</v>
      </c>
      <c r="AZ25" s="57" t="e">
        <f>IF(AND(ISNUMBER($U25),COUNT($U$4:$U25)=AZ$2),$G25,IF($H25="Hold",AZ24,IF(COUNT($U$4:$U25)=AZ$2,$V25+AZ24,NA())))</f>
        <v>#N/A</v>
      </c>
      <c r="BA25" s="57" t="e">
        <f>IF(AND(ISNUMBER($U25),COUNT($U$4:$U25)=BA$2),$G25,IF($H25="Hold",BA24,IF(COUNT($U$4:$U25)=BA$2,$V25+BA24,NA())))</f>
        <v>#N/A</v>
      </c>
      <c r="BB25" s="57" t="e">
        <f>IF(AND(ISNUMBER($U25),COUNT($U$4:$U25)=BB$2),$G25,IF($H25="Hold",BB24,IF(COUNT($U$4:$U25)=BB$2,$V25+BB24,NA())))</f>
        <v>#N/A</v>
      </c>
      <c r="BC25" s="57" t="e">
        <f>IF(AND(ISNUMBER($U25),COUNT($U$4:$U25)=BC$2),$G25,IF($H25="Hold",BC24,IF(COUNT($U$4:$U25)=BC$2,$V25+BC24,NA())))</f>
        <v>#N/A</v>
      </c>
      <c r="BD25" s="57" t="e">
        <f>IF(AND(ISNUMBER($U25),COUNT($U$4:$U25)=BD$2),$G25,IF($H25="Hold",BD24,IF(COUNT($U$4:$U25)=BD$2,$V25+BD24,NA())))</f>
        <v>#N/A</v>
      </c>
      <c r="BE25" s="57" t="e">
        <f>IF(AND(ISNUMBER($U25),COUNT($U$4:$U25)=BE$2),$G25,IF($H25="Hold",BE24,IF(COUNT($U$4:$U25)=BE$2,$V25+BE24,NA())))</f>
        <v>#N/A</v>
      </c>
      <c r="BF25" s="57" t="e">
        <f>IF(AND(ISNUMBER($U25),COUNT($U$4:$U25)=BF$2),$G25,IF($H25="Hold",BF24,IF(COUNT($U$4:$U25)=BF$2,$V25+BF24,NA())))</f>
        <v>#N/A</v>
      </c>
      <c r="BG25" s="57" t="e">
        <f>IF(AND(ISNUMBER($U25),COUNT($U$4:$U25)=BG$2),$G25,IF($H25="Hold",BG24,IF(COUNT($U$4:$U25)=BG$2,$V25+BG24,NA())))</f>
        <v>#N/A</v>
      </c>
      <c r="BH25" s="55" t="e">
        <f>IF(AND(COUNT($U$4:$U25)=BH$2,$H25="Hold"),"Hold",NA())</f>
        <v>#N/A</v>
      </c>
      <c r="BI25" s="55" t="e">
        <f>IF(AND(COUNT($U$4:$U25)=BI$2,$H25="Hold"),"Hold",NA())</f>
        <v>#N/A</v>
      </c>
      <c r="BJ25" s="55" t="e">
        <f>IF(AND(COUNT($U$4:$U25)=BJ$2,$H25="Hold"),"Hold",NA())</f>
        <v>#N/A</v>
      </c>
      <c r="BK25" s="55" t="e">
        <f>IF(AND(COUNT($U$4:$U25)=BK$2,$H25="Hold"),"Hold",NA())</f>
        <v>#N/A</v>
      </c>
      <c r="BL25" s="55" t="e">
        <f>IF(AND(COUNT($U$4:$U25)=BL$2,$H25="Hold"),"Hold",NA())</f>
        <v>#N/A</v>
      </c>
      <c r="BM25" s="55" t="e">
        <f>IF(AND(COUNT($U$4:$U25)=BM$2,$H25="Hold"),"Hold",NA())</f>
        <v>#N/A</v>
      </c>
      <c r="BN25" s="55" t="e">
        <f>IF(AND(COUNT($U$4:$U25)=BN$2,$H25="Hold"),"Hold",NA())</f>
        <v>#N/A</v>
      </c>
      <c r="BO25" s="55" t="e">
        <f>IF(AND(COUNT($U$4:$U25)=BO$2,$H25="Hold"),"Hold",NA())</f>
        <v>#N/A</v>
      </c>
      <c r="BP25" s="55" t="e">
        <f>IF(AND(COUNT($U$4:$U25)=BP$2,$H25="Hold"),"Hold",NA())</f>
        <v>#N/A</v>
      </c>
      <c r="BQ25" s="55" t="e">
        <f>IF(AND(COUNT($U$4:$U25)=BQ$2,$H25="Hold"),"Hold",NA())</f>
        <v>#N/A</v>
      </c>
      <c r="BR25" s="55" t="e">
        <f>IF(AND(COUNT($U$4:$U25)=BR$2,$H25="Hold"),"Hold",NA())</f>
        <v>#N/A</v>
      </c>
      <c r="BS25" s="55" t="e">
        <f>IF(AND(COUNT($U$4:$U25)=BS$2,$H25="Hold"),"Hold",NA())</f>
        <v>#N/A</v>
      </c>
    </row>
    <row r="26" spans="1:71" s="96" customFormat="1" ht="18.75" customHeight="1" x14ac:dyDescent="0.25">
      <c r="B26" s="61" t="str">
        <f>IF(ISBLANK($A$1),"","This worksheet was created by Mike Braun for the Pulaski County School District.  (Delete contents of Cell A1.)")</f>
        <v/>
      </c>
      <c r="C26" s="95"/>
      <c r="D26" s="9">
        <f t="shared" si="2"/>
        <v>44</v>
      </c>
      <c r="E26" s="10">
        <f t="shared" si="3"/>
        <v>42898</v>
      </c>
      <c r="F26" s="5" t="str">
        <f>IFERROR(IF(COUNT(G$4:G26)=0,"",IF(H26="Hold",F25,IF(ISNUMBER(U26),G26,F25+V26))),"")</f>
        <v/>
      </c>
      <c r="G26" s="14"/>
      <c r="H26" s="27"/>
      <c r="I26" s="17"/>
      <c r="J26" s="93"/>
      <c r="K26" s="41"/>
      <c r="L26" s="152"/>
      <c r="M26" s="152"/>
      <c r="N26" s="152"/>
      <c r="O26" s="152"/>
      <c r="P26" s="42"/>
      <c r="R26" s="46">
        <v>23</v>
      </c>
      <c r="S26" s="47" t="e">
        <f t="shared" si="0"/>
        <v>#N/A</v>
      </c>
      <c r="T26" s="47"/>
      <c r="U26" s="52" t="str">
        <f>IF(H26="30 Mins",$N$19,IF(H26="45 Mins",$N$20,IF(H26="60 Mins",$N$21,IF(H26="Alt 1",$N$22,IF(H26="Alt 2",$N$23,IF(H26="Alt 3",$N$24,IF(H26="Alt 4",$N$25,IF(H26="Alt 5",#REF!,IF(H26="Change",V25,"")))))))))</f>
        <v/>
      </c>
      <c r="V26" s="53" t="e">
        <f>IF(COUNT(U$4:U26)=0,NA(),IF(ISNUMBER(U26),U26,V25))</f>
        <v>#N/A</v>
      </c>
      <c r="W26" s="48" t="e">
        <f t="shared" si="1"/>
        <v>#N/A</v>
      </c>
      <c r="X26" s="73" t="str">
        <f>IF(AND(ISNUMBER($S26),COUNT($U$4:$U26)=X$2),$S26,"")</f>
        <v/>
      </c>
      <c r="Y26" s="73" t="str">
        <f>IF(AND(ISNUMBER($S26),COUNT($U$4:$U26)=Y$2),$S26,"")</f>
        <v/>
      </c>
      <c r="Z26" s="73" t="str">
        <f>IF(AND(ISNUMBER($S26),COUNT($U$4:$U26)=Z$2),$S26,"")</f>
        <v/>
      </c>
      <c r="AA26" s="73" t="str">
        <f>IF(AND(ISNUMBER($S26),COUNT($U$4:$U26)=AA$2),$S26,"")</f>
        <v/>
      </c>
      <c r="AB26" s="73" t="str">
        <f>IF(AND(ISNUMBER($S26),COUNT($U$4:$U26)=AB$2),$S26,"")</f>
        <v/>
      </c>
      <c r="AC26" s="73" t="str">
        <f>IF(AND(ISNUMBER($S26),COUNT($U$4:$U26)=AC$2),$S26,"")</f>
        <v/>
      </c>
      <c r="AD26" s="73" t="str">
        <f>IF(AND(ISNUMBER($S26),COUNT($U$4:$U26)=AD$2),$S26,"")</f>
        <v/>
      </c>
      <c r="AE26" s="73" t="str">
        <f>IF(AND(ISNUMBER($S26),COUNT($U$4:$U26)=AE$2),$S26,"")</f>
        <v/>
      </c>
      <c r="AF26" s="73" t="str">
        <f>IF(AND(ISNUMBER($S26),COUNT($U$4:$U26)=AF$2),$S26,"")</f>
        <v/>
      </c>
      <c r="AG26" s="73" t="str">
        <f>IF(AND(ISNUMBER($S26),COUNT($U$4:$U26)=AG$2),$S26,"")</f>
        <v/>
      </c>
      <c r="AH26" s="73" t="str">
        <f>IF(AND(ISNUMBER($S26),COUNT($U$4:$U26)=AH$2),$S26,"")</f>
        <v/>
      </c>
      <c r="AI26" s="73" t="str">
        <f>IF(AND(ISNUMBER($S26),COUNT($U$4:$U26)=AI$2),$S26,"")</f>
        <v/>
      </c>
      <c r="AJ26" s="51" t="e">
        <f>IFERROR(IF(COUNT($U$4:$U26)&lt;&gt;AJ$2,NA(),SLOPE(X$4:X$26,$R$4:$R$26)*($R26-COUNTIF(BH$4:BH26,"Hold"))+INTERCEPT(X$4:X$26,$R$4:$R$26)),NA())</f>
        <v>#N/A</v>
      </c>
      <c r="AK26" s="51" t="e">
        <f>IFERROR(IF(COUNT($U$4:$U26)&lt;&gt;AK$2,NA(),SLOPE(Y$4:Y$26,$R$4:$R$26)*($R26-COUNTIF(BI$4:BI26,"Hold"))+INTERCEPT(Y$4:Y$26,$R$4:$R$26)),NA())</f>
        <v>#N/A</v>
      </c>
      <c r="AL26" s="51" t="e">
        <f>IFERROR(IF(COUNT($U$4:$U26)&lt;&gt;AL$2,NA(),SLOPE(Z$4:Z$26,$R$4:$R$26)*($R26-COUNTIF(BJ$4:BJ26,"Hold"))+INTERCEPT(Z$4:Z$26,$R$4:$R$26)),NA())</f>
        <v>#N/A</v>
      </c>
      <c r="AM26" s="51" t="e">
        <f>IFERROR(IF(COUNT($U$4:$U26)&lt;&gt;AM$2,NA(),SLOPE(AA$4:AA$26,$R$4:$R$26)*($R26-COUNTIF(BK$4:BK26,"Hold"))+INTERCEPT(AA$4:AA$26,$R$4:$R$26)),NA())</f>
        <v>#N/A</v>
      </c>
      <c r="AN26" s="51" t="e">
        <f>IFERROR(IF(COUNT($U$4:$U26)&lt;&gt;AN$2,NA(),SLOPE(AB$4:AB$26,$R$4:$R$26)*($R26-COUNTIF(BL$4:BL26,"Hold"))+INTERCEPT(AB$4:AB$26,$R$4:$R$26)),NA())</f>
        <v>#N/A</v>
      </c>
      <c r="AO26" s="51" t="e">
        <f>IFERROR(IF(COUNT($U$4:$U26)&lt;&gt;AO$2,NA(),SLOPE(AC$4:AC$26,$R$4:$R$26)*($R26-COUNTIF(BM$4:BM26,"Hold"))+INTERCEPT(AC$4:AC$26,$R$4:$R$26)),NA())</f>
        <v>#N/A</v>
      </c>
      <c r="AP26" s="51" t="e">
        <f>IFERROR(IF(COUNT($U$4:$U26)&lt;&gt;AP$2,NA(),SLOPE(AD$4:AD$26,$R$4:$R$26)*($R26-COUNTIF(BN$4:BN26,"Hold"))+INTERCEPT(AD$4:AD$26,$R$4:$R$26)),NA())</f>
        <v>#N/A</v>
      </c>
      <c r="AQ26" s="51" t="e">
        <f>IFERROR(IF(COUNT($U$4:$U26)&lt;&gt;AQ$2,NA(),SLOPE(AE$4:AE$26,$R$4:$R$26)*($R26-COUNTIF(BO$4:BO26,"Hold"))+INTERCEPT(AE$4:AE$26,$R$4:$R$26)),NA())</f>
        <v>#N/A</v>
      </c>
      <c r="AR26" s="51" t="e">
        <f>IFERROR(IF(COUNT($U$4:$U26)&lt;&gt;AR$2,NA(),SLOPE(AF$4:AF$26,$R$4:$R$26)*($R26-COUNTIF(BP$4:BP26,"Hold"))+INTERCEPT(AF$4:AF$26,$R$4:$R$26)),NA())</f>
        <v>#N/A</v>
      </c>
      <c r="AS26" s="51" t="e">
        <f>IFERROR(IF(COUNT($U$4:$U26)&lt;&gt;AS$2,NA(),SLOPE(AG$4:AG$26,$R$4:$R$26)*($R26-COUNTIF(BQ$4:BQ26,"Hold"))+INTERCEPT(AG$4:AG$26,$R$4:$R$26)),NA())</f>
        <v>#N/A</v>
      </c>
      <c r="AT26" s="51" t="e">
        <f>IFERROR(IF(COUNT($U$4:$U26)&lt;&gt;AT$2,NA(),SLOPE(AH$4:AH$26,$R$4:$R$26)*($R26-COUNTIF(BR$4:BR26,"Hold"))+INTERCEPT(AH$4:AH$26,$R$4:$R$26)),NA())</f>
        <v>#N/A</v>
      </c>
      <c r="AU26" s="51" t="e">
        <f>IFERROR(IF(COUNT($U$4:$U26)&lt;&gt;AU$2,NA(),SLOPE(AI$4:AI$26,$R$4:$R$26)*($R26-COUNTIF(BS$4:BS26,"Hold"))+INTERCEPT(AI$4:AI$26,$R$4:$R$26)),NA())</f>
        <v>#N/A</v>
      </c>
      <c r="AV26" s="57" t="e">
        <f>IF(AND(ISNUMBER($U26),COUNT($U$4:$U26)=AV$2),$G26,IF($H26="Hold",AV25,IF(COUNT($U$4:$U26)=AV$2,$V26+AV25,NA())))</f>
        <v>#N/A</v>
      </c>
      <c r="AW26" s="57" t="e">
        <f>IF(AND(ISNUMBER($U26),COUNT($U$4:$U26)=AW$2),$G26,IF($H26="Hold",AW25,IF(COUNT($U$4:$U26)=AW$2,$V26+AW25,NA())))</f>
        <v>#N/A</v>
      </c>
      <c r="AX26" s="57" t="e">
        <f>IF(AND(ISNUMBER($U26),COUNT($U$4:$U26)=AX$2),$G26,IF($H26="Hold",AX25,IF(COUNT($U$4:$U26)=AX$2,$V26+AX25,NA())))</f>
        <v>#N/A</v>
      </c>
      <c r="AY26" s="57" t="e">
        <f>IF(AND(ISNUMBER($U26),COUNT($U$4:$U26)=AY$2),$G26,IF($H26="Hold",AY25,IF(COUNT($U$4:$U26)=AY$2,$V26+AY25,NA())))</f>
        <v>#N/A</v>
      </c>
      <c r="AZ26" s="57" t="e">
        <f>IF(AND(ISNUMBER($U26),COUNT($U$4:$U26)=AZ$2),$G26,IF($H26="Hold",AZ25,IF(COUNT($U$4:$U26)=AZ$2,$V26+AZ25,NA())))</f>
        <v>#N/A</v>
      </c>
      <c r="BA26" s="57" t="e">
        <f>IF(AND(ISNUMBER($U26),COUNT($U$4:$U26)=BA$2),$G26,IF($H26="Hold",BA25,IF(COUNT($U$4:$U26)=BA$2,$V26+BA25,NA())))</f>
        <v>#N/A</v>
      </c>
      <c r="BB26" s="57" t="e">
        <f>IF(AND(ISNUMBER($U26),COUNT($U$4:$U26)=BB$2),$G26,IF($H26="Hold",BB25,IF(COUNT($U$4:$U26)=BB$2,$V26+BB25,NA())))</f>
        <v>#N/A</v>
      </c>
      <c r="BC26" s="57" t="e">
        <f>IF(AND(ISNUMBER($U26),COUNT($U$4:$U26)=BC$2),$G26,IF($H26="Hold",BC25,IF(COUNT($U$4:$U26)=BC$2,$V26+BC25,NA())))</f>
        <v>#N/A</v>
      </c>
      <c r="BD26" s="57" t="e">
        <f>IF(AND(ISNUMBER($U26),COUNT($U$4:$U26)=BD$2),$G26,IF($H26="Hold",BD25,IF(COUNT($U$4:$U26)=BD$2,$V26+BD25,NA())))</f>
        <v>#N/A</v>
      </c>
      <c r="BE26" s="57" t="e">
        <f>IF(AND(ISNUMBER($U26),COUNT($U$4:$U26)=BE$2),$G26,IF($H26="Hold",BE25,IF(COUNT($U$4:$U26)=BE$2,$V26+BE25,NA())))</f>
        <v>#N/A</v>
      </c>
      <c r="BF26" s="57" t="e">
        <f>IF(AND(ISNUMBER($U26),COUNT($U$4:$U26)=BF$2),$G26,IF($H26="Hold",BF25,IF(COUNT($U$4:$U26)=BF$2,$V26+BF25,NA())))</f>
        <v>#N/A</v>
      </c>
      <c r="BG26" s="57" t="e">
        <f>IF(AND(ISNUMBER($U26),COUNT($U$4:$U26)=BG$2),$G26,IF($H26="Hold",BG25,IF(COUNT($U$4:$U26)=BG$2,$V26+BG25,NA())))</f>
        <v>#N/A</v>
      </c>
      <c r="BH26" s="55" t="e">
        <f>IF(AND(COUNT($U$4:$U26)=BH$2,$H26="Hold"),"Hold",NA())</f>
        <v>#N/A</v>
      </c>
      <c r="BI26" s="55" t="e">
        <f>IF(AND(COUNT($U$4:$U26)=BI$2,$H26="Hold"),"Hold",NA())</f>
        <v>#N/A</v>
      </c>
      <c r="BJ26" s="55" t="e">
        <f>IF(AND(COUNT($U$4:$U26)=BJ$2,$H26="Hold"),"Hold",NA())</f>
        <v>#N/A</v>
      </c>
      <c r="BK26" s="55" t="e">
        <f>IF(AND(COUNT($U$4:$U26)=BK$2,$H26="Hold"),"Hold",NA())</f>
        <v>#N/A</v>
      </c>
      <c r="BL26" s="55" t="e">
        <f>IF(AND(COUNT($U$4:$U26)=BL$2,$H26="Hold"),"Hold",NA())</f>
        <v>#N/A</v>
      </c>
      <c r="BM26" s="55" t="e">
        <f>IF(AND(COUNT($U$4:$U26)=BM$2,$H26="Hold"),"Hold",NA())</f>
        <v>#N/A</v>
      </c>
      <c r="BN26" s="55" t="e">
        <f>IF(AND(COUNT($U$4:$U26)=BN$2,$H26="Hold"),"Hold",NA())</f>
        <v>#N/A</v>
      </c>
      <c r="BO26" s="55" t="e">
        <f>IF(AND(COUNT($U$4:$U26)=BO$2,$H26="Hold"),"Hold",NA())</f>
        <v>#N/A</v>
      </c>
      <c r="BP26" s="55" t="e">
        <f>IF(AND(COUNT($U$4:$U26)=BP$2,$H26="Hold"),"Hold",NA())</f>
        <v>#N/A</v>
      </c>
      <c r="BQ26" s="55" t="e">
        <f>IF(AND(COUNT($U$4:$U26)=BQ$2,$H26="Hold"),"Hold",NA())</f>
        <v>#N/A</v>
      </c>
      <c r="BR26" s="55" t="e">
        <f>IF(AND(COUNT($U$4:$U26)=BR$2,$H26="Hold"),"Hold",NA())</f>
        <v>#N/A</v>
      </c>
      <c r="BS26" s="55" t="e">
        <f>IF(AND(COUNT($U$4:$U26)=BS$2,$H26="Hold"),"Hold",NA())</f>
        <v>#N/A</v>
      </c>
    </row>
    <row r="27" spans="1:71" s="96" customFormat="1" ht="8.25" customHeight="1" x14ac:dyDescent="0.3">
      <c r="B27" s="98"/>
      <c r="C27" s="95"/>
      <c r="D27" s="140" t="s">
        <v>87</v>
      </c>
      <c r="E27" s="140"/>
      <c r="F27" s="140"/>
      <c r="G27" s="140"/>
      <c r="H27" s="140"/>
      <c r="I27" s="140"/>
      <c r="J27" s="15"/>
      <c r="K27" s="88"/>
      <c r="L27" s="149" t="s">
        <v>85</v>
      </c>
      <c r="M27" s="149"/>
      <c r="N27" s="149"/>
      <c r="O27" s="149"/>
      <c r="R27" s="11"/>
      <c r="S27" s="11"/>
      <c r="T27" s="11"/>
      <c r="U27" s="100"/>
      <c r="V27" s="100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71" s="96" customFormat="1" ht="18.75" customHeight="1" x14ac:dyDescent="0.25">
      <c r="B28" s="130" t="s">
        <v>18</v>
      </c>
      <c r="C28" s="95"/>
      <c r="D28" s="141"/>
      <c r="E28" s="141"/>
      <c r="F28" s="141"/>
      <c r="G28" s="141"/>
      <c r="H28" s="141"/>
      <c r="I28" s="141"/>
      <c r="J28" s="101"/>
      <c r="L28" s="150"/>
      <c r="M28" s="150"/>
      <c r="N28" s="150"/>
      <c r="O28" s="150"/>
      <c r="P28" s="117"/>
      <c r="Q28" s="117"/>
    </row>
    <row r="29" spans="1:71" s="96" customFormat="1" ht="31.5" x14ac:dyDescent="0.25">
      <c r="A29" s="2"/>
      <c r="B29" s="80" t="s">
        <v>76</v>
      </c>
      <c r="C29" s="88"/>
      <c r="J29" s="101"/>
      <c r="L29" s="118"/>
      <c r="M29" s="118"/>
      <c r="N29" s="118"/>
      <c r="O29" s="118"/>
      <c r="P29" s="116"/>
      <c r="Q29" s="116"/>
    </row>
    <row r="30" spans="1:71" s="96" customFormat="1" ht="18.75" customHeight="1" x14ac:dyDescent="0.25">
      <c r="A30" s="2"/>
      <c r="B30" s="119" t="s">
        <v>74</v>
      </c>
      <c r="C30" s="88"/>
      <c r="J30" s="101"/>
      <c r="K30" s="88"/>
      <c r="L30" s="131"/>
      <c r="M30" s="88"/>
      <c r="N30" s="88"/>
      <c r="O30" s="88"/>
      <c r="P30" s="102"/>
    </row>
    <row r="31" spans="1:71" s="2" customFormat="1" ht="18.75" customHeight="1" x14ac:dyDescent="0.25">
      <c r="B31" s="103"/>
      <c r="C31" s="88"/>
      <c r="J31" s="15"/>
      <c r="K31" s="88"/>
      <c r="L31" s="104"/>
      <c r="M31" s="104"/>
      <c r="N31" s="104"/>
      <c r="O31" s="105"/>
      <c r="P31" s="106"/>
    </row>
    <row r="32" spans="1:71" s="2" customFormat="1" ht="18.75" customHeight="1" x14ac:dyDescent="0.25">
      <c r="A32" s="12"/>
      <c r="C32" s="104"/>
      <c r="J32" s="15"/>
      <c r="L32" s="88"/>
      <c r="M32" s="88"/>
      <c r="N32" s="88"/>
      <c r="O32" s="88"/>
      <c r="P32" s="102"/>
    </row>
    <row r="33" spans="1:16" s="2" customFormat="1" ht="18.75" customHeight="1" x14ac:dyDescent="0.25">
      <c r="C33" s="88"/>
      <c r="D33" s="102"/>
      <c r="E33" s="107"/>
      <c r="F33" s="107"/>
      <c r="G33" s="108"/>
      <c r="H33" s="99"/>
      <c r="I33" s="3"/>
      <c r="J33" s="3"/>
      <c r="L33" s="88"/>
      <c r="M33" s="88"/>
      <c r="N33" s="88"/>
      <c r="O33" s="88"/>
      <c r="P33" s="102"/>
    </row>
    <row r="34" spans="1:16" ht="49.5" customHeight="1" x14ac:dyDescent="0.25">
      <c r="A34" s="2"/>
      <c r="B34" s="2"/>
      <c r="C34" s="88"/>
      <c r="K34" s="2"/>
      <c r="L34" s="2"/>
      <c r="M34" s="2"/>
      <c r="N34" s="2"/>
      <c r="O34" s="2"/>
      <c r="P34" s="19"/>
    </row>
    <row r="35" spans="1:16" s="2" customFormat="1" ht="15" customHeight="1" x14ac:dyDescent="0.25">
      <c r="D35" s="102"/>
      <c r="E35" s="107"/>
      <c r="F35" s="107"/>
      <c r="G35" s="113"/>
      <c r="H35" s="113"/>
      <c r="I35" s="114"/>
      <c r="J35" s="49"/>
      <c r="P35" s="19"/>
    </row>
    <row r="36" spans="1:16" s="2" customFormat="1" ht="15" customHeight="1" x14ac:dyDescent="0.25">
      <c r="D36" s="102"/>
      <c r="E36" s="107"/>
      <c r="F36" s="107"/>
      <c r="G36" s="113"/>
      <c r="H36" s="113"/>
      <c r="I36" s="114"/>
      <c r="J36" s="49"/>
      <c r="P36" s="19"/>
    </row>
    <row r="37" spans="1:16" s="2" customFormat="1" ht="15" customHeight="1" x14ac:dyDescent="0.25">
      <c r="D37" s="19"/>
      <c r="E37" s="15"/>
      <c r="F37" s="15"/>
      <c r="J37" s="15"/>
      <c r="P37" s="19"/>
    </row>
    <row r="38" spans="1:16" s="2" customFormat="1" ht="15" customHeight="1" x14ac:dyDescent="0.25">
      <c r="D38" s="19"/>
      <c r="E38" s="15"/>
      <c r="F38" s="15"/>
      <c r="J38" s="15"/>
      <c r="P38" s="19"/>
    </row>
    <row r="39" spans="1:16" s="2" customFormat="1" ht="15" customHeight="1" x14ac:dyDescent="0.25">
      <c r="D39" s="19"/>
      <c r="E39" s="15"/>
      <c r="F39" s="15"/>
      <c r="J39" s="15"/>
      <c r="P39" s="19"/>
    </row>
    <row r="40" spans="1:16" s="2" customFormat="1" ht="15" customHeight="1" x14ac:dyDescent="0.25">
      <c r="D40" s="19"/>
      <c r="E40" s="15"/>
      <c r="F40" s="15"/>
      <c r="J40" s="15"/>
      <c r="P40" s="19"/>
    </row>
    <row r="41" spans="1:16" s="2" customFormat="1" ht="15" customHeight="1" x14ac:dyDescent="0.25">
      <c r="D41" s="19"/>
      <c r="E41" s="15"/>
      <c r="F41" s="15"/>
      <c r="J41" s="15"/>
      <c r="P41" s="19"/>
    </row>
    <row r="42" spans="1:16" s="2" customFormat="1" ht="15" customHeight="1" x14ac:dyDescent="0.25">
      <c r="D42" s="19"/>
      <c r="E42" s="15"/>
      <c r="F42" s="15"/>
      <c r="J42" s="15"/>
      <c r="P42" s="19"/>
    </row>
    <row r="43" spans="1:16" s="2" customFormat="1" ht="15" customHeight="1" x14ac:dyDescent="0.25">
      <c r="D43" s="19"/>
      <c r="E43" s="15"/>
      <c r="F43" s="15"/>
      <c r="J43" s="15"/>
      <c r="P43" s="19"/>
    </row>
    <row r="44" spans="1:16" s="2" customFormat="1" ht="15" customHeight="1" x14ac:dyDescent="0.25">
      <c r="D44" s="19"/>
      <c r="E44" s="15"/>
      <c r="F44" s="15"/>
      <c r="J44" s="15"/>
      <c r="P44" s="19"/>
    </row>
    <row r="45" spans="1:16" s="2" customFormat="1" ht="15" customHeight="1" x14ac:dyDescent="0.25">
      <c r="D45" s="19"/>
      <c r="E45" s="15"/>
      <c r="F45" s="15"/>
      <c r="J45" s="15"/>
      <c r="P45" s="19"/>
    </row>
    <row r="46" spans="1:16" s="2" customFormat="1" ht="15" customHeight="1" x14ac:dyDescent="0.25">
      <c r="D46" s="19"/>
      <c r="E46" s="15"/>
      <c r="F46" s="15"/>
      <c r="J46" s="15"/>
      <c r="P46" s="19"/>
    </row>
    <row r="47" spans="1:16" s="2" customFormat="1" ht="15" customHeight="1" x14ac:dyDescent="0.25">
      <c r="D47" s="19"/>
      <c r="E47" s="15"/>
      <c r="F47" s="15"/>
      <c r="J47" s="15"/>
      <c r="P47" s="19"/>
    </row>
    <row r="48" spans="1:16" s="2" customFormat="1" ht="15" customHeight="1" x14ac:dyDescent="0.25">
      <c r="D48" s="19"/>
      <c r="E48" s="15"/>
      <c r="F48" s="15"/>
      <c r="J48" s="15"/>
      <c r="P48" s="19"/>
    </row>
    <row r="49" spans="1:59" s="2" customFormat="1" ht="15" customHeight="1" x14ac:dyDescent="0.25">
      <c r="D49" s="19"/>
      <c r="E49" s="15"/>
      <c r="F49" s="15"/>
      <c r="J49" s="15"/>
      <c r="P49" s="19"/>
    </row>
    <row r="50" spans="1:59" s="2" customFormat="1" ht="15" customHeight="1" x14ac:dyDescent="0.25">
      <c r="D50" s="19"/>
      <c r="E50" s="15"/>
      <c r="F50" s="15"/>
      <c r="J50" s="15"/>
      <c r="P50" s="19"/>
    </row>
    <row r="51" spans="1:59" s="2" customFormat="1" ht="15" customHeight="1" x14ac:dyDescent="0.25">
      <c r="D51" s="19"/>
      <c r="E51" s="15"/>
      <c r="F51" s="15"/>
      <c r="J51" s="15"/>
      <c r="P51" s="19"/>
    </row>
    <row r="52" spans="1:59" s="2" customFormat="1" ht="15" customHeight="1" x14ac:dyDescent="0.25">
      <c r="B52" s="12"/>
      <c r="D52" s="19"/>
      <c r="E52" s="15"/>
      <c r="F52" s="15"/>
      <c r="J52" s="15"/>
      <c r="K52" s="12"/>
      <c r="P52" s="19"/>
    </row>
    <row r="53" spans="1:59" s="2" customFormat="1" ht="15" customHeight="1" x14ac:dyDescent="0.25">
      <c r="B53" s="12"/>
      <c r="D53" s="19"/>
      <c r="E53" s="15"/>
      <c r="F53" s="15"/>
      <c r="J53" s="15"/>
      <c r="K53" s="12"/>
      <c r="P53" s="19"/>
    </row>
    <row r="54" spans="1:59" s="2" customFormat="1" ht="15" customHeight="1" x14ac:dyDescent="0.25">
      <c r="B54" s="12"/>
      <c r="D54" s="19"/>
      <c r="E54" s="15"/>
      <c r="F54" s="15"/>
      <c r="J54" s="15"/>
      <c r="K54" s="12"/>
      <c r="L54" s="12"/>
      <c r="M54" s="12"/>
      <c r="N54" s="12"/>
      <c r="O54" s="12"/>
      <c r="P54" s="20"/>
    </row>
    <row r="55" spans="1:59" s="2" customFormat="1" ht="14.1" customHeight="1" x14ac:dyDescent="0.25">
      <c r="A55" s="12"/>
      <c r="B55" s="12"/>
      <c r="C55" s="12"/>
      <c r="D55" s="19"/>
      <c r="E55" s="15"/>
      <c r="F55" s="15"/>
      <c r="J55" s="15"/>
      <c r="K55" s="12"/>
      <c r="L55" s="12"/>
      <c r="M55" s="12"/>
      <c r="N55" s="12"/>
      <c r="O55" s="12"/>
      <c r="P55" s="20"/>
    </row>
    <row r="56" spans="1:59" s="2" customFormat="1" ht="14.1" customHeight="1" x14ac:dyDescent="0.25">
      <c r="A56" s="12"/>
      <c r="B56" s="12"/>
      <c r="C56" s="12"/>
      <c r="D56" s="19"/>
      <c r="E56" s="15"/>
      <c r="F56" s="15"/>
      <c r="J56" s="15"/>
      <c r="K56" s="12"/>
      <c r="L56" s="12"/>
      <c r="M56" s="12"/>
      <c r="N56" s="12"/>
      <c r="O56" s="12"/>
      <c r="P56" s="20"/>
    </row>
    <row r="57" spans="1:59" ht="14.1" customHeight="1" x14ac:dyDescent="0.25">
      <c r="C57" s="12"/>
      <c r="D57" s="20"/>
      <c r="E57" s="16"/>
      <c r="F57" s="16"/>
      <c r="G57" s="12"/>
      <c r="H57" s="12"/>
      <c r="I57" s="12"/>
      <c r="J57" s="16"/>
      <c r="K57" s="12"/>
      <c r="L57" s="12"/>
      <c r="M57" s="12"/>
      <c r="N57" s="12"/>
      <c r="O57" s="12"/>
      <c r="P57" s="20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59" ht="14.1" customHeight="1" x14ac:dyDescent="0.25">
      <c r="C58" s="12"/>
      <c r="D58" s="20"/>
      <c r="E58" s="16"/>
      <c r="F58" s="16"/>
      <c r="G58" s="12"/>
      <c r="H58" s="12"/>
      <c r="I58" s="12"/>
      <c r="J58" s="16"/>
      <c r="L58" s="12"/>
      <c r="M58" s="12"/>
      <c r="N58" s="12"/>
      <c r="O58" s="12"/>
      <c r="P58" s="20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59" ht="14.1" customHeight="1" x14ac:dyDescent="0.25">
      <c r="C59" s="12"/>
      <c r="D59" s="20"/>
      <c r="E59" s="16"/>
      <c r="F59" s="16"/>
      <c r="G59" s="12"/>
      <c r="H59" s="12"/>
      <c r="I59" s="12"/>
      <c r="J59" s="16"/>
      <c r="L59" s="12"/>
      <c r="M59" s="12"/>
      <c r="N59" s="12"/>
      <c r="O59" s="12"/>
      <c r="P59" s="20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0" spans="1:59" ht="14.1" customHeight="1" x14ac:dyDescent="0.25">
      <c r="C60" s="12"/>
      <c r="D60" s="20"/>
      <c r="E60" s="16"/>
      <c r="F60" s="16"/>
      <c r="G60" s="12"/>
      <c r="H60" s="12"/>
      <c r="I60" s="12"/>
      <c r="J60" s="16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</row>
    <row r="61" spans="1:59" ht="14.1" customHeight="1" x14ac:dyDescent="0.25">
      <c r="D61" s="20"/>
      <c r="E61" s="16"/>
      <c r="F61" s="16"/>
      <c r="G61" s="12"/>
      <c r="H61" s="12"/>
      <c r="I61" s="12"/>
      <c r="J61" s="16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</row>
    <row r="62" spans="1:59" ht="14.1" customHeight="1" x14ac:dyDescent="0.25">
      <c r="D62" s="20"/>
      <c r="E62" s="16"/>
      <c r="F62" s="16"/>
      <c r="G62" s="12"/>
      <c r="H62" s="12"/>
      <c r="I62" s="12"/>
      <c r="J62" s="16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3" spans="1:59" ht="14.1" customHeight="1" x14ac:dyDescent="0.25">
      <c r="Q63" s="115"/>
    </row>
    <row r="65" spans="17:17" ht="14.1" customHeight="1" x14ac:dyDescent="0.25">
      <c r="Q65" s="115"/>
    </row>
    <row r="67" spans="17:17" ht="14.1" customHeight="1" x14ac:dyDescent="0.25">
      <c r="Q67" s="115"/>
    </row>
    <row r="69" spans="17:17" ht="14.1" customHeight="1" x14ac:dyDescent="0.25">
      <c r="Q69" s="115"/>
    </row>
    <row r="71" spans="17:17" ht="14.1" customHeight="1" x14ac:dyDescent="0.25">
      <c r="Q71" s="115"/>
    </row>
    <row r="73" spans="17:17" ht="14.1" customHeight="1" x14ac:dyDescent="0.25">
      <c r="Q73" s="115"/>
    </row>
    <row r="75" spans="17:17" ht="14.1" customHeight="1" x14ac:dyDescent="0.25">
      <c r="Q75" s="115"/>
    </row>
    <row r="77" spans="17:17" ht="14.1" customHeight="1" x14ac:dyDescent="0.25">
      <c r="Q77" s="115"/>
    </row>
  </sheetData>
  <sheetProtection algorithmName="SHA-512" hashValue="XTzoBpOw6XEr/1KbqidLjIU/1CrBMXqZ3ZX7mNHxZKRG5aq5OFWDaZVY1nn73Kgb1byXXfEBK3xherKGfK9c4w==" saltValue="fvk0wZLYl1BiC0apZvKDiw==" spinCount="100000" sheet="1" objects="1" scenarios="1" sort="0"/>
  <mergeCells count="22">
    <mergeCell ref="L13:M13"/>
    <mergeCell ref="D2:H2"/>
    <mergeCell ref="B3:B4"/>
    <mergeCell ref="L3:O3"/>
    <mergeCell ref="L4:M4"/>
    <mergeCell ref="N4:O4"/>
    <mergeCell ref="L5:M5"/>
    <mergeCell ref="N5:O5"/>
    <mergeCell ref="L7:O7"/>
    <mergeCell ref="L8:M8"/>
    <mergeCell ref="N8:O8"/>
    <mergeCell ref="L9:M9"/>
    <mergeCell ref="L11:O11"/>
    <mergeCell ref="L24:O26"/>
    <mergeCell ref="D27:I28"/>
    <mergeCell ref="L27:O28"/>
    <mergeCell ref="L14:M14"/>
    <mergeCell ref="L15:M15"/>
    <mergeCell ref="L16:M16"/>
    <mergeCell ref="L18:O18"/>
    <mergeCell ref="O22:P22"/>
    <mergeCell ref="O23:P23"/>
  </mergeCells>
  <conditionalFormatting sqref="R2:BS26">
    <cfRule type="expression" dxfId="31" priority="1">
      <formula>IF(ISBLANK($A$1),TRUE,FALSE)</formula>
    </cfRule>
  </conditionalFormatting>
  <conditionalFormatting sqref="AJ4:BS26">
    <cfRule type="containsErrors" dxfId="30" priority="2">
      <formula>ISERROR(AJ4)</formula>
    </cfRule>
  </conditionalFormatting>
  <dataValidations count="2">
    <dataValidation type="list" showInputMessage="1" showErrorMessage="1" sqref="H5:H26">
      <formula1>$T$4:$T$11</formula1>
    </dataValidation>
    <dataValidation type="list" showInputMessage="1" showErrorMessage="1" sqref="H4">
      <formula1>$T$4:$T$9</formula1>
    </dataValidation>
  </dataValidations>
  <hyperlinks>
    <hyperlink ref="L27" r:id="rId1" display="https://youtu.be/myxUd_RfmoI"/>
  </hyperlinks>
  <printOptions horizontalCentered="1"/>
  <pageMargins left="0.5" right="0.5" top="0.5" bottom="0.7" header="0" footer="0.3"/>
  <pageSetup orientation="landscape" r:id="rId2"/>
  <headerFooter>
    <oddFooter>&amp;L&amp;8Printed &amp;D  &amp;T&amp;C&amp;8Pulaski County Schools&amp;R&amp;8Page &amp;P of &amp;N</oddFooter>
  </headerFooter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77"/>
  <sheetViews>
    <sheetView showGridLines="0" zoomScaleNormal="100" workbookViewId="0"/>
  </sheetViews>
  <sheetFormatPr defaultColWidth="9.140625" defaultRowHeight="14.1" customHeight="1" x14ac:dyDescent="0.25"/>
  <cols>
    <col min="1" max="1" width="2.7109375" style="12" customWidth="1"/>
    <col min="2" max="2" width="113.5703125" style="12" customWidth="1"/>
    <col min="3" max="3" width="2.7109375" style="104" customWidth="1"/>
    <col min="4" max="4" width="6.42578125" style="106" customWidth="1"/>
    <col min="5" max="5" width="10.42578125" style="109" customWidth="1"/>
    <col min="6" max="6" width="7" style="109" customWidth="1"/>
    <col min="7" max="7" width="7" style="110" customWidth="1"/>
    <col min="8" max="8" width="8.42578125" style="110" customWidth="1"/>
    <col min="9" max="9" width="41.85546875" style="111" customWidth="1"/>
    <col min="10" max="10" width="2.7109375" style="112" customWidth="1"/>
    <col min="11" max="11" width="2.7109375" style="104" customWidth="1"/>
    <col min="12" max="12" width="14.42578125" style="104" customWidth="1"/>
    <col min="13" max="13" width="2" style="104" bestFit="1" customWidth="1"/>
    <col min="14" max="15" width="10.5703125" style="104" customWidth="1"/>
    <col min="16" max="16" width="2.5703125" style="106" customWidth="1"/>
    <col min="17" max="17" width="14" style="2" customWidth="1"/>
    <col min="18" max="18" width="8.140625" style="2" bestFit="1" customWidth="1"/>
    <col min="19" max="20" width="9.140625" style="2" customWidth="1"/>
    <col min="21" max="22" width="10.7109375" style="2" customWidth="1"/>
    <col min="23" max="35" width="9.140625" style="2" customWidth="1"/>
    <col min="36" max="48" width="9.140625" style="2"/>
    <col min="49" max="56" width="9.140625" style="2" customWidth="1"/>
    <col min="57" max="59" width="9.140625" style="2"/>
    <col min="60" max="16384" width="9.140625" style="12"/>
  </cols>
  <sheetData>
    <row r="1" spans="1:73" s="81" customFormat="1" ht="10.5" customHeight="1" x14ac:dyDescent="0.3">
      <c r="A1" s="1"/>
      <c r="B1" s="82"/>
      <c r="D1" s="83"/>
      <c r="E1" s="84"/>
      <c r="F1" s="84"/>
      <c r="G1" s="82"/>
      <c r="H1" s="82"/>
      <c r="I1" s="85"/>
      <c r="J1" s="86"/>
      <c r="M1" s="129"/>
      <c r="N1" s="83"/>
      <c r="O1" s="83"/>
      <c r="P1" s="83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U1" s="87"/>
    </row>
    <row r="2" spans="1:73" s="81" customFormat="1" ht="18.75" customHeight="1" x14ac:dyDescent="0.35">
      <c r="B2" s="79" t="s">
        <v>78</v>
      </c>
      <c r="D2" s="142" t="str">
        <f>IF($N$4="","",$N$4)</f>
        <v/>
      </c>
      <c r="E2" s="142"/>
      <c r="F2" s="142"/>
      <c r="G2" s="142"/>
      <c r="H2" s="142"/>
      <c r="I2" s="120" t="str">
        <f>IF($N$8="","",$N$8)</f>
        <v/>
      </c>
      <c r="J2" s="120"/>
      <c r="K2" s="121"/>
      <c r="L2" s="122"/>
      <c r="M2" s="122"/>
      <c r="N2" s="122"/>
      <c r="O2" s="28"/>
      <c r="P2" s="29"/>
      <c r="Q2" s="87"/>
      <c r="R2" s="11" t="s">
        <v>23</v>
      </c>
      <c r="S2" s="4"/>
      <c r="T2" s="4"/>
      <c r="U2" s="4"/>
      <c r="V2" s="4"/>
      <c r="W2" s="6"/>
      <c r="X2" s="68">
        <v>1</v>
      </c>
      <c r="Y2" s="68">
        <v>2</v>
      </c>
      <c r="Z2" s="68">
        <v>3</v>
      </c>
      <c r="AA2" s="68">
        <v>4</v>
      </c>
      <c r="AB2" s="69">
        <v>5</v>
      </c>
      <c r="AC2" s="70">
        <v>6</v>
      </c>
      <c r="AD2" s="70">
        <v>7</v>
      </c>
      <c r="AE2" s="70">
        <v>8</v>
      </c>
      <c r="AF2" s="70">
        <v>9</v>
      </c>
      <c r="AG2" s="70">
        <v>10</v>
      </c>
      <c r="AH2" s="70">
        <v>11</v>
      </c>
      <c r="AI2" s="70">
        <v>12</v>
      </c>
      <c r="AJ2" s="65">
        <v>1</v>
      </c>
      <c r="AK2" s="66">
        <v>2</v>
      </c>
      <c r="AL2" s="66">
        <v>3</v>
      </c>
      <c r="AM2" s="66">
        <v>4</v>
      </c>
      <c r="AN2" s="67">
        <v>5</v>
      </c>
      <c r="AO2" s="67">
        <v>6</v>
      </c>
      <c r="AP2" s="67">
        <v>7</v>
      </c>
      <c r="AQ2" s="67">
        <v>8</v>
      </c>
      <c r="AR2" s="67">
        <v>9</v>
      </c>
      <c r="AS2" s="67">
        <v>10</v>
      </c>
      <c r="AT2" s="67">
        <v>11</v>
      </c>
      <c r="AU2" s="67">
        <v>12</v>
      </c>
      <c r="AV2" s="62">
        <v>1</v>
      </c>
      <c r="AW2" s="63">
        <v>2</v>
      </c>
      <c r="AX2" s="63">
        <v>3</v>
      </c>
      <c r="AY2" s="63">
        <v>4</v>
      </c>
      <c r="AZ2" s="64">
        <v>5</v>
      </c>
      <c r="BA2" s="62">
        <v>6</v>
      </c>
      <c r="BB2" s="62">
        <v>7</v>
      </c>
      <c r="BC2" s="62">
        <v>8</v>
      </c>
      <c r="BD2" s="62">
        <v>9</v>
      </c>
      <c r="BE2" s="62">
        <v>10</v>
      </c>
      <c r="BF2" s="62">
        <v>11</v>
      </c>
      <c r="BG2" s="62">
        <v>12</v>
      </c>
      <c r="BH2" s="58">
        <v>1</v>
      </c>
      <c r="BI2" s="59">
        <v>2</v>
      </c>
      <c r="BJ2" s="59">
        <v>3</v>
      </c>
      <c r="BK2" s="59">
        <v>4</v>
      </c>
      <c r="BL2" s="60">
        <v>5</v>
      </c>
      <c r="BM2" s="58">
        <v>6</v>
      </c>
      <c r="BN2" s="58">
        <v>7</v>
      </c>
      <c r="BO2" s="58">
        <v>8</v>
      </c>
      <c r="BP2" s="58">
        <v>9</v>
      </c>
      <c r="BQ2" s="58">
        <v>10</v>
      </c>
      <c r="BR2" s="58">
        <v>11</v>
      </c>
      <c r="BS2" s="58">
        <v>12</v>
      </c>
    </row>
    <row r="3" spans="1:73" s="2" customFormat="1" ht="18.75" customHeight="1" thickBot="1" x14ac:dyDescent="0.35">
      <c r="B3" s="156" t="str">
        <f>IF($N$4="","",IF($N$8="",$N$4,$N$4&amp;"  ("&amp;N8&amp;")"))</f>
        <v/>
      </c>
      <c r="C3" s="88"/>
      <c r="D3" s="89" t="s">
        <v>22</v>
      </c>
      <c r="E3" s="89" t="s">
        <v>20</v>
      </c>
      <c r="F3" s="89" t="s">
        <v>19</v>
      </c>
      <c r="G3" s="89" t="s">
        <v>21</v>
      </c>
      <c r="H3" s="90" t="s">
        <v>72</v>
      </c>
      <c r="I3" s="91" t="s">
        <v>18</v>
      </c>
      <c r="J3" s="92"/>
      <c r="K3" s="30"/>
      <c r="L3" s="157" t="s">
        <v>62</v>
      </c>
      <c r="M3" s="157"/>
      <c r="N3" s="157"/>
      <c r="O3" s="157"/>
      <c r="P3" s="31"/>
      <c r="Q3" s="18"/>
      <c r="R3" s="43">
        <v>0</v>
      </c>
      <c r="S3" s="44" t="s">
        <v>71</v>
      </c>
      <c r="T3" s="44" t="s">
        <v>65</v>
      </c>
      <c r="U3" s="44" t="s">
        <v>69</v>
      </c>
      <c r="V3" s="44" t="s">
        <v>70</v>
      </c>
      <c r="W3" s="45" t="s">
        <v>11</v>
      </c>
      <c r="X3" s="71" t="s">
        <v>5</v>
      </c>
      <c r="Y3" s="71" t="s">
        <v>6</v>
      </c>
      <c r="Z3" s="71" t="s">
        <v>7</v>
      </c>
      <c r="AA3" s="71" t="s">
        <v>8</v>
      </c>
      <c r="AB3" s="71" t="s">
        <v>9</v>
      </c>
      <c r="AC3" s="71" t="s">
        <v>10</v>
      </c>
      <c r="AD3" s="71" t="s">
        <v>36</v>
      </c>
      <c r="AE3" s="71" t="s">
        <v>26</v>
      </c>
      <c r="AF3" s="71" t="s">
        <v>28</v>
      </c>
      <c r="AG3" s="71" t="s">
        <v>30</v>
      </c>
      <c r="AH3" s="71" t="s">
        <v>32</v>
      </c>
      <c r="AI3" s="71" t="s">
        <v>34</v>
      </c>
      <c r="AJ3" s="50" t="s">
        <v>75</v>
      </c>
      <c r="AK3" s="50" t="s">
        <v>0</v>
      </c>
      <c r="AL3" s="50" t="s">
        <v>1</v>
      </c>
      <c r="AM3" s="50" t="s">
        <v>2</v>
      </c>
      <c r="AN3" s="50" t="s">
        <v>3</v>
      </c>
      <c r="AO3" s="50" t="s">
        <v>4</v>
      </c>
      <c r="AP3" s="50" t="s">
        <v>25</v>
      </c>
      <c r="AQ3" s="50" t="s">
        <v>27</v>
      </c>
      <c r="AR3" s="50" t="s">
        <v>29</v>
      </c>
      <c r="AS3" s="50" t="s">
        <v>31</v>
      </c>
      <c r="AT3" s="50" t="s">
        <v>33</v>
      </c>
      <c r="AU3" s="50" t="s">
        <v>35</v>
      </c>
      <c r="AV3" s="56" t="s">
        <v>77</v>
      </c>
      <c r="AW3" s="56" t="s">
        <v>13</v>
      </c>
      <c r="AX3" s="56" t="s">
        <v>14</v>
      </c>
      <c r="AY3" s="56" t="s">
        <v>15</v>
      </c>
      <c r="AZ3" s="56" t="s">
        <v>16</v>
      </c>
      <c r="BA3" s="56" t="s">
        <v>17</v>
      </c>
      <c r="BB3" s="56" t="s">
        <v>37</v>
      </c>
      <c r="BC3" s="56" t="s">
        <v>38</v>
      </c>
      <c r="BD3" s="56" t="s">
        <v>39</v>
      </c>
      <c r="BE3" s="56" t="s">
        <v>40</v>
      </c>
      <c r="BF3" s="56" t="s">
        <v>41</v>
      </c>
      <c r="BG3" s="56" t="s">
        <v>42</v>
      </c>
      <c r="BH3" s="54" t="s">
        <v>43</v>
      </c>
      <c r="BI3" s="54" t="s">
        <v>44</v>
      </c>
      <c r="BJ3" s="54" t="s">
        <v>45</v>
      </c>
      <c r="BK3" s="54" t="s">
        <v>46</v>
      </c>
      <c r="BL3" s="54" t="s">
        <v>47</v>
      </c>
      <c r="BM3" s="54" t="s">
        <v>48</v>
      </c>
      <c r="BN3" s="54" t="s">
        <v>49</v>
      </c>
      <c r="BO3" s="54" t="s">
        <v>50</v>
      </c>
      <c r="BP3" s="54" t="s">
        <v>51</v>
      </c>
      <c r="BQ3" s="54" t="s">
        <v>52</v>
      </c>
      <c r="BR3" s="54" t="s">
        <v>53</v>
      </c>
      <c r="BS3" s="54" t="s">
        <v>54</v>
      </c>
    </row>
    <row r="4" spans="1:73" s="2" customFormat="1" ht="18.75" customHeight="1" thickTop="1" thickBot="1" x14ac:dyDescent="0.3">
      <c r="B4" s="156"/>
      <c r="C4" s="88"/>
      <c r="D4" s="7">
        <v>0</v>
      </c>
      <c r="E4" s="8">
        <v>42590</v>
      </c>
      <c r="F4" s="5" t="str">
        <f>IFERROR(IF(COUNT(G$4:G4)=0,"",IF(H4="Hold",F3,IF(ISNUMBER(U4),G4,F3+V4))),"")</f>
        <v/>
      </c>
      <c r="G4" s="13"/>
      <c r="H4" s="26"/>
      <c r="I4" s="17"/>
      <c r="J4" s="93"/>
      <c r="K4" s="30"/>
      <c r="L4" s="145" t="s">
        <v>24</v>
      </c>
      <c r="M4" s="145"/>
      <c r="N4" s="147"/>
      <c r="O4" s="147"/>
      <c r="P4" s="32"/>
      <c r="Q4" s="18"/>
      <c r="R4" s="46">
        <v>1</v>
      </c>
      <c r="S4" s="47" t="e">
        <f t="shared" ref="S4:S26" si="0">IF(OR(ISTEXT($G4),ISBLANK($G4)),NA(),$G4)</f>
        <v>#N/A</v>
      </c>
      <c r="T4" s="52" t="s">
        <v>64</v>
      </c>
      <c r="U4" s="52" t="str">
        <f>IF(H4="30 Mins",$N$19,IF(H4="45 Mins",$N$20,IF(H4="60 Mins",$N$21,IF(H4="Alt 1",$N$22,IF(H4="Alt 2",$N$23,IF(H4="Alt 3",$N$24,IF(H4="Alt 4",$N$25,IF(H4="Alt 5",#REF!,IF(H4="Change",V3,"")))))))))</f>
        <v/>
      </c>
      <c r="V4" s="53" t="e">
        <f>IF(COUNT(U$4:U4)=0,NA(),IF(ISNUMBER(U4),U4,V3))</f>
        <v>#N/A</v>
      </c>
      <c r="W4" s="48" t="e">
        <f t="shared" ref="W4:W26" si="1">IF(ISNUMBER(U4),E4-3,NA())</f>
        <v>#N/A</v>
      </c>
      <c r="X4" s="72" t="str">
        <f>IF(AND(ISNUMBER($S4),COUNT($U$4:$U4)=X$2),$S4,"")</f>
        <v/>
      </c>
      <c r="Y4" s="72" t="str">
        <f>IF(AND(ISNUMBER($S4),COUNT($U$4:$U4)=Y$2),$S4,"")</f>
        <v/>
      </c>
      <c r="Z4" s="72" t="str">
        <f>IF(AND(ISNUMBER($S4),COUNT($U$4:$U4)=Z$2),$S4,"")</f>
        <v/>
      </c>
      <c r="AA4" s="72" t="str">
        <f>IF(AND(ISNUMBER($S4),COUNT($U$4:$U4)=AA$2),$S4,"")</f>
        <v/>
      </c>
      <c r="AB4" s="72" t="str">
        <f>IF(AND(ISNUMBER($S4),COUNT($U$4:$U4)=AB$2),$S4,"")</f>
        <v/>
      </c>
      <c r="AC4" s="72" t="str">
        <f>IF(AND(ISNUMBER($S4),COUNT($U$4:$U4)=AC$2),$S4,"")</f>
        <v/>
      </c>
      <c r="AD4" s="72" t="str">
        <f>IF(AND(ISNUMBER($S4),COUNT($U$4:$U4)=AD$2),$S4,"")</f>
        <v/>
      </c>
      <c r="AE4" s="72" t="str">
        <f>IF(AND(ISNUMBER($S4),COUNT($U$4:$U4)=AE$2),$S4,"")</f>
        <v/>
      </c>
      <c r="AF4" s="72" t="str">
        <f>IF(AND(ISNUMBER($S4),COUNT($U$4:$U4)=AF$2),$S4,"")</f>
        <v/>
      </c>
      <c r="AG4" s="72" t="str">
        <f>IF(AND(ISNUMBER($S4),COUNT($U$4:$U4)=AG$2),$S4,"")</f>
        <v/>
      </c>
      <c r="AH4" s="72" t="str">
        <f>IF(AND(ISNUMBER($S4),COUNT($U$4:$U4)=AH$2),$S4,"")</f>
        <v/>
      </c>
      <c r="AI4" s="72" t="str">
        <f>IF(AND(ISNUMBER($S4),COUNT($U$4:$U4)=AI$2),$S4,"")</f>
        <v/>
      </c>
      <c r="AJ4" s="51" t="e">
        <f>IFERROR(IF(COUNT($U$4:$U4)&lt;&gt;AJ$2,NA(),SLOPE(X$4:X$26,$R$4:$R$26)*($R4-COUNTIF(BH$4:BH4,"Hold"))+INTERCEPT(X$4:X$26,$R$4:$R$26)),NA())</f>
        <v>#N/A</v>
      </c>
      <c r="AK4" s="51" t="e">
        <f>IFERROR(IF(COUNT($U$4:$U4)&lt;&gt;AK$2,NA(),SLOPE(Y$4:Y$26,$R$4:$R$26)*($R4-COUNTIF(BI$4:BI4,"Hold"))+INTERCEPT(Y$4:Y$26,$R$4:$R$26)),NA())</f>
        <v>#N/A</v>
      </c>
      <c r="AL4" s="51" t="e">
        <f>IFERROR(IF(COUNT($U$4:$U4)&lt;&gt;AL$2,NA(),SLOPE(Z$4:Z$26,$R$4:$R$26)*($R4-COUNTIF(BJ$4:BJ4,"Hold"))+INTERCEPT(Z$4:Z$26,$R$4:$R$26)),NA())</f>
        <v>#N/A</v>
      </c>
      <c r="AM4" s="51" t="e">
        <f>IFERROR(IF(COUNT($U$4:$U4)&lt;&gt;AM$2,NA(),SLOPE(AA$4:AA$26,$R$4:$R$26)*($R4-COUNTIF(BK$4:BK4,"Hold"))+INTERCEPT(AA$4:AA$26,$R$4:$R$26)),NA())</f>
        <v>#N/A</v>
      </c>
      <c r="AN4" s="51" t="e">
        <f>IFERROR(IF(COUNT($U$4:$U4)&lt;&gt;AN$2,NA(),SLOPE(AB$4:AB$26,$R$4:$R$26)*($R4-COUNTIF(BL$4:BL4,"Hold"))+INTERCEPT(AB$4:AB$26,$R$4:$R$26)),NA())</f>
        <v>#N/A</v>
      </c>
      <c r="AO4" s="51" t="e">
        <f>IFERROR(IF(COUNT($U$4:$U4)&lt;&gt;AO$2,NA(),SLOPE(AC$4:AC$26,$R$4:$R$26)*($R4-COUNTIF(BM$4:BM4,"Hold"))+INTERCEPT(AC$4:AC$26,$R$4:$R$26)),NA())</f>
        <v>#N/A</v>
      </c>
      <c r="AP4" s="51" t="e">
        <f>IFERROR(IF(COUNT($U$4:$U4)&lt;&gt;AP$2,NA(),SLOPE(AD$4:AD$26,$R$4:$R$26)*($R4-COUNTIF(BN$4:BN4,"Hold"))+INTERCEPT(AD$4:AD$26,$R$4:$R$26)),NA())</f>
        <v>#N/A</v>
      </c>
      <c r="AQ4" s="51" t="e">
        <f>IFERROR(IF(COUNT($U$4:$U4)&lt;&gt;AQ$2,NA(),SLOPE(AE$4:AE$26,$R$4:$R$26)*($R4-COUNTIF(BO$4:BO4,"Hold"))+INTERCEPT(AE$4:AE$26,$R$4:$R$26)),NA())</f>
        <v>#N/A</v>
      </c>
      <c r="AR4" s="51" t="e">
        <f>IFERROR(IF(COUNT($U$4:$U4)&lt;&gt;AR$2,NA(),SLOPE(AF$4:AF$26,$R$4:$R$26)*($R4-COUNTIF(BP$4:BP4,"Hold"))+INTERCEPT(AF$4:AF$26,$R$4:$R$26)),NA())</f>
        <v>#N/A</v>
      </c>
      <c r="AS4" s="51" t="e">
        <f>IFERROR(IF(COUNT($U$4:$U4)&lt;&gt;AS$2,NA(),SLOPE(AG$4:AG$26,$R$4:$R$26)*($R4-COUNTIF(BQ$4:BQ4,"Hold"))+INTERCEPT(AG$4:AG$26,$R$4:$R$26)),NA())</f>
        <v>#N/A</v>
      </c>
      <c r="AT4" s="51" t="e">
        <f>IFERROR(IF(COUNT($U$4:$U4)&lt;&gt;AT$2,NA(),SLOPE(AH$4:AH$26,$R$4:$R$26)*($R4-COUNTIF(BR$4:BR4,"Hold"))+INTERCEPT(AH$4:AH$26,$R$4:$R$26)),NA())</f>
        <v>#N/A</v>
      </c>
      <c r="AU4" s="51" t="e">
        <f>IFERROR(IF(COUNT($U$4:$U4)&lt;&gt;AU$2,NA(),SLOPE(AI$4:AI$26,$R$4:$R$26)*($R4-COUNTIF(BS$4:BS4,"Hold"))+INTERCEPT(AI$4:AI$26,$R$4:$R$26)),NA())</f>
        <v>#N/A</v>
      </c>
      <c r="AV4" s="57" t="e">
        <f>IF(AND(ISNUMBER($U4),COUNT($U$4:$U4)=AV$2),$G4,IF($H4="Hold",AV3,IF(COUNT($U$4:$U4)=AV$2,$V4+AV3,NA())))</f>
        <v>#N/A</v>
      </c>
      <c r="AW4" s="57" t="e">
        <f>IF(AND(ISNUMBER($U4),COUNT($U$4:$U4)=AW$2),$G4,IF($H4="Hold",AW3,IF(COUNT($U$4:$U4)=AW$2,$V4+AW3,NA())))</f>
        <v>#N/A</v>
      </c>
      <c r="AX4" s="57" t="e">
        <f>IF(AND(ISNUMBER($U4),COUNT($U$4:$U4)=AX$2),$G4,IF($H4="Hold",AX3,IF(COUNT($U$4:$U4)=AX$2,$V4+AX3,NA())))</f>
        <v>#N/A</v>
      </c>
      <c r="AY4" s="57" t="e">
        <f>IF(AND(ISNUMBER($U4),COUNT($U$4:$U4)=AY$2),$G4,IF($H4="Hold",AY3,IF(COUNT($U$4:$U4)=AY$2,$V4+AY3,NA())))</f>
        <v>#N/A</v>
      </c>
      <c r="AZ4" s="57" t="e">
        <f>IF(AND(ISNUMBER($U4),COUNT($U$4:$U4)=AZ$2),$G4,IF($H4="Hold",AZ3,IF(COUNT($U$4:$U4)=AZ$2,$V4+AZ3,NA())))</f>
        <v>#N/A</v>
      </c>
      <c r="BA4" s="57" t="e">
        <f>IF(AND(ISNUMBER($U4),COUNT($U$4:$U4)=BA$2),$G4,IF($H4="Hold",BA3,IF(COUNT($U$4:$U4)=BA$2,$V4+BA3,NA())))</f>
        <v>#N/A</v>
      </c>
      <c r="BB4" s="57" t="e">
        <f>IF(AND(ISNUMBER($U4),COUNT($U$4:$U4)=BB$2),$G4,IF($H4="Hold",BB3,IF(COUNT($U$4:$U4)=BB$2,$V4+BB3,NA())))</f>
        <v>#N/A</v>
      </c>
      <c r="BC4" s="57" t="e">
        <f>IF(AND(ISNUMBER($U4),COUNT($U$4:$U4)=BC$2),$G4,IF($H4="Hold",BC3,IF(COUNT($U$4:$U4)=BC$2,$V4+BC3,NA())))</f>
        <v>#N/A</v>
      </c>
      <c r="BD4" s="57" t="e">
        <f>IF(AND(ISNUMBER($U4),COUNT($U$4:$U4)=BD$2),$G4,IF($H4="Hold",BD3,IF(COUNT($U$4:$U4)=BD$2,$V4+BD3,NA())))</f>
        <v>#N/A</v>
      </c>
      <c r="BE4" s="57" t="e">
        <f>IF(AND(ISNUMBER($U4),COUNT($U$4:$U4)=BE$2),$G4,IF($H4="Hold",BE3,IF(COUNT($U$4:$U4)=BE$2,$V4+BE3,NA())))</f>
        <v>#N/A</v>
      </c>
      <c r="BF4" s="57" t="e">
        <f>IF(AND(ISNUMBER($U4),COUNT($U$4:$U4)=BF$2),$G4,IF($H4="Hold",BF3,IF(COUNT($U$4:$U4)=BF$2,$V4+BF3,NA())))</f>
        <v>#N/A</v>
      </c>
      <c r="BG4" s="57" t="e">
        <f>IF(AND(ISNUMBER($U4),COUNT($U$4:$U4)=BG$2),$G4,IF($H4="Hold",BG3,IF(COUNT($U$4:$U4)=BG$2,$V4+BG3,NA())))</f>
        <v>#N/A</v>
      </c>
      <c r="BH4" s="55" t="e">
        <f>IF(AND(COUNT($U$4:$U4)=BH$2,$H4="Hold"),"Hold",NA())</f>
        <v>#N/A</v>
      </c>
      <c r="BI4" s="55" t="e">
        <f>IF(AND(COUNT($U$4:$U4)=BI$2,$H4="Hold"),"Hold",NA())</f>
        <v>#N/A</v>
      </c>
      <c r="BJ4" s="55" t="e">
        <f>IF(AND(COUNT($U$4:$U4)=BJ$2,$H4="Hold"),"Hold",NA())</f>
        <v>#N/A</v>
      </c>
      <c r="BK4" s="55" t="e">
        <f>IF(AND(COUNT($U$4:$U4)=BK$2,$H4="Hold"),"Hold",NA())</f>
        <v>#N/A</v>
      </c>
      <c r="BL4" s="55" t="e">
        <f>IF(AND(COUNT($U$4:$U4)=BL$2,$H4="Hold"),"Hold",NA())</f>
        <v>#N/A</v>
      </c>
      <c r="BM4" s="55" t="e">
        <f>IF(AND(COUNT($U$4:$U4)=BM$2,$H4="Hold"),"Hold",NA())</f>
        <v>#N/A</v>
      </c>
      <c r="BN4" s="55" t="e">
        <f>IF(AND(COUNT($U$4:$U4)=BN$2,$H4="Hold"),"Hold",NA())</f>
        <v>#N/A</v>
      </c>
      <c r="BO4" s="55" t="e">
        <f>IF(AND(COUNT($U$4:$U4)=BO$2,$H4="Hold"),"Hold",NA())</f>
        <v>#N/A</v>
      </c>
      <c r="BP4" s="55" t="e">
        <f>IF(AND(COUNT($U$4:$U4)=BP$2,$H4="Hold"),"Hold",NA())</f>
        <v>#N/A</v>
      </c>
      <c r="BQ4" s="55" t="e">
        <f>IF(AND(COUNT($U$4:$U4)=BQ$2,$H4="Hold"),"Hold",NA())</f>
        <v>#N/A</v>
      </c>
      <c r="BR4" s="55" t="e">
        <f>IF(AND(COUNT($U$4:$U4)=BR$2,$H4="Hold"),"Hold",NA())</f>
        <v>#N/A</v>
      </c>
      <c r="BS4" s="55" t="e">
        <f>IF(AND(COUNT($U$4:$U4)=BS$2,$H4="Hold"),"Hold",NA())</f>
        <v>#N/A</v>
      </c>
    </row>
    <row r="5" spans="1:73" s="2" customFormat="1" ht="18.75" customHeight="1" thickTop="1" thickBot="1" x14ac:dyDescent="0.3">
      <c r="B5" s="21"/>
      <c r="C5" s="88"/>
      <c r="D5" s="9">
        <f>D4+2</f>
        <v>2</v>
      </c>
      <c r="E5" s="10">
        <f>E4+14</f>
        <v>42604</v>
      </c>
      <c r="F5" s="5" t="str">
        <f>IFERROR(IF(COUNT(G$4:G5)=0,"",IF(H5="Hold",F4,IF(ISNUMBER(U5),G5,F4+V5))),"")</f>
        <v/>
      </c>
      <c r="G5" s="13"/>
      <c r="H5" s="27"/>
      <c r="I5" s="17"/>
      <c r="J5" s="93"/>
      <c r="K5" s="30"/>
      <c r="L5" s="144" t="s">
        <v>12</v>
      </c>
      <c r="M5" s="144"/>
      <c r="N5" s="159"/>
      <c r="O5" s="159"/>
      <c r="P5" s="33"/>
      <c r="R5" s="46">
        <v>2</v>
      </c>
      <c r="S5" s="47" t="e">
        <f t="shared" si="0"/>
        <v>#N/A</v>
      </c>
      <c r="T5" s="47" t="s">
        <v>55</v>
      </c>
      <c r="U5" s="52" t="str">
        <f>IF(H5="30 Mins",$N$19,IF(H5="45 Mins",$N$20,IF(H5="60 Mins",$N$21,IF(H5="Alt 1",$N$22,IF(H5="Alt 2",$N$23,IF(H5="Alt 3",$N$24,IF(H5="Alt 4",$N$25,IF(H5="Alt 5",#REF!,IF(H5="Change",V4,"")))))))))</f>
        <v/>
      </c>
      <c r="V5" s="53" t="e">
        <f>IF(COUNT(U$4:U5)=0,NA(),IF(ISNUMBER(U5),U5,V4))</f>
        <v>#N/A</v>
      </c>
      <c r="W5" s="48" t="e">
        <f t="shared" si="1"/>
        <v>#N/A</v>
      </c>
      <c r="X5" s="72" t="str">
        <f>IF(AND(ISNUMBER($S5),COUNT($U$4:$U5)=X$2),$S5,"")</f>
        <v/>
      </c>
      <c r="Y5" s="72" t="str">
        <f>IF(AND(ISNUMBER($S5),COUNT($U$4:$U5)=Y$2),$S5,"")</f>
        <v/>
      </c>
      <c r="Z5" s="72" t="str">
        <f>IF(AND(ISNUMBER($S5),COUNT($U$4:$U5)=Z$2),$S5,"")</f>
        <v/>
      </c>
      <c r="AA5" s="72" t="str">
        <f>IF(AND(ISNUMBER($S5),COUNT($U$4:$U5)=AA$2),$S5,"")</f>
        <v/>
      </c>
      <c r="AB5" s="72" t="str">
        <f>IF(AND(ISNUMBER($S5),COUNT($U$4:$U5)=AB$2),$S5,"")</f>
        <v/>
      </c>
      <c r="AC5" s="72" t="str">
        <f>IF(AND(ISNUMBER($S5),COUNT($U$4:$U5)=AC$2),$S5,"")</f>
        <v/>
      </c>
      <c r="AD5" s="72" t="str">
        <f>IF(AND(ISNUMBER($S5),COUNT($U$4:$U5)=AD$2),$S5,"")</f>
        <v/>
      </c>
      <c r="AE5" s="72" t="str">
        <f>IF(AND(ISNUMBER($S5),COUNT($U$4:$U5)=AE$2),$S5,"")</f>
        <v/>
      </c>
      <c r="AF5" s="72" t="str">
        <f>IF(AND(ISNUMBER($S5),COUNT($U$4:$U5)=AF$2),$S5,"")</f>
        <v/>
      </c>
      <c r="AG5" s="72" t="str">
        <f>IF(AND(ISNUMBER($S5),COUNT($U$4:$U5)=AG$2),$S5,"")</f>
        <v/>
      </c>
      <c r="AH5" s="72" t="str">
        <f>IF(AND(ISNUMBER($S5),COUNT($U$4:$U5)=AH$2),$S5,"")</f>
        <v/>
      </c>
      <c r="AI5" s="72" t="str">
        <f>IF(AND(ISNUMBER($S5),COUNT($U$4:$U5)=AI$2),$S5,"")</f>
        <v/>
      </c>
      <c r="AJ5" s="51" t="e">
        <f>IFERROR(IF(COUNT($U$4:$U5)&lt;&gt;AJ$2,NA(),SLOPE(X$4:X$26,$R$4:$R$26)*($R5-COUNTIF(BH$4:BH5,"Hold"))+INTERCEPT(X$4:X$26,$R$4:$R$26)),NA())</f>
        <v>#N/A</v>
      </c>
      <c r="AK5" s="51" t="e">
        <f>IFERROR(IF(COUNT($U$4:$U5)&lt;&gt;AK$2,NA(),SLOPE(Y$4:Y$26,$R$4:$R$26)*($R5-COUNTIF(BI$4:BI5,"Hold"))+INTERCEPT(Y$4:Y$26,$R$4:$R$26)),NA())</f>
        <v>#N/A</v>
      </c>
      <c r="AL5" s="51" t="e">
        <f>IFERROR(IF(COUNT($U$4:$U5)&lt;&gt;AL$2,NA(),SLOPE(Z$4:Z$26,$R$4:$R$26)*($R5-COUNTIF(BJ$4:BJ5,"Hold"))+INTERCEPT(Z$4:Z$26,$R$4:$R$26)),NA())</f>
        <v>#N/A</v>
      </c>
      <c r="AM5" s="51" t="e">
        <f>IFERROR(IF(COUNT($U$4:$U5)&lt;&gt;AM$2,NA(),SLOPE(AA$4:AA$26,$R$4:$R$26)*($R5-COUNTIF(BK$4:BK5,"Hold"))+INTERCEPT(AA$4:AA$26,$R$4:$R$26)),NA())</f>
        <v>#N/A</v>
      </c>
      <c r="AN5" s="51" t="e">
        <f>IFERROR(IF(COUNT($U$4:$U5)&lt;&gt;AN$2,NA(),SLOPE(AB$4:AB$26,$R$4:$R$26)*($R5-COUNTIF(BL$4:BL5,"Hold"))+INTERCEPT(AB$4:AB$26,$R$4:$R$26)),NA())</f>
        <v>#N/A</v>
      </c>
      <c r="AO5" s="51" t="e">
        <f>IFERROR(IF(COUNT($U$4:$U5)&lt;&gt;AO$2,NA(),SLOPE(AC$4:AC$26,$R$4:$R$26)*($R5-COUNTIF(BM$4:BM5,"Hold"))+INTERCEPT(AC$4:AC$26,$R$4:$R$26)),NA())</f>
        <v>#N/A</v>
      </c>
      <c r="AP5" s="51" t="e">
        <f>IFERROR(IF(COUNT($U$4:$U5)&lt;&gt;AP$2,NA(),SLOPE(AD$4:AD$26,$R$4:$R$26)*($R5-COUNTIF(BN$4:BN5,"Hold"))+INTERCEPT(AD$4:AD$26,$R$4:$R$26)),NA())</f>
        <v>#N/A</v>
      </c>
      <c r="AQ5" s="51" t="e">
        <f>IFERROR(IF(COUNT($U$4:$U5)&lt;&gt;AQ$2,NA(),SLOPE(AE$4:AE$26,$R$4:$R$26)*($R5-COUNTIF(BO$4:BO5,"Hold"))+INTERCEPT(AE$4:AE$26,$R$4:$R$26)),NA())</f>
        <v>#N/A</v>
      </c>
      <c r="AR5" s="51" t="e">
        <f>IFERROR(IF(COUNT($U$4:$U5)&lt;&gt;AR$2,NA(),SLOPE(AF$4:AF$26,$R$4:$R$26)*($R5-COUNTIF(BP$4:BP5,"Hold"))+INTERCEPT(AF$4:AF$26,$R$4:$R$26)),NA())</f>
        <v>#N/A</v>
      </c>
      <c r="AS5" s="51" t="e">
        <f>IFERROR(IF(COUNT($U$4:$U5)&lt;&gt;AS$2,NA(),SLOPE(AG$4:AG$26,$R$4:$R$26)*($R5-COUNTIF(BQ$4:BQ5,"Hold"))+INTERCEPT(AG$4:AG$26,$R$4:$R$26)),NA())</f>
        <v>#N/A</v>
      </c>
      <c r="AT5" s="51" t="e">
        <f>IFERROR(IF(COUNT($U$4:$U5)&lt;&gt;AT$2,NA(),SLOPE(AH$4:AH$26,$R$4:$R$26)*($R5-COUNTIF(BR$4:BR5,"Hold"))+INTERCEPT(AH$4:AH$26,$R$4:$R$26)),NA())</f>
        <v>#N/A</v>
      </c>
      <c r="AU5" s="51" t="e">
        <f>IFERROR(IF(COUNT($U$4:$U5)&lt;&gt;AU$2,NA(),SLOPE(AI$4:AI$26,$R$4:$R$26)*($R5-COUNTIF(BS$4:BS5,"Hold"))+INTERCEPT(AI$4:AI$26,$R$4:$R$26)),NA())</f>
        <v>#N/A</v>
      </c>
      <c r="AV5" s="57" t="e">
        <f>IF(AND(ISNUMBER($U5),COUNT($U$4:$U5)=AV$2),$G5,IF($H5="Hold",AV4,IF(COUNT($U$4:$U5)=AV$2,$V5+AV4,NA())))</f>
        <v>#N/A</v>
      </c>
      <c r="AW5" s="57" t="e">
        <f>IF(AND(ISNUMBER($U5),COUNT($U$4:$U5)=AW$2),$G5,IF($H5="Hold",AW4,IF(COUNT($U$4:$U5)=AW$2,$V5+AW4,NA())))</f>
        <v>#N/A</v>
      </c>
      <c r="AX5" s="57" t="e">
        <f>IF(AND(ISNUMBER($U5),COUNT($U$4:$U5)=AX$2),$G5,IF($H5="Hold",AX4,IF(COUNT($U$4:$U5)=AX$2,$V5+AX4,NA())))</f>
        <v>#N/A</v>
      </c>
      <c r="AY5" s="57" t="e">
        <f>IF(AND(ISNUMBER($U5),COUNT($U$4:$U5)=AY$2),$G5,IF($H5="Hold",AY4,IF(COUNT($U$4:$U5)=AY$2,$V5+AY4,NA())))</f>
        <v>#N/A</v>
      </c>
      <c r="AZ5" s="57" t="e">
        <f>IF(AND(ISNUMBER($U5),COUNT($U$4:$U5)=AZ$2),$G5,IF($H5="Hold",AZ4,IF(COUNT($U$4:$U5)=AZ$2,$V5+AZ4,NA())))</f>
        <v>#N/A</v>
      </c>
      <c r="BA5" s="57" t="e">
        <f>IF(AND(ISNUMBER($U5),COUNT($U$4:$U5)=BA$2),$G5,IF($H5="Hold",BA4,IF(COUNT($U$4:$U5)=BA$2,$V5+BA4,NA())))</f>
        <v>#N/A</v>
      </c>
      <c r="BB5" s="57" t="e">
        <f>IF(AND(ISNUMBER($U5),COUNT($U$4:$U5)=BB$2),$G5,IF($H5="Hold",BB4,IF(COUNT($U$4:$U5)=BB$2,$V5+BB4,NA())))</f>
        <v>#N/A</v>
      </c>
      <c r="BC5" s="57" t="e">
        <f>IF(AND(ISNUMBER($U5),COUNT($U$4:$U5)=BC$2),$G5,IF($H5="Hold",BC4,IF(COUNT($U$4:$U5)=BC$2,$V5+BC4,NA())))</f>
        <v>#N/A</v>
      </c>
      <c r="BD5" s="57" t="e">
        <f>IF(AND(ISNUMBER($U5),COUNT($U$4:$U5)=BD$2),$G5,IF($H5="Hold",BD4,IF(COUNT($U$4:$U5)=BD$2,$V5+BD4,NA())))</f>
        <v>#N/A</v>
      </c>
      <c r="BE5" s="57" t="e">
        <f>IF(AND(ISNUMBER($U5),COUNT($U$4:$U5)=BE$2),$G5,IF($H5="Hold",BE4,IF(COUNT($U$4:$U5)=BE$2,$V5+BE4,NA())))</f>
        <v>#N/A</v>
      </c>
      <c r="BF5" s="57" t="e">
        <f>IF(AND(ISNUMBER($U5),COUNT($U$4:$U5)=BF$2),$G5,IF($H5="Hold",BF4,IF(COUNT($U$4:$U5)=BF$2,$V5+BF4,NA())))</f>
        <v>#N/A</v>
      </c>
      <c r="BG5" s="57" t="e">
        <f>IF(AND(ISNUMBER($U5),COUNT($U$4:$U5)=BG$2),$G5,IF($H5="Hold",BG4,IF(COUNT($U$4:$U5)=BG$2,$V5+BG4,NA())))</f>
        <v>#N/A</v>
      </c>
      <c r="BH5" s="55" t="e">
        <f>IF(AND(COUNT($U$4:$U5)=BH$2,$H5="Hold"),"Hold",NA())</f>
        <v>#N/A</v>
      </c>
      <c r="BI5" s="55" t="e">
        <f>IF(AND(COUNT($U$4:$U5)=BI$2,$H5="Hold"),"Hold",NA())</f>
        <v>#N/A</v>
      </c>
      <c r="BJ5" s="55" t="e">
        <f>IF(AND(COUNT($U$4:$U5)=BJ$2,$H5="Hold"),"Hold",NA())</f>
        <v>#N/A</v>
      </c>
      <c r="BK5" s="55" t="e">
        <f>IF(AND(COUNT($U$4:$U5)=BK$2,$H5="Hold"),"Hold",NA())</f>
        <v>#N/A</v>
      </c>
      <c r="BL5" s="55" t="e">
        <f>IF(AND(COUNT($U$4:$U5)=BL$2,$H5="Hold"),"Hold",NA())</f>
        <v>#N/A</v>
      </c>
      <c r="BM5" s="55" t="e">
        <f>IF(AND(COUNT($U$4:$U5)=BM$2,$H5="Hold"),"Hold",NA())</f>
        <v>#N/A</v>
      </c>
      <c r="BN5" s="55" t="e">
        <f>IF(AND(COUNT($U$4:$U5)=BN$2,$H5="Hold"),"Hold",NA())</f>
        <v>#N/A</v>
      </c>
      <c r="BO5" s="55" t="e">
        <f>IF(AND(COUNT($U$4:$U5)=BO$2,$H5="Hold"),"Hold",NA())</f>
        <v>#N/A</v>
      </c>
      <c r="BP5" s="55" t="e">
        <f>IF(AND(COUNT($U$4:$U5)=BP$2,$H5="Hold"),"Hold",NA())</f>
        <v>#N/A</v>
      </c>
      <c r="BQ5" s="55" t="e">
        <f>IF(AND(COUNT($U$4:$U5)=BQ$2,$H5="Hold"),"Hold",NA())</f>
        <v>#N/A</v>
      </c>
      <c r="BR5" s="55" t="e">
        <f>IF(AND(COUNT($U$4:$U5)=BR$2,$H5="Hold"),"Hold",NA())</f>
        <v>#N/A</v>
      </c>
      <c r="BS5" s="55" t="e">
        <f>IF(AND(COUNT($U$4:$U5)=BS$2,$H5="Hold"),"Hold",NA())</f>
        <v>#N/A</v>
      </c>
    </row>
    <row r="6" spans="1:73" s="94" customFormat="1" ht="18.75" customHeight="1" thickTop="1" x14ac:dyDescent="0.25">
      <c r="B6" s="22"/>
      <c r="C6" s="95"/>
      <c r="D6" s="9">
        <f t="shared" ref="D6:D26" si="2">D5+2</f>
        <v>4</v>
      </c>
      <c r="E6" s="10">
        <f t="shared" ref="E6:E26" si="3">E5+14</f>
        <v>42618</v>
      </c>
      <c r="F6" s="5" t="str">
        <f>IFERROR(IF(COUNT(G$4:G6)=0,"",IF(H6="Hold",F5,IF(ISNUMBER(U6),G6,F5+V6))),"")</f>
        <v/>
      </c>
      <c r="G6" s="13"/>
      <c r="H6" s="27"/>
      <c r="I6" s="17"/>
      <c r="J6" s="93"/>
      <c r="K6" s="34"/>
      <c r="L6" s="74"/>
      <c r="M6" s="74"/>
      <c r="N6" s="75"/>
      <c r="O6" s="75"/>
      <c r="P6" s="35"/>
      <c r="R6" s="46">
        <v>3</v>
      </c>
      <c r="S6" s="47" t="e">
        <f t="shared" si="0"/>
        <v>#N/A</v>
      </c>
      <c r="T6" s="47" t="s">
        <v>66</v>
      </c>
      <c r="U6" s="52" t="str">
        <f>IF(H6="30 Mins",$N$19,IF(H6="45 Mins",$N$20,IF(H6="60 Mins",$N$21,IF(H6="Alt 1",$N$22,IF(H6="Alt 2",$N$23,IF(H6="Alt 3",$N$24,IF(H6="Alt 4",$N$25,IF(H6="Alt 5",#REF!,IF(H6="Change",V5,"")))))))))</f>
        <v/>
      </c>
      <c r="V6" s="53" t="e">
        <f>IF(COUNT(U$4:U6)=0,NA(),IF(ISNUMBER(U6),U6,V5))</f>
        <v>#N/A</v>
      </c>
      <c r="W6" s="48" t="e">
        <f t="shared" si="1"/>
        <v>#N/A</v>
      </c>
      <c r="X6" s="72" t="str">
        <f>IF(AND(ISNUMBER($S6),COUNT($U$4:$U6)=X$2),$S6,"")</f>
        <v/>
      </c>
      <c r="Y6" s="72" t="str">
        <f>IF(AND(ISNUMBER($S6),COUNT($U$4:$U6)=Y$2),$S6,"")</f>
        <v/>
      </c>
      <c r="Z6" s="72" t="str">
        <f>IF(AND(ISNUMBER($S6),COUNT($U$4:$U6)=Z$2),$S6,"")</f>
        <v/>
      </c>
      <c r="AA6" s="72" t="str">
        <f>IF(AND(ISNUMBER($S6),COUNT($U$4:$U6)=AA$2),$S6,"")</f>
        <v/>
      </c>
      <c r="AB6" s="72" t="str">
        <f>IF(AND(ISNUMBER($S6),COUNT($U$4:$U6)=AB$2),$S6,"")</f>
        <v/>
      </c>
      <c r="AC6" s="72" t="str">
        <f>IF(AND(ISNUMBER($S6),COUNT($U$4:$U6)=AC$2),$S6,"")</f>
        <v/>
      </c>
      <c r="AD6" s="72" t="str">
        <f>IF(AND(ISNUMBER($S6),COUNT($U$4:$U6)=AD$2),$S6,"")</f>
        <v/>
      </c>
      <c r="AE6" s="72" t="str">
        <f>IF(AND(ISNUMBER($S6),COUNT($U$4:$U6)=AE$2),$S6,"")</f>
        <v/>
      </c>
      <c r="AF6" s="72" t="str">
        <f>IF(AND(ISNUMBER($S6),COUNT($U$4:$U6)=AF$2),$S6,"")</f>
        <v/>
      </c>
      <c r="AG6" s="72" t="str">
        <f>IF(AND(ISNUMBER($S6),COUNT($U$4:$U6)=AG$2),$S6,"")</f>
        <v/>
      </c>
      <c r="AH6" s="72" t="str">
        <f>IF(AND(ISNUMBER($S6),COUNT($U$4:$U6)=AH$2),$S6,"")</f>
        <v/>
      </c>
      <c r="AI6" s="72" t="str">
        <f>IF(AND(ISNUMBER($S6),COUNT($U$4:$U6)=AI$2),$S6,"")</f>
        <v/>
      </c>
      <c r="AJ6" s="51" t="e">
        <f>IFERROR(IF(COUNT($U$4:$U6)&lt;&gt;AJ$2,NA(),SLOPE(X$4:X$26,$R$4:$R$26)*($R6-COUNTIF(BH$4:BH6,"Hold"))+INTERCEPT(X$4:X$26,$R$4:$R$26)),NA())</f>
        <v>#N/A</v>
      </c>
      <c r="AK6" s="51" t="e">
        <f>IFERROR(IF(COUNT($U$4:$U6)&lt;&gt;AK$2,NA(),SLOPE(Y$4:Y$26,$R$4:$R$26)*($R6-COUNTIF(BI$4:BI6,"Hold"))+INTERCEPT(Y$4:Y$26,$R$4:$R$26)),NA())</f>
        <v>#N/A</v>
      </c>
      <c r="AL6" s="51" t="e">
        <f>IFERROR(IF(COUNT($U$4:$U6)&lt;&gt;AL$2,NA(),SLOPE(Z$4:Z$26,$R$4:$R$26)*($R6-COUNTIF(BJ$4:BJ6,"Hold"))+INTERCEPT(Z$4:Z$26,$R$4:$R$26)),NA())</f>
        <v>#N/A</v>
      </c>
      <c r="AM6" s="51" t="e">
        <f>IFERROR(IF(COUNT($U$4:$U6)&lt;&gt;AM$2,NA(),SLOPE(AA$4:AA$26,$R$4:$R$26)*($R6-COUNTIF(BK$4:BK6,"Hold"))+INTERCEPT(AA$4:AA$26,$R$4:$R$26)),NA())</f>
        <v>#N/A</v>
      </c>
      <c r="AN6" s="51" t="e">
        <f>IFERROR(IF(COUNT($U$4:$U6)&lt;&gt;AN$2,NA(),SLOPE(AB$4:AB$26,$R$4:$R$26)*($R6-COUNTIF(BL$4:BL6,"Hold"))+INTERCEPT(AB$4:AB$26,$R$4:$R$26)),NA())</f>
        <v>#N/A</v>
      </c>
      <c r="AO6" s="51" t="e">
        <f>IFERROR(IF(COUNT($U$4:$U6)&lt;&gt;AO$2,NA(),SLOPE(AC$4:AC$26,$R$4:$R$26)*($R6-COUNTIF(BM$4:BM6,"Hold"))+INTERCEPT(AC$4:AC$26,$R$4:$R$26)),NA())</f>
        <v>#N/A</v>
      </c>
      <c r="AP6" s="51" t="e">
        <f>IFERROR(IF(COUNT($U$4:$U6)&lt;&gt;AP$2,NA(),SLOPE(AD$4:AD$26,$R$4:$R$26)*($R6-COUNTIF(BN$4:BN6,"Hold"))+INTERCEPT(AD$4:AD$26,$R$4:$R$26)),NA())</f>
        <v>#N/A</v>
      </c>
      <c r="AQ6" s="51" t="e">
        <f>IFERROR(IF(COUNT($U$4:$U6)&lt;&gt;AQ$2,NA(),SLOPE(AE$4:AE$26,$R$4:$R$26)*($R6-COUNTIF(BO$4:BO6,"Hold"))+INTERCEPT(AE$4:AE$26,$R$4:$R$26)),NA())</f>
        <v>#N/A</v>
      </c>
      <c r="AR6" s="51" t="e">
        <f>IFERROR(IF(COUNT($U$4:$U6)&lt;&gt;AR$2,NA(),SLOPE(AF$4:AF$26,$R$4:$R$26)*($R6-COUNTIF(BP$4:BP6,"Hold"))+INTERCEPT(AF$4:AF$26,$R$4:$R$26)),NA())</f>
        <v>#N/A</v>
      </c>
      <c r="AS6" s="51" t="e">
        <f>IFERROR(IF(COUNT($U$4:$U6)&lt;&gt;AS$2,NA(),SLOPE(AG$4:AG$26,$R$4:$R$26)*($R6-COUNTIF(BQ$4:BQ6,"Hold"))+INTERCEPT(AG$4:AG$26,$R$4:$R$26)),NA())</f>
        <v>#N/A</v>
      </c>
      <c r="AT6" s="51" t="e">
        <f>IFERROR(IF(COUNT($U$4:$U6)&lt;&gt;AT$2,NA(),SLOPE(AH$4:AH$26,$R$4:$R$26)*($R6-COUNTIF(BR$4:BR6,"Hold"))+INTERCEPT(AH$4:AH$26,$R$4:$R$26)),NA())</f>
        <v>#N/A</v>
      </c>
      <c r="AU6" s="51" t="e">
        <f>IFERROR(IF(COUNT($U$4:$U6)&lt;&gt;AU$2,NA(),SLOPE(AI$4:AI$26,$R$4:$R$26)*($R6-COUNTIF(BS$4:BS6,"Hold"))+INTERCEPT(AI$4:AI$26,$R$4:$R$26)),NA())</f>
        <v>#N/A</v>
      </c>
      <c r="AV6" s="57" t="e">
        <f>IF(AND(ISNUMBER($U6),COUNT($U$4:$U6)=AV$2),$G6,IF($H6="Hold",AV5,IF(COUNT($U$4:$U6)=AV$2,$V6+AV5,NA())))</f>
        <v>#N/A</v>
      </c>
      <c r="AW6" s="57" t="e">
        <f>IF(AND(ISNUMBER($U6),COUNT($U$4:$U6)=AW$2),$G6,IF($H6="Hold",AW5,IF(COUNT($U$4:$U6)=AW$2,$V6+AW5,NA())))</f>
        <v>#N/A</v>
      </c>
      <c r="AX6" s="57" t="e">
        <f>IF(AND(ISNUMBER($U6),COUNT($U$4:$U6)=AX$2),$G6,IF($H6="Hold",AX5,IF(COUNT($U$4:$U6)=AX$2,$V6+AX5,NA())))</f>
        <v>#N/A</v>
      </c>
      <c r="AY6" s="57" t="e">
        <f>IF(AND(ISNUMBER($U6),COUNT($U$4:$U6)=AY$2),$G6,IF($H6="Hold",AY5,IF(COUNT($U$4:$U6)=AY$2,$V6+AY5,NA())))</f>
        <v>#N/A</v>
      </c>
      <c r="AZ6" s="57" t="e">
        <f>IF(AND(ISNUMBER($U6),COUNT($U$4:$U6)=AZ$2),$G6,IF($H6="Hold",AZ5,IF(COUNT($U$4:$U6)=AZ$2,$V6+AZ5,NA())))</f>
        <v>#N/A</v>
      </c>
      <c r="BA6" s="57" t="e">
        <f>IF(AND(ISNUMBER($U6),COUNT($U$4:$U6)=BA$2),$G6,IF($H6="Hold",BA5,IF(COUNT($U$4:$U6)=BA$2,$V6+BA5,NA())))</f>
        <v>#N/A</v>
      </c>
      <c r="BB6" s="57" t="e">
        <f>IF(AND(ISNUMBER($U6),COUNT($U$4:$U6)=BB$2),$G6,IF($H6="Hold",BB5,IF(COUNT($U$4:$U6)=BB$2,$V6+BB5,NA())))</f>
        <v>#N/A</v>
      </c>
      <c r="BC6" s="57" t="e">
        <f>IF(AND(ISNUMBER($U6),COUNT($U$4:$U6)=BC$2),$G6,IF($H6="Hold",BC5,IF(COUNT($U$4:$U6)=BC$2,$V6+BC5,NA())))</f>
        <v>#N/A</v>
      </c>
      <c r="BD6" s="57" t="e">
        <f>IF(AND(ISNUMBER($U6),COUNT($U$4:$U6)=BD$2),$G6,IF($H6="Hold",BD5,IF(COUNT($U$4:$U6)=BD$2,$V6+BD5,NA())))</f>
        <v>#N/A</v>
      </c>
      <c r="BE6" s="57" t="e">
        <f>IF(AND(ISNUMBER($U6),COUNT($U$4:$U6)=BE$2),$G6,IF($H6="Hold",BE5,IF(COUNT($U$4:$U6)=BE$2,$V6+BE5,NA())))</f>
        <v>#N/A</v>
      </c>
      <c r="BF6" s="57" t="e">
        <f>IF(AND(ISNUMBER($U6),COUNT($U$4:$U6)=BF$2),$G6,IF($H6="Hold",BF5,IF(COUNT($U$4:$U6)=BF$2,$V6+BF5,NA())))</f>
        <v>#N/A</v>
      </c>
      <c r="BG6" s="57" t="e">
        <f>IF(AND(ISNUMBER($U6),COUNT($U$4:$U6)=BG$2),$G6,IF($H6="Hold",BG5,IF(COUNT($U$4:$U6)=BG$2,$V6+BG5,NA())))</f>
        <v>#N/A</v>
      </c>
      <c r="BH6" s="55" t="e">
        <f>IF(AND(COUNT($U$4:$U6)=BH$2,$H6="Hold"),"Hold",NA())</f>
        <v>#N/A</v>
      </c>
      <c r="BI6" s="55" t="e">
        <f>IF(AND(COUNT($U$4:$U6)=BI$2,$H6="Hold"),"Hold",NA())</f>
        <v>#N/A</v>
      </c>
      <c r="BJ6" s="55" t="e">
        <f>IF(AND(COUNT($U$4:$U6)=BJ$2,$H6="Hold"),"Hold",NA())</f>
        <v>#N/A</v>
      </c>
      <c r="BK6" s="55" t="e">
        <f>IF(AND(COUNT($U$4:$U6)=BK$2,$H6="Hold"),"Hold",NA())</f>
        <v>#N/A</v>
      </c>
      <c r="BL6" s="55" t="e">
        <f>IF(AND(COUNT($U$4:$U6)=BL$2,$H6="Hold"),"Hold",NA())</f>
        <v>#N/A</v>
      </c>
      <c r="BM6" s="55" t="e">
        <f>IF(AND(COUNT($U$4:$U6)=BM$2,$H6="Hold"),"Hold",NA())</f>
        <v>#N/A</v>
      </c>
      <c r="BN6" s="55" t="e">
        <f>IF(AND(COUNT($U$4:$U6)=BN$2,$H6="Hold"),"Hold",NA())</f>
        <v>#N/A</v>
      </c>
      <c r="BO6" s="55" t="e">
        <f>IF(AND(COUNT($U$4:$U6)=BO$2,$H6="Hold"),"Hold",NA())</f>
        <v>#N/A</v>
      </c>
      <c r="BP6" s="55" t="e">
        <f>IF(AND(COUNT($U$4:$U6)=BP$2,$H6="Hold"),"Hold",NA())</f>
        <v>#N/A</v>
      </c>
      <c r="BQ6" s="55" t="e">
        <f>IF(AND(COUNT($U$4:$U6)=BQ$2,$H6="Hold"),"Hold",NA())</f>
        <v>#N/A</v>
      </c>
      <c r="BR6" s="55" t="e">
        <f>IF(AND(COUNT($U$4:$U6)=BR$2,$H6="Hold"),"Hold",NA())</f>
        <v>#N/A</v>
      </c>
      <c r="BS6" s="55" t="e">
        <f>IF(AND(COUNT($U$4:$U6)=BS$2,$H6="Hold"),"Hold",NA())</f>
        <v>#N/A</v>
      </c>
    </row>
    <row r="7" spans="1:73" s="94" customFormat="1" ht="18.75" customHeight="1" x14ac:dyDescent="0.25">
      <c r="B7" s="22"/>
      <c r="C7" s="95"/>
      <c r="D7" s="9">
        <f t="shared" si="2"/>
        <v>6</v>
      </c>
      <c r="E7" s="10">
        <f t="shared" si="3"/>
        <v>42632</v>
      </c>
      <c r="F7" s="5" t="str">
        <f>IFERROR(IF(COUNT(G$4:G7)=0,"",IF(H7="Hold",F6,IF(ISNUMBER(U7),G7,F6+V7))),"")</f>
        <v/>
      </c>
      <c r="G7" s="13"/>
      <c r="H7" s="27"/>
      <c r="I7" s="17"/>
      <c r="J7" s="93"/>
      <c r="K7" s="34"/>
      <c r="L7" s="158" t="s">
        <v>61</v>
      </c>
      <c r="M7" s="158"/>
      <c r="N7" s="158"/>
      <c r="O7" s="158"/>
      <c r="P7" s="36"/>
      <c r="R7" s="46">
        <v>4</v>
      </c>
      <c r="S7" s="47" t="e">
        <f t="shared" si="0"/>
        <v>#N/A</v>
      </c>
      <c r="T7" s="47" t="s">
        <v>67</v>
      </c>
      <c r="U7" s="52" t="str">
        <f>IF(H7="30 Mins",$N$19,IF(H7="45 Mins",$N$20,IF(H7="60 Mins",$N$21,IF(H7="Alt 1",$N$22,IF(H7="Alt 2",$N$23,IF(H7="Alt 3",$N$24,IF(H7="Alt 4",$N$25,IF(H7="Alt 5",#REF!,IF(H7="Change",V6,"")))))))))</f>
        <v/>
      </c>
      <c r="V7" s="53" t="e">
        <f>IF(COUNT(U$4:U7)=0,NA(),IF(ISNUMBER(U7),U7,V6))</f>
        <v>#N/A</v>
      </c>
      <c r="W7" s="48" t="e">
        <f t="shared" si="1"/>
        <v>#N/A</v>
      </c>
      <c r="X7" s="72" t="str">
        <f>IF(AND(ISNUMBER($S7),COUNT($U$4:$U7)=X$2),$S7,"")</f>
        <v/>
      </c>
      <c r="Y7" s="72" t="str">
        <f>IF(AND(ISNUMBER($S7),COUNT($U$4:$U7)=Y$2),$S7,"")</f>
        <v/>
      </c>
      <c r="Z7" s="72" t="str">
        <f>IF(AND(ISNUMBER($S7),COUNT($U$4:$U7)=Z$2),$S7,"")</f>
        <v/>
      </c>
      <c r="AA7" s="72" t="str">
        <f>IF(AND(ISNUMBER($S7),COUNT($U$4:$U7)=AA$2),$S7,"")</f>
        <v/>
      </c>
      <c r="AB7" s="72" t="str">
        <f>IF(AND(ISNUMBER($S7),COUNT($U$4:$U7)=AB$2),$S7,"")</f>
        <v/>
      </c>
      <c r="AC7" s="72" t="str">
        <f>IF(AND(ISNUMBER($S7),COUNT($U$4:$U7)=AC$2),$S7,"")</f>
        <v/>
      </c>
      <c r="AD7" s="72" t="str">
        <f>IF(AND(ISNUMBER($S7),COUNT($U$4:$U7)=AD$2),$S7,"")</f>
        <v/>
      </c>
      <c r="AE7" s="72" t="str">
        <f>IF(AND(ISNUMBER($S7),COUNT($U$4:$U7)=AE$2),$S7,"")</f>
        <v/>
      </c>
      <c r="AF7" s="72" t="str">
        <f>IF(AND(ISNUMBER($S7),COUNT($U$4:$U7)=AF$2),$S7,"")</f>
        <v/>
      </c>
      <c r="AG7" s="72" t="str">
        <f>IF(AND(ISNUMBER($S7),COUNT($U$4:$U7)=AG$2),$S7,"")</f>
        <v/>
      </c>
      <c r="AH7" s="72" t="str">
        <f>IF(AND(ISNUMBER($S7),COUNT($U$4:$U7)=AH$2),$S7,"")</f>
        <v/>
      </c>
      <c r="AI7" s="72" t="str">
        <f>IF(AND(ISNUMBER($S7),COUNT($U$4:$U7)=AI$2),$S7,"")</f>
        <v/>
      </c>
      <c r="AJ7" s="51" t="e">
        <f>IFERROR(IF(COUNT($U$4:$U7)&lt;&gt;AJ$2,NA(),SLOPE(X$4:X$26,$R$4:$R$26)*($R7-COUNTIF(BH$4:BH7,"Hold"))+INTERCEPT(X$4:X$26,$R$4:$R$26)),NA())</f>
        <v>#N/A</v>
      </c>
      <c r="AK7" s="51" t="e">
        <f>IFERROR(IF(COUNT($U$4:$U7)&lt;&gt;AK$2,NA(),SLOPE(Y$4:Y$26,$R$4:$R$26)*($R7-COUNTIF(BI$4:BI7,"Hold"))+INTERCEPT(Y$4:Y$26,$R$4:$R$26)),NA())</f>
        <v>#N/A</v>
      </c>
      <c r="AL7" s="51" t="e">
        <f>IFERROR(IF(COUNT($U$4:$U7)&lt;&gt;AL$2,NA(),SLOPE(Z$4:Z$26,$R$4:$R$26)*($R7-COUNTIF(BJ$4:BJ7,"Hold"))+INTERCEPT(Z$4:Z$26,$R$4:$R$26)),NA())</f>
        <v>#N/A</v>
      </c>
      <c r="AM7" s="51" t="e">
        <f>IFERROR(IF(COUNT($U$4:$U7)&lt;&gt;AM$2,NA(),SLOPE(AA$4:AA$26,$R$4:$R$26)*($R7-COUNTIF(BK$4:BK7,"Hold"))+INTERCEPT(AA$4:AA$26,$R$4:$R$26)),NA())</f>
        <v>#N/A</v>
      </c>
      <c r="AN7" s="51" t="e">
        <f>IFERROR(IF(COUNT($U$4:$U7)&lt;&gt;AN$2,NA(),SLOPE(AB$4:AB$26,$R$4:$R$26)*($R7-COUNTIF(BL$4:BL7,"Hold"))+INTERCEPT(AB$4:AB$26,$R$4:$R$26)),NA())</f>
        <v>#N/A</v>
      </c>
      <c r="AO7" s="51" t="e">
        <f>IFERROR(IF(COUNT($U$4:$U7)&lt;&gt;AO$2,NA(),SLOPE(AC$4:AC$26,$R$4:$R$26)*($R7-COUNTIF(BM$4:BM7,"Hold"))+INTERCEPT(AC$4:AC$26,$R$4:$R$26)),NA())</f>
        <v>#N/A</v>
      </c>
      <c r="AP7" s="51" t="e">
        <f>IFERROR(IF(COUNT($U$4:$U7)&lt;&gt;AP$2,NA(),SLOPE(AD$4:AD$26,$R$4:$R$26)*($R7-COUNTIF(BN$4:BN7,"Hold"))+INTERCEPT(AD$4:AD$26,$R$4:$R$26)),NA())</f>
        <v>#N/A</v>
      </c>
      <c r="AQ7" s="51" t="e">
        <f>IFERROR(IF(COUNT($U$4:$U7)&lt;&gt;AQ$2,NA(),SLOPE(AE$4:AE$26,$R$4:$R$26)*($R7-COUNTIF(BO$4:BO7,"Hold"))+INTERCEPT(AE$4:AE$26,$R$4:$R$26)),NA())</f>
        <v>#N/A</v>
      </c>
      <c r="AR7" s="51" t="e">
        <f>IFERROR(IF(COUNT($U$4:$U7)&lt;&gt;AR$2,NA(),SLOPE(AF$4:AF$26,$R$4:$R$26)*($R7-COUNTIF(BP$4:BP7,"Hold"))+INTERCEPT(AF$4:AF$26,$R$4:$R$26)),NA())</f>
        <v>#N/A</v>
      </c>
      <c r="AS7" s="51" t="e">
        <f>IFERROR(IF(COUNT($U$4:$U7)&lt;&gt;AS$2,NA(),SLOPE(AG$4:AG$26,$R$4:$R$26)*($R7-COUNTIF(BQ$4:BQ7,"Hold"))+INTERCEPT(AG$4:AG$26,$R$4:$R$26)),NA())</f>
        <v>#N/A</v>
      </c>
      <c r="AT7" s="51" t="e">
        <f>IFERROR(IF(COUNT($U$4:$U7)&lt;&gt;AT$2,NA(),SLOPE(AH$4:AH$26,$R$4:$R$26)*($R7-COUNTIF(BR$4:BR7,"Hold"))+INTERCEPT(AH$4:AH$26,$R$4:$R$26)),NA())</f>
        <v>#N/A</v>
      </c>
      <c r="AU7" s="51" t="e">
        <f>IFERROR(IF(COUNT($U$4:$U7)&lt;&gt;AU$2,NA(),SLOPE(AI$4:AI$26,$R$4:$R$26)*($R7-COUNTIF(BS$4:BS7,"Hold"))+INTERCEPT(AI$4:AI$26,$R$4:$R$26)),NA())</f>
        <v>#N/A</v>
      </c>
      <c r="AV7" s="57" t="e">
        <f>IF(AND(ISNUMBER($U7),COUNT($U$4:$U7)=AV$2),$G7,IF($H7="Hold",AV6,IF(COUNT($U$4:$U7)=AV$2,$V7+AV6,NA())))</f>
        <v>#N/A</v>
      </c>
      <c r="AW7" s="57" t="e">
        <f>IF(AND(ISNUMBER($U7),COUNT($U$4:$U7)=AW$2),$G7,IF($H7="Hold",AW6,IF(COUNT($U$4:$U7)=AW$2,$V7+AW6,NA())))</f>
        <v>#N/A</v>
      </c>
      <c r="AX7" s="57" t="e">
        <f>IF(AND(ISNUMBER($U7),COUNT($U$4:$U7)=AX$2),$G7,IF($H7="Hold",AX6,IF(COUNT($U$4:$U7)=AX$2,$V7+AX6,NA())))</f>
        <v>#N/A</v>
      </c>
      <c r="AY7" s="57" t="e">
        <f>IF(AND(ISNUMBER($U7),COUNT($U$4:$U7)=AY$2),$G7,IF($H7="Hold",AY6,IF(COUNT($U$4:$U7)=AY$2,$V7+AY6,NA())))</f>
        <v>#N/A</v>
      </c>
      <c r="AZ7" s="57" t="e">
        <f>IF(AND(ISNUMBER($U7),COUNT($U$4:$U7)=AZ$2),$G7,IF($H7="Hold",AZ6,IF(COUNT($U$4:$U7)=AZ$2,$V7+AZ6,NA())))</f>
        <v>#N/A</v>
      </c>
      <c r="BA7" s="57" t="e">
        <f>IF(AND(ISNUMBER($U7),COUNT($U$4:$U7)=BA$2),$G7,IF($H7="Hold",BA6,IF(COUNT($U$4:$U7)=BA$2,$V7+BA6,NA())))</f>
        <v>#N/A</v>
      </c>
      <c r="BB7" s="57" t="e">
        <f>IF(AND(ISNUMBER($U7),COUNT($U$4:$U7)=BB$2),$G7,IF($H7="Hold",BB6,IF(COUNT($U$4:$U7)=BB$2,$V7+BB6,NA())))</f>
        <v>#N/A</v>
      </c>
      <c r="BC7" s="57" t="e">
        <f>IF(AND(ISNUMBER($U7),COUNT($U$4:$U7)=BC$2),$G7,IF($H7="Hold",BC6,IF(COUNT($U$4:$U7)=BC$2,$V7+BC6,NA())))</f>
        <v>#N/A</v>
      </c>
      <c r="BD7" s="57" t="e">
        <f>IF(AND(ISNUMBER($U7),COUNT($U$4:$U7)=BD$2),$G7,IF($H7="Hold",BD6,IF(COUNT($U$4:$U7)=BD$2,$V7+BD6,NA())))</f>
        <v>#N/A</v>
      </c>
      <c r="BE7" s="57" t="e">
        <f>IF(AND(ISNUMBER($U7),COUNT($U$4:$U7)=BE$2),$G7,IF($H7="Hold",BE6,IF(COUNT($U$4:$U7)=BE$2,$V7+BE6,NA())))</f>
        <v>#N/A</v>
      </c>
      <c r="BF7" s="57" t="e">
        <f>IF(AND(ISNUMBER($U7),COUNT($U$4:$U7)=BF$2),$G7,IF($H7="Hold",BF6,IF(COUNT($U$4:$U7)=BF$2,$V7+BF6,NA())))</f>
        <v>#N/A</v>
      </c>
      <c r="BG7" s="57" t="e">
        <f>IF(AND(ISNUMBER($U7),COUNT($U$4:$U7)=BG$2),$G7,IF($H7="Hold",BG6,IF(COUNT($U$4:$U7)=BG$2,$V7+BG6,NA())))</f>
        <v>#N/A</v>
      </c>
      <c r="BH7" s="55" t="e">
        <f>IF(AND(COUNT($U$4:$U7)=BH$2,$H7="Hold"),"Hold",NA())</f>
        <v>#N/A</v>
      </c>
      <c r="BI7" s="55" t="e">
        <f>IF(AND(COUNT($U$4:$U7)=BI$2,$H7="Hold"),"Hold",NA())</f>
        <v>#N/A</v>
      </c>
      <c r="BJ7" s="55" t="e">
        <f>IF(AND(COUNT($U$4:$U7)=BJ$2,$H7="Hold"),"Hold",NA())</f>
        <v>#N/A</v>
      </c>
      <c r="BK7" s="55" t="e">
        <f>IF(AND(COUNT($U$4:$U7)=BK$2,$H7="Hold"),"Hold",NA())</f>
        <v>#N/A</v>
      </c>
      <c r="BL7" s="55" t="e">
        <f>IF(AND(COUNT($U$4:$U7)=BL$2,$H7="Hold"),"Hold",NA())</f>
        <v>#N/A</v>
      </c>
      <c r="BM7" s="55" t="e">
        <f>IF(AND(COUNT($U$4:$U7)=BM$2,$H7="Hold"),"Hold",NA())</f>
        <v>#N/A</v>
      </c>
      <c r="BN7" s="55" t="e">
        <f>IF(AND(COUNT($U$4:$U7)=BN$2,$H7="Hold"),"Hold",NA())</f>
        <v>#N/A</v>
      </c>
      <c r="BO7" s="55" t="e">
        <f>IF(AND(COUNT($U$4:$U7)=BO$2,$H7="Hold"),"Hold",NA())</f>
        <v>#N/A</v>
      </c>
      <c r="BP7" s="55" t="e">
        <f>IF(AND(COUNT($U$4:$U7)=BP$2,$H7="Hold"),"Hold",NA())</f>
        <v>#N/A</v>
      </c>
      <c r="BQ7" s="55" t="e">
        <f>IF(AND(COUNT($U$4:$U7)=BQ$2,$H7="Hold"),"Hold",NA())</f>
        <v>#N/A</v>
      </c>
      <c r="BR7" s="55" t="e">
        <f>IF(AND(COUNT($U$4:$U7)=BR$2,$H7="Hold"),"Hold",NA())</f>
        <v>#N/A</v>
      </c>
      <c r="BS7" s="55" t="e">
        <f>IF(AND(COUNT($U$4:$U7)=BS$2,$H7="Hold"),"Hold",NA())</f>
        <v>#N/A</v>
      </c>
    </row>
    <row r="8" spans="1:73" s="96" customFormat="1" ht="18.75" customHeight="1" thickBot="1" x14ac:dyDescent="0.3">
      <c r="B8" s="23"/>
      <c r="C8" s="95"/>
      <c r="D8" s="9">
        <f t="shared" si="2"/>
        <v>8</v>
      </c>
      <c r="E8" s="10">
        <f t="shared" si="3"/>
        <v>42646</v>
      </c>
      <c r="F8" s="5" t="str">
        <f>IFERROR(IF(COUNT(G$4:G8)=0,"",IF(H8="Hold",F7,IF(ISNUMBER(U8),G8,F7+V8))),"")</f>
        <v/>
      </c>
      <c r="G8" s="13"/>
      <c r="H8" s="27"/>
      <c r="I8" s="17"/>
      <c r="J8" s="93"/>
      <c r="K8" s="34"/>
      <c r="L8" s="143" t="s">
        <v>56</v>
      </c>
      <c r="M8" s="143"/>
      <c r="N8" s="147"/>
      <c r="O8" s="147"/>
      <c r="P8" s="37"/>
      <c r="R8" s="46">
        <v>5</v>
      </c>
      <c r="S8" s="47" t="e">
        <f t="shared" si="0"/>
        <v>#N/A</v>
      </c>
      <c r="T8" s="47" t="str">
        <f>IFERROR(IF(L22="Alternate 1","Alt 1",L22),"Alt 1")</f>
        <v>Alt 1</v>
      </c>
      <c r="U8" s="52" t="str">
        <f>IF(H8="30 Mins",$N$19,IF(H8="45 Mins",$N$20,IF(H8="60 Mins",$N$21,IF(H8="Alt 1",$N$22,IF(H8="Alt 2",$N$23,IF(H8="Alt 3",$N$24,IF(H8="Alt 4",$N$25,IF(H8="Alt 5",#REF!,IF(H8="Change",V7,"")))))))))</f>
        <v/>
      </c>
      <c r="V8" s="53" t="e">
        <f>IF(COUNT(U$4:U8)=0,NA(),IF(ISNUMBER(U8),U8,V7))</f>
        <v>#N/A</v>
      </c>
      <c r="W8" s="48" t="e">
        <f t="shared" si="1"/>
        <v>#N/A</v>
      </c>
      <c r="X8" s="72" t="str">
        <f>IF(AND(ISNUMBER($S8),COUNT($U$4:$U8)=X$2),$S8,"")</f>
        <v/>
      </c>
      <c r="Y8" s="72" t="str">
        <f>IF(AND(ISNUMBER($S8),COUNT($U$4:$U8)=Y$2),$S8,"")</f>
        <v/>
      </c>
      <c r="Z8" s="72" t="str">
        <f>IF(AND(ISNUMBER($S8),COUNT($U$4:$U8)=Z$2),$S8,"")</f>
        <v/>
      </c>
      <c r="AA8" s="72" t="str">
        <f>IF(AND(ISNUMBER($S8),COUNT($U$4:$U8)=AA$2),$S8,"")</f>
        <v/>
      </c>
      <c r="AB8" s="72" t="str">
        <f>IF(AND(ISNUMBER($S8),COUNT($U$4:$U8)=AB$2),$S8,"")</f>
        <v/>
      </c>
      <c r="AC8" s="72" t="str">
        <f>IF(AND(ISNUMBER($S8),COUNT($U$4:$U8)=AC$2),$S8,"")</f>
        <v/>
      </c>
      <c r="AD8" s="72" t="str">
        <f>IF(AND(ISNUMBER($S8),COUNT($U$4:$U8)=AD$2),$S8,"")</f>
        <v/>
      </c>
      <c r="AE8" s="72" t="str">
        <f>IF(AND(ISNUMBER($S8),COUNT($U$4:$U8)=AE$2),$S8,"")</f>
        <v/>
      </c>
      <c r="AF8" s="72" t="str">
        <f>IF(AND(ISNUMBER($S8),COUNT($U$4:$U8)=AF$2),$S8,"")</f>
        <v/>
      </c>
      <c r="AG8" s="72" t="str">
        <f>IF(AND(ISNUMBER($S8),COUNT($U$4:$U8)=AG$2),$S8,"")</f>
        <v/>
      </c>
      <c r="AH8" s="72" t="str">
        <f>IF(AND(ISNUMBER($S8),COUNT($U$4:$U8)=AH$2),$S8,"")</f>
        <v/>
      </c>
      <c r="AI8" s="72" t="str">
        <f>IF(AND(ISNUMBER($S8),COUNT($U$4:$U8)=AI$2),$S8,"")</f>
        <v/>
      </c>
      <c r="AJ8" s="51" t="e">
        <f>IFERROR(IF(COUNT($U$4:$U8)&lt;&gt;AJ$2,NA(),SLOPE(X$4:X$26,$R$4:$R$26)*($R8-COUNTIF(BH$4:BH8,"Hold"))+INTERCEPT(X$4:X$26,$R$4:$R$26)),NA())</f>
        <v>#N/A</v>
      </c>
      <c r="AK8" s="51" t="e">
        <f>IFERROR(IF(COUNT($U$4:$U8)&lt;&gt;AK$2,NA(),SLOPE(Y$4:Y$26,$R$4:$R$26)*($R8-COUNTIF(BI$4:BI8,"Hold"))+INTERCEPT(Y$4:Y$26,$R$4:$R$26)),NA())</f>
        <v>#N/A</v>
      </c>
      <c r="AL8" s="51" t="e">
        <f>IFERROR(IF(COUNT($U$4:$U8)&lt;&gt;AL$2,NA(),SLOPE(Z$4:Z$26,$R$4:$R$26)*($R8-COUNTIF(BJ$4:BJ8,"Hold"))+INTERCEPT(Z$4:Z$26,$R$4:$R$26)),NA())</f>
        <v>#N/A</v>
      </c>
      <c r="AM8" s="51" t="e">
        <f>IFERROR(IF(COUNT($U$4:$U8)&lt;&gt;AM$2,NA(),SLOPE(AA$4:AA$26,$R$4:$R$26)*($R8-COUNTIF(BK$4:BK8,"Hold"))+INTERCEPT(AA$4:AA$26,$R$4:$R$26)),NA())</f>
        <v>#N/A</v>
      </c>
      <c r="AN8" s="51" t="e">
        <f>IFERROR(IF(COUNT($U$4:$U8)&lt;&gt;AN$2,NA(),SLOPE(AB$4:AB$26,$R$4:$R$26)*($R8-COUNTIF(BL$4:BL8,"Hold"))+INTERCEPT(AB$4:AB$26,$R$4:$R$26)),NA())</f>
        <v>#N/A</v>
      </c>
      <c r="AO8" s="51" t="e">
        <f>IFERROR(IF(COUNT($U$4:$U8)&lt;&gt;AO$2,NA(),SLOPE(AC$4:AC$26,$R$4:$R$26)*($R8-COUNTIF(BM$4:BM8,"Hold"))+INTERCEPT(AC$4:AC$26,$R$4:$R$26)),NA())</f>
        <v>#N/A</v>
      </c>
      <c r="AP8" s="51" t="e">
        <f>IFERROR(IF(COUNT($U$4:$U8)&lt;&gt;AP$2,NA(),SLOPE(AD$4:AD$26,$R$4:$R$26)*($R8-COUNTIF(BN$4:BN8,"Hold"))+INTERCEPT(AD$4:AD$26,$R$4:$R$26)),NA())</f>
        <v>#N/A</v>
      </c>
      <c r="AQ8" s="51" t="e">
        <f>IFERROR(IF(COUNT($U$4:$U8)&lt;&gt;AQ$2,NA(),SLOPE(AE$4:AE$26,$R$4:$R$26)*($R8-COUNTIF(BO$4:BO8,"Hold"))+INTERCEPT(AE$4:AE$26,$R$4:$R$26)),NA())</f>
        <v>#N/A</v>
      </c>
      <c r="AR8" s="51" t="e">
        <f>IFERROR(IF(COUNT($U$4:$U8)&lt;&gt;AR$2,NA(),SLOPE(AF$4:AF$26,$R$4:$R$26)*($R8-COUNTIF(BP$4:BP8,"Hold"))+INTERCEPT(AF$4:AF$26,$R$4:$R$26)),NA())</f>
        <v>#N/A</v>
      </c>
      <c r="AS8" s="51" t="e">
        <f>IFERROR(IF(COUNT($U$4:$U8)&lt;&gt;AS$2,NA(),SLOPE(AG$4:AG$26,$R$4:$R$26)*($R8-COUNTIF(BQ$4:BQ8,"Hold"))+INTERCEPT(AG$4:AG$26,$R$4:$R$26)),NA())</f>
        <v>#N/A</v>
      </c>
      <c r="AT8" s="51" t="e">
        <f>IFERROR(IF(COUNT($U$4:$U8)&lt;&gt;AT$2,NA(),SLOPE(AH$4:AH$26,$R$4:$R$26)*($R8-COUNTIF(BR$4:BR8,"Hold"))+INTERCEPT(AH$4:AH$26,$R$4:$R$26)),NA())</f>
        <v>#N/A</v>
      </c>
      <c r="AU8" s="51" t="e">
        <f>IFERROR(IF(COUNT($U$4:$U8)&lt;&gt;AU$2,NA(),SLOPE(AI$4:AI$26,$R$4:$R$26)*($R8-COUNTIF(BS$4:BS8,"Hold"))+INTERCEPT(AI$4:AI$26,$R$4:$R$26)),NA())</f>
        <v>#N/A</v>
      </c>
      <c r="AV8" s="57" t="e">
        <f>IF(AND(ISNUMBER($U8),COUNT($U$4:$U8)=AV$2),$G8,IF($H8="Hold",AV7,IF(COUNT($U$4:$U8)=AV$2,$V8+AV7,NA())))</f>
        <v>#N/A</v>
      </c>
      <c r="AW8" s="57" t="e">
        <f>IF(AND(ISNUMBER($U8),COUNT($U$4:$U8)=AW$2),$G8,IF($H8="Hold",AW7,IF(COUNT($U$4:$U8)=AW$2,$V8+AW7,NA())))</f>
        <v>#N/A</v>
      </c>
      <c r="AX8" s="57" t="e">
        <f>IF(AND(ISNUMBER($U8),COUNT($U$4:$U8)=AX$2),$G8,IF($H8="Hold",AX7,IF(COUNT($U$4:$U8)=AX$2,$V8+AX7,NA())))</f>
        <v>#N/A</v>
      </c>
      <c r="AY8" s="57" t="e">
        <f>IF(AND(ISNUMBER($U8),COUNT($U$4:$U8)=AY$2),$G8,IF($H8="Hold",AY7,IF(COUNT($U$4:$U8)=AY$2,$V8+AY7,NA())))</f>
        <v>#N/A</v>
      </c>
      <c r="AZ8" s="57" t="e">
        <f>IF(AND(ISNUMBER($U8),COUNT($U$4:$U8)=AZ$2),$G8,IF($H8="Hold",AZ7,IF(COUNT($U$4:$U8)=AZ$2,$V8+AZ7,NA())))</f>
        <v>#N/A</v>
      </c>
      <c r="BA8" s="57" t="e">
        <f>IF(AND(ISNUMBER($U8),COUNT($U$4:$U8)=BA$2),$G8,IF($H8="Hold",BA7,IF(COUNT($U$4:$U8)=BA$2,$V8+BA7,NA())))</f>
        <v>#N/A</v>
      </c>
      <c r="BB8" s="57" t="e">
        <f>IF(AND(ISNUMBER($U8),COUNT($U$4:$U8)=BB$2),$G8,IF($H8="Hold",BB7,IF(COUNT($U$4:$U8)=BB$2,$V8+BB7,NA())))</f>
        <v>#N/A</v>
      </c>
      <c r="BC8" s="57" t="e">
        <f>IF(AND(ISNUMBER($U8),COUNT($U$4:$U8)=BC$2),$G8,IF($H8="Hold",BC7,IF(COUNT($U$4:$U8)=BC$2,$V8+BC7,NA())))</f>
        <v>#N/A</v>
      </c>
      <c r="BD8" s="57" t="e">
        <f>IF(AND(ISNUMBER($U8),COUNT($U$4:$U8)=BD$2),$G8,IF($H8="Hold",BD7,IF(COUNT($U$4:$U8)=BD$2,$V8+BD7,NA())))</f>
        <v>#N/A</v>
      </c>
      <c r="BE8" s="57" t="e">
        <f>IF(AND(ISNUMBER($U8),COUNT($U$4:$U8)=BE$2),$G8,IF($H8="Hold",BE7,IF(COUNT($U$4:$U8)=BE$2,$V8+BE7,NA())))</f>
        <v>#N/A</v>
      </c>
      <c r="BF8" s="57" t="e">
        <f>IF(AND(ISNUMBER($U8),COUNT($U$4:$U8)=BF$2),$G8,IF($H8="Hold",BF7,IF(COUNT($U$4:$U8)=BF$2,$V8+BF7,NA())))</f>
        <v>#N/A</v>
      </c>
      <c r="BG8" s="57" t="e">
        <f>IF(AND(ISNUMBER($U8),COUNT($U$4:$U8)=BG$2),$G8,IF($H8="Hold",BG7,IF(COUNT($U$4:$U8)=BG$2,$V8+BG7,NA())))</f>
        <v>#N/A</v>
      </c>
      <c r="BH8" s="55" t="e">
        <f>IF(AND(COUNT($U$4:$U8)=BH$2,$H8="Hold"),"Hold",NA())</f>
        <v>#N/A</v>
      </c>
      <c r="BI8" s="55" t="e">
        <f>IF(AND(COUNT($U$4:$U8)=BI$2,$H8="Hold"),"Hold",NA())</f>
        <v>#N/A</v>
      </c>
      <c r="BJ8" s="55" t="e">
        <f>IF(AND(COUNT($U$4:$U8)=BJ$2,$H8="Hold"),"Hold",NA())</f>
        <v>#N/A</v>
      </c>
      <c r="BK8" s="55" t="e">
        <f>IF(AND(COUNT($U$4:$U8)=BK$2,$H8="Hold"),"Hold",NA())</f>
        <v>#N/A</v>
      </c>
      <c r="BL8" s="55" t="e">
        <f>IF(AND(COUNT($U$4:$U8)=BL$2,$H8="Hold"),"Hold",NA())</f>
        <v>#N/A</v>
      </c>
      <c r="BM8" s="55" t="e">
        <f>IF(AND(COUNT($U$4:$U8)=BM$2,$H8="Hold"),"Hold",NA())</f>
        <v>#N/A</v>
      </c>
      <c r="BN8" s="55" t="e">
        <f>IF(AND(COUNT($U$4:$U8)=BN$2,$H8="Hold"),"Hold",NA())</f>
        <v>#N/A</v>
      </c>
      <c r="BO8" s="55" t="e">
        <f>IF(AND(COUNT($U$4:$U8)=BO$2,$H8="Hold"),"Hold",NA())</f>
        <v>#N/A</v>
      </c>
      <c r="BP8" s="55" t="e">
        <f>IF(AND(COUNT($U$4:$U8)=BP$2,$H8="Hold"),"Hold",NA())</f>
        <v>#N/A</v>
      </c>
      <c r="BQ8" s="55" t="e">
        <f>IF(AND(COUNT($U$4:$U8)=BQ$2,$H8="Hold"),"Hold",NA())</f>
        <v>#N/A</v>
      </c>
      <c r="BR8" s="55" t="e">
        <f>IF(AND(COUNT($U$4:$U8)=BR$2,$H8="Hold"),"Hold",NA())</f>
        <v>#N/A</v>
      </c>
      <c r="BS8" s="55" t="e">
        <f>IF(AND(COUNT($U$4:$U8)=BS$2,$H8="Hold"),"Hold",NA())</f>
        <v>#N/A</v>
      </c>
    </row>
    <row r="9" spans="1:73" s="96" customFormat="1" ht="18.75" customHeight="1" thickTop="1" x14ac:dyDescent="0.25">
      <c r="B9" s="23"/>
      <c r="C9" s="95"/>
      <c r="D9" s="9">
        <f t="shared" si="2"/>
        <v>10</v>
      </c>
      <c r="E9" s="10">
        <f t="shared" si="3"/>
        <v>42660</v>
      </c>
      <c r="F9" s="5" t="str">
        <f>IFERROR(IF(COUNT(G$4:G9)=0,"",IF(H9="Hold",F8,IF(ISNUMBER(U9),G9,F8+V9))),"")</f>
        <v/>
      </c>
      <c r="G9" s="13"/>
      <c r="H9" s="27"/>
      <c r="I9" s="17"/>
      <c r="J9" s="93"/>
      <c r="K9" s="34"/>
      <c r="L9" s="148" t="s">
        <v>63</v>
      </c>
      <c r="M9" s="148"/>
      <c r="N9" s="24"/>
      <c r="O9" s="76"/>
      <c r="P9" s="37"/>
      <c r="R9" s="46">
        <v>6</v>
      </c>
      <c r="S9" s="47" t="e">
        <f t="shared" si="0"/>
        <v>#N/A</v>
      </c>
      <c r="T9" s="47" t="str">
        <f>IFERROR(IF(L23="Alternate 2","Alt 2",L23),"Alt 2")</f>
        <v>Alt 2</v>
      </c>
      <c r="U9" s="52" t="str">
        <f>IF(H9="30 Mins",$N$19,IF(H9="45 Mins",$N$20,IF(H9="60 Mins",$N$21,IF(H9="Alt 1",$N$22,IF(H9="Alt 2",$N$23,IF(H9="Alt 3",$N$24,IF(H9="Alt 4",$N$25,IF(H9="Alt 5",#REF!,IF(H9="Change",V8,"")))))))))</f>
        <v/>
      </c>
      <c r="V9" s="53" t="e">
        <f>IF(COUNT(U$4:U9)=0,NA(),IF(ISNUMBER(U9),U9,V8))</f>
        <v>#N/A</v>
      </c>
      <c r="W9" s="48" t="e">
        <f t="shared" si="1"/>
        <v>#N/A</v>
      </c>
      <c r="X9" s="72" t="str">
        <f>IF(AND(ISNUMBER($S9),COUNT($U$4:$U9)=X$2),$S9,"")</f>
        <v/>
      </c>
      <c r="Y9" s="72" t="str">
        <f>IF(AND(ISNUMBER($S9),COUNT($U$4:$U9)=Y$2),$S9,"")</f>
        <v/>
      </c>
      <c r="Z9" s="72" t="str">
        <f>IF(AND(ISNUMBER($S9),COUNT($U$4:$U9)=Z$2),$S9,"")</f>
        <v/>
      </c>
      <c r="AA9" s="72" t="str">
        <f>IF(AND(ISNUMBER($S9),COUNT($U$4:$U9)=AA$2),$S9,"")</f>
        <v/>
      </c>
      <c r="AB9" s="72" t="str">
        <f>IF(AND(ISNUMBER($S9),COUNT($U$4:$U9)=AB$2),$S9,"")</f>
        <v/>
      </c>
      <c r="AC9" s="72" t="str">
        <f>IF(AND(ISNUMBER($S9),COUNT($U$4:$U9)=AC$2),$S9,"")</f>
        <v/>
      </c>
      <c r="AD9" s="72" t="str">
        <f>IF(AND(ISNUMBER($S9),COUNT($U$4:$U9)=AD$2),$S9,"")</f>
        <v/>
      </c>
      <c r="AE9" s="72" t="str">
        <f>IF(AND(ISNUMBER($S9),COUNT($U$4:$U9)=AE$2),$S9,"")</f>
        <v/>
      </c>
      <c r="AF9" s="72" t="str">
        <f>IF(AND(ISNUMBER($S9),COUNT($U$4:$U9)=AF$2),$S9,"")</f>
        <v/>
      </c>
      <c r="AG9" s="72" t="str">
        <f>IF(AND(ISNUMBER($S9),COUNT($U$4:$U9)=AG$2),$S9,"")</f>
        <v/>
      </c>
      <c r="AH9" s="72" t="str">
        <f>IF(AND(ISNUMBER($S9),COUNT($U$4:$U9)=AH$2),$S9,"")</f>
        <v/>
      </c>
      <c r="AI9" s="72" t="str">
        <f>IF(AND(ISNUMBER($S9),COUNT($U$4:$U9)=AI$2),$S9,"")</f>
        <v/>
      </c>
      <c r="AJ9" s="51" t="e">
        <f>IFERROR(IF(COUNT($U$4:$U9)&lt;&gt;AJ$2,NA(),SLOPE(X$4:X$26,$R$4:$R$26)*($R9-COUNTIF(BH$4:BH9,"Hold"))+INTERCEPT(X$4:X$26,$R$4:$R$26)),NA())</f>
        <v>#N/A</v>
      </c>
      <c r="AK9" s="51" t="e">
        <f>IFERROR(IF(COUNT($U$4:$U9)&lt;&gt;AK$2,NA(),SLOPE(Y$4:Y$26,$R$4:$R$26)*($R9-COUNTIF(BI$4:BI9,"Hold"))+INTERCEPT(Y$4:Y$26,$R$4:$R$26)),NA())</f>
        <v>#N/A</v>
      </c>
      <c r="AL9" s="51" t="e">
        <f>IFERROR(IF(COUNT($U$4:$U9)&lt;&gt;AL$2,NA(),SLOPE(Z$4:Z$26,$R$4:$R$26)*($R9-COUNTIF(BJ$4:BJ9,"Hold"))+INTERCEPT(Z$4:Z$26,$R$4:$R$26)),NA())</f>
        <v>#N/A</v>
      </c>
      <c r="AM9" s="51" t="e">
        <f>IFERROR(IF(COUNT($U$4:$U9)&lt;&gt;AM$2,NA(),SLOPE(AA$4:AA$26,$R$4:$R$26)*($R9-COUNTIF(BK$4:BK9,"Hold"))+INTERCEPT(AA$4:AA$26,$R$4:$R$26)),NA())</f>
        <v>#N/A</v>
      </c>
      <c r="AN9" s="51" t="e">
        <f>IFERROR(IF(COUNT($U$4:$U9)&lt;&gt;AN$2,NA(),SLOPE(AB$4:AB$26,$R$4:$R$26)*($R9-COUNTIF(BL$4:BL9,"Hold"))+INTERCEPT(AB$4:AB$26,$R$4:$R$26)),NA())</f>
        <v>#N/A</v>
      </c>
      <c r="AO9" s="51" t="e">
        <f>IFERROR(IF(COUNT($U$4:$U9)&lt;&gt;AO$2,NA(),SLOPE(AC$4:AC$26,$R$4:$R$26)*($R9-COUNTIF(BM$4:BM9,"Hold"))+INTERCEPT(AC$4:AC$26,$R$4:$R$26)),NA())</f>
        <v>#N/A</v>
      </c>
      <c r="AP9" s="51" t="e">
        <f>IFERROR(IF(COUNT($U$4:$U9)&lt;&gt;AP$2,NA(),SLOPE(AD$4:AD$26,$R$4:$R$26)*($R9-COUNTIF(BN$4:BN9,"Hold"))+INTERCEPT(AD$4:AD$26,$R$4:$R$26)),NA())</f>
        <v>#N/A</v>
      </c>
      <c r="AQ9" s="51" t="e">
        <f>IFERROR(IF(COUNT($U$4:$U9)&lt;&gt;AQ$2,NA(),SLOPE(AE$4:AE$26,$R$4:$R$26)*($R9-COUNTIF(BO$4:BO9,"Hold"))+INTERCEPT(AE$4:AE$26,$R$4:$R$26)),NA())</f>
        <v>#N/A</v>
      </c>
      <c r="AR9" s="51" t="e">
        <f>IFERROR(IF(COUNT($U$4:$U9)&lt;&gt;AR$2,NA(),SLOPE(AF$4:AF$26,$R$4:$R$26)*($R9-COUNTIF(BP$4:BP9,"Hold"))+INTERCEPT(AF$4:AF$26,$R$4:$R$26)),NA())</f>
        <v>#N/A</v>
      </c>
      <c r="AS9" s="51" t="e">
        <f>IFERROR(IF(COUNT($U$4:$U9)&lt;&gt;AS$2,NA(),SLOPE(AG$4:AG$26,$R$4:$R$26)*($R9-COUNTIF(BQ$4:BQ9,"Hold"))+INTERCEPT(AG$4:AG$26,$R$4:$R$26)),NA())</f>
        <v>#N/A</v>
      </c>
      <c r="AT9" s="51" t="e">
        <f>IFERROR(IF(COUNT($U$4:$U9)&lt;&gt;AT$2,NA(),SLOPE(AH$4:AH$26,$R$4:$R$26)*($R9-COUNTIF(BR$4:BR9,"Hold"))+INTERCEPT(AH$4:AH$26,$R$4:$R$26)),NA())</f>
        <v>#N/A</v>
      </c>
      <c r="AU9" s="51" t="e">
        <f>IFERROR(IF(COUNT($U$4:$U9)&lt;&gt;AU$2,NA(),SLOPE(AI$4:AI$26,$R$4:$R$26)*($R9-COUNTIF(BS$4:BS9,"Hold"))+INTERCEPT(AI$4:AI$26,$R$4:$R$26)),NA())</f>
        <v>#N/A</v>
      </c>
      <c r="AV9" s="57" t="e">
        <f>IF(AND(ISNUMBER($U9),COUNT($U$4:$U9)=AV$2),$G9,IF($H9="Hold",AV8,IF(COUNT($U$4:$U9)=AV$2,$V9+AV8,NA())))</f>
        <v>#N/A</v>
      </c>
      <c r="AW9" s="57" t="e">
        <f>IF(AND(ISNUMBER($U9),COUNT($U$4:$U9)=AW$2),$G9,IF($H9="Hold",AW8,IF(COUNT($U$4:$U9)=AW$2,$V9+AW8,NA())))</f>
        <v>#N/A</v>
      </c>
      <c r="AX9" s="57" t="e">
        <f>IF(AND(ISNUMBER($U9),COUNT($U$4:$U9)=AX$2),$G9,IF($H9="Hold",AX8,IF(COUNT($U$4:$U9)=AX$2,$V9+AX8,NA())))</f>
        <v>#N/A</v>
      </c>
      <c r="AY9" s="57" t="e">
        <f>IF(AND(ISNUMBER($U9),COUNT($U$4:$U9)=AY$2),$G9,IF($H9="Hold",AY8,IF(COUNT($U$4:$U9)=AY$2,$V9+AY8,NA())))</f>
        <v>#N/A</v>
      </c>
      <c r="AZ9" s="57" t="e">
        <f>IF(AND(ISNUMBER($U9),COUNT($U$4:$U9)=AZ$2),$G9,IF($H9="Hold",AZ8,IF(COUNT($U$4:$U9)=AZ$2,$V9+AZ8,NA())))</f>
        <v>#N/A</v>
      </c>
      <c r="BA9" s="57" t="e">
        <f>IF(AND(ISNUMBER($U9),COUNT($U$4:$U9)=BA$2),$G9,IF($H9="Hold",BA8,IF(COUNT($U$4:$U9)=BA$2,$V9+BA8,NA())))</f>
        <v>#N/A</v>
      </c>
      <c r="BB9" s="57" t="e">
        <f>IF(AND(ISNUMBER($U9),COUNT($U$4:$U9)=BB$2),$G9,IF($H9="Hold",BB8,IF(COUNT($U$4:$U9)=BB$2,$V9+BB8,NA())))</f>
        <v>#N/A</v>
      </c>
      <c r="BC9" s="57" t="e">
        <f>IF(AND(ISNUMBER($U9),COUNT($U$4:$U9)=BC$2),$G9,IF($H9="Hold",BC8,IF(COUNT($U$4:$U9)=BC$2,$V9+BC8,NA())))</f>
        <v>#N/A</v>
      </c>
      <c r="BD9" s="57" t="e">
        <f>IF(AND(ISNUMBER($U9),COUNT($U$4:$U9)=BD$2),$G9,IF($H9="Hold",BD8,IF(COUNT($U$4:$U9)=BD$2,$V9+BD8,NA())))</f>
        <v>#N/A</v>
      </c>
      <c r="BE9" s="57" t="e">
        <f>IF(AND(ISNUMBER($U9),COUNT($U$4:$U9)=BE$2),$G9,IF($H9="Hold",BE8,IF(COUNT($U$4:$U9)=BE$2,$V9+BE8,NA())))</f>
        <v>#N/A</v>
      </c>
      <c r="BF9" s="57" t="e">
        <f>IF(AND(ISNUMBER($U9),COUNT($U$4:$U9)=BF$2),$G9,IF($H9="Hold",BF8,IF(COUNT($U$4:$U9)=BF$2,$V9+BF8,NA())))</f>
        <v>#N/A</v>
      </c>
      <c r="BG9" s="57" t="e">
        <f>IF(AND(ISNUMBER($U9),COUNT($U$4:$U9)=BG$2),$G9,IF($H9="Hold",BG8,IF(COUNT($U$4:$U9)=BG$2,$V9+BG8,NA())))</f>
        <v>#N/A</v>
      </c>
      <c r="BH9" s="55" t="e">
        <f>IF(AND(COUNT($U$4:$U9)=BH$2,$H9="Hold"),"Hold",NA())</f>
        <v>#N/A</v>
      </c>
      <c r="BI9" s="55" t="e">
        <f>IF(AND(COUNT($U$4:$U9)=BI$2,$H9="Hold"),"Hold",NA())</f>
        <v>#N/A</v>
      </c>
      <c r="BJ9" s="55" t="e">
        <f>IF(AND(COUNT($U$4:$U9)=BJ$2,$H9="Hold"),"Hold",NA())</f>
        <v>#N/A</v>
      </c>
      <c r="BK9" s="55" t="e">
        <f>IF(AND(COUNT($U$4:$U9)=BK$2,$H9="Hold"),"Hold",NA())</f>
        <v>#N/A</v>
      </c>
      <c r="BL9" s="55" t="e">
        <f>IF(AND(COUNT($U$4:$U9)=BL$2,$H9="Hold"),"Hold",NA())</f>
        <v>#N/A</v>
      </c>
      <c r="BM9" s="55" t="e">
        <f>IF(AND(COUNT($U$4:$U9)=BM$2,$H9="Hold"),"Hold",NA())</f>
        <v>#N/A</v>
      </c>
      <c r="BN9" s="55" t="e">
        <f>IF(AND(COUNT($U$4:$U9)=BN$2,$H9="Hold"),"Hold",NA())</f>
        <v>#N/A</v>
      </c>
      <c r="BO9" s="55" t="e">
        <f>IF(AND(COUNT($U$4:$U9)=BO$2,$H9="Hold"),"Hold",NA())</f>
        <v>#N/A</v>
      </c>
      <c r="BP9" s="55" t="e">
        <f>IF(AND(COUNT($U$4:$U9)=BP$2,$H9="Hold"),"Hold",NA())</f>
        <v>#N/A</v>
      </c>
      <c r="BQ9" s="55" t="e">
        <f>IF(AND(COUNT($U$4:$U9)=BQ$2,$H9="Hold"),"Hold",NA())</f>
        <v>#N/A</v>
      </c>
      <c r="BR9" s="55" t="e">
        <f>IF(AND(COUNT($U$4:$U9)=BR$2,$H9="Hold"),"Hold",NA())</f>
        <v>#N/A</v>
      </c>
      <c r="BS9" s="55" t="e">
        <f>IF(AND(COUNT($U$4:$U9)=BS$2,$H9="Hold"),"Hold",NA())</f>
        <v>#N/A</v>
      </c>
    </row>
    <row r="10" spans="1:73" s="96" customFormat="1" ht="18.75" customHeight="1" x14ac:dyDescent="0.25">
      <c r="B10" s="23"/>
      <c r="C10" s="95"/>
      <c r="D10" s="9">
        <f t="shared" si="2"/>
        <v>12</v>
      </c>
      <c r="E10" s="10">
        <f t="shared" si="3"/>
        <v>42674</v>
      </c>
      <c r="F10" s="5" t="str">
        <f>IFERROR(IF(COUNT(G$4:G10)=0,"",IF(H10="Hold",F9,IF(ISNUMBER(U10),G10,F9+V10))),"")</f>
        <v/>
      </c>
      <c r="G10" s="13"/>
      <c r="H10" s="27"/>
      <c r="I10" s="17"/>
      <c r="J10" s="93"/>
      <c r="K10" s="34"/>
      <c r="L10" s="38"/>
      <c r="M10" s="38"/>
      <c r="N10" s="38"/>
      <c r="O10" s="38"/>
      <c r="P10" s="37"/>
      <c r="R10" s="46">
        <v>7</v>
      </c>
      <c r="S10" s="47" t="e">
        <f t="shared" si="0"/>
        <v>#N/A</v>
      </c>
      <c r="T10" s="47" t="s">
        <v>68</v>
      </c>
      <c r="U10" s="52" t="str">
        <f>IF(H10="30 Mins",$N$19,IF(H10="45 Mins",$N$20,IF(H10="60 Mins",$N$21,IF(H10="Alt 1",$N$22,IF(H10="Alt 2",$N$23,IF(H10="Alt 3",$N$24,IF(H10="Alt 4",$N$25,IF(H10="Alt 5",#REF!,IF(H10="Change",V9,"")))))))))</f>
        <v/>
      </c>
      <c r="V10" s="53" t="e">
        <f>IF(COUNT(U$4:U10)=0,NA(),IF(ISNUMBER(U10),U10,V9))</f>
        <v>#N/A</v>
      </c>
      <c r="W10" s="48" t="e">
        <f t="shared" si="1"/>
        <v>#N/A</v>
      </c>
      <c r="X10" s="72" t="str">
        <f>IF(AND(ISNUMBER($S10),COUNT($U$4:$U10)=X$2),$S10,"")</f>
        <v/>
      </c>
      <c r="Y10" s="72" t="str">
        <f>IF(AND(ISNUMBER($S10),COUNT($U$4:$U10)=Y$2),$S10,"")</f>
        <v/>
      </c>
      <c r="Z10" s="72" t="str">
        <f>IF(AND(ISNUMBER($S10),COUNT($U$4:$U10)=Z$2),$S10,"")</f>
        <v/>
      </c>
      <c r="AA10" s="72" t="str">
        <f>IF(AND(ISNUMBER($S10),COUNT($U$4:$U10)=AA$2),$S10,"")</f>
        <v/>
      </c>
      <c r="AB10" s="72" t="str">
        <f>IF(AND(ISNUMBER($S10),COUNT($U$4:$U10)=AB$2),$S10,"")</f>
        <v/>
      </c>
      <c r="AC10" s="72" t="str">
        <f>IF(AND(ISNUMBER($S10),COUNT($U$4:$U10)=AC$2),$S10,"")</f>
        <v/>
      </c>
      <c r="AD10" s="72" t="str">
        <f>IF(AND(ISNUMBER($S10),COUNT($U$4:$U10)=AD$2),$S10,"")</f>
        <v/>
      </c>
      <c r="AE10" s="72" t="str">
        <f>IF(AND(ISNUMBER($S10),COUNT($U$4:$U10)=AE$2),$S10,"")</f>
        <v/>
      </c>
      <c r="AF10" s="72" t="str">
        <f>IF(AND(ISNUMBER($S10),COUNT($U$4:$U10)=AF$2),$S10,"")</f>
        <v/>
      </c>
      <c r="AG10" s="72" t="str">
        <f>IF(AND(ISNUMBER($S10),COUNT($U$4:$U10)=AG$2),$S10,"")</f>
        <v/>
      </c>
      <c r="AH10" s="72" t="str">
        <f>IF(AND(ISNUMBER($S10),COUNT($U$4:$U10)=AH$2),$S10,"")</f>
        <v/>
      </c>
      <c r="AI10" s="72" t="str">
        <f>IF(AND(ISNUMBER($S10),COUNT($U$4:$U10)=AI$2),$S10,"")</f>
        <v/>
      </c>
      <c r="AJ10" s="51" t="e">
        <f>IFERROR(IF(COUNT($U$4:$U10)&lt;&gt;AJ$2,NA(),SLOPE(X$4:X$26,$R$4:$R$26)*($R10-COUNTIF(BH$4:BH10,"Hold"))+INTERCEPT(X$4:X$26,$R$4:$R$26)),NA())</f>
        <v>#N/A</v>
      </c>
      <c r="AK10" s="51" t="e">
        <f>IFERROR(IF(COUNT($U$4:$U10)&lt;&gt;AK$2,NA(),SLOPE(Y$4:Y$26,$R$4:$R$26)*($R10-COUNTIF(BI$4:BI10,"Hold"))+INTERCEPT(Y$4:Y$26,$R$4:$R$26)),NA())</f>
        <v>#N/A</v>
      </c>
      <c r="AL10" s="51" t="e">
        <f>IFERROR(IF(COUNT($U$4:$U10)&lt;&gt;AL$2,NA(),SLOPE(Z$4:Z$26,$R$4:$R$26)*($R10-COUNTIF(BJ$4:BJ10,"Hold"))+INTERCEPT(Z$4:Z$26,$R$4:$R$26)),NA())</f>
        <v>#N/A</v>
      </c>
      <c r="AM10" s="51" t="e">
        <f>IFERROR(IF(COUNT($U$4:$U10)&lt;&gt;AM$2,NA(),SLOPE(AA$4:AA$26,$R$4:$R$26)*($R10-COUNTIF(BK$4:BK10,"Hold"))+INTERCEPT(AA$4:AA$26,$R$4:$R$26)),NA())</f>
        <v>#N/A</v>
      </c>
      <c r="AN10" s="51" t="e">
        <f>IFERROR(IF(COUNT($U$4:$U10)&lt;&gt;AN$2,NA(),SLOPE(AB$4:AB$26,$R$4:$R$26)*($R10-COUNTIF(BL$4:BL10,"Hold"))+INTERCEPT(AB$4:AB$26,$R$4:$R$26)),NA())</f>
        <v>#N/A</v>
      </c>
      <c r="AO10" s="51" t="e">
        <f>IFERROR(IF(COUNT($U$4:$U10)&lt;&gt;AO$2,NA(),SLOPE(AC$4:AC$26,$R$4:$R$26)*($R10-COUNTIF(BM$4:BM10,"Hold"))+INTERCEPT(AC$4:AC$26,$R$4:$R$26)),NA())</f>
        <v>#N/A</v>
      </c>
      <c r="AP10" s="51" t="e">
        <f>IFERROR(IF(COUNT($U$4:$U10)&lt;&gt;AP$2,NA(),SLOPE(AD$4:AD$26,$R$4:$R$26)*($R10-COUNTIF(BN$4:BN10,"Hold"))+INTERCEPT(AD$4:AD$26,$R$4:$R$26)),NA())</f>
        <v>#N/A</v>
      </c>
      <c r="AQ10" s="51" t="e">
        <f>IFERROR(IF(COUNT($U$4:$U10)&lt;&gt;AQ$2,NA(),SLOPE(AE$4:AE$26,$R$4:$R$26)*($R10-COUNTIF(BO$4:BO10,"Hold"))+INTERCEPT(AE$4:AE$26,$R$4:$R$26)),NA())</f>
        <v>#N/A</v>
      </c>
      <c r="AR10" s="51" t="e">
        <f>IFERROR(IF(COUNT($U$4:$U10)&lt;&gt;AR$2,NA(),SLOPE(AF$4:AF$26,$R$4:$R$26)*($R10-COUNTIF(BP$4:BP10,"Hold"))+INTERCEPT(AF$4:AF$26,$R$4:$R$26)),NA())</f>
        <v>#N/A</v>
      </c>
      <c r="AS10" s="51" t="e">
        <f>IFERROR(IF(COUNT($U$4:$U10)&lt;&gt;AS$2,NA(),SLOPE(AG$4:AG$26,$R$4:$R$26)*($R10-COUNTIF(BQ$4:BQ10,"Hold"))+INTERCEPT(AG$4:AG$26,$R$4:$R$26)),NA())</f>
        <v>#N/A</v>
      </c>
      <c r="AT10" s="51" t="e">
        <f>IFERROR(IF(COUNT($U$4:$U10)&lt;&gt;AT$2,NA(),SLOPE(AH$4:AH$26,$R$4:$R$26)*($R10-COUNTIF(BR$4:BR10,"Hold"))+INTERCEPT(AH$4:AH$26,$R$4:$R$26)),NA())</f>
        <v>#N/A</v>
      </c>
      <c r="AU10" s="51" t="e">
        <f>IFERROR(IF(COUNT($U$4:$U10)&lt;&gt;AU$2,NA(),SLOPE(AI$4:AI$26,$R$4:$R$26)*($R10-COUNTIF(BS$4:BS10,"Hold"))+INTERCEPT(AI$4:AI$26,$R$4:$R$26)),NA())</f>
        <v>#N/A</v>
      </c>
      <c r="AV10" s="57" t="e">
        <f>IF(AND(ISNUMBER($U10),COUNT($U$4:$U10)=AV$2),$G10,IF($H10="Hold",AV9,IF(COUNT($U$4:$U10)=AV$2,$V10+AV9,NA())))</f>
        <v>#N/A</v>
      </c>
      <c r="AW10" s="57" t="e">
        <f>IF(AND(ISNUMBER($U10),COUNT($U$4:$U10)=AW$2),$G10,IF($H10="Hold",AW9,IF(COUNT($U$4:$U10)=AW$2,$V10+AW9,NA())))</f>
        <v>#N/A</v>
      </c>
      <c r="AX10" s="57" t="e">
        <f>IF(AND(ISNUMBER($U10),COUNT($U$4:$U10)=AX$2),$G10,IF($H10="Hold",AX9,IF(COUNT($U$4:$U10)=AX$2,$V10+AX9,NA())))</f>
        <v>#N/A</v>
      </c>
      <c r="AY10" s="57" t="e">
        <f>IF(AND(ISNUMBER($U10),COUNT($U$4:$U10)=AY$2),$G10,IF($H10="Hold",AY9,IF(COUNT($U$4:$U10)=AY$2,$V10+AY9,NA())))</f>
        <v>#N/A</v>
      </c>
      <c r="AZ10" s="57" t="e">
        <f>IF(AND(ISNUMBER($U10),COUNT($U$4:$U10)=AZ$2),$G10,IF($H10="Hold",AZ9,IF(COUNT($U$4:$U10)=AZ$2,$V10+AZ9,NA())))</f>
        <v>#N/A</v>
      </c>
      <c r="BA10" s="57" t="e">
        <f>IF(AND(ISNUMBER($U10),COUNT($U$4:$U10)=BA$2),$G10,IF($H10="Hold",BA9,IF(COUNT($U$4:$U10)=BA$2,$V10+BA9,NA())))</f>
        <v>#N/A</v>
      </c>
      <c r="BB10" s="57" t="e">
        <f>IF(AND(ISNUMBER($U10),COUNT($U$4:$U10)=BB$2),$G10,IF($H10="Hold",BB9,IF(COUNT($U$4:$U10)=BB$2,$V10+BB9,NA())))</f>
        <v>#N/A</v>
      </c>
      <c r="BC10" s="57" t="e">
        <f>IF(AND(ISNUMBER($U10),COUNT($U$4:$U10)=BC$2),$G10,IF($H10="Hold",BC9,IF(COUNT($U$4:$U10)=BC$2,$V10+BC9,NA())))</f>
        <v>#N/A</v>
      </c>
      <c r="BD10" s="57" t="e">
        <f>IF(AND(ISNUMBER($U10),COUNT($U$4:$U10)=BD$2),$G10,IF($H10="Hold",BD9,IF(COUNT($U$4:$U10)=BD$2,$V10+BD9,NA())))</f>
        <v>#N/A</v>
      </c>
      <c r="BE10" s="57" t="e">
        <f>IF(AND(ISNUMBER($U10),COUNT($U$4:$U10)=BE$2),$G10,IF($H10="Hold",BE9,IF(COUNT($U$4:$U10)=BE$2,$V10+BE9,NA())))</f>
        <v>#N/A</v>
      </c>
      <c r="BF10" s="57" t="e">
        <f>IF(AND(ISNUMBER($U10),COUNT($U$4:$U10)=BF$2),$G10,IF($H10="Hold",BF9,IF(COUNT($U$4:$U10)=BF$2,$V10+BF9,NA())))</f>
        <v>#N/A</v>
      </c>
      <c r="BG10" s="57" t="e">
        <f>IF(AND(ISNUMBER($U10),COUNT($U$4:$U10)=BG$2),$G10,IF($H10="Hold",BG9,IF(COUNT($U$4:$U10)=BG$2,$V10+BG9,NA())))</f>
        <v>#N/A</v>
      </c>
      <c r="BH10" s="55" t="e">
        <f>IF(AND(COUNT($U$4:$U10)=BH$2,$H10="Hold"),"Hold",NA())</f>
        <v>#N/A</v>
      </c>
      <c r="BI10" s="55" t="e">
        <f>IF(AND(COUNT($U$4:$U10)=BI$2,$H10="Hold"),"Hold",NA())</f>
        <v>#N/A</v>
      </c>
      <c r="BJ10" s="55" t="e">
        <f>IF(AND(COUNT($U$4:$U10)=BJ$2,$H10="Hold"),"Hold",NA())</f>
        <v>#N/A</v>
      </c>
      <c r="BK10" s="55" t="e">
        <f>IF(AND(COUNT($U$4:$U10)=BK$2,$H10="Hold"),"Hold",NA())</f>
        <v>#N/A</v>
      </c>
      <c r="BL10" s="55" t="e">
        <f>IF(AND(COUNT($U$4:$U10)=BL$2,$H10="Hold"),"Hold",NA())</f>
        <v>#N/A</v>
      </c>
      <c r="BM10" s="55" t="e">
        <f>IF(AND(COUNT($U$4:$U10)=BM$2,$H10="Hold"),"Hold",NA())</f>
        <v>#N/A</v>
      </c>
      <c r="BN10" s="55" t="e">
        <f>IF(AND(COUNT($U$4:$U10)=BN$2,$H10="Hold"),"Hold",NA())</f>
        <v>#N/A</v>
      </c>
      <c r="BO10" s="55" t="e">
        <f>IF(AND(COUNT($U$4:$U10)=BO$2,$H10="Hold"),"Hold",NA())</f>
        <v>#N/A</v>
      </c>
      <c r="BP10" s="55" t="e">
        <f>IF(AND(COUNT($U$4:$U10)=BP$2,$H10="Hold"),"Hold",NA())</f>
        <v>#N/A</v>
      </c>
      <c r="BQ10" s="55" t="e">
        <f>IF(AND(COUNT($U$4:$U10)=BQ$2,$H10="Hold"),"Hold",NA())</f>
        <v>#N/A</v>
      </c>
      <c r="BR10" s="55" t="e">
        <f>IF(AND(COUNT($U$4:$U10)=BR$2,$H10="Hold"),"Hold",NA())</f>
        <v>#N/A</v>
      </c>
      <c r="BS10" s="55" t="e">
        <f>IF(AND(COUNT($U$4:$U10)=BS$2,$H10="Hold"),"Hold",NA())</f>
        <v>#N/A</v>
      </c>
    </row>
    <row r="11" spans="1:73" s="96" customFormat="1" ht="18.75" customHeight="1" x14ac:dyDescent="0.25">
      <c r="B11" s="23"/>
      <c r="C11" s="95"/>
      <c r="D11" s="9">
        <f t="shared" si="2"/>
        <v>14</v>
      </c>
      <c r="E11" s="10">
        <f t="shared" si="3"/>
        <v>42688</v>
      </c>
      <c r="F11" s="5" t="str">
        <f>IFERROR(IF(COUNT(G$4:G11)=0,"",IF(H11="Hold",F10,IF(ISNUMBER(U11),G11,F10+V11))),"")</f>
        <v/>
      </c>
      <c r="G11" s="13"/>
      <c r="H11" s="27"/>
      <c r="I11" s="17"/>
      <c r="J11" s="93"/>
      <c r="K11" s="34"/>
      <c r="L11" s="146" t="s">
        <v>82</v>
      </c>
      <c r="M11" s="146"/>
      <c r="N11" s="146"/>
      <c r="O11" s="146"/>
      <c r="P11" s="37"/>
      <c r="R11" s="46">
        <v>8</v>
      </c>
      <c r="S11" s="47" t="e">
        <f t="shared" si="0"/>
        <v>#N/A</v>
      </c>
      <c r="T11" s="47"/>
      <c r="U11" s="52" t="str">
        <f>IF(H11="30 Mins",$N$19,IF(H11="45 Mins",$N$20,IF(H11="60 Mins",$N$21,IF(H11="Alt 1",$N$22,IF(H11="Alt 2",$N$23,IF(H11="Alt 3",$N$24,IF(H11="Alt 4",$N$25,IF(H11="Alt 5",#REF!,IF(H11="Change",V10,"")))))))))</f>
        <v/>
      </c>
      <c r="V11" s="53" t="e">
        <f>IF(COUNT(U$4:U11)=0,NA(),IF(ISNUMBER(U11),U11,V10))</f>
        <v>#N/A</v>
      </c>
      <c r="W11" s="48" t="e">
        <f t="shared" si="1"/>
        <v>#N/A</v>
      </c>
      <c r="X11" s="72" t="str">
        <f>IF(AND(ISNUMBER($S11),COUNT($U$4:$U11)=X$2),$S11,"")</f>
        <v/>
      </c>
      <c r="Y11" s="72" t="str">
        <f>IF(AND(ISNUMBER($S11),COUNT($U$4:$U11)=Y$2),$S11,"")</f>
        <v/>
      </c>
      <c r="Z11" s="72" t="str">
        <f>IF(AND(ISNUMBER($S11),COUNT($U$4:$U11)=Z$2),$S11,"")</f>
        <v/>
      </c>
      <c r="AA11" s="72" t="str">
        <f>IF(AND(ISNUMBER($S11),COUNT($U$4:$U11)=AA$2),$S11,"")</f>
        <v/>
      </c>
      <c r="AB11" s="72" t="str">
        <f>IF(AND(ISNUMBER($S11),COUNT($U$4:$U11)=AB$2),$S11,"")</f>
        <v/>
      </c>
      <c r="AC11" s="72" t="str">
        <f>IF(AND(ISNUMBER($S11),COUNT($U$4:$U11)=AC$2),$S11,"")</f>
        <v/>
      </c>
      <c r="AD11" s="72" t="str">
        <f>IF(AND(ISNUMBER($S11),COUNT($U$4:$U11)=AD$2),$S11,"")</f>
        <v/>
      </c>
      <c r="AE11" s="72" t="str">
        <f>IF(AND(ISNUMBER($S11),COUNT($U$4:$U11)=AE$2),$S11,"")</f>
        <v/>
      </c>
      <c r="AF11" s="72" t="str">
        <f>IF(AND(ISNUMBER($S11),COUNT($U$4:$U11)=AF$2),$S11,"")</f>
        <v/>
      </c>
      <c r="AG11" s="72" t="str">
        <f>IF(AND(ISNUMBER($S11),COUNT($U$4:$U11)=AG$2),$S11,"")</f>
        <v/>
      </c>
      <c r="AH11" s="72" t="str">
        <f>IF(AND(ISNUMBER($S11),COUNT($U$4:$U11)=AH$2),$S11,"")</f>
        <v/>
      </c>
      <c r="AI11" s="72" t="str">
        <f>IF(AND(ISNUMBER($S11),COUNT($U$4:$U11)=AI$2),$S11,"")</f>
        <v/>
      </c>
      <c r="AJ11" s="51" t="e">
        <f>IFERROR(IF(COUNT($U$4:$U11)&lt;&gt;AJ$2,NA(),SLOPE(X$4:X$26,$R$4:$R$26)*($R11-COUNTIF(BH$4:BH11,"Hold"))+INTERCEPT(X$4:X$26,$R$4:$R$26)),NA())</f>
        <v>#N/A</v>
      </c>
      <c r="AK11" s="51" t="e">
        <f>IFERROR(IF(COUNT($U$4:$U11)&lt;&gt;AK$2,NA(),SLOPE(Y$4:Y$26,$R$4:$R$26)*($R11-COUNTIF(BI$4:BI11,"Hold"))+INTERCEPT(Y$4:Y$26,$R$4:$R$26)),NA())</f>
        <v>#N/A</v>
      </c>
      <c r="AL11" s="51" t="e">
        <f>IFERROR(IF(COUNT($U$4:$U11)&lt;&gt;AL$2,NA(),SLOPE(Z$4:Z$26,$R$4:$R$26)*($R11-COUNTIF(BJ$4:BJ11,"Hold"))+INTERCEPT(Z$4:Z$26,$R$4:$R$26)),NA())</f>
        <v>#N/A</v>
      </c>
      <c r="AM11" s="51" t="e">
        <f>IFERROR(IF(COUNT($U$4:$U11)&lt;&gt;AM$2,NA(),SLOPE(AA$4:AA$26,$R$4:$R$26)*($R11-COUNTIF(BK$4:BK11,"Hold"))+INTERCEPT(AA$4:AA$26,$R$4:$R$26)),NA())</f>
        <v>#N/A</v>
      </c>
      <c r="AN11" s="51" t="e">
        <f>IFERROR(IF(COUNT($U$4:$U11)&lt;&gt;AN$2,NA(),SLOPE(AB$4:AB$26,$R$4:$R$26)*($R11-COUNTIF(BL$4:BL11,"Hold"))+INTERCEPT(AB$4:AB$26,$R$4:$R$26)),NA())</f>
        <v>#N/A</v>
      </c>
      <c r="AO11" s="51" t="e">
        <f>IFERROR(IF(COUNT($U$4:$U11)&lt;&gt;AO$2,NA(),SLOPE(AC$4:AC$26,$R$4:$R$26)*($R11-COUNTIF(BM$4:BM11,"Hold"))+INTERCEPT(AC$4:AC$26,$R$4:$R$26)),NA())</f>
        <v>#N/A</v>
      </c>
      <c r="AP11" s="51" t="e">
        <f>IFERROR(IF(COUNT($U$4:$U11)&lt;&gt;AP$2,NA(),SLOPE(AD$4:AD$26,$R$4:$R$26)*($R11-COUNTIF(BN$4:BN11,"Hold"))+INTERCEPT(AD$4:AD$26,$R$4:$R$26)),NA())</f>
        <v>#N/A</v>
      </c>
      <c r="AQ11" s="51" t="e">
        <f>IFERROR(IF(COUNT($U$4:$U11)&lt;&gt;AQ$2,NA(),SLOPE(AE$4:AE$26,$R$4:$R$26)*($R11-COUNTIF(BO$4:BO11,"Hold"))+INTERCEPT(AE$4:AE$26,$R$4:$R$26)),NA())</f>
        <v>#N/A</v>
      </c>
      <c r="AR11" s="51" t="e">
        <f>IFERROR(IF(COUNT($U$4:$U11)&lt;&gt;AR$2,NA(),SLOPE(AF$4:AF$26,$R$4:$R$26)*($R11-COUNTIF(BP$4:BP11,"Hold"))+INTERCEPT(AF$4:AF$26,$R$4:$R$26)),NA())</f>
        <v>#N/A</v>
      </c>
      <c r="AS11" s="51" t="e">
        <f>IFERROR(IF(COUNT($U$4:$U11)&lt;&gt;AS$2,NA(),SLOPE(AG$4:AG$26,$R$4:$R$26)*($R11-COUNTIF(BQ$4:BQ11,"Hold"))+INTERCEPT(AG$4:AG$26,$R$4:$R$26)),NA())</f>
        <v>#N/A</v>
      </c>
      <c r="AT11" s="51" t="e">
        <f>IFERROR(IF(COUNT($U$4:$U11)&lt;&gt;AT$2,NA(),SLOPE(AH$4:AH$26,$R$4:$R$26)*($R11-COUNTIF(BR$4:BR11,"Hold"))+INTERCEPT(AH$4:AH$26,$R$4:$R$26)),NA())</f>
        <v>#N/A</v>
      </c>
      <c r="AU11" s="51" t="e">
        <f>IFERROR(IF(COUNT($U$4:$U11)&lt;&gt;AU$2,NA(),SLOPE(AI$4:AI$26,$R$4:$R$26)*($R11-COUNTIF(BS$4:BS11,"Hold"))+INTERCEPT(AI$4:AI$26,$R$4:$R$26)),NA())</f>
        <v>#N/A</v>
      </c>
      <c r="AV11" s="57" t="e">
        <f>IF(AND(ISNUMBER($U11),COUNT($U$4:$U11)=AV$2),$G11,IF($H11="Hold",AV10,IF(COUNT($U$4:$U11)=AV$2,$V11+AV10,NA())))</f>
        <v>#N/A</v>
      </c>
      <c r="AW11" s="57" t="e">
        <f>IF(AND(ISNUMBER($U11),COUNT($U$4:$U11)=AW$2),$G11,IF($H11="Hold",AW10,IF(COUNT($U$4:$U11)=AW$2,$V11+AW10,NA())))</f>
        <v>#N/A</v>
      </c>
      <c r="AX11" s="57" t="e">
        <f>IF(AND(ISNUMBER($U11),COUNT($U$4:$U11)=AX$2),$G11,IF($H11="Hold",AX10,IF(COUNT($U$4:$U11)=AX$2,$V11+AX10,NA())))</f>
        <v>#N/A</v>
      </c>
      <c r="AY11" s="57" t="e">
        <f>IF(AND(ISNUMBER($U11),COUNT($U$4:$U11)=AY$2),$G11,IF($H11="Hold",AY10,IF(COUNT($U$4:$U11)=AY$2,$V11+AY10,NA())))</f>
        <v>#N/A</v>
      </c>
      <c r="AZ11" s="57" t="e">
        <f>IF(AND(ISNUMBER($U11),COUNT($U$4:$U11)=AZ$2),$G11,IF($H11="Hold",AZ10,IF(COUNT($U$4:$U11)=AZ$2,$V11+AZ10,NA())))</f>
        <v>#N/A</v>
      </c>
      <c r="BA11" s="57" t="e">
        <f>IF(AND(ISNUMBER($U11),COUNT($U$4:$U11)=BA$2),$G11,IF($H11="Hold",BA10,IF(COUNT($U$4:$U11)=BA$2,$V11+BA10,NA())))</f>
        <v>#N/A</v>
      </c>
      <c r="BB11" s="57" t="e">
        <f>IF(AND(ISNUMBER($U11),COUNT($U$4:$U11)=BB$2),$G11,IF($H11="Hold",BB10,IF(COUNT($U$4:$U11)=BB$2,$V11+BB10,NA())))</f>
        <v>#N/A</v>
      </c>
      <c r="BC11" s="57" t="e">
        <f>IF(AND(ISNUMBER($U11),COUNT($U$4:$U11)=BC$2),$G11,IF($H11="Hold",BC10,IF(COUNT($U$4:$U11)=BC$2,$V11+BC10,NA())))</f>
        <v>#N/A</v>
      </c>
      <c r="BD11" s="57" t="e">
        <f>IF(AND(ISNUMBER($U11),COUNT($U$4:$U11)=BD$2),$G11,IF($H11="Hold",BD10,IF(COUNT($U$4:$U11)=BD$2,$V11+BD10,NA())))</f>
        <v>#N/A</v>
      </c>
      <c r="BE11" s="57" t="e">
        <f>IF(AND(ISNUMBER($U11),COUNT($U$4:$U11)=BE$2),$G11,IF($H11="Hold",BE10,IF(COUNT($U$4:$U11)=BE$2,$V11+BE10,NA())))</f>
        <v>#N/A</v>
      </c>
      <c r="BF11" s="57" t="e">
        <f>IF(AND(ISNUMBER($U11),COUNT($U$4:$U11)=BF$2),$G11,IF($H11="Hold",BF10,IF(COUNT($U$4:$U11)=BF$2,$V11+BF10,NA())))</f>
        <v>#N/A</v>
      </c>
      <c r="BG11" s="57" t="e">
        <f>IF(AND(ISNUMBER($U11),COUNT($U$4:$U11)=BG$2),$G11,IF($H11="Hold",BG10,IF(COUNT($U$4:$U11)=BG$2,$V11+BG10,NA())))</f>
        <v>#N/A</v>
      </c>
      <c r="BH11" s="55" t="e">
        <f>IF(AND(COUNT($U$4:$U11)=BH$2,$H11="Hold"),"Hold",NA())</f>
        <v>#N/A</v>
      </c>
      <c r="BI11" s="55" t="e">
        <f>IF(AND(COUNT($U$4:$U11)=BI$2,$H11="Hold"),"Hold",NA())</f>
        <v>#N/A</v>
      </c>
      <c r="BJ11" s="55" t="e">
        <f>IF(AND(COUNT($U$4:$U11)=BJ$2,$H11="Hold"),"Hold",NA())</f>
        <v>#N/A</v>
      </c>
      <c r="BK11" s="55" t="e">
        <f>IF(AND(COUNT($U$4:$U11)=BK$2,$H11="Hold"),"Hold",NA())</f>
        <v>#N/A</v>
      </c>
      <c r="BL11" s="55" t="e">
        <f>IF(AND(COUNT($U$4:$U11)=BL$2,$H11="Hold"),"Hold",NA())</f>
        <v>#N/A</v>
      </c>
      <c r="BM11" s="55" t="e">
        <f>IF(AND(COUNT($U$4:$U11)=BM$2,$H11="Hold"),"Hold",NA())</f>
        <v>#N/A</v>
      </c>
      <c r="BN11" s="55" t="e">
        <f>IF(AND(COUNT($U$4:$U11)=BN$2,$H11="Hold"),"Hold",NA())</f>
        <v>#N/A</v>
      </c>
      <c r="BO11" s="55" t="e">
        <f>IF(AND(COUNT($U$4:$U11)=BO$2,$H11="Hold"),"Hold",NA())</f>
        <v>#N/A</v>
      </c>
      <c r="BP11" s="55" t="e">
        <f>IF(AND(COUNT($U$4:$U11)=BP$2,$H11="Hold"),"Hold",NA())</f>
        <v>#N/A</v>
      </c>
      <c r="BQ11" s="55" t="e">
        <f>IF(AND(COUNT($U$4:$U11)=BQ$2,$H11="Hold"),"Hold",NA())</f>
        <v>#N/A</v>
      </c>
      <c r="BR11" s="55" t="e">
        <f>IF(AND(COUNT($U$4:$U11)=BR$2,$H11="Hold"),"Hold",NA())</f>
        <v>#N/A</v>
      </c>
      <c r="BS11" s="55" t="e">
        <f>IF(AND(COUNT($U$4:$U11)=BS$2,$H11="Hold"),"Hold",NA())</f>
        <v>#N/A</v>
      </c>
    </row>
    <row r="12" spans="1:73" s="96" customFormat="1" ht="18.75" customHeight="1" x14ac:dyDescent="0.25">
      <c r="B12" s="23"/>
      <c r="C12" s="95"/>
      <c r="D12" s="9">
        <f t="shared" si="2"/>
        <v>16</v>
      </c>
      <c r="E12" s="10">
        <f t="shared" si="3"/>
        <v>42702</v>
      </c>
      <c r="F12" s="5" t="str">
        <f>IFERROR(IF(COUNT(G$4:G12)=0,"",IF(H12="Hold",F11,IF(ISNUMBER(U12),G12,F11+V12))),"")</f>
        <v/>
      </c>
      <c r="G12" s="13"/>
      <c r="H12" s="27"/>
      <c r="I12" s="17"/>
      <c r="J12" s="93"/>
      <c r="K12" s="34"/>
      <c r="L12" s="124"/>
      <c r="M12" s="124"/>
      <c r="N12" s="132" t="s">
        <v>83</v>
      </c>
      <c r="O12" s="132" t="s">
        <v>84</v>
      </c>
      <c r="P12" s="37"/>
      <c r="R12" s="46">
        <v>9</v>
      </c>
      <c r="S12" s="47" t="e">
        <f t="shared" si="0"/>
        <v>#N/A</v>
      </c>
      <c r="T12" s="47" t="str">
        <f>IF(ISNUMBER(N25),"Alt 4","")</f>
        <v/>
      </c>
      <c r="U12" s="52" t="str">
        <f>IF(H12="30 Mins",$N$19,IF(H12="45 Mins",$N$20,IF(H12="60 Mins",$N$21,IF(H12="Alt 1",$N$22,IF(H12="Alt 2",$N$23,IF(H12="Alt 3",$N$24,IF(H12="Alt 4",$N$25,IF(H12="Alt 5",#REF!,IF(H12="Change",V11,"")))))))))</f>
        <v/>
      </c>
      <c r="V12" s="53" t="e">
        <f>IF(COUNT(U$4:U12)=0,NA(),IF(ISNUMBER(U12),U12,V11))</f>
        <v>#N/A</v>
      </c>
      <c r="W12" s="48" t="e">
        <f t="shared" si="1"/>
        <v>#N/A</v>
      </c>
      <c r="X12" s="72" t="str">
        <f>IF(AND(ISNUMBER($S12),COUNT($U$4:$U12)=X$2),$S12,"")</f>
        <v/>
      </c>
      <c r="Y12" s="72" t="str">
        <f>IF(AND(ISNUMBER($S12),COUNT($U$4:$U12)=Y$2),$S12,"")</f>
        <v/>
      </c>
      <c r="Z12" s="72" t="str">
        <f>IF(AND(ISNUMBER($S12),COUNT($U$4:$U12)=Z$2),$S12,"")</f>
        <v/>
      </c>
      <c r="AA12" s="72" t="str">
        <f>IF(AND(ISNUMBER($S12),COUNT($U$4:$U12)=AA$2),$S12,"")</f>
        <v/>
      </c>
      <c r="AB12" s="72" t="str">
        <f>IF(AND(ISNUMBER($S12),COUNT($U$4:$U12)=AB$2),$S12,"")</f>
        <v/>
      </c>
      <c r="AC12" s="72" t="str">
        <f>IF(AND(ISNUMBER($S12),COUNT($U$4:$U12)=AC$2),$S12,"")</f>
        <v/>
      </c>
      <c r="AD12" s="72" t="str">
        <f>IF(AND(ISNUMBER($S12),COUNT($U$4:$U12)=AD$2),$S12,"")</f>
        <v/>
      </c>
      <c r="AE12" s="72" t="str">
        <f>IF(AND(ISNUMBER($S12),COUNT($U$4:$U12)=AE$2),$S12,"")</f>
        <v/>
      </c>
      <c r="AF12" s="72" t="str">
        <f>IF(AND(ISNUMBER($S12),COUNT($U$4:$U12)=AF$2),$S12,"")</f>
        <v/>
      </c>
      <c r="AG12" s="72" t="str">
        <f>IF(AND(ISNUMBER($S12),COUNT($U$4:$U12)=AG$2),$S12,"")</f>
        <v/>
      </c>
      <c r="AH12" s="72" t="str">
        <f>IF(AND(ISNUMBER($S12),COUNT($U$4:$U12)=AH$2),$S12,"")</f>
        <v/>
      </c>
      <c r="AI12" s="72" t="str">
        <f>IF(AND(ISNUMBER($S12),COUNT($U$4:$U12)=AI$2),$S12,"")</f>
        <v/>
      </c>
      <c r="AJ12" s="51" t="e">
        <f>IFERROR(IF(COUNT($U$4:$U12)&lt;&gt;AJ$2,NA(),SLOPE(X$4:X$26,$R$4:$R$26)*($R12-COUNTIF(BH$4:BH12,"Hold"))+INTERCEPT(X$4:X$26,$R$4:$R$26)),NA())</f>
        <v>#N/A</v>
      </c>
      <c r="AK12" s="51" t="e">
        <f>IFERROR(IF(COUNT($U$4:$U12)&lt;&gt;AK$2,NA(),SLOPE(Y$4:Y$26,$R$4:$R$26)*($R12-COUNTIF(BI$4:BI12,"Hold"))+INTERCEPT(Y$4:Y$26,$R$4:$R$26)),NA())</f>
        <v>#N/A</v>
      </c>
      <c r="AL12" s="51" t="e">
        <f>IFERROR(IF(COUNT($U$4:$U12)&lt;&gt;AL$2,NA(),SLOPE(Z$4:Z$26,$R$4:$R$26)*($R12-COUNTIF(BJ$4:BJ12,"Hold"))+INTERCEPT(Z$4:Z$26,$R$4:$R$26)),NA())</f>
        <v>#N/A</v>
      </c>
      <c r="AM12" s="51" t="e">
        <f>IFERROR(IF(COUNT($U$4:$U12)&lt;&gt;AM$2,NA(),SLOPE(AA$4:AA$26,$R$4:$R$26)*($R12-COUNTIF(BK$4:BK12,"Hold"))+INTERCEPT(AA$4:AA$26,$R$4:$R$26)),NA())</f>
        <v>#N/A</v>
      </c>
      <c r="AN12" s="51" t="e">
        <f>IFERROR(IF(COUNT($U$4:$U12)&lt;&gt;AN$2,NA(),SLOPE(AB$4:AB$26,$R$4:$R$26)*($R12-COUNTIF(BL$4:BL12,"Hold"))+INTERCEPT(AB$4:AB$26,$R$4:$R$26)),NA())</f>
        <v>#N/A</v>
      </c>
      <c r="AO12" s="51" t="e">
        <f>IFERROR(IF(COUNT($U$4:$U12)&lt;&gt;AO$2,NA(),SLOPE(AC$4:AC$26,$R$4:$R$26)*($R12-COUNTIF(BM$4:BM12,"Hold"))+INTERCEPT(AC$4:AC$26,$R$4:$R$26)),NA())</f>
        <v>#N/A</v>
      </c>
      <c r="AP12" s="51" t="e">
        <f>IFERROR(IF(COUNT($U$4:$U12)&lt;&gt;AP$2,NA(),SLOPE(AD$4:AD$26,$R$4:$R$26)*($R12-COUNTIF(BN$4:BN12,"Hold"))+INTERCEPT(AD$4:AD$26,$R$4:$R$26)),NA())</f>
        <v>#N/A</v>
      </c>
      <c r="AQ12" s="51" t="e">
        <f>IFERROR(IF(COUNT($U$4:$U12)&lt;&gt;AQ$2,NA(),SLOPE(AE$4:AE$26,$R$4:$R$26)*($R12-COUNTIF(BO$4:BO12,"Hold"))+INTERCEPT(AE$4:AE$26,$R$4:$R$26)),NA())</f>
        <v>#N/A</v>
      </c>
      <c r="AR12" s="51" t="e">
        <f>IFERROR(IF(COUNT($U$4:$U12)&lt;&gt;AR$2,NA(),SLOPE(AF$4:AF$26,$R$4:$R$26)*($R12-COUNTIF(BP$4:BP12,"Hold"))+INTERCEPT(AF$4:AF$26,$R$4:$R$26)),NA())</f>
        <v>#N/A</v>
      </c>
      <c r="AS12" s="51" t="e">
        <f>IFERROR(IF(COUNT($U$4:$U12)&lt;&gt;AS$2,NA(),SLOPE(AG$4:AG$26,$R$4:$R$26)*($R12-COUNTIF(BQ$4:BQ12,"Hold"))+INTERCEPT(AG$4:AG$26,$R$4:$R$26)),NA())</f>
        <v>#N/A</v>
      </c>
      <c r="AT12" s="51" t="e">
        <f>IFERROR(IF(COUNT($U$4:$U12)&lt;&gt;AT$2,NA(),SLOPE(AH$4:AH$26,$R$4:$R$26)*($R12-COUNTIF(BR$4:BR12,"Hold"))+INTERCEPT(AH$4:AH$26,$R$4:$R$26)),NA())</f>
        <v>#N/A</v>
      </c>
      <c r="AU12" s="51" t="e">
        <f>IFERROR(IF(COUNT($U$4:$U12)&lt;&gt;AU$2,NA(),SLOPE(AI$4:AI$26,$R$4:$R$26)*($R12-COUNTIF(BS$4:BS12,"Hold"))+INTERCEPT(AI$4:AI$26,$R$4:$R$26)),NA())</f>
        <v>#N/A</v>
      </c>
      <c r="AV12" s="57" t="e">
        <f>IF(AND(ISNUMBER($U12),COUNT($U$4:$U12)=AV$2),$G12,IF($H12="Hold",AV11,IF(COUNT($U$4:$U12)=AV$2,$V12+AV11,NA())))</f>
        <v>#N/A</v>
      </c>
      <c r="AW12" s="57" t="e">
        <f>IF(AND(ISNUMBER($U12),COUNT($U$4:$U12)=AW$2),$G12,IF($H12="Hold",AW11,IF(COUNT($U$4:$U12)=AW$2,$V12+AW11,NA())))</f>
        <v>#N/A</v>
      </c>
      <c r="AX12" s="57" t="e">
        <f>IF(AND(ISNUMBER($U12),COUNT($U$4:$U12)=AX$2),$G12,IF($H12="Hold",AX11,IF(COUNT($U$4:$U12)=AX$2,$V12+AX11,NA())))</f>
        <v>#N/A</v>
      </c>
      <c r="AY12" s="57" t="e">
        <f>IF(AND(ISNUMBER($U12),COUNT($U$4:$U12)=AY$2),$G12,IF($H12="Hold",AY11,IF(COUNT($U$4:$U12)=AY$2,$V12+AY11,NA())))</f>
        <v>#N/A</v>
      </c>
      <c r="AZ12" s="57" t="e">
        <f>IF(AND(ISNUMBER($U12),COUNT($U$4:$U12)=AZ$2),$G12,IF($H12="Hold",AZ11,IF(COUNT($U$4:$U12)=AZ$2,$V12+AZ11,NA())))</f>
        <v>#N/A</v>
      </c>
      <c r="BA12" s="57" t="e">
        <f>IF(AND(ISNUMBER($U12),COUNT($U$4:$U12)=BA$2),$G12,IF($H12="Hold",BA11,IF(COUNT($U$4:$U12)=BA$2,$V12+BA11,NA())))</f>
        <v>#N/A</v>
      </c>
      <c r="BB12" s="57" t="e">
        <f>IF(AND(ISNUMBER($U12),COUNT($U$4:$U12)=BB$2),$G12,IF($H12="Hold",BB11,IF(COUNT($U$4:$U12)=BB$2,$V12+BB11,NA())))</f>
        <v>#N/A</v>
      </c>
      <c r="BC12" s="57" t="e">
        <f>IF(AND(ISNUMBER($U12),COUNT($U$4:$U12)=BC$2),$G12,IF($H12="Hold",BC11,IF(COUNT($U$4:$U12)=BC$2,$V12+BC11,NA())))</f>
        <v>#N/A</v>
      </c>
      <c r="BD12" s="57" t="e">
        <f>IF(AND(ISNUMBER($U12),COUNT($U$4:$U12)=BD$2),$G12,IF($H12="Hold",BD11,IF(COUNT($U$4:$U12)=BD$2,$V12+BD11,NA())))</f>
        <v>#N/A</v>
      </c>
      <c r="BE12" s="57" t="e">
        <f>IF(AND(ISNUMBER($U12),COUNT($U$4:$U12)=BE$2),$G12,IF($H12="Hold",BE11,IF(COUNT($U$4:$U12)=BE$2,$V12+BE11,NA())))</f>
        <v>#N/A</v>
      </c>
      <c r="BF12" s="57" t="e">
        <f>IF(AND(ISNUMBER($U12),COUNT($U$4:$U12)=BF$2),$G12,IF($H12="Hold",BF11,IF(COUNT($U$4:$U12)=BF$2,$V12+BF11,NA())))</f>
        <v>#N/A</v>
      </c>
      <c r="BG12" s="57" t="e">
        <f>IF(AND(ISNUMBER($U12),COUNT($U$4:$U12)=BG$2),$G12,IF($H12="Hold",BG11,IF(COUNT($U$4:$U12)=BG$2,$V12+BG11,NA())))</f>
        <v>#N/A</v>
      </c>
      <c r="BH12" s="55" t="e">
        <f>IF(AND(COUNT($U$4:$U12)=BH$2,$H12="Hold"),"Hold",NA())</f>
        <v>#N/A</v>
      </c>
      <c r="BI12" s="55" t="e">
        <f>IF(AND(COUNT($U$4:$U12)=BI$2,$H12="Hold"),"Hold",NA())</f>
        <v>#N/A</v>
      </c>
      <c r="BJ12" s="55" t="e">
        <f>IF(AND(COUNT($U$4:$U12)=BJ$2,$H12="Hold"),"Hold",NA())</f>
        <v>#N/A</v>
      </c>
      <c r="BK12" s="55" t="e">
        <f>IF(AND(COUNT($U$4:$U12)=BK$2,$H12="Hold"),"Hold",NA())</f>
        <v>#N/A</v>
      </c>
      <c r="BL12" s="55" t="e">
        <f>IF(AND(COUNT($U$4:$U12)=BL$2,$H12="Hold"),"Hold",NA())</f>
        <v>#N/A</v>
      </c>
      <c r="BM12" s="55" t="e">
        <f>IF(AND(COUNT($U$4:$U12)=BM$2,$H12="Hold"),"Hold",NA())</f>
        <v>#N/A</v>
      </c>
      <c r="BN12" s="55" t="e">
        <f>IF(AND(COUNT($U$4:$U12)=BN$2,$H12="Hold"),"Hold",NA())</f>
        <v>#N/A</v>
      </c>
      <c r="BO12" s="55" t="e">
        <f>IF(AND(COUNT($U$4:$U12)=BO$2,$H12="Hold"),"Hold",NA())</f>
        <v>#N/A</v>
      </c>
      <c r="BP12" s="55" t="e">
        <f>IF(AND(COUNT($U$4:$U12)=BP$2,$H12="Hold"),"Hold",NA())</f>
        <v>#N/A</v>
      </c>
      <c r="BQ12" s="55" t="e">
        <f>IF(AND(COUNT($U$4:$U12)=BQ$2,$H12="Hold"),"Hold",NA())</f>
        <v>#N/A</v>
      </c>
      <c r="BR12" s="55" t="e">
        <f>IF(AND(COUNT($U$4:$U12)=BR$2,$H12="Hold"),"Hold",NA())</f>
        <v>#N/A</v>
      </c>
      <c r="BS12" s="55" t="e">
        <f>IF(AND(COUNT($U$4:$U12)=BS$2,$H12="Hold"),"Hold",NA())</f>
        <v>#N/A</v>
      </c>
    </row>
    <row r="13" spans="1:73" s="96" customFormat="1" ht="18.75" customHeight="1" thickBot="1" x14ac:dyDescent="0.3">
      <c r="B13" s="23"/>
      <c r="C13" s="95"/>
      <c r="D13" s="9">
        <f t="shared" si="2"/>
        <v>18</v>
      </c>
      <c r="E13" s="10">
        <f t="shared" si="3"/>
        <v>42716</v>
      </c>
      <c r="F13" s="5" t="str">
        <f>IFERROR(IF(COUNT(G$4:G13)=0,"",IF(H13="Hold",F12,IF(ISNUMBER(U13),G13,F12+V13))),"")</f>
        <v/>
      </c>
      <c r="G13" s="13"/>
      <c r="H13" s="27"/>
      <c r="I13" s="17"/>
      <c r="J13" s="93"/>
      <c r="K13" s="34"/>
      <c r="L13" s="148" t="s">
        <v>57</v>
      </c>
      <c r="M13" s="148"/>
      <c r="N13" s="134"/>
      <c r="O13" s="135"/>
      <c r="P13" s="37"/>
      <c r="R13" s="46">
        <v>10</v>
      </c>
      <c r="S13" s="47" t="e">
        <f t="shared" si="0"/>
        <v>#N/A</v>
      </c>
      <c r="T13" s="47" t="str">
        <f>IF(ISNUMBER(#REF!),"Alt 5","")</f>
        <v/>
      </c>
      <c r="U13" s="52" t="str">
        <f>IF(H13="30 Mins",$N$19,IF(H13="45 Mins",$N$20,IF(H13="60 Mins",$N$21,IF(H13="Alt 1",$N$22,IF(H13="Alt 2",$N$23,IF(H13="Alt 3",$N$24,IF(H13="Alt 4",$N$25,IF(H13="Alt 5",#REF!,IF(H13="Change",V12,"")))))))))</f>
        <v/>
      </c>
      <c r="V13" s="53" t="e">
        <f>IF(COUNT(U$4:U13)=0,NA(),IF(ISNUMBER(U13),U13,V12))</f>
        <v>#N/A</v>
      </c>
      <c r="W13" s="48" t="e">
        <f t="shared" si="1"/>
        <v>#N/A</v>
      </c>
      <c r="X13" s="72" t="str">
        <f>IF(AND(ISNUMBER($S13),COUNT($U$4:$U13)=X$2),$S13,"")</f>
        <v/>
      </c>
      <c r="Y13" s="72" t="str">
        <f>IF(AND(ISNUMBER($S13),COUNT($U$4:$U13)=Y$2),$S13,"")</f>
        <v/>
      </c>
      <c r="Z13" s="72" t="str">
        <f>IF(AND(ISNUMBER($S13),COUNT($U$4:$U13)=Z$2),$S13,"")</f>
        <v/>
      </c>
      <c r="AA13" s="72" t="str">
        <f>IF(AND(ISNUMBER($S13),COUNT($U$4:$U13)=AA$2),$S13,"")</f>
        <v/>
      </c>
      <c r="AB13" s="72" t="str">
        <f>IF(AND(ISNUMBER($S13),COUNT($U$4:$U13)=AB$2),$S13,"")</f>
        <v/>
      </c>
      <c r="AC13" s="72" t="str">
        <f>IF(AND(ISNUMBER($S13),COUNT($U$4:$U13)=AC$2),$S13,"")</f>
        <v/>
      </c>
      <c r="AD13" s="72" t="str">
        <f>IF(AND(ISNUMBER($S13),COUNT($U$4:$U13)=AD$2),$S13,"")</f>
        <v/>
      </c>
      <c r="AE13" s="72" t="str">
        <f>IF(AND(ISNUMBER($S13),COUNT($U$4:$U13)=AE$2),$S13,"")</f>
        <v/>
      </c>
      <c r="AF13" s="72" t="str">
        <f>IF(AND(ISNUMBER($S13),COUNT($U$4:$U13)=AF$2),$S13,"")</f>
        <v/>
      </c>
      <c r="AG13" s="72" t="str">
        <f>IF(AND(ISNUMBER($S13),COUNT($U$4:$U13)=AG$2),$S13,"")</f>
        <v/>
      </c>
      <c r="AH13" s="72" t="str">
        <f>IF(AND(ISNUMBER($S13),COUNT($U$4:$U13)=AH$2),$S13,"")</f>
        <v/>
      </c>
      <c r="AI13" s="72" t="str">
        <f>IF(AND(ISNUMBER($S13),COUNT($U$4:$U13)=AI$2),$S13,"")</f>
        <v/>
      </c>
      <c r="AJ13" s="51" t="e">
        <f>IFERROR(IF(COUNT($U$4:$U13)&lt;&gt;AJ$2,NA(),SLOPE(X$4:X$26,$R$4:$R$26)*($R13-COUNTIF(BH$4:BH13,"Hold"))+INTERCEPT(X$4:X$26,$R$4:$R$26)),NA())</f>
        <v>#N/A</v>
      </c>
      <c r="AK13" s="51" t="e">
        <f>IFERROR(IF(COUNT($U$4:$U13)&lt;&gt;AK$2,NA(),SLOPE(Y$4:Y$26,$R$4:$R$26)*($R13-COUNTIF(BI$4:BI13,"Hold"))+INTERCEPT(Y$4:Y$26,$R$4:$R$26)),NA())</f>
        <v>#N/A</v>
      </c>
      <c r="AL13" s="51" t="e">
        <f>IFERROR(IF(COUNT($U$4:$U13)&lt;&gt;AL$2,NA(),SLOPE(Z$4:Z$26,$R$4:$R$26)*($R13-COUNTIF(BJ$4:BJ13,"Hold"))+INTERCEPT(Z$4:Z$26,$R$4:$R$26)),NA())</f>
        <v>#N/A</v>
      </c>
      <c r="AM13" s="51" t="e">
        <f>IFERROR(IF(COUNT($U$4:$U13)&lt;&gt;AM$2,NA(),SLOPE(AA$4:AA$26,$R$4:$R$26)*($R13-COUNTIF(BK$4:BK13,"Hold"))+INTERCEPT(AA$4:AA$26,$R$4:$R$26)),NA())</f>
        <v>#N/A</v>
      </c>
      <c r="AN13" s="51" t="e">
        <f>IFERROR(IF(COUNT($U$4:$U13)&lt;&gt;AN$2,NA(),SLOPE(AB$4:AB$26,$R$4:$R$26)*($R13-COUNTIF(BL$4:BL13,"Hold"))+INTERCEPT(AB$4:AB$26,$R$4:$R$26)),NA())</f>
        <v>#N/A</v>
      </c>
      <c r="AO13" s="51" t="e">
        <f>IFERROR(IF(COUNT($U$4:$U13)&lt;&gt;AO$2,NA(),SLOPE(AC$4:AC$26,$R$4:$R$26)*($R13-COUNTIF(BM$4:BM13,"Hold"))+INTERCEPT(AC$4:AC$26,$R$4:$R$26)),NA())</f>
        <v>#N/A</v>
      </c>
      <c r="AP13" s="51" t="e">
        <f>IFERROR(IF(COUNT($U$4:$U13)&lt;&gt;AP$2,NA(),SLOPE(AD$4:AD$26,$R$4:$R$26)*($R13-COUNTIF(BN$4:BN13,"Hold"))+INTERCEPT(AD$4:AD$26,$R$4:$R$26)),NA())</f>
        <v>#N/A</v>
      </c>
      <c r="AQ13" s="51" t="e">
        <f>IFERROR(IF(COUNT($U$4:$U13)&lt;&gt;AQ$2,NA(),SLOPE(AE$4:AE$26,$R$4:$R$26)*($R13-COUNTIF(BO$4:BO13,"Hold"))+INTERCEPT(AE$4:AE$26,$R$4:$R$26)),NA())</f>
        <v>#N/A</v>
      </c>
      <c r="AR13" s="51" t="e">
        <f>IFERROR(IF(COUNT($U$4:$U13)&lt;&gt;AR$2,NA(),SLOPE(AF$4:AF$26,$R$4:$R$26)*($R13-COUNTIF(BP$4:BP13,"Hold"))+INTERCEPT(AF$4:AF$26,$R$4:$R$26)),NA())</f>
        <v>#N/A</v>
      </c>
      <c r="AS13" s="51" t="e">
        <f>IFERROR(IF(COUNT($U$4:$U13)&lt;&gt;AS$2,NA(),SLOPE(AG$4:AG$26,$R$4:$R$26)*($R13-COUNTIF(BQ$4:BQ13,"Hold"))+INTERCEPT(AG$4:AG$26,$R$4:$R$26)),NA())</f>
        <v>#N/A</v>
      </c>
      <c r="AT13" s="51" t="e">
        <f>IFERROR(IF(COUNT($U$4:$U13)&lt;&gt;AT$2,NA(),SLOPE(AH$4:AH$26,$R$4:$R$26)*($R13-COUNTIF(BR$4:BR13,"Hold"))+INTERCEPT(AH$4:AH$26,$R$4:$R$26)),NA())</f>
        <v>#N/A</v>
      </c>
      <c r="AU13" s="51" t="e">
        <f>IFERROR(IF(COUNT($U$4:$U13)&lt;&gt;AU$2,NA(),SLOPE(AI$4:AI$26,$R$4:$R$26)*($R13-COUNTIF(BS$4:BS13,"Hold"))+INTERCEPT(AI$4:AI$26,$R$4:$R$26)),NA())</f>
        <v>#N/A</v>
      </c>
      <c r="AV13" s="57" t="e">
        <f>IF(AND(ISNUMBER($U13),COUNT($U$4:$U13)=AV$2),$G13,IF($H13="Hold",AV12,IF(COUNT($U$4:$U13)=AV$2,$V13+AV12,NA())))</f>
        <v>#N/A</v>
      </c>
      <c r="AW13" s="57" t="e">
        <f>IF(AND(ISNUMBER($U13),COUNT($U$4:$U13)=AW$2),$G13,IF($H13="Hold",AW12,IF(COUNT($U$4:$U13)=AW$2,$V13+AW12,NA())))</f>
        <v>#N/A</v>
      </c>
      <c r="AX13" s="57" t="e">
        <f>IF(AND(ISNUMBER($U13),COUNT($U$4:$U13)=AX$2),$G13,IF($H13="Hold",AX12,IF(COUNT($U$4:$U13)=AX$2,$V13+AX12,NA())))</f>
        <v>#N/A</v>
      </c>
      <c r="AY13" s="57" t="e">
        <f>IF(AND(ISNUMBER($U13),COUNT($U$4:$U13)=AY$2),$G13,IF($H13="Hold",AY12,IF(COUNT($U$4:$U13)=AY$2,$V13+AY12,NA())))</f>
        <v>#N/A</v>
      </c>
      <c r="AZ13" s="57" t="e">
        <f>IF(AND(ISNUMBER($U13),COUNT($U$4:$U13)=AZ$2),$G13,IF($H13="Hold",AZ12,IF(COUNT($U$4:$U13)=AZ$2,$V13+AZ12,NA())))</f>
        <v>#N/A</v>
      </c>
      <c r="BA13" s="57" t="e">
        <f>IF(AND(ISNUMBER($U13),COUNT($U$4:$U13)=BA$2),$G13,IF($H13="Hold",BA12,IF(COUNT($U$4:$U13)=BA$2,$V13+BA12,NA())))</f>
        <v>#N/A</v>
      </c>
      <c r="BB13" s="57" t="e">
        <f>IF(AND(ISNUMBER($U13),COUNT($U$4:$U13)=BB$2),$G13,IF($H13="Hold",BB12,IF(COUNT($U$4:$U13)=BB$2,$V13+BB12,NA())))</f>
        <v>#N/A</v>
      </c>
      <c r="BC13" s="57" t="e">
        <f>IF(AND(ISNUMBER($U13),COUNT($U$4:$U13)=BC$2),$G13,IF($H13="Hold",BC12,IF(COUNT($U$4:$U13)=BC$2,$V13+BC12,NA())))</f>
        <v>#N/A</v>
      </c>
      <c r="BD13" s="57" t="e">
        <f>IF(AND(ISNUMBER($U13),COUNT($U$4:$U13)=BD$2),$G13,IF($H13="Hold",BD12,IF(COUNT($U$4:$U13)=BD$2,$V13+BD12,NA())))</f>
        <v>#N/A</v>
      </c>
      <c r="BE13" s="57" t="e">
        <f>IF(AND(ISNUMBER($U13),COUNT($U$4:$U13)=BE$2),$G13,IF($H13="Hold",BE12,IF(COUNT($U$4:$U13)=BE$2,$V13+BE12,NA())))</f>
        <v>#N/A</v>
      </c>
      <c r="BF13" s="57" t="e">
        <f>IF(AND(ISNUMBER($U13),COUNT($U$4:$U13)=BF$2),$G13,IF($H13="Hold",BF12,IF(COUNT($U$4:$U13)=BF$2,$V13+BF12,NA())))</f>
        <v>#N/A</v>
      </c>
      <c r="BG13" s="57" t="e">
        <f>IF(AND(ISNUMBER($U13),COUNT($U$4:$U13)=BG$2),$G13,IF($H13="Hold",BG12,IF(COUNT($U$4:$U13)=BG$2,$V13+BG12,NA())))</f>
        <v>#N/A</v>
      </c>
      <c r="BH13" s="55" t="e">
        <f>IF(AND(COUNT($U$4:$U13)=BH$2,$H13="Hold"),"Hold",NA())</f>
        <v>#N/A</v>
      </c>
      <c r="BI13" s="55" t="e">
        <f>IF(AND(COUNT($U$4:$U13)=BI$2,$H13="Hold"),"Hold",NA())</f>
        <v>#N/A</v>
      </c>
      <c r="BJ13" s="55" t="e">
        <f>IF(AND(COUNT($U$4:$U13)=BJ$2,$H13="Hold"),"Hold",NA())</f>
        <v>#N/A</v>
      </c>
      <c r="BK13" s="55" t="e">
        <f>IF(AND(COUNT($U$4:$U13)=BK$2,$H13="Hold"),"Hold",NA())</f>
        <v>#N/A</v>
      </c>
      <c r="BL13" s="55" t="e">
        <f>IF(AND(COUNT($U$4:$U13)=BL$2,$H13="Hold"),"Hold",NA())</f>
        <v>#N/A</v>
      </c>
      <c r="BM13" s="55" t="e">
        <f>IF(AND(COUNT($U$4:$U13)=BM$2,$H13="Hold"),"Hold",NA())</f>
        <v>#N/A</v>
      </c>
      <c r="BN13" s="55" t="e">
        <f>IF(AND(COUNT($U$4:$U13)=BN$2,$H13="Hold"),"Hold",NA())</f>
        <v>#N/A</v>
      </c>
      <c r="BO13" s="55" t="e">
        <f>IF(AND(COUNT($U$4:$U13)=BO$2,$H13="Hold"),"Hold",NA())</f>
        <v>#N/A</v>
      </c>
      <c r="BP13" s="55" t="e">
        <f>IF(AND(COUNT($U$4:$U13)=BP$2,$H13="Hold"),"Hold",NA())</f>
        <v>#N/A</v>
      </c>
      <c r="BQ13" s="55" t="e">
        <f>IF(AND(COUNT($U$4:$U13)=BQ$2,$H13="Hold"),"Hold",NA())</f>
        <v>#N/A</v>
      </c>
      <c r="BR13" s="55" t="e">
        <f>IF(AND(COUNT($U$4:$U13)=BR$2,$H13="Hold"),"Hold",NA())</f>
        <v>#N/A</v>
      </c>
      <c r="BS13" s="55" t="e">
        <f>IF(AND(COUNT($U$4:$U13)=BS$2,$H13="Hold"),"Hold",NA())</f>
        <v>#N/A</v>
      </c>
    </row>
    <row r="14" spans="1:73" s="96" customFormat="1" ht="18.75" customHeight="1" thickTop="1" thickBot="1" x14ac:dyDescent="0.3">
      <c r="B14" s="23"/>
      <c r="C14" s="95"/>
      <c r="D14" s="9">
        <f t="shared" si="2"/>
        <v>20</v>
      </c>
      <c r="E14" s="10">
        <f t="shared" si="3"/>
        <v>42730</v>
      </c>
      <c r="F14" s="5" t="str">
        <f>IFERROR(IF(COUNT(G$4:G14)=0,"",IF(H14="Hold",F13,IF(ISNUMBER(U14),G14,F13+V14))),"")</f>
        <v/>
      </c>
      <c r="G14" s="13"/>
      <c r="H14" s="27"/>
      <c r="I14" s="17"/>
      <c r="J14" s="93"/>
      <c r="K14" s="34"/>
      <c r="L14" s="148" t="s">
        <v>58</v>
      </c>
      <c r="M14" s="148"/>
      <c r="N14" s="136"/>
      <c r="O14" s="137"/>
      <c r="P14" s="37"/>
      <c r="R14" s="46">
        <v>11</v>
      </c>
      <c r="S14" s="47" t="e">
        <f t="shared" si="0"/>
        <v>#N/A</v>
      </c>
      <c r="T14" s="47"/>
      <c r="U14" s="52" t="str">
        <f>IF(H14="30 Mins",$N$19,IF(H14="45 Mins",$N$20,IF(H14="60 Mins",$N$21,IF(H14="Alt 1",$N$22,IF(H14="Alt 2",$N$23,IF(H14="Alt 3",$N$24,IF(H14="Alt 4",$N$25,IF(H14="Alt 5",#REF!,IF(H14="Change",V13,"")))))))))</f>
        <v/>
      </c>
      <c r="V14" s="53" t="e">
        <f>IF(COUNT(U$4:U14)=0,NA(),IF(ISNUMBER(U14),U14,V13))</f>
        <v>#N/A</v>
      </c>
      <c r="W14" s="48" t="e">
        <f t="shared" si="1"/>
        <v>#N/A</v>
      </c>
      <c r="X14" s="72" t="str">
        <f>IF(AND(ISNUMBER($S14),COUNT($U$4:$U14)=X$2),$S14,"")</f>
        <v/>
      </c>
      <c r="Y14" s="72" t="str">
        <f>IF(AND(ISNUMBER($S14),COUNT($U$4:$U14)=Y$2),$S14,"")</f>
        <v/>
      </c>
      <c r="Z14" s="72" t="str">
        <f>IF(AND(ISNUMBER($S14),COUNT($U$4:$U14)=Z$2),$S14,"")</f>
        <v/>
      </c>
      <c r="AA14" s="72" t="str">
        <f>IF(AND(ISNUMBER($S14),COUNT($U$4:$U14)=AA$2),$S14,"")</f>
        <v/>
      </c>
      <c r="AB14" s="72" t="str">
        <f>IF(AND(ISNUMBER($S14),COUNT($U$4:$U14)=AB$2),$S14,"")</f>
        <v/>
      </c>
      <c r="AC14" s="72" t="str">
        <f>IF(AND(ISNUMBER($S14),COUNT($U$4:$U14)=AC$2),$S14,"")</f>
        <v/>
      </c>
      <c r="AD14" s="72" t="str">
        <f>IF(AND(ISNUMBER($S14),COUNT($U$4:$U14)=AD$2),$S14,"")</f>
        <v/>
      </c>
      <c r="AE14" s="72" t="str">
        <f>IF(AND(ISNUMBER($S14),COUNT($U$4:$U14)=AE$2),$S14,"")</f>
        <v/>
      </c>
      <c r="AF14" s="72" t="str">
        <f>IF(AND(ISNUMBER($S14),COUNT($U$4:$U14)=AF$2),$S14,"")</f>
        <v/>
      </c>
      <c r="AG14" s="72" t="str">
        <f>IF(AND(ISNUMBER($S14),COUNT($U$4:$U14)=AG$2),$S14,"")</f>
        <v/>
      </c>
      <c r="AH14" s="72" t="str">
        <f>IF(AND(ISNUMBER($S14),COUNT($U$4:$U14)=AH$2),$S14,"")</f>
        <v/>
      </c>
      <c r="AI14" s="72" t="str">
        <f>IF(AND(ISNUMBER($S14),COUNT($U$4:$U14)=AI$2),$S14,"")</f>
        <v/>
      </c>
      <c r="AJ14" s="51" t="e">
        <f>IFERROR(IF(COUNT($U$4:$U14)&lt;&gt;AJ$2,NA(),SLOPE(X$4:X$26,$R$4:$R$26)*($R14-COUNTIF(BH$4:BH14,"Hold"))+INTERCEPT(X$4:X$26,$R$4:$R$26)),NA())</f>
        <v>#N/A</v>
      </c>
      <c r="AK14" s="51" t="e">
        <f>IFERROR(IF(COUNT($U$4:$U14)&lt;&gt;AK$2,NA(),SLOPE(Y$4:Y$26,$R$4:$R$26)*($R14-COUNTIF(BI$4:BI14,"Hold"))+INTERCEPT(Y$4:Y$26,$R$4:$R$26)),NA())</f>
        <v>#N/A</v>
      </c>
      <c r="AL14" s="51" t="e">
        <f>IFERROR(IF(COUNT($U$4:$U14)&lt;&gt;AL$2,NA(),SLOPE(Z$4:Z$26,$R$4:$R$26)*($R14-COUNTIF(BJ$4:BJ14,"Hold"))+INTERCEPT(Z$4:Z$26,$R$4:$R$26)),NA())</f>
        <v>#N/A</v>
      </c>
      <c r="AM14" s="51" t="e">
        <f>IFERROR(IF(COUNT($U$4:$U14)&lt;&gt;AM$2,NA(),SLOPE(AA$4:AA$26,$R$4:$R$26)*($R14-COUNTIF(BK$4:BK14,"Hold"))+INTERCEPT(AA$4:AA$26,$R$4:$R$26)),NA())</f>
        <v>#N/A</v>
      </c>
      <c r="AN14" s="51" t="e">
        <f>IFERROR(IF(COUNT($U$4:$U14)&lt;&gt;AN$2,NA(),SLOPE(AB$4:AB$26,$R$4:$R$26)*($R14-COUNTIF(BL$4:BL14,"Hold"))+INTERCEPT(AB$4:AB$26,$R$4:$R$26)),NA())</f>
        <v>#N/A</v>
      </c>
      <c r="AO14" s="51" t="e">
        <f>IFERROR(IF(COUNT($U$4:$U14)&lt;&gt;AO$2,NA(),SLOPE(AC$4:AC$26,$R$4:$R$26)*($R14-COUNTIF(BM$4:BM14,"Hold"))+INTERCEPT(AC$4:AC$26,$R$4:$R$26)),NA())</f>
        <v>#N/A</v>
      </c>
      <c r="AP14" s="51" t="e">
        <f>IFERROR(IF(COUNT($U$4:$U14)&lt;&gt;AP$2,NA(),SLOPE(AD$4:AD$26,$R$4:$R$26)*($R14-COUNTIF(BN$4:BN14,"Hold"))+INTERCEPT(AD$4:AD$26,$R$4:$R$26)),NA())</f>
        <v>#N/A</v>
      </c>
      <c r="AQ14" s="51" t="e">
        <f>IFERROR(IF(COUNT($U$4:$U14)&lt;&gt;AQ$2,NA(),SLOPE(AE$4:AE$26,$R$4:$R$26)*($R14-COUNTIF(BO$4:BO14,"Hold"))+INTERCEPT(AE$4:AE$26,$R$4:$R$26)),NA())</f>
        <v>#N/A</v>
      </c>
      <c r="AR14" s="51" t="e">
        <f>IFERROR(IF(COUNT($U$4:$U14)&lt;&gt;AR$2,NA(),SLOPE(AF$4:AF$26,$R$4:$R$26)*($R14-COUNTIF(BP$4:BP14,"Hold"))+INTERCEPT(AF$4:AF$26,$R$4:$R$26)),NA())</f>
        <v>#N/A</v>
      </c>
      <c r="AS14" s="51" t="e">
        <f>IFERROR(IF(COUNT($U$4:$U14)&lt;&gt;AS$2,NA(),SLOPE(AG$4:AG$26,$R$4:$R$26)*($R14-COUNTIF(BQ$4:BQ14,"Hold"))+INTERCEPT(AG$4:AG$26,$R$4:$R$26)),NA())</f>
        <v>#N/A</v>
      </c>
      <c r="AT14" s="51" t="e">
        <f>IFERROR(IF(COUNT($U$4:$U14)&lt;&gt;AT$2,NA(),SLOPE(AH$4:AH$26,$R$4:$R$26)*($R14-COUNTIF(BR$4:BR14,"Hold"))+INTERCEPT(AH$4:AH$26,$R$4:$R$26)),NA())</f>
        <v>#N/A</v>
      </c>
      <c r="AU14" s="51" t="e">
        <f>IFERROR(IF(COUNT($U$4:$U14)&lt;&gt;AU$2,NA(),SLOPE(AI$4:AI$26,$R$4:$R$26)*($R14-COUNTIF(BS$4:BS14,"Hold"))+INTERCEPT(AI$4:AI$26,$R$4:$R$26)),NA())</f>
        <v>#N/A</v>
      </c>
      <c r="AV14" s="57" t="e">
        <f>IF(AND(ISNUMBER($U14),COUNT($U$4:$U14)=AV$2),$G14,IF($H14="Hold",AV13,IF(COUNT($U$4:$U14)=AV$2,$V14+AV13,NA())))</f>
        <v>#N/A</v>
      </c>
      <c r="AW14" s="57" t="e">
        <f>IF(AND(ISNUMBER($U14),COUNT($U$4:$U14)=AW$2),$G14,IF($H14="Hold",AW13,IF(COUNT($U$4:$U14)=AW$2,$V14+AW13,NA())))</f>
        <v>#N/A</v>
      </c>
      <c r="AX14" s="57" t="e">
        <f>IF(AND(ISNUMBER($U14),COUNT($U$4:$U14)=AX$2),$G14,IF($H14="Hold",AX13,IF(COUNT($U$4:$U14)=AX$2,$V14+AX13,NA())))</f>
        <v>#N/A</v>
      </c>
      <c r="AY14" s="57" t="e">
        <f>IF(AND(ISNUMBER($U14),COUNT($U$4:$U14)=AY$2),$G14,IF($H14="Hold",AY13,IF(COUNT($U$4:$U14)=AY$2,$V14+AY13,NA())))</f>
        <v>#N/A</v>
      </c>
      <c r="AZ14" s="57" t="e">
        <f>IF(AND(ISNUMBER($U14),COUNT($U$4:$U14)=AZ$2),$G14,IF($H14="Hold",AZ13,IF(COUNT($U$4:$U14)=AZ$2,$V14+AZ13,NA())))</f>
        <v>#N/A</v>
      </c>
      <c r="BA14" s="57" t="e">
        <f>IF(AND(ISNUMBER($U14),COUNT($U$4:$U14)=BA$2),$G14,IF($H14="Hold",BA13,IF(COUNT($U$4:$U14)=BA$2,$V14+BA13,NA())))</f>
        <v>#N/A</v>
      </c>
      <c r="BB14" s="57" t="e">
        <f>IF(AND(ISNUMBER($U14),COUNT($U$4:$U14)=BB$2),$G14,IF($H14="Hold",BB13,IF(COUNT($U$4:$U14)=BB$2,$V14+BB13,NA())))</f>
        <v>#N/A</v>
      </c>
      <c r="BC14" s="57" t="e">
        <f>IF(AND(ISNUMBER($U14),COUNT($U$4:$U14)=BC$2),$G14,IF($H14="Hold",BC13,IF(COUNT($U$4:$U14)=BC$2,$V14+BC13,NA())))</f>
        <v>#N/A</v>
      </c>
      <c r="BD14" s="57" t="e">
        <f>IF(AND(ISNUMBER($U14),COUNT($U$4:$U14)=BD$2),$G14,IF($H14="Hold",BD13,IF(COUNT($U$4:$U14)=BD$2,$V14+BD13,NA())))</f>
        <v>#N/A</v>
      </c>
      <c r="BE14" s="57" t="e">
        <f>IF(AND(ISNUMBER($U14),COUNT($U$4:$U14)=BE$2),$G14,IF($H14="Hold",BE13,IF(COUNT($U$4:$U14)=BE$2,$V14+BE13,NA())))</f>
        <v>#N/A</v>
      </c>
      <c r="BF14" s="57" t="e">
        <f>IF(AND(ISNUMBER($U14),COUNT($U$4:$U14)=BF$2),$G14,IF($H14="Hold",BF13,IF(COUNT($U$4:$U14)=BF$2,$V14+BF13,NA())))</f>
        <v>#N/A</v>
      </c>
      <c r="BG14" s="57" t="e">
        <f>IF(AND(ISNUMBER($U14),COUNT($U$4:$U14)=BG$2),$G14,IF($H14="Hold",BG13,IF(COUNT($U$4:$U14)=BG$2,$V14+BG13,NA())))</f>
        <v>#N/A</v>
      </c>
      <c r="BH14" s="55" t="e">
        <f>IF(AND(COUNT($U$4:$U14)=BH$2,$H14="Hold"),"Hold",NA())</f>
        <v>#N/A</v>
      </c>
      <c r="BI14" s="55" t="e">
        <f>IF(AND(COUNT($U$4:$U14)=BI$2,$H14="Hold"),"Hold",NA())</f>
        <v>#N/A</v>
      </c>
      <c r="BJ14" s="55" t="e">
        <f>IF(AND(COUNT($U$4:$U14)=BJ$2,$H14="Hold"),"Hold",NA())</f>
        <v>#N/A</v>
      </c>
      <c r="BK14" s="55" t="e">
        <f>IF(AND(COUNT($U$4:$U14)=BK$2,$H14="Hold"),"Hold",NA())</f>
        <v>#N/A</v>
      </c>
      <c r="BL14" s="55" t="e">
        <f>IF(AND(COUNT($U$4:$U14)=BL$2,$H14="Hold"),"Hold",NA())</f>
        <v>#N/A</v>
      </c>
      <c r="BM14" s="55" t="e">
        <f>IF(AND(COUNT($U$4:$U14)=BM$2,$H14="Hold"),"Hold",NA())</f>
        <v>#N/A</v>
      </c>
      <c r="BN14" s="55" t="e">
        <f>IF(AND(COUNT($U$4:$U14)=BN$2,$H14="Hold"),"Hold",NA())</f>
        <v>#N/A</v>
      </c>
      <c r="BO14" s="55" t="e">
        <f>IF(AND(COUNT($U$4:$U14)=BO$2,$H14="Hold"),"Hold",NA())</f>
        <v>#N/A</v>
      </c>
      <c r="BP14" s="55" t="e">
        <f>IF(AND(COUNT($U$4:$U14)=BP$2,$H14="Hold"),"Hold",NA())</f>
        <v>#N/A</v>
      </c>
      <c r="BQ14" s="55" t="e">
        <f>IF(AND(COUNT($U$4:$U14)=BQ$2,$H14="Hold"),"Hold",NA())</f>
        <v>#N/A</v>
      </c>
      <c r="BR14" s="55" t="e">
        <f>IF(AND(COUNT($U$4:$U14)=BR$2,$H14="Hold"),"Hold",NA())</f>
        <v>#N/A</v>
      </c>
      <c r="BS14" s="55" t="e">
        <f>IF(AND(COUNT($U$4:$U14)=BS$2,$H14="Hold"),"Hold",NA())</f>
        <v>#N/A</v>
      </c>
    </row>
    <row r="15" spans="1:73" s="96" customFormat="1" ht="18.75" customHeight="1" thickTop="1" thickBot="1" x14ac:dyDescent="0.3">
      <c r="B15" s="23"/>
      <c r="C15" s="95"/>
      <c r="D15" s="9">
        <f t="shared" si="2"/>
        <v>22</v>
      </c>
      <c r="E15" s="10">
        <f t="shared" si="3"/>
        <v>42744</v>
      </c>
      <c r="F15" s="5" t="str">
        <f>IFERROR(IF(COUNT(G$4:G15)=0,"",IF(H15="Hold",F14,IF(ISNUMBER(U15),G15,F14+V15))),"")</f>
        <v/>
      </c>
      <c r="G15" s="13"/>
      <c r="H15" s="27"/>
      <c r="I15" s="17"/>
      <c r="J15" s="93"/>
      <c r="K15" s="34"/>
      <c r="L15" s="148" t="s">
        <v>59</v>
      </c>
      <c r="M15" s="148"/>
      <c r="N15" s="136"/>
      <c r="O15" s="137"/>
      <c r="P15" s="37"/>
      <c r="R15" s="46">
        <v>12</v>
      </c>
      <c r="S15" s="47" t="e">
        <f t="shared" si="0"/>
        <v>#N/A</v>
      </c>
      <c r="T15" s="47"/>
      <c r="U15" s="52" t="str">
        <f>IF(H15="30 Mins",$N$19,IF(H15="45 Mins",$N$20,IF(H15="60 Mins",$N$21,IF(H15="Alt 1",$N$22,IF(H15="Alt 2",$N$23,IF(H15="Alt 3",$N$24,IF(H15="Alt 4",$N$25,IF(H15="Alt 5",#REF!,IF(H15="Change",V14,"")))))))))</f>
        <v/>
      </c>
      <c r="V15" s="53" t="e">
        <f>IF(COUNT(U$4:U15)=0,NA(),IF(ISNUMBER(U15),U15,V14))</f>
        <v>#N/A</v>
      </c>
      <c r="W15" s="48" t="e">
        <f t="shared" si="1"/>
        <v>#N/A</v>
      </c>
      <c r="X15" s="72" t="str">
        <f>IF(AND(ISNUMBER($S15),COUNT($U$4:$U15)=X$2),$S15,"")</f>
        <v/>
      </c>
      <c r="Y15" s="72" t="str">
        <f>IF(AND(ISNUMBER($S15),COUNT($U$4:$U15)=Y$2),$S15,"")</f>
        <v/>
      </c>
      <c r="Z15" s="72" t="str">
        <f>IF(AND(ISNUMBER($S15),COUNT($U$4:$U15)=Z$2),$S15,"")</f>
        <v/>
      </c>
      <c r="AA15" s="72" t="str">
        <f>IF(AND(ISNUMBER($S15),COUNT($U$4:$U15)=AA$2),$S15,"")</f>
        <v/>
      </c>
      <c r="AB15" s="72" t="str">
        <f>IF(AND(ISNUMBER($S15),COUNT($U$4:$U15)=AB$2),$S15,"")</f>
        <v/>
      </c>
      <c r="AC15" s="72" t="str">
        <f>IF(AND(ISNUMBER($S15),COUNT($U$4:$U15)=AC$2),$S15,"")</f>
        <v/>
      </c>
      <c r="AD15" s="72" t="str">
        <f>IF(AND(ISNUMBER($S15),COUNT($U$4:$U15)=AD$2),$S15,"")</f>
        <v/>
      </c>
      <c r="AE15" s="72" t="str">
        <f>IF(AND(ISNUMBER($S15),COUNT($U$4:$U15)=AE$2),$S15,"")</f>
        <v/>
      </c>
      <c r="AF15" s="72" t="str">
        <f>IF(AND(ISNUMBER($S15),COUNT($U$4:$U15)=AF$2),$S15,"")</f>
        <v/>
      </c>
      <c r="AG15" s="72" t="str">
        <f>IF(AND(ISNUMBER($S15),COUNT($U$4:$U15)=AG$2),$S15,"")</f>
        <v/>
      </c>
      <c r="AH15" s="72" t="str">
        <f>IF(AND(ISNUMBER($S15),COUNT($U$4:$U15)=AH$2),$S15,"")</f>
        <v/>
      </c>
      <c r="AI15" s="72" t="str">
        <f>IF(AND(ISNUMBER($S15),COUNT($U$4:$U15)=AI$2),$S15,"")</f>
        <v/>
      </c>
      <c r="AJ15" s="51" t="e">
        <f>IFERROR(IF(COUNT($U$4:$U15)&lt;&gt;AJ$2,NA(),SLOPE(X$4:X$26,$R$4:$R$26)*($R15-COUNTIF(BH$4:BH15,"Hold"))+INTERCEPT(X$4:X$26,$R$4:$R$26)),NA())</f>
        <v>#N/A</v>
      </c>
      <c r="AK15" s="51" t="e">
        <f>IFERROR(IF(COUNT($U$4:$U15)&lt;&gt;AK$2,NA(),SLOPE(Y$4:Y$26,$R$4:$R$26)*($R15-COUNTIF(BI$4:BI15,"Hold"))+INTERCEPT(Y$4:Y$26,$R$4:$R$26)),NA())</f>
        <v>#N/A</v>
      </c>
      <c r="AL15" s="51" t="e">
        <f>IFERROR(IF(COUNT($U$4:$U15)&lt;&gt;AL$2,NA(),SLOPE(Z$4:Z$26,$R$4:$R$26)*($R15-COUNTIF(BJ$4:BJ15,"Hold"))+INTERCEPT(Z$4:Z$26,$R$4:$R$26)),NA())</f>
        <v>#N/A</v>
      </c>
      <c r="AM15" s="51" t="e">
        <f>IFERROR(IF(COUNT($U$4:$U15)&lt;&gt;AM$2,NA(),SLOPE(AA$4:AA$26,$R$4:$R$26)*($R15-COUNTIF(BK$4:BK15,"Hold"))+INTERCEPT(AA$4:AA$26,$R$4:$R$26)),NA())</f>
        <v>#N/A</v>
      </c>
      <c r="AN15" s="51" t="e">
        <f>IFERROR(IF(COUNT($U$4:$U15)&lt;&gt;AN$2,NA(),SLOPE(AB$4:AB$26,$R$4:$R$26)*($R15-COUNTIF(BL$4:BL15,"Hold"))+INTERCEPT(AB$4:AB$26,$R$4:$R$26)),NA())</f>
        <v>#N/A</v>
      </c>
      <c r="AO15" s="51" t="e">
        <f>IFERROR(IF(COUNT($U$4:$U15)&lt;&gt;AO$2,NA(),SLOPE(AC$4:AC$26,$R$4:$R$26)*($R15-COUNTIF(BM$4:BM15,"Hold"))+INTERCEPT(AC$4:AC$26,$R$4:$R$26)),NA())</f>
        <v>#N/A</v>
      </c>
      <c r="AP15" s="51" t="e">
        <f>IFERROR(IF(COUNT($U$4:$U15)&lt;&gt;AP$2,NA(),SLOPE(AD$4:AD$26,$R$4:$R$26)*($R15-COUNTIF(BN$4:BN15,"Hold"))+INTERCEPT(AD$4:AD$26,$R$4:$R$26)),NA())</f>
        <v>#N/A</v>
      </c>
      <c r="AQ15" s="51" t="e">
        <f>IFERROR(IF(COUNT($U$4:$U15)&lt;&gt;AQ$2,NA(),SLOPE(AE$4:AE$26,$R$4:$R$26)*($R15-COUNTIF(BO$4:BO15,"Hold"))+INTERCEPT(AE$4:AE$26,$R$4:$R$26)),NA())</f>
        <v>#N/A</v>
      </c>
      <c r="AR15" s="51" t="e">
        <f>IFERROR(IF(COUNT($U$4:$U15)&lt;&gt;AR$2,NA(),SLOPE(AF$4:AF$26,$R$4:$R$26)*($R15-COUNTIF(BP$4:BP15,"Hold"))+INTERCEPT(AF$4:AF$26,$R$4:$R$26)),NA())</f>
        <v>#N/A</v>
      </c>
      <c r="AS15" s="51" t="e">
        <f>IFERROR(IF(COUNT($U$4:$U15)&lt;&gt;AS$2,NA(),SLOPE(AG$4:AG$26,$R$4:$R$26)*($R15-COUNTIF(BQ$4:BQ15,"Hold"))+INTERCEPT(AG$4:AG$26,$R$4:$R$26)),NA())</f>
        <v>#N/A</v>
      </c>
      <c r="AT15" s="51" t="e">
        <f>IFERROR(IF(COUNT($U$4:$U15)&lt;&gt;AT$2,NA(),SLOPE(AH$4:AH$26,$R$4:$R$26)*($R15-COUNTIF(BR$4:BR15,"Hold"))+INTERCEPT(AH$4:AH$26,$R$4:$R$26)),NA())</f>
        <v>#N/A</v>
      </c>
      <c r="AU15" s="51" t="e">
        <f>IFERROR(IF(COUNT($U$4:$U15)&lt;&gt;AU$2,NA(),SLOPE(AI$4:AI$26,$R$4:$R$26)*($R15-COUNTIF(BS$4:BS15,"Hold"))+INTERCEPT(AI$4:AI$26,$R$4:$R$26)),NA())</f>
        <v>#N/A</v>
      </c>
      <c r="AV15" s="57" t="e">
        <f>IF(AND(ISNUMBER($U15),COUNT($U$4:$U15)=AV$2),$G15,IF($H15="Hold",AV14,IF(COUNT($U$4:$U15)=AV$2,$V15+AV14,NA())))</f>
        <v>#N/A</v>
      </c>
      <c r="AW15" s="57" t="e">
        <f>IF(AND(ISNUMBER($U15),COUNT($U$4:$U15)=AW$2),$G15,IF($H15="Hold",AW14,IF(COUNT($U$4:$U15)=AW$2,$V15+AW14,NA())))</f>
        <v>#N/A</v>
      </c>
      <c r="AX15" s="57" t="e">
        <f>IF(AND(ISNUMBER($U15),COUNT($U$4:$U15)=AX$2),$G15,IF($H15="Hold",AX14,IF(COUNT($U$4:$U15)=AX$2,$V15+AX14,NA())))</f>
        <v>#N/A</v>
      </c>
      <c r="AY15" s="57" t="e">
        <f>IF(AND(ISNUMBER($U15),COUNT($U$4:$U15)=AY$2),$G15,IF($H15="Hold",AY14,IF(COUNT($U$4:$U15)=AY$2,$V15+AY14,NA())))</f>
        <v>#N/A</v>
      </c>
      <c r="AZ15" s="57" t="e">
        <f>IF(AND(ISNUMBER($U15),COUNT($U$4:$U15)=AZ$2),$G15,IF($H15="Hold",AZ14,IF(COUNT($U$4:$U15)=AZ$2,$V15+AZ14,NA())))</f>
        <v>#N/A</v>
      </c>
      <c r="BA15" s="57" t="e">
        <f>IF(AND(ISNUMBER($U15),COUNT($U$4:$U15)=BA$2),$G15,IF($H15="Hold",BA14,IF(COUNT($U$4:$U15)=BA$2,$V15+BA14,NA())))</f>
        <v>#N/A</v>
      </c>
      <c r="BB15" s="57" t="e">
        <f>IF(AND(ISNUMBER($U15),COUNT($U$4:$U15)=BB$2),$G15,IF($H15="Hold",BB14,IF(COUNT($U$4:$U15)=BB$2,$V15+BB14,NA())))</f>
        <v>#N/A</v>
      </c>
      <c r="BC15" s="57" t="e">
        <f>IF(AND(ISNUMBER($U15),COUNT($U$4:$U15)=BC$2),$G15,IF($H15="Hold",BC14,IF(COUNT($U$4:$U15)=BC$2,$V15+BC14,NA())))</f>
        <v>#N/A</v>
      </c>
      <c r="BD15" s="57" t="e">
        <f>IF(AND(ISNUMBER($U15),COUNT($U$4:$U15)=BD$2),$G15,IF($H15="Hold",BD14,IF(COUNT($U$4:$U15)=BD$2,$V15+BD14,NA())))</f>
        <v>#N/A</v>
      </c>
      <c r="BE15" s="57" t="e">
        <f>IF(AND(ISNUMBER($U15),COUNT($U$4:$U15)=BE$2),$G15,IF($H15="Hold",BE14,IF(COUNT($U$4:$U15)=BE$2,$V15+BE14,NA())))</f>
        <v>#N/A</v>
      </c>
      <c r="BF15" s="57" t="e">
        <f>IF(AND(ISNUMBER($U15),COUNT($U$4:$U15)=BF$2),$G15,IF($H15="Hold",BF14,IF(COUNT($U$4:$U15)=BF$2,$V15+BF14,NA())))</f>
        <v>#N/A</v>
      </c>
      <c r="BG15" s="57" t="e">
        <f>IF(AND(ISNUMBER($U15),COUNT($U$4:$U15)=BG$2),$G15,IF($H15="Hold",BG14,IF(COUNT($U$4:$U15)=BG$2,$V15+BG14,NA())))</f>
        <v>#N/A</v>
      </c>
      <c r="BH15" s="55" t="e">
        <f>IF(AND(COUNT($U$4:$U15)=BH$2,$H15="Hold"),"Hold",NA())</f>
        <v>#N/A</v>
      </c>
      <c r="BI15" s="55" t="e">
        <f>IF(AND(COUNT($U$4:$U15)=BI$2,$H15="Hold"),"Hold",NA())</f>
        <v>#N/A</v>
      </c>
      <c r="BJ15" s="55" t="e">
        <f>IF(AND(COUNT($U$4:$U15)=BJ$2,$H15="Hold"),"Hold",NA())</f>
        <v>#N/A</v>
      </c>
      <c r="BK15" s="55" t="e">
        <f>IF(AND(COUNT($U$4:$U15)=BK$2,$H15="Hold"),"Hold",NA())</f>
        <v>#N/A</v>
      </c>
      <c r="BL15" s="55" t="e">
        <f>IF(AND(COUNT($U$4:$U15)=BL$2,$H15="Hold"),"Hold",NA())</f>
        <v>#N/A</v>
      </c>
      <c r="BM15" s="55" t="e">
        <f>IF(AND(COUNT($U$4:$U15)=BM$2,$H15="Hold"),"Hold",NA())</f>
        <v>#N/A</v>
      </c>
      <c r="BN15" s="55" t="e">
        <f>IF(AND(COUNT($U$4:$U15)=BN$2,$H15="Hold"),"Hold",NA())</f>
        <v>#N/A</v>
      </c>
      <c r="BO15" s="55" t="e">
        <f>IF(AND(COUNT($U$4:$U15)=BO$2,$H15="Hold"),"Hold",NA())</f>
        <v>#N/A</v>
      </c>
      <c r="BP15" s="55" t="e">
        <f>IF(AND(COUNT($U$4:$U15)=BP$2,$H15="Hold"),"Hold",NA())</f>
        <v>#N/A</v>
      </c>
      <c r="BQ15" s="55" t="e">
        <f>IF(AND(COUNT($U$4:$U15)=BQ$2,$H15="Hold"),"Hold",NA())</f>
        <v>#N/A</v>
      </c>
      <c r="BR15" s="55" t="e">
        <f>IF(AND(COUNT($U$4:$U15)=BR$2,$H15="Hold"),"Hold",NA())</f>
        <v>#N/A</v>
      </c>
      <c r="BS15" s="55" t="e">
        <f>IF(AND(COUNT($U$4:$U15)=BS$2,$H15="Hold"),"Hold",NA())</f>
        <v>#N/A</v>
      </c>
    </row>
    <row r="16" spans="1:73" s="96" customFormat="1" ht="18.75" customHeight="1" thickTop="1" x14ac:dyDescent="0.25">
      <c r="B16" s="23"/>
      <c r="C16" s="95"/>
      <c r="D16" s="9">
        <f t="shared" si="2"/>
        <v>24</v>
      </c>
      <c r="E16" s="10">
        <f t="shared" si="3"/>
        <v>42758</v>
      </c>
      <c r="F16" s="5" t="str">
        <f>IFERROR(IF(COUNT(G$4:G16)=0,"",IF(H16="Hold",F15,IF(ISNUMBER(U16),G16,F15+V16))),"")</f>
        <v/>
      </c>
      <c r="G16" s="13"/>
      <c r="H16" s="27"/>
      <c r="I16" s="17"/>
      <c r="J16" s="93"/>
      <c r="K16" s="34"/>
      <c r="L16" s="148" t="s">
        <v>60</v>
      </c>
      <c r="M16" s="148"/>
      <c r="N16" s="138"/>
      <c r="O16" s="139"/>
      <c r="P16" s="37"/>
      <c r="R16" s="46">
        <v>13</v>
      </c>
      <c r="S16" s="47" t="e">
        <f t="shared" si="0"/>
        <v>#N/A</v>
      </c>
      <c r="T16" s="47"/>
      <c r="U16" s="52" t="str">
        <f>IF(H16="30 Mins",$N$19,IF(H16="45 Mins",$N$20,IF(H16="60 Mins",$N$21,IF(H16="Alt 1",$N$22,IF(H16="Alt 2",$N$23,IF(H16="Alt 3",$N$24,IF(H16="Alt 4",$N$25,IF(H16="Alt 5",#REF!,IF(H16="Change",V15,"")))))))))</f>
        <v/>
      </c>
      <c r="V16" s="53" t="e">
        <f>IF(COUNT(U$4:U16)=0,NA(),IF(ISNUMBER(U16),U16,V15))</f>
        <v>#N/A</v>
      </c>
      <c r="W16" s="48" t="e">
        <f t="shared" si="1"/>
        <v>#N/A</v>
      </c>
      <c r="X16" s="72" t="str">
        <f>IF(AND(ISNUMBER($S16),COUNT($U$4:$U16)=X$2),$S16,"")</f>
        <v/>
      </c>
      <c r="Y16" s="72" t="str">
        <f>IF(AND(ISNUMBER($S16),COUNT($U$4:$U16)=Y$2),$S16,"")</f>
        <v/>
      </c>
      <c r="Z16" s="72" t="str">
        <f>IF(AND(ISNUMBER($S16),COUNT($U$4:$U16)=Z$2),$S16,"")</f>
        <v/>
      </c>
      <c r="AA16" s="72" t="str">
        <f>IF(AND(ISNUMBER($S16),COUNT($U$4:$U16)=AA$2),$S16,"")</f>
        <v/>
      </c>
      <c r="AB16" s="72" t="str">
        <f>IF(AND(ISNUMBER($S16),COUNT($U$4:$U16)=AB$2),$S16,"")</f>
        <v/>
      </c>
      <c r="AC16" s="72" t="str">
        <f>IF(AND(ISNUMBER($S16),COUNT($U$4:$U16)=AC$2),$S16,"")</f>
        <v/>
      </c>
      <c r="AD16" s="72" t="str">
        <f>IF(AND(ISNUMBER($S16),COUNT($U$4:$U16)=AD$2),$S16,"")</f>
        <v/>
      </c>
      <c r="AE16" s="72" t="str">
        <f>IF(AND(ISNUMBER($S16),COUNT($U$4:$U16)=AE$2),$S16,"")</f>
        <v/>
      </c>
      <c r="AF16" s="72" t="str">
        <f>IF(AND(ISNUMBER($S16),COUNT($U$4:$U16)=AF$2),$S16,"")</f>
        <v/>
      </c>
      <c r="AG16" s="72" t="str">
        <f>IF(AND(ISNUMBER($S16),COUNT($U$4:$U16)=AG$2),$S16,"")</f>
        <v/>
      </c>
      <c r="AH16" s="72" t="str">
        <f>IF(AND(ISNUMBER($S16),COUNT($U$4:$U16)=AH$2),$S16,"")</f>
        <v/>
      </c>
      <c r="AI16" s="72" t="str">
        <f>IF(AND(ISNUMBER($S16),COUNT($U$4:$U16)=AI$2),$S16,"")</f>
        <v/>
      </c>
      <c r="AJ16" s="51" t="e">
        <f>IFERROR(IF(COUNT($U$4:$U16)&lt;&gt;AJ$2,NA(),SLOPE(X$4:X$26,$R$4:$R$26)*($R16-COUNTIF(BH$4:BH16,"Hold"))+INTERCEPT(X$4:X$26,$R$4:$R$26)),NA())</f>
        <v>#N/A</v>
      </c>
      <c r="AK16" s="51" t="e">
        <f>IFERROR(IF(COUNT($U$4:$U16)&lt;&gt;AK$2,NA(),SLOPE(Y$4:Y$26,$R$4:$R$26)*($R16-COUNTIF(BI$4:BI16,"Hold"))+INTERCEPT(Y$4:Y$26,$R$4:$R$26)),NA())</f>
        <v>#N/A</v>
      </c>
      <c r="AL16" s="51" t="e">
        <f>IFERROR(IF(COUNT($U$4:$U16)&lt;&gt;AL$2,NA(),SLOPE(Z$4:Z$26,$R$4:$R$26)*($R16-COUNTIF(BJ$4:BJ16,"Hold"))+INTERCEPT(Z$4:Z$26,$R$4:$R$26)),NA())</f>
        <v>#N/A</v>
      </c>
      <c r="AM16" s="51" t="e">
        <f>IFERROR(IF(COUNT($U$4:$U16)&lt;&gt;AM$2,NA(),SLOPE(AA$4:AA$26,$R$4:$R$26)*($R16-COUNTIF(BK$4:BK16,"Hold"))+INTERCEPT(AA$4:AA$26,$R$4:$R$26)),NA())</f>
        <v>#N/A</v>
      </c>
      <c r="AN16" s="51" t="e">
        <f>IFERROR(IF(COUNT($U$4:$U16)&lt;&gt;AN$2,NA(),SLOPE(AB$4:AB$26,$R$4:$R$26)*($R16-COUNTIF(BL$4:BL16,"Hold"))+INTERCEPT(AB$4:AB$26,$R$4:$R$26)),NA())</f>
        <v>#N/A</v>
      </c>
      <c r="AO16" s="51" t="e">
        <f>IFERROR(IF(COUNT($U$4:$U16)&lt;&gt;AO$2,NA(),SLOPE(AC$4:AC$26,$R$4:$R$26)*($R16-COUNTIF(BM$4:BM16,"Hold"))+INTERCEPT(AC$4:AC$26,$R$4:$R$26)),NA())</f>
        <v>#N/A</v>
      </c>
      <c r="AP16" s="51" t="e">
        <f>IFERROR(IF(COUNT($U$4:$U16)&lt;&gt;AP$2,NA(),SLOPE(AD$4:AD$26,$R$4:$R$26)*($R16-COUNTIF(BN$4:BN16,"Hold"))+INTERCEPT(AD$4:AD$26,$R$4:$R$26)),NA())</f>
        <v>#N/A</v>
      </c>
      <c r="AQ16" s="51" t="e">
        <f>IFERROR(IF(COUNT($U$4:$U16)&lt;&gt;AQ$2,NA(),SLOPE(AE$4:AE$26,$R$4:$R$26)*($R16-COUNTIF(BO$4:BO16,"Hold"))+INTERCEPT(AE$4:AE$26,$R$4:$R$26)),NA())</f>
        <v>#N/A</v>
      </c>
      <c r="AR16" s="51" t="e">
        <f>IFERROR(IF(COUNT($U$4:$U16)&lt;&gt;AR$2,NA(),SLOPE(AF$4:AF$26,$R$4:$R$26)*($R16-COUNTIF(BP$4:BP16,"Hold"))+INTERCEPT(AF$4:AF$26,$R$4:$R$26)),NA())</f>
        <v>#N/A</v>
      </c>
      <c r="AS16" s="51" t="e">
        <f>IFERROR(IF(COUNT($U$4:$U16)&lt;&gt;AS$2,NA(),SLOPE(AG$4:AG$26,$R$4:$R$26)*($R16-COUNTIF(BQ$4:BQ16,"Hold"))+INTERCEPT(AG$4:AG$26,$R$4:$R$26)),NA())</f>
        <v>#N/A</v>
      </c>
      <c r="AT16" s="51" t="e">
        <f>IFERROR(IF(COUNT($U$4:$U16)&lt;&gt;AT$2,NA(),SLOPE(AH$4:AH$26,$R$4:$R$26)*($R16-COUNTIF(BR$4:BR16,"Hold"))+INTERCEPT(AH$4:AH$26,$R$4:$R$26)),NA())</f>
        <v>#N/A</v>
      </c>
      <c r="AU16" s="51" t="e">
        <f>IFERROR(IF(COUNT($U$4:$U16)&lt;&gt;AU$2,NA(),SLOPE(AI$4:AI$26,$R$4:$R$26)*($R16-COUNTIF(BS$4:BS16,"Hold"))+INTERCEPT(AI$4:AI$26,$R$4:$R$26)),NA())</f>
        <v>#N/A</v>
      </c>
      <c r="AV16" s="57" t="e">
        <f>IF(AND(ISNUMBER($U16),COUNT($U$4:$U16)=AV$2),$G16,IF($H16="Hold",AV15,IF(COUNT($U$4:$U16)=AV$2,$V16+AV15,NA())))</f>
        <v>#N/A</v>
      </c>
      <c r="AW16" s="57" t="e">
        <f>IF(AND(ISNUMBER($U16),COUNT($U$4:$U16)=AW$2),$G16,IF($H16="Hold",AW15,IF(COUNT($U$4:$U16)=AW$2,$V16+AW15,NA())))</f>
        <v>#N/A</v>
      </c>
      <c r="AX16" s="57" t="e">
        <f>IF(AND(ISNUMBER($U16),COUNT($U$4:$U16)=AX$2),$G16,IF($H16="Hold",AX15,IF(COUNT($U$4:$U16)=AX$2,$V16+AX15,NA())))</f>
        <v>#N/A</v>
      </c>
      <c r="AY16" s="57" t="e">
        <f>IF(AND(ISNUMBER($U16),COUNT($U$4:$U16)=AY$2),$G16,IF($H16="Hold",AY15,IF(COUNT($U$4:$U16)=AY$2,$V16+AY15,NA())))</f>
        <v>#N/A</v>
      </c>
      <c r="AZ16" s="57" t="e">
        <f>IF(AND(ISNUMBER($U16),COUNT($U$4:$U16)=AZ$2),$G16,IF($H16="Hold",AZ15,IF(COUNT($U$4:$U16)=AZ$2,$V16+AZ15,NA())))</f>
        <v>#N/A</v>
      </c>
      <c r="BA16" s="57" t="e">
        <f>IF(AND(ISNUMBER($U16),COUNT($U$4:$U16)=BA$2),$G16,IF($H16="Hold",BA15,IF(COUNT($U$4:$U16)=BA$2,$V16+BA15,NA())))</f>
        <v>#N/A</v>
      </c>
      <c r="BB16" s="57" t="e">
        <f>IF(AND(ISNUMBER($U16),COUNT($U$4:$U16)=BB$2),$G16,IF($H16="Hold",BB15,IF(COUNT($U$4:$U16)=BB$2,$V16+BB15,NA())))</f>
        <v>#N/A</v>
      </c>
      <c r="BC16" s="57" t="e">
        <f>IF(AND(ISNUMBER($U16),COUNT($U$4:$U16)=BC$2),$G16,IF($H16="Hold",BC15,IF(COUNT($U$4:$U16)=BC$2,$V16+BC15,NA())))</f>
        <v>#N/A</v>
      </c>
      <c r="BD16" s="57" t="e">
        <f>IF(AND(ISNUMBER($U16),COUNT($U$4:$U16)=BD$2),$G16,IF($H16="Hold",BD15,IF(COUNT($U$4:$U16)=BD$2,$V16+BD15,NA())))</f>
        <v>#N/A</v>
      </c>
      <c r="BE16" s="57" t="e">
        <f>IF(AND(ISNUMBER($U16),COUNT($U$4:$U16)=BE$2),$G16,IF($H16="Hold",BE15,IF(COUNT($U$4:$U16)=BE$2,$V16+BE15,NA())))</f>
        <v>#N/A</v>
      </c>
      <c r="BF16" s="57" t="e">
        <f>IF(AND(ISNUMBER($U16),COUNT($U$4:$U16)=BF$2),$G16,IF($H16="Hold",BF15,IF(COUNT($U$4:$U16)=BF$2,$V16+BF15,NA())))</f>
        <v>#N/A</v>
      </c>
      <c r="BG16" s="57" t="e">
        <f>IF(AND(ISNUMBER($U16),COUNT($U$4:$U16)=BG$2),$G16,IF($H16="Hold",BG15,IF(COUNT($U$4:$U16)=BG$2,$V16+BG15,NA())))</f>
        <v>#N/A</v>
      </c>
      <c r="BH16" s="55" t="e">
        <f>IF(AND(COUNT($U$4:$U16)=BH$2,$H16="Hold"),"Hold",NA())</f>
        <v>#N/A</v>
      </c>
      <c r="BI16" s="55" t="e">
        <f>IF(AND(COUNT($U$4:$U16)=BI$2,$H16="Hold"),"Hold",NA())</f>
        <v>#N/A</v>
      </c>
      <c r="BJ16" s="55" t="e">
        <f>IF(AND(COUNT($U$4:$U16)=BJ$2,$H16="Hold"),"Hold",NA())</f>
        <v>#N/A</v>
      </c>
      <c r="BK16" s="55" t="e">
        <f>IF(AND(COUNT($U$4:$U16)=BK$2,$H16="Hold"),"Hold",NA())</f>
        <v>#N/A</v>
      </c>
      <c r="BL16" s="55" t="e">
        <f>IF(AND(COUNT($U$4:$U16)=BL$2,$H16="Hold"),"Hold",NA())</f>
        <v>#N/A</v>
      </c>
      <c r="BM16" s="55" t="e">
        <f>IF(AND(COUNT($U$4:$U16)=BM$2,$H16="Hold"),"Hold",NA())</f>
        <v>#N/A</v>
      </c>
      <c r="BN16" s="55" t="e">
        <f>IF(AND(COUNT($U$4:$U16)=BN$2,$H16="Hold"),"Hold",NA())</f>
        <v>#N/A</v>
      </c>
      <c r="BO16" s="55" t="e">
        <f>IF(AND(COUNT($U$4:$U16)=BO$2,$H16="Hold"),"Hold",NA())</f>
        <v>#N/A</v>
      </c>
      <c r="BP16" s="55" t="e">
        <f>IF(AND(COUNT($U$4:$U16)=BP$2,$H16="Hold"),"Hold",NA())</f>
        <v>#N/A</v>
      </c>
      <c r="BQ16" s="55" t="e">
        <f>IF(AND(COUNT($U$4:$U16)=BQ$2,$H16="Hold"),"Hold",NA())</f>
        <v>#N/A</v>
      </c>
      <c r="BR16" s="55" t="e">
        <f>IF(AND(COUNT($U$4:$U16)=BR$2,$H16="Hold"),"Hold",NA())</f>
        <v>#N/A</v>
      </c>
      <c r="BS16" s="55" t="e">
        <f>IF(AND(COUNT($U$4:$U16)=BS$2,$H16="Hold"),"Hold",NA())</f>
        <v>#N/A</v>
      </c>
    </row>
    <row r="17" spans="1:71" s="96" customFormat="1" ht="18.75" customHeight="1" x14ac:dyDescent="0.25">
      <c r="B17" s="23"/>
      <c r="C17" s="95"/>
      <c r="D17" s="9">
        <f t="shared" si="2"/>
        <v>26</v>
      </c>
      <c r="E17" s="10">
        <f t="shared" si="3"/>
        <v>42772</v>
      </c>
      <c r="F17" s="5" t="str">
        <f>IFERROR(IF(COUNT(G$4:G17)=0,"",IF(H17="Hold",F16,IF(ISNUMBER(U17),G17,F16+V17))),"")</f>
        <v/>
      </c>
      <c r="G17" s="13"/>
      <c r="H17" s="27"/>
      <c r="I17" s="17"/>
      <c r="J17" s="93"/>
      <c r="K17" s="34"/>
      <c r="L17" s="74"/>
      <c r="M17" s="74"/>
      <c r="N17" s="75"/>
      <c r="O17" s="75"/>
      <c r="P17" s="37"/>
      <c r="R17" s="46">
        <v>14</v>
      </c>
      <c r="S17" s="47" t="e">
        <f t="shared" si="0"/>
        <v>#N/A</v>
      </c>
      <c r="T17" s="47"/>
      <c r="U17" s="52" t="str">
        <f>IF(H17="30 Mins",$N$19,IF(H17="45 Mins",$N$20,IF(H17="60 Mins",$N$21,IF(H17="Alt 1",$N$22,IF(H17="Alt 2",$N$23,IF(H17="Alt 3",$N$24,IF(H17="Alt 4",$N$25,IF(H17="Alt 5",#REF!,IF(H17="Change",V16,"")))))))))</f>
        <v/>
      </c>
      <c r="V17" s="53" t="e">
        <f>IF(COUNT(U$4:U17)=0,NA(),IF(ISNUMBER(U17),U17,V16))</f>
        <v>#N/A</v>
      </c>
      <c r="W17" s="48" t="e">
        <f t="shared" si="1"/>
        <v>#N/A</v>
      </c>
      <c r="X17" s="72" t="str">
        <f>IF(AND(ISNUMBER($S17),COUNT($U$4:$U17)=X$2),$S17,"")</f>
        <v/>
      </c>
      <c r="Y17" s="72" t="str">
        <f>IF(AND(ISNUMBER($S17),COUNT($U$4:$U17)=Y$2),$S17,"")</f>
        <v/>
      </c>
      <c r="Z17" s="72" t="str">
        <f>IF(AND(ISNUMBER($S17),COUNT($U$4:$U17)=Z$2),$S17,"")</f>
        <v/>
      </c>
      <c r="AA17" s="72" t="str">
        <f>IF(AND(ISNUMBER($S17),COUNT($U$4:$U17)=AA$2),$S17,"")</f>
        <v/>
      </c>
      <c r="AB17" s="72" t="str">
        <f>IF(AND(ISNUMBER($S17),COUNT($U$4:$U17)=AB$2),$S17,"")</f>
        <v/>
      </c>
      <c r="AC17" s="72" t="str">
        <f>IF(AND(ISNUMBER($S17),COUNT($U$4:$U17)=AC$2),$S17,"")</f>
        <v/>
      </c>
      <c r="AD17" s="72" t="str">
        <f>IF(AND(ISNUMBER($S17),COUNT($U$4:$U17)=AD$2),$S17,"")</f>
        <v/>
      </c>
      <c r="AE17" s="72" t="str">
        <f>IF(AND(ISNUMBER($S17),COUNT($U$4:$U17)=AE$2),$S17,"")</f>
        <v/>
      </c>
      <c r="AF17" s="72" t="str">
        <f>IF(AND(ISNUMBER($S17),COUNT($U$4:$U17)=AF$2),$S17,"")</f>
        <v/>
      </c>
      <c r="AG17" s="72" t="str">
        <f>IF(AND(ISNUMBER($S17),COUNT($U$4:$U17)=AG$2),$S17,"")</f>
        <v/>
      </c>
      <c r="AH17" s="72" t="str">
        <f>IF(AND(ISNUMBER($S17),COUNT($U$4:$U17)=AH$2),$S17,"")</f>
        <v/>
      </c>
      <c r="AI17" s="72" t="str">
        <f>IF(AND(ISNUMBER($S17),COUNT($U$4:$U17)=AI$2),$S17,"")</f>
        <v/>
      </c>
      <c r="AJ17" s="51" t="e">
        <f>IFERROR(IF(COUNT($U$4:$U17)&lt;&gt;AJ$2,NA(),SLOPE(X$4:X$26,$R$4:$R$26)*($R17-COUNTIF(BH$4:BH17,"Hold"))+INTERCEPT(X$4:X$26,$R$4:$R$26)),NA())</f>
        <v>#N/A</v>
      </c>
      <c r="AK17" s="51" t="e">
        <f>IFERROR(IF(COUNT($U$4:$U17)&lt;&gt;AK$2,NA(),SLOPE(Y$4:Y$26,$R$4:$R$26)*($R17-COUNTIF(BI$4:BI17,"Hold"))+INTERCEPT(Y$4:Y$26,$R$4:$R$26)),NA())</f>
        <v>#N/A</v>
      </c>
      <c r="AL17" s="51" t="e">
        <f>IFERROR(IF(COUNT($U$4:$U17)&lt;&gt;AL$2,NA(),SLOPE(Z$4:Z$26,$R$4:$R$26)*($R17-COUNTIF(BJ$4:BJ17,"Hold"))+INTERCEPT(Z$4:Z$26,$R$4:$R$26)),NA())</f>
        <v>#N/A</v>
      </c>
      <c r="AM17" s="51" t="e">
        <f>IFERROR(IF(COUNT($U$4:$U17)&lt;&gt;AM$2,NA(),SLOPE(AA$4:AA$26,$R$4:$R$26)*($R17-COUNTIF(BK$4:BK17,"Hold"))+INTERCEPT(AA$4:AA$26,$R$4:$R$26)),NA())</f>
        <v>#N/A</v>
      </c>
      <c r="AN17" s="51" t="e">
        <f>IFERROR(IF(COUNT($U$4:$U17)&lt;&gt;AN$2,NA(),SLOPE(AB$4:AB$26,$R$4:$R$26)*($R17-COUNTIF(BL$4:BL17,"Hold"))+INTERCEPT(AB$4:AB$26,$R$4:$R$26)),NA())</f>
        <v>#N/A</v>
      </c>
      <c r="AO17" s="51" t="e">
        <f>IFERROR(IF(COUNT($U$4:$U17)&lt;&gt;AO$2,NA(),SLOPE(AC$4:AC$26,$R$4:$R$26)*($R17-COUNTIF(BM$4:BM17,"Hold"))+INTERCEPT(AC$4:AC$26,$R$4:$R$26)),NA())</f>
        <v>#N/A</v>
      </c>
      <c r="AP17" s="51" t="e">
        <f>IFERROR(IF(COUNT($U$4:$U17)&lt;&gt;AP$2,NA(),SLOPE(AD$4:AD$26,$R$4:$R$26)*($R17-COUNTIF(BN$4:BN17,"Hold"))+INTERCEPT(AD$4:AD$26,$R$4:$R$26)),NA())</f>
        <v>#N/A</v>
      </c>
      <c r="AQ17" s="51" t="e">
        <f>IFERROR(IF(COUNT($U$4:$U17)&lt;&gt;AQ$2,NA(),SLOPE(AE$4:AE$26,$R$4:$R$26)*($R17-COUNTIF(BO$4:BO17,"Hold"))+INTERCEPT(AE$4:AE$26,$R$4:$R$26)),NA())</f>
        <v>#N/A</v>
      </c>
      <c r="AR17" s="51" t="e">
        <f>IFERROR(IF(COUNT($U$4:$U17)&lt;&gt;AR$2,NA(),SLOPE(AF$4:AF$26,$R$4:$R$26)*($R17-COUNTIF(BP$4:BP17,"Hold"))+INTERCEPT(AF$4:AF$26,$R$4:$R$26)),NA())</f>
        <v>#N/A</v>
      </c>
      <c r="AS17" s="51" t="e">
        <f>IFERROR(IF(COUNT($U$4:$U17)&lt;&gt;AS$2,NA(),SLOPE(AG$4:AG$26,$R$4:$R$26)*($R17-COUNTIF(BQ$4:BQ17,"Hold"))+INTERCEPT(AG$4:AG$26,$R$4:$R$26)),NA())</f>
        <v>#N/A</v>
      </c>
      <c r="AT17" s="51" t="e">
        <f>IFERROR(IF(COUNT($U$4:$U17)&lt;&gt;AT$2,NA(),SLOPE(AH$4:AH$26,$R$4:$R$26)*($R17-COUNTIF(BR$4:BR17,"Hold"))+INTERCEPT(AH$4:AH$26,$R$4:$R$26)),NA())</f>
        <v>#N/A</v>
      </c>
      <c r="AU17" s="51" t="e">
        <f>IFERROR(IF(COUNT($U$4:$U17)&lt;&gt;AU$2,NA(),SLOPE(AI$4:AI$26,$R$4:$R$26)*($R17-COUNTIF(BS$4:BS17,"Hold"))+INTERCEPT(AI$4:AI$26,$R$4:$R$26)),NA())</f>
        <v>#N/A</v>
      </c>
      <c r="AV17" s="57" t="e">
        <f>IF(AND(ISNUMBER($U17),COUNT($U$4:$U17)=AV$2),$G17,IF($H17="Hold",AV16,IF(COUNT($U$4:$U17)=AV$2,$V17+AV16,NA())))</f>
        <v>#N/A</v>
      </c>
      <c r="AW17" s="57" t="e">
        <f>IF(AND(ISNUMBER($U17),COUNT($U$4:$U17)=AW$2),$G17,IF($H17="Hold",AW16,IF(COUNT($U$4:$U17)=AW$2,$V17+AW16,NA())))</f>
        <v>#N/A</v>
      </c>
      <c r="AX17" s="57" t="e">
        <f>IF(AND(ISNUMBER($U17),COUNT($U$4:$U17)=AX$2),$G17,IF($H17="Hold",AX16,IF(COUNT($U$4:$U17)=AX$2,$V17+AX16,NA())))</f>
        <v>#N/A</v>
      </c>
      <c r="AY17" s="57" t="e">
        <f>IF(AND(ISNUMBER($U17),COUNT($U$4:$U17)=AY$2),$G17,IF($H17="Hold",AY16,IF(COUNT($U$4:$U17)=AY$2,$V17+AY16,NA())))</f>
        <v>#N/A</v>
      </c>
      <c r="AZ17" s="57" t="e">
        <f>IF(AND(ISNUMBER($U17),COUNT($U$4:$U17)=AZ$2),$G17,IF($H17="Hold",AZ16,IF(COUNT($U$4:$U17)=AZ$2,$V17+AZ16,NA())))</f>
        <v>#N/A</v>
      </c>
      <c r="BA17" s="57" t="e">
        <f>IF(AND(ISNUMBER($U17),COUNT($U$4:$U17)=BA$2),$G17,IF($H17="Hold",BA16,IF(COUNT($U$4:$U17)=BA$2,$V17+BA16,NA())))</f>
        <v>#N/A</v>
      </c>
      <c r="BB17" s="57" t="e">
        <f>IF(AND(ISNUMBER($U17),COUNT($U$4:$U17)=BB$2),$G17,IF($H17="Hold",BB16,IF(COUNT($U$4:$U17)=BB$2,$V17+BB16,NA())))</f>
        <v>#N/A</v>
      </c>
      <c r="BC17" s="57" t="e">
        <f>IF(AND(ISNUMBER($U17),COUNT($U$4:$U17)=BC$2),$G17,IF($H17="Hold",BC16,IF(COUNT($U$4:$U17)=BC$2,$V17+BC16,NA())))</f>
        <v>#N/A</v>
      </c>
      <c r="BD17" s="57" t="e">
        <f>IF(AND(ISNUMBER($U17),COUNT($U$4:$U17)=BD$2),$G17,IF($H17="Hold",BD16,IF(COUNT($U$4:$U17)=BD$2,$V17+BD16,NA())))</f>
        <v>#N/A</v>
      </c>
      <c r="BE17" s="57" t="e">
        <f>IF(AND(ISNUMBER($U17),COUNT($U$4:$U17)=BE$2),$G17,IF($H17="Hold",BE16,IF(COUNT($U$4:$U17)=BE$2,$V17+BE16,NA())))</f>
        <v>#N/A</v>
      </c>
      <c r="BF17" s="57" t="e">
        <f>IF(AND(ISNUMBER($U17),COUNT($U$4:$U17)=BF$2),$G17,IF($H17="Hold",BF16,IF(COUNT($U$4:$U17)=BF$2,$V17+BF16,NA())))</f>
        <v>#N/A</v>
      </c>
      <c r="BG17" s="57" t="e">
        <f>IF(AND(ISNUMBER($U17),COUNT($U$4:$U17)=BG$2),$G17,IF($H17="Hold",BG16,IF(COUNT($U$4:$U17)=BG$2,$V17+BG16,NA())))</f>
        <v>#N/A</v>
      </c>
      <c r="BH17" s="55" t="e">
        <f>IF(AND(COUNT($U$4:$U17)=BH$2,$H17="Hold"),"Hold",NA())</f>
        <v>#N/A</v>
      </c>
      <c r="BI17" s="55" t="e">
        <f>IF(AND(COUNT($U$4:$U17)=BI$2,$H17="Hold"),"Hold",NA())</f>
        <v>#N/A</v>
      </c>
      <c r="BJ17" s="55" t="e">
        <f>IF(AND(COUNT($U$4:$U17)=BJ$2,$H17="Hold"),"Hold",NA())</f>
        <v>#N/A</v>
      </c>
      <c r="BK17" s="55" t="e">
        <f>IF(AND(COUNT($U$4:$U17)=BK$2,$H17="Hold"),"Hold",NA())</f>
        <v>#N/A</v>
      </c>
      <c r="BL17" s="55" t="e">
        <f>IF(AND(COUNT($U$4:$U17)=BL$2,$H17="Hold"),"Hold",NA())</f>
        <v>#N/A</v>
      </c>
      <c r="BM17" s="55" t="e">
        <f>IF(AND(COUNT($U$4:$U17)=BM$2,$H17="Hold"),"Hold",NA())</f>
        <v>#N/A</v>
      </c>
      <c r="BN17" s="55" t="e">
        <f>IF(AND(COUNT($U$4:$U17)=BN$2,$H17="Hold"),"Hold",NA())</f>
        <v>#N/A</v>
      </c>
      <c r="BO17" s="55" t="e">
        <f>IF(AND(COUNT($U$4:$U17)=BO$2,$H17="Hold"),"Hold",NA())</f>
        <v>#N/A</v>
      </c>
      <c r="BP17" s="55" t="e">
        <f>IF(AND(COUNT($U$4:$U17)=BP$2,$H17="Hold"),"Hold",NA())</f>
        <v>#N/A</v>
      </c>
      <c r="BQ17" s="55" t="e">
        <f>IF(AND(COUNT($U$4:$U17)=BQ$2,$H17="Hold"),"Hold",NA())</f>
        <v>#N/A</v>
      </c>
      <c r="BR17" s="55" t="e">
        <f>IF(AND(COUNT($U$4:$U17)=BR$2,$H17="Hold"),"Hold",NA())</f>
        <v>#N/A</v>
      </c>
      <c r="BS17" s="55" t="e">
        <f>IF(AND(COUNT($U$4:$U17)=BS$2,$H17="Hold"),"Hold",NA())</f>
        <v>#N/A</v>
      </c>
    </row>
    <row r="18" spans="1:71" s="96" customFormat="1" ht="18.75" customHeight="1" x14ac:dyDescent="0.25">
      <c r="B18" s="23"/>
      <c r="C18" s="95"/>
      <c r="D18" s="9">
        <f t="shared" si="2"/>
        <v>28</v>
      </c>
      <c r="E18" s="10">
        <f t="shared" si="3"/>
        <v>42786</v>
      </c>
      <c r="F18" s="5" t="str">
        <f>IFERROR(IF(COUNT(G$4:G18)=0,"",IF(H18="Hold",F17,IF(ISNUMBER(U18),G18,F17+V18))),"")</f>
        <v/>
      </c>
      <c r="G18" s="13"/>
      <c r="H18" s="27"/>
      <c r="I18" s="17"/>
      <c r="J18" s="93"/>
      <c r="K18" s="34"/>
      <c r="L18" s="155" t="s">
        <v>73</v>
      </c>
      <c r="M18" s="155"/>
      <c r="N18" s="155"/>
      <c r="O18" s="155"/>
      <c r="P18" s="37"/>
      <c r="R18" s="46">
        <v>15</v>
      </c>
      <c r="S18" s="47" t="e">
        <f t="shared" si="0"/>
        <v>#N/A</v>
      </c>
      <c r="T18" s="47"/>
      <c r="U18" s="52" t="str">
        <f>IF(H18="30 Mins",$N$19,IF(H18="45 Mins",$N$20,IF(H18="60 Mins",$N$21,IF(H18="Alt 1",$N$22,IF(H18="Alt 2",$N$23,IF(H18="Alt 3",$N$24,IF(H18="Alt 4",$N$25,IF(H18="Alt 5",#REF!,IF(H18="Change",V17,"")))))))))</f>
        <v/>
      </c>
      <c r="V18" s="53" t="e">
        <f>IF(COUNT(U$4:U18)=0,NA(),IF(ISNUMBER(U18),U18,V17))</f>
        <v>#N/A</v>
      </c>
      <c r="W18" s="48" t="e">
        <f t="shared" si="1"/>
        <v>#N/A</v>
      </c>
      <c r="X18" s="72" t="str">
        <f>IF(AND(ISNUMBER($S18),COUNT($U$4:$U18)=X$2),$S18,"")</f>
        <v/>
      </c>
      <c r="Y18" s="72" t="str">
        <f>IF(AND(ISNUMBER($S18),COUNT($U$4:$U18)=Y$2),$S18,"")</f>
        <v/>
      </c>
      <c r="Z18" s="72" t="str">
        <f>IF(AND(ISNUMBER($S18),COUNT($U$4:$U18)=Z$2),$S18,"")</f>
        <v/>
      </c>
      <c r="AA18" s="72" t="str">
        <f>IF(AND(ISNUMBER($S18),COUNT($U$4:$U18)=AA$2),$S18,"")</f>
        <v/>
      </c>
      <c r="AB18" s="72" t="str">
        <f>IF(AND(ISNUMBER($S18),COUNT($U$4:$U18)=AB$2),$S18,"")</f>
        <v/>
      </c>
      <c r="AC18" s="72" t="str">
        <f>IF(AND(ISNUMBER($S18),COUNT($U$4:$U18)=AC$2),$S18,"")</f>
        <v/>
      </c>
      <c r="AD18" s="72" t="str">
        <f>IF(AND(ISNUMBER($S18),COUNT($U$4:$U18)=AD$2),$S18,"")</f>
        <v/>
      </c>
      <c r="AE18" s="72" t="str">
        <f>IF(AND(ISNUMBER($S18),COUNT($U$4:$U18)=AE$2),$S18,"")</f>
        <v/>
      </c>
      <c r="AF18" s="72" t="str">
        <f>IF(AND(ISNUMBER($S18),COUNT($U$4:$U18)=AF$2),$S18,"")</f>
        <v/>
      </c>
      <c r="AG18" s="72" t="str">
        <f>IF(AND(ISNUMBER($S18),COUNT($U$4:$U18)=AG$2),$S18,"")</f>
        <v/>
      </c>
      <c r="AH18" s="72" t="str">
        <f>IF(AND(ISNUMBER($S18),COUNT($U$4:$U18)=AH$2),$S18,"")</f>
        <v/>
      </c>
      <c r="AI18" s="72" t="str">
        <f>IF(AND(ISNUMBER($S18),COUNT($U$4:$U18)=AI$2),$S18,"")</f>
        <v/>
      </c>
      <c r="AJ18" s="51" t="e">
        <f>IFERROR(IF(COUNT($U$4:$U18)&lt;&gt;AJ$2,NA(),SLOPE(X$4:X$26,$R$4:$R$26)*($R18-COUNTIF(BH$4:BH18,"Hold"))+INTERCEPT(X$4:X$26,$R$4:$R$26)),NA())</f>
        <v>#N/A</v>
      </c>
      <c r="AK18" s="51" t="e">
        <f>IFERROR(IF(COUNT($U$4:$U18)&lt;&gt;AK$2,NA(),SLOPE(Y$4:Y$26,$R$4:$R$26)*($R18-COUNTIF(BI$4:BI18,"Hold"))+INTERCEPT(Y$4:Y$26,$R$4:$R$26)),NA())</f>
        <v>#N/A</v>
      </c>
      <c r="AL18" s="51" t="e">
        <f>IFERROR(IF(COUNT($U$4:$U18)&lt;&gt;AL$2,NA(),SLOPE(Z$4:Z$26,$R$4:$R$26)*($R18-COUNTIF(BJ$4:BJ18,"Hold"))+INTERCEPT(Z$4:Z$26,$R$4:$R$26)),NA())</f>
        <v>#N/A</v>
      </c>
      <c r="AM18" s="51" t="e">
        <f>IFERROR(IF(COUNT($U$4:$U18)&lt;&gt;AM$2,NA(),SLOPE(AA$4:AA$26,$R$4:$R$26)*($R18-COUNTIF(BK$4:BK18,"Hold"))+INTERCEPT(AA$4:AA$26,$R$4:$R$26)),NA())</f>
        <v>#N/A</v>
      </c>
      <c r="AN18" s="51" t="e">
        <f>IFERROR(IF(COUNT($U$4:$U18)&lt;&gt;AN$2,NA(),SLOPE(AB$4:AB$26,$R$4:$R$26)*($R18-COUNTIF(BL$4:BL18,"Hold"))+INTERCEPT(AB$4:AB$26,$R$4:$R$26)),NA())</f>
        <v>#N/A</v>
      </c>
      <c r="AO18" s="51" t="e">
        <f>IFERROR(IF(COUNT($U$4:$U18)&lt;&gt;AO$2,NA(),SLOPE(AC$4:AC$26,$R$4:$R$26)*($R18-COUNTIF(BM$4:BM18,"Hold"))+INTERCEPT(AC$4:AC$26,$R$4:$R$26)),NA())</f>
        <v>#N/A</v>
      </c>
      <c r="AP18" s="51" t="e">
        <f>IFERROR(IF(COUNT($U$4:$U18)&lt;&gt;AP$2,NA(),SLOPE(AD$4:AD$26,$R$4:$R$26)*($R18-COUNTIF(BN$4:BN18,"Hold"))+INTERCEPT(AD$4:AD$26,$R$4:$R$26)),NA())</f>
        <v>#N/A</v>
      </c>
      <c r="AQ18" s="51" t="e">
        <f>IFERROR(IF(COUNT($U$4:$U18)&lt;&gt;AQ$2,NA(),SLOPE(AE$4:AE$26,$R$4:$R$26)*($R18-COUNTIF(BO$4:BO18,"Hold"))+INTERCEPT(AE$4:AE$26,$R$4:$R$26)),NA())</f>
        <v>#N/A</v>
      </c>
      <c r="AR18" s="51" t="e">
        <f>IFERROR(IF(COUNT($U$4:$U18)&lt;&gt;AR$2,NA(),SLOPE(AF$4:AF$26,$R$4:$R$26)*($R18-COUNTIF(BP$4:BP18,"Hold"))+INTERCEPT(AF$4:AF$26,$R$4:$R$26)),NA())</f>
        <v>#N/A</v>
      </c>
      <c r="AS18" s="51" t="e">
        <f>IFERROR(IF(COUNT($U$4:$U18)&lt;&gt;AS$2,NA(),SLOPE(AG$4:AG$26,$R$4:$R$26)*($R18-COUNTIF(BQ$4:BQ18,"Hold"))+INTERCEPT(AG$4:AG$26,$R$4:$R$26)),NA())</f>
        <v>#N/A</v>
      </c>
      <c r="AT18" s="51" t="e">
        <f>IFERROR(IF(COUNT($U$4:$U18)&lt;&gt;AT$2,NA(),SLOPE(AH$4:AH$26,$R$4:$R$26)*($R18-COUNTIF(BR$4:BR18,"Hold"))+INTERCEPT(AH$4:AH$26,$R$4:$R$26)),NA())</f>
        <v>#N/A</v>
      </c>
      <c r="AU18" s="51" t="e">
        <f>IFERROR(IF(COUNT($U$4:$U18)&lt;&gt;AU$2,NA(),SLOPE(AI$4:AI$26,$R$4:$R$26)*($R18-COUNTIF(BS$4:BS18,"Hold"))+INTERCEPT(AI$4:AI$26,$R$4:$R$26)),NA())</f>
        <v>#N/A</v>
      </c>
      <c r="AV18" s="57" t="e">
        <f>IF(AND(ISNUMBER($U18),COUNT($U$4:$U18)=AV$2),$G18,IF($H18="Hold",AV17,IF(COUNT($U$4:$U18)=AV$2,$V18+AV17,NA())))</f>
        <v>#N/A</v>
      </c>
      <c r="AW18" s="57" t="e">
        <f>IF(AND(ISNUMBER($U18),COUNT($U$4:$U18)=AW$2),$G18,IF($H18="Hold",AW17,IF(COUNT($U$4:$U18)=AW$2,$V18+AW17,NA())))</f>
        <v>#N/A</v>
      </c>
      <c r="AX18" s="57" t="e">
        <f>IF(AND(ISNUMBER($U18),COUNT($U$4:$U18)=AX$2),$G18,IF($H18="Hold",AX17,IF(COUNT($U$4:$U18)=AX$2,$V18+AX17,NA())))</f>
        <v>#N/A</v>
      </c>
      <c r="AY18" s="57" t="e">
        <f>IF(AND(ISNUMBER($U18),COUNT($U$4:$U18)=AY$2),$G18,IF($H18="Hold",AY17,IF(COUNT($U$4:$U18)=AY$2,$V18+AY17,NA())))</f>
        <v>#N/A</v>
      </c>
      <c r="AZ18" s="57" t="e">
        <f>IF(AND(ISNUMBER($U18),COUNT($U$4:$U18)=AZ$2),$G18,IF($H18="Hold",AZ17,IF(COUNT($U$4:$U18)=AZ$2,$V18+AZ17,NA())))</f>
        <v>#N/A</v>
      </c>
      <c r="BA18" s="57" t="e">
        <f>IF(AND(ISNUMBER($U18),COUNT($U$4:$U18)=BA$2),$G18,IF($H18="Hold",BA17,IF(COUNT($U$4:$U18)=BA$2,$V18+BA17,NA())))</f>
        <v>#N/A</v>
      </c>
      <c r="BB18" s="57" t="e">
        <f>IF(AND(ISNUMBER($U18),COUNT($U$4:$U18)=BB$2),$G18,IF($H18="Hold",BB17,IF(COUNT($U$4:$U18)=BB$2,$V18+BB17,NA())))</f>
        <v>#N/A</v>
      </c>
      <c r="BC18" s="57" t="e">
        <f>IF(AND(ISNUMBER($U18),COUNT($U$4:$U18)=BC$2),$G18,IF($H18="Hold",BC17,IF(COUNT($U$4:$U18)=BC$2,$V18+BC17,NA())))</f>
        <v>#N/A</v>
      </c>
      <c r="BD18" s="57" t="e">
        <f>IF(AND(ISNUMBER($U18),COUNT($U$4:$U18)=BD$2),$G18,IF($H18="Hold",BD17,IF(COUNT($U$4:$U18)=BD$2,$V18+BD17,NA())))</f>
        <v>#N/A</v>
      </c>
      <c r="BE18" s="57" t="e">
        <f>IF(AND(ISNUMBER($U18),COUNT($U$4:$U18)=BE$2),$G18,IF($H18="Hold",BE17,IF(COUNT($U$4:$U18)=BE$2,$V18+BE17,NA())))</f>
        <v>#N/A</v>
      </c>
      <c r="BF18" s="57" t="e">
        <f>IF(AND(ISNUMBER($U18),COUNT($U$4:$U18)=BF$2),$G18,IF($H18="Hold",BF17,IF(COUNT($U$4:$U18)=BF$2,$V18+BF17,NA())))</f>
        <v>#N/A</v>
      </c>
      <c r="BG18" s="57" t="e">
        <f>IF(AND(ISNUMBER($U18),COUNT($U$4:$U18)=BG$2),$G18,IF($H18="Hold",BG17,IF(COUNT($U$4:$U18)=BG$2,$V18+BG17,NA())))</f>
        <v>#N/A</v>
      </c>
      <c r="BH18" s="55" t="e">
        <f>IF(AND(COUNT($U$4:$U18)=BH$2,$H18="Hold"),"Hold",NA())</f>
        <v>#N/A</v>
      </c>
      <c r="BI18" s="55" t="e">
        <f>IF(AND(COUNT($U$4:$U18)=BI$2,$H18="Hold"),"Hold",NA())</f>
        <v>#N/A</v>
      </c>
      <c r="BJ18" s="55" t="e">
        <f>IF(AND(COUNT($U$4:$U18)=BJ$2,$H18="Hold"),"Hold",NA())</f>
        <v>#N/A</v>
      </c>
      <c r="BK18" s="55" t="e">
        <f>IF(AND(COUNT($U$4:$U18)=BK$2,$H18="Hold"),"Hold",NA())</f>
        <v>#N/A</v>
      </c>
      <c r="BL18" s="55" t="e">
        <f>IF(AND(COUNT($U$4:$U18)=BL$2,$H18="Hold"),"Hold",NA())</f>
        <v>#N/A</v>
      </c>
      <c r="BM18" s="55" t="e">
        <f>IF(AND(COUNT($U$4:$U18)=BM$2,$H18="Hold"),"Hold",NA())</f>
        <v>#N/A</v>
      </c>
      <c r="BN18" s="55" t="e">
        <f>IF(AND(COUNT($U$4:$U18)=BN$2,$H18="Hold"),"Hold",NA())</f>
        <v>#N/A</v>
      </c>
      <c r="BO18" s="55" t="e">
        <f>IF(AND(COUNT($U$4:$U18)=BO$2,$H18="Hold"),"Hold",NA())</f>
        <v>#N/A</v>
      </c>
      <c r="BP18" s="55" t="e">
        <f>IF(AND(COUNT($U$4:$U18)=BP$2,$H18="Hold"),"Hold",NA())</f>
        <v>#N/A</v>
      </c>
      <c r="BQ18" s="55" t="e">
        <f>IF(AND(COUNT($U$4:$U18)=BQ$2,$H18="Hold"),"Hold",NA())</f>
        <v>#N/A</v>
      </c>
      <c r="BR18" s="55" t="e">
        <f>IF(AND(COUNT($U$4:$U18)=BR$2,$H18="Hold"),"Hold",NA())</f>
        <v>#N/A</v>
      </c>
      <c r="BS18" s="55" t="e">
        <f>IF(AND(COUNT($U$4:$U18)=BS$2,$H18="Hold"),"Hold",NA())</f>
        <v>#N/A</v>
      </c>
    </row>
    <row r="19" spans="1:71" s="96" customFormat="1" ht="18.75" customHeight="1" x14ac:dyDescent="0.25">
      <c r="B19" s="23"/>
      <c r="C19" s="95"/>
      <c r="D19" s="9">
        <f t="shared" si="2"/>
        <v>30</v>
      </c>
      <c r="E19" s="10">
        <f t="shared" si="3"/>
        <v>42800</v>
      </c>
      <c r="F19" s="5" t="str">
        <f>IFERROR(IF(COUNT(G$4:G19)=0,"",IF(H19="Hold",F18,IF(ISNUMBER(U19),G19,F18+V19))),"")</f>
        <v/>
      </c>
      <c r="G19" s="13"/>
      <c r="H19" s="27"/>
      <c r="I19" s="17"/>
      <c r="J19" s="93"/>
      <c r="K19" s="34"/>
      <c r="L19" s="39" t="s">
        <v>55</v>
      </c>
      <c r="M19" s="125" t="s">
        <v>79</v>
      </c>
      <c r="N19" s="97">
        <v>4.5</v>
      </c>
      <c r="O19" s="75"/>
      <c r="P19" s="37"/>
      <c r="R19" s="46">
        <v>16</v>
      </c>
      <c r="S19" s="47" t="e">
        <f t="shared" si="0"/>
        <v>#N/A</v>
      </c>
      <c r="T19" s="47"/>
      <c r="U19" s="52" t="str">
        <f>IF(H19="30 Mins",$N$19,IF(H19="45 Mins",$N$20,IF(H19="60 Mins",$N$21,IF(H19="Alt 1",$N$22,IF(H19="Alt 2",$N$23,IF(H19="Alt 3",$N$24,IF(H19="Alt 4",$N$25,IF(H19="Alt 5",#REF!,IF(H19="Change",V18,"")))))))))</f>
        <v/>
      </c>
      <c r="V19" s="53" t="e">
        <f>IF(COUNT(U$4:U19)=0,NA(),IF(ISNUMBER(U19),U19,V18))</f>
        <v>#N/A</v>
      </c>
      <c r="W19" s="48" t="e">
        <f t="shared" si="1"/>
        <v>#N/A</v>
      </c>
      <c r="X19" s="72" t="str">
        <f>IF(AND(ISNUMBER($S19),COUNT($U$4:$U19)=X$2),$S19,"")</f>
        <v/>
      </c>
      <c r="Y19" s="72" t="str">
        <f>IF(AND(ISNUMBER($S19),COUNT($U$4:$U19)=Y$2),$S19,"")</f>
        <v/>
      </c>
      <c r="Z19" s="72" t="str">
        <f>IF(AND(ISNUMBER($S19),COUNT($U$4:$U19)=Z$2),$S19,"")</f>
        <v/>
      </c>
      <c r="AA19" s="72" t="str">
        <f>IF(AND(ISNUMBER($S19),COUNT($U$4:$U19)=AA$2),$S19,"")</f>
        <v/>
      </c>
      <c r="AB19" s="72" t="str">
        <f>IF(AND(ISNUMBER($S19),COUNT($U$4:$U19)=AB$2),$S19,"")</f>
        <v/>
      </c>
      <c r="AC19" s="72" t="str">
        <f>IF(AND(ISNUMBER($S19),COUNT($U$4:$U19)=AC$2),$S19,"")</f>
        <v/>
      </c>
      <c r="AD19" s="72" t="str">
        <f>IF(AND(ISNUMBER($S19),COUNT($U$4:$U19)=AD$2),$S19,"")</f>
        <v/>
      </c>
      <c r="AE19" s="72" t="str">
        <f>IF(AND(ISNUMBER($S19),COUNT($U$4:$U19)=AE$2),$S19,"")</f>
        <v/>
      </c>
      <c r="AF19" s="72" t="str">
        <f>IF(AND(ISNUMBER($S19),COUNT($U$4:$U19)=AF$2),$S19,"")</f>
        <v/>
      </c>
      <c r="AG19" s="72" t="str">
        <f>IF(AND(ISNUMBER($S19),COUNT($U$4:$U19)=AG$2),$S19,"")</f>
        <v/>
      </c>
      <c r="AH19" s="72" t="str">
        <f>IF(AND(ISNUMBER($S19),COUNT($U$4:$U19)=AH$2),$S19,"")</f>
        <v/>
      </c>
      <c r="AI19" s="72" t="str">
        <f>IF(AND(ISNUMBER($S19),COUNT($U$4:$U19)=AI$2),$S19,"")</f>
        <v/>
      </c>
      <c r="AJ19" s="51" t="e">
        <f>IFERROR(IF(COUNT($U$4:$U19)&lt;&gt;AJ$2,NA(),SLOPE(X$4:X$26,$R$4:$R$26)*($R19-COUNTIF(BH$4:BH19,"Hold"))+INTERCEPT(X$4:X$26,$R$4:$R$26)),NA())</f>
        <v>#N/A</v>
      </c>
      <c r="AK19" s="51" t="e">
        <f>IFERROR(IF(COUNT($U$4:$U19)&lt;&gt;AK$2,NA(),SLOPE(Y$4:Y$26,$R$4:$R$26)*($R19-COUNTIF(BI$4:BI19,"Hold"))+INTERCEPT(Y$4:Y$26,$R$4:$R$26)),NA())</f>
        <v>#N/A</v>
      </c>
      <c r="AL19" s="51" t="e">
        <f>IFERROR(IF(COUNT($U$4:$U19)&lt;&gt;AL$2,NA(),SLOPE(Z$4:Z$26,$R$4:$R$26)*($R19-COUNTIF(BJ$4:BJ19,"Hold"))+INTERCEPT(Z$4:Z$26,$R$4:$R$26)),NA())</f>
        <v>#N/A</v>
      </c>
      <c r="AM19" s="51" t="e">
        <f>IFERROR(IF(COUNT($U$4:$U19)&lt;&gt;AM$2,NA(),SLOPE(AA$4:AA$26,$R$4:$R$26)*($R19-COUNTIF(BK$4:BK19,"Hold"))+INTERCEPT(AA$4:AA$26,$R$4:$R$26)),NA())</f>
        <v>#N/A</v>
      </c>
      <c r="AN19" s="51" t="e">
        <f>IFERROR(IF(COUNT($U$4:$U19)&lt;&gt;AN$2,NA(),SLOPE(AB$4:AB$26,$R$4:$R$26)*($R19-COUNTIF(BL$4:BL19,"Hold"))+INTERCEPT(AB$4:AB$26,$R$4:$R$26)),NA())</f>
        <v>#N/A</v>
      </c>
      <c r="AO19" s="51" t="e">
        <f>IFERROR(IF(COUNT($U$4:$U19)&lt;&gt;AO$2,NA(),SLOPE(AC$4:AC$26,$R$4:$R$26)*($R19-COUNTIF(BM$4:BM19,"Hold"))+INTERCEPT(AC$4:AC$26,$R$4:$R$26)),NA())</f>
        <v>#N/A</v>
      </c>
      <c r="AP19" s="51" t="e">
        <f>IFERROR(IF(COUNT($U$4:$U19)&lt;&gt;AP$2,NA(),SLOPE(AD$4:AD$26,$R$4:$R$26)*($R19-COUNTIF(BN$4:BN19,"Hold"))+INTERCEPT(AD$4:AD$26,$R$4:$R$26)),NA())</f>
        <v>#N/A</v>
      </c>
      <c r="AQ19" s="51" t="e">
        <f>IFERROR(IF(COUNT($U$4:$U19)&lt;&gt;AQ$2,NA(),SLOPE(AE$4:AE$26,$R$4:$R$26)*($R19-COUNTIF(BO$4:BO19,"Hold"))+INTERCEPT(AE$4:AE$26,$R$4:$R$26)),NA())</f>
        <v>#N/A</v>
      </c>
      <c r="AR19" s="51" t="e">
        <f>IFERROR(IF(COUNT($U$4:$U19)&lt;&gt;AR$2,NA(),SLOPE(AF$4:AF$26,$R$4:$R$26)*($R19-COUNTIF(BP$4:BP19,"Hold"))+INTERCEPT(AF$4:AF$26,$R$4:$R$26)),NA())</f>
        <v>#N/A</v>
      </c>
      <c r="AS19" s="51" t="e">
        <f>IFERROR(IF(COUNT($U$4:$U19)&lt;&gt;AS$2,NA(),SLOPE(AG$4:AG$26,$R$4:$R$26)*($R19-COUNTIF(BQ$4:BQ19,"Hold"))+INTERCEPT(AG$4:AG$26,$R$4:$R$26)),NA())</f>
        <v>#N/A</v>
      </c>
      <c r="AT19" s="51" t="e">
        <f>IFERROR(IF(COUNT($U$4:$U19)&lt;&gt;AT$2,NA(),SLOPE(AH$4:AH$26,$R$4:$R$26)*($R19-COUNTIF(BR$4:BR19,"Hold"))+INTERCEPT(AH$4:AH$26,$R$4:$R$26)),NA())</f>
        <v>#N/A</v>
      </c>
      <c r="AU19" s="51" t="e">
        <f>IFERROR(IF(COUNT($U$4:$U19)&lt;&gt;AU$2,NA(),SLOPE(AI$4:AI$26,$R$4:$R$26)*($R19-COUNTIF(BS$4:BS19,"Hold"))+INTERCEPT(AI$4:AI$26,$R$4:$R$26)),NA())</f>
        <v>#N/A</v>
      </c>
      <c r="AV19" s="57" t="e">
        <f>IF(AND(ISNUMBER($U19),COUNT($U$4:$U19)=AV$2),$G19,IF($H19="Hold",AV18,IF(COUNT($U$4:$U19)=AV$2,$V19+AV18,NA())))</f>
        <v>#N/A</v>
      </c>
      <c r="AW19" s="57" t="e">
        <f>IF(AND(ISNUMBER($U19),COUNT($U$4:$U19)=AW$2),$G19,IF($H19="Hold",AW18,IF(COUNT($U$4:$U19)=AW$2,$V19+AW18,NA())))</f>
        <v>#N/A</v>
      </c>
      <c r="AX19" s="57" t="e">
        <f>IF(AND(ISNUMBER($U19),COUNT($U$4:$U19)=AX$2),$G19,IF($H19="Hold",AX18,IF(COUNT($U$4:$U19)=AX$2,$V19+AX18,NA())))</f>
        <v>#N/A</v>
      </c>
      <c r="AY19" s="57" t="e">
        <f>IF(AND(ISNUMBER($U19),COUNT($U$4:$U19)=AY$2),$G19,IF($H19="Hold",AY18,IF(COUNT($U$4:$U19)=AY$2,$V19+AY18,NA())))</f>
        <v>#N/A</v>
      </c>
      <c r="AZ19" s="57" t="e">
        <f>IF(AND(ISNUMBER($U19),COUNT($U$4:$U19)=AZ$2),$G19,IF($H19="Hold",AZ18,IF(COUNT($U$4:$U19)=AZ$2,$V19+AZ18,NA())))</f>
        <v>#N/A</v>
      </c>
      <c r="BA19" s="57" t="e">
        <f>IF(AND(ISNUMBER($U19),COUNT($U$4:$U19)=BA$2),$G19,IF($H19="Hold",BA18,IF(COUNT($U$4:$U19)=BA$2,$V19+BA18,NA())))</f>
        <v>#N/A</v>
      </c>
      <c r="BB19" s="57" t="e">
        <f>IF(AND(ISNUMBER($U19),COUNT($U$4:$U19)=BB$2),$G19,IF($H19="Hold",BB18,IF(COUNT($U$4:$U19)=BB$2,$V19+BB18,NA())))</f>
        <v>#N/A</v>
      </c>
      <c r="BC19" s="57" t="e">
        <f>IF(AND(ISNUMBER($U19),COUNT($U$4:$U19)=BC$2),$G19,IF($H19="Hold",BC18,IF(COUNT($U$4:$U19)=BC$2,$V19+BC18,NA())))</f>
        <v>#N/A</v>
      </c>
      <c r="BD19" s="57" t="e">
        <f>IF(AND(ISNUMBER($U19),COUNT($U$4:$U19)=BD$2),$G19,IF($H19="Hold",BD18,IF(COUNT($U$4:$U19)=BD$2,$V19+BD18,NA())))</f>
        <v>#N/A</v>
      </c>
      <c r="BE19" s="57" t="e">
        <f>IF(AND(ISNUMBER($U19),COUNT($U$4:$U19)=BE$2),$G19,IF($H19="Hold",BE18,IF(COUNT($U$4:$U19)=BE$2,$V19+BE18,NA())))</f>
        <v>#N/A</v>
      </c>
      <c r="BF19" s="57" t="e">
        <f>IF(AND(ISNUMBER($U19),COUNT($U$4:$U19)=BF$2),$G19,IF($H19="Hold",BF18,IF(COUNT($U$4:$U19)=BF$2,$V19+BF18,NA())))</f>
        <v>#N/A</v>
      </c>
      <c r="BG19" s="57" t="e">
        <f>IF(AND(ISNUMBER($U19),COUNT($U$4:$U19)=BG$2),$G19,IF($H19="Hold",BG18,IF(COUNT($U$4:$U19)=BG$2,$V19+BG18,NA())))</f>
        <v>#N/A</v>
      </c>
      <c r="BH19" s="55" t="e">
        <f>IF(AND(COUNT($U$4:$U19)=BH$2,$H19="Hold"),"Hold",NA())</f>
        <v>#N/A</v>
      </c>
      <c r="BI19" s="55" t="e">
        <f>IF(AND(COUNT($U$4:$U19)=BI$2,$H19="Hold"),"Hold",NA())</f>
        <v>#N/A</v>
      </c>
      <c r="BJ19" s="55" t="e">
        <f>IF(AND(COUNT($U$4:$U19)=BJ$2,$H19="Hold"),"Hold",NA())</f>
        <v>#N/A</v>
      </c>
      <c r="BK19" s="55" t="e">
        <f>IF(AND(COUNT($U$4:$U19)=BK$2,$H19="Hold"),"Hold",NA())</f>
        <v>#N/A</v>
      </c>
      <c r="BL19" s="55" t="e">
        <f>IF(AND(COUNT($U$4:$U19)=BL$2,$H19="Hold"),"Hold",NA())</f>
        <v>#N/A</v>
      </c>
      <c r="BM19" s="55" t="e">
        <f>IF(AND(COUNT($U$4:$U19)=BM$2,$H19="Hold"),"Hold",NA())</f>
        <v>#N/A</v>
      </c>
      <c r="BN19" s="55" t="e">
        <f>IF(AND(COUNT($U$4:$U19)=BN$2,$H19="Hold"),"Hold",NA())</f>
        <v>#N/A</v>
      </c>
      <c r="BO19" s="55" t="e">
        <f>IF(AND(COUNT($U$4:$U19)=BO$2,$H19="Hold"),"Hold",NA())</f>
        <v>#N/A</v>
      </c>
      <c r="BP19" s="55" t="e">
        <f>IF(AND(COUNT($U$4:$U19)=BP$2,$H19="Hold"),"Hold",NA())</f>
        <v>#N/A</v>
      </c>
      <c r="BQ19" s="55" t="e">
        <f>IF(AND(COUNT($U$4:$U19)=BQ$2,$H19="Hold"),"Hold",NA())</f>
        <v>#N/A</v>
      </c>
      <c r="BR19" s="55" t="e">
        <f>IF(AND(COUNT($U$4:$U19)=BR$2,$H19="Hold"),"Hold",NA())</f>
        <v>#N/A</v>
      </c>
      <c r="BS19" s="55" t="e">
        <f>IF(AND(COUNT($U$4:$U19)=BS$2,$H19="Hold"),"Hold",NA())</f>
        <v>#N/A</v>
      </c>
    </row>
    <row r="20" spans="1:71" s="96" customFormat="1" ht="18.75" customHeight="1" x14ac:dyDescent="0.25">
      <c r="B20" s="23"/>
      <c r="C20" s="95"/>
      <c r="D20" s="9">
        <f t="shared" si="2"/>
        <v>32</v>
      </c>
      <c r="E20" s="10">
        <f t="shared" si="3"/>
        <v>42814</v>
      </c>
      <c r="F20" s="5" t="str">
        <f>IFERROR(IF(COUNT(G$4:G20)=0,"",IF(H20="Hold",F19,IF(ISNUMBER(U20),G20,F19+V20))),"")</f>
        <v/>
      </c>
      <c r="G20" s="13"/>
      <c r="H20" s="27"/>
      <c r="I20" s="17"/>
      <c r="J20" s="93"/>
      <c r="K20" s="34"/>
      <c r="L20" s="40" t="s">
        <v>66</v>
      </c>
      <c r="M20" s="126" t="s">
        <v>79</v>
      </c>
      <c r="N20" s="97">
        <v>5.55</v>
      </c>
      <c r="O20" s="75"/>
      <c r="P20" s="37"/>
      <c r="R20" s="46">
        <v>17</v>
      </c>
      <c r="S20" s="47" t="e">
        <f t="shared" si="0"/>
        <v>#N/A</v>
      </c>
      <c r="T20" s="47"/>
      <c r="U20" s="52" t="str">
        <f>IF(H20="30 Mins",$N$19,IF(H20="45 Mins",$N$20,IF(H20="60 Mins",$N$21,IF(H20="Alt 1",$N$22,IF(H20="Alt 2",$N$23,IF(H20="Alt 3",$N$24,IF(H20="Alt 4",$N$25,IF(H20="Alt 5",#REF!,IF(H20="Change",V19,"")))))))))</f>
        <v/>
      </c>
      <c r="V20" s="53" t="e">
        <f>IF(COUNT(U$4:U20)=0,NA(),IF(ISNUMBER(U20),U20,V19))</f>
        <v>#N/A</v>
      </c>
      <c r="W20" s="48" t="e">
        <f t="shared" si="1"/>
        <v>#N/A</v>
      </c>
      <c r="X20" s="72" t="str">
        <f>IF(AND(ISNUMBER($S20),COUNT($U$4:$U20)=X$2),$S20,"")</f>
        <v/>
      </c>
      <c r="Y20" s="72" t="str">
        <f>IF(AND(ISNUMBER($S20),COUNT($U$4:$U20)=Y$2),$S20,"")</f>
        <v/>
      </c>
      <c r="Z20" s="72" t="str">
        <f>IF(AND(ISNUMBER($S20),COUNT($U$4:$U20)=Z$2),$S20,"")</f>
        <v/>
      </c>
      <c r="AA20" s="72" t="str">
        <f>IF(AND(ISNUMBER($S20),COUNT($U$4:$U20)=AA$2),$S20,"")</f>
        <v/>
      </c>
      <c r="AB20" s="72" t="str">
        <f>IF(AND(ISNUMBER($S20),COUNT($U$4:$U20)=AB$2),$S20,"")</f>
        <v/>
      </c>
      <c r="AC20" s="72" t="str">
        <f>IF(AND(ISNUMBER($S20),COUNT($U$4:$U20)=AC$2),$S20,"")</f>
        <v/>
      </c>
      <c r="AD20" s="72" t="str">
        <f>IF(AND(ISNUMBER($S20),COUNT($U$4:$U20)=AD$2),$S20,"")</f>
        <v/>
      </c>
      <c r="AE20" s="72" t="str">
        <f>IF(AND(ISNUMBER($S20),COUNT($U$4:$U20)=AE$2),$S20,"")</f>
        <v/>
      </c>
      <c r="AF20" s="72" t="str">
        <f>IF(AND(ISNUMBER($S20),COUNT($U$4:$U20)=AF$2),$S20,"")</f>
        <v/>
      </c>
      <c r="AG20" s="72" t="str">
        <f>IF(AND(ISNUMBER($S20),COUNT($U$4:$U20)=AG$2),$S20,"")</f>
        <v/>
      </c>
      <c r="AH20" s="72" t="str">
        <f>IF(AND(ISNUMBER($S20),COUNT($U$4:$U20)=AH$2),$S20,"")</f>
        <v/>
      </c>
      <c r="AI20" s="72" t="str">
        <f>IF(AND(ISNUMBER($S20),COUNT($U$4:$U20)=AI$2),$S20,"")</f>
        <v/>
      </c>
      <c r="AJ20" s="51" t="e">
        <f>IFERROR(IF(COUNT($U$4:$U20)&lt;&gt;AJ$2,NA(),SLOPE(X$4:X$26,$R$4:$R$26)*($R20-COUNTIF(BH$4:BH20,"Hold"))+INTERCEPT(X$4:X$26,$R$4:$R$26)),NA())</f>
        <v>#N/A</v>
      </c>
      <c r="AK20" s="51" t="e">
        <f>IFERROR(IF(COUNT($U$4:$U20)&lt;&gt;AK$2,NA(),SLOPE(Y$4:Y$26,$R$4:$R$26)*($R20-COUNTIF(BI$4:BI20,"Hold"))+INTERCEPT(Y$4:Y$26,$R$4:$R$26)),NA())</f>
        <v>#N/A</v>
      </c>
      <c r="AL20" s="51" t="e">
        <f>IFERROR(IF(COUNT($U$4:$U20)&lt;&gt;AL$2,NA(),SLOPE(Z$4:Z$26,$R$4:$R$26)*($R20-COUNTIF(BJ$4:BJ20,"Hold"))+INTERCEPT(Z$4:Z$26,$R$4:$R$26)),NA())</f>
        <v>#N/A</v>
      </c>
      <c r="AM20" s="51" t="e">
        <f>IFERROR(IF(COUNT($U$4:$U20)&lt;&gt;AM$2,NA(),SLOPE(AA$4:AA$26,$R$4:$R$26)*($R20-COUNTIF(BK$4:BK20,"Hold"))+INTERCEPT(AA$4:AA$26,$R$4:$R$26)),NA())</f>
        <v>#N/A</v>
      </c>
      <c r="AN20" s="51" t="e">
        <f>IFERROR(IF(COUNT($U$4:$U20)&lt;&gt;AN$2,NA(),SLOPE(AB$4:AB$26,$R$4:$R$26)*($R20-COUNTIF(BL$4:BL20,"Hold"))+INTERCEPT(AB$4:AB$26,$R$4:$R$26)),NA())</f>
        <v>#N/A</v>
      </c>
      <c r="AO20" s="51" t="e">
        <f>IFERROR(IF(COUNT($U$4:$U20)&lt;&gt;AO$2,NA(),SLOPE(AC$4:AC$26,$R$4:$R$26)*($R20-COUNTIF(BM$4:BM20,"Hold"))+INTERCEPT(AC$4:AC$26,$R$4:$R$26)),NA())</f>
        <v>#N/A</v>
      </c>
      <c r="AP20" s="51" t="e">
        <f>IFERROR(IF(COUNT($U$4:$U20)&lt;&gt;AP$2,NA(),SLOPE(AD$4:AD$26,$R$4:$R$26)*($R20-COUNTIF(BN$4:BN20,"Hold"))+INTERCEPT(AD$4:AD$26,$R$4:$R$26)),NA())</f>
        <v>#N/A</v>
      </c>
      <c r="AQ20" s="51" t="e">
        <f>IFERROR(IF(COUNT($U$4:$U20)&lt;&gt;AQ$2,NA(),SLOPE(AE$4:AE$26,$R$4:$R$26)*($R20-COUNTIF(BO$4:BO20,"Hold"))+INTERCEPT(AE$4:AE$26,$R$4:$R$26)),NA())</f>
        <v>#N/A</v>
      </c>
      <c r="AR20" s="51" t="e">
        <f>IFERROR(IF(COUNT($U$4:$U20)&lt;&gt;AR$2,NA(),SLOPE(AF$4:AF$26,$R$4:$R$26)*($R20-COUNTIF(BP$4:BP20,"Hold"))+INTERCEPT(AF$4:AF$26,$R$4:$R$26)),NA())</f>
        <v>#N/A</v>
      </c>
      <c r="AS20" s="51" t="e">
        <f>IFERROR(IF(COUNT($U$4:$U20)&lt;&gt;AS$2,NA(),SLOPE(AG$4:AG$26,$R$4:$R$26)*($R20-COUNTIF(BQ$4:BQ20,"Hold"))+INTERCEPT(AG$4:AG$26,$R$4:$R$26)),NA())</f>
        <v>#N/A</v>
      </c>
      <c r="AT20" s="51" t="e">
        <f>IFERROR(IF(COUNT($U$4:$U20)&lt;&gt;AT$2,NA(),SLOPE(AH$4:AH$26,$R$4:$R$26)*($R20-COUNTIF(BR$4:BR20,"Hold"))+INTERCEPT(AH$4:AH$26,$R$4:$R$26)),NA())</f>
        <v>#N/A</v>
      </c>
      <c r="AU20" s="51" t="e">
        <f>IFERROR(IF(COUNT($U$4:$U20)&lt;&gt;AU$2,NA(),SLOPE(AI$4:AI$26,$R$4:$R$26)*($R20-COUNTIF(BS$4:BS20,"Hold"))+INTERCEPT(AI$4:AI$26,$R$4:$R$26)),NA())</f>
        <v>#N/A</v>
      </c>
      <c r="AV20" s="57" t="e">
        <f>IF(AND(ISNUMBER($U20),COUNT($U$4:$U20)=AV$2),$G20,IF($H20="Hold",AV19,IF(COUNT($U$4:$U20)=AV$2,$V20+AV19,NA())))</f>
        <v>#N/A</v>
      </c>
      <c r="AW20" s="57" t="e">
        <f>IF(AND(ISNUMBER($U20),COUNT($U$4:$U20)=AW$2),$G20,IF($H20="Hold",AW19,IF(COUNT($U$4:$U20)=AW$2,$V20+AW19,NA())))</f>
        <v>#N/A</v>
      </c>
      <c r="AX20" s="57" t="e">
        <f>IF(AND(ISNUMBER($U20),COUNT($U$4:$U20)=AX$2),$G20,IF($H20="Hold",AX19,IF(COUNT($U$4:$U20)=AX$2,$V20+AX19,NA())))</f>
        <v>#N/A</v>
      </c>
      <c r="AY20" s="57" t="e">
        <f>IF(AND(ISNUMBER($U20),COUNT($U$4:$U20)=AY$2),$G20,IF($H20="Hold",AY19,IF(COUNT($U$4:$U20)=AY$2,$V20+AY19,NA())))</f>
        <v>#N/A</v>
      </c>
      <c r="AZ20" s="57" t="e">
        <f>IF(AND(ISNUMBER($U20),COUNT($U$4:$U20)=AZ$2),$G20,IF($H20="Hold",AZ19,IF(COUNT($U$4:$U20)=AZ$2,$V20+AZ19,NA())))</f>
        <v>#N/A</v>
      </c>
      <c r="BA20" s="57" t="e">
        <f>IF(AND(ISNUMBER($U20),COUNT($U$4:$U20)=BA$2),$G20,IF($H20="Hold",BA19,IF(COUNT($U$4:$U20)=BA$2,$V20+BA19,NA())))</f>
        <v>#N/A</v>
      </c>
      <c r="BB20" s="57" t="e">
        <f>IF(AND(ISNUMBER($U20),COUNT($U$4:$U20)=BB$2),$G20,IF($H20="Hold",BB19,IF(COUNT($U$4:$U20)=BB$2,$V20+BB19,NA())))</f>
        <v>#N/A</v>
      </c>
      <c r="BC20" s="57" t="e">
        <f>IF(AND(ISNUMBER($U20),COUNT($U$4:$U20)=BC$2),$G20,IF($H20="Hold",BC19,IF(COUNT($U$4:$U20)=BC$2,$V20+BC19,NA())))</f>
        <v>#N/A</v>
      </c>
      <c r="BD20" s="57" t="e">
        <f>IF(AND(ISNUMBER($U20),COUNT($U$4:$U20)=BD$2),$G20,IF($H20="Hold",BD19,IF(COUNT($U$4:$U20)=BD$2,$V20+BD19,NA())))</f>
        <v>#N/A</v>
      </c>
      <c r="BE20" s="57" t="e">
        <f>IF(AND(ISNUMBER($U20),COUNT($U$4:$U20)=BE$2),$G20,IF($H20="Hold",BE19,IF(COUNT($U$4:$U20)=BE$2,$V20+BE19,NA())))</f>
        <v>#N/A</v>
      </c>
      <c r="BF20" s="57" t="e">
        <f>IF(AND(ISNUMBER($U20),COUNT($U$4:$U20)=BF$2),$G20,IF($H20="Hold",BF19,IF(COUNT($U$4:$U20)=BF$2,$V20+BF19,NA())))</f>
        <v>#N/A</v>
      </c>
      <c r="BG20" s="57" t="e">
        <f>IF(AND(ISNUMBER($U20),COUNT($U$4:$U20)=BG$2),$G20,IF($H20="Hold",BG19,IF(COUNT($U$4:$U20)=BG$2,$V20+BG19,NA())))</f>
        <v>#N/A</v>
      </c>
      <c r="BH20" s="55" t="e">
        <f>IF(AND(COUNT($U$4:$U20)=BH$2,$H20="Hold"),"Hold",NA())</f>
        <v>#N/A</v>
      </c>
      <c r="BI20" s="55" t="e">
        <f>IF(AND(COUNT($U$4:$U20)=BI$2,$H20="Hold"),"Hold",NA())</f>
        <v>#N/A</v>
      </c>
      <c r="BJ20" s="55" t="e">
        <f>IF(AND(COUNT($U$4:$U20)=BJ$2,$H20="Hold"),"Hold",NA())</f>
        <v>#N/A</v>
      </c>
      <c r="BK20" s="55" t="e">
        <f>IF(AND(COUNT($U$4:$U20)=BK$2,$H20="Hold"),"Hold",NA())</f>
        <v>#N/A</v>
      </c>
      <c r="BL20" s="55" t="e">
        <f>IF(AND(COUNT($U$4:$U20)=BL$2,$H20="Hold"),"Hold",NA())</f>
        <v>#N/A</v>
      </c>
      <c r="BM20" s="55" t="e">
        <f>IF(AND(COUNT($U$4:$U20)=BM$2,$H20="Hold"),"Hold",NA())</f>
        <v>#N/A</v>
      </c>
      <c r="BN20" s="55" t="e">
        <f>IF(AND(COUNT($U$4:$U20)=BN$2,$H20="Hold"),"Hold",NA())</f>
        <v>#N/A</v>
      </c>
      <c r="BO20" s="55" t="e">
        <f>IF(AND(COUNT($U$4:$U20)=BO$2,$H20="Hold"),"Hold",NA())</f>
        <v>#N/A</v>
      </c>
      <c r="BP20" s="55" t="e">
        <f>IF(AND(COUNT($U$4:$U20)=BP$2,$H20="Hold"),"Hold",NA())</f>
        <v>#N/A</v>
      </c>
      <c r="BQ20" s="55" t="e">
        <f>IF(AND(COUNT($U$4:$U20)=BQ$2,$H20="Hold"),"Hold",NA())</f>
        <v>#N/A</v>
      </c>
      <c r="BR20" s="55" t="e">
        <f>IF(AND(COUNT($U$4:$U20)=BR$2,$H20="Hold"),"Hold",NA())</f>
        <v>#N/A</v>
      </c>
      <c r="BS20" s="55" t="e">
        <f>IF(AND(COUNT($U$4:$U20)=BS$2,$H20="Hold"),"Hold",NA())</f>
        <v>#N/A</v>
      </c>
    </row>
    <row r="21" spans="1:71" s="96" customFormat="1" ht="18.75" customHeight="1" x14ac:dyDescent="0.25">
      <c r="B21" s="23"/>
      <c r="C21" s="95"/>
      <c r="D21" s="9">
        <f t="shared" si="2"/>
        <v>34</v>
      </c>
      <c r="E21" s="10">
        <f t="shared" si="3"/>
        <v>42828</v>
      </c>
      <c r="F21" s="5" t="str">
        <f>IFERROR(IF(COUNT(G$4:G21)=0,"",IF(H21="Hold",F20,IF(ISNUMBER(U21),G21,F20+V21))),"")</f>
        <v/>
      </c>
      <c r="G21" s="13"/>
      <c r="H21" s="27"/>
      <c r="I21" s="17"/>
      <c r="J21" s="93"/>
      <c r="K21" s="34"/>
      <c r="L21" s="25" t="s">
        <v>67</v>
      </c>
      <c r="M21" s="133" t="s">
        <v>79</v>
      </c>
      <c r="N21" s="97">
        <v>6.6</v>
      </c>
      <c r="O21" s="75"/>
      <c r="P21" s="37"/>
      <c r="R21" s="46">
        <v>18</v>
      </c>
      <c r="S21" s="47" t="e">
        <f t="shared" si="0"/>
        <v>#N/A</v>
      </c>
      <c r="T21" s="47"/>
      <c r="U21" s="52" t="str">
        <f>IF(H21="30 Mins",$N$19,IF(H21="45 Mins",$N$20,IF(H21="60 Mins",$N$21,IF(H21="Alt 1",$N$22,IF(H21="Alt 2",$N$23,IF(H21="Alt 3",$N$24,IF(H21="Alt 4",$N$25,IF(H21="Alt 5",#REF!,IF(H21="Change",V20,"")))))))))</f>
        <v/>
      </c>
      <c r="V21" s="53" t="e">
        <f>IF(COUNT(U$4:U21)=0,NA(),IF(ISNUMBER(U21),U21,V20))</f>
        <v>#N/A</v>
      </c>
      <c r="W21" s="48" t="e">
        <f t="shared" si="1"/>
        <v>#N/A</v>
      </c>
      <c r="X21" s="72" t="str">
        <f>IF(AND(ISNUMBER($S21),COUNT($U$4:$U21)=X$2),$S21,"")</f>
        <v/>
      </c>
      <c r="Y21" s="72" t="str">
        <f>IF(AND(ISNUMBER($S21),COUNT($U$4:$U21)=Y$2),$S21,"")</f>
        <v/>
      </c>
      <c r="Z21" s="72" t="str">
        <f>IF(AND(ISNUMBER($S21),COUNT($U$4:$U21)=Z$2),$S21,"")</f>
        <v/>
      </c>
      <c r="AA21" s="72" t="str">
        <f>IF(AND(ISNUMBER($S21),COUNT($U$4:$U21)=AA$2),$S21,"")</f>
        <v/>
      </c>
      <c r="AB21" s="72" t="str">
        <f>IF(AND(ISNUMBER($S21),COUNT($U$4:$U21)=AB$2),$S21,"")</f>
        <v/>
      </c>
      <c r="AC21" s="72" t="str">
        <f>IF(AND(ISNUMBER($S21),COUNT($U$4:$U21)=AC$2),$S21,"")</f>
        <v/>
      </c>
      <c r="AD21" s="72" t="str">
        <f>IF(AND(ISNUMBER($S21),COUNT($U$4:$U21)=AD$2),$S21,"")</f>
        <v/>
      </c>
      <c r="AE21" s="72" t="str">
        <f>IF(AND(ISNUMBER($S21),COUNT($U$4:$U21)=AE$2),$S21,"")</f>
        <v/>
      </c>
      <c r="AF21" s="72" t="str">
        <f>IF(AND(ISNUMBER($S21),COUNT($U$4:$U21)=AF$2),$S21,"")</f>
        <v/>
      </c>
      <c r="AG21" s="72" t="str">
        <f>IF(AND(ISNUMBER($S21),COUNT($U$4:$U21)=AG$2),$S21,"")</f>
        <v/>
      </c>
      <c r="AH21" s="72" t="str">
        <f>IF(AND(ISNUMBER($S21),COUNT($U$4:$U21)=AH$2),$S21,"")</f>
        <v/>
      </c>
      <c r="AI21" s="72" t="str">
        <f>IF(AND(ISNUMBER($S21),COUNT($U$4:$U21)=AI$2),$S21,"")</f>
        <v/>
      </c>
      <c r="AJ21" s="51" t="e">
        <f>IFERROR(IF(COUNT($U$4:$U21)&lt;&gt;AJ$2,NA(),SLOPE(X$4:X$26,$R$4:$R$26)*($R21-COUNTIF(BH$4:BH21,"Hold"))+INTERCEPT(X$4:X$26,$R$4:$R$26)),NA())</f>
        <v>#N/A</v>
      </c>
      <c r="AK21" s="51" t="e">
        <f>IFERROR(IF(COUNT($U$4:$U21)&lt;&gt;AK$2,NA(),SLOPE(Y$4:Y$26,$R$4:$R$26)*($R21-COUNTIF(BI$4:BI21,"Hold"))+INTERCEPT(Y$4:Y$26,$R$4:$R$26)),NA())</f>
        <v>#N/A</v>
      </c>
      <c r="AL21" s="51" t="e">
        <f>IFERROR(IF(COUNT($U$4:$U21)&lt;&gt;AL$2,NA(),SLOPE(Z$4:Z$26,$R$4:$R$26)*($R21-COUNTIF(BJ$4:BJ21,"Hold"))+INTERCEPT(Z$4:Z$26,$R$4:$R$26)),NA())</f>
        <v>#N/A</v>
      </c>
      <c r="AM21" s="51" t="e">
        <f>IFERROR(IF(COUNT($U$4:$U21)&lt;&gt;AM$2,NA(),SLOPE(AA$4:AA$26,$R$4:$R$26)*($R21-COUNTIF(BK$4:BK21,"Hold"))+INTERCEPT(AA$4:AA$26,$R$4:$R$26)),NA())</f>
        <v>#N/A</v>
      </c>
      <c r="AN21" s="51" t="e">
        <f>IFERROR(IF(COUNT($U$4:$U21)&lt;&gt;AN$2,NA(),SLOPE(AB$4:AB$26,$R$4:$R$26)*($R21-COUNTIF(BL$4:BL21,"Hold"))+INTERCEPT(AB$4:AB$26,$R$4:$R$26)),NA())</f>
        <v>#N/A</v>
      </c>
      <c r="AO21" s="51" t="e">
        <f>IFERROR(IF(COUNT($U$4:$U21)&lt;&gt;AO$2,NA(),SLOPE(AC$4:AC$26,$R$4:$R$26)*($R21-COUNTIF(BM$4:BM21,"Hold"))+INTERCEPT(AC$4:AC$26,$R$4:$R$26)),NA())</f>
        <v>#N/A</v>
      </c>
      <c r="AP21" s="51" t="e">
        <f>IFERROR(IF(COUNT($U$4:$U21)&lt;&gt;AP$2,NA(),SLOPE(AD$4:AD$26,$R$4:$R$26)*($R21-COUNTIF(BN$4:BN21,"Hold"))+INTERCEPT(AD$4:AD$26,$R$4:$R$26)),NA())</f>
        <v>#N/A</v>
      </c>
      <c r="AQ21" s="51" t="e">
        <f>IFERROR(IF(COUNT($U$4:$U21)&lt;&gt;AQ$2,NA(),SLOPE(AE$4:AE$26,$R$4:$R$26)*($R21-COUNTIF(BO$4:BO21,"Hold"))+INTERCEPT(AE$4:AE$26,$R$4:$R$26)),NA())</f>
        <v>#N/A</v>
      </c>
      <c r="AR21" s="51" t="e">
        <f>IFERROR(IF(COUNT($U$4:$U21)&lt;&gt;AR$2,NA(),SLOPE(AF$4:AF$26,$R$4:$R$26)*($R21-COUNTIF(BP$4:BP21,"Hold"))+INTERCEPT(AF$4:AF$26,$R$4:$R$26)),NA())</f>
        <v>#N/A</v>
      </c>
      <c r="AS21" s="51" t="e">
        <f>IFERROR(IF(COUNT($U$4:$U21)&lt;&gt;AS$2,NA(),SLOPE(AG$4:AG$26,$R$4:$R$26)*($R21-COUNTIF(BQ$4:BQ21,"Hold"))+INTERCEPT(AG$4:AG$26,$R$4:$R$26)),NA())</f>
        <v>#N/A</v>
      </c>
      <c r="AT21" s="51" t="e">
        <f>IFERROR(IF(COUNT($U$4:$U21)&lt;&gt;AT$2,NA(),SLOPE(AH$4:AH$26,$R$4:$R$26)*($R21-COUNTIF(BR$4:BR21,"Hold"))+INTERCEPT(AH$4:AH$26,$R$4:$R$26)),NA())</f>
        <v>#N/A</v>
      </c>
      <c r="AU21" s="51" t="e">
        <f>IFERROR(IF(COUNT($U$4:$U21)&lt;&gt;AU$2,NA(),SLOPE(AI$4:AI$26,$R$4:$R$26)*($R21-COUNTIF(BS$4:BS21,"Hold"))+INTERCEPT(AI$4:AI$26,$R$4:$R$26)),NA())</f>
        <v>#N/A</v>
      </c>
      <c r="AV21" s="57" t="e">
        <f>IF(AND(ISNUMBER($U21),COUNT($U$4:$U21)=AV$2),$G21,IF($H21="Hold",AV20,IF(COUNT($U$4:$U21)=AV$2,$V21+AV20,NA())))</f>
        <v>#N/A</v>
      </c>
      <c r="AW21" s="57" t="e">
        <f>IF(AND(ISNUMBER($U21),COUNT($U$4:$U21)=AW$2),$G21,IF($H21="Hold",AW20,IF(COUNT($U$4:$U21)=AW$2,$V21+AW20,NA())))</f>
        <v>#N/A</v>
      </c>
      <c r="AX21" s="57" t="e">
        <f>IF(AND(ISNUMBER($U21),COUNT($U$4:$U21)=AX$2),$G21,IF($H21="Hold",AX20,IF(COUNT($U$4:$U21)=AX$2,$V21+AX20,NA())))</f>
        <v>#N/A</v>
      </c>
      <c r="AY21" s="57" t="e">
        <f>IF(AND(ISNUMBER($U21),COUNT($U$4:$U21)=AY$2),$G21,IF($H21="Hold",AY20,IF(COUNT($U$4:$U21)=AY$2,$V21+AY20,NA())))</f>
        <v>#N/A</v>
      </c>
      <c r="AZ21" s="57" t="e">
        <f>IF(AND(ISNUMBER($U21),COUNT($U$4:$U21)=AZ$2),$G21,IF($H21="Hold",AZ20,IF(COUNT($U$4:$U21)=AZ$2,$V21+AZ20,NA())))</f>
        <v>#N/A</v>
      </c>
      <c r="BA21" s="57" t="e">
        <f>IF(AND(ISNUMBER($U21),COUNT($U$4:$U21)=BA$2),$G21,IF($H21="Hold",BA20,IF(COUNT($U$4:$U21)=BA$2,$V21+BA20,NA())))</f>
        <v>#N/A</v>
      </c>
      <c r="BB21" s="57" t="e">
        <f>IF(AND(ISNUMBER($U21),COUNT($U$4:$U21)=BB$2),$G21,IF($H21="Hold",BB20,IF(COUNT($U$4:$U21)=BB$2,$V21+BB20,NA())))</f>
        <v>#N/A</v>
      </c>
      <c r="BC21" s="57" t="e">
        <f>IF(AND(ISNUMBER($U21),COUNT($U$4:$U21)=BC$2),$G21,IF($H21="Hold",BC20,IF(COUNT($U$4:$U21)=BC$2,$V21+BC20,NA())))</f>
        <v>#N/A</v>
      </c>
      <c r="BD21" s="57" t="e">
        <f>IF(AND(ISNUMBER($U21),COUNT($U$4:$U21)=BD$2),$G21,IF($H21="Hold",BD20,IF(COUNT($U$4:$U21)=BD$2,$V21+BD20,NA())))</f>
        <v>#N/A</v>
      </c>
      <c r="BE21" s="57" t="e">
        <f>IF(AND(ISNUMBER($U21),COUNT($U$4:$U21)=BE$2),$G21,IF($H21="Hold",BE20,IF(COUNT($U$4:$U21)=BE$2,$V21+BE20,NA())))</f>
        <v>#N/A</v>
      </c>
      <c r="BF21" s="57" t="e">
        <f>IF(AND(ISNUMBER($U21),COUNT($U$4:$U21)=BF$2),$G21,IF($H21="Hold",BF20,IF(COUNT($U$4:$U21)=BF$2,$V21+BF20,NA())))</f>
        <v>#N/A</v>
      </c>
      <c r="BG21" s="57" t="e">
        <f>IF(AND(ISNUMBER($U21),COUNT($U$4:$U21)=BG$2),$G21,IF($H21="Hold",BG20,IF(COUNT($U$4:$U21)=BG$2,$V21+BG20,NA())))</f>
        <v>#N/A</v>
      </c>
      <c r="BH21" s="55" t="e">
        <f>IF(AND(COUNT($U$4:$U21)=BH$2,$H21="Hold"),"Hold",NA())</f>
        <v>#N/A</v>
      </c>
      <c r="BI21" s="55" t="e">
        <f>IF(AND(COUNT($U$4:$U21)=BI$2,$H21="Hold"),"Hold",NA())</f>
        <v>#N/A</v>
      </c>
      <c r="BJ21" s="55" t="e">
        <f>IF(AND(COUNT($U$4:$U21)=BJ$2,$H21="Hold"),"Hold",NA())</f>
        <v>#N/A</v>
      </c>
      <c r="BK21" s="55" t="e">
        <f>IF(AND(COUNT($U$4:$U21)=BK$2,$H21="Hold"),"Hold",NA())</f>
        <v>#N/A</v>
      </c>
      <c r="BL21" s="55" t="e">
        <f>IF(AND(COUNT($U$4:$U21)=BL$2,$H21="Hold"),"Hold",NA())</f>
        <v>#N/A</v>
      </c>
      <c r="BM21" s="55" t="e">
        <f>IF(AND(COUNT($U$4:$U21)=BM$2,$H21="Hold"),"Hold",NA())</f>
        <v>#N/A</v>
      </c>
      <c r="BN21" s="55" t="e">
        <f>IF(AND(COUNT($U$4:$U21)=BN$2,$H21="Hold"),"Hold",NA())</f>
        <v>#N/A</v>
      </c>
      <c r="BO21" s="55" t="e">
        <f>IF(AND(COUNT($U$4:$U21)=BO$2,$H21="Hold"),"Hold",NA())</f>
        <v>#N/A</v>
      </c>
      <c r="BP21" s="55" t="e">
        <f>IF(AND(COUNT($U$4:$U21)=BP$2,$H21="Hold"),"Hold",NA())</f>
        <v>#N/A</v>
      </c>
      <c r="BQ21" s="55" t="e">
        <f>IF(AND(COUNT($U$4:$U21)=BQ$2,$H21="Hold"),"Hold",NA())</f>
        <v>#N/A</v>
      </c>
      <c r="BR21" s="55" t="e">
        <f>IF(AND(COUNT($U$4:$U21)=BR$2,$H21="Hold"),"Hold",NA())</f>
        <v>#N/A</v>
      </c>
      <c r="BS21" s="55" t="e">
        <f>IF(AND(COUNT($U$4:$U21)=BS$2,$H21="Hold"),"Hold",NA())</f>
        <v>#N/A</v>
      </c>
    </row>
    <row r="22" spans="1:71" s="96" customFormat="1" ht="18.75" customHeight="1" thickBot="1" x14ac:dyDescent="0.3">
      <c r="B22" s="23"/>
      <c r="C22" s="95"/>
      <c r="D22" s="9">
        <f t="shared" si="2"/>
        <v>36</v>
      </c>
      <c r="E22" s="10">
        <f t="shared" si="3"/>
        <v>42842</v>
      </c>
      <c r="F22" s="5" t="str">
        <f>IFERROR(IF(COUNT(G$4:G22)=0,"",IF(H22="Hold",F21,IF(ISNUMBER(U22),G22,F21+V22))),"")</f>
        <v/>
      </c>
      <c r="G22" s="13"/>
      <c r="H22" s="27"/>
      <c r="I22" s="17"/>
      <c r="J22" s="93"/>
      <c r="K22" s="34"/>
      <c r="L22" s="123" t="s">
        <v>80</v>
      </c>
      <c r="M22" s="128" t="s">
        <v>79</v>
      </c>
      <c r="N22" s="77"/>
      <c r="O22" s="153" t="str">
        <f>IF(AND(COUNTIF($H$4:$H$26,"Alt 1")&gt;0,ISBLANK(N22)),"← RoI* Needed","")</f>
        <v/>
      </c>
      <c r="P22" s="154"/>
      <c r="R22" s="46">
        <v>19</v>
      </c>
      <c r="S22" s="47" t="e">
        <f t="shared" si="0"/>
        <v>#N/A</v>
      </c>
      <c r="T22" s="47"/>
      <c r="U22" s="52" t="str">
        <f>IF(H22="30 Mins",$N$19,IF(H22="45 Mins",$N$20,IF(H22="60 Mins",$N$21,IF(H22="Alt 1",$N$22,IF(H22="Alt 2",$N$23,IF(H22="Alt 3",$N$24,IF(H22="Alt 4",$N$25,IF(H22="Alt 5",#REF!,IF(H22="Change",V21,"")))))))))</f>
        <v/>
      </c>
      <c r="V22" s="53" t="e">
        <f>IF(COUNT(U$4:U22)=0,NA(),IF(ISNUMBER(U22),U22,V21))</f>
        <v>#N/A</v>
      </c>
      <c r="W22" s="48" t="e">
        <f t="shared" si="1"/>
        <v>#N/A</v>
      </c>
      <c r="X22" s="72" t="str">
        <f>IF(AND(ISNUMBER($S22),COUNT($U$4:$U22)=X$2),$S22,"")</f>
        <v/>
      </c>
      <c r="Y22" s="72" t="str">
        <f>IF(AND(ISNUMBER($S22),COUNT($U$4:$U22)=Y$2),$S22,"")</f>
        <v/>
      </c>
      <c r="Z22" s="72" t="str">
        <f>IF(AND(ISNUMBER($S22),COUNT($U$4:$U22)=Z$2),$S22,"")</f>
        <v/>
      </c>
      <c r="AA22" s="72" t="str">
        <f>IF(AND(ISNUMBER($S22),COUNT($U$4:$U22)=AA$2),$S22,"")</f>
        <v/>
      </c>
      <c r="AB22" s="72" t="str">
        <f>IF(AND(ISNUMBER($S22),COUNT($U$4:$U22)=AB$2),$S22,"")</f>
        <v/>
      </c>
      <c r="AC22" s="72" t="str">
        <f>IF(AND(ISNUMBER($S22),COUNT($U$4:$U22)=AC$2),$S22,"")</f>
        <v/>
      </c>
      <c r="AD22" s="72" t="str">
        <f>IF(AND(ISNUMBER($S22),COUNT($U$4:$U22)=AD$2),$S22,"")</f>
        <v/>
      </c>
      <c r="AE22" s="72" t="str">
        <f>IF(AND(ISNUMBER($S22),COUNT($U$4:$U22)=AE$2),$S22,"")</f>
        <v/>
      </c>
      <c r="AF22" s="72" t="str">
        <f>IF(AND(ISNUMBER($S22),COUNT($U$4:$U22)=AF$2),$S22,"")</f>
        <v/>
      </c>
      <c r="AG22" s="72" t="str">
        <f>IF(AND(ISNUMBER($S22),COUNT($U$4:$U22)=AG$2),$S22,"")</f>
        <v/>
      </c>
      <c r="AH22" s="72" t="str">
        <f>IF(AND(ISNUMBER($S22),COUNT($U$4:$U22)=AH$2),$S22,"")</f>
        <v/>
      </c>
      <c r="AI22" s="72" t="str">
        <f>IF(AND(ISNUMBER($S22),COUNT($U$4:$U22)=AI$2),$S22,"")</f>
        <v/>
      </c>
      <c r="AJ22" s="51" t="e">
        <f>IFERROR(IF(COUNT($U$4:$U22)&lt;&gt;AJ$2,NA(),SLOPE(X$4:X$26,$R$4:$R$26)*($R22-COUNTIF(BH$4:BH22,"Hold"))+INTERCEPT(X$4:X$26,$R$4:$R$26)),NA())</f>
        <v>#N/A</v>
      </c>
      <c r="AK22" s="51" t="e">
        <f>IFERROR(IF(COUNT($U$4:$U22)&lt;&gt;AK$2,NA(),SLOPE(Y$4:Y$26,$R$4:$R$26)*($R22-COUNTIF(BI$4:BI22,"Hold"))+INTERCEPT(Y$4:Y$26,$R$4:$R$26)),NA())</f>
        <v>#N/A</v>
      </c>
      <c r="AL22" s="51" t="e">
        <f>IFERROR(IF(COUNT($U$4:$U22)&lt;&gt;AL$2,NA(),SLOPE(Z$4:Z$26,$R$4:$R$26)*($R22-COUNTIF(BJ$4:BJ22,"Hold"))+INTERCEPT(Z$4:Z$26,$R$4:$R$26)),NA())</f>
        <v>#N/A</v>
      </c>
      <c r="AM22" s="51" t="e">
        <f>IFERROR(IF(COUNT($U$4:$U22)&lt;&gt;AM$2,NA(),SLOPE(AA$4:AA$26,$R$4:$R$26)*($R22-COUNTIF(BK$4:BK22,"Hold"))+INTERCEPT(AA$4:AA$26,$R$4:$R$26)),NA())</f>
        <v>#N/A</v>
      </c>
      <c r="AN22" s="51" t="e">
        <f>IFERROR(IF(COUNT($U$4:$U22)&lt;&gt;AN$2,NA(),SLOPE(AB$4:AB$26,$R$4:$R$26)*($R22-COUNTIF(BL$4:BL22,"Hold"))+INTERCEPT(AB$4:AB$26,$R$4:$R$26)),NA())</f>
        <v>#N/A</v>
      </c>
      <c r="AO22" s="51" t="e">
        <f>IFERROR(IF(COUNT($U$4:$U22)&lt;&gt;AO$2,NA(),SLOPE(AC$4:AC$26,$R$4:$R$26)*($R22-COUNTIF(BM$4:BM22,"Hold"))+INTERCEPT(AC$4:AC$26,$R$4:$R$26)),NA())</f>
        <v>#N/A</v>
      </c>
      <c r="AP22" s="51" t="e">
        <f>IFERROR(IF(COUNT($U$4:$U22)&lt;&gt;AP$2,NA(),SLOPE(AD$4:AD$26,$R$4:$R$26)*($R22-COUNTIF(BN$4:BN22,"Hold"))+INTERCEPT(AD$4:AD$26,$R$4:$R$26)),NA())</f>
        <v>#N/A</v>
      </c>
      <c r="AQ22" s="51" t="e">
        <f>IFERROR(IF(COUNT($U$4:$U22)&lt;&gt;AQ$2,NA(),SLOPE(AE$4:AE$26,$R$4:$R$26)*($R22-COUNTIF(BO$4:BO22,"Hold"))+INTERCEPT(AE$4:AE$26,$R$4:$R$26)),NA())</f>
        <v>#N/A</v>
      </c>
      <c r="AR22" s="51" t="e">
        <f>IFERROR(IF(COUNT($U$4:$U22)&lt;&gt;AR$2,NA(),SLOPE(AF$4:AF$26,$R$4:$R$26)*($R22-COUNTIF(BP$4:BP22,"Hold"))+INTERCEPT(AF$4:AF$26,$R$4:$R$26)),NA())</f>
        <v>#N/A</v>
      </c>
      <c r="AS22" s="51" t="e">
        <f>IFERROR(IF(COUNT($U$4:$U22)&lt;&gt;AS$2,NA(),SLOPE(AG$4:AG$26,$R$4:$R$26)*($R22-COUNTIF(BQ$4:BQ22,"Hold"))+INTERCEPT(AG$4:AG$26,$R$4:$R$26)),NA())</f>
        <v>#N/A</v>
      </c>
      <c r="AT22" s="51" t="e">
        <f>IFERROR(IF(COUNT($U$4:$U22)&lt;&gt;AT$2,NA(),SLOPE(AH$4:AH$26,$R$4:$R$26)*($R22-COUNTIF(BR$4:BR22,"Hold"))+INTERCEPT(AH$4:AH$26,$R$4:$R$26)),NA())</f>
        <v>#N/A</v>
      </c>
      <c r="AU22" s="51" t="e">
        <f>IFERROR(IF(COUNT($U$4:$U22)&lt;&gt;AU$2,NA(),SLOPE(AI$4:AI$26,$R$4:$R$26)*($R22-COUNTIF(BS$4:BS22,"Hold"))+INTERCEPT(AI$4:AI$26,$R$4:$R$26)),NA())</f>
        <v>#N/A</v>
      </c>
      <c r="AV22" s="57" t="e">
        <f>IF(AND(ISNUMBER($U22),COUNT($U$4:$U22)=AV$2),$G22,IF($H22="Hold",AV21,IF(COUNT($U$4:$U22)=AV$2,$V22+AV21,NA())))</f>
        <v>#N/A</v>
      </c>
      <c r="AW22" s="57" t="e">
        <f>IF(AND(ISNUMBER($U22),COUNT($U$4:$U22)=AW$2),$G22,IF($H22="Hold",AW21,IF(COUNT($U$4:$U22)=AW$2,$V22+AW21,NA())))</f>
        <v>#N/A</v>
      </c>
      <c r="AX22" s="57" t="e">
        <f>IF(AND(ISNUMBER($U22),COUNT($U$4:$U22)=AX$2),$G22,IF($H22="Hold",AX21,IF(COUNT($U$4:$U22)=AX$2,$V22+AX21,NA())))</f>
        <v>#N/A</v>
      </c>
      <c r="AY22" s="57" t="e">
        <f>IF(AND(ISNUMBER($U22),COUNT($U$4:$U22)=AY$2),$G22,IF($H22="Hold",AY21,IF(COUNT($U$4:$U22)=AY$2,$V22+AY21,NA())))</f>
        <v>#N/A</v>
      </c>
      <c r="AZ22" s="57" t="e">
        <f>IF(AND(ISNUMBER($U22),COUNT($U$4:$U22)=AZ$2),$G22,IF($H22="Hold",AZ21,IF(COUNT($U$4:$U22)=AZ$2,$V22+AZ21,NA())))</f>
        <v>#N/A</v>
      </c>
      <c r="BA22" s="57" t="e">
        <f>IF(AND(ISNUMBER($U22),COUNT($U$4:$U22)=BA$2),$G22,IF($H22="Hold",BA21,IF(COUNT($U$4:$U22)=BA$2,$V22+BA21,NA())))</f>
        <v>#N/A</v>
      </c>
      <c r="BB22" s="57" t="e">
        <f>IF(AND(ISNUMBER($U22),COUNT($U$4:$U22)=BB$2),$G22,IF($H22="Hold",BB21,IF(COUNT($U$4:$U22)=BB$2,$V22+BB21,NA())))</f>
        <v>#N/A</v>
      </c>
      <c r="BC22" s="57" t="e">
        <f>IF(AND(ISNUMBER($U22),COUNT($U$4:$U22)=BC$2),$G22,IF($H22="Hold",BC21,IF(COUNT($U$4:$U22)=BC$2,$V22+BC21,NA())))</f>
        <v>#N/A</v>
      </c>
      <c r="BD22" s="57" t="e">
        <f>IF(AND(ISNUMBER($U22),COUNT($U$4:$U22)=BD$2),$G22,IF($H22="Hold",BD21,IF(COUNT($U$4:$U22)=BD$2,$V22+BD21,NA())))</f>
        <v>#N/A</v>
      </c>
      <c r="BE22" s="57" t="e">
        <f>IF(AND(ISNUMBER($U22),COUNT($U$4:$U22)=BE$2),$G22,IF($H22="Hold",BE21,IF(COUNT($U$4:$U22)=BE$2,$V22+BE21,NA())))</f>
        <v>#N/A</v>
      </c>
      <c r="BF22" s="57" t="e">
        <f>IF(AND(ISNUMBER($U22),COUNT($U$4:$U22)=BF$2),$G22,IF($H22="Hold",BF21,IF(COUNT($U$4:$U22)=BF$2,$V22+BF21,NA())))</f>
        <v>#N/A</v>
      </c>
      <c r="BG22" s="57" t="e">
        <f>IF(AND(ISNUMBER($U22),COUNT($U$4:$U22)=BG$2),$G22,IF($H22="Hold",BG21,IF(COUNT($U$4:$U22)=BG$2,$V22+BG21,NA())))</f>
        <v>#N/A</v>
      </c>
      <c r="BH22" s="55" t="e">
        <f>IF(AND(COUNT($U$4:$U22)=BH$2,$H22="Hold"),"Hold",NA())</f>
        <v>#N/A</v>
      </c>
      <c r="BI22" s="55" t="e">
        <f>IF(AND(COUNT($U$4:$U22)=BI$2,$H22="Hold"),"Hold",NA())</f>
        <v>#N/A</v>
      </c>
      <c r="BJ22" s="55" t="e">
        <f>IF(AND(COUNT($U$4:$U22)=BJ$2,$H22="Hold"),"Hold",NA())</f>
        <v>#N/A</v>
      </c>
      <c r="BK22" s="55" t="e">
        <f>IF(AND(COUNT($U$4:$U22)=BK$2,$H22="Hold"),"Hold",NA())</f>
        <v>#N/A</v>
      </c>
      <c r="BL22" s="55" t="e">
        <f>IF(AND(COUNT($U$4:$U22)=BL$2,$H22="Hold"),"Hold",NA())</f>
        <v>#N/A</v>
      </c>
      <c r="BM22" s="55" t="e">
        <f>IF(AND(COUNT($U$4:$U22)=BM$2,$H22="Hold"),"Hold",NA())</f>
        <v>#N/A</v>
      </c>
      <c r="BN22" s="55" t="e">
        <f>IF(AND(COUNT($U$4:$U22)=BN$2,$H22="Hold"),"Hold",NA())</f>
        <v>#N/A</v>
      </c>
      <c r="BO22" s="55" t="e">
        <f>IF(AND(COUNT($U$4:$U22)=BO$2,$H22="Hold"),"Hold",NA())</f>
        <v>#N/A</v>
      </c>
      <c r="BP22" s="55" t="e">
        <f>IF(AND(COUNT($U$4:$U22)=BP$2,$H22="Hold"),"Hold",NA())</f>
        <v>#N/A</v>
      </c>
      <c r="BQ22" s="55" t="e">
        <f>IF(AND(COUNT($U$4:$U22)=BQ$2,$H22="Hold"),"Hold",NA())</f>
        <v>#N/A</v>
      </c>
      <c r="BR22" s="55" t="e">
        <f>IF(AND(COUNT($U$4:$U22)=BR$2,$H22="Hold"),"Hold",NA())</f>
        <v>#N/A</v>
      </c>
      <c r="BS22" s="55" t="e">
        <f>IF(AND(COUNT($U$4:$U22)=BS$2,$H22="Hold"),"Hold",NA())</f>
        <v>#N/A</v>
      </c>
    </row>
    <row r="23" spans="1:71" s="96" customFormat="1" ht="18.75" customHeight="1" thickTop="1" x14ac:dyDescent="0.25">
      <c r="B23" s="23"/>
      <c r="C23" s="95"/>
      <c r="D23" s="9">
        <f t="shared" si="2"/>
        <v>38</v>
      </c>
      <c r="E23" s="10">
        <f t="shared" si="3"/>
        <v>42856</v>
      </c>
      <c r="F23" s="5" t="str">
        <f>IFERROR(IF(COUNT(G$4:G23)=0,"",IF(H23="Hold",F22,IF(ISNUMBER(U23),G23,F22+V23))),"")</f>
        <v/>
      </c>
      <c r="G23" s="13"/>
      <c r="H23" s="27"/>
      <c r="I23" s="17"/>
      <c r="J23" s="93"/>
      <c r="K23" s="34"/>
      <c r="L23" s="123" t="s">
        <v>81</v>
      </c>
      <c r="M23" s="128" t="s">
        <v>79</v>
      </c>
      <c r="N23" s="78"/>
      <c r="O23" s="153" t="str">
        <f>IF(AND(COUNTIF($H$4:$H$26,"Alt 2")&gt;0,ISBLANK(N23)),"← RoI* Needed","")</f>
        <v/>
      </c>
      <c r="P23" s="154"/>
      <c r="R23" s="46">
        <v>20</v>
      </c>
      <c r="S23" s="47" t="e">
        <f t="shared" si="0"/>
        <v>#N/A</v>
      </c>
      <c r="T23" s="47"/>
      <c r="U23" s="52" t="str">
        <f>IF(H23="30 Mins",$N$19,IF(H23="45 Mins",$N$20,IF(H23="60 Mins",$N$21,IF(H23="Alt 1",$N$22,IF(H23="Alt 2",$N$23,IF(H23="Alt 3",$N$24,IF(H23="Alt 4",$N$25,IF(H23="Alt 5",#REF!,IF(H23="Change",V22,"")))))))))</f>
        <v/>
      </c>
      <c r="V23" s="53" t="e">
        <f>IF(COUNT(U$4:U23)=0,NA(),IF(ISNUMBER(U23),U23,V22))</f>
        <v>#N/A</v>
      </c>
      <c r="W23" s="48" t="e">
        <f t="shared" si="1"/>
        <v>#N/A</v>
      </c>
      <c r="X23" s="72" t="str">
        <f>IF(AND(ISNUMBER($S23),COUNT($U$4:$U23)=X$2),$S23,"")</f>
        <v/>
      </c>
      <c r="Y23" s="72" t="str">
        <f>IF(AND(ISNUMBER($S23),COUNT($U$4:$U23)=Y$2),$S23,"")</f>
        <v/>
      </c>
      <c r="Z23" s="72" t="str">
        <f>IF(AND(ISNUMBER($S23),COUNT($U$4:$U23)=Z$2),$S23,"")</f>
        <v/>
      </c>
      <c r="AA23" s="72" t="str">
        <f>IF(AND(ISNUMBER($S23),COUNT($U$4:$U23)=AA$2),$S23,"")</f>
        <v/>
      </c>
      <c r="AB23" s="72" t="str">
        <f>IF(AND(ISNUMBER($S23),COUNT($U$4:$U23)=AB$2),$S23,"")</f>
        <v/>
      </c>
      <c r="AC23" s="72" t="str">
        <f>IF(AND(ISNUMBER($S23),COUNT($U$4:$U23)=AC$2),$S23,"")</f>
        <v/>
      </c>
      <c r="AD23" s="72" t="str">
        <f>IF(AND(ISNUMBER($S23),COUNT($U$4:$U23)=AD$2),$S23,"")</f>
        <v/>
      </c>
      <c r="AE23" s="72" t="str">
        <f>IF(AND(ISNUMBER($S23),COUNT($U$4:$U23)=AE$2),$S23,"")</f>
        <v/>
      </c>
      <c r="AF23" s="72" t="str">
        <f>IF(AND(ISNUMBER($S23),COUNT($U$4:$U23)=AF$2),$S23,"")</f>
        <v/>
      </c>
      <c r="AG23" s="72" t="str">
        <f>IF(AND(ISNUMBER($S23),COUNT($U$4:$U23)=AG$2),$S23,"")</f>
        <v/>
      </c>
      <c r="AH23" s="72" t="str">
        <f>IF(AND(ISNUMBER($S23),COUNT($U$4:$U23)=AH$2),$S23,"")</f>
        <v/>
      </c>
      <c r="AI23" s="72" t="str">
        <f>IF(AND(ISNUMBER($S23),COUNT($U$4:$U23)=AI$2),$S23,"")</f>
        <v/>
      </c>
      <c r="AJ23" s="51" t="e">
        <f>IFERROR(IF(COUNT($U$4:$U23)&lt;&gt;AJ$2,NA(),SLOPE(X$4:X$26,$R$4:$R$26)*($R23-COUNTIF(BH$4:BH23,"Hold"))+INTERCEPT(X$4:X$26,$R$4:$R$26)),NA())</f>
        <v>#N/A</v>
      </c>
      <c r="AK23" s="51" t="e">
        <f>IFERROR(IF(COUNT($U$4:$U23)&lt;&gt;AK$2,NA(),SLOPE(Y$4:Y$26,$R$4:$R$26)*($R23-COUNTIF(BI$4:BI23,"Hold"))+INTERCEPT(Y$4:Y$26,$R$4:$R$26)),NA())</f>
        <v>#N/A</v>
      </c>
      <c r="AL23" s="51" t="e">
        <f>IFERROR(IF(COUNT($U$4:$U23)&lt;&gt;AL$2,NA(),SLOPE(Z$4:Z$26,$R$4:$R$26)*($R23-COUNTIF(BJ$4:BJ23,"Hold"))+INTERCEPT(Z$4:Z$26,$R$4:$R$26)),NA())</f>
        <v>#N/A</v>
      </c>
      <c r="AM23" s="51" t="e">
        <f>IFERROR(IF(COUNT($U$4:$U23)&lt;&gt;AM$2,NA(),SLOPE(AA$4:AA$26,$R$4:$R$26)*($R23-COUNTIF(BK$4:BK23,"Hold"))+INTERCEPT(AA$4:AA$26,$R$4:$R$26)),NA())</f>
        <v>#N/A</v>
      </c>
      <c r="AN23" s="51" t="e">
        <f>IFERROR(IF(COUNT($U$4:$U23)&lt;&gt;AN$2,NA(),SLOPE(AB$4:AB$26,$R$4:$R$26)*($R23-COUNTIF(BL$4:BL23,"Hold"))+INTERCEPT(AB$4:AB$26,$R$4:$R$26)),NA())</f>
        <v>#N/A</v>
      </c>
      <c r="AO23" s="51" t="e">
        <f>IFERROR(IF(COUNT($U$4:$U23)&lt;&gt;AO$2,NA(),SLOPE(AC$4:AC$26,$R$4:$R$26)*($R23-COUNTIF(BM$4:BM23,"Hold"))+INTERCEPT(AC$4:AC$26,$R$4:$R$26)),NA())</f>
        <v>#N/A</v>
      </c>
      <c r="AP23" s="51" t="e">
        <f>IFERROR(IF(COUNT($U$4:$U23)&lt;&gt;AP$2,NA(),SLOPE(AD$4:AD$26,$R$4:$R$26)*($R23-COUNTIF(BN$4:BN23,"Hold"))+INTERCEPT(AD$4:AD$26,$R$4:$R$26)),NA())</f>
        <v>#N/A</v>
      </c>
      <c r="AQ23" s="51" t="e">
        <f>IFERROR(IF(COUNT($U$4:$U23)&lt;&gt;AQ$2,NA(),SLOPE(AE$4:AE$26,$R$4:$R$26)*($R23-COUNTIF(BO$4:BO23,"Hold"))+INTERCEPT(AE$4:AE$26,$R$4:$R$26)),NA())</f>
        <v>#N/A</v>
      </c>
      <c r="AR23" s="51" t="e">
        <f>IFERROR(IF(COUNT($U$4:$U23)&lt;&gt;AR$2,NA(),SLOPE(AF$4:AF$26,$R$4:$R$26)*($R23-COUNTIF(BP$4:BP23,"Hold"))+INTERCEPT(AF$4:AF$26,$R$4:$R$26)),NA())</f>
        <v>#N/A</v>
      </c>
      <c r="AS23" s="51" t="e">
        <f>IFERROR(IF(COUNT($U$4:$U23)&lt;&gt;AS$2,NA(),SLOPE(AG$4:AG$26,$R$4:$R$26)*($R23-COUNTIF(BQ$4:BQ23,"Hold"))+INTERCEPT(AG$4:AG$26,$R$4:$R$26)),NA())</f>
        <v>#N/A</v>
      </c>
      <c r="AT23" s="51" t="e">
        <f>IFERROR(IF(COUNT($U$4:$U23)&lt;&gt;AT$2,NA(),SLOPE(AH$4:AH$26,$R$4:$R$26)*($R23-COUNTIF(BR$4:BR23,"Hold"))+INTERCEPT(AH$4:AH$26,$R$4:$R$26)),NA())</f>
        <v>#N/A</v>
      </c>
      <c r="AU23" s="51" t="e">
        <f>IFERROR(IF(COUNT($U$4:$U23)&lt;&gt;AU$2,NA(),SLOPE(AI$4:AI$26,$R$4:$R$26)*($R23-COUNTIF(BS$4:BS23,"Hold"))+INTERCEPT(AI$4:AI$26,$R$4:$R$26)),NA())</f>
        <v>#N/A</v>
      </c>
      <c r="AV23" s="57" t="e">
        <f>IF(AND(ISNUMBER($U23),COUNT($U$4:$U23)=AV$2),$G23,IF($H23="Hold",AV22,IF(COUNT($U$4:$U23)=AV$2,$V23+AV22,NA())))</f>
        <v>#N/A</v>
      </c>
      <c r="AW23" s="57" t="e">
        <f>IF(AND(ISNUMBER($U23),COUNT($U$4:$U23)=AW$2),$G23,IF($H23="Hold",AW22,IF(COUNT($U$4:$U23)=AW$2,$V23+AW22,NA())))</f>
        <v>#N/A</v>
      </c>
      <c r="AX23" s="57" t="e">
        <f>IF(AND(ISNUMBER($U23),COUNT($U$4:$U23)=AX$2),$G23,IF($H23="Hold",AX22,IF(COUNT($U$4:$U23)=AX$2,$V23+AX22,NA())))</f>
        <v>#N/A</v>
      </c>
      <c r="AY23" s="57" t="e">
        <f>IF(AND(ISNUMBER($U23),COUNT($U$4:$U23)=AY$2),$G23,IF($H23="Hold",AY22,IF(COUNT($U$4:$U23)=AY$2,$V23+AY22,NA())))</f>
        <v>#N/A</v>
      </c>
      <c r="AZ23" s="57" t="e">
        <f>IF(AND(ISNUMBER($U23),COUNT($U$4:$U23)=AZ$2),$G23,IF($H23="Hold",AZ22,IF(COUNT($U$4:$U23)=AZ$2,$V23+AZ22,NA())))</f>
        <v>#N/A</v>
      </c>
      <c r="BA23" s="57" t="e">
        <f>IF(AND(ISNUMBER($U23),COUNT($U$4:$U23)=BA$2),$G23,IF($H23="Hold",BA22,IF(COUNT($U$4:$U23)=BA$2,$V23+BA22,NA())))</f>
        <v>#N/A</v>
      </c>
      <c r="BB23" s="57" t="e">
        <f>IF(AND(ISNUMBER($U23),COUNT($U$4:$U23)=BB$2),$G23,IF($H23="Hold",BB22,IF(COUNT($U$4:$U23)=BB$2,$V23+BB22,NA())))</f>
        <v>#N/A</v>
      </c>
      <c r="BC23" s="57" t="e">
        <f>IF(AND(ISNUMBER($U23),COUNT($U$4:$U23)=BC$2),$G23,IF($H23="Hold",BC22,IF(COUNT($U$4:$U23)=BC$2,$V23+BC22,NA())))</f>
        <v>#N/A</v>
      </c>
      <c r="BD23" s="57" t="e">
        <f>IF(AND(ISNUMBER($U23),COUNT($U$4:$U23)=BD$2),$G23,IF($H23="Hold",BD22,IF(COUNT($U$4:$U23)=BD$2,$V23+BD22,NA())))</f>
        <v>#N/A</v>
      </c>
      <c r="BE23" s="57" t="e">
        <f>IF(AND(ISNUMBER($U23),COUNT($U$4:$U23)=BE$2),$G23,IF($H23="Hold",BE22,IF(COUNT($U$4:$U23)=BE$2,$V23+BE22,NA())))</f>
        <v>#N/A</v>
      </c>
      <c r="BF23" s="57" t="e">
        <f>IF(AND(ISNUMBER($U23),COUNT($U$4:$U23)=BF$2),$G23,IF($H23="Hold",BF22,IF(COUNT($U$4:$U23)=BF$2,$V23+BF22,NA())))</f>
        <v>#N/A</v>
      </c>
      <c r="BG23" s="57" t="e">
        <f>IF(AND(ISNUMBER($U23),COUNT($U$4:$U23)=BG$2),$G23,IF($H23="Hold",BG22,IF(COUNT($U$4:$U23)=BG$2,$V23+BG22,NA())))</f>
        <v>#N/A</v>
      </c>
      <c r="BH23" s="55" t="e">
        <f>IF(AND(COUNT($U$4:$U23)=BH$2,$H23="Hold"),"Hold",NA())</f>
        <v>#N/A</v>
      </c>
      <c r="BI23" s="55" t="e">
        <f>IF(AND(COUNT($U$4:$U23)=BI$2,$H23="Hold"),"Hold",NA())</f>
        <v>#N/A</v>
      </c>
      <c r="BJ23" s="55" t="e">
        <f>IF(AND(COUNT($U$4:$U23)=BJ$2,$H23="Hold"),"Hold",NA())</f>
        <v>#N/A</v>
      </c>
      <c r="BK23" s="55" t="e">
        <f>IF(AND(COUNT($U$4:$U23)=BK$2,$H23="Hold"),"Hold",NA())</f>
        <v>#N/A</v>
      </c>
      <c r="BL23" s="55" t="e">
        <f>IF(AND(COUNT($U$4:$U23)=BL$2,$H23="Hold"),"Hold",NA())</f>
        <v>#N/A</v>
      </c>
      <c r="BM23" s="55" t="e">
        <f>IF(AND(COUNT($U$4:$U23)=BM$2,$H23="Hold"),"Hold",NA())</f>
        <v>#N/A</v>
      </c>
      <c r="BN23" s="55" t="e">
        <f>IF(AND(COUNT($U$4:$U23)=BN$2,$H23="Hold"),"Hold",NA())</f>
        <v>#N/A</v>
      </c>
      <c r="BO23" s="55" t="e">
        <f>IF(AND(COUNT($U$4:$U23)=BO$2,$H23="Hold"),"Hold",NA())</f>
        <v>#N/A</v>
      </c>
      <c r="BP23" s="55" t="e">
        <f>IF(AND(COUNT($U$4:$U23)=BP$2,$H23="Hold"),"Hold",NA())</f>
        <v>#N/A</v>
      </c>
      <c r="BQ23" s="55" t="e">
        <f>IF(AND(COUNT($U$4:$U23)=BQ$2,$H23="Hold"),"Hold",NA())</f>
        <v>#N/A</v>
      </c>
      <c r="BR23" s="55" t="e">
        <f>IF(AND(COUNT($U$4:$U23)=BR$2,$H23="Hold"),"Hold",NA())</f>
        <v>#N/A</v>
      </c>
      <c r="BS23" s="55" t="e">
        <f>IF(AND(COUNT($U$4:$U23)=BS$2,$H23="Hold"),"Hold",NA())</f>
        <v>#N/A</v>
      </c>
    </row>
    <row r="24" spans="1:71" s="96" customFormat="1" ht="18.75" customHeight="1" x14ac:dyDescent="0.25">
      <c r="B24" s="23"/>
      <c r="C24" s="95"/>
      <c r="D24" s="9">
        <f t="shared" si="2"/>
        <v>40</v>
      </c>
      <c r="E24" s="10">
        <f t="shared" si="3"/>
        <v>42870</v>
      </c>
      <c r="F24" s="5" t="str">
        <f>IFERROR(IF(COUNT(G$4:G24)=0,"",IF(H24="Hold",F23,IF(ISNUMBER(U24),G24,F23+V24))),"")</f>
        <v/>
      </c>
      <c r="G24" s="13"/>
      <c r="H24" s="27"/>
      <c r="I24" s="17"/>
      <c r="J24" s="93"/>
      <c r="K24" s="34"/>
      <c r="L24" s="151" t="s">
        <v>86</v>
      </c>
      <c r="M24" s="151"/>
      <c r="N24" s="151"/>
      <c r="O24" s="151"/>
      <c r="P24" s="37"/>
      <c r="R24" s="46">
        <v>21</v>
      </c>
      <c r="S24" s="47" t="e">
        <f t="shared" si="0"/>
        <v>#N/A</v>
      </c>
      <c r="T24" s="47"/>
      <c r="U24" s="52" t="str">
        <f>IF(H24="30 Mins",$N$19,IF(H24="45 Mins",$N$20,IF(H24="60 Mins",$N$21,IF(H24="Alt 1",$N$22,IF(H24="Alt 2",$N$23,IF(H24="Alt 3",$N$24,IF(H24="Alt 4",$N$25,IF(H24="Alt 5",#REF!,IF(H24="Change",V23,"")))))))))</f>
        <v/>
      </c>
      <c r="V24" s="53" t="e">
        <f>IF(COUNT(U$4:U24)=0,NA(),IF(ISNUMBER(U24),U24,V23))</f>
        <v>#N/A</v>
      </c>
      <c r="W24" s="48" t="e">
        <f t="shared" si="1"/>
        <v>#N/A</v>
      </c>
      <c r="X24" s="72" t="str">
        <f>IF(AND(ISNUMBER($S24),COUNT($U$4:$U24)=X$2),$S24,"")</f>
        <v/>
      </c>
      <c r="Y24" s="72" t="str">
        <f>IF(AND(ISNUMBER($S24),COUNT($U$4:$U24)=Y$2),$S24,"")</f>
        <v/>
      </c>
      <c r="Z24" s="72" t="str">
        <f>IF(AND(ISNUMBER($S24),COUNT($U$4:$U24)=Z$2),$S24,"")</f>
        <v/>
      </c>
      <c r="AA24" s="72" t="str">
        <f>IF(AND(ISNUMBER($S24),COUNT($U$4:$U24)=AA$2),$S24,"")</f>
        <v/>
      </c>
      <c r="AB24" s="72" t="str">
        <f>IF(AND(ISNUMBER($S24),COUNT($U$4:$U24)=AB$2),$S24,"")</f>
        <v/>
      </c>
      <c r="AC24" s="72" t="str">
        <f>IF(AND(ISNUMBER($S24),COUNT($U$4:$U24)=AC$2),$S24,"")</f>
        <v/>
      </c>
      <c r="AD24" s="72" t="str">
        <f>IF(AND(ISNUMBER($S24),COUNT($U$4:$U24)=AD$2),$S24,"")</f>
        <v/>
      </c>
      <c r="AE24" s="72" t="str">
        <f>IF(AND(ISNUMBER($S24),COUNT($U$4:$U24)=AE$2),$S24,"")</f>
        <v/>
      </c>
      <c r="AF24" s="72" t="str">
        <f>IF(AND(ISNUMBER($S24),COUNT($U$4:$U24)=AF$2),$S24,"")</f>
        <v/>
      </c>
      <c r="AG24" s="72" t="str">
        <f>IF(AND(ISNUMBER($S24),COUNT($U$4:$U24)=AG$2),$S24,"")</f>
        <v/>
      </c>
      <c r="AH24" s="72" t="str">
        <f>IF(AND(ISNUMBER($S24),COUNT($U$4:$U24)=AH$2),$S24,"")</f>
        <v/>
      </c>
      <c r="AI24" s="72" t="str">
        <f>IF(AND(ISNUMBER($S24),COUNT($U$4:$U24)=AI$2),$S24,"")</f>
        <v/>
      </c>
      <c r="AJ24" s="51" t="e">
        <f>IFERROR(IF(COUNT($U$4:$U24)&lt;&gt;AJ$2,NA(),SLOPE(X$4:X$26,$R$4:$R$26)*($R24-COUNTIF(BH$4:BH24,"Hold"))+INTERCEPT(X$4:X$26,$R$4:$R$26)),NA())</f>
        <v>#N/A</v>
      </c>
      <c r="AK24" s="51" t="e">
        <f>IFERROR(IF(COUNT($U$4:$U24)&lt;&gt;AK$2,NA(),SLOPE(Y$4:Y$26,$R$4:$R$26)*($R24-COUNTIF(BI$4:BI24,"Hold"))+INTERCEPT(Y$4:Y$26,$R$4:$R$26)),NA())</f>
        <v>#N/A</v>
      </c>
      <c r="AL24" s="51" t="e">
        <f>IFERROR(IF(COUNT($U$4:$U24)&lt;&gt;AL$2,NA(),SLOPE(Z$4:Z$26,$R$4:$R$26)*($R24-COUNTIF(BJ$4:BJ24,"Hold"))+INTERCEPT(Z$4:Z$26,$R$4:$R$26)),NA())</f>
        <v>#N/A</v>
      </c>
      <c r="AM24" s="51" t="e">
        <f>IFERROR(IF(COUNT($U$4:$U24)&lt;&gt;AM$2,NA(),SLOPE(AA$4:AA$26,$R$4:$R$26)*($R24-COUNTIF(BK$4:BK24,"Hold"))+INTERCEPT(AA$4:AA$26,$R$4:$R$26)),NA())</f>
        <v>#N/A</v>
      </c>
      <c r="AN24" s="51" t="e">
        <f>IFERROR(IF(COUNT($U$4:$U24)&lt;&gt;AN$2,NA(),SLOPE(AB$4:AB$26,$R$4:$R$26)*($R24-COUNTIF(BL$4:BL24,"Hold"))+INTERCEPT(AB$4:AB$26,$R$4:$R$26)),NA())</f>
        <v>#N/A</v>
      </c>
      <c r="AO24" s="51" t="e">
        <f>IFERROR(IF(COUNT($U$4:$U24)&lt;&gt;AO$2,NA(),SLOPE(AC$4:AC$26,$R$4:$R$26)*($R24-COUNTIF(BM$4:BM24,"Hold"))+INTERCEPT(AC$4:AC$26,$R$4:$R$26)),NA())</f>
        <v>#N/A</v>
      </c>
      <c r="AP24" s="51" t="e">
        <f>IFERROR(IF(COUNT($U$4:$U24)&lt;&gt;AP$2,NA(),SLOPE(AD$4:AD$26,$R$4:$R$26)*($R24-COUNTIF(BN$4:BN24,"Hold"))+INTERCEPT(AD$4:AD$26,$R$4:$R$26)),NA())</f>
        <v>#N/A</v>
      </c>
      <c r="AQ24" s="51" t="e">
        <f>IFERROR(IF(COUNT($U$4:$U24)&lt;&gt;AQ$2,NA(),SLOPE(AE$4:AE$26,$R$4:$R$26)*($R24-COUNTIF(BO$4:BO24,"Hold"))+INTERCEPT(AE$4:AE$26,$R$4:$R$26)),NA())</f>
        <v>#N/A</v>
      </c>
      <c r="AR24" s="51" t="e">
        <f>IFERROR(IF(COUNT($U$4:$U24)&lt;&gt;AR$2,NA(),SLOPE(AF$4:AF$26,$R$4:$R$26)*($R24-COUNTIF(BP$4:BP24,"Hold"))+INTERCEPT(AF$4:AF$26,$R$4:$R$26)),NA())</f>
        <v>#N/A</v>
      </c>
      <c r="AS24" s="51" t="e">
        <f>IFERROR(IF(COUNT($U$4:$U24)&lt;&gt;AS$2,NA(),SLOPE(AG$4:AG$26,$R$4:$R$26)*($R24-COUNTIF(BQ$4:BQ24,"Hold"))+INTERCEPT(AG$4:AG$26,$R$4:$R$26)),NA())</f>
        <v>#N/A</v>
      </c>
      <c r="AT24" s="51" t="e">
        <f>IFERROR(IF(COUNT($U$4:$U24)&lt;&gt;AT$2,NA(),SLOPE(AH$4:AH$26,$R$4:$R$26)*($R24-COUNTIF(BR$4:BR24,"Hold"))+INTERCEPT(AH$4:AH$26,$R$4:$R$26)),NA())</f>
        <v>#N/A</v>
      </c>
      <c r="AU24" s="51" t="e">
        <f>IFERROR(IF(COUNT($U$4:$U24)&lt;&gt;AU$2,NA(),SLOPE(AI$4:AI$26,$R$4:$R$26)*($R24-COUNTIF(BS$4:BS24,"Hold"))+INTERCEPT(AI$4:AI$26,$R$4:$R$26)),NA())</f>
        <v>#N/A</v>
      </c>
      <c r="AV24" s="57" t="e">
        <f>IF(AND(ISNUMBER($U24),COUNT($U$4:$U24)=AV$2),$G24,IF($H24="Hold",AV23,IF(COUNT($U$4:$U24)=AV$2,$V24+AV23,NA())))</f>
        <v>#N/A</v>
      </c>
      <c r="AW24" s="57" t="e">
        <f>IF(AND(ISNUMBER($U24),COUNT($U$4:$U24)=AW$2),$G24,IF($H24="Hold",AW23,IF(COUNT($U$4:$U24)=AW$2,$V24+AW23,NA())))</f>
        <v>#N/A</v>
      </c>
      <c r="AX24" s="57" t="e">
        <f>IF(AND(ISNUMBER($U24),COUNT($U$4:$U24)=AX$2),$G24,IF($H24="Hold",AX23,IF(COUNT($U$4:$U24)=AX$2,$V24+AX23,NA())))</f>
        <v>#N/A</v>
      </c>
      <c r="AY24" s="57" t="e">
        <f>IF(AND(ISNUMBER($U24),COUNT($U$4:$U24)=AY$2),$G24,IF($H24="Hold",AY23,IF(COUNT($U$4:$U24)=AY$2,$V24+AY23,NA())))</f>
        <v>#N/A</v>
      </c>
      <c r="AZ24" s="57" t="e">
        <f>IF(AND(ISNUMBER($U24),COUNT($U$4:$U24)=AZ$2),$G24,IF($H24="Hold",AZ23,IF(COUNT($U$4:$U24)=AZ$2,$V24+AZ23,NA())))</f>
        <v>#N/A</v>
      </c>
      <c r="BA24" s="57" t="e">
        <f>IF(AND(ISNUMBER($U24),COUNT($U$4:$U24)=BA$2),$G24,IF($H24="Hold",BA23,IF(COUNT($U$4:$U24)=BA$2,$V24+BA23,NA())))</f>
        <v>#N/A</v>
      </c>
      <c r="BB24" s="57" t="e">
        <f>IF(AND(ISNUMBER($U24),COUNT($U$4:$U24)=BB$2),$G24,IF($H24="Hold",BB23,IF(COUNT($U$4:$U24)=BB$2,$V24+BB23,NA())))</f>
        <v>#N/A</v>
      </c>
      <c r="BC24" s="57" t="e">
        <f>IF(AND(ISNUMBER($U24),COUNT($U$4:$U24)=BC$2),$G24,IF($H24="Hold",BC23,IF(COUNT($U$4:$U24)=BC$2,$V24+BC23,NA())))</f>
        <v>#N/A</v>
      </c>
      <c r="BD24" s="57" t="e">
        <f>IF(AND(ISNUMBER($U24),COUNT($U$4:$U24)=BD$2),$G24,IF($H24="Hold",BD23,IF(COUNT($U$4:$U24)=BD$2,$V24+BD23,NA())))</f>
        <v>#N/A</v>
      </c>
      <c r="BE24" s="57" t="e">
        <f>IF(AND(ISNUMBER($U24),COUNT($U$4:$U24)=BE$2),$G24,IF($H24="Hold",BE23,IF(COUNT($U$4:$U24)=BE$2,$V24+BE23,NA())))</f>
        <v>#N/A</v>
      </c>
      <c r="BF24" s="57" t="e">
        <f>IF(AND(ISNUMBER($U24),COUNT($U$4:$U24)=BF$2),$G24,IF($H24="Hold",BF23,IF(COUNT($U$4:$U24)=BF$2,$V24+BF23,NA())))</f>
        <v>#N/A</v>
      </c>
      <c r="BG24" s="57" t="e">
        <f>IF(AND(ISNUMBER($U24),COUNT($U$4:$U24)=BG$2),$G24,IF($H24="Hold",BG23,IF(COUNT($U$4:$U24)=BG$2,$V24+BG23,NA())))</f>
        <v>#N/A</v>
      </c>
      <c r="BH24" s="55" t="e">
        <f>IF(AND(COUNT($U$4:$U24)=BH$2,$H24="Hold"),"Hold",NA())</f>
        <v>#N/A</v>
      </c>
      <c r="BI24" s="55" t="e">
        <f>IF(AND(COUNT($U$4:$U24)=BI$2,$H24="Hold"),"Hold",NA())</f>
        <v>#N/A</v>
      </c>
      <c r="BJ24" s="55" t="e">
        <f>IF(AND(COUNT($U$4:$U24)=BJ$2,$H24="Hold"),"Hold",NA())</f>
        <v>#N/A</v>
      </c>
      <c r="BK24" s="55" t="e">
        <f>IF(AND(COUNT($U$4:$U24)=BK$2,$H24="Hold"),"Hold",NA())</f>
        <v>#N/A</v>
      </c>
      <c r="BL24" s="55" t="e">
        <f>IF(AND(COUNT($U$4:$U24)=BL$2,$H24="Hold"),"Hold",NA())</f>
        <v>#N/A</v>
      </c>
      <c r="BM24" s="55" t="e">
        <f>IF(AND(COUNT($U$4:$U24)=BM$2,$H24="Hold"),"Hold",NA())</f>
        <v>#N/A</v>
      </c>
      <c r="BN24" s="55" t="e">
        <f>IF(AND(COUNT($U$4:$U24)=BN$2,$H24="Hold"),"Hold",NA())</f>
        <v>#N/A</v>
      </c>
      <c r="BO24" s="55" t="e">
        <f>IF(AND(COUNT($U$4:$U24)=BO$2,$H24="Hold"),"Hold",NA())</f>
        <v>#N/A</v>
      </c>
      <c r="BP24" s="55" t="e">
        <f>IF(AND(COUNT($U$4:$U24)=BP$2,$H24="Hold"),"Hold",NA())</f>
        <v>#N/A</v>
      </c>
      <c r="BQ24" s="55" t="e">
        <f>IF(AND(COUNT($U$4:$U24)=BQ$2,$H24="Hold"),"Hold",NA())</f>
        <v>#N/A</v>
      </c>
      <c r="BR24" s="55" t="e">
        <f>IF(AND(COUNT($U$4:$U24)=BR$2,$H24="Hold"),"Hold",NA())</f>
        <v>#N/A</v>
      </c>
      <c r="BS24" s="55" t="e">
        <f>IF(AND(COUNT($U$4:$U24)=BS$2,$H24="Hold"),"Hold",NA())</f>
        <v>#N/A</v>
      </c>
    </row>
    <row r="25" spans="1:71" s="96" customFormat="1" ht="18.75" customHeight="1" x14ac:dyDescent="0.25">
      <c r="B25" s="23"/>
      <c r="C25" s="95"/>
      <c r="D25" s="9">
        <f t="shared" si="2"/>
        <v>42</v>
      </c>
      <c r="E25" s="10">
        <f t="shared" si="3"/>
        <v>42884</v>
      </c>
      <c r="F25" s="5" t="str">
        <f>IFERROR(IF(COUNT(G$4:G25)=0,"",IF(H25="Hold",F24,IF(ISNUMBER(U25),G25,F24+V25))),"")</f>
        <v/>
      </c>
      <c r="G25" s="13"/>
      <c r="H25" s="27"/>
      <c r="I25" s="17"/>
      <c r="J25" s="93"/>
      <c r="K25" s="34"/>
      <c r="L25" s="151"/>
      <c r="M25" s="151"/>
      <c r="N25" s="151"/>
      <c r="O25" s="151"/>
      <c r="P25" s="37"/>
      <c r="R25" s="46">
        <v>22</v>
      </c>
      <c r="S25" s="47" t="e">
        <f t="shared" si="0"/>
        <v>#N/A</v>
      </c>
      <c r="T25" s="47"/>
      <c r="U25" s="52" t="str">
        <f>IF(H25="30 Mins",$N$19,IF(H25="45 Mins",$N$20,IF(H25="60 Mins",$N$21,IF(H25="Alt 1",$N$22,IF(H25="Alt 2",$N$23,IF(H25="Alt 3",$N$24,IF(H25="Alt 4",$N$25,IF(H25="Alt 5",#REF!,IF(H25="Change",V24,"")))))))))</f>
        <v/>
      </c>
      <c r="V25" s="53" t="e">
        <f>IF(COUNT(U$4:U25)=0,NA(),IF(ISNUMBER(U25),U25,V24))</f>
        <v>#N/A</v>
      </c>
      <c r="W25" s="48" t="e">
        <f t="shared" si="1"/>
        <v>#N/A</v>
      </c>
      <c r="X25" s="72" t="str">
        <f>IF(AND(ISNUMBER($S25),COUNT($U$4:$U25)=X$2),$S25,"")</f>
        <v/>
      </c>
      <c r="Y25" s="72" t="str">
        <f>IF(AND(ISNUMBER($S25),COUNT($U$4:$U25)=Y$2),$S25,"")</f>
        <v/>
      </c>
      <c r="Z25" s="72" t="str">
        <f>IF(AND(ISNUMBER($S25),COUNT($U$4:$U25)=Z$2),$S25,"")</f>
        <v/>
      </c>
      <c r="AA25" s="72" t="str">
        <f>IF(AND(ISNUMBER($S25),COUNT($U$4:$U25)=AA$2),$S25,"")</f>
        <v/>
      </c>
      <c r="AB25" s="72" t="str">
        <f>IF(AND(ISNUMBER($S25),COUNT($U$4:$U25)=AB$2),$S25,"")</f>
        <v/>
      </c>
      <c r="AC25" s="72" t="str">
        <f>IF(AND(ISNUMBER($S25),COUNT($U$4:$U25)=AC$2),$S25,"")</f>
        <v/>
      </c>
      <c r="AD25" s="72" t="str">
        <f>IF(AND(ISNUMBER($S25),COUNT($U$4:$U25)=AD$2),$S25,"")</f>
        <v/>
      </c>
      <c r="AE25" s="72" t="str">
        <f>IF(AND(ISNUMBER($S25),COUNT($U$4:$U25)=AE$2),$S25,"")</f>
        <v/>
      </c>
      <c r="AF25" s="72" t="str">
        <f>IF(AND(ISNUMBER($S25),COUNT($U$4:$U25)=AF$2),$S25,"")</f>
        <v/>
      </c>
      <c r="AG25" s="72" t="str">
        <f>IF(AND(ISNUMBER($S25),COUNT($U$4:$U25)=AG$2),$S25,"")</f>
        <v/>
      </c>
      <c r="AH25" s="72" t="str">
        <f>IF(AND(ISNUMBER($S25),COUNT($U$4:$U25)=AH$2),$S25,"")</f>
        <v/>
      </c>
      <c r="AI25" s="72" t="str">
        <f>IF(AND(ISNUMBER($S25),COUNT($U$4:$U25)=AI$2),$S25,"")</f>
        <v/>
      </c>
      <c r="AJ25" s="51" t="e">
        <f>IFERROR(IF(COUNT($U$4:$U25)&lt;&gt;AJ$2,NA(),SLOPE(X$4:X$26,$R$4:$R$26)*($R25-COUNTIF(BH$4:BH25,"Hold"))+INTERCEPT(X$4:X$26,$R$4:$R$26)),NA())</f>
        <v>#N/A</v>
      </c>
      <c r="AK25" s="51" t="e">
        <f>IFERROR(IF(COUNT($U$4:$U25)&lt;&gt;AK$2,NA(),SLOPE(Y$4:Y$26,$R$4:$R$26)*($R25-COUNTIF(BI$4:BI25,"Hold"))+INTERCEPT(Y$4:Y$26,$R$4:$R$26)),NA())</f>
        <v>#N/A</v>
      </c>
      <c r="AL25" s="51" t="e">
        <f>IFERROR(IF(COUNT($U$4:$U25)&lt;&gt;AL$2,NA(),SLOPE(Z$4:Z$26,$R$4:$R$26)*($R25-COUNTIF(BJ$4:BJ25,"Hold"))+INTERCEPT(Z$4:Z$26,$R$4:$R$26)),NA())</f>
        <v>#N/A</v>
      </c>
      <c r="AM25" s="51" t="e">
        <f>IFERROR(IF(COUNT($U$4:$U25)&lt;&gt;AM$2,NA(),SLOPE(AA$4:AA$26,$R$4:$R$26)*($R25-COUNTIF(BK$4:BK25,"Hold"))+INTERCEPT(AA$4:AA$26,$R$4:$R$26)),NA())</f>
        <v>#N/A</v>
      </c>
      <c r="AN25" s="51" t="e">
        <f>IFERROR(IF(COUNT($U$4:$U25)&lt;&gt;AN$2,NA(),SLOPE(AB$4:AB$26,$R$4:$R$26)*($R25-COUNTIF(BL$4:BL25,"Hold"))+INTERCEPT(AB$4:AB$26,$R$4:$R$26)),NA())</f>
        <v>#N/A</v>
      </c>
      <c r="AO25" s="51" t="e">
        <f>IFERROR(IF(COUNT($U$4:$U25)&lt;&gt;AO$2,NA(),SLOPE(AC$4:AC$26,$R$4:$R$26)*($R25-COUNTIF(BM$4:BM25,"Hold"))+INTERCEPT(AC$4:AC$26,$R$4:$R$26)),NA())</f>
        <v>#N/A</v>
      </c>
      <c r="AP25" s="51" t="e">
        <f>IFERROR(IF(COUNT($U$4:$U25)&lt;&gt;AP$2,NA(),SLOPE(AD$4:AD$26,$R$4:$R$26)*($R25-COUNTIF(BN$4:BN25,"Hold"))+INTERCEPT(AD$4:AD$26,$R$4:$R$26)),NA())</f>
        <v>#N/A</v>
      </c>
      <c r="AQ25" s="51" t="e">
        <f>IFERROR(IF(COUNT($U$4:$U25)&lt;&gt;AQ$2,NA(),SLOPE(AE$4:AE$26,$R$4:$R$26)*($R25-COUNTIF(BO$4:BO25,"Hold"))+INTERCEPT(AE$4:AE$26,$R$4:$R$26)),NA())</f>
        <v>#N/A</v>
      </c>
      <c r="AR25" s="51" t="e">
        <f>IFERROR(IF(COUNT($U$4:$U25)&lt;&gt;AR$2,NA(),SLOPE(AF$4:AF$26,$R$4:$R$26)*($R25-COUNTIF(BP$4:BP25,"Hold"))+INTERCEPT(AF$4:AF$26,$R$4:$R$26)),NA())</f>
        <v>#N/A</v>
      </c>
      <c r="AS25" s="51" t="e">
        <f>IFERROR(IF(COUNT($U$4:$U25)&lt;&gt;AS$2,NA(),SLOPE(AG$4:AG$26,$R$4:$R$26)*($R25-COUNTIF(BQ$4:BQ25,"Hold"))+INTERCEPT(AG$4:AG$26,$R$4:$R$26)),NA())</f>
        <v>#N/A</v>
      </c>
      <c r="AT25" s="51" t="e">
        <f>IFERROR(IF(COUNT($U$4:$U25)&lt;&gt;AT$2,NA(),SLOPE(AH$4:AH$26,$R$4:$R$26)*($R25-COUNTIF(BR$4:BR25,"Hold"))+INTERCEPT(AH$4:AH$26,$R$4:$R$26)),NA())</f>
        <v>#N/A</v>
      </c>
      <c r="AU25" s="51" t="e">
        <f>IFERROR(IF(COUNT($U$4:$U25)&lt;&gt;AU$2,NA(),SLOPE(AI$4:AI$26,$R$4:$R$26)*($R25-COUNTIF(BS$4:BS25,"Hold"))+INTERCEPT(AI$4:AI$26,$R$4:$R$26)),NA())</f>
        <v>#N/A</v>
      </c>
      <c r="AV25" s="57" t="e">
        <f>IF(AND(ISNUMBER($U25),COUNT($U$4:$U25)=AV$2),$G25,IF($H25="Hold",AV24,IF(COUNT($U$4:$U25)=AV$2,$V25+AV24,NA())))</f>
        <v>#N/A</v>
      </c>
      <c r="AW25" s="57" t="e">
        <f>IF(AND(ISNUMBER($U25),COUNT($U$4:$U25)=AW$2),$G25,IF($H25="Hold",AW24,IF(COUNT($U$4:$U25)=AW$2,$V25+AW24,NA())))</f>
        <v>#N/A</v>
      </c>
      <c r="AX25" s="57" t="e">
        <f>IF(AND(ISNUMBER($U25),COUNT($U$4:$U25)=AX$2),$G25,IF($H25="Hold",AX24,IF(COUNT($U$4:$U25)=AX$2,$V25+AX24,NA())))</f>
        <v>#N/A</v>
      </c>
      <c r="AY25" s="57" t="e">
        <f>IF(AND(ISNUMBER($U25),COUNT($U$4:$U25)=AY$2),$G25,IF($H25="Hold",AY24,IF(COUNT($U$4:$U25)=AY$2,$V25+AY24,NA())))</f>
        <v>#N/A</v>
      </c>
      <c r="AZ25" s="57" t="e">
        <f>IF(AND(ISNUMBER($U25),COUNT($U$4:$U25)=AZ$2),$G25,IF($H25="Hold",AZ24,IF(COUNT($U$4:$U25)=AZ$2,$V25+AZ24,NA())))</f>
        <v>#N/A</v>
      </c>
      <c r="BA25" s="57" t="e">
        <f>IF(AND(ISNUMBER($U25),COUNT($U$4:$U25)=BA$2),$G25,IF($H25="Hold",BA24,IF(COUNT($U$4:$U25)=BA$2,$V25+BA24,NA())))</f>
        <v>#N/A</v>
      </c>
      <c r="BB25" s="57" t="e">
        <f>IF(AND(ISNUMBER($U25),COUNT($U$4:$U25)=BB$2),$G25,IF($H25="Hold",BB24,IF(COUNT($U$4:$U25)=BB$2,$V25+BB24,NA())))</f>
        <v>#N/A</v>
      </c>
      <c r="BC25" s="57" t="e">
        <f>IF(AND(ISNUMBER($U25),COUNT($U$4:$U25)=BC$2),$G25,IF($H25="Hold",BC24,IF(COUNT($U$4:$U25)=BC$2,$V25+BC24,NA())))</f>
        <v>#N/A</v>
      </c>
      <c r="BD25" s="57" t="e">
        <f>IF(AND(ISNUMBER($U25),COUNT($U$4:$U25)=BD$2),$G25,IF($H25="Hold",BD24,IF(COUNT($U$4:$U25)=BD$2,$V25+BD24,NA())))</f>
        <v>#N/A</v>
      </c>
      <c r="BE25" s="57" t="e">
        <f>IF(AND(ISNUMBER($U25),COUNT($U$4:$U25)=BE$2),$G25,IF($H25="Hold",BE24,IF(COUNT($U$4:$U25)=BE$2,$V25+BE24,NA())))</f>
        <v>#N/A</v>
      </c>
      <c r="BF25" s="57" t="e">
        <f>IF(AND(ISNUMBER($U25),COUNT($U$4:$U25)=BF$2),$G25,IF($H25="Hold",BF24,IF(COUNT($U$4:$U25)=BF$2,$V25+BF24,NA())))</f>
        <v>#N/A</v>
      </c>
      <c r="BG25" s="57" t="e">
        <f>IF(AND(ISNUMBER($U25),COUNT($U$4:$U25)=BG$2),$G25,IF($H25="Hold",BG24,IF(COUNT($U$4:$U25)=BG$2,$V25+BG24,NA())))</f>
        <v>#N/A</v>
      </c>
      <c r="BH25" s="55" t="e">
        <f>IF(AND(COUNT($U$4:$U25)=BH$2,$H25="Hold"),"Hold",NA())</f>
        <v>#N/A</v>
      </c>
      <c r="BI25" s="55" t="e">
        <f>IF(AND(COUNT($U$4:$U25)=BI$2,$H25="Hold"),"Hold",NA())</f>
        <v>#N/A</v>
      </c>
      <c r="BJ25" s="55" t="e">
        <f>IF(AND(COUNT($U$4:$U25)=BJ$2,$H25="Hold"),"Hold",NA())</f>
        <v>#N/A</v>
      </c>
      <c r="BK25" s="55" t="e">
        <f>IF(AND(COUNT($U$4:$U25)=BK$2,$H25="Hold"),"Hold",NA())</f>
        <v>#N/A</v>
      </c>
      <c r="BL25" s="55" t="e">
        <f>IF(AND(COUNT($U$4:$U25)=BL$2,$H25="Hold"),"Hold",NA())</f>
        <v>#N/A</v>
      </c>
      <c r="BM25" s="55" t="e">
        <f>IF(AND(COUNT($U$4:$U25)=BM$2,$H25="Hold"),"Hold",NA())</f>
        <v>#N/A</v>
      </c>
      <c r="BN25" s="55" t="e">
        <f>IF(AND(COUNT($U$4:$U25)=BN$2,$H25="Hold"),"Hold",NA())</f>
        <v>#N/A</v>
      </c>
      <c r="BO25" s="55" t="e">
        <f>IF(AND(COUNT($U$4:$U25)=BO$2,$H25="Hold"),"Hold",NA())</f>
        <v>#N/A</v>
      </c>
      <c r="BP25" s="55" t="e">
        <f>IF(AND(COUNT($U$4:$U25)=BP$2,$H25="Hold"),"Hold",NA())</f>
        <v>#N/A</v>
      </c>
      <c r="BQ25" s="55" t="e">
        <f>IF(AND(COUNT($U$4:$U25)=BQ$2,$H25="Hold"),"Hold",NA())</f>
        <v>#N/A</v>
      </c>
      <c r="BR25" s="55" t="e">
        <f>IF(AND(COUNT($U$4:$U25)=BR$2,$H25="Hold"),"Hold",NA())</f>
        <v>#N/A</v>
      </c>
      <c r="BS25" s="55" t="e">
        <f>IF(AND(COUNT($U$4:$U25)=BS$2,$H25="Hold"),"Hold",NA())</f>
        <v>#N/A</v>
      </c>
    </row>
    <row r="26" spans="1:71" s="96" customFormat="1" ht="18.75" customHeight="1" x14ac:dyDescent="0.25">
      <c r="B26" s="61" t="str">
        <f>IF(ISBLANK($A$1),"","This worksheet was created by Mike Braun for the Pulaski County School District.  (Delete contents of Cell A1.)")</f>
        <v/>
      </c>
      <c r="C26" s="95"/>
      <c r="D26" s="9">
        <f t="shared" si="2"/>
        <v>44</v>
      </c>
      <c r="E26" s="10">
        <f t="shared" si="3"/>
        <v>42898</v>
      </c>
      <c r="F26" s="5" t="str">
        <f>IFERROR(IF(COUNT(G$4:G26)=0,"",IF(H26="Hold",F25,IF(ISNUMBER(U26),G26,F25+V26))),"")</f>
        <v/>
      </c>
      <c r="G26" s="14"/>
      <c r="H26" s="27"/>
      <c r="I26" s="17"/>
      <c r="J26" s="93"/>
      <c r="K26" s="41"/>
      <c r="L26" s="152"/>
      <c r="M26" s="152"/>
      <c r="N26" s="152"/>
      <c r="O26" s="152"/>
      <c r="P26" s="42"/>
      <c r="R26" s="46">
        <v>23</v>
      </c>
      <c r="S26" s="47" t="e">
        <f t="shared" si="0"/>
        <v>#N/A</v>
      </c>
      <c r="T26" s="47"/>
      <c r="U26" s="52" t="str">
        <f>IF(H26="30 Mins",$N$19,IF(H26="45 Mins",$N$20,IF(H26="60 Mins",$N$21,IF(H26="Alt 1",$N$22,IF(H26="Alt 2",$N$23,IF(H26="Alt 3",$N$24,IF(H26="Alt 4",$N$25,IF(H26="Alt 5",#REF!,IF(H26="Change",V25,"")))))))))</f>
        <v/>
      </c>
      <c r="V26" s="53" t="e">
        <f>IF(COUNT(U$4:U26)=0,NA(),IF(ISNUMBER(U26),U26,V25))</f>
        <v>#N/A</v>
      </c>
      <c r="W26" s="48" t="e">
        <f t="shared" si="1"/>
        <v>#N/A</v>
      </c>
      <c r="X26" s="73" t="str">
        <f>IF(AND(ISNUMBER($S26),COUNT($U$4:$U26)=X$2),$S26,"")</f>
        <v/>
      </c>
      <c r="Y26" s="73" t="str">
        <f>IF(AND(ISNUMBER($S26),COUNT($U$4:$U26)=Y$2),$S26,"")</f>
        <v/>
      </c>
      <c r="Z26" s="73" t="str">
        <f>IF(AND(ISNUMBER($S26),COUNT($U$4:$U26)=Z$2),$S26,"")</f>
        <v/>
      </c>
      <c r="AA26" s="73" t="str">
        <f>IF(AND(ISNUMBER($S26),COUNT($U$4:$U26)=AA$2),$S26,"")</f>
        <v/>
      </c>
      <c r="AB26" s="73" t="str">
        <f>IF(AND(ISNUMBER($S26),COUNT($U$4:$U26)=AB$2),$S26,"")</f>
        <v/>
      </c>
      <c r="AC26" s="73" t="str">
        <f>IF(AND(ISNUMBER($S26),COUNT($U$4:$U26)=AC$2),$S26,"")</f>
        <v/>
      </c>
      <c r="AD26" s="73" t="str">
        <f>IF(AND(ISNUMBER($S26),COUNT($U$4:$U26)=AD$2),$S26,"")</f>
        <v/>
      </c>
      <c r="AE26" s="73" t="str">
        <f>IF(AND(ISNUMBER($S26),COUNT($U$4:$U26)=AE$2),$S26,"")</f>
        <v/>
      </c>
      <c r="AF26" s="73" t="str">
        <f>IF(AND(ISNUMBER($S26),COUNT($U$4:$U26)=AF$2),$S26,"")</f>
        <v/>
      </c>
      <c r="AG26" s="73" t="str">
        <f>IF(AND(ISNUMBER($S26),COUNT($U$4:$U26)=AG$2),$S26,"")</f>
        <v/>
      </c>
      <c r="AH26" s="73" t="str">
        <f>IF(AND(ISNUMBER($S26),COUNT($U$4:$U26)=AH$2),$S26,"")</f>
        <v/>
      </c>
      <c r="AI26" s="73" t="str">
        <f>IF(AND(ISNUMBER($S26),COUNT($U$4:$U26)=AI$2),$S26,"")</f>
        <v/>
      </c>
      <c r="AJ26" s="51" t="e">
        <f>IFERROR(IF(COUNT($U$4:$U26)&lt;&gt;AJ$2,NA(),SLOPE(X$4:X$26,$R$4:$R$26)*($R26-COUNTIF(BH$4:BH26,"Hold"))+INTERCEPT(X$4:X$26,$R$4:$R$26)),NA())</f>
        <v>#N/A</v>
      </c>
      <c r="AK26" s="51" t="e">
        <f>IFERROR(IF(COUNT($U$4:$U26)&lt;&gt;AK$2,NA(),SLOPE(Y$4:Y$26,$R$4:$R$26)*($R26-COUNTIF(BI$4:BI26,"Hold"))+INTERCEPT(Y$4:Y$26,$R$4:$R$26)),NA())</f>
        <v>#N/A</v>
      </c>
      <c r="AL26" s="51" t="e">
        <f>IFERROR(IF(COUNT($U$4:$U26)&lt;&gt;AL$2,NA(),SLOPE(Z$4:Z$26,$R$4:$R$26)*($R26-COUNTIF(BJ$4:BJ26,"Hold"))+INTERCEPT(Z$4:Z$26,$R$4:$R$26)),NA())</f>
        <v>#N/A</v>
      </c>
      <c r="AM26" s="51" t="e">
        <f>IFERROR(IF(COUNT($U$4:$U26)&lt;&gt;AM$2,NA(),SLOPE(AA$4:AA$26,$R$4:$R$26)*($R26-COUNTIF(BK$4:BK26,"Hold"))+INTERCEPT(AA$4:AA$26,$R$4:$R$26)),NA())</f>
        <v>#N/A</v>
      </c>
      <c r="AN26" s="51" t="e">
        <f>IFERROR(IF(COUNT($U$4:$U26)&lt;&gt;AN$2,NA(),SLOPE(AB$4:AB$26,$R$4:$R$26)*($R26-COUNTIF(BL$4:BL26,"Hold"))+INTERCEPT(AB$4:AB$26,$R$4:$R$26)),NA())</f>
        <v>#N/A</v>
      </c>
      <c r="AO26" s="51" t="e">
        <f>IFERROR(IF(COUNT($U$4:$U26)&lt;&gt;AO$2,NA(),SLOPE(AC$4:AC$26,$R$4:$R$26)*($R26-COUNTIF(BM$4:BM26,"Hold"))+INTERCEPT(AC$4:AC$26,$R$4:$R$26)),NA())</f>
        <v>#N/A</v>
      </c>
      <c r="AP26" s="51" t="e">
        <f>IFERROR(IF(COUNT($U$4:$U26)&lt;&gt;AP$2,NA(),SLOPE(AD$4:AD$26,$R$4:$R$26)*($R26-COUNTIF(BN$4:BN26,"Hold"))+INTERCEPT(AD$4:AD$26,$R$4:$R$26)),NA())</f>
        <v>#N/A</v>
      </c>
      <c r="AQ26" s="51" t="e">
        <f>IFERROR(IF(COUNT($U$4:$U26)&lt;&gt;AQ$2,NA(),SLOPE(AE$4:AE$26,$R$4:$R$26)*($R26-COUNTIF(BO$4:BO26,"Hold"))+INTERCEPT(AE$4:AE$26,$R$4:$R$26)),NA())</f>
        <v>#N/A</v>
      </c>
      <c r="AR26" s="51" t="e">
        <f>IFERROR(IF(COUNT($U$4:$U26)&lt;&gt;AR$2,NA(),SLOPE(AF$4:AF$26,$R$4:$R$26)*($R26-COUNTIF(BP$4:BP26,"Hold"))+INTERCEPT(AF$4:AF$26,$R$4:$R$26)),NA())</f>
        <v>#N/A</v>
      </c>
      <c r="AS26" s="51" t="e">
        <f>IFERROR(IF(COUNT($U$4:$U26)&lt;&gt;AS$2,NA(),SLOPE(AG$4:AG$26,$R$4:$R$26)*($R26-COUNTIF(BQ$4:BQ26,"Hold"))+INTERCEPT(AG$4:AG$26,$R$4:$R$26)),NA())</f>
        <v>#N/A</v>
      </c>
      <c r="AT26" s="51" t="e">
        <f>IFERROR(IF(COUNT($U$4:$U26)&lt;&gt;AT$2,NA(),SLOPE(AH$4:AH$26,$R$4:$R$26)*($R26-COUNTIF(BR$4:BR26,"Hold"))+INTERCEPT(AH$4:AH$26,$R$4:$R$26)),NA())</f>
        <v>#N/A</v>
      </c>
      <c r="AU26" s="51" t="e">
        <f>IFERROR(IF(COUNT($U$4:$U26)&lt;&gt;AU$2,NA(),SLOPE(AI$4:AI$26,$R$4:$R$26)*($R26-COUNTIF(BS$4:BS26,"Hold"))+INTERCEPT(AI$4:AI$26,$R$4:$R$26)),NA())</f>
        <v>#N/A</v>
      </c>
      <c r="AV26" s="57" t="e">
        <f>IF(AND(ISNUMBER($U26),COUNT($U$4:$U26)=AV$2),$G26,IF($H26="Hold",AV25,IF(COUNT($U$4:$U26)=AV$2,$V26+AV25,NA())))</f>
        <v>#N/A</v>
      </c>
      <c r="AW26" s="57" t="e">
        <f>IF(AND(ISNUMBER($U26),COUNT($U$4:$U26)=AW$2),$G26,IF($H26="Hold",AW25,IF(COUNT($U$4:$U26)=AW$2,$V26+AW25,NA())))</f>
        <v>#N/A</v>
      </c>
      <c r="AX26" s="57" t="e">
        <f>IF(AND(ISNUMBER($U26),COUNT($U$4:$U26)=AX$2),$G26,IF($H26="Hold",AX25,IF(COUNT($U$4:$U26)=AX$2,$V26+AX25,NA())))</f>
        <v>#N/A</v>
      </c>
      <c r="AY26" s="57" t="e">
        <f>IF(AND(ISNUMBER($U26),COUNT($U$4:$U26)=AY$2),$G26,IF($H26="Hold",AY25,IF(COUNT($U$4:$U26)=AY$2,$V26+AY25,NA())))</f>
        <v>#N/A</v>
      </c>
      <c r="AZ26" s="57" t="e">
        <f>IF(AND(ISNUMBER($U26),COUNT($U$4:$U26)=AZ$2),$G26,IF($H26="Hold",AZ25,IF(COUNT($U$4:$U26)=AZ$2,$V26+AZ25,NA())))</f>
        <v>#N/A</v>
      </c>
      <c r="BA26" s="57" t="e">
        <f>IF(AND(ISNUMBER($U26),COUNT($U$4:$U26)=BA$2),$G26,IF($H26="Hold",BA25,IF(COUNT($U$4:$U26)=BA$2,$V26+BA25,NA())))</f>
        <v>#N/A</v>
      </c>
      <c r="BB26" s="57" t="e">
        <f>IF(AND(ISNUMBER($U26),COUNT($U$4:$U26)=BB$2),$G26,IF($H26="Hold",BB25,IF(COUNT($U$4:$U26)=BB$2,$V26+BB25,NA())))</f>
        <v>#N/A</v>
      </c>
      <c r="BC26" s="57" t="e">
        <f>IF(AND(ISNUMBER($U26),COUNT($U$4:$U26)=BC$2),$G26,IF($H26="Hold",BC25,IF(COUNT($U$4:$U26)=BC$2,$V26+BC25,NA())))</f>
        <v>#N/A</v>
      </c>
      <c r="BD26" s="57" t="e">
        <f>IF(AND(ISNUMBER($U26),COUNT($U$4:$U26)=BD$2),$G26,IF($H26="Hold",BD25,IF(COUNT($U$4:$U26)=BD$2,$V26+BD25,NA())))</f>
        <v>#N/A</v>
      </c>
      <c r="BE26" s="57" t="e">
        <f>IF(AND(ISNUMBER($U26),COUNT($U$4:$U26)=BE$2),$G26,IF($H26="Hold",BE25,IF(COUNT($U$4:$U26)=BE$2,$V26+BE25,NA())))</f>
        <v>#N/A</v>
      </c>
      <c r="BF26" s="57" t="e">
        <f>IF(AND(ISNUMBER($U26),COUNT($U$4:$U26)=BF$2),$G26,IF($H26="Hold",BF25,IF(COUNT($U$4:$U26)=BF$2,$V26+BF25,NA())))</f>
        <v>#N/A</v>
      </c>
      <c r="BG26" s="57" t="e">
        <f>IF(AND(ISNUMBER($U26),COUNT($U$4:$U26)=BG$2),$G26,IF($H26="Hold",BG25,IF(COUNT($U$4:$U26)=BG$2,$V26+BG25,NA())))</f>
        <v>#N/A</v>
      </c>
      <c r="BH26" s="55" t="e">
        <f>IF(AND(COUNT($U$4:$U26)=BH$2,$H26="Hold"),"Hold",NA())</f>
        <v>#N/A</v>
      </c>
      <c r="BI26" s="55" t="e">
        <f>IF(AND(COUNT($U$4:$U26)=BI$2,$H26="Hold"),"Hold",NA())</f>
        <v>#N/A</v>
      </c>
      <c r="BJ26" s="55" t="e">
        <f>IF(AND(COUNT($U$4:$U26)=BJ$2,$H26="Hold"),"Hold",NA())</f>
        <v>#N/A</v>
      </c>
      <c r="BK26" s="55" t="e">
        <f>IF(AND(COUNT($U$4:$U26)=BK$2,$H26="Hold"),"Hold",NA())</f>
        <v>#N/A</v>
      </c>
      <c r="BL26" s="55" t="e">
        <f>IF(AND(COUNT($U$4:$U26)=BL$2,$H26="Hold"),"Hold",NA())</f>
        <v>#N/A</v>
      </c>
      <c r="BM26" s="55" t="e">
        <f>IF(AND(COUNT($U$4:$U26)=BM$2,$H26="Hold"),"Hold",NA())</f>
        <v>#N/A</v>
      </c>
      <c r="BN26" s="55" t="e">
        <f>IF(AND(COUNT($U$4:$U26)=BN$2,$H26="Hold"),"Hold",NA())</f>
        <v>#N/A</v>
      </c>
      <c r="BO26" s="55" t="e">
        <f>IF(AND(COUNT($U$4:$U26)=BO$2,$H26="Hold"),"Hold",NA())</f>
        <v>#N/A</v>
      </c>
      <c r="BP26" s="55" t="e">
        <f>IF(AND(COUNT($U$4:$U26)=BP$2,$H26="Hold"),"Hold",NA())</f>
        <v>#N/A</v>
      </c>
      <c r="BQ26" s="55" t="e">
        <f>IF(AND(COUNT($U$4:$U26)=BQ$2,$H26="Hold"),"Hold",NA())</f>
        <v>#N/A</v>
      </c>
      <c r="BR26" s="55" t="e">
        <f>IF(AND(COUNT($U$4:$U26)=BR$2,$H26="Hold"),"Hold",NA())</f>
        <v>#N/A</v>
      </c>
      <c r="BS26" s="55" t="e">
        <f>IF(AND(COUNT($U$4:$U26)=BS$2,$H26="Hold"),"Hold",NA())</f>
        <v>#N/A</v>
      </c>
    </row>
    <row r="27" spans="1:71" s="96" customFormat="1" ht="8.25" customHeight="1" x14ac:dyDescent="0.3">
      <c r="B27" s="98"/>
      <c r="C27" s="95"/>
      <c r="D27" s="140" t="s">
        <v>87</v>
      </c>
      <c r="E27" s="140"/>
      <c r="F27" s="140"/>
      <c r="G27" s="140"/>
      <c r="H27" s="140"/>
      <c r="I27" s="140"/>
      <c r="J27" s="15"/>
      <c r="K27" s="88"/>
      <c r="L27" s="149" t="s">
        <v>85</v>
      </c>
      <c r="M27" s="149"/>
      <c r="N27" s="149"/>
      <c r="O27" s="149"/>
      <c r="R27" s="11"/>
      <c r="S27" s="11"/>
      <c r="T27" s="11"/>
      <c r="U27" s="100"/>
      <c r="V27" s="100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71" s="96" customFormat="1" ht="18.75" customHeight="1" x14ac:dyDescent="0.25">
      <c r="B28" s="130" t="s">
        <v>18</v>
      </c>
      <c r="C28" s="95"/>
      <c r="D28" s="141"/>
      <c r="E28" s="141"/>
      <c r="F28" s="141"/>
      <c r="G28" s="141"/>
      <c r="H28" s="141"/>
      <c r="I28" s="141"/>
      <c r="J28" s="101"/>
      <c r="L28" s="150"/>
      <c r="M28" s="150"/>
      <c r="N28" s="150"/>
      <c r="O28" s="150"/>
      <c r="P28" s="117"/>
      <c r="Q28" s="117"/>
    </row>
    <row r="29" spans="1:71" s="96" customFormat="1" ht="31.5" x14ac:dyDescent="0.25">
      <c r="A29" s="2"/>
      <c r="B29" s="80" t="s">
        <v>76</v>
      </c>
      <c r="C29" s="88"/>
      <c r="J29" s="101"/>
      <c r="L29" s="118"/>
      <c r="M29" s="118"/>
      <c r="N29" s="118"/>
      <c r="O29" s="118"/>
      <c r="P29" s="116"/>
      <c r="Q29" s="116"/>
    </row>
    <row r="30" spans="1:71" s="96" customFormat="1" ht="18.75" customHeight="1" x14ac:dyDescent="0.25">
      <c r="A30" s="2"/>
      <c r="B30" s="119" t="s">
        <v>74</v>
      </c>
      <c r="C30" s="88"/>
      <c r="J30" s="101"/>
      <c r="K30" s="88"/>
      <c r="L30" s="131"/>
      <c r="M30" s="88"/>
      <c r="N30" s="88"/>
      <c r="O30" s="88"/>
      <c r="P30" s="102"/>
    </row>
    <row r="31" spans="1:71" s="2" customFormat="1" ht="18.75" customHeight="1" x14ac:dyDescent="0.25">
      <c r="B31" s="103"/>
      <c r="C31" s="88"/>
      <c r="J31" s="15"/>
      <c r="K31" s="88"/>
      <c r="L31" s="104"/>
      <c r="M31" s="104"/>
      <c r="N31" s="104"/>
      <c r="O31" s="105"/>
      <c r="P31" s="106"/>
    </row>
    <row r="32" spans="1:71" s="2" customFormat="1" ht="18.75" customHeight="1" x14ac:dyDescent="0.25">
      <c r="A32" s="12"/>
      <c r="C32" s="104"/>
      <c r="J32" s="15"/>
      <c r="L32" s="88"/>
      <c r="M32" s="88"/>
      <c r="N32" s="88"/>
      <c r="O32" s="88"/>
      <c r="P32" s="102"/>
    </row>
    <row r="33" spans="1:16" s="2" customFormat="1" ht="18.75" customHeight="1" x14ac:dyDescent="0.25">
      <c r="C33" s="88"/>
      <c r="D33" s="102"/>
      <c r="E33" s="107"/>
      <c r="F33" s="107"/>
      <c r="G33" s="108"/>
      <c r="H33" s="99"/>
      <c r="I33" s="3"/>
      <c r="J33" s="3"/>
      <c r="L33" s="88"/>
      <c r="M33" s="88"/>
      <c r="N33" s="88"/>
      <c r="O33" s="88"/>
      <c r="P33" s="102"/>
    </row>
    <row r="34" spans="1:16" ht="49.5" customHeight="1" x14ac:dyDescent="0.25">
      <c r="A34" s="2"/>
      <c r="B34" s="2"/>
      <c r="C34" s="88"/>
      <c r="K34" s="2"/>
      <c r="L34" s="2"/>
      <c r="M34" s="2"/>
      <c r="N34" s="2"/>
      <c r="O34" s="2"/>
      <c r="P34" s="19"/>
    </row>
    <row r="35" spans="1:16" s="2" customFormat="1" ht="15" customHeight="1" x14ac:dyDescent="0.25">
      <c r="D35" s="102"/>
      <c r="E35" s="107"/>
      <c r="F35" s="107"/>
      <c r="G35" s="113"/>
      <c r="H35" s="113"/>
      <c r="I35" s="114"/>
      <c r="J35" s="49"/>
      <c r="P35" s="19"/>
    </row>
    <row r="36" spans="1:16" s="2" customFormat="1" ht="15" customHeight="1" x14ac:dyDescent="0.25">
      <c r="D36" s="102"/>
      <c r="E36" s="107"/>
      <c r="F36" s="107"/>
      <c r="G36" s="113"/>
      <c r="H36" s="113"/>
      <c r="I36" s="114"/>
      <c r="J36" s="49"/>
      <c r="P36" s="19"/>
    </row>
    <row r="37" spans="1:16" s="2" customFormat="1" ht="15" customHeight="1" x14ac:dyDescent="0.25">
      <c r="D37" s="19"/>
      <c r="E37" s="15"/>
      <c r="F37" s="15"/>
      <c r="J37" s="15"/>
      <c r="P37" s="19"/>
    </row>
    <row r="38" spans="1:16" s="2" customFormat="1" ht="15" customHeight="1" x14ac:dyDescent="0.25">
      <c r="D38" s="19"/>
      <c r="E38" s="15"/>
      <c r="F38" s="15"/>
      <c r="J38" s="15"/>
      <c r="P38" s="19"/>
    </row>
    <row r="39" spans="1:16" s="2" customFormat="1" ht="15" customHeight="1" x14ac:dyDescent="0.25">
      <c r="D39" s="19"/>
      <c r="E39" s="15"/>
      <c r="F39" s="15"/>
      <c r="J39" s="15"/>
      <c r="P39" s="19"/>
    </row>
    <row r="40" spans="1:16" s="2" customFormat="1" ht="15" customHeight="1" x14ac:dyDescent="0.25">
      <c r="D40" s="19"/>
      <c r="E40" s="15"/>
      <c r="F40" s="15"/>
      <c r="J40" s="15"/>
      <c r="P40" s="19"/>
    </row>
    <row r="41" spans="1:16" s="2" customFormat="1" ht="15" customHeight="1" x14ac:dyDescent="0.25">
      <c r="D41" s="19"/>
      <c r="E41" s="15"/>
      <c r="F41" s="15"/>
      <c r="J41" s="15"/>
      <c r="P41" s="19"/>
    </row>
    <row r="42" spans="1:16" s="2" customFormat="1" ht="15" customHeight="1" x14ac:dyDescent="0.25">
      <c r="D42" s="19"/>
      <c r="E42" s="15"/>
      <c r="F42" s="15"/>
      <c r="J42" s="15"/>
      <c r="P42" s="19"/>
    </row>
    <row r="43" spans="1:16" s="2" customFormat="1" ht="15" customHeight="1" x14ac:dyDescent="0.25">
      <c r="D43" s="19"/>
      <c r="E43" s="15"/>
      <c r="F43" s="15"/>
      <c r="J43" s="15"/>
      <c r="P43" s="19"/>
    </row>
    <row r="44" spans="1:16" s="2" customFormat="1" ht="15" customHeight="1" x14ac:dyDescent="0.25">
      <c r="D44" s="19"/>
      <c r="E44" s="15"/>
      <c r="F44" s="15"/>
      <c r="J44" s="15"/>
      <c r="P44" s="19"/>
    </row>
    <row r="45" spans="1:16" s="2" customFormat="1" ht="15" customHeight="1" x14ac:dyDescent="0.25">
      <c r="D45" s="19"/>
      <c r="E45" s="15"/>
      <c r="F45" s="15"/>
      <c r="J45" s="15"/>
      <c r="P45" s="19"/>
    </row>
    <row r="46" spans="1:16" s="2" customFormat="1" ht="15" customHeight="1" x14ac:dyDescent="0.25">
      <c r="D46" s="19"/>
      <c r="E46" s="15"/>
      <c r="F46" s="15"/>
      <c r="J46" s="15"/>
      <c r="P46" s="19"/>
    </row>
    <row r="47" spans="1:16" s="2" customFormat="1" ht="15" customHeight="1" x14ac:dyDescent="0.25">
      <c r="D47" s="19"/>
      <c r="E47" s="15"/>
      <c r="F47" s="15"/>
      <c r="J47" s="15"/>
      <c r="P47" s="19"/>
    </row>
    <row r="48" spans="1:16" s="2" customFormat="1" ht="15" customHeight="1" x14ac:dyDescent="0.25">
      <c r="D48" s="19"/>
      <c r="E48" s="15"/>
      <c r="F48" s="15"/>
      <c r="J48" s="15"/>
      <c r="P48" s="19"/>
    </row>
    <row r="49" spans="1:59" s="2" customFormat="1" ht="15" customHeight="1" x14ac:dyDescent="0.25">
      <c r="D49" s="19"/>
      <c r="E49" s="15"/>
      <c r="F49" s="15"/>
      <c r="J49" s="15"/>
      <c r="P49" s="19"/>
    </row>
    <row r="50" spans="1:59" s="2" customFormat="1" ht="15" customHeight="1" x14ac:dyDescent="0.25">
      <c r="D50" s="19"/>
      <c r="E50" s="15"/>
      <c r="F50" s="15"/>
      <c r="J50" s="15"/>
      <c r="P50" s="19"/>
    </row>
    <row r="51" spans="1:59" s="2" customFormat="1" ht="15" customHeight="1" x14ac:dyDescent="0.25">
      <c r="D51" s="19"/>
      <c r="E51" s="15"/>
      <c r="F51" s="15"/>
      <c r="J51" s="15"/>
      <c r="P51" s="19"/>
    </row>
    <row r="52" spans="1:59" s="2" customFormat="1" ht="15" customHeight="1" x14ac:dyDescent="0.25">
      <c r="B52" s="12"/>
      <c r="D52" s="19"/>
      <c r="E52" s="15"/>
      <c r="F52" s="15"/>
      <c r="J52" s="15"/>
      <c r="K52" s="12"/>
      <c r="P52" s="19"/>
    </row>
    <row r="53" spans="1:59" s="2" customFormat="1" ht="15" customHeight="1" x14ac:dyDescent="0.25">
      <c r="B53" s="12"/>
      <c r="D53" s="19"/>
      <c r="E53" s="15"/>
      <c r="F53" s="15"/>
      <c r="J53" s="15"/>
      <c r="K53" s="12"/>
      <c r="P53" s="19"/>
    </row>
    <row r="54" spans="1:59" s="2" customFormat="1" ht="15" customHeight="1" x14ac:dyDescent="0.25">
      <c r="B54" s="12"/>
      <c r="D54" s="19"/>
      <c r="E54" s="15"/>
      <c r="F54" s="15"/>
      <c r="J54" s="15"/>
      <c r="K54" s="12"/>
      <c r="L54" s="12"/>
      <c r="M54" s="12"/>
      <c r="N54" s="12"/>
      <c r="O54" s="12"/>
      <c r="P54" s="20"/>
    </row>
    <row r="55" spans="1:59" s="2" customFormat="1" ht="14.1" customHeight="1" x14ac:dyDescent="0.25">
      <c r="A55" s="12"/>
      <c r="B55" s="12"/>
      <c r="C55" s="12"/>
      <c r="D55" s="19"/>
      <c r="E55" s="15"/>
      <c r="F55" s="15"/>
      <c r="J55" s="15"/>
      <c r="K55" s="12"/>
      <c r="L55" s="12"/>
      <c r="M55" s="12"/>
      <c r="N55" s="12"/>
      <c r="O55" s="12"/>
      <c r="P55" s="20"/>
    </row>
    <row r="56" spans="1:59" s="2" customFormat="1" ht="14.1" customHeight="1" x14ac:dyDescent="0.25">
      <c r="A56" s="12"/>
      <c r="B56" s="12"/>
      <c r="C56" s="12"/>
      <c r="D56" s="19"/>
      <c r="E56" s="15"/>
      <c r="F56" s="15"/>
      <c r="J56" s="15"/>
      <c r="K56" s="12"/>
      <c r="L56" s="12"/>
      <c r="M56" s="12"/>
      <c r="N56" s="12"/>
      <c r="O56" s="12"/>
      <c r="P56" s="20"/>
    </row>
    <row r="57" spans="1:59" ht="14.1" customHeight="1" x14ac:dyDescent="0.25">
      <c r="C57" s="12"/>
      <c r="D57" s="20"/>
      <c r="E57" s="16"/>
      <c r="F57" s="16"/>
      <c r="G57" s="12"/>
      <c r="H57" s="12"/>
      <c r="I57" s="12"/>
      <c r="J57" s="16"/>
      <c r="K57" s="12"/>
      <c r="L57" s="12"/>
      <c r="M57" s="12"/>
      <c r="N57" s="12"/>
      <c r="O57" s="12"/>
      <c r="P57" s="20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59" ht="14.1" customHeight="1" x14ac:dyDescent="0.25">
      <c r="C58" s="12"/>
      <c r="D58" s="20"/>
      <c r="E58" s="16"/>
      <c r="F58" s="16"/>
      <c r="G58" s="12"/>
      <c r="H58" s="12"/>
      <c r="I58" s="12"/>
      <c r="J58" s="16"/>
      <c r="L58" s="12"/>
      <c r="M58" s="12"/>
      <c r="N58" s="12"/>
      <c r="O58" s="12"/>
      <c r="P58" s="20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59" ht="14.1" customHeight="1" x14ac:dyDescent="0.25">
      <c r="C59" s="12"/>
      <c r="D59" s="20"/>
      <c r="E59" s="16"/>
      <c r="F59" s="16"/>
      <c r="G59" s="12"/>
      <c r="H59" s="12"/>
      <c r="I59" s="12"/>
      <c r="J59" s="16"/>
      <c r="L59" s="12"/>
      <c r="M59" s="12"/>
      <c r="N59" s="12"/>
      <c r="O59" s="12"/>
      <c r="P59" s="20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0" spans="1:59" ht="14.1" customHeight="1" x14ac:dyDescent="0.25">
      <c r="C60" s="12"/>
      <c r="D60" s="20"/>
      <c r="E60" s="16"/>
      <c r="F60" s="16"/>
      <c r="G60" s="12"/>
      <c r="H60" s="12"/>
      <c r="I60" s="12"/>
      <c r="J60" s="16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</row>
    <row r="61" spans="1:59" ht="14.1" customHeight="1" x14ac:dyDescent="0.25">
      <c r="D61" s="20"/>
      <c r="E61" s="16"/>
      <c r="F61" s="16"/>
      <c r="G61" s="12"/>
      <c r="H61" s="12"/>
      <c r="I61" s="12"/>
      <c r="J61" s="16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</row>
    <row r="62" spans="1:59" ht="14.1" customHeight="1" x14ac:dyDescent="0.25">
      <c r="D62" s="20"/>
      <c r="E62" s="16"/>
      <c r="F62" s="16"/>
      <c r="G62" s="12"/>
      <c r="H62" s="12"/>
      <c r="I62" s="12"/>
      <c r="J62" s="16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3" spans="1:59" ht="14.1" customHeight="1" x14ac:dyDescent="0.25">
      <c r="Q63" s="115"/>
    </row>
    <row r="65" spans="17:17" ht="14.1" customHeight="1" x14ac:dyDescent="0.25">
      <c r="Q65" s="115"/>
    </row>
    <row r="67" spans="17:17" ht="14.1" customHeight="1" x14ac:dyDescent="0.25">
      <c r="Q67" s="115"/>
    </row>
    <row r="69" spans="17:17" ht="14.1" customHeight="1" x14ac:dyDescent="0.25">
      <c r="Q69" s="115"/>
    </row>
    <row r="71" spans="17:17" ht="14.1" customHeight="1" x14ac:dyDescent="0.25">
      <c r="Q71" s="115"/>
    </row>
    <row r="73" spans="17:17" ht="14.1" customHeight="1" x14ac:dyDescent="0.25">
      <c r="Q73" s="115"/>
    </row>
    <row r="75" spans="17:17" ht="14.1" customHeight="1" x14ac:dyDescent="0.25">
      <c r="Q75" s="115"/>
    </row>
    <row r="77" spans="17:17" ht="14.1" customHeight="1" x14ac:dyDescent="0.25">
      <c r="Q77" s="115"/>
    </row>
  </sheetData>
  <sheetProtection algorithmName="SHA-512" hashValue="XTzoBpOw6XEr/1KbqidLjIU/1CrBMXqZ3ZX7mNHxZKRG5aq5OFWDaZVY1nn73Kgb1byXXfEBK3xherKGfK9c4w==" saltValue="fvk0wZLYl1BiC0apZvKDiw==" spinCount="100000" sheet="1" objects="1" scenarios="1" sort="0"/>
  <mergeCells count="22">
    <mergeCell ref="L13:M13"/>
    <mergeCell ref="D2:H2"/>
    <mergeCell ref="B3:B4"/>
    <mergeCell ref="L3:O3"/>
    <mergeCell ref="L4:M4"/>
    <mergeCell ref="N4:O4"/>
    <mergeCell ref="L5:M5"/>
    <mergeCell ref="N5:O5"/>
    <mergeCell ref="L7:O7"/>
    <mergeCell ref="L8:M8"/>
    <mergeCell ref="N8:O8"/>
    <mergeCell ref="L9:M9"/>
    <mergeCell ref="L11:O11"/>
    <mergeCell ref="L24:O26"/>
    <mergeCell ref="D27:I28"/>
    <mergeCell ref="L27:O28"/>
    <mergeCell ref="L14:M14"/>
    <mergeCell ref="L15:M15"/>
    <mergeCell ref="L16:M16"/>
    <mergeCell ref="L18:O18"/>
    <mergeCell ref="O22:P22"/>
    <mergeCell ref="O23:P23"/>
  </mergeCells>
  <conditionalFormatting sqref="R2:BS26">
    <cfRule type="expression" dxfId="29" priority="1">
      <formula>IF(ISBLANK($A$1),TRUE,FALSE)</formula>
    </cfRule>
  </conditionalFormatting>
  <conditionalFormatting sqref="AJ4:BS26">
    <cfRule type="containsErrors" dxfId="28" priority="2">
      <formula>ISERROR(AJ4)</formula>
    </cfRule>
  </conditionalFormatting>
  <dataValidations count="2">
    <dataValidation type="list" showInputMessage="1" showErrorMessage="1" sqref="H4">
      <formula1>$T$4:$T$9</formula1>
    </dataValidation>
    <dataValidation type="list" showInputMessage="1" showErrorMessage="1" sqref="H5:H26">
      <formula1>$T$4:$T$11</formula1>
    </dataValidation>
  </dataValidations>
  <hyperlinks>
    <hyperlink ref="L27" r:id="rId1" display="https://youtu.be/myxUd_RfmoI"/>
  </hyperlinks>
  <printOptions horizontalCentered="1"/>
  <pageMargins left="0.5" right="0.5" top="0.5" bottom="0.7" header="0" footer="0.3"/>
  <pageSetup orientation="landscape" r:id="rId2"/>
  <headerFooter>
    <oddFooter>&amp;L&amp;8Printed &amp;D  &amp;T&amp;C&amp;8Pulaski County Schools&amp;R&amp;8Page &amp;P of &amp;N</oddFooter>
  </headerFooter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77"/>
  <sheetViews>
    <sheetView showGridLines="0" zoomScaleNormal="100" workbookViewId="0"/>
  </sheetViews>
  <sheetFormatPr defaultColWidth="9.140625" defaultRowHeight="14.1" customHeight="1" x14ac:dyDescent="0.25"/>
  <cols>
    <col min="1" max="1" width="2.7109375" style="12" customWidth="1"/>
    <col min="2" max="2" width="113.5703125" style="12" customWidth="1"/>
    <col min="3" max="3" width="2.7109375" style="104" customWidth="1"/>
    <col min="4" max="4" width="6.42578125" style="106" customWidth="1"/>
    <col min="5" max="5" width="10.42578125" style="109" customWidth="1"/>
    <col min="6" max="6" width="7" style="109" customWidth="1"/>
    <col min="7" max="7" width="7" style="110" customWidth="1"/>
    <col min="8" max="8" width="8.42578125" style="110" customWidth="1"/>
    <col min="9" max="9" width="41.85546875" style="111" customWidth="1"/>
    <col min="10" max="10" width="2.7109375" style="112" customWidth="1"/>
    <col min="11" max="11" width="2.7109375" style="104" customWidth="1"/>
    <col min="12" max="12" width="14.42578125" style="104" customWidth="1"/>
    <col min="13" max="13" width="2" style="104" bestFit="1" customWidth="1"/>
    <col min="14" max="15" width="10.5703125" style="104" customWidth="1"/>
    <col min="16" max="16" width="2.5703125" style="106" customWidth="1"/>
    <col min="17" max="17" width="14" style="2" customWidth="1"/>
    <col min="18" max="18" width="8.140625" style="2" bestFit="1" customWidth="1"/>
    <col min="19" max="20" width="9.140625" style="2" customWidth="1"/>
    <col min="21" max="22" width="10.7109375" style="2" customWidth="1"/>
    <col min="23" max="35" width="9.140625" style="2" customWidth="1"/>
    <col min="36" max="48" width="9.140625" style="2"/>
    <col min="49" max="56" width="9.140625" style="2" customWidth="1"/>
    <col min="57" max="59" width="9.140625" style="2"/>
    <col min="60" max="16384" width="9.140625" style="12"/>
  </cols>
  <sheetData>
    <row r="1" spans="1:73" s="81" customFormat="1" ht="10.5" customHeight="1" x14ac:dyDescent="0.3">
      <c r="A1" s="1"/>
      <c r="B1" s="82"/>
      <c r="D1" s="83"/>
      <c r="E1" s="84"/>
      <c r="F1" s="84"/>
      <c r="G1" s="82"/>
      <c r="H1" s="82"/>
      <c r="I1" s="85"/>
      <c r="J1" s="86"/>
      <c r="M1" s="129"/>
      <c r="N1" s="83"/>
      <c r="O1" s="83"/>
      <c r="P1" s="83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U1" s="87"/>
    </row>
    <row r="2" spans="1:73" s="81" customFormat="1" ht="18.75" customHeight="1" x14ac:dyDescent="0.35">
      <c r="B2" s="79" t="s">
        <v>78</v>
      </c>
      <c r="D2" s="142" t="str">
        <f>IF($N$4="","",$N$4)</f>
        <v/>
      </c>
      <c r="E2" s="142"/>
      <c r="F2" s="142"/>
      <c r="G2" s="142"/>
      <c r="H2" s="142"/>
      <c r="I2" s="120" t="str">
        <f>IF($N$8="","",$N$8)</f>
        <v/>
      </c>
      <c r="J2" s="120"/>
      <c r="K2" s="121"/>
      <c r="L2" s="122"/>
      <c r="M2" s="122"/>
      <c r="N2" s="122"/>
      <c r="O2" s="28"/>
      <c r="P2" s="29"/>
      <c r="Q2" s="87"/>
      <c r="R2" s="11" t="s">
        <v>23</v>
      </c>
      <c r="S2" s="4"/>
      <c r="T2" s="4"/>
      <c r="U2" s="4"/>
      <c r="V2" s="4"/>
      <c r="W2" s="6"/>
      <c r="X2" s="68">
        <v>1</v>
      </c>
      <c r="Y2" s="68">
        <v>2</v>
      </c>
      <c r="Z2" s="68">
        <v>3</v>
      </c>
      <c r="AA2" s="68">
        <v>4</v>
      </c>
      <c r="AB2" s="69">
        <v>5</v>
      </c>
      <c r="AC2" s="70">
        <v>6</v>
      </c>
      <c r="AD2" s="70">
        <v>7</v>
      </c>
      <c r="AE2" s="70">
        <v>8</v>
      </c>
      <c r="AF2" s="70">
        <v>9</v>
      </c>
      <c r="AG2" s="70">
        <v>10</v>
      </c>
      <c r="AH2" s="70">
        <v>11</v>
      </c>
      <c r="AI2" s="70">
        <v>12</v>
      </c>
      <c r="AJ2" s="65">
        <v>1</v>
      </c>
      <c r="AK2" s="66">
        <v>2</v>
      </c>
      <c r="AL2" s="66">
        <v>3</v>
      </c>
      <c r="AM2" s="66">
        <v>4</v>
      </c>
      <c r="AN2" s="67">
        <v>5</v>
      </c>
      <c r="AO2" s="67">
        <v>6</v>
      </c>
      <c r="AP2" s="67">
        <v>7</v>
      </c>
      <c r="AQ2" s="67">
        <v>8</v>
      </c>
      <c r="AR2" s="67">
        <v>9</v>
      </c>
      <c r="AS2" s="67">
        <v>10</v>
      </c>
      <c r="AT2" s="67">
        <v>11</v>
      </c>
      <c r="AU2" s="67">
        <v>12</v>
      </c>
      <c r="AV2" s="62">
        <v>1</v>
      </c>
      <c r="AW2" s="63">
        <v>2</v>
      </c>
      <c r="AX2" s="63">
        <v>3</v>
      </c>
      <c r="AY2" s="63">
        <v>4</v>
      </c>
      <c r="AZ2" s="64">
        <v>5</v>
      </c>
      <c r="BA2" s="62">
        <v>6</v>
      </c>
      <c r="BB2" s="62">
        <v>7</v>
      </c>
      <c r="BC2" s="62">
        <v>8</v>
      </c>
      <c r="BD2" s="62">
        <v>9</v>
      </c>
      <c r="BE2" s="62">
        <v>10</v>
      </c>
      <c r="BF2" s="62">
        <v>11</v>
      </c>
      <c r="BG2" s="62">
        <v>12</v>
      </c>
      <c r="BH2" s="58">
        <v>1</v>
      </c>
      <c r="BI2" s="59">
        <v>2</v>
      </c>
      <c r="BJ2" s="59">
        <v>3</v>
      </c>
      <c r="BK2" s="59">
        <v>4</v>
      </c>
      <c r="BL2" s="60">
        <v>5</v>
      </c>
      <c r="BM2" s="58">
        <v>6</v>
      </c>
      <c r="BN2" s="58">
        <v>7</v>
      </c>
      <c r="BO2" s="58">
        <v>8</v>
      </c>
      <c r="BP2" s="58">
        <v>9</v>
      </c>
      <c r="BQ2" s="58">
        <v>10</v>
      </c>
      <c r="BR2" s="58">
        <v>11</v>
      </c>
      <c r="BS2" s="58">
        <v>12</v>
      </c>
    </row>
    <row r="3" spans="1:73" s="2" customFormat="1" ht="18.75" customHeight="1" thickBot="1" x14ac:dyDescent="0.35">
      <c r="B3" s="156" t="str">
        <f>IF($N$4="","",IF($N$8="",$N$4,$N$4&amp;"  ("&amp;N8&amp;")"))</f>
        <v/>
      </c>
      <c r="C3" s="88"/>
      <c r="D3" s="89" t="s">
        <v>22</v>
      </c>
      <c r="E3" s="89" t="s">
        <v>20</v>
      </c>
      <c r="F3" s="89" t="s">
        <v>19</v>
      </c>
      <c r="G3" s="89" t="s">
        <v>21</v>
      </c>
      <c r="H3" s="90" t="s">
        <v>72</v>
      </c>
      <c r="I3" s="91" t="s">
        <v>18</v>
      </c>
      <c r="J3" s="92"/>
      <c r="K3" s="30"/>
      <c r="L3" s="157" t="s">
        <v>62</v>
      </c>
      <c r="M3" s="157"/>
      <c r="N3" s="157"/>
      <c r="O3" s="157"/>
      <c r="P3" s="31"/>
      <c r="Q3" s="18"/>
      <c r="R3" s="43">
        <v>0</v>
      </c>
      <c r="S3" s="44" t="s">
        <v>71</v>
      </c>
      <c r="T3" s="44" t="s">
        <v>65</v>
      </c>
      <c r="U3" s="44" t="s">
        <v>69</v>
      </c>
      <c r="V3" s="44" t="s">
        <v>70</v>
      </c>
      <c r="W3" s="45" t="s">
        <v>11</v>
      </c>
      <c r="X3" s="71" t="s">
        <v>5</v>
      </c>
      <c r="Y3" s="71" t="s">
        <v>6</v>
      </c>
      <c r="Z3" s="71" t="s">
        <v>7</v>
      </c>
      <c r="AA3" s="71" t="s">
        <v>8</v>
      </c>
      <c r="AB3" s="71" t="s">
        <v>9</v>
      </c>
      <c r="AC3" s="71" t="s">
        <v>10</v>
      </c>
      <c r="AD3" s="71" t="s">
        <v>36</v>
      </c>
      <c r="AE3" s="71" t="s">
        <v>26</v>
      </c>
      <c r="AF3" s="71" t="s">
        <v>28</v>
      </c>
      <c r="AG3" s="71" t="s">
        <v>30</v>
      </c>
      <c r="AH3" s="71" t="s">
        <v>32</v>
      </c>
      <c r="AI3" s="71" t="s">
        <v>34</v>
      </c>
      <c r="AJ3" s="50" t="s">
        <v>75</v>
      </c>
      <c r="AK3" s="50" t="s">
        <v>0</v>
      </c>
      <c r="AL3" s="50" t="s">
        <v>1</v>
      </c>
      <c r="AM3" s="50" t="s">
        <v>2</v>
      </c>
      <c r="AN3" s="50" t="s">
        <v>3</v>
      </c>
      <c r="AO3" s="50" t="s">
        <v>4</v>
      </c>
      <c r="AP3" s="50" t="s">
        <v>25</v>
      </c>
      <c r="AQ3" s="50" t="s">
        <v>27</v>
      </c>
      <c r="AR3" s="50" t="s">
        <v>29</v>
      </c>
      <c r="AS3" s="50" t="s">
        <v>31</v>
      </c>
      <c r="AT3" s="50" t="s">
        <v>33</v>
      </c>
      <c r="AU3" s="50" t="s">
        <v>35</v>
      </c>
      <c r="AV3" s="56" t="s">
        <v>77</v>
      </c>
      <c r="AW3" s="56" t="s">
        <v>13</v>
      </c>
      <c r="AX3" s="56" t="s">
        <v>14</v>
      </c>
      <c r="AY3" s="56" t="s">
        <v>15</v>
      </c>
      <c r="AZ3" s="56" t="s">
        <v>16</v>
      </c>
      <c r="BA3" s="56" t="s">
        <v>17</v>
      </c>
      <c r="BB3" s="56" t="s">
        <v>37</v>
      </c>
      <c r="BC3" s="56" t="s">
        <v>38</v>
      </c>
      <c r="BD3" s="56" t="s">
        <v>39</v>
      </c>
      <c r="BE3" s="56" t="s">
        <v>40</v>
      </c>
      <c r="BF3" s="56" t="s">
        <v>41</v>
      </c>
      <c r="BG3" s="56" t="s">
        <v>42</v>
      </c>
      <c r="BH3" s="54" t="s">
        <v>43</v>
      </c>
      <c r="BI3" s="54" t="s">
        <v>44</v>
      </c>
      <c r="BJ3" s="54" t="s">
        <v>45</v>
      </c>
      <c r="BK3" s="54" t="s">
        <v>46</v>
      </c>
      <c r="BL3" s="54" t="s">
        <v>47</v>
      </c>
      <c r="BM3" s="54" t="s">
        <v>48</v>
      </c>
      <c r="BN3" s="54" t="s">
        <v>49</v>
      </c>
      <c r="BO3" s="54" t="s">
        <v>50</v>
      </c>
      <c r="BP3" s="54" t="s">
        <v>51</v>
      </c>
      <c r="BQ3" s="54" t="s">
        <v>52</v>
      </c>
      <c r="BR3" s="54" t="s">
        <v>53</v>
      </c>
      <c r="BS3" s="54" t="s">
        <v>54</v>
      </c>
    </row>
    <row r="4" spans="1:73" s="2" customFormat="1" ht="18.75" customHeight="1" thickTop="1" thickBot="1" x14ac:dyDescent="0.3">
      <c r="B4" s="156"/>
      <c r="C4" s="88"/>
      <c r="D4" s="7">
        <v>0</v>
      </c>
      <c r="E4" s="8">
        <v>42590</v>
      </c>
      <c r="F4" s="5" t="str">
        <f>IFERROR(IF(COUNT(G$4:G4)=0,"",IF(H4="Hold",F3,IF(ISNUMBER(U4),G4,F3+V4))),"")</f>
        <v/>
      </c>
      <c r="G4" s="13"/>
      <c r="H4" s="26"/>
      <c r="I4" s="17"/>
      <c r="J4" s="93"/>
      <c r="K4" s="30"/>
      <c r="L4" s="145" t="s">
        <v>24</v>
      </c>
      <c r="M4" s="145"/>
      <c r="N4" s="147"/>
      <c r="O4" s="147"/>
      <c r="P4" s="32"/>
      <c r="Q4" s="18"/>
      <c r="R4" s="46">
        <v>1</v>
      </c>
      <c r="S4" s="47" t="e">
        <f t="shared" ref="S4:S26" si="0">IF(OR(ISTEXT($G4),ISBLANK($G4)),NA(),$G4)</f>
        <v>#N/A</v>
      </c>
      <c r="T4" s="52" t="s">
        <v>64</v>
      </c>
      <c r="U4" s="52" t="str">
        <f>IF(H4="30 Mins",$N$19,IF(H4="45 Mins",$N$20,IF(H4="60 Mins",$N$21,IF(H4="Alt 1",$N$22,IF(H4="Alt 2",$N$23,IF(H4="Alt 3",$N$24,IF(H4="Alt 4",$N$25,IF(H4="Alt 5",#REF!,IF(H4="Change",V3,"")))))))))</f>
        <v/>
      </c>
      <c r="V4" s="53" t="e">
        <f>IF(COUNT(U$4:U4)=0,NA(),IF(ISNUMBER(U4),U4,V3))</f>
        <v>#N/A</v>
      </c>
      <c r="W4" s="48" t="e">
        <f t="shared" ref="W4:W26" si="1">IF(ISNUMBER(U4),E4-3,NA())</f>
        <v>#N/A</v>
      </c>
      <c r="X4" s="72" t="str">
        <f>IF(AND(ISNUMBER($S4),COUNT($U$4:$U4)=X$2),$S4,"")</f>
        <v/>
      </c>
      <c r="Y4" s="72" t="str">
        <f>IF(AND(ISNUMBER($S4),COUNT($U$4:$U4)=Y$2),$S4,"")</f>
        <v/>
      </c>
      <c r="Z4" s="72" t="str">
        <f>IF(AND(ISNUMBER($S4),COUNT($U$4:$U4)=Z$2),$S4,"")</f>
        <v/>
      </c>
      <c r="AA4" s="72" t="str">
        <f>IF(AND(ISNUMBER($S4),COUNT($U$4:$U4)=AA$2),$S4,"")</f>
        <v/>
      </c>
      <c r="AB4" s="72" t="str">
        <f>IF(AND(ISNUMBER($S4),COUNT($U$4:$U4)=AB$2),$S4,"")</f>
        <v/>
      </c>
      <c r="AC4" s="72" t="str">
        <f>IF(AND(ISNUMBER($S4),COUNT($U$4:$U4)=AC$2),$S4,"")</f>
        <v/>
      </c>
      <c r="AD4" s="72" t="str">
        <f>IF(AND(ISNUMBER($S4),COUNT($U$4:$U4)=AD$2),$S4,"")</f>
        <v/>
      </c>
      <c r="AE4" s="72" t="str">
        <f>IF(AND(ISNUMBER($S4),COUNT($U$4:$U4)=AE$2),$S4,"")</f>
        <v/>
      </c>
      <c r="AF4" s="72" t="str">
        <f>IF(AND(ISNUMBER($S4),COUNT($U$4:$U4)=AF$2),$S4,"")</f>
        <v/>
      </c>
      <c r="AG4" s="72" t="str">
        <f>IF(AND(ISNUMBER($S4),COUNT($U$4:$U4)=AG$2),$S4,"")</f>
        <v/>
      </c>
      <c r="AH4" s="72" t="str">
        <f>IF(AND(ISNUMBER($S4),COUNT($U$4:$U4)=AH$2),$S4,"")</f>
        <v/>
      </c>
      <c r="AI4" s="72" t="str">
        <f>IF(AND(ISNUMBER($S4),COUNT($U$4:$U4)=AI$2),$S4,"")</f>
        <v/>
      </c>
      <c r="AJ4" s="51" t="e">
        <f>IFERROR(IF(COUNT($U$4:$U4)&lt;&gt;AJ$2,NA(),SLOPE(X$4:X$26,$R$4:$R$26)*($R4-COUNTIF(BH$4:BH4,"Hold"))+INTERCEPT(X$4:X$26,$R$4:$R$26)),NA())</f>
        <v>#N/A</v>
      </c>
      <c r="AK4" s="51" t="e">
        <f>IFERROR(IF(COUNT($U$4:$U4)&lt;&gt;AK$2,NA(),SLOPE(Y$4:Y$26,$R$4:$R$26)*($R4-COUNTIF(BI$4:BI4,"Hold"))+INTERCEPT(Y$4:Y$26,$R$4:$R$26)),NA())</f>
        <v>#N/A</v>
      </c>
      <c r="AL4" s="51" t="e">
        <f>IFERROR(IF(COUNT($U$4:$U4)&lt;&gt;AL$2,NA(),SLOPE(Z$4:Z$26,$R$4:$R$26)*($R4-COUNTIF(BJ$4:BJ4,"Hold"))+INTERCEPT(Z$4:Z$26,$R$4:$R$26)),NA())</f>
        <v>#N/A</v>
      </c>
      <c r="AM4" s="51" t="e">
        <f>IFERROR(IF(COUNT($U$4:$U4)&lt;&gt;AM$2,NA(),SLOPE(AA$4:AA$26,$R$4:$R$26)*($R4-COUNTIF(BK$4:BK4,"Hold"))+INTERCEPT(AA$4:AA$26,$R$4:$R$26)),NA())</f>
        <v>#N/A</v>
      </c>
      <c r="AN4" s="51" t="e">
        <f>IFERROR(IF(COUNT($U$4:$U4)&lt;&gt;AN$2,NA(),SLOPE(AB$4:AB$26,$R$4:$R$26)*($R4-COUNTIF(BL$4:BL4,"Hold"))+INTERCEPT(AB$4:AB$26,$R$4:$R$26)),NA())</f>
        <v>#N/A</v>
      </c>
      <c r="AO4" s="51" t="e">
        <f>IFERROR(IF(COUNT($U$4:$U4)&lt;&gt;AO$2,NA(),SLOPE(AC$4:AC$26,$R$4:$R$26)*($R4-COUNTIF(BM$4:BM4,"Hold"))+INTERCEPT(AC$4:AC$26,$R$4:$R$26)),NA())</f>
        <v>#N/A</v>
      </c>
      <c r="AP4" s="51" t="e">
        <f>IFERROR(IF(COUNT($U$4:$U4)&lt;&gt;AP$2,NA(),SLOPE(AD$4:AD$26,$R$4:$R$26)*($R4-COUNTIF(BN$4:BN4,"Hold"))+INTERCEPT(AD$4:AD$26,$R$4:$R$26)),NA())</f>
        <v>#N/A</v>
      </c>
      <c r="AQ4" s="51" t="e">
        <f>IFERROR(IF(COUNT($U$4:$U4)&lt;&gt;AQ$2,NA(),SLOPE(AE$4:AE$26,$R$4:$R$26)*($R4-COUNTIF(BO$4:BO4,"Hold"))+INTERCEPT(AE$4:AE$26,$R$4:$R$26)),NA())</f>
        <v>#N/A</v>
      </c>
      <c r="AR4" s="51" t="e">
        <f>IFERROR(IF(COUNT($U$4:$U4)&lt;&gt;AR$2,NA(),SLOPE(AF$4:AF$26,$R$4:$R$26)*($R4-COUNTIF(BP$4:BP4,"Hold"))+INTERCEPT(AF$4:AF$26,$R$4:$R$26)),NA())</f>
        <v>#N/A</v>
      </c>
      <c r="AS4" s="51" t="e">
        <f>IFERROR(IF(COUNT($U$4:$U4)&lt;&gt;AS$2,NA(),SLOPE(AG$4:AG$26,$R$4:$R$26)*($R4-COUNTIF(BQ$4:BQ4,"Hold"))+INTERCEPT(AG$4:AG$26,$R$4:$R$26)),NA())</f>
        <v>#N/A</v>
      </c>
      <c r="AT4" s="51" t="e">
        <f>IFERROR(IF(COUNT($U$4:$U4)&lt;&gt;AT$2,NA(),SLOPE(AH$4:AH$26,$R$4:$R$26)*($R4-COUNTIF(BR$4:BR4,"Hold"))+INTERCEPT(AH$4:AH$26,$R$4:$R$26)),NA())</f>
        <v>#N/A</v>
      </c>
      <c r="AU4" s="51" t="e">
        <f>IFERROR(IF(COUNT($U$4:$U4)&lt;&gt;AU$2,NA(),SLOPE(AI$4:AI$26,$R$4:$R$26)*($R4-COUNTIF(BS$4:BS4,"Hold"))+INTERCEPT(AI$4:AI$26,$R$4:$R$26)),NA())</f>
        <v>#N/A</v>
      </c>
      <c r="AV4" s="57" t="e">
        <f>IF(AND(ISNUMBER($U4),COUNT($U$4:$U4)=AV$2),$G4,IF($H4="Hold",AV3,IF(COUNT($U$4:$U4)=AV$2,$V4+AV3,NA())))</f>
        <v>#N/A</v>
      </c>
      <c r="AW4" s="57" t="e">
        <f>IF(AND(ISNUMBER($U4),COUNT($U$4:$U4)=AW$2),$G4,IF($H4="Hold",AW3,IF(COUNT($U$4:$U4)=AW$2,$V4+AW3,NA())))</f>
        <v>#N/A</v>
      </c>
      <c r="AX4" s="57" t="e">
        <f>IF(AND(ISNUMBER($U4),COUNT($U$4:$U4)=AX$2),$G4,IF($H4="Hold",AX3,IF(COUNT($U$4:$U4)=AX$2,$V4+AX3,NA())))</f>
        <v>#N/A</v>
      </c>
      <c r="AY4" s="57" t="e">
        <f>IF(AND(ISNUMBER($U4),COUNT($U$4:$U4)=AY$2),$G4,IF($H4="Hold",AY3,IF(COUNT($U$4:$U4)=AY$2,$V4+AY3,NA())))</f>
        <v>#N/A</v>
      </c>
      <c r="AZ4" s="57" t="e">
        <f>IF(AND(ISNUMBER($U4),COUNT($U$4:$U4)=AZ$2),$G4,IF($H4="Hold",AZ3,IF(COUNT($U$4:$U4)=AZ$2,$V4+AZ3,NA())))</f>
        <v>#N/A</v>
      </c>
      <c r="BA4" s="57" t="e">
        <f>IF(AND(ISNUMBER($U4),COUNT($U$4:$U4)=BA$2),$G4,IF($H4="Hold",BA3,IF(COUNT($U$4:$U4)=BA$2,$V4+BA3,NA())))</f>
        <v>#N/A</v>
      </c>
      <c r="BB4" s="57" t="e">
        <f>IF(AND(ISNUMBER($U4),COUNT($U$4:$U4)=BB$2),$G4,IF($H4="Hold",BB3,IF(COUNT($U$4:$U4)=BB$2,$V4+BB3,NA())))</f>
        <v>#N/A</v>
      </c>
      <c r="BC4" s="57" t="e">
        <f>IF(AND(ISNUMBER($U4),COUNT($U$4:$U4)=BC$2),$G4,IF($H4="Hold",BC3,IF(COUNT($U$4:$U4)=BC$2,$V4+BC3,NA())))</f>
        <v>#N/A</v>
      </c>
      <c r="BD4" s="57" t="e">
        <f>IF(AND(ISNUMBER($U4),COUNT($U$4:$U4)=BD$2),$G4,IF($H4="Hold",BD3,IF(COUNT($U$4:$U4)=BD$2,$V4+BD3,NA())))</f>
        <v>#N/A</v>
      </c>
      <c r="BE4" s="57" t="e">
        <f>IF(AND(ISNUMBER($U4),COUNT($U$4:$U4)=BE$2),$G4,IF($H4="Hold",BE3,IF(COUNT($U$4:$U4)=BE$2,$V4+BE3,NA())))</f>
        <v>#N/A</v>
      </c>
      <c r="BF4" s="57" t="e">
        <f>IF(AND(ISNUMBER($U4),COUNT($U$4:$U4)=BF$2),$G4,IF($H4="Hold",BF3,IF(COUNT($U$4:$U4)=BF$2,$V4+BF3,NA())))</f>
        <v>#N/A</v>
      </c>
      <c r="BG4" s="57" t="e">
        <f>IF(AND(ISNUMBER($U4),COUNT($U$4:$U4)=BG$2),$G4,IF($H4="Hold",BG3,IF(COUNT($U$4:$U4)=BG$2,$V4+BG3,NA())))</f>
        <v>#N/A</v>
      </c>
      <c r="BH4" s="55" t="e">
        <f>IF(AND(COUNT($U$4:$U4)=BH$2,$H4="Hold"),"Hold",NA())</f>
        <v>#N/A</v>
      </c>
      <c r="BI4" s="55" t="e">
        <f>IF(AND(COUNT($U$4:$U4)=BI$2,$H4="Hold"),"Hold",NA())</f>
        <v>#N/A</v>
      </c>
      <c r="BJ4" s="55" t="e">
        <f>IF(AND(COUNT($U$4:$U4)=BJ$2,$H4="Hold"),"Hold",NA())</f>
        <v>#N/A</v>
      </c>
      <c r="BK4" s="55" t="e">
        <f>IF(AND(COUNT($U$4:$U4)=BK$2,$H4="Hold"),"Hold",NA())</f>
        <v>#N/A</v>
      </c>
      <c r="BL4" s="55" t="e">
        <f>IF(AND(COUNT($U$4:$U4)=BL$2,$H4="Hold"),"Hold",NA())</f>
        <v>#N/A</v>
      </c>
      <c r="BM4" s="55" t="e">
        <f>IF(AND(COUNT($U$4:$U4)=BM$2,$H4="Hold"),"Hold",NA())</f>
        <v>#N/A</v>
      </c>
      <c r="BN4" s="55" t="e">
        <f>IF(AND(COUNT($U$4:$U4)=BN$2,$H4="Hold"),"Hold",NA())</f>
        <v>#N/A</v>
      </c>
      <c r="BO4" s="55" t="e">
        <f>IF(AND(COUNT($U$4:$U4)=BO$2,$H4="Hold"),"Hold",NA())</f>
        <v>#N/A</v>
      </c>
      <c r="BP4" s="55" t="e">
        <f>IF(AND(COUNT($U$4:$U4)=BP$2,$H4="Hold"),"Hold",NA())</f>
        <v>#N/A</v>
      </c>
      <c r="BQ4" s="55" t="e">
        <f>IF(AND(COUNT($U$4:$U4)=BQ$2,$H4="Hold"),"Hold",NA())</f>
        <v>#N/A</v>
      </c>
      <c r="BR4" s="55" t="e">
        <f>IF(AND(COUNT($U$4:$U4)=BR$2,$H4="Hold"),"Hold",NA())</f>
        <v>#N/A</v>
      </c>
      <c r="BS4" s="55" t="e">
        <f>IF(AND(COUNT($U$4:$U4)=BS$2,$H4="Hold"),"Hold",NA())</f>
        <v>#N/A</v>
      </c>
    </row>
    <row r="5" spans="1:73" s="2" customFormat="1" ht="18.75" customHeight="1" thickTop="1" thickBot="1" x14ac:dyDescent="0.3">
      <c r="B5" s="21"/>
      <c r="C5" s="88"/>
      <c r="D5" s="9">
        <f>D4+2</f>
        <v>2</v>
      </c>
      <c r="E5" s="10">
        <f>E4+14</f>
        <v>42604</v>
      </c>
      <c r="F5" s="5" t="str">
        <f>IFERROR(IF(COUNT(G$4:G5)=0,"",IF(H5="Hold",F4,IF(ISNUMBER(U5),G5,F4+V5))),"")</f>
        <v/>
      </c>
      <c r="G5" s="13"/>
      <c r="H5" s="27"/>
      <c r="I5" s="17"/>
      <c r="J5" s="93"/>
      <c r="K5" s="30"/>
      <c r="L5" s="144" t="s">
        <v>12</v>
      </c>
      <c r="M5" s="144"/>
      <c r="N5" s="159"/>
      <c r="O5" s="159"/>
      <c r="P5" s="33"/>
      <c r="R5" s="46">
        <v>2</v>
      </c>
      <c r="S5" s="47" t="e">
        <f t="shared" si="0"/>
        <v>#N/A</v>
      </c>
      <c r="T5" s="47" t="s">
        <v>55</v>
      </c>
      <c r="U5" s="52" t="str">
        <f>IF(H5="30 Mins",$N$19,IF(H5="45 Mins",$N$20,IF(H5="60 Mins",$N$21,IF(H5="Alt 1",$N$22,IF(H5="Alt 2",$N$23,IF(H5="Alt 3",$N$24,IF(H5="Alt 4",$N$25,IF(H5="Alt 5",#REF!,IF(H5="Change",V4,"")))))))))</f>
        <v/>
      </c>
      <c r="V5" s="53" t="e">
        <f>IF(COUNT(U$4:U5)=0,NA(),IF(ISNUMBER(U5),U5,V4))</f>
        <v>#N/A</v>
      </c>
      <c r="W5" s="48" t="e">
        <f t="shared" si="1"/>
        <v>#N/A</v>
      </c>
      <c r="X5" s="72" t="str">
        <f>IF(AND(ISNUMBER($S5),COUNT($U$4:$U5)=X$2),$S5,"")</f>
        <v/>
      </c>
      <c r="Y5" s="72" t="str">
        <f>IF(AND(ISNUMBER($S5),COUNT($U$4:$U5)=Y$2),$S5,"")</f>
        <v/>
      </c>
      <c r="Z5" s="72" t="str">
        <f>IF(AND(ISNUMBER($S5),COUNT($U$4:$U5)=Z$2),$S5,"")</f>
        <v/>
      </c>
      <c r="AA5" s="72" t="str">
        <f>IF(AND(ISNUMBER($S5),COUNT($U$4:$U5)=AA$2),$S5,"")</f>
        <v/>
      </c>
      <c r="AB5" s="72" t="str">
        <f>IF(AND(ISNUMBER($S5),COUNT($U$4:$U5)=AB$2),$S5,"")</f>
        <v/>
      </c>
      <c r="AC5" s="72" t="str">
        <f>IF(AND(ISNUMBER($S5),COUNT($U$4:$U5)=AC$2),$S5,"")</f>
        <v/>
      </c>
      <c r="AD5" s="72" t="str">
        <f>IF(AND(ISNUMBER($S5),COUNT($U$4:$U5)=AD$2),$S5,"")</f>
        <v/>
      </c>
      <c r="AE5" s="72" t="str">
        <f>IF(AND(ISNUMBER($S5),COUNT($U$4:$U5)=AE$2),$S5,"")</f>
        <v/>
      </c>
      <c r="AF5" s="72" t="str">
        <f>IF(AND(ISNUMBER($S5),COUNT($U$4:$U5)=AF$2),$S5,"")</f>
        <v/>
      </c>
      <c r="AG5" s="72" t="str">
        <f>IF(AND(ISNUMBER($S5),COUNT($U$4:$U5)=AG$2),$S5,"")</f>
        <v/>
      </c>
      <c r="AH5" s="72" t="str">
        <f>IF(AND(ISNUMBER($S5),COUNT($U$4:$U5)=AH$2),$S5,"")</f>
        <v/>
      </c>
      <c r="AI5" s="72" t="str">
        <f>IF(AND(ISNUMBER($S5),COUNT($U$4:$U5)=AI$2),$S5,"")</f>
        <v/>
      </c>
      <c r="AJ5" s="51" t="e">
        <f>IFERROR(IF(COUNT($U$4:$U5)&lt;&gt;AJ$2,NA(),SLOPE(X$4:X$26,$R$4:$R$26)*($R5-COUNTIF(BH$4:BH5,"Hold"))+INTERCEPT(X$4:X$26,$R$4:$R$26)),NA())</f>
        <v>#N/A</v>
      </c>
      <c r="AK5" s="51" t="e">
        <f>IFERROR(IF(COUNT($U$4:$U5)&lt;&gt;AK$2,NA(),SLOPE(Y$4:Y$26,$R$4:$R$26)*($R5-COUNTIF(BI$4:BI5,"Hold"))+INTERCEPT(Y$4:Y$26,$R$4:$R$26)),NA())</f>
        <v>#N/A</v>
      </c>
      <c r="AL5" s="51" t="e">
        <f>IFERROR(IF(COUNT($U$4:$U5)&lt;&gt;AL$2,NA(),SLOPE(Z$4:Z$26,$R$4:$R$26)*($R5-COUNTIF(BJ$4:BJ5,"Hold"))+INTERCEPT(Z$4:Z$26,$R$4:$R$26)),NA())</f>
        <v>#N/A</v>
      </c>
      <c r="AM5" s="51" t="e">
        <f>IFERROR(IF(COUNT($U$4:$U5)&lt;&gt;AM$2,NA(),SLOPE(AA$4:AA$26,$R$4:$R$26)*($R5-COUNTIF(BK$4:BK5,"Hold"))+INTERCEPT(AA$4:AA$26,$R$4:$R$26)),NA())</f>
        <v>#N/A</v>
      </c>
      <c r="AN5" s="51" t="e">
        <f>IFERROR(IF(COUNT($U$4:$U5)&lt;&gt;AN$2,NA(),SLOPE(AB$4:AB$26,$R$4:$R$26)*($R5-COUNTIF(BL$4:BL5,"Hold"))+INTERCEPT(AB$4:AB$26,$R$4:$R$26)),NA())</f>
        <v>#N/A</v>
      </c>
      <c r="AO5" s="51" t="e">
        <f>IFERROR(IF(COUNT($U$4:$U5)&lt;&gt;AO$2,NA(),SLOPE(AC$4:AC$26,$R$4:$R$26)*($R5-COUNTIF(BM$4:BM5,"Hold"))+INTERCEPT(AC$4:AC$26,$R$4:$R$26)),NA())</f>
        <v>#N/A</v>
      </c>
      <c r="AP5" s="51" t="e">
        <f>IFERROR(IF(COUNT($U$4:$U5)&lt;&gt;AP$2,NA(),SLOPE(AD$4:AD$26,$R$4:$R$26)*($R5-COUNTIF(BN$4:BN5,"Hold"))+INTERCEPT(AD$4:AD$26,$R$4:$R$26)),NA())</f>
        <v>#N/A</v>
      </c>
      <c r="AQ5" s="51" t="e">
        <f>IFERROR(IF(COUNT($U$4:$U5)&lt;&gt;AQ$2,NA(),SLOPE(AE$4:AE$26,$R$4:$R$26)*($R5-COUNTIF(BO$4:BO5,"Hold"))+INTERCEPT(AE$4:AE$26,$R$4:$R$26)),NA())</f>
        <v>#N/A</v>
      </c>
      <c r="AR5" s="51" t="e">
        <f>IFERROR(IF(COUNT($U$4:$U5)&lt;&gt;AR$2,NA(),SLOPE(AF$4:AF$26,$R$4:$R$26)*($R5-COUNTIF(BP$4:BP5,"Hold"))+INTERCEPT(AF$4:AF$26,$R$4:$R$26)),NA())</f>
        <v>#N/A</v>
      </c>
      <c r="AS5" s="51" t="e">
        <f>IFERROR(IF(COUNT($U$4:$U5)&lt;&gt;AS$2,NA(),SLOPE(AG$4:AG$26,$R$4:$R$26)*($R5-COUNTIF(BQ$4:BQ5,"Hold"))+INTERCEPT(AG$4:AG$26,$R$4:$R$26)),NA())</f>
        <v>#N/A</v>
      </c>
      <c r="AT5" s="51" t="e">
        <f>IFERROR(IF(COUNT($U$4:$U5)&lt;&gt;AT$2,NA(),SLOPE(AH$4:AH$26,$R$4:$R$26)*($R5-COUNTIF(BR$4:BR5,"Hold"))+INTERCEPT(AH$4:AH$26,$R$4:$R$26)),NA())</f>
        <v>#N/A</v>
      </c>
      <c r="AU5" s="51" t="e">
        <f>IFERROR(IF(COUNT($U$4:$U5)&lt;&gt;AU$2,NA(),SLOPE(AI$4:AI$26,$R$4:$R$26)*($R5-COUNTIF(BS$4:BS5,"Hold"))+INTERCEPT(AI$4:AI$26,$R$4:$R$26)),NA())</f>
        <v>#N/A</v>
      </c>
      <c r="AV5" s="57" t="e">
        <f>IF(AND(ISNUMBER($U5),COUNT($U$4:$U5)=AV$2),$G5,IF($H5="Hold",AV4,IF(COUNT($U$4:$U5)=AV$2,$V5+AV4,NA())))</f>
        <v>#N/A</v>
      </c>
      <c r="AW5" s="57" t="e">
        <f>IF(AND(ISNUMBER($U5),COUNT($U$4:$U5)=AW$2),$G5,IF($H5="Hold",AW4,IF(COUNT($U$4:$U5)=AW$2,$V5+AW4,NA())))</f>
        <v>#N/A</v>
      </c>
      <c r="AX5" s="57" t="e">
        <f>IF(AND(ISNUMBER($U5),COUNT($U$4:$U5)=AX$2),$G5,IF($H5="Hold",AX4,IF(COUNT($U$4:$U5)=AX$2,$V5+AX4,NA())))</f>
        <v>#N/A</v>
      </c>
      <c r="AY5" s="57" t="e">
        <f>IF(AND(ISNUMBER($U5),COUNT($U$4:$U5)=AY$2),$G5,IF($H5="Hold",AY4,IF(COUNT($U$4:$U5)=AY$2,$V5+AY4,NA())))</f>
        <v>#N/A</v>
      </c>
      <c r="AZ5" s="57" t="e">
        <f>IF(AND(ISNUMBER($U5),COUNT($U$4:$U5)=AZ$2),$G5,IF($H5="Hold",AZ4,IF(COUNT($U$4:$U5)=AZ$2,$V5+AZ4,NA())))</f>
        <v>#N/A</v>
      </c>
      <c r="BA5" s="57" t="e">
        <f>IF(AND(ISNUMBER($U5),COUNT($U$4:$U5)=BA$2),$G5,IF($H5="Hold",BA4,IF(COUNT($U$4:$U5)=BA$2,$V5+BA4,NA())))</f>
        <v>#N/A</v>
      </c>
      <c r="BB5" s="57" t="e">
        <f>IF(AND(ISNUMBER($U5),COUNT($U$4:$U5)=BB$2),$G5,IF($H5="Hold",BB4,IF(COUNT($U$4:$U5)=BB$2,$V5+BB4,NA())))</f>
        <v>#N/A</v>
      </c>
      <c r="BC5" s="57" t="e">
        <f>IF(AND(ISNUMBER($U5),COUNT($U$4:$U5)=BC$2),$G5,IF($H5="Hold",BC4,IF(COUNT($U$4:$U5)=BC$2,$V5+BC4,NA())))</f>
        <v>#N/A</v>
      </c>
      <c r="BD5" s="57" t="e">
        <f>IF(AND(ISNUMBER($U5),COUNT($U$4:$U5)=BD$2),$G5,IF($H5="Hold",BD4,IF(COUNT($U$4:$U5)=BD$2,$V5+BD4,NA())))</f>
        <v>#N/A</v>
      </c>
      <c r="BE5" s="57" t="e">
        <f>IF(AND(ISNUMBER($U5),COUNT($U$4:$U5)=BE$2),$G5,IF($H5="Hold",BE4,IF(COUNT($U$4:$U5)=BE$2,$V5+BE4,NA())))</f>
        <v>#N/A</v>
      </c>
      <c r="BF5" s="57" t="e">
        <f>IF(AND(ISNUMBER($U5),COUNT($U$4:$U5)=BF$2),$G5,IF($H5="Hold",BF4,IF(COUNT($U$4:$U5)=BF$2,$V5+BF4,NA())))</f>
        <v>#N/A</v>
      </c>
      <c r="BG5" s="57" t="e">
        <f>IF(AND(ISNUMBER($U5),COUNT($U$4:$U5)=BG$2),$G5,IF($H5="Hold",BG4,IF(COUNT($U$4:$U5)=BG$2,$V5+BG4,NA())))</f>
        <v>#N/A</v>
      </c>
      <c r="BH5" s="55" t="e">
        <f>IF(AND(COUNT($U$4:$U5)=BH$2,$H5="Hold"),"Hold",NA())</f>
        <v>#N/A</v>
      </c>
      <c r="BI5" s="55" t="e">
        <f>IF(AND(COUNT($U$4:$U5)=BI$2,$H5="Hold"),"Hold",NA())</f>
        <v>#N/A</v>
      </c>
      <c r="BJ5" s="55" t="e">
        <f>IF(AND(COUNT($U$4:$U5)=BJ$2,$H5="Hold"),"Hold",NA())</f>
        <v>#N/A</v>
      </c>
      <c r="BK5" s="55" t="e">
        <f>IF(AND(COUNT($U$4:$U5)=BK$2,$H5="Hold"),"Hold",NA())</f>
        <v>#N/A</v>
      </c>
      <c r="BL5" s="55" t="e">
        <f>IF(AND(COUNT($U$4:$U5)=BL$2,$H5="Hold"),"Hold",NA())</f>
        <v>#N/A</v>
      </c>
      <c r="BM5" s="55" t="e">
        <f>IF(AND(COUNT($U$4:$U5)=BM$2,$H5="Hold"),"Hold",NA())</f>
        <v>#N/A</v>
      </c>
      <c r="BN5" s="55" t="e">
        <f>IF(AND(COUNT($U$4:$U5)=BN$2,$H5="Hold"),"Hold",NA())</f>
        <v>#N/A</v>
      </c>
      <c r="BO5" s="55" t="e">
        <f>IF(AND(COUNT($U$4:$U5)=BO$2,$H5="Hold"),"Hold",NA())</f>
        <v>#N/A</v>
      </c>
      <c r="BP5" s="55" t="e">
        <f>IF(AND(COUNT($U$4:$U5)=BP$2,$H5="Hold"),"Hold",NA())</f>
        <v>#N/A</v>
      </c>
      <c r="BQ5" s="55" t="e">
        <f>IF(AND(COUNT($U$4:$U5)=BQ$2,$H5="Hold"),"Hold",NA())</f>
        <v>#N/A</v>
      </c>
      <c r="BR5" s="55" t="e">
        <f>IF(AND(COUNT($U$4:$U5)=BR$2,$H5="Hold"),"Hold",NA())</f>
        <v>#N/A</v>
      </c>
      <c r="BS5" s="55" t="e">
        <f>IF(AND(COUNT($U$4:$U5)=BS$2,$H5="Hold"),"Hold",NA())</f>
        <v>#N/A</v>
      </c>
    </row>
    <row r="6" spans="1:73" s="94" customFormat="1" ht="18.75" customHeight="1" thickTop="1" x14ac:dyDescent="0.25">
      <c r="B6" s="22"/>
      <c r="C6" s="95"/>
      <c r="D6" s="9">
        <f t="shared" ref="D6:D26" si="2">D5+2</f>
        <v>4</v>
      </c>
      <c r="E6" s="10">
        <f t="shared" ref="E6:E26" si="3">E5+14</f>
        <v>42618</v>
      </c>
      <c r="F6" s="5" t="str">
        <f>IFERROR(IF(COUNT(G$4:G6)=0,"",IF(H6="Hold",F5,IF(ISNUMBER(U6),G6,F5+V6))),"")</f>
        <v/>
      </c>
      <c r="G6" s="13"/>
      <c r="H6" s="27"/>
      <c r="I6" s="17"/>
      <c r="J6" s="93"/>
      <c r="K6" s="34"/>
      <c r="L6" s="74"/>
      <c r="M6" s="74"/>
      <c r="N6" s="75"/>
      <c r="O6" s="75"/>
      <c r="P6" s="35"/>
      <c r="R6" s="46">
        <v>3</v>
      </c>
      <c r="S6" s="47" t="e">
        <f t="shared" si="0"/>
        <v>#N/A</v>
      </c>
      <c r="T6" s="47" t="s">
        <v>66</v>
      </c>
      <c r="U6" s="52" t="str">
        <f>IF(H6="30 Mins",$N$19,IF(H6="45 Mins",$N$20,IF(H6="60 Mins",$N$21,IF(H6="Alt 1",$N$22,IF(H6="Alt 2",$N$23,IF(H6="Alt 3",$N$24,IF(H6="Alt 4",$N$25,IF(H6="Alt 5",#REF!,IF(H6="Change",V5,"")))))))))</f>
        <v/>
      </c>
      <c r="V6" s="53" t="e">
        <f>IF(COUNT(U$4:U6)=0,NA(),IF(ISNUMBER(U6),U6,V5))</f>
        <v>#N/A</v>
      </c>
      <c r="W6" s="48" t="e">
        <f t="shared" si="1"/>
        <v>#N/A</v>
      </c>
      <c r="X6" s="72" t="str">
        <f>IF(AND(ISNUMBER($S6),COUNT($U$4:$U6)=X$2),$S6,"")</f>
        <v/>
      </c>
      <c r="Y6" s="72" t="str">
        <f>IF(AND(ISNUMBER($S6),COUNT($U$4:$U6)=Y$2),$S6,"")</f>
        <v/>
      </c>
      <c r="Z6" s="72" t="str">
        <f>IF(AND(ISNUMBER($S6),COUNT($U$4:$U6)=Z$2),$S6,"")</f>
        <v/>
      </c>
      <c r="AA6" s="72" t="str">
        <f>IF(AND(ISNUMBER($S6),COUNT($U$4:$U6)=AA$2),$S6,"")</f>
        <v/>
      </c>
      <c r="AB6" s="72" t="str">
        <f>IF(AND(ISNUMBER($S6),COUNT($U$4:$U6)=AB$2),$S6,"")</f>
        <v/>
      </c>
      <c r="AC6" s="72" t="str">
        <f>IF(AND(ISNUMBER($S6),COUNT($U$4:$U6)=AC$2),$S6,"")</f>
        <v/>
      </c>
      <c r="AD6" s="72" t="str">
        <f>IF(AND(ISNUMBER($S6),COUNT($U$4:$U6)=AD$2),$S6,"")</f>
        <v/>
      </c>
      <c r="AE6" s="72" t="str">
        <f>IF(AND(ISNUMBER($S6),COUNT($U$4:$U6)=AE$2),$S6,"")</f>
        <v/>
      </c>
      <c r="AF6" s="72" t="str">
        <f>IF(AND(ISNUMBER($S6),COUNT($U$4:$U6)=AF$2),$S6,"")</f>
        <v/>
      </c>
      <c r="AG6" s="72" t="str">
        <f>IF(AND(ISNUMBER($S6),COUNT($U$4:$U6)=AG$2),$S6,"")</f>
        <v/>
      </c>
      <c r="AH6" s="72" t="str">
        <f>IF(AND(ISNUMBER($S6),COUNT($U$4:$U6)=AH$2),$S6,"")</f>
        <v/>
      </c>
      <c r="AI6" s="72" t="str">
        <f>IF(AND(ISNUMBER($S6),COUNT($U$4:$U6)=AI$2),$S6,"")</f>
        <v/>
      </c>
      <c r="AJ6" s="51" t="e">
        <f>IFERROR(IF(COUNT($U$4:$U6)&lt;&gt;AJ$2,NA(),SLOPE(X$4:X$26,$R$4:$R$26)*($R6-COUNTIF(BH$4:BH6,"Hold"))+INTERCEPT(X$4:X$26,$R$4:$R$26)),NA())</f>
        <v>#N/A</v>
      </c>
      <c r="AK6" s="51" t="e">
        <f>IFERROR(IF(COUNT($U$4:$U6)&lt;&gt;AK$2,NA(),SLOPE(Y$4:Y$26,$R$4:$R$26)*($R6-COUNTIF(BI$4:BI6,"Hold"))+INTERCEPT(Y$4:Y$26,$R$4:$R$26)),NA())</f>
        <v>#N/A</v>
      </c>
      <c r="AL6" s="51" t="e">
        <f>IFERROR(IF(COUNT($U$4:$U6)&lt;&gt;AL$2,NA(),SLOPE(Z$4:Z$26,$R$4:$R$26)*($R6-COUNTIF(BJ$4:BJ6,"Hold"))+INTERCEPT(Z$4:Z$26,$R$4:$R$26)),NA())</f>
        <v>#N/A</v>
      </c>
      <c r="AM6" s="51" t="e">
        <f>IFERROR(IF(COUNT($U$4:$U6)&lt;&gt;AM$2,NA(),SLOPE(AA$4:AA$26,$R$4:$R$26)*($R6-COUNTIF(BK$4:BK6,"Hold"))+INTERCEPT(AA$4:AA$26,$R$4:$R$26)),NA())</f>
        <v>#N/A</v>
      </c>
      <c r="AN6" s="51" t="e">
        <f>IFERROR(IF(COUNT($U$4:$U6)&lt;&gt;AN$2,NA(),SLOPE(AB$4:AB$26,$R$4:$R$26)*($R6-COUNTIF(BL$4:BL6,"Hold"))+INTERCEPT(AB$4:AB$26,$R$4:$R$26)),NA())</f>
        <v>#N/A</v>
      </c>
      <c r="AO6" s="51" t="e">
        <f>IFERROR(IF(COUNT($U$4:$U6)&lt;&gt;AO$2,NA(),SLOPE(AC$4:AC$26,$R$4:$R$26)*($R6-COUNTIF(BM$4:BM6,"Hold"))+INTERCEPT(AC$4:AC$26,$R$4:$R$26)),NA())</f>
        <v>#N/A</v>
      </c>
      <c r="AP6" s="51" t="e">
        <f>IFERROR(IF(COUNT($U$4:$U6)&lt;&gt;AP$2,NA(),SLOPE(AD$4:AD$26,$R$4:$R$26)*($R6-COUNTIF(BN$4:BN6,"Hold"))+INTERCEPT(AD$4:AD$26,$R$4:$R$26)),NA())</f>
        <v>#N/A</v>
      </c>
      <c r="AQ6" s="51" t="e">
        <f>IFERROR(IF(COUNT($U$4:$U6)&lt;&gt;AQ$2,NA(),SLOPE(AE$4:AE$26,$R$4:$R$26)*($R6-COUNTIF(BO$4:BO6,"Hold"))+INTERCEPT(AE$4:AE$26,$R$4:$R$26)),NA())</f>
        <v>#N/A</v>
      </c>
      <c r="AR6" s="51" t="e">
        <f>IFERROR(IF(COUNT($U$4:$U6)&lt;&gt;AR$2,NA(),SLOPE(AF$4:AF$26,$R$4:$R$26)*($R6-COUNTIF(BP$4:BP6,"Hold"))+INTERCEPT(AF$4:AF$26,$R$4:$R$26)),NA())</f>
        <v>#N/A</v>
      </c>
      <c r="AS6" s="51" t="e">
        <f>IFERROR(IF(COUNT($U$4:$U6)&lt;&gt;AS$2,NA(),SLOPE(AG$4:AG$26,$R$4:$R$26)*($R6-COUNTIF(BQ$4:BQ6,"Hold"))+INTERCEPT(AG$4:AG$26,$R$4:$R$26)),NA())</f>
        <v>#N/A</v>
      </c>
      <c r="AT6" s="51" t="e">
        <f>IFERROR(IF(COUNT($U$4:$U6)&lt;&gt;AT$2,NA(),SLOPE(AH$4:AH$26,$R$4:$R$26)*($R6-COUNTIF(BR$4:BR6,"Hold"))+INTERCEPT(AH$4:AH$26,$R$4:$R$26)),NA())</f>
        <v>#N/A</v>
      </c>
      <c r="AU6" s="51" t="e">
        <f>IFERROR(IF(COUNT($U$4:$U6)&lt;&gt;AU$2,NA(),SLOPE(AI$4:AI$26,$R$4:$R$26)*($R6-COUNTIF(BS$4:BS6,"Hold"))+INTERCEPT(AI$4:AI$26,$R$4:$R$26)),NA())</f>
        <v>#N/A</v>
      </c>
      <c r="AV6" s="57" t="e">
        <f>IF(AND(ISNUMBER($U6),COUNT($U$4:$U6)=AV$2),$G6,IF($H6="Hold",AV5,IF(COUNT($U$4:$U6)=AV$2,$V6+AV5,NA())))</f>
        <v>#N/A</v>
      </c>
      <c r="AW6" s="57" t="e">
        <f>IF(AND(ISNUMBER($U6),COUNT($U$4:$U6)=AW$2),$G6,IF($H6="Hold",AW5,IF(COUNT($U$4:$U6)=AW$2,$V6+AW5,NA())))</f>
        <v>#N/A</v>
      </c>
      <c r="AX6" s="57" t="e">
        <f>IF(AND(ISNUMBER($U6),COUNT($U$4:$U6)=AX$2),$G6,IF($H6="Hold",AX5,IF(COUNT($U$4:$U6)=AX$2,$V6+AX5,NA())))</f>
        <v>#N/A</v>
      </c>
      <c r="AY6" s="57" t="e">
        <f>IF(AND(ISNUMBER($U6),COUNT($U$4:$U6)=AY$2),$G6,IF($H6="Hold",AY5,IF(COUNT($U$4:$U6)=AY$2,$V6+AY5,NA())))</f>
        <v>#N/A</v>
      </c>
      <c r="AZ6" s="57" t="e">
        <f>IF(AND(ISNUMBER($U6),COUNT($U$4:$U6)=AZ$2),$G6,IF($H6="Hold",AZ5,IF(COUNT($U$4:$U6)=AZ$2,$V6+AZ5,NA())))</f>
        <v>#N/A</v>
      </c>
      <c r="BA6" s="57" t="e">
        <f>IF(AND(ISNUMBER($U6),COUNT($U$4:$U6)=BA$2),$G6,IF($H6="Hold",BA5,IF(COUNT($U$4:$U6)=BA$2,$V6+BA5,NA())))</f>
        <v>#N/A</v>
      </c>
      <c r="BB6" s="57" t="e">
        <f>IF(AND(ISNUMBER($U6),COUNT($U$4:$U6)=BB$2),$G6,IF($H6="Hold",BB5,IF(COUNT($U$4:$U6)=BB$2,$V6+BB5,NA())))</f>
        <v>#N/A</v>
      </c>
      <c r="BC6" s="57" t="e">
        <f>IF(AND(ISNUMBER($U6),COUNT($U$4:$U6)=BC$2),$G6,IF($H6="Hold",BC5,IF(COUNT($U$4:$U6)=BC$2,$V6+BC5,NA())))</f>
        <v>#N/A</v>
      </c>
      <c r="BD6" s="57" t="e">
        <f>IF(AND(ISNUMBER($U6),COUNT($U$4:$U6)=BD$2),$G6,IF($H6="Hold",BD5,IF(COUNT($U$4:$U6)=BD$2,$V6+BD5,NA())))</f>
        <v>#N/A</v>
      </c>
      <c r="BE6" s="57" t="e">
        <f>IF(AND(ISNUMBER($U6),COUNT($U$4:$U6)=BE$2),$G6,IF($H6="Hold",BE5,IF(COUNT($U$4:$U6)=BE$2,$V6+BE5,NA())))</f>
        <v>#N/A</v>
      </c>
      <c r="BF6" s="57" t="e">
        <f>IF(AND(ISNUMBER($U6),COUNT($U$4:$U6)=BF$2),$G6,IF($H6="Hold",BF5,IF(COUNT($U$4:$U6)=BF$2,$V6+BF5,NA())))</f>
        <v>#N/A</v>
      </c>
      <c r="BG6" s="57" t="e">
        <f>IF(AND(ISNUMBER($U6),COUNT($U$4:$U6)=BG$2),$G6,IF($H6="Hold",BG5,IF(COUNT($U$4:$U6)=BG$2,$V6+BG5,NA())))</f>
        <v>#N/A</v>
      </c>
      <c r="BH6" s="55" t="e">
        <f>IF(AND(COUNT($U$4:$U6)=BH$2,$H6="Hold"),"Hold",NA())</f>
        <v>#N/A</v>
      </c>
      <c r="BI6" s="55" t="e">
        <f>IF(AND(COUNT($U$4:$U6)=BI$2,$H6="Hold"),"Hold",NA())</f>
        <v>#N/A</v>
      </c>
      <c r="BJ6" s="55" t="e">
        <f>IF(AND(COUNT($U$4:$U6)=BJ$2,$H6="Hold"),"Hold",NA())</f>
        <v>#N/A</v>
      </c>
      <c r="BK6" s="55" t="e">
        <f>IF(AND(COUNT($U$4:$U6)=BK$2,$H6="Hold"),"Hold",NA())</f>
        <v>#N/A</v>
      </c>
      <c r="BL6" s="55" t="e">
        <f>IF(AND(COUNT($U$4:$U6)=BL$2,$H6="Hold"),"Hold",NA())</f>
        <v>#N/A</v>
      </c>
      <c r="BM6" s="55" t="e">
        <f>IF(AND(COUNT($U$4:$U6)=BM$2,$H6="Hold"),"Hold",NA())</f>
        <v>#N/A</v>
      </c>
      <c r="BN6" s="55" t="e">
        <f>IF(AND(COUNT($U$4:$U6)=BN$2,$H6="Hold"),"Hold",NA())</f>
        <v>#N/A</v>
      </c>
      <c r="BO6" s="55" t="e">
        <f>IF(AND(COUNT($U$4:$U6)=BO$2,$H6="Hold"),"Hold",NA())</f>
        <v>#N/A</v>
      </c>
      <c r="BP6" s="55" t="e">
        <f>IF(AND(COUNT($U$4:$U6)=BP$2,$H6="Hold"),"Hold",NA())</f>
        <v>#N/A</v>
      </c>
      <c r="BQ6" s="55" t="e">
        <f>IF(AND(COUNT($U$4:$U6)=BQ$2,$H6="Hold"),"Hold",NA())</f>
        <v>#N/A</v>
      </c>
      <c r="BR6" s="55" t="e">
        <f>IF(AND(COUNT($U$4:$U6)=BR$2,$H6="Hold"),"Hold",NA())</f>
        <v>#N/A</v>
      </c>
      <c r="BS6" s="55" t="e">
        <f>IF(AND(COUNT($U$4:$U6)=BS$2,$H6="Hold"),"Hold",NA())</f>
        <v>#N/A</v>
      </c>
    </row>
    <row r="7" spans="1:73" s="94" customFormat="1" ht="18.75" customHeight="1" x14ac:dyDescent="0.25">
      <c r="B7" s="22"/>
      <c r="C7" s="95"/>
      <c r="D7" s="9">
        <f t="shared" si="2"/>
        <v>6</v>
      </c>
      <c r="E7" s="10">
        <f t="shared" si="3"/>
        <v>42632</v>
      </c>
      <c r="F7" s="5" t="str">
        <f>IFERROR(IF(COUNT(G$4:G7)=0,"",IF(H7="Hold",F6,IF(ISNUMBER(U7),G7,F6+V7))),"")</f>
        <v/>
      </c>
      <c r="G7" s="13"/>
      <c r="H7" s="27"/>
      <c r="I7" s="17"/>
      <c r="J7" s="93"/>
      <c r="K7" s="34"/>
      <c r="L7" s="158" t="s">
        <v>61</v>
      </c>
      <c r="M7" s="158"/>
      <c r="N7" s="158"/>
      <c r="O7" s="158"/>
      <c r="P7" s="36"/>
      <c r="R7" s="46">
        <v>4</v>
      </c>
      <c r="S7" s="47" t="e">
        <f t="shared" si="0"/>
        <v>#N/A</v>
      </c>
      <c r="T7" s="47" t="s">
        <v>67</v>
      </c>
      <c r="U7" s="52" t="str">
        <f>IF(H7="30 Mins",$N$19,IF(H7="45 Mins",$N$20,IF(H7="60 Mins",$N$21,IF(H7="Alt 1",$N$22,IF(H7="Alt 2",$N$23,IF(H7="Alt 3",$N$24,IF(H7="Alt 4",$N$25,IF(H7="Alt 5",#REF!,IF(H7="Change",V6,"")))))))))</f>
        <v/>
      </c>
      <c r="V7" s="53" t="e">
        <f>IF(COUNT(U$4:U7)=0,NA(),IF(ISNUMBER(U7),U7,V6))</f>
        <v>#N/A</v>
      </c>
      <c r="W7" s="48" t="e">
        <f t="shared" si="1"/>
        <v>#N/A</v>
      </c>
      <c r="X7" s="72" t="str">
        <f>IF(AND(ISNUMBER($S7),COUNT($U$4:$U7)=X$2),$S7,"")</f>
        <v/>
      </c>
      <c r="Y7" s="72" t="str">
        <f>IF(AND(ISNUMBER($S7),COUNT($U$4:$U7)=Y$2),$S7,"")</f>
        <v/>
      </c>
      <c r="Z7" s="72" t="str">
        <f>IF(AND(ISNUMBER($S7),COUNT($U$4:$U7)=Z$2),$S7,"")</f>
        <v/>
      </c>
      <c r="AA7" s="72" t="str">
        <f>IF(AND(ISNUMBER($S7),COUNT($U$4:$U7)=AA$2),$S7,"")</f>
        <v/>
      </c>
      <c r="AB7" s="72" t="str">
        <f>IF(AND(ISNUMBER($S7),COUNT($U$4:$U7)=AB$2),$S7,"")</f>
        <v/>
      </c>
      <c r="AC7" s="72" t="str">
        <f>IF(AND(ISNUMBER($S7),COUNT($U$4:$U7)=AC$2),$S7,"")</f>
        <v/>
      </c>
      <c r="AD7" s="72" t="str">
        <f>IF(AND(ISNUMBER($S7),COUNT($U$4:$U7)=AD$2),$S7,"")</f>
        <v/>
      </c>
      <c r="AE7" s="72" t="str">
        <f>IF(AND(ISNUMBER($S7),COUNT($U$4:$U7)=AE$2),$S7,"")</f>
        <v/>
      </c>
      <c r="AF7" s="72" t="str">
        <f>IF(AND(ISNUMBER($S7),COUNT($U$4:$U7)=AF$2),$S7,"")</f>
        <v/>
      </c>
      <c r="AG7" s="72" t="str">
        <f>IF(AND(ISNUMBER($S7),COUNT($U$4:$U7)=AG$2),$S7,"")</f>
        <v/>
      </c>
      <c r="AH7" s="72" t="str">
        <f>IF(AND(ISNUMBER($S7),COUNT($U$4:$U7)=AH$2),$S7,"")</f>
        <v/>
      </c>
      <c r="AI7" s="72" t="str">
        <f>IF(AND(ISNUMBER($S7),COUNT($U$4:$U7)=AI$2),$S7,"")</f>
        <v/>
      </c>
      <c r="AJ7" s="51" t="e">
        <f>IFERROR(IF(COUNT($U$4:$U7)&lt;&gt;AJ$2,NA(),SLOPE(X$4:X$26,$R$4:$R$26)*($R7-COUNTIF(BH$4:BH7,"Hold"))+INTERCEPT(X$4:X$26,$R$4:$R$26)),NA())</f>
        <v>#N/A</v>
      </c>
      <c r="AK7" s="51" t="e">
        <f>IFERROR(IF(COUNT($U$4:$U7)&lt;&gt;AK$2,NA(),SLOPE(Y$4:Y$26,$R$4:$R$26)*($R7-COUNTIF(BI$4:BI7,"Hold"))+INTERCEPT(Y$4:Y$26,$R$4:$R$26)),NA())</f>
        <v>#N/A</v>
      </c>
      <c r="AL7" s="51" t="e">
        <f>IFERROR(IF(COUNT($U$4:$U7)&lt;&gt;AL$2,NA(),SLOPE(Z$4:Z$26,$R$4:$R$26)*($R7-COUNTIF(BJ$4:BJ7,"Hold"))+INTERCEPT(Z$4:Z$26,$R$4:$R$26)),NA())</f>
        <v>#N/A</v>
      </c>
      <c r="AM7" s="51" t="e">
        <f>IFERROR(IF(COUNT($U$4:$U7)&lt;&gt;AM$2,NA(),SLOPE(AA$4:AA$26,$R$4:$R$26)*($R7-COUNTIF(BK$4:BK7,"Hold"))+INTERCEPT(AA$4:AA$26,$R$4:$R$26)),NA())</f>
        <v>#N/A</v>
      </c>
      <c r="AN7" s="51" t="e">
        <f>IFERROR(IF(COUNT($U$4:$U7)&lt;&gt;AN$2,NA(),SLOPE(AB$4:AB$26,$R$4:$R$26)*($R7-COUNTIF(BL$4:BL7,"Hold"))+INTERCEPT(AB$4:AB$26,$R$4:$R$26)),NA())</f>
        <v>#N/A</v>
      </c>
      <c r="AO7" s="51" t="e">
        <f>IFERROR(IF(COUNT($U$4:$U7)&lt;&gt;AO$2,NA(),SLOPE(AC$4:AC$26,$R$4:$R$26)*($R7-COUNTIF(BM$4:BM7,"Hold"))+INTERCEPT(AC$4:AC$26,$R$4:$R$26)),NA())</f>
        <v>#N/A</v>
      </c>
      <c r="AP7" s="51" t="e">
        <f>IFERROR(IF(COUNT($U$4:$U7)&lt;&gt;AP$2,NA(),SLOPE(AD$4:AD$26,$R$4:$R$26)*($R7-COUNTIF(BN$4:BN7,"Hold"))+INTERCEPT(AD$4:AD$26,$R$4:$R$26)),NA())</f>
        <v>#N/A</v>
      </c>
      <c r="AQ7" s="51" t="e">
        <f>IFERROR(IF(COUNT($U$4:$U7)&lt;&gt;AQ$2,NA(),SLOPE(AE$4:AE$26,$R$4:$R$26)*($R7-COUNTIF(BO$4:BO7,"Hold"))+INTERCEPT(AE$4:AE$26,$R$4:$R$26)),NA())</f>
        <v>#N/A</v>
      </c>
      <c r="AR7" s="51" t="e">
        <f>IFERROR(IF(COUNT($U$4:$U7)&lt;&gt;AR$2,NA(),SLOPE(AF$4:AF$26,$R$4:$R$26)*($R7-COUNTIF(BP$4:BP7,"Hold"))+INTERCEPT(AF$4:AF$26,$R$4:$R$26)),NA())</f>
        <v>#N/A</v>
      </c>
      <c r="AS7" s="51" t="e">
        <f>IFERROR(IF(COUNT($U$4:$U7)&lt;&gt;AS$2,NA(),SLOPE(AG$4:AG$26,$R$4:$R$26)*($R7-COUNTIF(BQ$4:BQ7,"Hold"))+INTERCEPT(AG$4:AG$26,$R$4:$R$26)),NA())</f>
        <v>#N/A</v>
      </c>
      <c r="AT7" s="51" t="e">
        <f>IFERROR(IF(COUNT($U$4:$U7)&lt;&gt;AT$2,NA(),SLOPE(AH$4:AH$26,$R$4:$R$26)*($R7-COUNTIF(BR$4:BR7,"Hold"))+INTERCEPT(AH$4:AH$26,$R$4:$R$26)),NA())</f>
        <v>#N/A</v>
      </c>
      <c r="AU7" s="51" t="e">
        <f>IFERROR(IF(COUNT($U$4:$U7)&lt;&gt;AU$2,NA(),SLOPE(AI$4:AI$26,$R$4:$R$26)*($R7-COUNTIF(BS$4:BS7,"Hold"))+INTERCEPT(AI$4:AI$26,$R$4:$R$26)),NA())</f>
        <v>#N/A</v>
      </c>
      <c r="AV7" s="57" t="e">
        <f>IF(AND(ISNUMBER($U7),COUNT($U$4:$U7)=AV$2),$G7,IF($H7="Hold",AV6,IF(COUNT($U$4:$U7)=AV$2,$V7+AV6,NA())))</f>
        <v>#N/A</v>
      </c>
      <c r="AW7" s="57" t="e">
        <f>IF(AND(ISNUMBER($U7),COUNT($U$4:$U7)=AW$2),$G7,IF($H7="Hold",AW6,IF(COUNT($U$4:$U7)=AW$2,$V7+AW6,NA())))</f>
        <v>#N/A</v>
      </c>
      <c r="AX7" s="57" t="e">
        <f>IF(AND(ISNUMBER($U7),COUNT($U$4:$U7)=AX$2),$G7,IF($H7="Hold",AX6,IF(COUNT($U$4:$U7)=AX$2,$V7+AX6,NA())))</f>
        <v>#N/A</v>
      </c>
      <c r="AY7" s="57" t="e">
        <f>IF(AND(ISNUMBER($U7),COUNT($U$4:$U7)=AY$2),$G7,IF($H7="Hold",AY6,IF(COUNT($U$4:$U7)=AY$2,$V7+AY6,NA())))</f>
        <v>#N/A</v>
      </c>
      <c r="AZ7" s="57" t="e">
        <f>IF(AND(ISNUMBER($U7),COUNT($U$4:$U7)=AZ$2),$G7,IF($H7="Hold",AZ6,IF(COUNT($U$4:$U7)=AZ$2,$V7+AZ6,NA())))</f>
        <v>#N/A</v>
      </c>
      <c r="BA7" s="57" t="e">
        <f>IF(AND(ISNUMBER($U7),COUNT($U$4:$U7)=BA$2),$G7,IF($H7="Hold",BA6,IF(COUNT($U$4:$U7)=BA$2,$V7+BA6,NA())))</f>
        <v>#N/A</v>
      </c>
      <c r="BB7" s="57" t="e">
        <f>IF(AND(ISNUMBER($U7),COUNT($U$4:$U7)=BB$2),$G7,IF($H7="Hold",BB6,IF(COUNT($U$4:$U7)=BB$2,$V7+BB6,NA())))</f>
        <v>#N/A</v>
      </c>
      <c r="BC7" s="57" t="e">
        <f>IF(AND(ISNUMBER($U7),COUNT($U$4:$U7)=BC$2),$G7,IF($H7="Hold",BC6,IF(COUNT($U$4:$U7)=BC$2,$V7+BC6,NA())))</f>
        <v>#N/A</v>
      </c>
      <c r="BD7" s="57" t="e">
        <f>IF(AND(ISNUMBER($U7),COUNT($U$4:$U7)=BD$2),$G7,IF($H7="Hold",BD6,IF(COUNT($U$4:$U7)=BD$2,$V7+BD6,NA())))</f>
        <v>#N/A</v>
      </c>
      <c r="BE7" s="57" t="e">
        <f>IF(AND(ISNUMBER($U7),COUNT($U$4:$U7)=BE$2),$G7,IF($H7="Hold",BE6,IF(COUNT($U$4:$U7)=BE$2,$V7+BE6,NA())))</f>
        <v>#N/A</v>
      </c>
      <c r="BF7" s="57" t="e">
        <f>IF(AND(ISNUMBER($U7),COUNT($U$4:$U7)=BF$2),$G7,IF($H7="Hold",BF6,IF(COUNT($U$4:$U7)=BF$2,$V7+BF6,NA())))</f>
        <v>#N/A</v>
      </c>
      <c r="BG7" s="57" t="e">
        <f>IF(AND(ISNUMBER($U7),COUNT($U$4:$U7)=BG$2),$G7,IF($H7="Hold",BG6,IF(COUNT($U$4:$U7)=BG$2,$V7+BG6,NA())))</f>
        <v>#N/A</v>
      </c>
      <c r="BH7" s="55" t="e">
        <f>IF(AND(COUNT($U$4:$U7)=BH$2,$H7="Hold"),"Hold",NA())</f>
        <v>#N/A</v>
      </c>
      <c r="BI7" s="55" t="e">
        <f>IF(AND(COUNT($U$4:$U7)=BI$2,$H7="Hold"),"Hold",NA())</f>
        <v>#N/A</v>
      </c>
      <c r="BJ7" s="55" t="e">
        <f>IF(AND(COUNT($U$4:$U7)=BJ$2,$H7="Hold"),"Hold",NA())</f>
        <v>#N/A</v>
      </c>
      <c r="BK7" s="55" t="e">
        <f>IF(AND(COUNT($U$4:$U7)=BK$2,$H7="Hold"),"Hold",NA())</f>
        <v>#N/A</v>
      </c>
      <c r="BL7" s="55" t="e">
        <f>IF(AND(COUNT($U$4:$U7)=BL$2,$H7="Hold"),"Hold",NA())</f>
        <v>#N/A</v>
      </c>
      <c r="BM7" s="55" t="e">
        <f>IF(AND(COUNT($U$4:$U7)=BM$2,$H7="Hold"),"Hold",NA())</f>
        <v>#N/A</v>
      </c>
      <c r="BN7" s="55" t="e">
        <f>IF(AND(COUNT($U$4:$U7)=BN$2,$H7="Hold"),"Hold",NA())</f>
        <v>#N/A</v>
      </c>
      <c r="BO7" s="55" t="e">
        <f>IF(AND(COUNT($U$4:$U7)=BO$2,$H7="Hold"),"Hold",NA())</f>
        <v>#N/A</v>
      </c>
      <c r="BP7" s="55" t="e">
        <f>IF(AND(COUNT($U$4:$U7)=BP$2,$H7="Hold"),"Hold",NA())</f>
        <v>#N/A</v>
      </c>
      <c r="BQ7" s="55" t="e">
        <f>IF(AND(COUNT($U$4:$U7)=BQ$2,$H7="Hold"),"Hold",NA())</f>
        <v>#N/A</v>
      </c>
      <c r="BR7" s="55" t="e">
        <f>IF(AND(COUNT($U$4:$U7)=BR$2,$H7="Hold"),"Hold",NA())</f>
        <v>#N/A</v>
      </c>
      <c r="BS7" s="55" t="e">
        <f>IF(AND(COUNT($U$4:$U7)=BS$2,$H7="Hold"),"Hold",NA())</f>
        <v>#N/A</v>
      </c>
    </row>
    <row r="8" spans="1:73" s="96" customFormat="1" ht="18.75" customHeight="1" thickBot="1" x14ac:dyDescent="0.3">
      <c r="B8" s="23"/>
      <c r="C8" s="95"/>
      <c r="D8" s="9">
        <f t="shared" si="2"/>
        <v>8</v>
      </c>
      <c r="E8" s="10">
        <f t="shared" si="3"/>
        <v>42646</v>
      </c>
      <c r="F8" s="5" t="str">
        <f>IFERROR(IF(COUNT(G$4:G8)=0,"",IF(H8="Hold",F7,IF(ISNUMBER(U8),G8,F7+V8))),"")</f>
        <v/>
      </c>
      <c r="G8" s="13"/>
      <c r="H8" s="27"/>
      <c r="I8" s="17"/>
      <c r="J8" s="93"/>
      <c r="K8" s="34"/>
      <c r="L8" s="143" t="s">
        <v>56</v>
      </c>
      <c r="M8" s="143"/>
      <c r="N8" s="147"/>
      <c r="O8" s="147"/>
      <c r="P8" s="37"/>
      <c r="R8" s="46">
        <v>5</v>
      </c>
      <c r="S8" s="47" t="e">
        <f t="shared" si="0"/>
        <v>#N/A</v>
      </c>
      <c r="T8" s="47" t="str">
        <f>IFERROR(IF(L22="Alternate 1","Alt 1",L22),"Alt 1")</f>
        <v>Alt 1</v>
      </c>
      <c r="U8" s="52" t="str">
        <f>IF(H8="30 Mins",$N$19,IF(H8="45 Mins",$N$20,IF(H8="60 Mins",$N$21,IF(H8="Alt 1",$N$22,IF(H8="Alt 2",$N$23,IF(H8="Alt 3",$N$24,IF(H8="Alt 4",$N$25,IF(H8="Alt 5",#REF!,IF(H8="Change",V7,"")))))))))</f>
        <v/>
      </c>
      <c r="V8" s="53" t="e">
        <f>IF(COUNT(U$4:U8)=0,NA(),IF(ISNUMBER(U8),U8,V7))</f>
        <v>#N/A</v>
      </c>
      <c r="W8" s="48" t="e">
        <f t="shared" si="1"/>
        <v>#N/A</v>
      </c>
      <c r="X8" s="72" t="str">
        <f>IF(AND(ISNUMBER($S8),COUNT($U$4:$U8)=X$2),$S8,"")</f>
        <v/>
      </c>
      <c r="Y8" s="72" t="str">
        <f>IF(AND(ISNUMBER($S8),COUNT($U$4:$U8)=Y$2),$S8,"")</f>
        <v/>
      </c>
      <c r="Z8" s="72" t="str">
        <f>IF(AND(ISNUMBER($S8),COUNT($U$4:$U8)=Z$2),$S8,"")</f>
        <v/>
      </c>
      <c r="AA8" s="72" t="str">
        <f>IF(AND(ISNUMBER($S8),COUNT($U$4:$U8)=AA$2),$S8,"")</f>
        <v/>
      </c>
      <c r="AB8" s="72" t="str">
        <f>IF(AND(ISNUMBER($S8),COUNT($U$4:$U8)=AB$2),$S8,"")</f>
        <v/>
      </c>
      <c r="AC8" s="72" t="str">
        <f>IF(AND(ISNUMBER($S8),COUNT($U$4:$U8)=AC$2),$S8,"")</f>
        <v/>
      </c>
      <c r="AD8" s="72" t="str">
        <f>IF(AND(ISNUMBER($S8),COUNT($U$4:$U8)=AD$2),$S8,"")</f>
        <v/>
      </c>
      <c r="AE8" s="72" t="str">
        <f>IF(AND(ISNUMBER($S8),COUNT($U$4:$U8)=AE$2),$S8,"")</f>
        <v/>
      </c>
      <c r="AF8" s="72" t="str">
        <f>IF(AND(ISNUMBER($S8),COUNT($U$4:$U8)=AF$2),$S8,"")</f>
        <v/>
      </c>
      <c r="AG8" s="72" t="str">
        <f>IF(AND(ISNUMBER($S8),COUNT($U$4:$U8)=AG$2),$S8,"")</f>
        <v/>
      </c>
      <c r="AH8" s="72" t="str">
        <f>IF(AND(ISNUMBER($S8),COUNT($U$4:$U8)=AH$2),$S8,"")</f>
        <v/>
      </c>
      <c r="AI8" s="72" t="str">
        <f>IF(AND(ISNUMBER($S8),COUNT($U$4:$U8)=AI$2),$S8,"")</f>
        <v/>
      </c>
      <c r="AJ8" s="51" t="e">
        <f>IFERROR(IF(COUNT($U$4:$U8)&lt;&gt;AJ$2,NA(),SLOPE(X$4:X$26,$R$4:$R$26)*($R8-COUNTIF(BH$4:BH8,"Hold"))+INTERCEPT(X$4:X$26,$R$4:$R$26)),NA())</f>
        <v>#N/A</v>
      </c>
      <c r="AK8" s="51" t="e">
        <f>IFERROR(IF(COUNT($U$4:$U8)&lt;&gt;AK$2,NA(),SLOPE(Y$4:Y$26,$R$4:$R$26)*($R8-COUNTIF(BI$4:BI8,"Hold"))+INTERCEPT(Y$4:Y$26,$R$4:$R$26)),NA())</f>
        <v>#N/A</v>
      </c>
      <c r="AL8" s="51" t="e">
        <f>IFERROR(IF(COUNT($U$4:$U8)&lt;&gt;AL$2,NA(),SLOPE(Z$4:Z$26,$R$4:$R$26)*($R8-COUNTIF(BJ$4:BJ8,"Hold"))+INTERCEPT(Z$4:Z$26,$R$4:$R$26)),NA())</f>
        <v>#N/A</v>
      </c>
      <c r="AM8" s="51" t="e">
        <f>IFERROR(IF(COUNT($U$4:$U8)&lt;&gt;AM$2,NA(),SLOPE(AA$4:AA$26,$R$4:$R$26)*($R8-COUNTIF(BK$4:BK8,"Hold"))+INTERCEPT(AA$4:AA$26,$R$4:$R$26)),NA())</f>
        <v>#N/A</v>
      </c>
      <c r="AN8" s="51" t="e">
        <f>IFERROR(IF(COUNT($U$4:$U8)&lt;&gt;AN$2,NA(),SLOPE(AB$4:AB$26,$R$4:$R$26)*($R8-COUNTIF(BL$4:BL8,"Hold"))+INTERCEPT(AB$4:AB$26,$R$4:$R$26)),NA())</f>
        <v>#N/A</v>
      </c>
      <c r="AO8" s="51" t="e">
        <f>IFERROR(IF(COUNT($U$4:$U8)&lt;&gt;AO$2,NA(),SLOPE(AC$4:AC$26,$R$4:$R$26)*($R8-COUNTIF(BM$4:BM8,"Hold"))+INTERCEPT(AC$4:AC$26,$R$4:$R$26)),NA())</f>
        <v>#N/A</v>
      </c>
      <c r="AP8" s="51" t="e">
        <f>IFERROR(IF(COUNT($U$4:$U8)&lt;&gt;AP$2,NA(),SLOPE(AD$4:AD$26,$R$4:$R$26)*($R8-COUNTIF(BN$4:BN8,"Hold"))+INTERCEPT(AD$4:AD$26,$R$4:$R$26)),NA())</f>
        <v>#N/A</v>
      </c>
      <c r="AQ8" s="51" t="e">
        <f>IFERROR(IF(COUNT($U$4:$U8)&lt;&gt;AQ$2,NA(),SLOPE(AE$4:AE$26,$R$4:$R$26)*($R8-COUNTIF(BO$4:BO8,"Hold"))+INTERCEPT(AE$4:AE$26,$R$4:$R$26)),NA())</f>
        <v>#N/A</v>
      </c>
      <c r="AR8" s="51" t="e">
        <f>IFERROR(IF(COUNT($U$4:$U8)&lt;&gt;AR$2,NA(),SLOPE(AF$4:AF$26,$R$4:$R$26)*($R8-COUNTIF(BP$4:BP8,"Hold"))+INTERCEPT(AF$4:AF$26,$R$4:$R$26)),NA())</f>
        <v>#N/A</v>
      </c>
      <c r="AS8" s="51" t="e">
        <f>IFERROR(IF(COUNT($U$4:$U8)&lt;&gt;AS$2,NA(),SLOPE(AG$4:AG$26,$R$4:$R$26)*($R8-COUNTIF(BQ$4:BQ8,"Hold"))+INTERCEPT(AG$4:AG$26,$R$4:$R$26)),NA())</f>
        <v>#N/A</v>
      </c>
      <c r="AT8" s="51" t="e">
        <f>IFERROR(IF(COUNT($U$4:$U8)&lt;&gt;AT$2,NA(),SLOPE(AH$4:AH$26,$R$4:$R$26)*($R8-COUNTIF(BR$4:BR8,"Hold"))+INTERCEPT(AH$4:AH$26,$R$4:$R$26)),NA())</f>
        <v>#N/A</v>
      </c>
      <c r="AU8" s="51" t="e">
        <f>IFERROR(IF(COUNT($U$4:$U8)&lt;&gt;AU$2,NA(),SLOPE(AI$4:AI$26,$R$4:$R$26)*($R8-COUNTIF(BS$4:BS8,"Hold"))+INTERCEPT(AI$4:AI$26,$R$4:$R$26)),NA())</f>
        <v>#N/A</v>
      </c>
      <c r="AV8" s="57" t="e">
        <f>IF(AND(ISNUMBER($U8),COUNT($U$4:$U8)=AV$2),$G8,IF($H8="Hold",AV7,IF(COUNT($U$4:$U8)=AV$2,$V8+AV7,NA())))</f>
        <v>#N/A</v>
      </c>
      <c r="AW8" s="57" t="e">
        <f>IF(AND(ISNUMBER($U8),COUNT($U$4:$U8)=AW$2),$G8,IF($H8="Hold",AW7,IF(COUNT($U$4:$U8)=AW$2,$V8+AW7,NA())))</f>
        <v>#N/A</v>
      </c>
      <c r="AX8" s="57" t="e">
        <f>IF(AND(ISNUMBER($U8),COUNT($U$4:$U8)=AX$2),$G8,IF($H8="Hold",AX7,IF(COUNT($U$4:$U8)=AX$2,$V8+AX7,NA())))</f>
        <v>#N/A</v>
      </c>
      <c r="AY8" s="57" t="e">
        <f>IF(AND(ISNUMBER($U8),COUNT($U$4:$U8)=AY$2),$G8,IF($H8="Hold",AY7,IF(COUNT($U$4:$U8)=AY$2,$V8+AY7,NA())))</f>
        <v>#N/A</v>
      </c>
      <c r="AZ8" s="57" t="e">
        <f>IF(AND(ISNUMBER($U8),COUNT($U$4:$U8)=AZ$2),$G8,IF($H8="Hold",AZ7,IF(COUNT($U$4:$U8)=AZ$2,$V8+AZ7,NA())))</f>
        <v>#N/A</v>
      </c>
      <c r="BA8" s="57" t="e">
        <f>IF(AND(ISNUMBER($U8),COUNT($U$4:$U8)=BA$2),$G8,IF($H8="Hold",BA7,IF(COUNT($U$4:$U8)=BA$2,$V8+BA7,NA())))</f>
        <v>#N/A</v>
      </c>
      <c r="BB8" s="57" t="e">
        <f>IF(AND(ISNUMBER($U8),COUNT($U$4:$U8)=BB$2),$G8,IF($H8="Hold",BB7,IF(COUNT($U$4:$U8)=BB$2,$V8+BB7,NA())))</f>
        <v>#N/A</v>
      </c>
      <c r="BC8" s="57" t="e">
        <f>IF(AND(ISNUMBER($U8),COUNT($U$4:$U8)=BC$2),$G8,IF($H8="Hold",BC7,IF(COUNT($U$4:$U8)=BC$2,$V8+BC7,NA())))</f>
        <v>#N/A</v>
      </c>
      <c r="BD8" s="57" t="e">
        <f>IF(AND(ISNUMBER($U8),COUNT($U$4:$U8)=BD$2),$G8,IF($H8="Hold",BD7,IF(COUNT($U$4:$U8)=BD$2,$V8+BD7,NA())))</f>
        <v>#N/A</v>
      </c>
      <c r="BE8" s="57" t="e">
        <f>IF(AND(ISNUMBER($U8),COUNT($U$4:$U8)=BE$2),$G8,IF($H8="Hold",BE7,IF(COUNT($U$4:$U8)=BE$2,$V8+BE7,NA())))</f>
        <v>#N/A</v>
      </c>
      <c r="BF8" s="57" t="e">
        <f>IF(AND(ISNUMBER($U8),COUNT($U$4:$U8)=BF$2),$G8,IF($H8="Hold",BF7,IF(COUNT($U$4:$U8)=BF$2,$V8+BF7,NA())))</f>
        <v>#N/A</v>
      </c>
      <c r="BG8" s="57" t="e">
        <f>IF(AND(ISNUMBER($U8),COUNT($U$4:$U8)=BG$2),$G8,IF($H8="Hold",BG7,IF(COUNT($U$4:$U8)=BG$2,$V8+BG7,NA())))</f>
        <v>#N/A</v>
      </c>
      <c r="BH8" s="55" t="e">
        <f>IF(AND(COUNT($U$4:$U8)=BH$2,$H8="Hold"),"Hold",NA())</f>
        <v>#N/A</v>
      </c>
      <c r="BI8" s="55" t="e">
        <f>IF(AND(COUNT($U$4:$U8)=BI$2,$H8="Hold"),"Hold",NA())</f>
        <v>#N/A</v>
      </c>
      <c r="BJ8" s="55" t="e">
        <f>IF(AND(COUNT($U$4:$U8)=BJ$2,$H8="Hold"),"Hold",NA())</f>
        <v>#N/A</v>
      </c>
      <c r="BK8" s="55" t="e">
        <f>IF(AND(COUNT($U$4:$U8)=BK$2,$H8="Hold"),"Hold",NA())</f>
        <v>#N/A</v>
      </c>
      <c r="BL8" s="55" t="e">
        <f>IF(AND(COUNT($U$4:$U8)=BL$2,$H8="Hold"),"Hold",NA())</f>
        <v>#N/A</v>
      </c>
      <c r="BM8" s="55" t="e">
        <f>IF(AND(COUNT($U$4:$U8)=BM$2,$H8="Hold"),"Hold",NA())</f>
        <v>#N/A</v>
      </c>
      <c r="BN8" s="55" t="e">
        <f>IF(AND(COUNT($U$4:$U8)=BN$2,$H8="Hold"),"Hold",NA())</f>
        <v>#N/A</v>
      </c>
      <c r="BO8" s="55" t="e">
        <f>IF(AND(COUNT($U$4:$U8)=BO$2,$H8="Hold"),"Hold",NA())</f>
        <v>#N/A</v>
      </c>
      <c r="BP8" s="55" t="e">
        <f>IF(AND(COUNT($U$4:$U8)=BP$2,$H8="Hold"),"Hold",NA())</f>
        <v>#N/A</v>
      </c>
      <c r="BQ8" s="55" t="e">
        <f>IF(AND(COUNT($U$4:$U8)=BQ$2,$H8="Hold"),"Hold",NA())</f>
        <v>#N/A</v>
      </c>
      <c r="BR8" s="55" t="e">
        <f>IF(AND(COUNT($U$4:$U8)=BR$2,$H8="Hold"),"Hold",NA())</f>
        <v>#N/A</v>
      </c>
      <c r="BS8" s="55" t="e">
        <f>IF(AND(COUNT($U$4:$U8)=BS$2,$H8="Hold"),"Hold",NA())</f>
        <v>#N/A</v>
      </c>
    </row>
    <row r="9" spans="1:73" s="96" customFormat="1" ht="18.75" customHeight="1" thickTop="1" x14ac:dyDescent="0.25">
      <c r="B9" s="23"/>
      <c r="C9" s="95"/>
      <c r="D9" s="9">
        <f t="shared" si="2"/>
        <v>10</v>
      </c>
      <c r="E9" s="10">
        <f t="shared" si="3"/>
        <v>42660</v>
      </c>
      <c r="F9" s="5" t="str">
        <f>IFERROR(IF(COUNT(G$4:G9)=0,"",IF(H9="Hold",F8,IF(ISNUMBER(U9),G9,F8+V9))),"")</f>
        <v/>
      </c>
      <c r="G9" s="13"/>
      <c r="H9" s="27"/>
      <c r="I9" s="17"/>
      <c r="J9" s="93"/>
      <c r="K9" s="34"/>
      <c r="L9" s="148" t="s">
        <v>63</v>
      </c>
      <c r="M9" s="148"/>
      <c r="N9" s="24"/>
      <c r="O9" s="76"/>
      <c r="P9" s="37"/>
      <c r="R9" s="46">
        <v>6</v>
      </c>
      <c r="S9" s="47" t="e">
        <f t="shared" si="0"/>
        <v>#N/A</v>
      </c>
      <c r="T9" s="47" t="str">
        <f>IFERROR(IF(L23="Alternate 2","Alt 2",L23),"Alt 2")</f>
        <v>Alt 2</v>
      </c>
      <c r="U9" s="52" t="str">
        <f>IF(H9="30 Mins",$N$19,IF(H9="45 Mins",$N$20,IF(H9="60 Mins",$N$21,IF(H9="Alt 1",$N$22,IF(H9="Alt 2",$N$23,IF(H9="Alt 3",$N$24,IF(H9="Alt 4",$N$25,IF(H9="Alt 5",#REF!,IF(H9="Change",V8,"")))))))))</f>
        <v/>
      </c>
      <c r="V9" s="53" t="e">
        <f>IF(COUNT(U$4:U9)=0,NA(),IF(ISNUMBER(U9),U9,V8))</f>
        <v>#N/A</v>
      </c>
      <c r="W9" s="48" t="e">
        <f t="shared" si="1"/>
        <v>#N/A</v>
      </c>
      <c r="X9" s="72" t="str">
        <f>IF(AND(ISNUMBER($S9),COUNT($U$4:$U9)=X$2),$S9,"")</f>
        <v/>
      </c>
      <c r="Y9" s="72" t="str">
        <f>IF(AND(ISNUMBER($S9),COUNT($U$4:$U9)=Y$2),$S9,"")</f>
        <v/>
      </c>
      <c r="Z9" s="72" t="str">
        <f>IF(AND(ISNUMBER($S9),COUNT($U$4:$U9)=Z$2),$S9,"")</f>
        <v/>
      </c>
      <c r="AA9" s="72" t="str">
        <f>IF(AND(ISNUMBER($S9),COUNT($U$4:$U9)=AA$2),$S9,"")</f>
        <v/>
      </c>
      <c r="AB9" s="72" t="str">
        <f>IF(AND(ISNUMBER($S9),COUNT($U$4:$U9)=AB$2),$S9,"")</f>
        <v/>
      </c>
      <c r="AC9" s="72" t="str">
        <f>IF(AND(ISNUMBER($S9),COUNT($U$4:$U9)=AC$2),$S9,"")</f>
        <v/>
      </c>
      <c r="AD9" s="72" t="str">
        <f>IF(AND(ISNUMBER($S9),COUNT($U$4:$U9)=AD$2),$S9,"")</f>
        <v/>
      </c>
      <c r="AE9" s="72" t="str">
        <f>IF(AND(ISNUMBER($S9),COUNT($U$4:$U9)=AE$2),$S9,"")</f>
        <v/>
      </c>
      <c r="AF9" s="72" t="str">
        <f>IF(AND(ISNUMBER($S9),COUNT($U$4:$U9)=AF$2),$S9,"")</f>
        <v/>
      </c>
      <c r="AG9" s="72" t="str">
        <f>IF(AND(ISNUMBER($S9),COUNT($U$4:$U9)=AG$2),$S9,"")</f>
        <v/>
      </c>
      <c r="AH9" s="72" t="str">
        <f>IF(AND(ISNUMBER($S9),COUNT($U$4:$U9)=AH$2),$S9,"")</f>
        <v/>
      </c>
      <c r="AI9" s="72" t="str">
        <f>IF(AND(ISNUMBER($S9),COUNT($U$4:$U9)=AI$2),$S9,"")</f>
        <v/>
      </c>
      <c r="AJ9" s="51" t="e">
        <f>IFERROR(IF(COUNT($U$4:$U9)&lt;&gt;AJ$2,NA(),SLOPE(X$4:X$26,$R$4:$R$26)*($R9-COUNTIF(BH$4:BH9,"Hold"))+INTERCEPT(X$4:X$26,$R$4:$R$26)),NA())</f>
        <v>#N/A</v>
      </c>
      <c r="AK9" s="51" t="e">
        <f>IFERROR(IF(COUNT($U$4:$U9)&lt;&gt;AK$2,NA(),SLOPE(Y$4:Y$26,$R$4:$R$26)*($R9-COUNTIF(BI$4:BI9,"Hold"))+INTERCEPT(Y$4:Y$26,$R$4:$R$26)),NA())</f>
        <v>#N/A</v>
      </c>
      <c r="AL9" s="51" t="e">
        <f>IFERROR(IF(COUNT($U$4:$U9)&lt;&gt;AL$2,NA(),SLOPE(Z$4:Z$26,$R$4:$R$26)*($R9-COUNTIF(BJ$4:BJ9,"Hold"))+INTERCEPT(Z$4:Z$26,$R$4:$R$26)),NA())</f>
        <v>#N/A</v>
      </c>
      <c r="AM9" s="51" t="e">
        <f>IFERROR(IF(COUNT($U$4:$U9)&lt;&gt;AM$2,NA(),SLOPE(AA$4:AA$26,$R$4:$R$26)*($R9-COUNTIF(BK$4:BK9,"Hold"))+INTERCEPT(AA$4:AA$26,$R$4:$R$26)),NA())</f>
        <v>#N/A</v>
      </c>
      <c r="AN9" s="51" t="e">
        <f>IFERROR(IF(COUNT($U$4:$U9)&lt;&gt;AN$2,NA(),SLOPE(AB$4:AB$26,$R$4:$R$26)*($R9-COUNTIF(BL$4:BL9,"Hold"))+INTERCEPT(AB$4:AB$26,$R$4:$R$26)),NA())</f>
        <v>#N/A</v>
      </c>
      <c r="AO9" s="51" t="e">
        <f>IFERROR(IF(COUNT($U$4:$U9)&lt;&gt;AO$2,NA(),SLOPE(AC$4:AC$26,$R$4:$R$26)*($R9-COUNTIF(BM$4:BM9,"Hold"))+INTERCEPT(AC$4:AC$26,$R$4:$R$26)),NA())</f>
        <v>#N/A</v>
      </c>
      <c r="AP9" s="51" t="e">
        <f>IFERROR(IF(COUNT($U$4:$U9)&lt;&gt;AP$2,NA(),SLOPE(AD$4:AD$26,$R$4:$R$26)*($R9-COUNTIF(BN$4:BN9,"Hold"))+INTERCEPT(AD$4:AD$26,$R$4:$R$26)),NA())</f>
        <v>#N/A</v>
      </c>
      <c r="AQ9" s="51" t="e">
        <f>IFERROR(IF(COUNT($U$4:$U9)&lt;&gt;AQ$2,NA(),SLOPE(AE$4:AE$26,$R$4:$R$26)*($R9-COUNTIF(BO$4:BO9,"Hold"))+INTERCEPT(AE$4:AE$26,$R$4:$R$26)),NA())</f>
        <v>#N/A</v>
      </c>
      <c r="AR9" s="51" t="e">
        <f>IFERROR(IF(COUNT($U$4:$U9)&lt;&gt;AR$2,NA(),SLOPE(AF$4:AF$26,$R$4:$R$26)*($R9-COUNTIF(BP$4:BP9,"Hold"))+INTERCEPT(AF$4:AF$26,$R$4:$R$26)),NA())</f>
        <v>#N/A</v>
      </c>
      <c r="AS9" s="51" t="e">
        <f>IFERROR(IF(COUNT($U$4:$U9)&lt;&gt;AS$2,NA(),SLOPE(AG$4:AG$26,$R$4:$R$26)*($R9-COUNTIF(BQ$4:BQ9,"Hold"))+INTERCEPT(AG$4:AG$26,$R$4:$R$26)),NA())</f>
        <v>#N/A</v>
      </c>
      <c r="AT9" s="51" t="e">
        <f>IFERROR(IF(COUNT($U$4:$U9)&lt;&gt;AT$2,NA(),SLOPE(AH$4:AH$26,$R$4:$R$26)*($R9-COUNTIF(BR$4:BR9,"Hold"))+INTERCEPT(AH$4:AH$26,$R$4:$R$26)),NA())</f>
        <v>#N/A</v>
      </c>
      <c r="AU9" s="51" t="e">
        <f>IFERROR(IF(COUNT($U$4:$U9)&lt;&gt;AU$2,NA(),SLOPE(AI$4:AI$26,$R$4:$R$26)*($R9-COUNTIF(BS$4:BS9,"Hold"))+INTERCEPT(AI$4:AI$26,$R$4:$R$26)),NA())</f>
        <v>#N/A</v>
      </c>
      <c r="AV9" s="57" t="e">
        <f>IF(AND(ISNUMBER($U9),COUNT($U$4:$U9)=AV$2),$G9,IF($H9="Hold",AV8,IF(COUNT($U$4:$U9)=AV$2,$V9+AV8,NA())))</f>
        <v>#N/A</v>
      </c>
      <c r="AW9" s="57" t="e">
        <f>IF(AND(ISNUMBER($U9),COUNT($U$4:$U9)=AW$2),$G9,IF($H9="Hold",AW8,IF(COUNT($U$4:$U9)=AW$2,$V9+AW8,NA())))</f>
        <v>#N/A</v>
      </c>
      <c r="AX9" s="57" t="e">
        <f>IF(AND(ISNUMBER($U9),COUNT($U$4:$U9)=AX$2),$G9,IF($H9="Hold",AX8,IF(COUNT($U$4:$U9)=AX$2,$V9+AX8,NA())))</f>
        <v>#N/A</v>
      </c>
      <c r="AY9" s="57" t="e">
        <f>IF(AND(ISNUMBER($U9),COUNT($U$4:$U9)=AY$2),$G9,IF($H9="Hold",AY8,IF(COUNT($U$4:$U9)=AY$2,$V9+AY8,NA())))</f>
        <v>#N/A</v>
      </c>
      <c r="AZ9" s="57" t="e">
        <f>IF(AND(ISNUMBER($U9),COUNT($U$4:$U9)=AZ$2),$G9,IF($H9="Hold",AZ8,IF(COUNT($U$4:$U9)=AZ$2,$V9+AZ8,NA())))</f>
        <v>#N/A</v>
      </c>
      <c r="BA9" s="57" t="e">
        <f>IF(AND(ISNUMBER($U9),COUNT($U$4:$U9)=BA$2),$G9,IF($H9="Hold",BA8,IF(COUNT($U$4:$U9)=BA$2,$V9+BA8,NA())))</f>
        <v>#N/A</v>
      </c>
      <c r="BB9" s="57" t="e">
        <f>IF(AND(ISNUMBER($U9),COUNT($U$4:$U9)=BB$2),$G9,IF($H9="Hold",BB8,IF(COUNT($U$4:$U9)=BB$2,$V9+BB8,NA())))</f>
        <v>#N/A</v>
      </c>
      <c r="BC9" s="57" t="e">
        <f>IF(AND(ISNUMBER($U9),COUNT($U$4:$U9)=BC$2),$G9,IF($H9="Hold",BC8,IF(COUNT($U$4:$U9)=BC$2,$V9+BC8,NA())))</f>
        <v>#N/A</v>
      </c>
      <c r="BD9" s="57" t="e">
        <f>IF(AND(ISNUMBER($U9),COUNT($U$4:$U9)=BD$2),$G9,IF($H9="Hold",BD8,IF(COUNT($U$4:$U9)=BD$2,$V9+BD8,NA())))</f>
        <v>#N/A</v>
      </c>
      <c r="BE9" s="57" t="e">
        <f>IF(AND(ISNUMBER($U9),COUNT($U$4:$U9)=BE$2),$G9,IF($H9="Hold",BE8,IF(COUNT($U$4:$U9)=BE$2,$V9+BE8,NA())))</f>
        <v>#N/A</v>
      </c>
      <c r="BF9" s="57" t="e">
        <f>IF(AND(ISNUMBER($U9),COUNT($U$4:$U9)=BF$2),$G9,IF($H9="Hold",BF8,IF(COUNT($U$4:$U9)=BF$2,$V9+BF8,NA())))</f>
        <v>#N/A</v>
      </c>
      <c r="BG9" s="57" t="e">
        <f>IF(AND(ISNUMBER($U9),COUNT($U$4:$U9)=BG$2),$G9,IF($H9="Hold",BG8,IF(COUNT($U$4:$U9)=BG$2,$V9+BG8,NA())))</f>
        <v>#N/A</v>
      </c>
      <c r="BH9" s="55" t="e">
        <f>IF(AND(COUNT($U$4:$U9)=BH$2,$H9="Hold"),"Hold",NA())</f>
        <v>#N/A</v>
      </c>
      <c r="BI9" s="55" t="e">
        <f>IF(AND(COUNT($U$4:$U9)=BI$2,$H9="Hold"),"Hold",NA())</f>
        <v>#N/A</v>
      </c>
      <c r="BJ9" s="55" t="e">
        <f>IF(AND(COUNT($U$4:$U9)=BJ$2,$H9="Hold"),"Hold",NA())</f>
        <v>#N/A</v>
      </c>
      <c r="BK9" s="55" t="e">
        <f>IF(AND(COUNT($U$4:$U9)=BK$2,$H9="Hold"),"Hold",NA())</f>
        <v>#N/A</v>
      </c>
      <c r="BL9" s="55" t="e">
        <f>IF(AND(COUNT($U$4:$U9)=BL$2,$H9="Hold"),"Hold",NA())</f>
        <v>#N/A</v>
      </c>
      <c r="BM9" s="55" t="e">
        <f>IF(AND(COUNT($U$4:$U9)=BM$2,$H9="Hold"),"Hold",NA())</f>
        <v>#N/A</v>
      </c>
      <c r="BN9" s="55" t="e">
        <f>IF(AND(COUNT($U$4:$U9)=BN$2,$H9="Hold"),"Hold",NA())</f>
        <v>#N/A</v>
      </c>
      <c r="BO9" s="55" t="e">
        <f>IF(AND(COUNT($U$4:$U9)=BO$2,$H9="Hold"),"Hold",NA())</f>
        <v>#N/A</v>
      </c>
      <c r="BP9" s="55" t="e">
        <f>IF(AND(COUNT($U$4:$U9)=BP$2,$H9="Hold"),"Hold",NA())</f>
        <v>#N/A</v>
      </c>
      <c r="BQ9" s="55" t="e">
        <f>IF(AND(COUNT($U$4:$U9)=BQ$2,$H9="Hold"),"Hold",NA())</f>
        <v>#N/A</v>
      </c>
      <c r="BR9" s="55" t="e">
        <f>IF(AND(COUNT($U$4:$U9)=BR$2,$H9="Hold"),"Hold",NA())</f>
        <v>#N/A</v>
      </c>
      <c r="BS9" s="55" t="e">
        <f>IF(AND(COUNT($U$4:$U9)=BS$2,$H9="Hold"),"Hold",NA())</f>
        <v>#N/A</v>
      </c>
    </row>
    <row r="10" spans="1:73" s="96" customFormat="1" ht="18.75" customHeight="1" x14ac:dyDescent="0.25">
      <c r="B10" s="23"/>
      <c r="C10" s="95"/>
      <c r="D10" s="9">
        <f t="shared" si="2"/>
        <v>12</v>
      </c>
      <c r="E10" s="10">
        <f t="shared" si="3"/>
        <v>42674</v>
      </c>
      <c r="F10" s="5" t="str">
        <f>IFERROR(IF(COUNT(G$4:G10)=0,"",IF(H10="Hold",F9,IF(ISNUMBER(U10),G10,F9+V10))),"")</f>
        <v/>
      </c>
      <c r="G10" s="13"/>
      <c r="H10" s="27"/>
      <c r="I10" s="17"/>
      <c r="J10" s="93"/>
      <c r="K10" s="34"/>
      <c r="L10" s="38"/>
      <c r="M10" s="38"/>
      <c r="N10" s="38"/>
      <c r="O10" s="38"/>
      <c r="P10" s="37"/>
      <c r="R10" s="46">
        <v>7</v>
      </c>
      <c r="S10" s="47" t="e">
        <f t="shared" si="0"/>
        <v>#N/A</v>
      </c>
      <c r="T10" s="47" t="s">
        <v>68</v>
      </c>
      <c r="U10" s="52" t="str">
        <f>IF(H10="30 Mins",$N$19,IF(H10="45 Mins",$N$20,IF(H10="60 Mins",$N$21,IF(H10="Alt 1",$N$22,IF(H10="Alt 2",$N$23,IF(H10="Alt 3",$N$24,IF(H10="Alt 4",$N$25,IF(H10="Alt 5",#REF!,IF(H10="Change",V9,"")))))))))</f>
        <v/>
      </c>
      <c r="V10" s="53" t="e">
        <f>IF(COUNT(U$4:U10)=0,NA(),IF(ISNUMBER(U10),U10,V9))</f>
        <v>#N/A</v>
      </c>
      <c r="W10" s="48" t="e">
        <f t="shared" si="1"/>
        <v>#N/A</v>
      </c>
      <c r="X10" s="72" t="str">
        <f>IF(AND(ISNUMBER($S10),COUNT($U$4:$U10)=X$2),$S10,"")</f>
        <v/>
      </c>
      <c r="Y10" s="72" t="str">
        <f>IF(AND(ISNUMBER($S10),COUNT($U$4:$U10)=Y$2),$S10,"")</f>
        <v/>
      </c>
      <c r="Z10" s="72" t="str">
        <f>IF(AND(ISNUMBER($S10),COUNT($U$4:$U10)=Z$2),$S10,"")</f>
        <v/>
      </c>
      <c r="AA10" s="72" t="str">
        <f>IF(AND(ISNUMBER($S10),COUNT($U$4:$U10)=AA$2),$S10,"")</f>
        <v/>
      </c>
      <c r="AB10" s="72" t="str">
        <f>IF(AND(ISNUMBER($S10),COUNT($U$4:$U10)=AB$2),$S10,"")</f>
        <v/>
      </c>
      <c r="AC10" s="72" t="str">
        <f>IF(AND(ISNUMBER($S10),COUNT($U$4:$U10)=AC$2),$S10,"")</f>
        <v/>
      </c>
      <c r="AD10" s="72" t="str">
        <f>IF(AND(ISNUMBER($S10),COUNT($U$4:$U10)=AD$2),$S10,"")</f>
        <v/>
      </c>
      <c r="AE10" s="72" t="str">
        <f>IF(AND(ISNUMBER($S10),COUNT($U$4:$U10)=AE$2),$S10,"")</f>
        <v/>
      </c>
      <c r="AF10" s="72" t="str">
        <f>IF(AND(ISNUMBER($S10),COUNT($U$4:$U10)=AF$2),$S10,"")</f>
        <v/>
      </c>
      <c r="AG10" s="72" t="str">
        <f>IF(AND(ISNUMBER($S10),COUNT($U$4:$U10)=AG$2),$S10,"")</f>
        <v/>
      </c>
      <c r="AH10" s="72" t="str">
        <f>IF(AND(ISNUMBER($S10),COUNT($U$4:$U10)=AH$2),$S10,"")</f>
        <v/>
      </c>
      <c r="AI10" s="72" t="str">
        <f>IF(AND(ISNUMBER($S10),COUNT($U$4:$U10)=AI$2),$S10,"")</f>
        <v/>
      </c>
      <c r="AJ10" s="51" t="e">
        <f>IFERROR(IF(COUNT($U$4:$U10)&lt;&gt;AJ$2,NA(),SLOPE(X$4:X$26,$R$4:$R$26)*($R10-COUNTIF(BH$4:BH10,"Hold"))+INTERCEPT(X$4:X$26,$R$4:$R$26)),NA())</f>
        <v>#N/A</v>
      </c>
      <c r="AK10" s="51" t="e">
        <f>IFERROR(IF(COUNT($U$4:$U10)&lt;&gt;AK$2,NA(),SLOPE(Y$4:Y$26,$R$4:$R$26)*($R10-COUNTIF(BI$4:BI10,"Hold"))+INTERCEPT(Y$4:Y$26,$R$4:$R$26)),NA())</f>
        <v>#N/A</v>
      </c>
      <c r="AL10" s="51" t="e">
        <f>IFERROR(IF(COUNT($U$4:$U10)&lt;&gt;AL$2,NA(),SLOPE(Z$4:Z$26,$R$4:$R$26)*($R10-COUNTIF(BJ$4:BJ10,"Hold"))+INTERCEPT(Z$4:Z$26,$R$4:$R$26)),NA())</f>
        <v>#N/A</v>
      </c>
      <c r="AM10" s="51" t="e">
        <f>IFERROR(IF(COUNT($U$4:$U10)&lt;&gt;AM$2,NA(),SLOPE(AA$4:AA$26,$R$4:$R$26)*($R10-COUNTIF(BK$4:BK10,"Hold"))+INTERCEPT(AA$4:AA$26,$R$4:$R$26)),NA())</f>
        <v>#N/A</v>
      </c>
      <c r="AN10" s="51" t="e">
        <f>IFERROR(IF(COUNT($U$4:$U10)&lt;&gt;AN$2,NA(),SLOPE(AB$4:AB$26,$R$4:$R$26)*($R10-COUNTIF(BL$4:BL10,"Hold"))+INTERCEPT(AB$4:AB$26,$R$4:$R$26)),NA())</f>
        <v>#N/A</v>
      </c>
      <c r="AO10" s="51" t="e">
        <f>IFERROR(IF(COUNT($U$4:$U10)&lt;&gt;AO$2,NA(),SLOPE(AC$4:AC$26,$R$4:$R$26)*($R10-COUNTIF(BM$4:BM10,"Hold"))+INTERCEPT(AC$4:AC$26,$R$4:$R$26)),NA())</f>
        <v>#N/A</v>
      </c>
      <c r="AP10" s="51" t="e">
        <f>IFERROR(IF(COUNT($U$4:$U10)&lt;&gt;AP$2,NA(),SLOPE(AD$4:AD$26,$R$4:$R$26)*($R10-COUNTIF(BN$4:BN10,"Hold"))+INTERCEPT(AD$4:AD$26,$R$4:$R$26)),NA())</f>
        <v>#N/A</v>
      </c>
      <c r="AQ10" s="51" t="e">
        <f>IFERROR(IF(COUNT($U$4:$U10)&lt;&gt;AQ$2,NA(),SLOPE(AE$4:AE$26,$R$4:$R$26)*($R10-COUNTIF(BO$4:BO10,"Hold"))+INTERCEPT(AE$4:AE$26,$R$4:$R$26)),NA())</f>
        <v>#N/A</v>
      </c>
      <c r="AR10" s="51" t="e">
        <f>IFERROR(IF(COUNT($U$4:$U10)&lt;&gt;AR$2,NA(),SLOPE(AF$4:AF$26,$R$4:$R$26)*($R10-COUNTIF(BP$4:BP10,"Hold"))+INTERCEPT(AF$4:AF$26,$R$4:$R$26)),NA())</f>
        <v>#N/A</v>
      </c>
      <c r="AS10" s="51" t="e">
        <f>IFERROR(IF(COUNT($U$4:$U10)&lt;&gt;AS$2,NA(),SLOPE(AG$4:AG$26,$R$4:$R$26)*($R10-COUNTIF(BQ$4:BQ10,"Hold"))+INTERCEPT(AG$4:AG$26,$R$4:$R$26)),NA())</f>
        <v>#N/A</v>
      </c>
      <c r="AT10" s="51" t="e">
        <f>IFERROR(IF(COUNT($U$4:$U10)&lt;&gt;AT$2,NA(),SLOPE(AH$4:AH$26,$R$4:$R$26)*($R10-COUNTIF(BR$4:BR10,"Hold"))+INTERCEPT(AH$4:AH$26,$R$4:$R$26)),NA())</f>
        <v>#N/A</v>
      </c>
      <c r="AU10" s="51" t="e">
        <f>IFERROR(IF(COUNT($U$4:$U10)&lt;&gt;AU$2,NA(),SLOPE(AI$4:AI$26,$R$4:$R$26)*($R10-COUNTIF(BS$4:BS10,"Hold"))+INTERCEPT(AI$4:AI$26,$R$4:$R$26)),NA())</f>
        <v>#N/A</v>
      </c>
      <c r="AV10" s="57" t="e">
        <f>IF(AND(ISNUMBER($U10),COUNT($U$4:$U10)=AV$2),$G10,IF($H10="Hold",AV9,IF(COUNT($U$4:$U10)=AV$2,$V10+AV9,NA())))</f>
        <v>#N/A</v>
      </c>
      <c r="AW10" s="57" t="e">
        <f>IF(AND(ISNUMBER($U10),COUNT($U$4:$U10)=AW$2),$G10,IF($H10="Hold",AW9,IF(COUNT($U$4:$U10)=AW$2,$V10+AW9,NA())))</f>
        <v>#N/A</v>
      </c>
      <c r="AX10" s="57" t="e">
        <f>IF(AND(ISNUMBER($U10),COUNT($U$4:$U10)=AX$2),$G10,IF($H10="Hold",AX9,IF(COUNT($U$4:$U10)=AX$2,$V10+AX9,NA())))</f>
        <v>#N/A</v>
      </c>
      <c r="AY10" s="57" t="e">
        <f>IF(AND(ISNUMBER($U10),COUNT($U$4:$U10)=AY$2),$G10,IF($H10="Hold",AY9,IF(COUNT($U$4:$U10)=AY$2,$V10+AY9,NA())))</f>
        <v>#N/A</v>
      </c>
      <c r="AZ10" s="57" t="e">
        <f>IF(AND(ISNUMBER($U10),COUNT($U$4:$U10)=AZ$2),$G10,IF($H10="Hold",AZ9,IF(COUNT($U$4:$U10)=AZ$2,$V10+AZ9,NA())))</f>
        <v>#N/A</v>
      </c>
      <c r="BA10" s="57" t="e">
        <f>IF(AND(ISNUMBER($U10),COUNT($U$4:$U10)=BA$2),$G10,IF($H10="Hold",BA9,IF(COUNT($U$4:$U10)=BA$2,$V10+BA9,NA())))</f>
        <v>#N/A</v>
      </c>
      <c r="BB10" s="57" t="e">
        <f>IF(AND(ISNUMBER($U10),COUNT($U$4:$U10)=BB$2),$G10,IF($H10="Hold",BB9,IF(COUNT($U$4:$U10)=BB$2,$V10+BB9,NA())))</f>
        <v>#N/A</v>
      </c>
      <c r="BC10" s="57" t="e">
        <f>IF(AND(ISNUMBER($U10),COUNT($U$4:$U10)=BC$2),$G10,IF($H10="Hold",BC9,IF(COUNT($U$4:$U10)=BC$2,$V10+BC9,NA())))</f>
        <v>#N/A</v>
      </c>
      <c r="BD10" s="57" t="e">
        <f>IF(AND(ISNUMBER($U10),COUNT($U$4:$U10)=BD$2),$G10,IF($H10="Hold",BD9,IF(COUNT($U$4:$U10)=BD$2,$V10+BD9,NA())))</f>
        <v>#N/A</v>
      </c>
      <c r="BE10" s="57" t="e">
        <f>IF(AND(ISNUMBER($U10),COUNT($U$4:$U10)=BE$2),$G10,IF($H10="Hold",BE9,IF(COUNT($U$4:$U10)=BE$2,$V10+BE9,NA())))</f>
        <v>#N/A</v>
      </c>
      <c r="BF10" s="57" t="e">
        <f>IF(AND(ISNUMBER($U10),COUNT($U$4:$U10)=BF$2),$G10,IF($H10="Hold",BF9,IF(COUNT($U$4:$U10)=BF$2,$V10+BF9,NA())))</f>
        <v>#N/A</v>
      </c>
      <c r="BG10" s="57" t="e">
        <f>IF(AND(ISNUMBER($U10),COUNT($U$4:$U10)=BG$2),$G10,IF($H10="Hold",BG9,IF(COUNT($U$4:$U10)=BG$2,$V10+BG9,NA())))</f>
        <v>#N/A</v>
      </c>
      <c r="BH10" s="55" t="e">
        <f>IF(AND(COUNT($U$4:$U10)=BH$2,$H10="Hold"),"Hold",NA())</f>
        <v>#N/A</v>
      </c>
      <c r="BI10" s="55" t="e">
        <f>IF(AND(COUNT($U$4:$U10)=BI$2,$H10="Hold"),"Hold",NA())</f>
        <v>#N/A</v>
      </c>
      <c r="BJ10" s="55" t="e">
        <f>IF(AND(COUNT($U$4:$U10)=BJ$2,$H10="Hold"),"Hold",NA())</f>
        <v>#N/A</v>
      </c>
      <c r="BK10" s="55" t="e">
        <f>IF(AND(COUNT($U$4:$U10)=BK$2,$H10="Hold"),"Hold",NA())</f>
        <v>#N/A</v>
      </c>
      <c r="BL10" s="55" t="e">
        <f>IF(AND(COUNT($U$4:$U10)=BL$2,$H10="Hold"),"Hold",NA())</f>
        <v>#N/A</v>
      </c>
      <c r="BM10" s="55" t="e">
        <f>IF(AND(COUNT($U$4:$U10)=BM$2,$H10="Hold"),"Hold",NA())</f>
        <v>#N/A</v>
      </c>
      <c r="BN10" s="55" t="e">
        <f>IF(AND(COUNT($U$4:$U10)=BN$2,$H10="Hold"),"Hold",NA())</f>
        <v>#N/A</v>
      </c>
      <c r="BO10" s="55" t="e">
        <f>IF(AND(COUNT($U$4:$U10)=BO$2,$H10="Hold"),"Hold",NA())</f>
        <v>#N/A</v>
      </c>
      <c r="BP10" s="55" t="e">
        <f>IF(AND(COUNT($U$4:$U10)=BP$2,$H10="Hold"),"Hold",NA())</f>
        <v>#N/A</v>
      </c>
      <c r="BQ10" s="55" t="e">
        <f>IF(AND(COUNT($U$4:$U10)=BQ$2,$H10="Hold"),"Hold",NA())</f>
        <v>#N/A</v>
      </c>
      <c r="BR10" s="55" t="e">
        <f>IF(AND(COUNT($U$4:$U10)=BR$2,$H10="Hold"),"Hold",NA())</f>
        <v>#N/A</v>
      </c>
      <c r="BS10" s="55" t="e">
        <f>IF(AND(COUNT($U$4:$U10)=BS$2,$H10="Hold"),"Hold",NA())</f>
        <v>#N/A</v>
      </c>
    </row>
    <row r="11" spans="1:73" s="96" customFormat="1" ht="18.75" customHeight="1" x14ac:dyDescent="0.25">
      <c r="B11" s="23"/>
      <c r="C11" s="95"/>
      <c r="D11" s="9">
        <f t="shared" si="2"/>
        <v>14</v>
      </c>
      <c r="E11" s="10">
        <f t="shared" si="3"/>
        <v>42688</v>
      </c>
      <c r="F11" s="5" t="str">
        <f>IFERROR(IF(COUNT(G$4:G11)=0,"",IF(H11="Hold",F10,IF(ISNUMBER(U11),G11,F10+V11))),"")</f>
        <v/>
      </c>
      <c r="G11" s="13"/>
      <c r="H11" s="27"/>
      <c r="I11" s="17"/>
      <c r="J11" s="93"/>
      <c r="K11" s="34"/>
      <c r="L11" s="146" t="s">
        <v>82</v>
      </c>
      <c r="M11" s="146"/>
      <c r="N11" s="146"/>
      <c r="O11" s="146"/>
      <c r="P11" s="37"/>
      <c r="R11" s="46">
        <v>8</v>
      </c>
      <c r="S11" s="47" t="e">
        <f t="shared" si="0"/>
        <v>#N/A</v>
      </c>
      <c r="T11" s="47"/>
      <c r="U11" s="52" t="str">
        <f>IF(H11="30 Mins",$N$19,IF(H11="45 Mins",$N$20,IF(H11="60 Mins",$N$21,IF(H11="Alt 1",$N$22,IF(H11="Alt 2",$N$23,IF(H11="Alt 3",$N$24,IF(H11="Alt 4",$N$25,IF(H11="Alt 5",#REF!,IF(H11="Change",V10,"")))))))))</f>
        <v/>
      </c>
      <c r="V11" s="53" t="e">
        <f>IF(COUNT(U$4:U11)=0,NA(),IF(ISNUMBER(U11),U11,V10))</f>
        <v>#N/A</v>
      </c>
      <c r="W11" s="48" t="e">
        <f t="shared" si="1"/>
        <v>#N/A</v>
      </c>
      <c r="X11" s="72" t="str">
        <f>IF(AND(ISNUMBER($S11),COUNT($U$4:$U11)=X$2),$S11,"")</f>
        <v/>
      </c>
      <c r="Y11" s="72" t="str">
        <f>IF(AND(ISNUMBER($S11),COUNT($U$4:$U11)=Y$2),$S11,"")</f>
        <v/>
      </c>
      <c r="Z11" s="72" t="str">
        <f>IF(AND(ISNUMBER($S11),COUNT($U$4:$U11)=Z$2),$S11,"")</f>
        <v/>
      </c>
      <c r="AA11" s="72" t="str">
        <f>IF(AND(ISNUMBER($S11),COUNT($U$4:$U11)=AA$2),$S11,"")</f>
        <v/>
      </c>
      <c r="AB11" s="72" t="str">
        <f>IF(AND(ISNUMBER($S11),COUNT($U$4:$U11)=AB$2),$S11,"")</f>
        <v/>
      </c>
      <c r="AC11" s="72" t="str">
        <f>IF(AND(ISNUMBER($S11),COUNT($U$4:$U11)=AC$2),$S11,"")</f>
        <v/>
      </c>
      <c r="AD11" s="72" t="str">
        <f>IF(AND(ISNUMBER($S11),COUNT($U$4:$U11)=AD$2),$S11,"")</f>
        <v/>
      </c>
      <c r="AE11" s="72" t="str">
        <f>IF(AND(ISNUMBER($S11),COUNT($U$4:$U11)=AE$2),$S11,"")</f>
        <v/>
      </c>
      <c r="AF11" s="72" t="str">
        <f>IF(AND(ISNUMBER($S11),COUNT($U$4:$U11)=AF$2),$S11,"")</f>
        <v/>
      </c>
      <c r="AG11" s="72" t="str">
        <f>IF(AND(ISNUMBER($S11),COUNT($U$4:$U11)=AG$2),$S11,"")</f>
        <v/>
      </c>
      <c r="AH11" s="72" t="str">
        <f>IF(AND(ISNUMBER($S11),COUNT($U$4:$U11)=AH$2),$S11,"")</f>
        <v/>
      </c>
      <c r="AI11" s="72" t="str">
        <f>IF(AND(ISNUMBER($S11),COUNT($U$4:$U11)=AI$2),$S11,"")</f>
        <v/>
      </c>
      <c r="AJ11" s="51" t="e">
        <f>IFERROR(IF(COUNT($U$4:$U11)&lt;&gt;AJ$2,NA(),SLOPE(X$4:X$26,$R$4:$R$26)*($R11-COUNTIF(BH$4:BH11,"Hold"))+INTERCEPT(X$4:X$26,$R$4:$R$26)),NA())</f>
        <v>#N/A</v>
      </c>
      <c r="AK11" s="51" t="e">
        <f>IFERROR(IF(COUNT($U$4:$U11)&lt;&gt;AK$2,NA(),SLOPE(Y$4:Y$26,$R$4:$R$26)*($R11-COUNTIF(BI$4:BI11,"Hold"))+INTERCEPT(Y$4:Y$26,$R$4:$R$26)),NA())</f>
        <v>#N/A</v>
      </c>
      <c r="AL11" s="51" t="e">
        <f>IFERROR(IF(COUNT($U$4:$U11)&lt;&gt;AL$2,NA(),SLOPE(Z$4:Z$26,$R$4:$R$26)*($R11-COUNTIF(BJ$4:BJ11,"Hold"))+INTERCEPT(Z$4:Z$26,$R$4:$R$26)),NA())</f>
        <v>#N/A</v>
      </c>
      <c r="AM11" s="51" t="e">
        <f>IFERROR(IF(COUNT($U$4:$U11)&lt;&gt;AM$2,NA(),SLOPE(AA$4:AA$26,$R$4:$R$26)*($R11-COUNTIF(BK$4:BK11,"Hold"))+INTERCEPT(AA$4:AA$26,$R$4:$R$26)),NA())</f>
        <v>#N/A</v>
      </c>
      <c r="AN11" s="51" t="e">
        <f>IFERROR(IF(COUNT($U$4:$U11)&lt;&gt;AN$2,NA(),SLOPE(AB$4:AB$26,$R$4:$R$26)*($R11-COUNTIF(BL$4:BL11,"Hold"))+INTERCEPT(AB$4:AB$26,$R$4:$R$26)),NA())</f>
        <v>#N/A</v>
      </c>
      <c r="AO11" s="51" t="e">
        <f>IFERROR(IF(COUNT($U$4:$U11)&lt;&gt;AO$2,NA(),SLOPE(AC$4:AC$26,$R$4:$R$26)*($R11-COUNTIF(BM$4:BM11,"Hold"))+INTERCEPT(AC$4:AC$26,$R$4:$R$26)),NA())</f>
        <v>#N/A</v>
      </c>
      <c r="AP11" s="51" t="e">
        <f>IFERROR(IF(COUNT($U$4:$U11)&lt;&gt;AP$2,NA(),SLOPE(AD$4:AD$26,$R$4:$R$26)*($R11-COUNTIF(BN$4:BN11,"Hold"))+INTERCEPT(AD$4:AD$26,$R$4:$R$26)),NA())</f>
        <v>#N/A</v>
      </c>
      <c r="AQ11" s="51" t="e">
        <f>IFERROR(IF(COUNT($U$4:$U11)&lt;&gt;AQ$2,NA(),SLOPE(AE$4:AE$26,$R$4:$R$26)*($R11-COUNTIF(BO$4:BO11,"Hold"))+INTERCEPT(AE$4:AE$26,$R$4:$R$26)),NA())</f>
        <v>#N/A</v>
      </c>
      <c r="AR11" s="51" t="e">
        <f>IFERROR(IF(COUNT($U$4:$U11)&lt;&gt;AR$2,NA(),SLOPE(AF$4:AF$26,$R$4:$R$26)*($R11-COUNTIF(BP$4:BP11,"Hold"))+INTERCEPT(AF$4:AF$26,$R$4:$R$26)),NA())</f>
        <v>#N/A</v>
      </c>
      <c r="AS11" s="51" t="e">
        <f>IFERROR(IF(COUNT($U$4:$U11)&lt;&gt;AS$2,NA(),SLOPE(AG$4:AG$26,$R$4:$R$26)*($R11-COUNTIF(BQ$4:BQ11,"Hold"))+INTERCEPT(AG$4:AG$26,$R$4:$R$26)),NA())</f>
        <v>#N/A</v>
      </c>
      <c r="AT11" s="51" t="e">
        <f>IFERROR(IF(COUNT($U$4:$U11)&lt;&gt;AT$2,NA(),SLOPE(AH$4:AH$26,$R$4:$R$26)*($R11-COUNTIF(BR$4:BR11,"Hold"))+INTERCEPT(AH$4:AH$26,$R$4:$R$26)),NA())</f>
        <v>#N/A</v>
      </c>
      <c r="AU11" s="51" t="e">
        <f>IFERROR(IF(COUNT($U$4:$U11)&lt;&gt;AU$2,NA(),SLOPE(AI$4:AI$26,$R$4:$R$26)*($R11-COUNTIF(BS$4:BS11,"Hold"))+INTERCEPT(AI$4:AI$26,$R$4:$R$26)),NA())</f>
        <v>#N/A</v>
      </c>
      <c r="AV11" s="57" t="e">
        <f>IF(AND(ISNUMBER($U11),COUNT($U$4:$U11)=AV$2),$G11,IF($H11="Hold",AV10,IF(COUNT($U$4:$U11)=AV$2,$V11+AV10,NA())))</f>
        <v>#N/A</v>
      </c>
      <c r="AW11" s="57" t="e">
        <f>IF(AND(ISNUMBER($U11),COUNT($U$4:$U11)=AW$2),$G11,IF($H11="Hold",AW10,IF(COUNT($U$4:$U11)=AW$2,$V11+AW10,NA())))</f>
        <v>#N/A</v>
      </c>
      <c r="AX11" s="57" t="e">
        <f>IF(AND(ISNUMBER($U11),COUNT($U$4:$U11)=AX$2),$G11,IF($H11="Hold",AX10,IF(COUNT($U$4:$U11)=AX$2,$V11+AX10,NA())))</f>
        <v>#N/A</v>
      </c>
      <c r="AY11" s="57" t="e">
        <f>IF(AND(ISNUMBER($U11),COUNT($U$4:$U11)=AY$2),$G11,IF($H11="Hold",AY10,IF(COUNT($U$4:$U11)=AY$2,$V11+AY10,NA())))</f>
        <v>#N/A</v>
      </c>
      <c r="AZ11" s="57" t="e">
        <f>IF(AND(ISNUMBER($U11),COUNT($U$4:$U11)=AZ$2),$G11,IF($H11="Hold",AZ10,IF(COUNT($U$4:$U11)=AZ$2,$V11+AZ10,NA())))</f>
        <v>#N/A</v>
      </c>
      <c r="BA11" s="57" t="e">
        <f>IF(AND(ISNUMBER($U11),COUNT($U$4:$U11)=BA$2),$G11,IF($H11="Hold",BA10,IF(COUNT($U$4:$U11)=BA$2,$V11+BA10,NA())))</f>
        <v>#N/A</v>
      </c>
      <c r="BB11" s="57" t="e">
        <f>IF(AND(ISNUMBER($U11),COUNT($U$4:$U11)=BB$2),$G11,IF($H11="Hold",BB10,IF(COUNT($U$4:$U11)=BB$2,$V11+BB10,NA())))</f>
        <v>#N/A</v>
      </c>
      <c r="BC11" s="57" t="e">
        <f>IF(AND(ISNUMBER($U11),COUNT($U$4:$U11)=BC$2),$G11,IF($H11="Hold",BC10,IF(COUNT($U$4:$U11)=BC$2,$V11+BC10,NA())))</f>
        <v>#N/A</v>
      </c>
      <c r="BD11" s="57" t="e">
        <f>IF(AND(ISNUMBER($U11),COUNT($U$4:$U11)=BD$2),$G11,IF($H11="Hold",BD10,IF(COUNT($U$4:$U11)=BD$2,$V11+BD10,NA())))</f>
        <v>#N/A</v>
      </c>
      <c r="BE11" s="57" t="e">
        <f>IF(AND(ISNUMBER($U11),COUNT($U$4:$U11)=BE$2),$G11,IF($H11="Hold",BE10,IF(COUNT($U$4:$U11)=BE$2,$V11+BE10,NA())))</f>
        <v>#N/A</v>
      </c>
      <c r="BF11" s="57" t="e">
        <f>IF(AND(ISNUMBER($U11),COUNT($U$4:$U11)=BF$2),$G11,IF($H11="Hold",BF10,IF(COUNT($U$4:$U11)=BF$2,$V11+BF10,NA())))</f>
        <v>#N/A</v>
      </c>
      <c r="BG11" s="57" t="e">
        <f>IF(AND(ISNUMBER($U11),COUNT($U$4:$U11)=BG$2),$G11,IF($H11="Hold",BG10,IF(COUNT($U$4:$U11)=BG$2,$V11+BG10,NA())))</f>
        <v>#N/A</v>
      </c>
      <c r="BH11" s="55" t="e">
        <f>IF(AND(COUNT($U$4:$U11)=BH$2,$H11="Hold"),"Hold",NA())</f>
        <v>#N/A</v>
      </c>
      <c r="BI11" s="55" t="e">
        <f>IF(AND(COUNT($U$4:$U11)=BI$2,$H11="Hold"),"Hold",NA())</f>
        <v>#N/A</v>
      </c>
      <c r="BJ11" s="55" t="e">
        <f>IF(AND(COUNT($U$4:$U11)=BJ$2,$H11="Hold"),"Hold",NA())</f>
        <v>#N/A</v>
      </c>
      <c r="BK11" s="55" t="e">
        <f>IF(AND(COUNT($U$4:$U11)=BK$2,$H11="Hold"),"Hold",NA())</f>
        <v>#N/A</v>
      </c>
      <c r="BL11" s="55" t="e">
        <f>IF(AND(COUNT($U$4:$U11)=BL$2,$H11="Hold"),"Hold",NA())</f>
        <v>#N/A</v>
      </c>
      <c r="BM11" s="55" t="e">
        <f>IF(AND(COUNT($U$4:$U11)=BM$2,$H11="Hold"),"Hold",NA())</f>
        <v>#N/A</v>
      </c>
      <c r="BN11" s="55" t="e">
        <f>IF(AND(COUNT($U$4:$U11)=BN$2,$H11="Hold"),"Hold",NA())</f>
        <v>#N/A</v>
      </c>
      <c r="BO11" s="55" t="e">
        <f>IF(AND(COUNT($U$4:$U11)=BO$2,$H11="Hold"),"Hold",NA())</f>
        <v>#N/A</v>
      </c>
      <c r="BP11" s="55" t="e">
        <f>IF(AND(COUNT($U$4:$U11)=BP$2,$H11="Hold"),"Hold",NA())</f>
        <v>#N/A</v>
      </c>
      <c r="BQ11" s="55" t="e">
        <f>IF(AND(COUNT($U$4:$U11)=BQ$2,$H11="Hold"),"Hold",NA())</f>
        <v>#N/A</v>
      </c>
      <c r="BR11" s="55" t="e">
        <f>IF(AND(COUNT($U$4:$U11)=BR$2,$H11="Hold"),"Hold",NA())</f>
        <v>#N/A</v>
      </c>
      <c r="BS11" s="55" t="e">
        <f>IF(AND(COUNT($U$4:$U11)=BS$2,$H11="Hold"),"Hold",NA())</f>
        <v>#N/A</v>
      </c>
    </row>
    <row r="12" spans="1:73" s="96" customFormat="1" ht="18.75" customHeight="1" x14ac:dyDescent="0.25">
      <c r="B12" s="23"/>
      <c r="C12" s="95"/>
      <c r="D12" s="9">
        <f t="shared" si="2"/>
        <v>16</v>
      </c>
      <c r="E12" s="10">
        <f t="shared" si="3"/>
        <v>42702</v>
      </c>
      <c r="F12" s="5" t="str">
        <f>IFERROR(IF(COUNT(G$4:G12)=0,"",IF(H12="Hold",F11,IF(ISNUMBER(U12),G12,F11+V12))),"")</f>
        <v/>
      </c>
      <c r="G12" s="13"/>
      <c r="H12" s="27"/>
      <c r="I12" s="17"/>
      <c r="J12" s="93"/>
      <c r="K12" s="34"/>
      <c r="L12" s="124"/>
      <c r="M12" s="124"/>
      <c r="N12" s="132" t="s">
        <v>83</v>
      </c>
      <c r="O12" s="132" t="s">
        <v>84</v>
      </c>
      <c r="P12" s="37"/>
      <c r="R12" s="46">
        <v>9</v>
      </c>
      <c r="S12" s="47" t="e">
        <f t="shared" si="0"/>
        <v>#N/A</v>
      </c>
      <c r="T12" s="47" t="str">
        <f>IF(ISNUMBER(N25),"Alt 4","")</f>
        <v/>
      </c>
      <c r="U12" s="52" t="str">
        <f>IF(H12="30 Mins",$N$19,IF(H12="45 Mins",$N$20,IF(H12="60 Mins",$N$21,IF(H12="Alt 1",$N$22,IF(H12="Alt 2",$N$23,IF(H12="Alt 3",$N$24,IF(H12="Alt 4",$N$25,IF(H12="Alt 5",#REF!,IF(H12="Change",V11,"")))))))))</f>
        <v/>
      </c>
      <c r="V12" s="53" t="e">
        <f>IF(COUNT(U$4:U12)=0,NA(),IF(ISNUMBER(U12),U12,V11))</f>
        <v>#N/A</v>
      </c>
      <c r="W12" s="48" t="e">
        <f t="shared" si="1"/>
        <v>#N/A</v>
      </c>
      <c r="X12" s="72" t="str">
        <f>IF(AND(ISNUMBER($S12),COUNT($U$4:$U12)=X$2),$S12,"")</f>
        <v/>
      </c>
      <c r="Y12" s="72" t="str">
        <f>IF(AND(ISNUMBER($S12),COUNT($U$4:$U12)=Y$2),$S12,"")</f>
        <v/>
      </c>
      <c r="Z12" s="72" t="str">
        <f>IF(AND(ISNUMBER($S12),COUNT($U$4:$U12)=Z$2),$S12,"")</f>
        <v/>
      </c>
      <c r="AA12" s="72" t="str">
        <f>IF(AND(ISNUMBER($S12),COUNT($U$4:$U12)=AA$2),$S12,"")</f>
        <v/>
      </c>
      <c r="AB12" s="72" t="str">
        <f>IF(AND(ISNUMBER($S12),COUNT($U$4:$U12)=AB$2),$S12,"")</f>
        <v/>
      </c>
      <c r="AC12" s="72" t="str">
        <f>IF(AND(ISNUMBER($S12),COUNT($U$4:$U12)=AC$2),$S12,"")</f>
        <v/>
      </c>
      <c r="AD12" s="72" t="str">
        <f>IF(AND(ISNUMBER($S12),COUNT($U$4:$U12)=AD$2),$S12,"")</f>
        <v/>
      </c>
      <c r="AE12" s="72" t="str">
        <f>IF(AND(ISNUMBER($S12),COUNT($U$4:$U12)=AE$2),$S12,"")</f>
        <v/>
      </c>
      <c r="AF12" s="72" t="str">
        <f>IF(AND(ISNUMBER($S12),COUNT($U$4:$U12)=AF$2),$S12,"")</f>
        <v/>
      </c>
      <c r="AG12" s="72" t="str">
        <f>IF(AND(ISNUMBER($S12),COUNT($U$4:$U12)=AG$2),$S12,"")</f>
        <v/>
      </c>
      <c r="AH12" s="72" t="str">
        <f>IF(AND(ISNUMBER($S12),COUNT($U$4:$U12)=AH$2),$S12,"")</f>
        <v/>
      </c>
      <c r="AI12" s="72" t="str">
        <f>IF(AND(ISNUMBER($S12),COUNT($U$4:$U12)=AI$2),$S12,"")</f>
        <v/>
      </c>
      <c r="AJ12" s="51" t="e">
        <f>IFERROR(IF(COUNT($U$4:$U12)&lt;&gt;AJ$2,NA(),SLOPE(X$4:X$26,$R$4:$R$26)*($R12-COUNTIF(BH$4:BH12,"Hold"))+INTERCEPT(X$4:X$26,$R$4:$R$26)),NA())</f>
        <v>#N/A</v>
      </c>
      <c r="AK12" s="51" t="e">
        <f>IFERROR(IF(COUNT($U$4:$U12)&lt;&gt;AK$2,NA(),SLOPE(Y$4:Y$26,$R$4:$R$26)*($R12-COUNTIF(BI$4:BI12,"Hold"))+INTERCEPT(Y$4:Y$26,$R$4:$R$26)),NA())</f>
        <v>#N/A</v>
      </c>
      <c r="AL12" s="51" t="e">
        <f>IFERROR(IF(COUNT($U$4:$U12)&lt;&gt;AL$2,NA(),SLOPE(Z$4:Z$26,$R$4:$R$26)*($R12-COUNTIF(BJ$4:BJ12,"Hold"))+INTERCEPT(Z$4:Z$26,$R$4:$R$26)),NA())</f>
        <v>#N/A</v>
      </c>
      <c r="AM12" s="51" t="e">
        <f>IFERROR(IF(COUNT($U$4:$U12)&lt;&gt;AM$2,NA(),SLOPE(AA$4:AA$26,$R$4:$R$26)*($R12-COUNTIF(BK$4:BK12,"Hold"))+INTERCEPT(AA$4:AA$26,$R$4:$R$26)),NA())</f>
        <v>#N/A</v>
      </c>
      <c r="AN12" s="51" t="e">
        <f>IFERROR(IF(COUNT($U$4:$U12)&lt;&gt;AN$2,NA(),SLOPE(AB$4:AB$26,$R$4:$R$26)*($R12-COUNTIF(BL$4:BL12,"Hold"))+INTERCEPT(AB$4:AB$26,$R$4:$R$26)),NA())</f>
        <v>#N/A</v>
      </c>
      <c r="AO12" s="51" t="e">
        <f>IFERROR(IF(COUNT($U$4:$U12)&lt;&gt;AO$2,NA(),SLOPE(AC$4:AC$26,$R$4:$R$26)*($R12-COUNTIF(BM$4:BM12,"Hold"))+INTERCEPT(AC$4:AC$26,$R$4:$R$26)),NA())</f>
        <v>#N/A</v>
      </c>
      <c r="AP12" s="51" t="e">
        <f>IFERROR(IF(COUNT($U$4:$U12)&lt;&gt;AP$2,NA(),SLOPE(AD$4:AD$26,$R$4:$R$26)*($R12-COUNTIF(BN$4:BN12,"Hold"))+INTERCEPT(AD$4:AD$26,$R$4:$R$26)),NA())</f>
        <v>#N/A</v>
      </c>
      <c r="AQ12" s="51" t="e">
        <f>IFERROR(IF(COUNT($U$4:$U12)&lt;&gt;AQ$2,NA(),SLOPE(AE$4:AE$26,$R$4:$R$26)*($R12-COUNTIF(BO$4:BO12,"Hold"))+INTERCEPT(AE$4:AE$26,$R$4:$R$26)),NA())</f>
        <v>#N/A</v>
      </c>
      <c r="AR12" s="51" t="e">
        <f>IFERROR(IF(COUNT($U$4:$U12)&lt;&gt;AR$2,NA(),SLOPE(AF$4:AF$26,$R$4:$R$26)*($R12-COUNTIF(BP$4:BP12,"Hold"))+INTERCEPT(AF$4:AF$26,$R$4:$R$26)),NA())</f>
        <v>#N/A</v>
      </c>
      <c r="AS12" s="51" t="e">
        <f>IFERROR(IF(COUNT($U$4:$U12)&lt;&gt;AS$2,NA(),SLOPE(AG$4:AG$26,$R$4:$R$26)*($R12-COUNTIF(BQ$4:BQ12,"Hold"))+INTERCEPT(AG$4:AG$26,$R$4:$R$26)),NA())</f>
        <v>#N/A</v>
      </c>
      <c r="AT12" s="51" t="e">
        <f>IFERROR(IF(COUNT($U$4:$U12)&lt;&gt;AT$2,NA(),SLOPE(AH$4:AH$26,$R$4:$R$26)*($R12-COUNTIF(BR$4:BR12,"Hold"))+INTERCEPT(AH$4:AH$26,$R$4:$R$26)),NA())</f>
        <v>#N/A</v>
      </c>
      <c r="AU12" s="51" t="e">
        <f>IFERROR(IF(COUNT($U$4:$U12)&lt;&gt;AU$2,NA(),SLOPE(AI$4:AI$26,$R$4:$R$26)*($R12-COUNTIF(BS$4:BS12,"Hold"))+INTERCEPT(AI$4:AI$26,$R$4:$R$26)),NA())</f>
        <v>#N/A</v>
      </c>
      <c r="AV12" s="57" t="e">
        <f>IF(AND(ISNUMBER($U12),COUNT($U$4:$U12)=AV$2),$G12,IF($H12="Hold",AV11,IF(COUNT($U$4:$U12)=AV$2,$V12+AV11,NA())))</f>
        <v>#N/A</v>
      </c>
      <c r="AW12" s="57" t="e">
        <f>IF(AND(ISNUMBER($U12),COUNT($U$4:$U12)=AW$2),$G12,IF($H12="Hold",AW11,IF(COUNT($U$4:$U12)=AW$2,$V12+AW11,NA())))</f>
        <v>#N/A</v>
      </c>
      <c r="AX12" s="57" t="e">
        <f>IF(AND(ISNUMBER($U12),COUNT($U$4:$U12)=AX$2),$G12,IF($H12="Hold",AX11,IF(COUNT($U$4:$U12)=AX$2,$V12+AX11,NA())))</f>
        <v>#N/A</v>
      </c>
      <c r="AY12" s="57" t="e">
        <f>IF(AND(ISNUMBER($U12),COUNT($U$4:$U12)=AY$2),$G12,IF($H12="Hold",AY11,IF(COUNT($U$4:$U12)=AY$2,$V12+AY11,NA())))</f>
        <v>#N/A</v>
      </c>
      <c r="AZ12" s="57" t="e">
        <f>IF(AND(ISNUMBER($U12),COUNT($U$4:$U12)=AZ$2),$G12,IF($H12="Hold",AZ11,IF(COUNT($U$4:$U12)=AZ$2,$V12+AZ11,NA())))</f>
        <v>#N/A</v>
      </c>
      <c r="BA12" s="57" t="e">
        <f>IF(AND(ISNUMBER($U12),COUNT($U$4:$U12)=BA$2),$G12,IF($H12="Hold",BA11,IF(COUNT($U$4:$U12)=BA$2,$V12+BA11,NA())))</f>
        <v>#N/A</v>
      </c>
      <c r="BB12" s="57" t="e">
        <f>IF(AND(ISNUMBER($U12),COUNT($U$4:$U12)=BB$2),$G12,IF($H12="Hold",BB11,IF(COUNT($U$4:$U12)=BB$2,$V12+BB11,NA())))</f>
        <v>#N/A</v>
      </c>
      <c r="BC12" s="57" t="e">
        <f>IF(AND(ISNUMBER($U12),COUNT($U$4:$U12)=BC$2),$G12,IF($H12="Hold",BC11,IF(COUNT($U$4:$U12)=BC$2,$V12+BC11,NA())))</f>
        <v>#N/A</v>
      </c>
      <c r="BD12" s="57" t="e">
        <f>IF(AND(ISNUMBER($U12),COUNT($U$4:$U12)=BD$2),$G12,IF($H12="Hold",BD11,IF(COUNT($U$4:$U12)=BD$2,$V12+BD11,NA())))</f>
        <v>#N/A</v>
      </c>
      <c r="BE12" s="57" t="e">
        <f>IF(AND(ISNUMBER($U12),COUNT($U$4:$U12)=BE$2),$G12,IF($H12="Hold",BE11,IF(COUNT($U$4:$U12)=BE$2,$V12+BE11,NA())))</f>
        <v>#N/A</v>
      </c>
      <c r="BF12" s="57" t="e">
        <f>IF(AND(ISNUMBER($U12),COUNT($U$4:$U12)=BF$2),$G12,IF($H12="Hold",BF11,IF(COUNT($U$4:$U12)=BF$2,$V12+BF11,NA())))</f>
        <v>#N/A</v>
      </c>
      <c r="BG12" s="57" t="e">
        <f>IF(AND(ISNUMBER($U12),COUNT($U$4:$U12)=BG$2),$G12,IF($H12="Hold",BG11,IF(COUNT($U$4:$U12)=BG$2,$V12+BG11,NA())))</f>
        <v>#N/A</v>
      </c>
      <c r="BH12" s="55" t="e">
        <f>IF(AND(COUNT($U$4:$U12)=BH$2,$H12="Hold"),"Hold",NA())</f>
        <v>#N/A</v>
      </c>
      <c r="BI12" s="55" t="e">
        <f>IF(AND(COUNT($U$4:$U12)=BI$2,$H12="Hold"),"Hold",NA())</f>
        <v>#N/A</v>
      </c>
      <c r="BJ12" s="55" t="e">
        <f>IF(AND(COUNT($U$4:$U12)=BJ$2,$H12="Hold"),"Hold",NA())</f>
        <v>#N/A</v>
      </c>
      <c r="BK12" s="55" t="e">
        <f>IF(AND(COUNT($U$4:$U12)=BK$2,$H12="Hold"),"Hold",NA())</f>
        <v>#N/A</v>
      </c>
      <c r="BL12" s="55" t="e">
        <f>IF(AND(COUNT($U$4:$U12)=BL$2,$H12="Hold"),"Hold",NA())</f>
        <v>#N/A</v>
      </c>
      <c r="BM12" s="55" t="e">
        <f>IF(AND(COUNT($U$4:$U12)=BM$2,$H12="Hold"),"Hold",NA())</f>
        <v>#N/A</v>
      </c>
      <c r="BN12" s="55" t="e">
        <f>IF(AND(COUNT($U$4:$U12)=BN$2,$H12="Hold"),"Hold",NA())</f>
        <v>#N/A</v>
      </c>
      <c r="BO12" s="55" t="e">
        <f>IF(AND(COUNT($U$4:$U12)=BO$2,$H12="Hold"),"Hold",NA())</f>
        <v>#N/A</v>
      </c>
      <c r="BP12" s="55" t="e">
        <f>IF(AND(COUNT($U$4:$U12)=BP$2,$H12="Hold"),"Hold",NA())</f>
        <v>#N/A</v>
      </c>
      <c r="BQ12" s="55" t="e">
        <f>IF(AND(COUNT($U$4:$U12)=BQ$2,$H12="Hold"),"Hold",NA())</f>
        <v>#N/A</v>
      </c>
      <c r="BR12" s="55" t="e">
        <f>IF(AND(COUNT($U$4:$U12)=BR$2,$H12="Hold"),"Hold",NA())</f>
        <v>#N/A</v>
      </c>
      <c r="BS12" s="55" t="e">
        <f>IF(AND(COUNT($U$4:$U12)=BS$2,$H12="Hold"),"Hold",NA())</f>
        <v>#N/A</v>
      </c>
    </row>
    <row r="13" spans="1:73" s="96" customFormat="1" ht="18.75" customHeight="1" thickBot="1" x14ac:dyDescent="0.3">
      <c r="B13" s="23"/>
      <c r="C13" s="95"/>
      <c r="D13" s="9">
        <f t="shared" si="2"/>
        <v>18</v>
      </c>
      <c r="E13" s="10">
        <f t="shared" si="3"/>
        <v>42716</v>
      </c>
      <c r="F13" s="5" t="str">
        <f>IFERROR(IF(COUNT(G$4:G13)=0,"",IF(H13="Hold",F12,IF(ISNUMBER(U13),G13,F12+V13))),"")</f>
        <v/>
      </c>
      <c r="G13" s="13"/>
      <c r="H13" s="27"/>
      <c r="I13" s="17"/>
      <c r="J13" s="93"/>
      <c r="K13" s="34"/>
      <c r="L13" s="148" t="s">
        <v>57</v>
      </c>
      <c r="M13" s="148"/>
      <c r="N13" s="134"/>
      <c r="O13" s="135"/>
      <c r="P13" s="37"/>
      <c r="R13" s="46">
        <v>10</v>
      </c>
      <c r="S13" s="47" t="e">
        <f t="shared" si="0"/>
        <v>#N/A</v>
      </c>
      <c r="T13" s="47" t="str">
        <f>IF(ISNUMBER(#REF!),"Alt 5","")</f>
        <v/>
      </c>
      <c r="U13" s="52" t="str">
        <f>IF(H13="30 Mins",$N$19,IF(H13="45 Mins",$N$20,IF(H13="60 Mins",$N$21,IF(H13="Alt 1",$N$22,IF(H13="Alt 2",$N$23,IF(H13="Alt 3",$N$24,IF(H13="Alt 4",$N$25,IF(H13="Alt 5",#REF!,IF(H13="Change",V12,"")))))))))</f>
        <v/>
      </c>
      <c r="V13" s="53" t="e">
        <f>IF(COUNT(U$4:U13)=0,NA(),IF(ISNUMBER(U13),U13,V12))</f>
        <v>#N/A</v>
      </c>
      <c r="W13" s="48" t="e">
        <f t="shared" si="1"/>
        <v>#N/A</v>
      </c>
      <c r="X13" s="72" t="str">
        <f>IF(AND(ISNUMBER($S13),COUNT($U$4:$U13)=X$2),$S13,"")</f>
        <v/>
      </c>
      <c r="Y13" s="72" t="str">
        <f>IF(AND(ISNUMBER($S13),COUNT($U$4:$U13)=Y$2),$S13,"")</f>
        <v/>
      </c>
      <c r="Z13" s="72" t="str">
        <f>IF(AND(ISNUMBER($S13),COUNT($U$4:$U13)=Z$2),$S13,"")</f>
        <v/>
      </c>
      <c r="AA13" s="72" t="str">
        <f>IF(AND(ISNUMBER($S13),COUNT($U$4:$U13)=AA$2),$S13,"")</f>
        <v/>
      </c>
      <c r="AB13" s="72" t="str">
        <f>IF(AND(ISNUMBER($S13),COUNT($U$4:$U13)=AB$2),$S13,"")</f>
        <v/>
      </c>
      <c r="AC13" s="72" t="str">
        <f>IF(AND(ISNUMBER($S13),COUNT($U$4:$U13)=AC$2),$S13,"")</f>
        <v/>
      </c>
      <c r="AD13" s="72" t="str">
        <f>IF(AND(ISNUMBER($S13),COUNT($U$4:$U13)=AD$2),$S13,"")</f>
        <v/>
      </c>
      <c r="AE13" s="72" t="str">
        <f>IF(AND(ISNUMBER($S13),COUNT($U$4:$U13)=AE$2),$S13,"")</f>
        <v/>
      </c>
      <c r="AF13" s="72" t="str">
        <f>IF(AND(ISNUMBER($S13),COUNT($U$4:$U13)=AF$2),$S13,"")</f>
        <v/>
      </c>
      <c r="AG13" s="72" t="str">
        <f>IF(AND(ISNUMBER($S13),COUNT($U$4:$U13)=AG$2),$S13,"")</f>
        <v/>
      </c>
      <c r="AH13" s="72" t="str">
        <f>IF(AND(ISNUMBER($S13),COUNT($U$4:$U13)=AH$2),$S13,"")</f>
        <v/>
      </c>
      <c r="AI13" s="72" t="str">
        <f>IF(AND(ISNUMBER($S13),COUNT($U$4:$U13)=AI$2),$S13,"")</f>
        <v/>
      </c>
      <c r="AJ13" s="51" t="e">
        <f>IFERROR(IF(COUNT($U$4:$U13)&lt;&gt;AJ$2,NA(),SLOPE(X$4:X$26,$R$4:$R$26)*($R13-COUNTIF(BH$4:BH13,"Hold"))+INTERCEPT(X$4:X$26,$R$4:$R$26)),NA())</f>
        <v>#N/A</v>
      </c>
      <c r="AK13" s="51" t="e">
        <f>IFERROR(IF(COUNT($U$4:$U13)&lt;&gt;AK$2,NA(),SLOPE(Y$4:Y$26,$R$4:$R$26)*($R13-COUNTIF(BI$4:BI13,"Hold"))+INTERCEPT(Y$4:Y$26,$R$4:$R$26)),NA())</f>
        <v>#N/A</v>
      </c>
      <c r="AL13" s="51" t="e">
        <f>IFERROR(IF(COUNT($U$4:$U13)&lt;&gt;AL$2,NA(),SLOPE(Z$4:Z$26,$R$4:$R$26)*($R13-COUNTIF(BJ$4:BJ13,"Hold"))+INTERCEPT(Z$4:Z$26,$R$4:$R$26)),NA())</f>
        <v>#N/A</v>
      </c>
      <c r="AM13" s="51" t="e">
        <f>IFERROR(IF(COUNT($U$4:$U13)&lt;&gt;AM$2,NA(),SLOPE(AA$4:AA$26,$R$4:$R$26)*($R13-COUNTIF(BK$4:BK13,"Hold"))+INTERCEPT(AA$4:AA$26,$R$4:$R$26)),NA())</f>
        <v>#N/A</v>
      </c>
      <c r="AN13" s="51" t="e">
        <f>IFERROR(IF(COUNT($U$4:$U13)&lt;&gt;AN$2,NA(),SLOPE(AB$4:AB$26,$R$4:$R$26)*($R13-COUNTIF(BL$4:BL13,"Hold"))+INTERCEPT(AB$4:AB$26,$R$4:$R$26)),NA())</f>
        <v>#N/A</v>
      </c>
      <c r="AO13" s="51" t="e">
        <f>IFERROR(IF(COUNT($U$4:$U13)&lt;&gt;AO$2,NA(),SLOPE(AC$4:AC$26,$R$4:$R$26)*($R13-COUNTIF(BM$4:BM13,"Hold"))+INTERCEPT(AC$4:AC$26,$R$4:$R$26)),NA())</f>
        <v>#N/A</v>
      </c>
      <c r="AP13" s="51" t="e">
        <f>IFERROR(IF(COUNT($U$4:$U13)&lt;&gt;AP$2,NA(),SLOPE(AD$4:AD$26,$R$4:$R$26)*($R13-COUNTIF(BN$4:BN13,"Hold"))+INTERCEPT(AD$4:AD$26,$R$4:$R$26)),NA())</f>
        <v>#N/A</v>
      </c>
      <c r="AQ13" s="51" t="e">
        <f>IFERROR(IF(COUNT($U$4:$U13)&lt;&gt;AQ$2,NA(),SLOPE(AE$4:AE$26,$R$4:$R$26)*($R13-COUNTIF(BO$4:BO13,"Hold"))+INTERCEPT(AE$4:AE$26,$R$4:$R$26)),NA())</f>
        <v>#N/A</v>
      </c>
      <c r="AR13" s="51" t="e">
        <f>IFERROR(IF(COUNT($U$4:$U13)&lt;&gt;AR$2,NA(),SLOPE(AF$4:AF$26,$R$4:$R$26)*($R13-COUNTIF(BP$4:BP13,"Hold"))+INTERCEPT(AF$4:AF$26,$R$4:$R$26)),NA())</f>
        <v>#N/A</v>
      </c>
      <c r="AS13" s="51" t="e">
        <f>IFERROR(IF(COUNT($U$4:$U13)&lt;&gt;AS$2,NA(),SLOPE(AG$4:AG$26,$R$4:$R$26)*($R13-COUNTIF(BQ$4:BQ13,"Hold"))+INTERCEPT(AG$4:AG$26,$R$4:$R$26)),NA())</f>
        <v>#N/A</v>
      </c>
      <c r="AT13" s="51" t="e">
        <f>IFERROR(IF(COUNT($U$4:$U13)&lt;&gt;AT$2,NA(),SLOPE(AH$4:AH$26,$R$4:$R$26)*($R13-COUNTIF(BR$4:BR13,"Hold"))+INTERCEPT(AH$4:AH$26,$R$4:$R$26)),NA())</f>
        <v>#N/A</v>
      </c>
      <c r="AU13" s="51" t="e">
        <f>IFERROR(IF(COUNT($U$4:$U13)&lt;&gt;AU$2,NA(),SLOPE(AI$4:AI$26,$R$4:$R$26)*($R13-COUNTIF(BS$4:BS13,"Hold"))+INTERCEPT(AI$4:AI$26,$R$4:$R$26)),NA())</f>
        <v>#N/A</v>
      </c>
      <c r="AV13" s="57" t="e">
        <f>IF(AND(ISNUMBER($U13),COUNT($U$4:$U13)=AV$2),$G13,IF($H13="Hold",AV12,IF(COUNT($U$4:$U13)=AV$2,$V13+AV12,NA())))</f>
        <v>#N/A</v>
      </c>
      <c r="AW13" s="57" t="e">
        <f>IF(AND(ISNUMBER($U13),COUNT($U$4:$U13)=AW$2),$G13,IF($H13="Hold",AW12,IF(COUNT($U$4:$U13)=AW$2,$V13+AW12,NA())))</f>
        <v>#N/A</v>
      </c>
      <c r="AX13" s="57" t="e">
        <f>IF(AND(ISNUMBER($U13),COUNT($U$4:$U13)=AX$2),$G13,IF($H13="Hold",AX12,IF(COUNT($U$4:$U13)=AX$2,$V13+AX12,NA())))</f>
        <v>#N/A</v>
      </c>
      <c r="AY13" s="57" t="e">
        <f>IF(AND(ISNUMBER($U13),COUNT($U$4:$U13)=AY$2),$G13,IF($H13="Hold",AY12,IF(COUNT($U$4:$U13)=AY$2,$V13+AY12,NA())))</f>
        <v>#N/A</v>
      </c>
      <c r="AZ13" s="57" t="e">
        <f>IF(AND(ISNUMBER($U13),COUNT($U$4:$U13)=AZ$2),$G13,IF($H13="Hold",AZ12,IF(COUNT($U$4:$U13)=AZ$2,$V13+AZ12,NA())))</f>
        <v>#N/A</v>
      </c>
      <c r="BA13" s="57" t="e">
        <f>IF(AND(ISNUMBER($U13),COUNT($U$4:$U13)=BA$2),$G13,IF($H13="Hold",BA12,IF(COUNT($U$4:$U13)=BA$2,$V13+BA12,NA())))</f>
        <v>#N/A</v>
      </c>
      <c r="BB13" s="57" t="e">
        <f>IF(AND(ISNUMBER($U13),COUNT($U$4:$U13)=BB$2),$G13,IF($H13="Hold",BB12,IF(COUNT($U$4:$U13)=BB$2,$V13+BB12,NA())))</f>
        <v>#N/A</v>
      </c>
      <c r="BC13" s="57" t="e">
        <f>IF(AND(ISNUMBER($U13),COUNT($U$4:$U13)=BC$2),$G13,IF($H13="Hold",BC12,IF(COUNT($U$4:$U13)=BC$2,$V13+BC12,NA())))</f>
        <v>#N/A</v>
      </c>
      <c r="BD13" s="57" t="e">
        <f>IF(AND(ISNUMBER($U13),COUNT($U$4:$U13)=BD$2),$G13,IF($H13="Hold",BD12,IF(COUNT($U$4:$U13)=BD$2,$V13+BD12,NA())))</f>
        <v>#N/A</v>
      </c>
      <c r="BE13" s="57" t="e">
        <f>IF(AND(ISNUMBER($U13),COUNT($U$4:$U13)=BE$2),$G13,IF($H13="Hold",BE12,IF(COUNT($U$4:$U13)=BE$2,$V13+BE12,NA())))</f>
        <v>#N/A</v>
      </c>
      <c r="BF13" s="57" t="e">
        <f>IF(AND(ISNUMBER($U13),COUNT($U$4:$U13)=BF$2),$G13,IF($H13="Hold",BF12,IF(COUNT($U$4:$U13)=BF$2,$V13+BF12,NA())))</f>
        <v>#N/A</v>
      </c>
      <c r="BG13" s="57" t="e">
        <f>IF(AND(ISNUMBER($U13),COUNT($U$4:$U13)=BG$2),$G13,IF($H13="Hold",BG12,IF(COUNT($U$4:$U13)=BG$2,$V13+BG12,NA())))</f>
        <v>#N/A</v>
      </c>
      <c r="BH13" s="55" t="e">
        <f>IF(AND(COUNT($U$4:$U13)=BH$2,$H13="Hold"),"Hold",NA())</f>
        <v>#N/A</v>
      </c>
      <c r="BI13" s="55" t="e">
        <f>IF(AND(COUNT($U$4:$U13)=BI$2,$H13="Hold"),"Hold",NA())</f>
        <v>#N/A</v>
      </c>
      <c r="BJ13" s="55" t="e">
        <f>IF(AND(COUNT($U$4:$U13)=BJ$2,$H13="Hold"),"Hold",NA())</f>
        <v>#N/A</v>
      </c>
      <c r="BK13" s="55" t="e">
        <f>IF(AND(COUNT($U$4:$U13)=BK$2,$H13="Hold"),"Hold",NA())</f>
        <v>#N/A</v>
      </c>
      <c r="BL13" s="55" t="e">
        <f>IF(AND(COUNT($U$4:$U13)=BL$2,$H13="Hold"),"Hold",NA())</f>
        <v>#N/A</v>
      </c>
      <c r="BM13" s="55" t="e">
        <f>IF(AND(COUNT($U$4:$U13)=BM$2,$H13="Hold"),"Hold",NA())</f>
        <v>#N/A</v>
      </c>
      <c r="BN13" s="55" t="e">
        <f>IF(AND(COUNT($U$4:$U13)=BN$2,$H13="Hold"),"Hold",NA())</f>
        <v>#N/A</v>
      </c>
      <c r="BO13" s="55" t="e">
        <f>IF(AND(COUNT($U$4:$U13)=BO$2,$H13="Hold"),"Hold",NA())</f>
        <v>#N/A</v>
      </c>
      <c r="BP13" s="55" t="e">
        <f>IF(AND(COUNT($U$4:$U13)=BP$2,$H13="Hold"),"Hold",NA())</f>
        <v>#N/A</v>
      </c>
      <c r="BQ13" s="55" t="e">
        <f>IF(AND(COUNT($U$4:$U13)=BQ$2,$H13="Hold"),"Hold",NA())</f>
        <v>#N/A</v>
      </c>
      <c r="BR13" s="55" t="e">
        <f>IF(AND(COUNT($U$4:$U13)=BR$2,$H13="Hold"),"Hold",NA())</f>
        <v>#N/A</v>
      </c>
      <c r="BS13" s="55" t="e">
        <f>IF(AND(COUNT($U$4:$U13)=BS$2,$H13="Hold"),"Hold",NA())</f>
        <v>#N/A</v>
      </c>
    </row>
    <row r="14" spans="1:73" s="96" customFormat="1" ht="18.75" customHeight="1" thickTop="1" thickBot="1" x14ac:dyDescent="0.3">
      <c r="B14" s="23"/>
      <c r="C14" s="95"/>
      <c r="D14" s="9">
        <f t="shared" si="2"/>
        <v>20</v>
      </c>
      <c r="E14" s="10">
        <f t="shared" si="3"/>
        <v>42730</v>
      </c>
      <c r="F14" s="5" t="str">
        <f>IFERROR(IF(COUNT(G$4:G14)=0,"",IF(H14="Hold",F13,IF(ISNUMBER(U14),G14,F13+V14))),"")</f>
        <v/>
      </c>
      <c r="G14" s="13"/>
      <c r="H14" s="27"/>
      <c r="I14" s="17"/>
      <c r="J14" s="93"/>
      <c r="K14" s="34"/>
      <c r="L14" s="148" t="s">
        <v>58</v>
      </c>
      <c r="M14" s="148"/>
      <c r="N14" s="136"/>
      <c r="O14" s="137"/>
      <c r="P14" s="37"/>
      <c r="R14" s="46">
        <v>11</v>
      </c>
      <c r="S14" s="47" t="e">
        <f t="shared" si="0"/>
        <v>#N/A</v>
      </c>
      <c r="T14" s="47"/>
      <c r="U14" s="52" t="str">
        <f>IF(H14="30 Mins",$N$19,IF(H14="45 Mins",$N$20,IF(H14="60 Mins",$N$21,IF(H14="Alt 1",$N$22,IF(H14="Alt 2",$N$23,IF(H14="Alt 3",$N$24,IF(H14="Alt 4",$N$25,IF(H14="Alt 5",#REF!,IF(H14="Change",V13,"")))))))))</f>
        <v/>
      </c>
      <c r="V14" s="53" t="e">
        <f>IF(COUNT(U$4:U14)=0,NA(),IF(ISNUMBER(U14),U14,V13))</f>
        <v>#N/A</v>
      </c>
      <c r="W14" s="48" t="e">
        <f t="shared" si="1"/>
        <v>#N/A</v>
      </c>
      <c r="X14" s="72" t="str">
        <f>IF(AND(ISNUMBER($S14),COUNT($U$4:$U14)=X$2),$S14,"")</f>
        <v/>
      </c>
      <c r="Y14" s="72" t="str">
        <f>IF(AND(ISNUMBER($S14),COUNT($U$4:$U14)=Y$2),$S14,"")</f>
        <v/>
      </c>
      <c r="Z14" s="72" t="str">
        <f>IF(AND(ISNUMBER($S14),COUNT($U$4:$U14)=Z$2),$S14,"")</f>
        <v/>
      </c>
      <c r="AA14" s="72" t="str">
        <f>IF(AND(ISNUMBER($S14),COUNT($U$4:$U14)=AA$2),$S14,"")</f>
        <v/>
      </c>
      <c r="AB14" s="72" t="str">
        <f>IF(AND(ISNUMBER($S14),COUNT($U$4:$U14)=AB$2),$S14,"")</f>
        <v/>
      </c>
      <c r="AC14" s="72" t="str">
        <f>IF(AND(ISNUMBER($S14),COUNT($U$4:$U14)=AC$2),$S14,"")</f>
        <v/>
      </c>
      <c r="AD14" s="72" t="str">
        <f>IF(AND(ISNUMBER($S14),COUNT($U$4:$U14)=AD$2),$S14,"")</f>
        <v/>
      </c>
      <c r="AE14" s="72" t="str">
        <f>IF(AND(ISNUMBER($S14),COUNT($U$4:$U14)=AE$2),$S14,"")</f>
        <v/>
      </c>
      <c r="AF14" s="72" t="str">
        <f>IF(AND(ISNUMBER($S14),COUNT($U$4:$U14)=AF$2),$S14,"")</f>
        <v/>
      </c>
      <c r="AG14" s="72" t="str">
        <f>IF(AND(ISNUMBER($S14),COUNT($U$4:$U14)=AG$2),$S14,"")</f>
        <v/>
      </c>
      <c r="AH14" s="72" t="str">
        <f>IF(AND(ISNUMBER($S14),COUNT($U$4:$U14)=AH$2),$S14,"")</f>
        <v/>
      </c>
      <c r="AI14" s="72" t="str">
        <f>IF(AND(ISNUMBER($S14),COUNT($U$4:$U14)=AI$2),$S14,"")</f>
        <v/>
      </c>
      <c r="AJ14" s="51" t="e">
        <f>IFERROR(IF(COUNT($U$4:$U14)&lt;&gt;AJ$2,NA(),SLOPE(X$4:X$26,$R$4:$R$26)*($R14-COUNTIF(BH$4:BH14,"Hold"))+INTERCEPT(X$4:X$26,$R$4:$R$26)),NA())</f>
        <v>#N/A</v>
      </c>
      <c r="AK14" s="51" t="e">
        <f>IFERROR(IF(COUNT($U$4:$U14)&lt;&gt;AK$2,NA(),SLOPE(Y$4:Y$26,$R$4:$R$26)*($R14-COUNTIF(BI$4:BI14,"Hold"))+INTERCEPT(Y$4:Y$26,$R$4:$R$26)),NA())</f>
        <v>#N/A</v>
      </c>
      <c r="AL14" s="51" t="e">
        <f>IFERROR(IF(COUNT($U$4:$U14)&lt;&gt;AL$2,NA(),SLOPE(Z$4:Z$26,$R$4:$R$26)*($R14-COUNTIF(BJ$4:BJ14,"Hold"))+INTERCEPT(Z$4:Z$26,$R$4:$R$26)),NA())</f>
        <v>#N/A</v>
      </c>
      <c r="AM14" s="51" t="e">
        <f>IFERROR(IF(COUNT($U$4:$U14)&lt;&gt;AM$2,NA(),SLOPE(AA$4:AA$26,$R$4:$R$26)*($R14-COUNTIF(BK$4:BK14,"Hold"))+INTERCEPT(AA$4:AA$26,$R$4:$R$26)),NA())</f>
        <v>#N/A</v>
      </c>
      <c r="AN14" s="51" t="e">
        <f>IFERROR(IF(COUNT($U$4:$U14)&lt;&gt;AN$2,NA(),SLOPE(AB$4:AB$26,$R$4:$R$26)*($R14-COUNTIF(BL$4:BL14,"Hold"))+INTERCEPT(AB$4:AB$26,$R$4:$R$26)),NA())</f>
        <v>#N/A</v>
      </c>
      <c r="AO14" s="51" t="e">
        <f>IFERROR(IF(COUNT($U$4:$U14)&lt;&gt;AO$2,NA(),SLOPE(AC$4:AC$26,$R$4:$R$26)*($R14-COUNTIF(BM$4:BM14,"Hold"))+INTERCEPT(AC$4:AC$26,$R$4:$R$26)),NA())</f>
        <v>#N/A</v>
      </c>
      <c r="AP14" s="51" t="e">
        <f>IFERROR(IF(COUNT($U$4:$U14)&lt;&gt;AP$2,NA(),SLOPE(AD$4:AD$26,$R$4:$R$26)*($R14-COUNTIF(BN$4:BN14,"Hold"))+INTERCEPT(AD$4:AD$26,$R$4:$R$26)),NA())</f>
        <v>#N/A</v>
      </c>
      <c r="AQ14" s="51" t="e">
        <f>IFERROR(IF(COUNT($U$4:$U14)&lt;&gt;AQ$2,NA(),SLOPE(AE$4:AE$26,$R$4:$R$26)*($R14-COUNTIF(BO$4:BO14,"Hold"))+INTERCEPT(AE$4:AE$26,$R$4:$R$26)),NA())</f>
        <v>#N/A</v>
      </c>
      <c r="AR14" s="51" t="e">
        <f>IFERROR(IF(COUNT($U$4:$U14)&lt;&gt;AR$2,NA(),SLOPE(AF$4:AF$26,$R$4:$R$26)*($R14-COUNTIF(BP$4:BP14,"Hold"))+INTERCEPT(AF$4:AF$26,$R$4:$R$26)),NA())</f>
        <v>#N/A</v>
      </c>
      <c r="AS14" s="51" t="e">
        <f>IFERROR(IF(COUNT($U$4:$U14)&lt;&gt;AS$2,NA(),SLOPE(AG$4:AG$26,$R$4:$R$26)*($R14-COUNTIF(BQ$4:BQ14,"Hold"))+INTERCEPT(AG$4:AG$26,$R$4:$R$26)),NA())</f>
        <v>#N/A</v>
      </c>
      <c r="AT14" s="51" t="e">
        <f>IFERROR(IF(COUNT($U$4:$U14)&lt;&gt;AT$2,NA(),SLOPE(AH$4:AH$26,$R$4:$R$26)*($R14-COUNTIF(BR$4:BR14,"Hold"))+INTERCEPT(AH$4:AH$26,$R$4:$R$26)),NA())</f>
        <v>#N/A</v>
      </c>
      <c r="AU14" s="51" t="e">
        <f>IFERROR(IF(COUNT($U$4:$U14)&lt;&gt;AU$2,NA(),SLOPE(AI$4:AI$26,$R$4:$R$26)*($R14-COUNTIF(BS$4:BS14,"Hold"))+INTERCEPT(AI$4:AI$26,$R$4:$R$26)),NA())</f>
        <v>#N/A</v>
      </c>
      <c r="AV14" s="57" t="e">
        <f>IF(AND(ISNUMBER($U14),COUNT($U$4:$U14)=AV$2),$G14,IF($H14="Hold",AV13,IF(COUNT($U$4:$U14)=AV$2,$V14+AV13,NA())))</f>
        <v>#N/A</v>
      </c>
      <c r="AW14" s="57" t="e">
        <f>IF(AND(ISNUMBER($U14),COUNT($U$4:$U14)=AW$2),$G14,IF($H14="Hold",AW13,IF(COUNT($U$4:$U14)=AW$2,$V14+AW13,NA())))</f>
        <v>#N/A</v>
      </c>
      <c r="AX14" s="57" t="e">
        <f>IF(AND(ISNUMBER($U14),COUNT($U$4:$U14)=AX$2),$G14,IF($H14="Hold",AX13,IF(COUNT($U$4:$U14)=AX$2,$V14+AX13,NA())))</f>
        <v>#N/A</v>
      </c>
      <c r="AY14" s="57" t="e">
        <f>IF(AND(ISNUMBER($U14),COUNT($U$4:$U14)=AY$2),$G14,IF($H14="Hold",AY13,IF(COUNT($U$4:$U14)=AY$2,$V14+AY13,NA())))</f>
        <v>#N/A</v>
      </c>
      <c r="AZ14" s="57" t="e">
        <f>IF(AND(ISNUMBER($U14),COUNT($U$4:$U14)=AZ$2),$G14,IF($H14="Hold",AZ13,IF(COUNT($U$4:$U14)=AZ$2,$V14+AZ13,NA())))</f>
        <v>#N/A</v>
      </c>
      <c r="BA14" s="57" t="e">
        <f>IF(AND(ISNUMBER($U14),COUNT($U$4:$U14)=BA$2),$G14,IF($H14="Hold",BA13,IF(COUNT($U$4:$U14)=BA$2,$V14+BA13,NA())))</f>
        <v>#N/A</v>
      </c>
      <c r="BB14" s="57" t="e">
        <f>IF(AND(ISNUMBER($U14),COUNT($U$4:$U14)=BB$2),$G14,IF($H14="Hold",BB13,IF(COUNT($U$4:$U14)=BB$2,$V14+BB13,NA())))</f>
        <v>#N/A</v>
      </c>
      <c r="BC14" s="57" t="e">
        <f>IF(AND(ISNUMBER($U14),COUNT($U$4:$U14)=BC$2),$G14,IF($H14="Hold",BC13,IF(COUNT($U$4:$U14)=BC$2,$V14+BC13,NA())))</f>
        <v>#N/A</v>
      </c>
      <c r="BD14" s="57" t="e">
        <f>IF(AND(ISNUMBER($U14),COUNT($U$4:$U14)=BD$2),$G14,IF($H14="Hold",BD13,IF(COUNT($U$4:$U14)=BD$2,$V14+BD13,NA())))</f>
        <v>#N/A</v>
      </c>
      <c r="BE14" s="57" t="e">
        <f>IF(AND(ISNUMBER($U14),COUNT($U$4:$U14)=BE$2),$G14,IF($H14="Hold",BE13,IF(COUNT($U$4:$U14)=BE$2,$V14+BE13,NA())))</f>
        <v>#N/A</v>
      </c>
      <c r="BF14" s="57" t="e">
        <f>IF(AND(ISNUMBER($U14),COUNT($U$4:$U14)=BF$2),$G14,IF($H14="Hold",BF13,IF(COUNT($U$4:$U14)=BF$2,$V14+BF13,NA())))</f>
        <v>#N/A</v>
      </c>
      <c r="BG14" s="57" t="e">
        <f>IF(AND(ISNUMBER($U14),COUNT($U$4:$U14)=BG$2),$G14,IF($H14="Hold",BG13,IF(COUNT($U$4:$U14)=BG$2,$V14+BG13,NA())))</f>
        <v>#N/A</v>
      </c>
      <c r="BH14" s="55" t="e">
        <f>IF(AND(COUNT($U$4:$U14)=BH$2,$H14="Hold"),"Hold",NA())</f>
        <v>#N/A</v>
      </c>
      <c r="BI14" s="55" t="e">
        <f>IF(AND(COUNT($U$4:$U14)=BI$2,$H14="Hold"),"Hold",NA())</f>
        <v>#N/A</v>
      </c>
      <c r="BJ14" s="55" t="e">
        <f>IF(AND(COUNT($U$4:$U14)=BJ$2,$H14="Hold"),"Hold",NA())</f>
        <v>#N/A</v>
      </c>
      <c r="BK14" s="55" t="e">
        <f>IF(AND(COUNT($U$4:$U14)=BK$2,$H14="Hold"),"Hold",NA())</f>
        <v>#N/A</v>
      </c>
      <c r="BL14" s="55" t="e">
        <f>IF(AND(COUNT($U$4:$U14)=BL$2,$H14="Hold"),"Hold",NA())</f>
        <v>#N/A</v>
      </c>
      <c r="BM14" s="55" t="e">
        <f>IF(AND(COUNT($U$4:$U14)=BM$2,$H14="Hold"),"Hold",NA())</f>
        <v>#N/A</v>
      </c>
      <c r="BN14" s="55" t="e">
        <f>IF(AND(COUNT($U$4:$U14)=BN$2,$H14="Hold"),"Hold",NA())</f>
        <v>#N/A</v>
      </c>
      <c r="BO14" s="55" t="e">
        <f>IF(AND(COUNT($U$4:$U14)=BO$2,$H14="Hold"),"Hold",NA())</f>
        <v>#N/A</v>
      </c>
      <c r="BP14" s="55" t="e">
        <f>IF(AND(COUNT($U$4:$U14)=BP$2,$H14="Hold"),"Hold",NA())</f>
        <v>#N/A</v>
      </c>
      <c r="BQ14" s="55" t="e">
        <f>IF(AND(COUNT($U$4:$U14)=BQ$2,$H14="Hold"),"Hold",NA())</f>
        <v>#N/A</v>
      </c>
      <c r="BR14" s="55" t="e">
        <f>IF(AND(COUNT($U$4:$U14)=BR$2,$H14="Hold"),"Hold",NA())</f>
        <v>#N/A</v>
      </c>
      <c r="BS14" s="55" t="e">
        <f>IF(AND(COUNT($U$4:$U14)=BS$2,$H14="Hold"),"Hold",NA())</f>
        <v>#N/A</v>
      </c>
    </row>
    <row r="15" spans="1:73" s="96" customFormat="1" ht="18.75" customHeight="1" thickTop="1" thickBot="1" x14ac:dyDescent="0.3">
      <c r="B15" s="23"/>
      <c r="C15" s="95"/>
      <c r="D15" s="9">
        <f t="shared" si="2"/>
        <v>22</v>
      </c>
      <c r="E15" s="10">
        <f t="shared" si="3"/>
        <v>42744</v>
      </c>
      <c r="F15" s="5" t="str">
        <f>IFERROR(IF(COUNT(G$4:G15)=0,"",IF(H15="Hold",F14,IF(ISNUMBER(U15),G15,F14+V15))),"")</f>
        <v/>
      </c>
      <c r="G15" s="13"/>
      <c r="H15" s="27"/>
      <c r="I15" s="17"/>
      <c r="J15" s="93"/>
      <c r="K15" s="34"/>
      <c r="L15" s="148" t="s">
        <v>59</v>
      </c>
      <c r="M15" s="148"/>
      <c r="N15" s="136"/>
      <c r="O15" s="137"/>
      <c r="P15" s="37"/>
      <c r="R15" s="46">
        <v>12</v>
      </c>
      <c r="S15" s="47" t="e">
        <f t="shared" si="0"/>
        <v>#N/A</v>
      </c>
      <c r="T15" s="47"/>
      <c r="U15" s="52" t="str">
        <f>IF(H15="30 Mins",$N$19,IF(H15="45 Mins",$N$20,IF(H15="60 Mins",$N$21,IF(H15="Alt 1",$N$22,IF(H15="Alt 2",$N$23,IF(H15="Alt 3",$N$24,IF(H15="Alt 4",$N$25,IF(H15="Alt 5",#REF!,IF(H15="Change",V14,"")))))))))</f>
        <v/>
      </c>
      <c r="V15" s="53" t="e">
        <f>IF(COUNT(U$4:U15)=0,NA(),IF(ISNUMBER(U15),U15,V14))</f>
        <v>#N/A</v>
      </c>
      <c r="W15" s="48" t="e">
        <f t="shared" si="1"/>
        <v>#N/A</v>
      </c>
      <c r="X15" s="72" t="str">
        <f>IF(AND(ISNUMBER($S15),COUNT($U$4:$U15)=X$2),$S15,"")</f>
        <v/>
      </c>
      <c r="Y15" s="72" t="str">
        <f>IF(AND(ISNUMBER($S15),COUNT($U$4:$U15)=Y$2),$S15,"")</f>
        <v/>
      </c>
      <c r="Z15" s="72" t="str">
        <f>IF(AND(ISNUMBER($S15),COUNT($U$4:$U15)=Z$2),$S15,"")</f>
        <v/>
      </c>
      <c r="AA15" s="72" t="str">
        <f>IF(AND(ISNUMBER($S15),COUNT($U$4:$U15)=AA$2),$S15,"")</f>
        <v/>
      </c>
      <c r="AB15" s="72" t="str">
        <f>IF(AND(ISNUMBER($S15),COUNT($U$4:$U15)=AB$2),$S15,"")</f>
        <v/>
      </c>
      <c r="AC15" s="72" t="str">
        <f>IF(AND(ISNUMBER($S15),COUNT($U$4:$U15)=AC$2),$S15,"")</f>
        <v/>
      </c>
      <c r="AD15" s="72" t="str">
        <f>IF(AND(ISNUMBER($S15),COUNT($U$4:$U15)=AD$2),$S15,"")</f>
        <v/>
      </c>
      <c r="AE15" s="72" t="str">
        <f>IF(AND(ISNUMBER($S15),COUNT($U$4:$U15)=AE$2),$S15,"")</f>
        <v/>
      </c>
      <c r="AF15" s="72" t="str">
        <f>IF(AND(ISNUMBER($S15),COUNT($U$4:$U15)=AF$2),$S15,"")</f>
        <v/>
      </c>
      <c r="AG15" s="72" t="str">
        <f>IF(AND(ISNUMBER($S15),COUNT($U$4:$U15)=AG$2),$S15,"")</f>
        <v/>
      </c>
      <c r="AH15" s="72" t="str">
        <f>IF(AND(ISNUMBER($S15),COUNT($U$4:$U15)=AH$2),$S15,"")</f>
        <v/>
      </c>
      <c r="AI15" s="72" t="str">
        <f>IF(AND(ISNUMBER($S15),COUNT($U$4:$U15)=AI$2),$S15,"")</f>
        <v/>
      </c>
      <c r="AJ15" s="51" t="e">
        <f>IFERROR(IF(COUNT($U$4:$U15)&lt;&gt;AJ$2,NA(),SLOPE(X$4:X$26,$R$4:$R$26)*($R15-COUNTIF(BH$4:BH15,"Hold"))+INTERCEPT(X$4:X$26,$R$4:$R$26)),NA())</f>
        <v>#N/A</v>
      </c>
      <c r="AK15" s="51" t="e">
        <f>IFERROR(IF(COUNT($U$4:$U15)&lt;&gt;AK$2,NA(),SLOPE(Y$4:Y$26,$R$4:$R$26)*($R15-COUNTIF(BI$4:BI15,"Hold"))+INTERCEPT(Y$4:Y$26,$R$4:$R$26)),NA())</f>
        <v>#N/A</v>
      </c>
      <c r="AL15" s="51" t="e">
        <f>IFERROR(IF(COUNT($U$4:$U15)&lt;&gt;AL$2,NA(),SLOPE(Z$4:Z$26,$R$4:$R$26)*($R15-COUNTIF(BJ$4:BJ15,"Hold"))+INTERCEPT(Z$4:Z$26,$R$4:$R$26)),NA())</f>
        <v>#N/A</v>
      </c>
      <c r="AM15" s="51" t="e">
        <f>IFERROR(IF(COUNT($U$4:$U15)&lt;&gt;AM$2,NA(),SLOPE(AA$4:AA$26,$R$4:$R$26)*($R15-COUNTIF(BK$4:BK15,"Hold"))+INTERCEPT(AA$4:AA$26,$R$4:$R$26)),NA())</f>
        <v>#N/A</v>
      </c>
      <c r="AN15" s="51" t="e">
        <f>IFERROR(IF(COUNT($U$4:$U15)&lt;&gt;AN$2,NA(),SLOPE(AB$4:AB$26,$R$4:$R$26)*($R15-COUNTIF(BL$4:BL15,"Hold"))+INTERCEPT(AB$4:AB$26,$R$4:$R$26)),NA())</f>
        <v>#N/A</v>
      </c>
      <c r="AO15" s="51" t="e">
        <f>IFERROR(IF(COUNT($U$4:$U15)&lt;&gt;AO$2,NA(),SLOPE(AC$4:AC$26,$R$4:$R$26)*($R15-COUNTIF(BM$4:BM15,"Hold"))+INTERCEPT(AC$4:AC$26,$R$4:$R$26)),NA())</f>
        <v>#N/A</v>
      </c>
      <c r="AP15" s="51" t="e">
        <f>IFERROR(IF(COUNT($U$4:$U15)&lt;&gt;AP$2,NA(),SLOPE(AD$4:AD$26,$R$4:$R$26)*($R15-COUNTIF(BN$4:BN15,"Hold"))+INTERCEPT(AD$4:AD$26,$R$4:$R$26)),NA())</f>
        <v>#N/A</v>
      </c>
      <c r="AQ15" s="51" t="e">
        <f>IFERROR(IF(COUNT($U$4:$U15)&lt;&gt;AQ$2,NA(),SLOPE(AE$4:AE$26,$R$4:$R$26)*($R15-COUNTIF(BO$4:BO15,"Hold"))+INTERCEPT(AE$4:AE$26,$R$4:$R$26)),NA())</f>
        <v>#N/A</v>
      </c>
      <c r="AR15" s="51" t="e">
        <f>IFERROR(IF(COUNT($U$4:$U15)&lt;&gt;AR$2,NA(),SLOPE(AF$4:AF$26,$R$4:$R$26)*($R15-COUNTIF(BP$4:BP15,"Hold"))+INTERCEPT(AF$4:AF$26,$R$4:$R$26)),NA())</f>
        <v>#N/A</v>
      </c>
      <c r="AS15" s="51" t="e">
        <f>IFERROR(IF(COUNT($U$4:$U15)&lt;&gt;AS$2,NA(),SLOPE(AG$4:AG$26,$R$4:$R$26)*($R15-COUNTIF(BQ$4:BQ15,"Hold"))+INTERCEPT(AG$4:AG$26,$R$4:$R$26)),NA())</f>
        <v>#N/A</v>
      </c>
      <c r="AT15" s="51" t="e">
        <f>IFERROR(IF(COUNT($U$4:$U15)&lt;&gt;AT$2,NA(),SLOPE(AH$4:AH$26,$R$4:$R$26)*($R15-COUNTIF(BR$4:BR15,"Hold"))+INTERCEPT(AH$4:AH$26,$R$4:$R$26)),NA())</f>
        <v>#N/A</v>
      </c>
      <c r="AU15" s="51" t="e">
        <f>IFERROR(IF(COUNT($U$4:$U15)&lt;&gt;AU$2,NA(),SLOPE(AI$4:AI$26,$R$4:$R$26)*($R15-COUNTIF(BS$4:BS15,"Hold"))+INTERCEPT(AI$4:AI$26,$R$4:$R$26)),NA())</f>
        <v>#N/A</v>
      </c>
      <c r="AV15" s="57" t="e">
        <f>IF(AND(ISNUMBER($U15),COUNT($U$4:$U15)=AV$2),$G15,IF($H15="Hold",AV14,IF(COUNT($U$4:$U15)=AV$2,$V15+AV14,NA())))</f>
        <v>#N/A</v>
      </c>
      <c r="AW15" s="57" t="e">
        <f>IF(AND(ISNUMBER($U15),COUNT($U$4:$U15)=AW$2),$G15,IF($H15="Hold",AW14,IF(COUNT($U$4:$U15)=AW$2,$V15+AW14,NA())))</f>
        <v>#N/A</v>
      </c>
      <c r="AX15" s="57" t="e">
        <f>IF(AND(ISNUMBER($U15),COUNT($U$4:$U15)=AX$2),$G15,IF($H15="Hold",AX14,IF(COUNT($U$4:$U15)=AX$2,$V15+AX14,NA())))</f>
        <v>#N/A</v>
      </c>
      <c r="AY15" s="57" t="e">
        <f>IF(AND(ISNUMBER($U15),COUNT($U$4:$U15)=AY$2),$G15,IF($H15="Hold",AY14,IF(COUNT($U$4:$U15)=AY$2,$V15+AY14,NA())))</f>
        <v>#N/A</v>
      </c>
      <c r="AZ15" s="57" t="e">
        <f>IF(AND(ISNUMBER($U15),COUNT($U$4:$U15)=AZ$2),$G15,IF($H15="Hold",AZ14,IF(COUNT($U$4:$U15)=AZ$2,$V15+AZ14,NA())))</f>
        <v>#N/A</v>
      </c>
      <c r="BA15" s="57" t="e">
        <f>IF(AND(ISNUMBER($U15),COUNT($U$4:$U15)=BA$2),$G15,IF($H15="Hold",BA14,IF(COUNT($U$4:$U15)=BA$2,$V15+BA14,NA())))</f>
        <v>#N/A</v>
      </c>
      <c r="BB15" s="57" t="e">
        <f>IF(AND(ISNUMBER($U15),COUNT($U$4:$U15)=BB$2),$G15,IF($H15="Hold",BB14,IF(COUNT($U$4:$U15)=BB$2,$V15+BB14,NA())))</f>
        <v>#N/A</v>
      </c>
      <c r="BC15" s="57" t="e">
        <f>IF(AND(ISNUMBER($U15),COUNT($U$4:$U15)=BC$2),$G15,IF($H15="Hold",BC14,IF(COUNT($U$4:$U15)=BC$2,$V15+BC14,NA())))</f>
        <v>#N/A</v>
      </c>
      <c r="BD15" s="57" t="e">
        <f>IF(AND(ISNUMBER($U15),COUNT($U$4:$U15)=BD$2),$G15,IF($H15="Hold",BD14,IF(COUNT($U$4:$U15)=BD$2,$V15+BD14,NA())))</f>
        <v>#N/A</v>
      </c>
      <c r="BE15" s="57" t="e">
        <f>IF(AND(ISNUMBER($U15),COUNT($U$4:$U15)=BE$2),$G15,IF($H15="Hold",BE14,IF(COUNT($U$4:$U15)=BE$2,$V15+BE14,NA())))</f>
        <v>#N/A</v>
      </c>
      <c r="BF15" s="57" t="e">
        <f>IF(AND(ISNUMBER($U15),COUNT($U$4:$U15)=BF$2),$G15,IF($H15="Hold",BF14,IF(COUNT($U$4:$U15)=BF$2,$V15+BF14,NA())))</f>
        <v>#N/A</v>
      </c>
      <c r="BG15" s="57" t="e">
        <f>IF(AND(ISNUMBER($U15),COUNT($U$4:$U15)=BG$2),$G15,IF($H15="Hold",BG14,IF(COUNT($U$4:$U15)=BG$2,$V15+BG14,NA())))</f>
        <v>#N/A</v>
      </c>
      <c r="BH15" s="55" t="e">
        <f>IF(AND(COUNT($U$4:$U15)=BH$2,$H15="Hold"),"Hold",NA())</f>
        <v>#N/A</v>
      </c>
      <c r="BI15" s="55" t="e">
        <f>IF(AND(COUNT($U$4:$U15)=BI$2,$H15="Hold"),"Hold",NA())</f>
        <v>#N/A</v>
      </c>
      <c r="BJ15" s="55" t="e">
        <f>IF(AND(COUNT($U$4:$U15)=BJ$2,$H15="Hold"),"Hold",NA())</f>
        <v>#N/A</v>
      </c>
      <c r="BK15" s="55" t="e">
        <f>IF(AND(COUNT($U$4:$U15)=BK$2,$H15="Hold"),"Hold",NA())</f>
        <v>#N/A</v>
      </c>
      <c r="BL15" s="55" t="e">
        <f>IF(AND(COUNT($U$4:$U15)=BL$2,$H15="Hold"),"Hold",NA())</f>
        <v>#N/A</v>
      </c>
      <c r="BM15" s="55" t="e">
        <f>IF(AND(COUNT($U$4:$U15)=BM$2,$H15="Hold"),"Hold",NA())</f>
        <v>#N/A</v>
      </c>
      <c r="BN15" s="55" t="e">
        <f>IF(AND(COUNT($U$4:$U15)=BN$2,$H15="Hold"),"Hold",NA())</f>
        <v>#N/A</v>
      </c>
      <c r="BO15" s="55" t="e">
        <f>IF(AND(COUNT($U$4:$U15)=BO$2,$H15="Hold"),"Hold",NA())</f>
        <v>#N/A</v>
      </c>
      <c r="BP15" s="55" t="e">
        <f>IF(AND(COUNT($U$4:$U15)=BP$2,$H15="Hold"),"Hold",NA())</f>
        <v>#N/A</v>
      </c>
      <c r="BQ15" s="55" t="e">
        <f>IF(AND(COUNT($U$4:$U15)=BQ$2,$H15="Hold"),"Hold",NA())</f>
        <v>#N/A</v>
      </c>
      <c r="BR15" s="55" t="e">
        <f>IF(AND(COUNT($U$4:$U15)=BR$2,$H15="Hold"),"Hold",NA())</f>
        <v>#N/A</v>
      </c>
      <c r="BS15" s="55" t="e">
        <f>IF(AND(COUNT($U$4:$U15)=BS$2,$H15="Hold"),"Hold",NA())</f>
        <v>#N/A</v>
      </c>
    </row>
    <row r="16" spans="1:73" s="96" customFormat="1" ht="18.75" customHeight="1" thickTop="1" x14ac:dyDescent="0.25">
      <c r="B16" s="23"/>
      <c r="C16" s="95"/>
      <c r="D16" s="9">
        <f t="shared" si="2"/>
        <v>24</v>
      </c>
      <c r="E16" s="10">
        <f t="shared" si="3"/>
        <v>42758</v>
      </c>
      <c r="F16" s="5" t="str">
        <f>IFERROR(IF(COUNT(G$4:G16)=0,"",IF(H16="Hold",F15,IF(ISNUMBER(U16),G16,F15+V16))),"")</f>
        <v/>
      </c>
      <c r="G16" s="13"/>
      <c r="H16" s="27"/>
      <c r="I16" s="17"/>
      <c r="J16" s="93"/>
      <c r="K16" s="34"/>
      <c r="L16" s="148" t="s">
        <v>60</v>
      </c>
      <c r="M16" s="148"/>
      <c r="N16" s="138"/>
      <c r="O16" s="139"/>
      <c r="P16" s="37"/>
      <c r="R16" s="46">
        <v>13</v>
      </c>
      <c r="S16" s="47" t="e">
        <f t="shared" si="0"/>
        <v>#N/A</v>
      </c>
      <c r="T16" s="47"/>
      <c r="U16" s="52" t="str">
        <f>IF(H16="30 Mins",$N$19,IF(H16="45 Mins",$N$20,IF(H16="60 Mins",$N$21,IF(H16="Alt 1",$N$22,IF(H16="Alt 2",$N$23,IF(H16="Alt 3",$N$24,IF(H16="Alt 4",$N$25,IF(H16="Alt 5",#REF!,IF(H16="Change",V15,"")))))))))</f>
        <v/>
      </c>
      <c r="V16" s="53" t="e">
        <f>IF(COUNT(U$4:U16)=0,NA(),IF(ISNUMBER(U16),U16,V15))</f>
        <v>#N/A</v>
      </c>
      <c r="W16" s="48" t="e">
        <f t="shared" si="1"/>
        <v>#N/A</v>
      </c>
      <c r="X16" s="72" t="str">
        <f>IF(AND(ISNUMBER($S16),COUNT($U$4:$U16)=X$2),$S16,"")</f>
        <v/>
      </c>
      <c r="Y16" s="72" t="str">
        <f>IF(AND(ISNUMBER($S16),COUNT($U$4:$U16)=Y$2),$S16,"")</f>
        <v/>
      </c>
      <c r="Z16" s="72" t="str">
        <f>IF(AND(ISNUMBER($S16),COUNT($U$4:$U16)=Z$2),$S16,"")</f>
        <v/>
      </c>
      <c r="AA16" s="72" t="str">
        <f>IF(AND(ISNUMBER($S16),COUNT($U$4:$U16)=AA$2),$S16,"")</f>
        <v/>
      </c>
      <c r="AB16" s="72" t="str">
        <f>IF(AND(ISNUMBER($S16),COUNT($U$4:$U16)=AB$2),$S16,"")</f>
        <v/>
      </c>
      <c r="AC16" s="72" t="str">
        <f>IF(AND(ISNUMBER($S16),COUNT($U$4:$U16)=AC$2),$S16,"")</f>
        <v/>
      </c>
      <c r="AD16" s="72" t="str">
        <f>IF(AND(ISNUMBER($S16),COUNT($U$4:$U16)=AD$2),$S16,"")</f>
        <v/>
      </c>
      <c r="AE16" s="72" t="str">
        <f>IF(AND(ISNUMBER($S16),COUNT($U$4:$U16)=AE$2),$S16,"")</f>
        <v/>
      </c>
      <c r="AF16" s="72" t="str">
        <f>IF(AND(ISNUMBER($S16),COUNT($U$4:$U16)=AF$2),$S16,"")</f>
        <v/>
      </c>
      <c r="AG16" s="72" t="str">
        <f>IF(AND(ISNUMBER($S16),COUNT($U$4:$U16)=AG$2),$S16,"")</f>
        <v/>
      </c>
      <c r="AH16" s="72" t="str">
        <f>IF(AND(ISNUMBER($S16),COUNT($U$4:$U16)=AH$2),$S16,"")</f>
        <v/>
      </c>
      <c r="AI16" s="72" t="str">
        <f>IF(AND(ISNUMBER($S16),COUNT($U$4:$U16)=AI$2),$S16,"")</f>
        <v/>
      </c>
      <c r="AJ16" s="51" t="e">
        <f>IFERROR(IF(COUNT($U$4:$U16)&lt;&gt;AJ$2,NA(),SLOPE(X$4:X$26,$R$4:$R$26)*($R16-COUNTIF(BH$4:BH16,"Hold"))+INTERCEPT(X$4:X$26,$R$4:$R$26)),NA())</f>
        <v>#N/A</v>
      </c>
      <c r="AK16" s="51" t="e">
        <f>IFERROR(IF(COUNT($U$4:$U16)&lt;&gt;AK$2,NA(),SLOPE(Y$4:Y$26,$R$4:$R$26)*($R16-COUNTIF(BI$4:BI16,"Hold"))+INTERCEPT(Y$4:Y$26,$R$4:$R$26)),NA())</f>
        <v>#N/A</v>
      </c>
      <c r="AL16" s="51" t="e">
        <f>IFERROR(IF(COUNT($U$4:$U16)&lt;&gt;AL$2,NA(),SLOPE(Z$4:Z$26,$R$4:$R$26)*($R16-COUNTIF(BJ$4:BJ16,"Hold"))+INTERCEPT(Z$4:Z$26,$R$4:$R$26)),NA())</f>
        <v>#N/A</v>
      </c>
      <c r="AM16" s="51" t="e">
        <f>IFERROR(IF(COUNT($U$4:$U16)&lt;&gt;AM$2,NA(),SLOPE(AA$4:AA$26,$R$4:$R$26)*($R16-COUNTIF(BK$4:BK16,"Hold"))+INTERCEPT(AA$4:AA$26,$R$4:$R$26)),NA())</f>
        <v>#N/A</v>
      </c>
      <c r="AN16" s="51" t="e">
        <f>IFERROR(IF(COUNT($U$4:$U16)&lt;&gt;AN$2,NA(),SLOPE(AB$4:AB$26,$R$4:$R$26)*($R16-COUNTIF(BL$4:BL16,"Hold"))+INTERCEPT(AB$4:AB$26,$R$4:$R$26)),NA())</f>
        <v>#N/A</v>
      </c>
      <c r="AO16" s="51" t="e">
        <f>IFERROR(IF(COUNT($U$4:$U16)&lt;&gt;AO$2,NA(),SLOPE(AC$4:AC$26,$R$4:$R$26)*($R16-COUNTIF(BM$4:BM16,"Hold"))+INTERCEPT(AC$4:AC$26,$R$4:$R$26)),NA())</f>
        <v>#N/A</v>
      </c>
      <c r="AP16" s="51" t="e">
        <f>IFERROR(IF(COUNT($U$4:$U16)&lt;&gt;AP$2,NA(),SLOPE(AD$4:AD$26,$R$4:$R$26)*($R16-COUNTIF(BN$4:BN16,"Hold"))+INTERCEPT(AD$4:AD$26,$R$4:$R$26)),NA())</f>
        <v>#N/A</v>
      </c>
      <c r="AQ16" s="51" t="e">
        <f>IFERROR(IF(COUNT($U$4:$U16)&lt;&gt;AQ$2,NA(),SLOPE(AE$4:AE$26,$R$4:$R$26)*($R16-COUNTIF(BO$4:BO16,"Hold"))+INTERCEPT(AE$4:AE$26,$R$4:$R$26)),NA())</f>
        <v>#N/A</v>
      </c>
      <c r="AR16" s="51" t="e">
        <f>IFERROR(IF(COUNT($U$4:$U16)&lt;&gt;AR$2,NA(),SLOPE(AF$4:AF$26,$R$4:$R$26)*($R16-COUNTIF(BP$4:BP16,"Hold"))+INTERCEPT(AF$4:AF$26,$R$4:$R$26)),NA())</f>
        <v>#N/A</v>
      </c>
      <c r="AS16" s="51" t="e">
        <f>IFERROR(IF(COUNT($U$4:$U16)&lt;&gt;AS$2,NA(),SLOPE(AG$4:AG$26,$R$4:$R$26)*($R16-COUNTIF(BQ$4:BQ16,"Hold"))+INTERCEPT(AG$4:AG$26,$R$4:$R$26)),NA())</f>
        <v>#N/A</v>
      </c>
      <c r="AT16" s="51" t="e">
        <f>IFERROR(IF(COUNT($U$4:$U16)&lt;&gt;AT$2,NA(),SLOPE(AH$4:AH$26,$R$4:$R$26)*($R16-COUNTIF(BR$4:BR16,"Hold"))+INTERCEPT(AH$4:AH$26,$R$4:$R$26)),NA())</f>
        <v>#N/A</v>
      </c>
      <c r="AU16" s="51" t="e">
        <f>IFERROR(IF(COUNT($U$4:$U16)&lt;&gt;AU$2,NA(),SLOPE(AI$4:AI$26,$R$4:$R$26)*($R16-COUNTIF(BS$4:BS16,"Hold"))+INTERCEPT(AI$4:AI$26,$R$4:$R$26)),NA())</f>
        <v>#N/A</v>
      </c>
      <c r="AV16" s="57" t="e">
        <f>IF(AND(ISNUMBER($U16),COUNT($U$4:$U16)=AV$2),$G16,IF($H16="Hold",AV15,IF(COUNT($U$4:$U16)=AV$2,$V16+AV15,NA())))</f>
        <v>#N/A</v>
      </c>
      <c r="AW16" s="57" t="e">
        <f>IF(AND(ISNUMBER($U16),COUNT($U$4:$U16)=AW$2),$G16,IF($H16="Hold",AW15,IF(COUNT($U$4:$U16)=AW$2,$V16+AW15,NA())))</f>
        <v>#N/A</v>
      </c>
      <c r="AX16" s="57" t="e">
        <f>IF(AND(ISNUMBER($U16),COUNT($U$4:$U16)=AX$2),$G16,IF($H16="Hold",AX15,IF(COUNT($U$4:$U16)=AX$2,$V16+AX15,NA())))</f>
        <v>#N/A</v>
      </c>
      <c r="AY16" s="57" t="e">
        <f>IF(AND(ISNUMBER($U16),COUNT($U$4:$U16)=AY$2),$G16,IF($H16="Hold",AY15,IF(COUNT($U$4:$U16)=AY$2,$V16+AY15,NA())))</f>
        <v>#N/A</v>
      </c>
      <c r="AZ16" s="57" t="e">
        <f>IF(AND(ISNUMBER($U16),COUNT($U$4:$U16)=AZ$2),$G16,IF($H16="Hold",AZ15,IF(COUNT($U$4:$U16)=AZ$2,$V16+AZ15,NA())))</f>
        <v>#N/A</v>
      </c>
      <c r="BA16" s="57" t="e">
        <f>IF(AND(ISNUMBER($U16),COUNT($U$4:$U16)=BA$2),$G16,IF($H16="Hold",BA15,IF(COUNT($U$4:$U16)=BA$2,$V16+BA15,NA())))</f>
        <v>#N/A</v>
      </c>
      <c r="BB16" s="57" t="e">
        <f>IF(AND(ISNUMBER($U16),COUNT($U$4:$U16)=BB$2),$G16,IF($H16="Hold",BB15,IF(COUNT($U$4:$U16)=BB$2,$V16+BB15,NA())))</f>
        <v>#N/A</v>
      </c>
      <c r="BC16" s="57" t="e">
        <f>IF(AND(ISNUMBER($U16),COUNT($U$4:$U16)=BC$2),$G16,IF($H16="Hold",BC15,IF(COUNT($U$4:$U16)=BC$2,$V16+BC15,NA())))</f>
        <v>#N/A</v>
      </c>
      <c r="BD16" s="57" t="e">
        <f>IF(AND(ISNUMBER($U16),COUNT($U$4:$U16)=BD$2),$G16,IF($H16="Hold",BD15,IF(COUNT($U$4:$U16)=BD$2,$V16+BD15,NA())))</f>
        <v>#N/A</v>
      </c>
      <c r="BE16" s="57" t="e">
        <f>IF(AND(ISNUMBER($U16),COUNT($U$4:$U16)=BE$2),$G16,IF($H16="Hold",BE15,IF(COUNT($U$4:$U16)=BE$2,$V16+BE15,NA())))</f>
        <v>#N/A</v>
      </c>
      <c r="BF16" s="57" t="e">
        <f>IF(AND(ISNUMBER($U16),COUNT($U$4:$U16)=BF$2),$G16,IF($H16="Hold",BF15,IF(COUNT($U$4:$U16)=BF$2,$V16+BF15,NA())))</f>
        <v>#N/A</v>
      </c>
      <c r="BG16" s="57" t="e">
        <f>IF(AND(ISNUMBER($U16),COUNT($U$4:$U16)=BG$2),$G16,IF($H16="Hold",BG15,IF(COUNT($U$4:$U16)=BG$2,$V16+BG15,NA())))</f>
        <v>#N/A</v>
      </c>
      <c r="BH16" s="55" t="e">
        <f>IF(AND(COUNT($U$4:$U16)=BH$2,$H16="Hold"),"Hold",NA())</f>
        <v>#N/A</v>
      </c>
      <c r="BI16" s="55" t="e">
        <f>IF(AND(COUNT($U$4:$U16)=BI$2,$H16="Hold"),"Hold",NA())</f>
        <v>#N/A</v>
      </c>
      <c r="BJ16" s="55" t="e">
        <f>IF(AND(COUNT($U$4:$U16)=BJ$2,$H16="Hold"),"Hold",NA())</f>
        <v>#N/A</v>
      </c>
      <c r="BK16" s="55" t="e">
        <f>IF(AND(COUNT($U$4:$U16)=BK$2,$H16="Hold"),"Hold",NA())</f>
        <v>#N/A</v>
      </c>
      <c r="BL16" s="55" t="e">
        <f>IF(AND(COUNT($U$4:$U16)=BL$2,$H16="Hold"),"Hold",NA())</f>
        <v>#N/A</v>
      </c>
      <c r="BM16" s="55" t="e">
        <f>IF(AND(COUNT($U$4:$U16)=BM$2,$H16="Hold"),"Hold",NA())</f>
        <v>#N/A</v>
      </c>
      <c r="BN16" s="55" t="e">
        <f>IF(AND(COUNT($U$4:$U16)=BN$2,$H16="Hold"),"Hold",NA())</f>
        <v>#N/A</v>
      </c>
      <c r="BO16" s="55" t="e">
        <f>IF(AND(COUNT($U$4:$U16)=BO$2,$H16="Hold"),"Hold",NA())</f>
        <v>#N/A</v>
      </c>
      <c r="BP16" s="55" t="e">
        <f>IF(AND(COUNT($U$4:$U16)=BP$2,$H16="Hold"),"Hold",NA())</f>
        <v>#N/A</v>
      </c>
      <c r="BQ16" s="55" t="e">
        <f>IF(AND(COUNT($U$4:$U16)=BQ$2,$H16="Hold"),"Hold",NA())</f>
        <v>#N/A</v>
      </c>
      <c r="BR16" s="55" t="e">
        <f>IF(AND(COUNT($U$4:$U16)=BR$2,$H16="Hold"),"Hold",NA())</f>
        <v>#N/A</v>
      </c>
      <c r="BS16" s="55" t="e">
        <f>IF(AND(COUNT($U$4:$U16)=BS$2,$H16="Hold"),"Hold",NA())</f>
        <v>#N/A</v>
      </c>
    </row>
    <row r="17" spans="1:71" s="96" customFormat="1" ht="18.75" customHeight="1" x14ac:dyDescent="0.25">
      <c r="B17" s="23"/>
      <c r="C17" s="95"/>
      <c r="D17" s="9">
        <f t="shared" si="2"/>
        <v>26</v>
      </c>
      <c r="E17" s="10">
        <f t="shared" si="3"/>
        <v>42772</v>
      </c>
      <c r="F17" s="5" t="str">
        <f>IFERROR(IF(COUNT(G$4:G17)=0,"",IF(H17="Hold",F16,IF(ISNUMBER(U17),G17,F16+V17))),"")</f>
        <v/>
      </c>
      <c r="G17" s="13"/>
      <c r="H17" s="27"/>
      <c r="I17" s="17"/>
      <c r="J17" s="93"/>
      <c r="K17" s="34"/>
      <c r="L17" s="74"/>
      <c r="M17" s="74"/>
      <c r="N17" s="75"/>
      <c r="O17" s="75"/>
      <c r="P17" s="37"/>
      <c r="R17" s="46">
        <v>14</v>
      </c>
      <c r="S17" s="47" t="e">
        <f t="shared" si="0"/>
        <v>#N/A</v>
      </c>
      <c r="T17" s="47"/>
      <c r="U17" s="52" t="str">
        <f>IF(H17="30 Mins",$N$19,IF(H17="45 Mins",$N$20,IF(H17="60 Mins",$N$21,IF(H17="Alt 1",$N$22,IF(H17="Alt 2",$N$23,IF(H17="Alt 3",$N$24,IF(H17="Alt 4",$N$25,IF(H17="Alt 5",#REF!,IF(H17="Change",V16,"")))))))))</f>
        <v/>
      </c>
      <c r="V17" s="53" t="e">
        <f>IF(COUNT(U$4:U17)=0,NA(),IF(ISNUMBER(U17),U17,V16))</f>
        <v>#N/A</v>
      </c>
      <c r="W17" s="48" t="e">
        <f t="shared" si="1"/>
        <v>#N/A</v>
      </c>
      <c r="X17" s="72" t="str">
        <f>IF(AND(ISNUMBER($S17),COUNT($U$4:$U17)=X$2),$S17,"")</f>
        <v/>
      </c>
      <c r="Y17" s="72" t="str">
        <f>IF(AND(ISNUMBER($S17),COUNT($U$4:$U17)=Y$2),$S17,"")</f>
        <v/>
      </c>
      <c r="Z17" s="72" t="str">
        <f>IF(AND(ISNUMBER($S17),COUNT($U$4:$U17)=Z$2),$S17,"")</f>
        <v/>
      </c>
      <c r="AA17" s="72" t="str">
        <f>IF(AND(ISNUMBER($S17),COUNT($U$4:$U17)=AA$2),$S17,"")</f>
        <v/>
      </c>
      <c r="AB17" s="72" t="str">
        <f>IF(AND(ISNUMBER($S17),COUNT($U$4:$U17)=AB$2),$S17,"")</f>
        <v/>
      </c>
      <c r="AC17" s="72" t="str">
        <f>IF(AND(ISNUMBER($S17),COUNT($U$4:$U17)=AC$2),$S17,"")</f>
        <v/>
      </c>
      <c r="AD17" s="72" t="str">
        <f>IF(AND(ISNUMBER($S17),COUNT($U$4:$U17)=AD$2),$S17,"")</f>
        <v/>
      </c>
      <c r="AE17" s="72" t="str">
        <f>IF(AND(ISNUMBER($S17),COUNT($U$4:$U17)=AE$2),$S17,"")</f>
        <v/>
      </c>
      <c r="AF17" s="72" t="str">
        <f>IF(AND(ISNUMBER($S17),COUNT($U$4:$U17)=AF$2),$S17,"")</f>
        <v/>
      </c>
      <c r="AG17" s="72" t="str">
        <f>IF(AND(ISNUMBER($S17),COUNT($U$4:$U17)=AG$2),$S17,"")</f>
        <v/>
      </c>
      <c r="AH17" s="72" t="str">
        <f>IF(AND(ISNUMBER($S17),COUNT($U$4:$U17)=AH$2),$S17,"")</f>
        <v/>
      </c>
      <c r="AI17" s="72" t="str">
        <f>IF(AND(ISNUMBER($S17),COUNT($U$4:$U17)=AI$2),$S17,"")</f>
        <v/>
      </c>
      <c r="AJ17" s="51" t="e">
        <f>IFERROR(IF(COUNT($U$4:$U17)&lt;&gt;AJ$2,NA(),SLOPE(X$4:X$26,$R$4:$R$26)*($R17-COUNTIF(BH$4:BH17,"Hold"))+INTERCEPT(X$4:X$26,$R$4:$R$26)),NA())</f>
        <v>#N/A</v>
      </c>
      <c r="AK17" s="51" t="e">
        <f>IFERROR(IF(COUNT($U$4:$U17)&lt;&gt;AK$2,NA(),SLOPE(Y$4:Y$26,$R$4:$R$26)*($R17-COUNTIF(BI$4:BI17,"Hold"))+INTERCEPT(Y$4:Y$26,$R$4:$R$26)),NA())</f>
        <v>#N/A</v>
      </c>
      <c r="AL17" s="51" t="e">
        <f>IFERROR(IF(COUNT($U$4:$U17)&lt;&gt;AL$2,NA(),SLOPE(Z$4:Z$26,$R$4:$R$26)*($R17-COUNTIF(BJ$4:BJ17,"Hold"))+INTERCEPT(Z$4:Z$26,$R$4:$R$26)),NA())</f>
        <v>#N/A</v>
      </c>
      <c r="AM17" s="51" t="e">
        <f>IFERROR(IF(COUNT($U$4:$U17)&lt;&gt;AM$2,NA(),SLOPE(AA$4:AA$26,$R$4:$R$26)*($R17-COUNTIF(BK$4:BK17,"Hold"))+INTERCEPT(AA$4:AA$26,$R$4:$R$26)),NA())</f>
        <v>#N/A</v>
      </c>
      <c r="AN17" s="51" t="e">
        <f>IFERROR(IF(COUNT($U$4:$U17)&lt;&gt;AN$2,NA(),SLOPE(AB$4:AB$26,$R$4:$R$26)*($R17-COUNTIF(BL$4:BL17,"Hold"))+INTERCEPT(AB$4:AB$26,$R$4:$R$26)),NA())</f>
        <v>#N/A</v>
      </c>
      <c r="AO17" s="51" t="e">
        <f>IFERROR(IF(COUNT($U$4:$U17)&lt;&gt;AO$2,NA(),SLOPE(AC$4:AC$26,$R$4:$R$26)*($R17-COUNTIF(BM$4:BM17,"Hold"))+INTERCEPT(AC$4:AC$26,$R$4:$R$26)),NA())</f>
        <v>#N/A</v>
      </c>
      <c r="AP17" s="51" t="e">
        <f>IFERROR(IF(COUNT($U$4:$U17)&lt;&gt;AP$2,NA(),SLOPE(AD$4:AD$26,$R$4:$R$26)*($R17-COUNTIF(BN$4:BN17,"Hold"))+INTERCEPT(AD$4:AD$26,$R$4:$R$26)),NA())</f>
        <v>#N/A</v>
      </c>
      <c r="AQ17" s="51" t="e">
        <f>IFERROR(IF(COUNT($U$4:$U17)&lt;&gt;AQ$2,NA(),SLOPE(AE$4:AE$26,$R$4:$R$26)*($R17-COUNTIF(BO$4:BO17,"Hold"))+INTERCEPT(AE$4:AE$26,$R$4:$R$26)),NA())</f>
        <v>#N/A</v>
      </c>
      <c r="AR17" s="51" t="e">
        <f>IFERROR(IF(COUNT($U$4:$U17)&lt;&gt;AR$2,NA(),SLOPE(AF$4:AF$26,$R$4:$R$26)*($R17-COUNTIF(BP$4:BP17,"Hold"))+INTERCEPT(AF$4:AF$26,$R$4:$R$26)),NA())</f>
        <v>#N/A</v>
      </c>
      <c r="AS17" s="51" t="e">
        <f>IFERROR(IF(COUNT($U$4:$U17)&lt;&gt;AS$2,NA(),SLOPE(AG$4:AG$26,$R$4:$R$26)*($R17-COUNTIF(BQ$4:BQ17,"Hold"))+INTERCEPT(AG$4:AG$26,$R$4:$R$26)),NA())</f>
        <v>#N/A</v>
      </c>
      <c r="AT17" s="51" t="e">
        <f>IFERROR(IF(COUNT($U$4:$U17)&lt;&gt;AT$2,NA(),SLOPE(AH$4:AH$26,$R$4:$R$26)*($R17-COUNTIF(BR$4:BR17,"Hold"))+INTERCEPT(AH$4:AH$26,$R$4:$R$26)),NA())</f>
        <v>#N/A</v>
      </c>
      <c r="AU17" s="51" t="e">
        <f>IFERROR(IF(COUNT($U$4:$U17)&lt;&gt;AU$2,NA(),SLOPE(AI$4:AI$26,$R$4:$R$26)*($R17-COUNTIF(BS$4:BS17,"Hold"))+INTERCEPT(AI$4:AI$26,$R$4:$R$26)),NA())</f>
        <v>#N/A</v>
      </c>
      <c r="AV17" s="57" t="e">
        <f>IF(AND(ISNUMBER($U17),COUNT($U$4:$U17)=AV$2),$G17,IF($H17="Hold",AV16,IF(COUNT($U$4:$U17)=AV$2,$V17+AV16,NA())))</f>
        <v>#N/A</v>
      </c>
      <c r="AW17" s="57" t="e">
        <f>IF(AND(ISNUMBER($U17),COUNT($U$4:$U17)=AW$2),$G17,IF($H17="Hold",AW16,IF(COUNT($U$4:$U17)=AW$2,$V17+AW16,NA())))</f>
        <v>#N/A</v>
      </c>
      <c r="AX17" s="57" t="e">
        <f>IF(AND(ISNUMBER($U17),COUNT($U$4:$U17)=AX$2),$G17,IF($H17="Hold",AX16,IF(COUNT($U$4:$U17)=AX$2,$V17+AX16,NA())))</f>
        <v>#N/A</v>
      </c>
      <c r="AY17" s="57" t="e">
        <f>IF(AND(ISNUMBER($U17),COUNT($U$4:$U17)=AY$2),$G17,IF($H17="Hold",AY16,IF(COUNT($U$4:$U17)=AY$2,$V17+AY16,NA())))</f>
        <v>#N/A</v>
      </c>
      <c r="AZ17" s="57" t="e">
        <f>IF(AND(ISNUMBER($U17),COUNT($U$4:$U17)=AZ$2),$G17,IF($H17="Hold",AZ16,IF(COUNT($U$4:$U17)=AZ$2,$V17+AZ16,NA())))</f>
        <v>#N/A</v>
      </c>
      <c r="BA17" s="57" t="e">
        <f>IF(AND(ISNUMBER($U17),COUNT($U$4:$U17)=BA$2),$G17,IF($H17="Hold",BA16,IF(COUNT($U$4:$U17)=BA$2,$V17+BA16,NA())))</f>
        <v>#N/A</v>
      </c>
      <c r="BB17" s="57" t="e">
        <f>IF(AND(ISNUMBER($U17),COUNT($U$4:$U17)=BB$2),$G17,IF($H17="Hold",BB16,IF(COUNT($U$4:$U17)=BB$2,$V17+BB16,NA())))</f>
        <v>#N/A</v>
      </c>
      <c r="BC17" s="57" t="e">
        <f>IF(AND(ISNUMBER($U17),COUNT($U$4:$U17)=BC$2),$G17,IF($H17="Hold",BC16,IF(COUNT($U$4:$U17)=BC$2,$V17+BC16,NA())))</f>
        <v>#N/A</v>
      </c>
      <c r="BD17" s="57" t="e">
        <f>IF(AND(ISNUMBER($U17),COUNT($U$4:$U17)=BD$2),$G17,IF($H17="Hold",BD16,IF(COUNT($U$4:$U17)=BD$2,$V17+BD16,NA())))</f>
        <v>#N/A</v>
      </c>
      <c r="BE17" s="57" t="e">
        <f>IF(AND(ISNUMBER($U17),COUNT($U$4:$U17)=BE$2),$G17,IF($H17="Hold",BE16,IF(COUNT($U$4:$U17)=BE$2,$V17+BE16,NA())))</f>
        <v>#N/A</v>
      </c>
      <c r="BF17" s="57" t="e">
        <f>IF(AND(ISNUMBER($U17),COUNT($U$4:$U17)=BF$2),$G17,IF($H17="Hold",BF16,IF(COUNT($U$4:$U17)=BF$2,$V17+BF16,NA())))</f>
        <v>#N/A</v>
      </c>
      <c r="BG17" s="57" t="e">
        <f>IF(AND(ISNUMBER($U17),COUNT($U$4:$U17)=BG$2),$G17,IF($H17="Hold",BG16,IF(COUNT($U$4:$U17)=BG$2,$V17+BG16,NA())))</f>
        <v>#N/A</v>
      </c>
      <c r="BH17" s="55" t="e">
        <f>IF(AND(COUNT($U$4:$U17)=BH$2,$H17="Hold"),"Hold",NA())</f>
        <v>#N/A</v>
      </c>
      <c r="BI17" s="55" t="e">
        <f>IF(AND(COUNT($U$4:$U17)=BI$2,$H17="Hold"),"Hold",NA())</f>
        <v>#N/A</v>
      </c>
      <c r="BJ17" s="55" t="e">
        <f>IF(AND(COUNT($U$4:$U17)=BJ$2,$H17="Hold"),"Hold",NA())</f>
        <v>#N/A</v>
      </c>
      <c r="BK17" s="55" t="e">
        <f>IF(AND(COUNT($U$4:$U17)=BK$2,$H17="Hold"),"Hold",NA())</f>
        <v>#N/A</v>
      </c>
      <c r="BL17" s="55" t="e">
        <f>IF(AND(COUNT($U$4:$U17)=BL$2,$H17="Hold"),"Hold",NA())</f>
        <v>#N/A</v>
      </c>
      <c r="BM17" s="55" t="e">
        <f>IF(AND(COUNT($U$4:$U17)=BM$2,$H17="Hold"),"Hold",NA())</f>
        <v>#N/A</v>
      </c>
      <c r="BN17" s="55" t="e">
        <f>IF(AND(COUNT($U$4:$U17)=BN$2,$H17="Hold"),"Hold",NA())</f>
        <v>#N/A</v>
      </c>
      <c r="BO17" s="55" t="e">
        <f>IF(AND(COUNT($U$4:$U17)=BO$2,$H17="Hold"),"Hold",NA())</f>
        <v>#N/A</v>
      </c>
      <c r="BP17" s="55" t="e">
        <f>IF(AND(COUNT($U$4:$U17)=BP$2,$H17="Hold"),"Hold",NA())</f>
        <v>#N/A</v>
      </c>
      <c r="BQ17" s="55" t="e">
        <f>IF(AND(COUNT($U$4:$U17)=BQ$2,$H17="Hold"),"Hold",NA())</f>
        <v>#N/A</v>
      </c>
      <c r="BR17" s="55" t="e">
        <f>IF(AND(COUNT($U$4:$U17)=BR$2,$H17="Hold"),"Hold",NA())</f>
        <v>#N/A</v>
      </c>
      <c r="BS17" s="55" t="e">
        <f>IF(AND(COUNT($U$4:$U17)=BS$2,$H17="Hold"),"Hold",NA())</f>
        <v>#N/A</v>
      </c>
    </row>
    <row r="18" spans="1:71" s="96" customFormat="1" ht="18.75" customHeight="1" x14ac:dyDescent="0.25">
      <c r="B18" s="23"/>
      <c r="C18" s="95"/>
      <c r="D18" s="9">
        <f t="shared" si="2"/>
        <v>28</v>
      </c>
      <c r="E18" s="10">
        <f t="shared" si="3"/>
        <v>42786</v>
      </c>
      <c r="F18" s="5" t="str">
        <f>IFERROR(IF(COUNT(G$4:G18)=0,"",IF(H18="Hold",F17,IF(ISNUMBER(U18),G18,F17+V18))),"")</f>
        <v/>
      </c>
      <c r="G18" s="13"/>
      <c r="H18" s="27"/>
      <c r="I18" s="17"/>
      <c r="J18" s="93"/>
      <c r="K18" s="34"/>
      <c r="L18" s="155" t="s">
        <v>73</v>
      </c>
      <c r="M18" s="155"/>
      <c r="N18" s="155"/>
      <c r="O18" s="155"/>
      <c r="P18" s="37"/>
      <c r="R18" s="46">
        <v>15</v>
      </c>
      <c r="S18" s="47" t="e">
        <f t="shared" si="0"/>
        <v>#N/A</v>
      </c>
      <c r="T18" s="47"/>
      <c r="U18" s="52" t="str">
        <f>IF(H18="30 Mins",$N$19,IF(H18="45 Mins",$N$20,IF(H18="60 Mins",$N$21,IF(H18="Alt 1",$N$22,IF(H18="Alt 2",$N$23,IF(H18="Alt 3",$N$24,IF(H18="Alt 4",$N$25,IF(H18="Alt 5",#REF!,IF(H18="Change",V17,"")))))))))</f>
        <v/>
      </c>
      <c r="V18" s="53" t="e">
        <f>IF(COUNT(U$4:U18)=0,NA(),IF(ISNUMBER(U18),U18,V17))</f>
        <v>#N/A</v>
      </c>
      <c r="W18" s="48" t="e">
        <f t="shared" si="1"/>
        <v>#N/A</v>
      </c>
      <c r="X18" s="72" t="str">
        <f>IF(AND(ISNUMBER($S18),COUNT($U$4:$U18)=X$2),$S18,"")</f>
        <v/>
      </c>
      <c r="Y18" s="72" t="str">
        <f>IF(AND(ISNUMBER($S18),COUNT($U$4:$U18)=Y$2),$S18,"")</f>
        <v/>
      </c>
      <c r="Z18" s="72" t="str">
        <f>IF(AND(ISNUMBER($S18),COUNT($U$4:$U18)=Z$2),$S18,"")</f>
        <v/>
      </c>
      <c r="AA18" s="72" t="str">
        <f>IF(AND(ISNUMBER($S18),COUNT($U$4:$U18)=AA$2),$S18,"")</f>
        <v/>
      </c>
      <c r="AB18" s="72" t="str">
        <f>IF(AND(ISNUMBER($S18),COUNT($U$4:$U18)=AB$2),$S18,"")</f>
        <v/>
      </c>
      <c r="AC18" s="72" t="str">
        <f>IF(AND(ISNUMBER($S18),COUNT($U$4:$U18)=AC$2),$S18,"")</f>
        <v/>
      </c>
      <c r="AD18" s="72" t="str">
        <f>IF(AND(ISNUMBER($S18),COUNT($U$4:$U18)=AD$2),$S18,"")</f>
        <v/>
      </c>
      <c r="AE18" s="72" t="str">
        <f>IF(AND(ISNUMBER($S18),COUNT($U$4:$U18)=AE$2),$S18,"")</f>
        <v/>
      </c>
      <c r="AF18" s="72" t="str">
        <f>IF(AND(ISNUMBER($S18),COUNT($U$4:$U18)=AF$2),$S18,"")</f>
        <v/>
      </c>
      <c r="AG18" s="72" t="str">
        <f>IF(AND(ISNUMBER($S18),COUNT($U$4:$U18)=AG$2),$S18,"")</f>
        <v/>
      </c>
      <c r="AH18" s="72" t="str">
        <f>IF(AND(ISNUMBER($S18),COUNT($U$4:$U18)=AH$2),$S18,"")</f>
        <v/>
      </c>
      <c r="AI18" s="72" t="str">
        <f>IF(AND(ISNUMBER($S18),COUNT($U$4:$U18)=AI$2),$S18,"")</f>
        <v/>
      </c>
      <c r="AJ18" s="51" t="e">
        <f>IFERROR(IF(COUNT($U$4:$U18)&lt;&gt;AJ$2,NA(),SLOPE(X$4:X$26,$R$4:$R$26)*($R18-COUNTIF(BH$4:BH18,"Hold"))+INTERCEPT(X$4:X$26,$R$4:$R$26)),NA())</f>
        <v>#N/A</v>
      </c>
      <c r="AK18" s="51" t="e">
        <f>IFERROR(IF(COUNT($U$4:$U18)&lt;&gt;AK$2,NA(),SLOPE(Y$4:Y$26,$R$4:$R$26)*($R18-COUNTIF(BI$4:BI18,"Hold"))+INTERCEPT(Y$4:Y$26,$R$4:$R$26)),NA())</f>
        <v>#N/A</v>
      </c>
      <c r="AL18" s="51" t="e">
        <f>IFERROR(IF(COUNT($U$4:$U18)&lt;&gt;AL$2,NA(),SLOPE(Z$4:Z$26,$R$4:$R$26)*($R18-COUNTIF(BJ$4:BJ18,"Hold"))+INTERCEPT(Z$4:Z$26,$R$4:$R$26)),NA())</f>
        <v>#N/A</v>
      </c>
      <c r="AM18" s="51" t="e">
        <f>IFERROR(IF(COUNT($U$4:$U18)&lt;&gt;AM$2,NA(),SLOPE(AA$4:AA$26,$R$4:$R$26)*($R18-COUNTIF(BK$4:BK18,"Hold"))+INTERCEPT(AA$4:AA$26,$R$4:$R$26)),NA())</f>
        <v>#N/A</v>
      </c>
      <c r="AN18" s="51" t="e">
        <f>IFERROR(IF(COUNT($U$4:$U18)&lt;&gt;AN$2,NA(),SLOPE(AB$4:AB$26,$R$4:$R$26)*($R18-COUNTIF(BL$4:BL18,"Hold"))+INTERCEPT(AB$4:AB$26,$R$4:$R$26)),NA())</f>
        <v>#N/A</v>
      </c>
      <c r="AO18" s="51" t="e">
        <f>IFERROR(IF(COUNT($U$4:$U18)&lt;&gt;AO$2,NA(),SLOPE(AC$4:AC$26,$R$4:$R$26)*($R18-COUNTIF(BM$4:BM18,"Hold"))+INTERCEPT(AC$4:AC$26,$R$4:$R$26)),NA())</f>
        <v>#N/A</v>
      </c>
      <c r="AP18" s="51" t="e">
        <f>IFERROR(IF(COUNT($U$4:$U18)&lt;&gt;AP$2,NA(),SLOPE(AD$4:AD$26,$R$4:$R$26)*($R18-COUNTIF(BN$4:BN18,"Hold"))+INTERCEPT(AD$4:AD$26,$R$4:$R$26)),NA())</f>
        <v>#N/A</v>
      </c>
      <c r="AQ18" s="51" t="e">
        <f>IFERROR(IF(COUNT($U$4:$U18)&lt;&gt;AQ$2,NA(),SLOPE(AE$4:AE$26,$R$4:$R$26)*($R18-COUNTIF(BO$4:BO18,"Hold"))+INTERCEPT(AE$4:AE$26,$R$4:$R$26)),NA())</f>
        <v>#N/A</v>
      </c>
      <c r="AR18" s="51" t="e">
        <f>IFERROR(IF(COUNT($U$4:$U18)&lt;&gt;AR$2,NA(),SLOPE(AF$4:AF$26,$R$4:$R$26)*($R18-COUNTIF(BP$4:BP18,"Hold"))+INTERCEPT(AF$4:AF$26,$R$4:$R$26)),NA())</f>
        <v>#N/A</v>
      </c>
      <c r="AS18" s="51" t="e">
        <f>IFERROR(IF(COUNT($U$4:$U18)&lt;&gt;AS$2,NA(),SLOPE(AG$4:AG$26,$R$4:$R$26)*($R18-COUNTIF(BQ$4:BQ18,"Hold"))+INTERCEPT(AG$4:AG$26,$R$4:$R$26)),NA())</f>
        <v>#N/A</v>
      </c>
      <c r="AT18" s="51" t="e">
        <f>IFERROR(IF(COUNT($U$4:$U18)&lt;&gt;AT$2,NA(),SLOPE(AH$4:AH$26,$R$4:$R$26)*($R18-COUNTIF(BR$4:BR18,"Hold"))+INTERCEPT(AH$4:AH$26,$R$4:$R$26)),NA())</f>
        <v>#N/A</v>
      </c>
      <c r="AU18" s="51" t="e">
        <f>IFERROR(IF(COUNT($U$4:$U18)&lt;&gt;AU$2,NA(),SLOPE(AI$4:AI$26,$R$4:$R$26)*($R18-COUNTIF(BS$4:BS18,"Hold"))+INTERCEPT(AI$4:AI$26,$R$4:$R$26)),NA())</f>
        <v>#N/A</v>
      </c>
      <c r="AV18" s="57" t="e">
        <f>IF(AND(ISNUMBER($U18),COUNT($U$4:$U18)=AV$2),$G18,IF($H18="Hold",AV17,IF(COUNT($U$4:$U18)=AV$2,$V18+AV17,NA())))</f>
        <v>#N/A</v>
      </c>
      <c r="AW18" s="57" t="e">
        <f>IF(AND(ISNUMBER($U18),COUNT($U$4:$U18)=AW$2),$G18,IF($H18="Hold",AW17,IF(COUNT($U$4:$U18)=AW$2,$V18+AW17,NA())))</f>
        <v>#N/A</v>
      </c>
      <c r="AX18" s="57" t="e">
        <f>IF(AND(ISNUMBER($U18),COUNT($U$4:$U18)=AX$2),$G18,IF($H18="Hold",AX17,IF(COUNT($U$4:$U18)=AX$2,$V18+AX17,NA())))</f>
        <v>#N/A</v>
      </c>
      <c r="AY18" s="57" t="e">
        <f>IF(AND(ISNUMBER($U18),COUNT($U$4:$U18)=AY$2),$G18,IF($H18="Hold",AY17,IF(COUNT($U$4:$U18)=AY$2,$V18+AY17,NA())))</f>
        <v>#N/A</v>
      </c>
      <c r="AZ18" s="57" t="e">
        <f>IF(AND(ISNUMBER($U18),COUNT($U$4:$U18)=AZ$2),$G18,IF($H18="Hold",AZ17,IF(COUNT($U$4:$U18)=AZ$2,$V18+AZ17,NA())))</f>
        <v>#N/A</v>
      </c>
      <c r="BA18" s="57" t="e">
        <f>IF(AND(ISNUMBER($U18),COUNT($U$4:$U18)=BA$2),$G18,IF($H18="Hold",BA17,IF(COUNT($U$4:$U18)=BA$2,$V18+BA17,NA())))</f>
        <v>#N/A</v>
      </c>
      <c r="BB18" s="57" t="e">
        <f>IF(AND(ISNUMBER($U18),COUNT($U$4:$U18)=BB$2),$G18,IF($H18="Hold",BB17,IF(COUNT($U$4:$U18)=BB$2,$V18+BB17,NA())))</f>
        <v>#N/A</v>
      </c>
      <c r="BC18" s="57" t="e">
        <f>IF(AND(ISNUMBER($U18),COUNT($U$4:$U18)=BC$2),$G18,IF($H18="Hold",BC17,IF(COUNT($U$4:$U18)=BC$2,$V18+BC17,NA())))</f>
        <v>#N/A</v>
      </c>
      <c r="BD18" s="57" t="e">
        <f>IF(AND(ISNUMBER($U18),COUNT($U$4:$U18)=BD$2),$G18,IF($H18="Hold",BD17,IF(COUNT($U$4:$U18)=BD$2,$V18+BD17,NA())))</f>
        <v>#N/A</v>
      </c>
      <c r="BE18" s="57" t="e">
        <f>IF(AND(ISNUMBER($U18),COUNT($U$4:$U18)=BE$2),$G18,IF($H18="Hold",BE17,IF(COUNT($U$4:$U18)=BE$2,$V18+BE17,NA())))</f>
        <v>#N/A</v>
      </c>
      <c r="BF18" s="57" t="e">
        <f>IF(AND(ISNUMBER($U18),COUNT($U$4:$U18)=BF$2),$G18,IF($H18="Hold",BF17,IF(COUNT($U$4:$U18)=BF$2,$V18+BF17,NA())))</f>
        <v>#N/A</v>
      </c>
      <c r="BG18" s="57" t="e">
        <f>IF(AND(ISNUMBER($U18),COUNT($U$4:$U18)=BG$2),$G18,IF($H18="Hold",BG17,IF(COUNT($U$4:$U18)=BG$2,$V18+BG17,NA())))</f>
        <v>#N/A</v>
      </c>
      <c r="BH18" s="55" t="e">
        <f>IF(AND(COUNT($U$4:$U18)=BH$2,$H18="Hold"),"Hold",NA())</f>
        <v>#N/A</v>
      </c>
      <c r="BI18" s="55" t="e">
        <f>IF(AND(COUNT($U$4:$U18)=BI$2,$H18="Hold"),"Hold",NA())</f>
        <v>#N/A</v>
      </c>
      <c r="BJ18" s="55" t="e">
        <f>IF(AND(COUNT($U$4:$U18)=BJ$2,$H18="Hold"),"Hold",NA())</f>
        <v>#N/A</v>
      </c>
      <c r="BK18" s="55" t="e">
        <f>IF(AND(COUNT($U$4:$U18)=BK$2,$H18="Hold"),"Hold",NA())</f>
        <v>#N/A</v>
      </c>
      <c r="BL18" s="55" t="e">
        <f>IF(AND(COUNT($U$4:$U18)=BL$2,$H18="Hold"),"Hold",NA())</f>
        <v>#N/A</v>
      </c>
      <c r="BM18" s="55" t="e">
        <f>IF(AND(COUNT($U$4:$U18)=BM$2,$H18="Hold"),"Hold",NA())</f>
        <v>#N/A</v>
      </c>
      <c r="BN18" s="55" t="e">
        <f>IF(AND(COUNT($U$4:$U18)=BN$2,$H18="Hold"),"Hold",NA())</f>
        <v>#N/A</v>
      </c>
      <c r="BO18" s="55" t="e">
        <f>IF(AND(COUNT($U$4:$U18)=BO$2,$H18="Hold"),"Hold",NA())</f>
        <v>#N/A</v>
      </c>
      <c r="BP18" s="55" t="e">
        <f>IF(AND(COUNT($U$4:$U18)=BP$2,$H18="Hold"),"Hold",NA())</f>
        <v>#N/A</v>
      </c>
      <c r="BQ18" s="55" t="e">
        <f>IF(AND(COUNT($U$4:$U18)=BQ$2,$H18="Hold"),"Hold",NA())</f>
        <v>#N/A</v>
      </c>
      <c r="BR18" s="55" t="e">
        <f>IF(AND(COUNT($U$4:$U18)=BR$2,$H18="Hold"),"Hold",NA())</f>
        <v>#N/A</v>
      </c>
      <c r="BS18" s="55" t="e">
        <f>IF(AND(COUNT($U$4:$U18)=BS$2,$H18="Hold"),"Hold",NA())</f>
        <v>#N/A</v>
      </c>
    </row>
    <row r="19" spans="1:71" s="96" customFormat="1" ht="18.75" customHeight="1" x14ac:dyDescent="0.25">
      <c r="B19" s="23"/>
      <c r="C19" s="95"/>
      <c r="D19" s="9">
        <f t="shared" si="2"/>
        <v>30</v>
      </c>
      <c r="E19" s="10">
        <f t="shared" si="3"/>
        <v>42800</v>
      </c>
      <c r="F19" s="5" t="str">
        <f>IFERROR(IF(COUNT(G$4:G19)=0,"",IF(H19="Hold",F18,IF(ISNUMBER(U19),G19,F18+V19))),"")</f>
        <v/>
      </c>
      <c r="G19" s="13"/>
      <c r="H19" s="27"/>
      <c r="I19" s="17"/>
      <c r="J19" s="93"/>
      <c r="K19" s="34"/>
      <c r="L19" s="39" t="s">
        <v>55</v>
      </c>
      <c r="M19" s="125" t="s">
        <v>79</v>
      </c>
      <c r="N19" s="97">
        <v>4.5</v>
      </c>
      <c r="O19" s="75"/>
      <c r="P19" s="37"/>
      <c r="R19" s="46">
        <v>16</v>
      </c>
      <c r="S19" s="47" t="e">
        <f t="shared" si="0"/>
        <v>#N/A</v>
      </c>
      <c r="T19" s="47"/>
      <c r="U19" s="52" t="str">
        <f>IF(H19="30 Mins",$N$19,IF(H19="45 Mins",$N$20,IF(H19="60 Mins",$N$21,IF(H19="Alt 1",$N$22,IF(H19="Alt 2",$N$23,IF(H19="Alt 3",$N$24,IF(H19="Alt 4",$N$25,IF(H19="Alt 5",#REF!,IF(H19="Change",V18,"")))))))))</f>
        <v/>
      </c>
      <c r="V19" s="53" t="e">
        <f>IF(COUNT(U$4:U19)=0,NA(),IF(ISNUMBER(U19),U19,V18))</f>
        <v>#N/A</v>
      </c>
      <c r="W19" s="48" t="e">
        <f t="shared" si="1"/>
        <v>#N/A</v>
      </c>
      <c r="X19" s="72" t="str">
        <f>IF(AND(ISNUMBER($S19),COUNT($U$4:$U19)=X$2),$S19,"")</f>
        <v/>
      </c>
      <c r="Y19" s="72" t="str">
        <f>IF(AND(ISNUMBER($S19),COUNT($U$4:$U19)=Y$2),$S19,"")</f>
        <v/>
      </c>
      <c r="Z19" s="72" t="str">
        <f>IF(AND(ISNUMBER($S19),COUNT($U$4:$U19)=Z$2),$S19,"")</f>
        <v/>
      </c>
      <c r="AA19" s="72" t="str">
        <f>IF(AND(ISNUMBER($S19),COUNT($U$4:$U19)=AA$2),$S19,"")</f>
        <v/>
      </c>
      <c r="AB19" s="72" t="str">
        <f>IF(AND(ISNUMBER($S19),COUNT($U$4:$U19)=AB$2),$S19,"")</f>
        <v/>
      </c>
      <c r="AC19" s="72" t="str">
        <f>IF(AND(ISNUMBER($S19),COUNT($U$4:$U19)=AC$2),$S19,"")</f>
        <v/>
      </c>
      <c r="AD19" s="72" t="str">
        <f>IF(AND(ISNUMBER($S19),COUNT($U$4:$U19)=AD$2),$S19,"")</f>
        <v/>
      </c>
      <c r="AE19" s="72" t="str">
        <f>IF(AND(ISNUMBER($S19),COUNT($U$4:$U19)=AE$2),$S19,"")</f>
        <v/>
      </c>
      <c r="AF19" s="72" t="str">
        <f>IF(AND(ISNUMBER($S19),COUNT($U$4:$U19)=AF$2),$S19,"")</f>
        <v/>
      </c>
      <c r="AG19" s="72" t="str">
        <f>IF(AND(ISNUMBER($S19),COUNT($U$4:$U19)=AG$2),$S19,"")</f>
        <v/>
      </c>
      <c r="AH19" s="72" t="str">
        <f>IF(AND(ISNUMBER($S19),COUNT($U$4:$U19)=AH$2),$S19,"")</f>
        <v/>
      </c>
      <c r="AI19" s="72" t="str">
        <f>IF(AND(ISNUMBER($S19),COUNT($U$4:$U19)=AI$2),$S19,"")</f>
        <v/>
      </c>
      <c r="AJ19" s="51" t="e">
        <f>IFERROR(IF(COUNT($U$4:$U19)&lt;&gt;AJ$2,NA(),SLOPE(X$4:X$26,$R$4:$R$26)*($R19-COUNTIF(BH$4:BH19,"Hold"))+INTERCEPT(X$4:X$26,$R$4:$R$26)),NA())</f>
        <v>#N/A</v>
      </c>
      <c r="AK19" s="51" t="e">
        <f>IFERROR(IF(COUNT($U$4:$U19)&lt;&gt;AK$2,NA(),SLOPE(Y$4:Y$26,$R$4:$R$26)*($R19-COUNTIF(BI$4:BI19,"Hold"))+INTERCEPT(Y$4:Y$26,$R$4:$R$26)),NA())</f>
        <v>#N/A</v>
      </c>
      <c r="AL19" s="51" t="e">
        <f>IFERROR(IF(COUNT($U$4:$U19)&lt;&gt;AL$2,NA(),SLOPE(Z$4:Z$26,$R$4:$R$26)*($R19-COUNTIF(BJ$4:BJ19,"Hold"))+INTERCEPT(Z$4:Z$26,$R$4:$R$26)),NA())</f>
        <v>#N/A</v>
      </c>
      <c r="AM19" s="51" t="e">
        <f>IFERROR(IF(COUNT($U$4:$U19)&lt;&gt;AM$2,NA(),SLOPE(AA$4:AA$26,$R$4:$R$26)*($R19-COUNTIF(BK$4:BK19,"Hold"))+INTERCEPT(AA$4:AA$26,$R$4:$R$26)),NA())</f>
        <v>#N/A</v>
      </c>
      <c r="AN19" s="51" t="e">
        <f>IFERROR(IF(COUNT($U$4:$U19)&lt;&gt;AN$2,NA(),SLOPE(AB$4:AB$26,$R$4:$R$26)*($R19-COUNTIF(BL$4:BL19,"Hold"))+INTERCEPT(AB$4:AB$26,$R$4:$R$26)),NA())</f>
        <v>#N/A</v>
      </c>
      <c r="AO19" s="51" t="e">
        <f>IFERROR(IF(COUNT($U$4:$U19)&lt;&gt;AO$2,NA(),SLOPE(AC$4:AC$26,$R$4:$R$26)*($R19-COUNTIF(BM$4:BM19,"Hold"))+INTERCEPT(AC$4:AC$26,$R$4:$R$26)),NA())</f>
        <v>#N/A</v>
      </c>
      <c r="AP19" s="51" t="e">
        <f>IFERROR(IF(COUNT($U$4:$U19)&lt;&gt;AP$2,NA(),SLOPE(AD$4:AD$26,$R$4:$R$26)*($R19-COUNTIF(BN$4:BN19,"Hold"))+INTERCEPT(AD$4:AD$26,$R$4:$R$26)),NA())</f>
        <v>#N/A</v>
      </c>
      <c r="AQ19" s="51" t="e">
        <f>IFERROR(IF(COUNT($U$4:$U19)&lt;&gt;AQ$2,NA(),SLOPE(AE$4:AE$26,$R$4:$R$26)*($R19-COUNTIF(BO$4:BO19,"Hold"))+INTERCEPT(AE$4:AE$26,$R$4:$R$26)),NA())</f>
        <v>#N/A</v>
      </c>
      <c r="AR19" s="51" t="e">
        <f>IFERROR(IF(COUNT($U$4:$U19)&lt;&gt;AR$2,NA(),SLOPE(AF$4:AF$26,$R$4:$R$26)*($R19-COUNTIF(BP$4:BP19,"Hold"))+INTERCEPT(AF$4:AF$26,$R$4:$R$26)),NA())</f>
        <v>#N/A</v>
      </c>
      <c r="AS19" s="51" t="e">
        <f>IFERROR(IF(COUNT($U$4:$U19)&lt;&gt;AS$2,NA(),SLOPE(AG$4:AG$26,$R$4:$R$26)*($R19-COUNTIF(BQ$4:BQ19,"Hold"))+INTERCEPT(AG$4:AG$26,$R$4:$R$26)),NA())</f>
        <v>#N/A</v>
      </c>
      <c r="AT19" s="51" t="e">
        <f>IFERROR(IF(COUNT($U$4:$U19)&lt;&gt;AT$2,NA(),SLOPE(AH$4:AH$26,$R$4:$R$26)*($R19-COUNTIF(BR$4:BR19,"Hold"))+INTERCEPT(AH$4:AH$26,$R$4:$R$26)),NA())</f>
        <v>#N/A</v>
      </c>
      <c r="AU19" s="51" t="e">
        <f>IFERROR(IF(COUNT($U$4:$U19)&lt;&gt;AU$2,NA(),SLOPE(AI$4:AI$26,$R$4:$R$26)*($R19-COUNTIF(BS$4:BS19,"Hold"))+INTERCEPT(AI$4:AI$26,$R$4:$R$26)),NA())</f>
        <v>#N/A</v>
      </c>
      <c r="AV19" s="57" t="e">
        <f>IF(AND(ISNUMBER($U19),COUNT($U$4:$U19)=AV$2),$G19,IF($H19="Hold",AV18,IF(COUNT($U$4:$U19)=AV$2,$V19+AV18,NA())))</f>
        <v>#N/A</v>
      </c>
      <c r="AW19" s="57" t="e">
        <f>IF(AND(ISNUMBER($U19),COUNT($U$4:$U19)=AW$2),$G19,IF($H19="Hold",AW18,IF(COUNT($U$4:$U19)=AW$2,$V19+AW18,NA())))</f>
        <v>#N/A</v>
      </c>
      <c r="AX19" s="57" t="e">
        <f>IF(AND(ISNUMBER($U19),COUNT($U$4:$U19)=AX$2),$G19,IF($H19="Hold",AX18,IF(COUNT($U$4:$U19)=AX$2,$V19+AX18,NA())))</f>
        <v>#N/A</v>
      </c>
      <c r="AY19" s="57" t="e">
        <f>IF(AND(ISNUMBER($U19),COUNT($U$4:$U19)=AY$2),$G19,IF($H19="Hold",AY18,IF(COUNT($U$4:$U19)=AY$2,$V19+AY18,NA())))</f>
        <v>#N/A</v>
      </c>
      <c r="AZ19" s="57" t="e">
        <f>IF(AND(ISNUMBER($U19),COUNT($U$4:$U19)=AZ$2),$G19,IF($H19="Hold",AZ18,IF(COUNT($U$4:$U19)=AZ$2,$V19+AZ18,NA())))</f>
        <v>#N/A</v>
      </c>
      <c r="BA19" s="57" t="e">
        <f>IF(AND(ISNUMBER($U19),COUNT($U$4:$U19)=BA$2),$G19,IF($H19="Hold",BA18,IF(COUNT($U$4:$U19)=BA$2,$V19+BA18,NA())))</f>
        <v>#N/A</v>
      </c>
      <c r="BB19" s="57" t="e">
        <f>IF(AND(ISNUMBER($U19),COUNT($U$4:$U19)=BB$2),$G19,IF($H19="Hold",BB18,IF(COUNT($U$4:$U19)=BB$2,$V19+BB18,NA())))</f>
        <v>#N/A</v>
      </c>
      <c r="BC19" s="57" t="e">
        <f>IF(AND(ISNUMBER($U19),COUNT($U$4:$U19)=BC$2),$G19,IF($H19="Hold",BC18,IF(COUNT($U$4:$U19)=BC$2,$V19+BC18,NA())))</f>
        <v>#N/A</v>
      </c>
      <c r="BD19" s="57" t="e">
        <f>IF(AND(ISNUMBER($U19),COUNT($U$4:$U19)=BD$2),$G19,IF($H19="Hold",BD18,IF(COUNT($U$4:$U19)=BD$2,$V19+BD18,NA())))</f>
        <v>#N/A</v>
      </c>
      <c r="BE19" s="57" t="e">
        <f>IF(AND(ISNUMBER($U19),COUNT($U$4:$U19)=BE$2),$G19,IF($H19="Hold",BE18,IF(COUNT($U$4:$U19)=BE$2,$V19+BE18,NA())))</f>
        <v>#N/A</v>
      </c>
      <c r="BF19" s="57" t="e">
        <f>IF(AND(ISNUMBER($U19),COUNT($U$4:$U19)=BF$2),$G19,IF($H19="Hold",BF18,IF(COUNT($U$4:$U19)=BF$2,$V19+BF18,NA())))</f>
        <v>#N/A</v>
      </c>
      <c r="BG19" s="57" t="e">
        <f>IF(AND(ISNUMBER($U19),COUNT($U$4:$U19)=BG$2),$G19,IF($H19="Hold",BG18,IF(COUNT($U$4:$U19)=BG$2,$V19+BG18,NA())))</f>
        <v>#N/A</v>
      </c>
      <c r="BH19" s="55" t="e">
        <f>IF(AND(COUNT($U$4:$U19)=BH$2,$H19="Hold"),"Hold",NA())</f>
        <v>#N/A</v>
      </c>
      <c r="BI19" s="55" t="e">
        <f>IF(AND(COUNT($U$4:$U19)=BI$2,$H19="Hold"),"Hold",NA())</f>
        <v>#N/A</v>
      </c>
      <c r="BJ19" s="55" t="e">
        <f>IF(AND(COUNT($U$4:$U19)=BJ$2,$H19="Hold"),"Hold",NA())</f>
        <v>#N/A</v>
      </c>
      <c r="BK19" s="55" t="e">
        <f>IF(AND(COUNT($U$4:$U19)=BK$2,$H19="Hold"),"Hold",NA())</f>
        <v>#N/A</v>
      </c>
      <c r="BL19" s="55" t="e">
        <f>IF(AND(COUNT($U$4:$U19)=BL$2,$H19="Hold"),"Hold",NA())</f>
        <v>#N/A</v>
      </c>
      <c r="BM19" s="55" t="e">
        <f>IF(AND(COUNT($U$4:$U19)=BM$2,$H19="Hold"),"Hold",NA())</f>
        <v>#N/A</v>
      </c>
      <c r="BN19" s="55" t="e">
        <f>IF(AND(COUNT($U$4:$U19)=BN$2,$H19="Hold"),"Hold",NA())</f>
        <v>#N/A</v>
      </c>
      <c r="BO19" s="55" t="e">
        <f>IF(AND(COUNT($U$4:$U19)=BO$2,$H19="Hold"),"Hold",NA())</f>
        <v>#N/A</v>
      </c>
      <c r="BP19" s="55" t="e">
        <f>IF(AND(COUNT($U$4:$U19)=BP$2,$H19="Hold"),"Hold",NA())</f>
        <v>#N/A</v>
      </c>
      <c r="BQ19" s="55" t="e">
        <f>IF(AND(COUNT($U$4:$U19)=BQ$2,$H19="Hold"),"Hold",NA())</f>
        <v>#N/A</v>
      </c>
      <c r="BR19" s="55" t="e">
        <f>IF(AND(COUNT($U$4:$U19)=BR$2,$H19="Hold"),"Hold",NA())</f>
        <v>#N/A</v>
      </c>
      <c r="BS19" s="55" t="e">
        <f>IF(AND(COUNT($U$4:$U19)=BS$2,$H19="Hold"),"Hold",NA())</f>
        <v>#N/A</v>
      </c>
    </row>
    <row r="20" spans="1:71" s="96" customFormat="1" ht="18.75" customHeight="1" x14ac:dyDescent="0.25">
      <c r="B20" s="23"/>
      <c r="C20" s="95"/>
      <c r="D20" s="9">
        <f t="shared" si="2"/>
        <v>32</v>
      </c>
      <c r="E20" s="10">
        <f t="shared" si="3"/>
        <v>42814</v>
      </c>
      <c r="F20" s="5" t="str">
        <f>IFERROR(IF(COUNT(G$4:G20)=0,"",IF(H20="Hold",F19,IF(ISNUMBER(U20),G20,F19+V20))),"")</f>
        <v/>
      </c>
      <c r="G20" s="13"/>
      <c r="H20" s="27"/>
      <c r="I20" s="17"/>
      <c r="J20" s="93"/>
      <c r="K20" s="34"/>
      <c r="L20" s="40" t="s">
        <v>66</v>
      </c>
      <c r="M20" s="126" t="s">
        <v>79</v>
      </c>
      <c r="N20" s="97">
        <v>5.55</v>
      </c>
      <c r="O20" s="75"/>
      <c r="P20" s="37"/>
      <c r="R20" s="46">
        <v>17</v>
      </c>
      <c r="S20" s="47" t="e">
        <f t="shared" si="0"/>
        <v>#N/A</v>
      </c>
      <c r="T20" s="47"/>
      <c r="U20" s="52" t="str">
        <f>IF(H20="30 Mins",$N$19,IF(H20="45 Mins",$N$20,IF(H20="60 Mins",$N$21,IF(H20="Alt 1",$N$22,IF(H20="Alt 2",$N$23,IF(H20="Alt 3",$N$24,IF(H20="Alt 4",$N$25,IF(H20="Alt 5",#REF!,IF(H20="Change",V19,"")))))))))</f>
        <v/>
      </c>
      <c r="V20" s="53" t="e">
        <f>IF(COUNT(U$4:U20)=0,NA(),IF(ISNUMBER(U20),U20,V19))</f>
        <v>#N/A</v>
      </c>
      <c r="W20" s="48" t="e">
        <f t="shared" si="1"/>
        <v>#N/A</v>
      </c>
      <c r="X20" s="72" t="str">
        <f>IF(AND(ISNUMBER($S20),COUNT($U$4:$U20)=X$2),$S20,"")</f>
        <v/>
      </c>
      <c r="Y20" s="72" t="str">
        <f>IF(AND(ISNUMBER($S20),COUNT($U$4:$U20)=Y$2),$S20,"")</f>
        <v/>
      </c>
      <c r="Z20" s="72" t="str">
        <f>IF(AND(ISNUMBER($S20),COUNT($U$4:$U20)=Z$2),$S20,"")</f>
        <v/>
      </c>
      <c r="AA20" s="72" t="str">
        <f>IF(AND(ISNUMBER($S20),COUNT($U$4:$U20)=AA$2),$S20,"")</f>
        <v/>
      </c>
      <c r="AB20" s="72" t="str">
        <f>IF(AND(ISNUMBER($S20),COUNT($U$4:$U20)=AB$2),$S20,"")</f>
        <v/>
      </c>
      <c r="AC20" s="72" t="str">
        <f>IF(AND(ISNUMBER($S20),COUNT($U$4:$U20)=AC$2),$S20,"")</f>
        <v/>
      </c>
      <c r="AD20" s="72" t="str">
        <f>IF(AND(ISNUMBER($S20),COUNT($U$4:$U20)=AD$2),$S20,"")</f>
        <v/>
      </c>
      <c r="AE20" s="72" t="str">
        <f>IF(AND(ISNUMBER($S20),COUNT($U$4:$U20)=AE$2),$S20,"")</f>
        <v/>
      </c>
      <c r="AF20" s="72" t="str">
        <f>IF(AND(ISNUMBER($S20),COUNT($U$4:$U20)=AF$2),$S20,"")</f>
        <v/>
      </c>
      <c r="AG20" s="72" t="str">
        <f>IF(AND(ISNUMBER($S20),COUNT($U$4:$U20)=AG$2),$S20,"")</f>
        <v/>
      </c>
      <c r="AH20" s="72" t="str">
        <f>IF(AND(ISNUMBER($S20),COUNT($U$4:$U20)=AH$2),$S20,"")</f>
        <v/>
      </c>
      <c r="AI20" s="72" t="str">
        <f>IF(AND(ISNUMBER($S20),COUNT($U$4:$U20)=AI$2),$S20,"")</f>
        <v/>
      </c>
      <c r="AJ20" s="51" t="e">
        <f>IFERROR(IF(COUNT($U$4:$U20)&lt;&gt;AJ$2,NA(),SLOPE(X$4:X$26,$R$4:$R$26)*($R20-COUNTIF(BH$4:BH20,"Hold"))+INTERCEPT(X$4:X$26,$R$4:$R$26)),NA())</f>
        <v>#N/A</v>
      </c>
      <c r="AK20" s="51" t="e">
        <f>IFERROR(IF(COUNT($U$4:$U20)&lt;&gt;AK$2,NA(),SLOPE(Y$4:Y$26,$R$4:$R$26)*($R20-COUNTIF(BI$4:BI20,"Hold"))+INTERCEPT(Y$4:Y$26,$R$4:$R$26)),NA())</f>
        <v>#N/A</v>
      </c>
      <c r="AL20" s="51" t="e">
        <f>IFERROR(IF(COUNT($U$4:$U20)&lt;&gt;AL$2,NA(),SLOPE(Z$4:Z$26,$R$4:$R$26)*($R20-COUNTIF(BJ$4:BJ20,"Hold"))+INTERCEPT(Z$4:Z$26,$R$4:$R$26)),NA())</f>
        <v>#N/A</v>
      </c>
      <c r="AM20" s="51" t="e">
        <f>IFERROR(IF(COUNT($U$4:$U20)&lt;&gt;AM$2,NA(),SLOPE(AA$4:AA$26,$R$4:$R$26)*($R20-COUNTIF(BK$4:BK20,"Hold"))+INTERCEPT(AA$4:AA$26,$R$4:$R$26)),NA())</f>
        <v>#N/A</v>
      </c>
      <c r="AN20" s="51" t="e">
        <f>IFERROR(IF(COUNT($U$4:$U20)&lt;&gt;AN$2,NA(),SLOPE(AB$4:AB$26,$R$4:$R$26)*($R20-COUNTIF(BL$4:BL20,"Hold"))+INTERCEPT(AB$4:AB$26,$R$4:$R$26)),NA())</f>
        <v>#N/A</v>
      </c>
      <c r="AO20" s="51" t="e">
        <f>IFERROR(IF(COUNT($U$4:$U20)&lt;&gt;AO$2,NA(),SLOPE(AC$4:AC$26,$R$4:$R$26)*($R20-COUNTIF(BM$4:BM20,"Hold"))+INTERCEPT(AC$4:AC$26,$R$4:$R$26)),NA())</f>
        <v>#N/A</v>
      </c>
      <c r="AP20" s="51" t="e">
        <f>IFERROR(IF(COUNT($U$4:$U20)&lt;&gt;AP$2,NA(),SLOPE(AD$4:AD$26,$R$4:$R$26)*($R20-COUNTIF(BN$4:BN20,"Hold"))+INTERCEPT(AD$4:AD$26,$R$4:$R$26)),NA())</f>
        <v>#N/A</v>
      </c>
      <c r="AQ20" s="51" t="e">
        <f>IFERROR(IF(COUNT($U$4:$U20)&lt;&gt;AQ$2,NA(),SLOPE(AE$4:AE$26,$R$4:$R$26)*($R20-COUNTIF(BO$4:BO20,"Hold"))+INTERCEPT(AE$4:AE$26,$R$4:$R$26)),NA())</f>
        <v>#N/A</v>
      </c>
      <c r="AR20" s="51" t="e">
        <f>IFERROR(IF(COUNT($U$4:$U20)&lt;&gt;AR$2,NA(),SLOPE(AF$4:AF$26,$R$4:$R$26)*($R20-COUNTIF(BP$4:BP20,"Hold"))+INTERCEPT(AF$4:AF$26,$R$4:$R$26)),NA())</f>
        <v>#N/A</v>
      </c>
      <c r="AS20" s="51" t="e">
        <f>IFERROR(IF(COUNT($U$4:$U20)&lt;&gt;AS$2,NA(),SLOPE(AG$4:AG$26,$R$4:$R$26)*($R20-COUNTIF(BQ$4:BQ20,"Hold"))+INTERCEPT(AG$4:AG$26,$R$4:$R$26)),NA())</f>
        <v>#N/A</v>
      </c>
      <c r="AT20" s="51" t="e">
        <f>IFERROR(IF(COUNT($U$4:$U20)&lt;&gt;AT$2,NA(),SLOPE(AH$4:AH$26,$R$4:$R$26)*($R20-COUNTIF(BR$4:BR20,"Hold"))+INTERCEPT(AH$4:AH$26,$R$4:$R$26)),NA())</f>
        <v>#N/A</v>
      </c>
      <c r="AU20" s="51" t="e">
        <f>IFERROR(IF(COUNT($U$4:$U20)&lt;&gt;AU$2,NA(),SLOPE(AI$4:AI$26,$R$4:$R$26)*($R20-COUNTIF(BS$4:BS20,"Hold"))+INTERCEPT(AI$4:AI$26,$R$4:$R$26)),NA())</f>
        <v>#N/A</v>
      </c>
      <c r="AV20" s="57" t="e">
        <f>IF(AND(ISNUMBER($U20),COUNT($U$4:$U20)=AV$2),$G20,IF($H20="Hold",AV19,IF(COUNT($U$4:$U20)=AV$2,$V20+AV19,NA())))</f>
        <v>#N/A</v>
      </c>
      <c r="AW20" s="57" t="e">
        <f>IF(AND(ISNUMBER($U20),COUNT($U$4:$U20)=AW$2),$G20,IF($H20="Hold",AW19,IF(COUNT($U$4:$U20)=AW$2,$V20+AW19,NA())))</f>
        <v>#N/A</v>
      </c>
      <c r="AX20" s="57" t="e">
        <f>IF(AND(ISNUMBER($U20),COUNT($U$4:$U20)=AX$2),$G20,IF($H20="Hold",AX19,IF(COUNT($U$4:$U20)=AX$2,$V20+AX19,NA())))</f>
        <v>#N/A</v>
      </c>
      <c r="AY20" s="57" t="e">
        <f>IF(AND(ISNUMBER($U20),COUNT($U$4:$U20)=AY$2),$G20,IF($H20="Hold",AY19,IF(COUNT($U$4:$U20)=AY$2,$V20+AY19,NA())))</f>
        <v>#N/A</v>
      </c>
      <c r="AZ20" s="57" t="e">
        <f>IF(AND(ISNUMBER($U20),COUNT($U$4:$U20)=AZ$2),$G20,IF($H20="Hold",AZ19,IF(COUNT($U$4:$U20)=AZ$2,$V20+AZ19,NA())))</f>
        <v>#N/A</v>
      </c>
      <c r="BA20" s="57" t="e">
        <f>IF(AND(ISNUMBER($U20),COUNT($U$4:$U20)=BA$2),$G20,IF($H20="Hold",BA19,IF(COUNT($U$4:$U20)=BA$2,$V20+BA19,NA())))</f>
        <v>#N/A</v>
      </c>
      <c r="BB20" s="57" t="e">
        <f>IF(AND(ISNUMBER($U20),COUNT($U$4:$U20)=BB$2),$G20,IF($H20="Hold",BB19,IF(COUNT($U$4:$U20)=BB$2,$V20+BB19,NA())))</f>
        <v>#N/A</v>
      </c>
      <c r="BC20" s="57" t="e">
        <f>IF(AND(ISNUMBER($U20),COUNT($U$4:$U20)=BC$2),$G20,IF($H20="Hold",BC19,IF(COUNT($U$4:$U20)=BC$2,$V20+BC19,NA())))</f>
        <v>#N/A</v>
      </c>
      <c r="BD20" s="57" t="e">
        <f>IF(AND(ISNUMBER($U20),COUNT($U$4:$U20)=BD$2),$G20,IF($H20="Hold",BD19,IF(COUNT($U$4:$U20)=BD$2,$V20+BD19,NA())))</f>
        <v>#N/A</v>
      </c>
      <c r="BE20" s="57" t="e">
        <f>IF(AND(ISNUMBER($U20),COUNT($U$4:$U20)=BE$2),$G20,IF($H20="Hold",BE19,IF(COUNT($U$4:$U20)=BE$2,$V20+BE19,NA())))</f>
        <v>#N/A</v>
      </c>
      <c r="BF20" s="57" t="e">
        <f>IF(AND(ISNUMBER($U20),COUNT($U$4:$U20)=BF$2),$G20,IF($H20="Hold",BF19,IF(COUNT($U$4:$U20)=BF$2,$V20+BF19,NA())))</f>
        <v>#N/A</v>
      </c>
      <c r="BG20" s="57" t="e">
        <f>IF(AND(ISNUMBER($U20),COUNT($U$4:$U20)=BG$2),$G20,IF($H20="Hold",BG19,IF(COUNT($U$4:$U20)=BG$2,$V20+BG19,NA())))</f>
        <v>#N/A</v>
      </c>
      <c r="BH20" s="55" t="e">
        <f>IF(AND(COUNT($U$4:$U20)=BH$2,$H20="Hold"),"Hold",NA())</f>
        <v>#N/A</v>
      </c>
      <c r="BI20" s="55" t="e">
        <f>IF(AND(COUNT($U$4:$U20)=BI$2,$H20="Hold"),"Hold",NA())</f>
        <v>#N/A</v>
      </c>
      <c r="BJ20" s="55" t="e">
        <f>IF(AND(COUNT($U$4:$U20)=BJ$2,$H20="Hold"),"Hold",NA())</f>
        <v>#N/A</v>
      </c>
      <c r="BK20" s="55" t="e">
        <f>IF(AND(COUNT($U$4:$U20)=BK$2,$H20="Hold"),"Hold",NA())</f>
        <v>#N/A</v>
      </c>
      <c r="BL20" s="55" t="e">
        <f>IF(AND(COUNT($U$4:$U20)=BL$2,$H20="Hold"),"Hold",NA())</f>
        <v>#N/A</v>
      </c>
      <c r="BM20" s="55" t="e">
        <f>IF(AND(COUNT($U$4:$U20)=BM$2,$H20="Hold"),"Hold",NA())</f>
        <v>#N/A</v>
      </c>
      <c r="BN20" s="55" t="e">
        <f>IF(AND(COUNT($U$4:$U20)=BN$2,$H20="Hold"),"Hold",NA())</f>
        <v>#N/A</v>
      </c>
      <c r="BO20" s="55" t="e">
        <f>IF(AND(COUNT($U$4:$U20)=BO$2,$H20="Hold"),"Hold",NA())</f>
        <v>#N/A</v>
      </c>
      <c r="BP20" s="55" t="e">
        <f>IF(AND(COUNT($U$4:$U20)=BP$2,$H20="Hold"),"Hold",NA())</f>
        <v>#N/A</v>
      </c>
      <c r="BQ20" s="55" t="e">
        <f>IF(AND(COUNT($U$4:$U20)=BQ$2,$H20="Hold"),"Hold",NA())</f>
        <v>#N/A</v>
      </c>
      <c r="BR20" s="55" t="e">
        <f>IF(AND(COUNT($U$4:$U20)=BR$2,$H20="Hold"),"Hold",NA())</f>
        <v>#N/A</v>
      </c>
      <c r="BS20" s="55" t="e">
        <f>IF(AND(COUNT($U$4:$U20)=BS$2,$H20="Hold"),"Hold",NA())</f>
        <v>#N/A</v>
      </c>
    </row>
    <row r="21" spans="1:71" s="96" customFormat="1" ht="18.75" customHeight="1" x14ac:dyDescent="0.25">
      <c r="B21" s="23"/>
      <c r="C21" s="95"/>
      <c r="D21" s="9">
        <f t="shared" si="2"/>
        <v>34</v>
      </c>
      <c r="E21" s="10">
        <f t="shared" si="3"/>
        <v>42828</v>
      </c>
      <c r="F21" s="5" t="str">
        <f>IFERROR(IF(COUNT(G$4:G21)=0,"",IF(H21="Hold",F20,IF(ISNUMBER(U21),G21,F20+V21))),"")</f>
        <v/>
      </c>
      <c r="G21" s="13"/>
      <c r="H21" s="27"/>
      <c r="I21" s="17"/>
      <c r="J21" s="93"/>
      <c r="K21" s="34"/>
      <c r="L21" s="25" t="s">
        <v>67</v>
      </c>
      <c r="M21" s="133" t="s">
        <v>79</v>
      </c>
      <c r="N21" s="97">
        <v>6.6</v>
      </c>
      <c r="O21" s="75"/>
      <c r="P21" s="37"/>
      <c r="R21" s="46">
        <v>18</v>
      </c>
      <c r="S21" s="47" t="e">
        <f t="shared" si="0"/>
        <v>#N/A</v>
      </c>
      <c r="T21" s="47"/>
      <c r="U21" s="52" t="str">
        <f>IF(H21="30 Mins",$N$19,IF(H21="45 Mins",$N$20,IF(H21="60 Mins",$N$21,IF(H21="Alt 1",$N$22,IF(H21="Alt 2",$N$23,IF(H21="Alt 3",$N$24,IF(H21="Alt 4",$N$25,IF(H21="Alt 5",#REF!,IF(H21="Change",V20,"")))))))))</f>
        <v/>
      </c>
      <c r="V21" s="53" t="e">
        <f>IF(COUNT(U$4:U21)=0,NA(),IF(ISNUMBER(U21),U21,V20))</f>
        <v>#N/A</v>
      </c>
      <c r="W21" s="48" t="e">
        <f t="shared" si="1"/>
        <v>#N/A</v>
      </c>
      <c r="X21" s="72" t="str">
        <f>IF(AND(ISNUMBER($S21),COUNT($U$4:$U21)=X$2),$S21,"")</f>
        <v/>
      </c>
      <c r="Y21" s="72" t="str">
        <f>IF(AND(ISNUMBER($S21),COUNT($U$4:$U21)=Y$2),$S21,"")</f>
        <v/>
      </c>
      <c r="Z21" s="72" t="str">
        <f>IF(AND(ISNUMBER($S21),COUNT($U$4:$U21)=Z$2),$S21,"")</f>
        <v/>
      </c>
      <c r="AA21" s="72" t="str">
        <f>IF(AND(ISNUMBER($S21),COUNT($U$4:$U21)=AA$2),$S21,"")</f>
        <v/>
      </c>
      <c r="AB21" s="72" t="str">
        <f>IF(AND(ISNUMBER($S21),COUNT($U$4:$U21)=AB$2),$S21,"")</f>
        <v/>
      </c>
      <c r="AC21" s="72" t="str">
        <f>IF(AND(ISNUMBER($S21),COUNT($U$4:$U21)=AC$2),$S21,"")</f>
        <v/>
      </c>
      <c r="AD21" s="72" t="str">
        <f>IF(AND(ISNUMBER($S21),COUNT($U$4:$U21)=AD$2),$S21,"")</f>
        <v/>
      </c>
      <c r="AE21" s="72" t="str">
        <f>IF(AND(ISNUMBER($S21),COUNT($U$4:$U21)=AE$2),$S21,"")</f>
        <v/>
      </c>
      <c r="AF21" s="72" t="str">
        <f>IF(AND(ISNUMBER($S21),COUNT($U$4:$U21)=AF$2),$S21,"")</f>
        <v/>
      </c>
      <c r="AG21" s="72" t="str">
        <f>IF(AND(ISNUMBER($S21),COUNT($U$4:$U21)=AG$2),$S21,"")</f>
        <v/>
      </c>
      <c r="AH21" s="72" t="str">
        <f>IF(AND(ISNUMBER($S21),COUNT($U$4:$U21)=AH$2),$S21,"")</f>
        <v/>
      </c>
      <c r="AI21" s="72" t="str">
        <f>IF(AND(ISNUMBER($S21),COUNT($U$4:$U21)=AI$2),$S21,"")</f>
        <v/>
      </c>
      <c r="AJ21" s="51" t="e">
        <f>IFERROR(IF(COUNT($U$4:$U21)&lt;&gt;AJ$2,NA(),SLOPE(X$4:X$26,$R$4:$R$26)*($R21-COUNTIF(BH$4:BH21,"Hold"))+INTERCEPT(X$4:X$26,$R$4:$R$26)),NA())</f>
        <v>#N/A</v>
      </c>
      <c r="AK21" s="51" t="e">
        <f>IFERROR(IF(COUNT($U$4:$U21)&lt;&gt;AK$2,NA(),SLOPE(Y$4:Y$26,$R$4:$R$26)*($R21-COUNTIF(BI$4:BI21,"Hold"))+INTERCEPT(Y$4:Y$26,$R$4:$R$26)),NA())</f>
        <v>#N/A</v>
      </c>
      <c r="AL21" s="51" t="e">
        <f>IFERROR(IF(COUNT($U$4:$U21)&lt;&gt;AL$2,NA(),SLOPE(Z$4:Z$26,$R$4:$R$26)*($R21-COUNTIF(BJ$4:BJ21,"Hold"))+INTERCEPT(Z$4:Z$26,$R$4:$R$26)),NA())</f>
        <v>#N/A</v>
      </c>
      <c r="AM21" s="51" t="e">
        <f>IFERROR(IF(COUNT($U$4:$U21)&lt;&gt;AM$2,NA(),SLOPE(AA$4:AA$26,$R$4:$R$26)*($R21-COUNTIF(BK$4:BK21,"Hold"))+INTERCEPT(AA$4:AA$26,$R$4:$R$26)),NA())</f>
        <v>#N/A</v>
      </c>
      <c r="AN21" s="51" t="e">
        <f>IFERROR(IF(COUNT($U$4:$U21)&lt;&gt;AN$2,NA(),SLOPE(AB$4:AB$26,$R$4:$R$26)*($R21-COUNTIF(BL$4:BL21,"Hold"))+INTERCEPT(AB$4:AB$26,$R$4:$R$26)),NA())</f>
        <v>#N/A</v>
      </c>
      <c r="AO21" s="51" t="e">
        <f>IFERROR(IF(COUNT($U$4:$U21)&lt;&gt;AO$2,NA(),SLOPE(AC$4:AC$26,$R$4:$R$26)*($R21-COUNTIF(BM$4:BM21,"Hold"))+INTERCEPT(AC$4:AC$26,$R$4:$R$26)),NA())</f>
        <v>#N/A</v>
      </c>
      <c r="AP21" s="51" t="e">
        <f>IFERROR(IF(COUNT($U$4:$U21)&lt;&gt;AP$2,NA(),SLOPE(AD$4:AD$26,$R$4:$R$26)*($R21-COUNTIF(BN$4:BN21,"Hold"))+INTERCEPT(AD$4:AD$26,$R$4:$R$26)),NA())</f>
        <v>#N/A</v>
      </c>
      <c r="AQ21" s="51" t="e">
        <f>IFERROR(IF(COUNT($U$4:$U21)&lt;&gt;AQ$2,NA(),SLOPE(AE$4:AE$26,$R$4:$R$26)*($R21-COUNTIF(BO$4:BO21,"Hold"))+INTERCEPT(AE$4:AE$26,$R$4:$R$26)),NA())</f>
        <v>#N/A</v>
      </c>
      <c r="AR21" s="51" t="e">
        <f>IFERROR(IF(COUNT($U$4:$U21)&lt;&gt;AR$2,NA(),SLOPE(AF$4:AF$26,$R$4:$R$26)*($R21-COUNTIF(BP$4:BP21,"Hold"))+INTERCEPT(AF$4:AF$26,$R$4:$R$26)),NA())</f>
        <v>#N/A</v>
      </c>
      <c r="AS21" s="51" t="e">
        <f>IFERROR(IF(COUNT($U$4:$U21)&lt;&gt;AS$2,NA(),SLOPE(AG$4:AG$26,$R$4:$R$26)*($R21-COUNTIF(BQ$4:BQ21,"Hold"))+INTERCEPT(AG$4:AG$26,$R$4:$R$26)),NA())</f>
        <v>#N/A</v>
      </c>
      <c r="AT21" s="51" t="e">
        <f>IFERROR(IF(COUNT($U$4:$U21)&lt;&gt;AT$2,NA(),SLOPE(AH$4:AH$26,$R$4:$R$26)*($R21-COUNTIF(BR$4:BR21,"Hold"))+INTERCEPT(AH$4:AH$26,$R$4:$R$26)),NA())</f>
        <v>#N/A</v>
      </c>
      <c r="AU21" s="51" t="e">
        <f>IFERROR(IF(COUNT($U$4:$U21)&lt;&gt;AU$2,NA(),SLOPE(AI$4:AI$26,$R$4:$R$26)*($R21-COUNTIF(BS$4:BS21,"Hold"))+INTERCEPT(AI$4:AI$26,$R$4:$R$26)),NA())</f>
        <v>#N/A</v>
      </c>
      <c r="AV21" s="57" t="e">
        <f>IF(AND(ISNUMBER($U21),COUNT($U$4:$U21)=AV$2),$G21,IF($H21="Hold",AV20,IF(COUNT($U$4:$U21)=AV$2,$V21+AV20,NA())))</f>
        <v>#N/A</v>
      </c>
      <c r="AW21" s="57" t="e">
        <f>IF(AND(ISNUMBER($U21),COUNT($U$4:$U21)=AW$2),$G21,IF($H21="Hold",AW20,IF(COUNT($U$4:$U21)=AW$2,$V21+AW20,NA())))</f>
        <v>#N/A</v>
      </c>
      <c r="AX21" s="57" t="e">
        <f>IF(AND(ISNUMBER($U21),COUNT($U$4:$U21)=AX$2),$G21,IF($H21="Hold",AX20,IF(COUNT($U$4:$U21)=AX$2,$V21+AX20,NA())))</f>
        <v>#N/A</v>
      </c>
      <c r="AY21" s="57" t="e">
        <f>IF(AND(ISNUMBER($U21),COUNT($U$4:$U21)=AY$2),$G21,IF($H21="Hold",AY20,IF(COUNT($U$4:$U21)=AY$2,$V21+AY20,NA())))</f>
        <v>#N/A</v>
      </c>
      <c r="AZ21" s="57" t="e">
        <f>IF(AND(ISNUMBER($U21),COUNT($U$4:$U21)=AZ$2),$G21,IF($H21="Hold",AZ20,IF(COUNT($U$4:$U21)=AZ$2,$V21+AZ20,NA())))</f>
        <v>#N/A</v>
      </c>
      <c r="BA21" s="57" t="e">
        <f>IF(AND(ISNUMBER($U21),COUNT($U$4:$U21)=BA$2),$G21,IF($H21="Hold",BA20,IF(COUNT($U$4:$U21)=BA$2,$V21+BA20,NA())))</f>
        <v>#N/A</v>
      </c>
      <c r="BB21" s="57" t="e">
        <f>IF(AND(ISNUMBER($U21),COUNT($U$4:$U21)=BB$2),$G21,IF($H21="Hold",BB20,IF(COUNT($U$4:$U21)=BB$2,$V21+BB20,NA())))</f>
        <v>#N/A</v>
      </c>
      <c r="BC21" s="57" t="e">
        <f>IF(AND(ISNUMBER($U21),COUNT($U$4:$U21)=BC$2),$G21,IF($H21="Hold",BC20,IF(COUNT($U$4:$U21)=BC$2,$V21+BC20,NA())))</f>
        <v>#N/A</v>
      </c>
      <c r="BD21" s="57" t="e">
        <f>IF(AND(ISNUMBER($U21),COUNT($U$4:$U21)=BD$2),$G21,IF($H21="Hold",BD20,IF(COUNT($U$4:$U21)=BD$2,$V21+BD20,NA())))</f>
        <v>#N/A</v>
      </c>
      <c r="BE21" s="57" t="e">
        <f>IF(AND(ISNUMBER($U21),COUNT($U$4:$U21)=BE$2),$G21,IF($H21="Hold",BE20,IF(COUNT($U$4:$U21)=BE$2,$V21+BE20,NA())))</f>
        <v>#N/A</v>
      </c>
      <c r="BF21" s="57" t="e">
        <f>IF(AND(ISNUMBER($U21),COUNT($U$4:$U21)=BF$2),$G21,IF($H21="Hold",BF20,IF(COUNT($U$4:$U21)=BF$2,$V21+BF20,NA())))</f>
        <v>#N/A</v>
      </c>
      <c r="BG21" s="57" t="e">
        <f>IF(AND(ISNUMBER($U21),COUNT($U$4:$U21)=BG$2),$G21,IF($H21="Hold",BG20,IF(COUNT($U$4:$U21)=BG$2,$V21+BG20,NA())))</f>
        <v>#N/A</v>
      </c>
      <c r="BH21" s="55" t="e">
        <f>IF(AND(COUNT($U$4:$U21)=BH$2,$H21="Hold"),"Hold",NA())</f>
        <v>#N/A</v>
      </c>
      <c r="BI21" s="55" t="e">
        <f>IF(AND(COUNT($U$4:$U21)=BI$2,$H21="Hold"),"Hold",NA())</f>
        <v>#N/A</v>
      </c>
      <c r="BJ21" s="55" t="e">
        <f>IF(AND(COUNT($U$4:$U21)=BJ$2,$H21="Hold"),"Hold",NA())</f>
        <v>#N/A</v>
      </c>
      <c r="BK21" s="55" t="e">
        <f>IF(AND(COUNT($U$4:$U21)=BK$2,$H21="Hold"),"Hold",NA())</f>
        <v>#N/A</v>
      </c>
      <c r="BL21" s="55" t="e">
        <f>IF(AND(COUNT($U$4:$U21)=BL$2,$H21="Hold"),"Hold",NA())</f>
        <v>#N/A</v>
      </c>
      <c r="BM21" s="55" t="e">
        <f>IF(AND(COUNT($U$4:$U21)=BM$2,$H21="Hold"),"Hold",NA())</f>
        <v>#N/A</v>
      </c>
      <c r="BN21" s="55" t="e">
        <f>IF(AND(COUNT($U$4:$U21)=BN$2,$H21="Hold"),"Hold",NA())</f>
        <v>#N/A</v>
      </c>
      <c r="BO21" s="55" t="e">
        <f>IF(AND(COUNT($U$4:$U21)=BO$2,$H21="Hold"),"Hold",NA())</f>
        <v>#N/A</v>
      </c>
      <c r="BP21" s="55" t="e">
        <f>IF(AND(COUNT($U$4:$U21)=BP$2,$H21="Hold"),"Hold",NA())</f>
        <v>#N/A</v>
      </c>
      <c r="BQ21" s="55" t="e">
        <f>IF(AND(COUNT($U$4:$U21)=BQ$2,$H21="Hold"),"Hold",NA())</f>
        <v>#N/A</v>
      </c>
      <c r="BR21" s="55" t="e">
        <f>IF(AND(COUNT($U$4:$U21)=BR$2,$H21="Hold"),"Hold",NA())</f>
        <v>#N/A</v>
      </c>
      <c r="BS21" s="55" t="e">
        <f>IF(AND(COUNT($U$4:$U21)=BS$2,$H21="Hold"),"Hold",NA())</f>
        <v>#N/A</v>
      </c>
    </row>
    <row r="22" spans="1:71" s="96" customFormat="1" ht="18.75" customHeight="1" thickBot="1" x14ac:dyDescent="0.3">
      <c r="B22" s="23"/>
      <c r="C22" s="95"/>
      <c r="D22" s="9">
        <f t="shared" si="2"/>
        <v>36</v>
      </c>
      <c r="E22" s="10">
        <f t="shared" si="3"/>
        <v>42842</v>
      </c>
      <c r="F22" s="5" t="str">
        <f>IFERROR(IF(COUNT(G$4:G22)=0,"",IF(H22="Hold",F21,IF(ISNUMBER(U22),G22,F21+V22))),"")</f>
        <v/>
      </c>
      <c r="G22" s="13"/>
      <c r="H22" s="27"/>
      <c r="I22" s="17"/>
      <c r="J22" s="93"/>
      <c r="K22" s="34"/>
      <c r="L22" s="123" t="s">
        <v>80</v>
      </c>
      <c r="M22" s="128" t="s">
        <v>79</v>
      </c>
      <c r="N22" s="77"/>
      <c r="O22" s="153" t="str">
        <f>IF(AND(COUNTIF($H$4:$H$26,"Alt 1")&gt;0,ISBLANK(N22)),"← RoI* Needed","")</f>
        <v/>
      </c>
      <c r="P22" s="154"/>
      <c r="R22" s="46">
        <v>19</v>
      </c>
      <c r="S22" s="47" t="e">
        <f t="shared" si="0"/>
        <v>#N/A</v>
      </c>
      <c r="T22" s="47"/>
      <c r="U22" s="52" t="str">
        <f>IF(H22="30 Mins",$N$19,IF(H22="45 Mins",$N$20,IF(H22="60 Mins",$N$21,IF(H22="Alt 1",$N$22,IF(H22="Alt 2",$N$23,IF(H22="Alt 3",$N$24,IF(H22="Alt 4",$N$25,IF(H22="Alt 5",#REF!,IF(H22="Change",V21,"")))))))))</f>
        <v/>
      </c>
      <c r="V22" s="53" t="e">
        <f>IF(COUNT(U$4:U22)=0,NA(),IF(ISNUMBER(U22),U22,V21))</f>
        <v>#N/A</v>
      </c>
      <c r="W22" s="48" t="e">
        <f t="shared" si="1"/>
        <v>#N/A</v>
      </c>
      <c r="X22" s="72" t="str">
        <f>IF(AND(ISNUMBER($S22),COUNT($U$4:$U22)=X$2),$S22,"")</f>
        <v/>
      </c>
      <c r="Y22" s="72" t="str">
        <f>IF(AND(ISNUMBER($S22),COUNT($U$4:$U22)=Y$2),$S22,"")</f>
        <v/>
      </c>
      <c r="Z22" s="72" t="str">
        <f>IF(AND(ISNUMBER($S22),COUNT($U$4:$U22)=Z$2),$S22,"")</f>
        <v/>
      </c>
      <c r="AA22" s="72" t="str">
        <f>IF(AND(ISNUMBER($S22),COUNT($U$4:$U22)=AA$2),$S22,"")</f>
        <v/>
      </c>
      <c r="AB22" s="72" t="str">
        <f>IF(AND(ISNUMBER($S22),COUNT($U$4:$U22)=AB$2),$S22,"")</f>
        <v/>
      </c>
      <c r="AC22" s="72" t="str">
        <f>IF(AND(ISNUMBER($S22),COUNT($U$4:$U22)=AC$2),$S22,"")</f>
        <v/>
      </c>
      <c r="AD22" s="72" t="str">
        <f>IF(AND(ISNUMBER($S22),COUNT($U$4:$U22)=AD$2),$S22,"")</f>
        <v/>
      </c>
      <c r="AE22" s="72" t="str">
        <f>IF(AND(ISNUMBER($S22),COUNT($U$4:$U22)=AE$2),$S22,"")</f>
        <v/>
      </c>
      <c r="AF22" s="72" t="str">
        <f>IF(AND(ISNUMBER($S22),COUNT($U$4:$U22)=AF$2),$S22,"")</f>
        <v/>
      </c>
      <c r="AG22" s="72" t="str">
        <f>IF(AND(ISNUMBER($S22),COUNT($U$4:$U22)=AG$2),$S22,"")</f>
        <v/>
      </c>
      <c r="AH22" s="72" t="str">
        <f>IF(AND(ISNUMBER($S22),COUNT($U$4:$U22)=AH$2),$S22,"")</f>
        <v/>
      </c>
      <c r="AI22" s="72" t="str">
        <f>IF(AND(ISNUMBER($S22),COUNT($U$4:$U22)=AI$2),$S22,"")</f>
        <v/>
      </c>
      <c r="AJ22" s="51" t="e">
        <f>IFERROR(IF(COUNT($U$4:$U22)&lt;&gt;AJ$2,NA(),SLOPE(X$4:X$26,$R$4:$R$26)*($R22-COUNTIF(BH$4:BH22,"Hold"))+INTERCEPT(X$4:X$26,$R$4:$R$26)),NA())</f>
        <v>#N/A</v>
      </c>
      <c r="AK22" s="51" t="e">
        <f>IFERROR(IF(COUNT($U$4:$U22)&lt;&gt;AK$2,NA(),SLOPE(Y$4:Y$26,$R$4:$R$26)*($R22-COUNTIF(BI$4:BI22,"Hold"))+INTERCEPT(Y$4:Y$26,$R$4:$R$26)),NA())</f>
        <v>#N/A</v>
      </c>
      <c r="AL22" s="51" t="e">
        <f>IFERROR(IF(COUNT($U$4:$U22)&lt;&gt;AL$2,NA(),SLOPE(Z$4:Z$26,$R$4:$R$26)*($R22-COUNTIF(BJ$4:BJ22,"Hold"))+INTERCEPT(Z$4:Z$26,$R$4:$R$26)),NA())</f>
        <v>#N/A</v>
      </c>
      <c r="AM22" s="51" t="e">
        <f>IFERROR(IF(COUNT($U$4:$U22)&lt;&gt;AM$2,NA(),SLOPE(AA$4:AA$26,$R$4:$R$26)*($R22-COUNTIF(BK$4:BK22,"Hold"))+INTERCEPT(AA$4:AA$26,$R$4:$R$26)),NA())</f>
        <v>#N/A</v>
      </c>
      <c r="AN22" s="51" t="e">
        <f>IFERROR(IF(COUNT($U$4:$U22)&lt;&gt;AN$2,NA(),SLOPE(AB$4:AB$26,$R$4:$R$26)*($R22-COUNTIF(BL$4:BL22,"Hold"))+INTERCEPT(AB$4:AB$26,$R$4:$R$26)),NA())</f>
        <v>#N/A</v>
      </c>
      <c r="AO22" s="51" t="e">
        <f>IFERROR(IF(COUNT($U$4:$U22)&lt;&gt;AO$2,NA(),SLOPE(AC$4:AC$26,$R$4:$R$26)*($R22-COUNTIF(BM$4:BM22,"Hold"))+INTERCEPT(AC$4:AC$26,$R$4:$R$26)),NA())</f>
        <v>#N/A</v>
      </c>
      <c r="AP22" s="51" t="e">
        <f>IFERROR(IF(COUNT($U$4:$U22)&lt;&gt;AP$2,NA(),SLOPE(AD$4:AD$26,$R$4:$R$26)*($R22-COUNTIF(BN$4:BN22,"Hold"))+INTERCEPT(AD$4:AD$26,$R$4:$R$26)),NA())</f>
        <v>#N/A</v>
      </c>
      <c r="AQ22" s="51" t="e">
        <f>IFERROR(IF(COUNT($U$4:$U22)&lt;&gt;AQ$2,NA(),SLOPE(AE$4:AE$26,$R$4:$R$26)*($R22-COUNTIF(BO$4:BO22,"Hold"))+INTERCEPT(AE$4:AE$26,$R$4:$R$26)),NA())</f>
        <v>#N/A</v>
      </c>
      <c r="AR22" s="51" t="e">
        <f>IFERROR(IF(COUNT($U$4:$U22)&lt;&gt;AR$2,NA(),SLOPE(AF$4:AF$26,$R$4:$R$26)*($R22-COUNTIF(BP$4:BP22,"Hold"))+INTERCEPT(AF$4:AF$26,$R$4:$R$26)),NA())</f>
        <v>#N/A</v>
      </c>
      <c r="AS22" s="51" t="e">
        <f>IFERROR(IF(COUNT($U$4:$U22)&lt;&gt;AS$2,NA(),SLOPE(AG$4:AG$26,$R$4:$R$26)*($R22-COUNTIF(BQ$4:BQ22,"Hold"))+INTERCEPT(AG$4:AG$26,$R$4:$R$26)),NA())</f>
        <v>#N/A</v>
      </c>
      <c r="AT22" s="51" t="e">
        <f>IFERROR(IF(COUNT($U$4:$U22)&lt;&gt;AT$2,NA(),SLOPE(AH$4:AH$26,$R$4:$R$26)*($R22-COUNTIF(BR$4:BR22,"Hold"))+INTERCEPT(AH$4:AH$26,$R$4:$R$26)),NA())</f>
        <v>#N/A</v>
      </c>
      <c r="AU22" s="51" t="e">
        <f>IFERROR(IF(COUNT($U$4:$U22)&lt;&gt;AU$2,NA(),SLOPE(AI$4:AI$26,$R$4:$R$26)*($R22-COUNTIF(BS$4:BS22,"Hold"))+INTERCEPT(AI$4:AI$26,$R$4:$R$26)),NA())</f>
        <v>#N/A</v>
      </c>
      <c r="AV22" s="57" t="e">
        <f>IF(AND(ISNUMBER($U22),COUNT($U$4:$U22)=AV$2),$G22,IF($H22="Hold",AV21,IF(COUNT($U$4:$U22)=AV$2,$V22+AV21,NA())))</f>
        <v>#N/A</v>
      </c>
      <c r="AW22" s="57" t="e">
        <f>IF(AND(ISNUMBER($U22),COUNT($U$4:$U22)=AW$2),$G22,IF($H22="Hold",AW21,IF(COUNT($U$4:$U22)=AW$2,$V22+AW21,NA())))</f>
        <v>#N/A</v>
      </c>
      <c r="AX22" s="57" t="e">
        <f>IF(AND(ISNUMBER($U22),COUNT($U$4:$U22)=AX$2),$G22,IF($H22="Hold",AX21,IF(COUNT($U$4:$U22)=AX$2,$V22+AX21,NA())))</f>
        <v>#N/A</v>
      </c>
      <c r="AY22" s="57" t="e">
        <f>IF(AND(ISNUMBER($U22),COUNT($U$4:$U22)=AY$2),$G22,IF($H22="Hold",AY21,IF(COUNT($U$4:$U22)=AY$2,$V22+AY21,NA())))</f>
        <v>#N/A</v>
      </c>
      <c r="AZ22" s="57" t="e">
        <f>IF(AND(ISNUMBER($U22),COUNT($U$4:$U22)=AZ$2),$G22,IF($H22="Hold",AZ21,IF(COUNT($U$4:$U22)=AZ$2,$V22+AZ21,NA())))</f>
        <v>#N/A</v>
      </c>
      <c r="BA22" s="57" t="e">
        <f>IF(AND(ISNUMBER($U22),COUNT($U$4:$U22)=BA$2),$G22,IF($H22="Hold",BA21,IF(COUNT($U$4:$U22)=BA$2,$V22+BA21,NA())))</f>
        <v>#N/A</v>
      </c>
      <c r="BB22" s="57" t="e">
        <f>IF(AND(ISNUMBER($U22),COUNT($U$4:$U22)=BB$2),$G22,IF($H22="Hold",BB21,IF(COUNT($U$4:$U22)=BB$2,$V22+BB21,NA())))</f>
        <v>#N/A</v>
      </c>
      <c r="BC22" s="57" t="e">
        <f>IF(AND(ISNUMBER($U22),COUNT($U$4:$U22)=BC$2),$G22,IF($H22="Hold",BC21,IF(COUNT($U$4:$U22)=BC$2,$V22+BC21,NA())))</f>
        <v>#N/A</v>
      </c>
      <c r="BD22" s="57" t="e">
        <f>IF(AND(ISNUMBER($U22),COUNT($U$4:$U22)=BD$2),$G22,IF($H22="Hold",BD21,IF(COUNT($U$4:$U22)=BD$2,$V22+BD21,NA())))</f>
        <v>#N/A</v>
      </c>
      <c r="BE22" s="57" t="e">
        <f>IF(AND(ISNUMBER($U22),COUNT($U$4:$U22)=BE$2),$G22,IF($H22="Hold",BE21,IF(COUNT($U$4:$U22)=BE$2,$V22+BE21,NA())))</f>
        <v>#N/A</v>
      </c>
      <c r="BF22" s="57" t="e">
        <f>IF(AND(ISNUMBER($U22),COUNT($U$4:$U22)=BF$2),$G22,IF($H22="Hold",BF21,IF(COUNT($U$4:$U22)=BF$2,$V22+BF21,NA())))</f>
        <v>#N/A</v>
      </c>
      <c r="BG22" s="57" t="e">
        <f>IF(AND(ISNUMBER($U22),COUNT($U$4:$U22)=BG$2),$G22,IF($H22="Hold",BG21,IF(COUNT($U$4:$U22)=BG$2,$V22+BG21,NA())))</f>
        <v>#N/A</v>
      </c>
      <c r="BH22" s="55" t="e">
        <f>IF(AND(COUNT($U$4:$U22)=BH$2,$H22="Hold"),"Hold",NA())</f>
        <v>#N/A</v>
      </c>
      <c r="BI22" s="55" t="e">
        <f>IF(AND(COUNT($U$4:$U22)=BI$2,$H22="Hold"),"Hold",NA())</f>
        <v>#N/A</v>
      </c>
      <c r="BJ22" s="55" t="e">
        <f>IF(AND(COUNT($U$4:$U22)=BJ$2,$H22="Hold"),"Hold",NA())</f>
        <v>#N/A</v>
      </c>
      <c r="BK22" s="55" t="e">
        <f>IF(AND(COUNT($U$4:$U22)=BK$2,$H22="Hold"),"Hold",NA())</f>
        <v>#N/A</v>
      </c>
      <c r="BL22" s="55" t="e">
        <f>IF(AND(COUNT($U$4:$U22)=BL$2,$H22="Hold"),"Hold",NA())</f>
        <v>#N/A</v>
      </c>
      <c r="BM22" s="55" t="e">
        <f>IF(AND(COUNT($U$4:$U22)=BM$2,$H22="Hold"),"Hold",NA())</f>
        <v>#N/A</v>
      </c>
      <c r="BN22" s="55" t="e">
        <f>IF(AND(COUNT($U$4:$U22)=BN$2,$H22="Hold"),"Hold",NA())</f>
        <v>#N/A</v>
      </c>
      <c r="BO22" s="55" t="e">
        <f>IF(AND(COUNT($U$4:$U22)=BO$2,$H22="Hold"),"Hold",NA())</f>
        <v>#N/A</v>
      </c>
      <c r="BP22" s="55" t="e">
        <f>IF(AND(COUNT($U$4:$U22)=BP$2,$H22="Hold"),"Hold",NA())</f>
        <v>#N/A</v>
      </c>
      <c r="BQ22" s="55" t="e">
        <f>IF(AND(COUNT($U$4:$U22)=BQ$2,$H22="Hold"),"Hold",NA())</f>
        <v>#N/A</v>
      </c>
      <c r="BR22" s="55" t="e">
        <f>IF(AND(COUNT($U$4:$U22)=BR$2,$H22="Hold"),"Hold",NA())</f>
        <v>#N/A</v>
      </c>
      <c r="BS22" s="55" t="e">
        <f>IF(AND(COUNT($U$4:$U22)=BS$2,$H22="Hold"),"Hold",NA())</f>
        <v>#N/A</v>
      </c>
    </row>
    <row r="23" spans="1:71" s="96" customFormat="1" ht="18.75" customHeight="1" thickTop="1" x14ac:dyDescent="0.25">
      <c r="B23" s="23"/>
      <c r="C23" s="95"/>
      <c r="D23" s="9">
        <f t="shared" si="2"/>
        <v>38</v>
      </c>
      <c r="E23" s="10">
        <f t="shared" si="3"/>
        <v>42856</v>
      </c>
      <c r="F23" s="5" t="str">
        <f>IFERROR(IF(COUNT(G$4:G23)=0,"",IF(H23="Hold",F22,IF(ISNUMBER(U23),G23,F22+V23))),"")</f>
        <v/>
      </c>
      <c r="G23" s="13"/>
      <c r="H23" s="27"/>
      <c r="I23" s="17"/>
      <c r="J23" s="93"/>
      <c r="K23" s="34"/>
      <c r="L23" s="123" t="s">
        <v>81</v>
      </c>
      <c r="M23" s="128" t="s">
        <v>79</v>
      </c>
      <c r="N23" s="78"/>
      <c r="O23" s="153" t="str">
        <f>IF(AND(COUNTIF($H$4:$H$26,"Alt 2")&gt;0,ISBLANK(N23)),"← RoI* Needed","")</f>
        <v/>
      </c>
      <c r="P23" s="154"/>
      <c r="R23" s="46">
        <v>20</v>
      </c>
      <c r="S23" s="47" t="e">
        <f t="shared" si="0"/>
        <v>#N/A</v>
      </c>
      <c r="T23" s="47"/>
      <c r="U23" s="52" t="str">
        <f>IF(H23="30 Mins",$N$19,IF(H23="45 Mins",$N$20,IF(H23="60 Mins",$N$21,IF(H23="Alt 1",$N$22,IF(H23="Alt 2",$N$23,IF(H23="Alt 3",$N$24,IF(H23="Alt 4",$N$25,IF(H23="Alt 5",#REF!,IF(H23="Change",V22,"")))))))))</f>
        <v/>
      </c>
      <c r="V23" s="53" t="e">
        <f>IF(COUNT(U$4:U23)=0,NA(),IF(ISNUMBER(U23),U23,V22))</f>
        <v>#N/A</v>
      </c>
      <c r="W23" s="48" t="e">
        <f t="shared" si="1"/>
        <v>#N/A</v>
      </c>
      <c r="X23" s="72" t="str">
        <f>IF(AND(ISNUMBER($S23),COUNT($U$4:$U23)=X$2),$S23,"")</f>
        <v/>
      </c>
      <c r="Y23" s="72" t="str">
        <f>IF(AND(ISNUMBER($S23),COUNT($U$4:$U23)=Y$2),$S23,"")</f>
        <v/>
      </c>
      <c r="Z23" s="72" t="str">
        <f>IF(AND(ISNUMBER($S23),COUNT($U$4:$U23)=Z$2),$S23,"")</f>
        <v/>
      </c>
      <c r="AA23" s="72" t="str">
        <f>IF(AND(ISNUMBER($S23),COUNT($U$4:$U23)=AA$2),$S23,"")</f>
        <v/>
      </c>
      <c r="AB23" s="72" t="str">
        <f>IF(AND(ISNUMBER($S23),COUNT($U$4:$U23)=AB$2),$S23,"")</f>
        <v/>
      </c>
      <c r="AC23" s="72" t="str">
        <f>IF(AND(ISNUMBER($S23),COUNT($U$4:$U23)=AC$2),$S23,"")</f>
        <v/>
      </c>
      <c r="AD23" s="72" t="str">
        <f>IF(AND(ISNUMBER($S23),COUNT($U$4:$U23)=AD$2),$S23,"")</f>
        <v/>
      </c>
      <c r="AE23" s="72" t="str">
        <f>IF(AND(ISNUMBER($S23),COUNT($U$4:$U23)=AE$2),$S23,"")</f>
        <v/>
      </c>
      <c r="AF23" s="72" t="str">
        <f>IF(AND(ISNUMBER($S23),COUNT($U$4:$U23)=AF$2),$S23,"")</f>
        <v/>
      </c>
      <c r="AG23" s="72" t="str">
        <f>IF(AND(ISNUMBER($S23),COUNT($U$4:$U23)=AG$2),$S23,"")</f>
        <v/>
      </c>
      <c r="AH23" s="72" t="str">
        <f>IF(AND(ISNUMBER($S23),COUNT($U$4:$U23)=AH$2),$S23,"")</f>
        <v/>
      </c>
      <c r="AI23" s="72" t="str">
        <f>IF(AND(ISNUMBER($S23),COUNT($U$4:$U23)=AI$2),$S23,"")</f>
        <v/>
      </c>
      <c r="AJ23" s="51" t="e">
        <f>IFERROR(IF(COUNT($U$4:$U23)&lt;&gt;AJ$2,NA(),SLOPE(X$4:X$26,$R$4:$R$26)*($R23-COUNTIF(BH$4:BH23,"Hold"))+INTERCEPT(X$4:X$26,$R$4:$R$26)),NA())</f>
        <v>#N/A</v>
      </c>
      <c r="AK23" s="51" t="e">
        <f>IFERROR(IF(COUNT($U$4:$U23)&lt;&gt;AK$2,NA(),SLOPE(Y$4:Y$26,$R$4:$R$26)*($R23-COUNTIF(BI$4:BI23,"Hold"))+INTERCEPT(Y$4:Y$26,$R$4:$R$26)),NA())</f>
        <v>#N/A</v>
      </c>
      <c r="AL23" s="51" t="e">
        <f>IFERROR(IF(COUNT($U$4:$U23)&lt;&gt;AL$2,NA(),SLOPE(Z$4:Z$26,$R$4:$R$26)*($R23-COUNTIF(BJ$4:BJ23,"Hold"))+INTERCEPT(Z$4:Z$26,$R$4:$R$26)),NA())</f>
        <v>#N/A</v>
      </c>
      <c r="AM23" s="51" t="e">
        <f>IFERROR(IF(COUNT($U$4:$U23)&lt;&gt;AM$2,NA(),SLOPE(AA$4:AA$26,$R$4:$R$26)*($R23-COUNTIF(BK$4:BK23,"Hold"))+INTERCEPT(AA$4:AA$26,$R$4:$R$26)),NA())</f>
        <v>#N/A</v>
      </c>
      <c r="AN23" s="51" t="e">
        <f>IFERROR(IF(COUNT($U$4:$U23)&lt;&gt;AN$2,NA(),SLOPE(AB$4:AB$26,$R$4:$R$26)*($R23-COUNTIF(BL$4:BL23,"Hold"))+INTERCEPT(AB$4:AB$26,$R$4:$R$26)),NA())</f>
        <v>#N/A</v>
      </c>
      <c r="AO23" s="51" t="e">
        <f>IFERROR(IF(COUNT($U$4:$U23)&lt;&gt;AO$2,NA(),SLOPE(AC$4:AC$26,$R$4:$R$26)*($R23-COUNTIF(BM$4:BM23,"Hold"))+INTERCEPT(AC$4:AC$26,$R$4:$R$26)),NA())</f>
        <v>#N/A</v>
      </c>
      <c r="AP23" s="51" t="e">
        <f>IFERROR(IF(COUNT($U$4:$U23)&lt;&gt;AP$2,NA(),SLOPE(AD$4:AD$26,$R$4:$R$26)*($R23-COUNTIF(BN$4:BN23,"Hold"))+INTERCEPT(AD$4:AD$26,$R$4:$R$26)),NA())</f>
        <v>#N/A</v>
      </c>
      <c r="AQ23" s="51" t="e">
        <f>IFERROR(IF(COUNT($U$4:$U23)&lt;&gt;AQ$2,NA(),SLOPE(AE$4:AE$26,$R$4:$R$26)*($R23-COUNTIF(BO$4:BO23,"Hold"))+INTERCEPT(AE$4:AE$26,$R$4:$R$26)),NA())</f>
        <v>#N/A</v>
      </c>
      <c r="AR23" s="51" t="e">
        <f>IFERROR(IF(COUNT($U$4:$U23)&lt;&gt;AR$2,NA(),SLOPE(AF$4:AF$26,$R$4:$R$26)*($R23-COUNTIF(BP$4:BP23,"Hold"))+INTERCEPT(AF$4:AF$26,$R$4:$R$26)),NA())</f>
        <v>#N/A</v>
      </c>
      <c r="AS23" s="51" t="e">
        <f>IFERROR(IF(COUNT($U$4:$U23)&lt;&gt;AS$2,NA(),SLOPE(AG$4:AG$26,$R$4:$R$26)*($R23-COUNTIF(BQ$4:BQ23,"Hold"))+INTERCEPT(AG$4:AG$26,$R$4:$R$26)),NA())</f>
        <v>#N/A</v>
      </c>
      <c r="AT23" s="51" t="e">
        <f>IFERROR(IF(COUNT($U$4:$U23)&lt;&gt;AT$2,NA(),SLOPE(AH$4:AH$26,$R$4:$R$26)*($R23-COUNTIF(BR$4:BR23,"Hold"))+INTERCEPT(AH$4:AH$26,$R$4:$R$26)),NA())</f>
        <v>#N/A</v>
      </c>
      <c r="AU23" s="51" t="e">
        <f>IFERROR(IF(COUNT($U$4:$U23)&lt;&gt;AU$2,NA(),SLOPE(AI$4:AI$26,$R$4:$R$26)*($R23-COUNTIF(BS$4:BS23,"Hold"))+INTERCEPT(AI$4:AI$26,$R$4:$R$26)),NA())</f>
        <v>#N/A</v>
      </c>
      <c r="AV23" s="57" t="e">
        <f>IF(AND(ISNUMBER($U23),COUNT($U$4:$U23)=AV$2),$G23,IF($H23="Hold",AV22,IF(COUNT($U$4:$U23)=AV$2,$V23+AV22,NA())))</f>
        <v>#N/A</v>
      </c>
      <c r="AW23" s="57" t="e">
        <f>IF(AND(ISNUMBER($U23),COUNT($U$4:$U23)=AW$2),$G23,IF($H23="Hold",AW22,IF(COUNT($U$4:$U23)=AW$2,$V23+AW22,NA())))</f>
        <v>#N/A</v>
      </c>
      <c r="AX23" s="57" t="e">
        <f>IF(AND(ISNUMBER($U23),COUNT($U$4:$U23)=AX$2),$G23,IF($H23="Hold",AX22,IF(COUNT($U$4:$U23)=AX$2,$V23+AX22,NA())))</f>
        <v>#N/A</v>
      </c>
      <c r="AY23" s="57" t="e">
        <f>IF(AND(ISNUMBER($U23),COUNT($U$4:$U23)=AY$2),$G23,IF($H23="Hold",AY22,IF(COUNT($U$4:$U23)=AY$2,$V23+AY22,NA())))</f>
        <v>#N/A</v>
      </c>
      <c r="AZ23" s="57" t="e">
        <f>IF(AND(ISNUMBER($U23),COUNT($U$4:$U23)=AZ$2),$G23,IF($H23="Hold",AZ22,IF(COUNT($U$4:$U23)=AZ$2,$V23+AZ22,NA())))</f>
        <v>#N/A</v>
      </c>
      <c r="BA23" s="57" t="e">
        <f>IF(AND(ISNUMBER($U23),COUNT($U$4:$U23)=BA$2),$G23,IF($H23="Hold",BA22,IF(COUNT($U$4:$U23)=BA$2,$V23+BA22,NA())))</f>
        <v>#N/A</v>
      </c>
      <c r="BB23" s="57" t="e">
        <f>IF(AND(ISNUMBER($U23),COUNT($U$4:$U23)=BB$2),$G23,IF($H23="Hold",BB22,IF(COUNT($U$4:$U23)=BB$2,$V23+BB22,NA())))</f>
        <v>#N/A</v>
      </c>
      <c r="BC23" s="57" t="e">
        <f>IF(AND(ISNUMBER($U23),COUNT($U$4:$U23)=BC$2),$G23,IF($H23="Hold",BC22,IF(COUNT($U$4:$U23)=BC$2,$V23+BC22,NA())))</f>
        <v>#N/A</v>
      </c>
      <c r="BD23" s="57" t="e">
        <f>IF(AND(ISNUMBER($U23),COUNT($U$4:$U23)=BD$2),$G23,IF($H23="Hold",BD22,IF(COUNT($U$4:$U23)=BD$2,$V23+BD22,NA())))</f>
        <v>#N/A</v>
      </c>
      <c r="BE23" s="57" t="e">
        <f>IF(AND(ISNUMBER($U23),COUNT($U$4:$U23)=BE$2),$G23,IF($H23="Hold",BE22,IF(COUNT($U$4:$U23)=BE$2,$V23+BE22,NA())))</f>
        <v>#N/A</v>
      </c>
      <c r="BF23" s="57" t="e">
        <f>IF(AND(ISNUMBER($U23),COUNT($U$4:$U23)=BF$2),$G23,IF($H23="Hold",BF22,IF(COUNT($U$4:$U23)=BF$2,$V23+BF22,NA())))</f>
        <v>#N/A</v>
      </c>
      <c r="BG23" s="57" t="e">
        <f>IF(AND(ISNUMBER($U23),COUNT($U$4:$U23)=BG$2),$G23,IF($H23="Hold",BG22,IF(COUNT($U$4:$U23)=BG$2,$V23+BG22,NA())))</f>
        <v>#N/A</v>
      </c>
      <c r="BH23" s="55" t="e">
        <f>IF(AND(COUNT($U$4:$U23)=BH$2,$H23="Hold"),"Hold",NA())</f>
        <v>#N/A</v>
      </c>
      <c r="BI23" s="55" t="e">
        <f>IF(AND(COUNT($U$4:$U23)=BI$2,$H23="Hold"),"Hold",NA())</f>
        <v>#N/A</v>
      </c>
      <c r="BJ23" s="55" t="e">
        <f>IF(AND(COUNT($U$4:$U23)=BJ$2,$H23="Hold"),"Hold",NA())</f>
        <v>#N/A</v>
      </c>
      <c r="BK23" s="55" t="e">
        <f>IF(AND(COUNT($U$4:$U23)=BK$2,$H23="Hold"),"Hold",NA())</f>
        <v>#N/A</v>
      </c>
      <c r="BL23" s="55" t="e">
        <f>IF(AND(COUNT($U$4:$U23)=BL$2,$H23="Hold"),"Hold",NA())</f>
        <v>#N/A</v>
      </c>
      <c r="BM23" s="55" t="e">
        <f>IF(AND(COUNT($U$4:$U23)=BM$2,$H23="Hold"),"Hold",NA())</f>
        <v>#N/A</v>
      </c>
      <c r="BN23" s="55" t="e">
        <f>IF(AND(COUNT($U$4:$U23)=BN$2,$H23="Hold"),"Hold",NA())</f>
        <v>#N/A</v>
      </c>
      <c r="BO23" s="55" t="e">
        <f>IF(AND(COUNT($U$4:$U23)=BO$2,$H23="Hold"),"Hold",NA())</f>
        <v>#N/A</v>
      </c>
      <c r="BP23" s="55" t="e">
        <f>IF(AND(COUNT($U$4:$U23)=BP$2,$H23="Hold"),"Hold",NA())</f>
        <v>#N/A</v>
      </c>
      <c r="BQ23" s="55" t="e">
        <f>IF(AND(COUNT($U$4:$U23)=BQ$2,$H23="Hold"),"Hold",NA())</f>
        <v>#N/A</v>
      </c>
      <c r="BR23" s="55" t="e">
        <f>IF(AND(COUNT($U$4:$U23)=BR$2,$H23="Hold"),"Hold",NA())</f>
        <v>#N/A</v>
      </c>
      <c r="BS23" s="55" t="e">
        <f>IF(AND(COUNT($U$4:$U23)=BS$2,$H23="Hold"),"Hold",NA())</f>
        <v>#N/A</v>
      </c>
    </row>
    <row r="24" spans="1:71" s="96" customFormat="1" ht="18.75" customHeight="1" x14ac:dyDescent="0.25">
      <c r="B24" s="23"/>
      <c r="C24" s="95"/>
      <c r="D24" s="9">
        <f t="shared" si="2"/>
        <v>40</v>
      </c>
      <c r="E24" s="10">
        <f t="shared" si="3"/>
        <v>42870</v>
      </c>
      <c r="F24" s="5" t="str">
        <f>IFERROR(IF(COUNT(G$4:G24)=0,"",IF(H24="Hold",F23,IF(ISNUMBER(U24),G24,F23+V24))),"")</f>
        <v/>
      </c>
      <c r="G24" s="13"/>
      <c r="H24" s="27"/>
      <c r="I24" s="17"/>
      <c r="J24" s="93"/>
      <c r="K24" s="34"/>
      <c r="L24" s="151" t="s">
        <v>86</v>
      </c>
      <c r="M24" s="151"/>
      <c r="N24" s="151"/>
      <c r="O24" s="151"/>
      <c r="P24" s="37"/>
      <c r="R24" s="46">
        <v>21</v>
      </c>
      <c r="S24" s="47" t="e">
        <f t="shared" si="0"/>
        <v>#N/A</v>
      </c>
      <c r="T24" s="47"/>
      <c r="U24" s="52" t="str">
        <f>IF(H24="30 Mins",$N$19,IF(H24="45 Mins",$N$20,IF(H24="60 Mins",$N$21,IF(H24="Alt 1",$N$22,IF(H24="Alt 2",$N$23,IF(H24="Alt 3",$N$24,IF(H24="Alt 4",$N$25,IF(H24="Alt 5",#REF!,IF(H24="Change",V23,"")))))))))</f>
        <v/>
      </c>
      <c r="V24" s="53" t="e">
        <f>IF(COUNT(U$4:U24)=0,NA(),IF(ISNUMBER(U24),U24,V23))</f>
        <v>#N/A</v>
      </c>
      <c r="W24" s="48" t="e">
        <f t="shared" si="1"/>
        <v>#N/A</v>
      </c>
      <c r="X24" s="72" t="str">
        <f>IF(AND(ISNUMBER($S24),COUNT($U$4:$U24)=X$2),$S24,"")</f>
        <v/>
      </c>
      <c r="Y24" s="72" t="str">
        <f>IF(AND(ISNUMBER($S24),COUNT($U$4:$U24)=Y$2),$S24,"")</f>
        <v/>
      </c>
      <c r="Z24" s="72" t="str">
        <f>IF(AND(ISNUMBER($S24),COUNT($U$4:$U24)=Z$2),$S24,"")</f>
        <v/>
      </c>
      <c r="AA24" s="72" t="str">
        <f>IF(AND(ISNUMBER($S24),COUNT($U$4:$U24)=AA$2),$S24,"")</f>
        <v/>
      </c>
      <c r="AB24" s="72" t="str">
        <f>IF(AND(ISNUMBER($S24),COUNT($U$4:$U24)=AB$2),$S24,"")</f>
        <v/>
      </c>
      <c r="AC24" s="72" t="str">
        <f>IF(AND(ISNUMBER($S24),COUNT($U$4:$U24)=AC$2),$S24,"")</f>
        <v/>
      </c>
      <c r="AD24" s="72" t="str">
        <f>IF(AND(ISNUMBER($S24),COUNT($U$4:$U24)=AD$2),$S24,"")</f>
        <v/>
      </c>
      <c r="AE24" s="72" t="str">
        <f>IF(AND(ISNUMBER($S24),COUNT($U$4:$U24)=AE$2),$S24,"")</f>
        <v/>
      </c>
      <c r="AF24" s="72" t="str">
        <f>IF(AND(ISNUMBER($S24),COUNT($U$4:$U24)=AF$2),$S24,"")</f>
        <v/>
      </c>
      <c r="AG24" s="72" t="str">
        <f>IF(AND(ISNUMBER($S24),COUNT($U$4:$U24)=AG$2),$S24,"")</f>
        <v/>
      </c>
      <c r="AH24" s="72" t="str">
        <f>IF(AND(ISNUMBER($S24),COUNT($U$4:$U24)=AH$2),$S24,"")</f>
        <v/>
      </c>
      <c r="AI24" s="72" t="str">
        <f>IF(AND(ISNUMBER($S24),COUNT($U$4:$U24)=AI$2),$S24,"")</f>
        <v/>
      </c>
      <c r="AJ24" s="51" t="e">
        <f>IFERROR(IF(COUNT($U$4:$U24)&lt;&gt;AJ$2,NA(),SLOPE(X$4:X$26,$R$4:$R$26)*($R24-COUNTIF(BH$4:BH24,"Hold"))+INTERCEPT(X$4:X$26,$R$4:$R$26)),NA())</f>
        <v>#N/A</v>
      </c>
      <c r="AK24" s="51" t="e">
        <f>IFERROR(IF(COUNT($U$4:$U24)&lt;&gt;AK$2,NA(),SLOPE(Y$4:Y$26,$R$4:$R$26)*($R24-COUNTIF(BI$4:BI24,"Hold"))+INTERCEPT(Y$4:Y$26,$R$4:$R$26)),NA())</f>
        <v>#N/A</v>
      </c>
      <c r="AL24" s="51" t="e">
        <f>IFERROR(IF(COUNT($U$4:$U24)&lt;&gt;AL$2,NA(),SLOPE(Z$4:Z$26,$R$4:$R$26)*($R24-COUNTIF(BJ$4:BJ24,"Hold"))+INTERCEPT(Z$4:Z$26,$R$4:$R$26)),NA())</f>
        <v>#N/A</v>
      </c>
      <c r="AM24" s="51" t="e">
        <f>IFERROR(IF(COUNT($U$4:$U24)&lt;&gt;AM$2,NA(),SLOPE(AA$4:AA$26,$R$4:$R$26)*($R24-COUNTIF(BK$4:BK24,"Hold"))+INTERCEPT(AA$4:AA$26,$R$4:$R$26)),NA())</f>
        <v>#N/A</v>
      </c>
      <c r="AN24" s="51" t="e">
        <f>IFERROR(IF(COUNT($U$4:$U24)&lt;&gt;AN$2,NA(),SLOPE(AB$4:AB$26,$R$4:$R$26)*($R24-COUNTIF(BL$4:BL24,"Hold"))+INTERCEPT(AB$4:AB$26,$R$4:$R$26)),NA())</f>
        <v>#N/A</v>
      </c>
      <c r="AO24" s="51" t="e">
        <f>IFERROR(IF(COUNT($U$4:$U24)&lt;&gt;AO$2,NA(),SLOPE(AC$4:AC$26,$R$4:$R$26)*($R24-COUNTIF(BM$4:BM24,"Hold"))+INTERCEPT(AC$4:AC$26,$R$4:$R$26)),NA())</f>
        <v>#N/A</v>
      </c>
      <c r="AP24" s="51" t="e">
        <f>IFERROR(IF(COUNT($U$4:$U24)&lt;&gt;AP$2,NA(),SLOPE(AD$4:AD$26,$R$4:$R$26)*($R24-COUNTIF(BN$4:BN24,"Hold"))+INTERCEPT(AD$4:AD$26,$R$4:$R$26)),NA())</f>
        <v>#N/A</v>
      </c>
      <c r="AQ24" s="51" t="e">
        <f>IFERROR(IF(COUNT($U$4:$U24)&lt;&gt;AQ$2,NA(),SLOPE(AE$4:AE$26,$R$4:$R$26)*($R24-COUNTIF(BO$4:BO24,"Hold"))+INTERCEPT(AE$4:AE$26,$R$4:$R$26)),NA())</f>
        <v>#N/A</v>
      </c>
      <c r="AR24" s="51" t="e">
        <f>IFERROR(IF(COUNT($U$4:$U24)&lt;&gt;AR$2,NA(),SLOPE(AF$4:AF$26,$R$4:$R$26)*($R24-COUNTIF(BP$4:BP24,"Hold"))+INTERCEPT(AF$4:AF$26,$R$4:$R$26)),NA())</f>
        <v>#N/A</v>
      </c>
      <c r="AS24" s="51" t="e">
        <f>IFERROR(IF(COUNT($U$4:$U24)&lt;&gt;AS$2,NA(),SLOPE(AG$4:AG$26,$R$4:$R$26)*($R24-COUNTIF(BQ$4:BQ24,"Hold"))+INTERCEPT(AG$4:AG$26,$R$4:$R$26)),NA())</f>
        <v>#N/A</v>
      </c>
      <c r="AT24" s="51" t="e">
        <f>IFERROR(IF(COUNT($U$4:$U24)&lt;&gt;AT$2,NA(),SLOPE(AH$4:AH$26,$R$4:$R$26)*($R24-COUNTIF(BR$4:BR24,"Hold"))+INTERCEPT(AH$4:AH$26,$R$4:$R$26)),NA())</f>
        <v>#N/A</v>
      </c>
      <c r="AU24" s="51" t="e">
        <f>IFERROR(IF(COUNT($U$4:$U24)&lt;&gt;AU$2,NA(),SLOPE(AI$4:AI$26,$R$4:$R$26)*($R24-COUNTIF(BS$4:BS24,"Hold"))+INTERCEPT(AI$4:AI$26,$R$4:$R$26)),NA())</f>
        <v>#N/A</v>
      </c>
      <c r="AV24" s="57" t="e">
        <f>IF(AND(ISNUMBER($U24),COUNT($U$4:$U24)=AV$2),$G24,IF($H24="Hold",AV23,IF(COUNT($U$4:$U24)=AV$2,$V24+AV23,NA())))</f>
        <v>#N/A</v>
      </c>
      <c r="AW24" s="57" t="e">
        <f>IF(AND(ISNUMBER($U24),COUNT($U$4:$U24)=AW$2),$G24,IF($H24="Hold",AW23,IF(COUNT($U$4:$U24)=AW$2,$V24+AW23,NA())))</f>
        <v>#N/A</v>
      </c>
      <c r="AX24" s="57" t="e">
        <f>IF(AND(ISNUMBER($U24),COUNT($U$4:$U24)=AX$2),$G24,IF($H24="Hold",AX23,IF(COUNT($U$4:$U24)=AX$2,$V24+AX23,NA())))</f>
        <v>#N/A</v>
      </c>
      <c r="AY24" s="57" t="e">
        <f>IF(AND(ISNUMBER($U24),COUNT($U$4:$U24)=AY$2),$G24,IF($H24="Hold",AY23,IF(COUNT($U$4:$U24)=AY$2,$V24+AY23,NA())))</f>
        <v>#N/A</v>
      </c>
      <c r="AZ24" s="57" t="e">
        <f>IF(AND(ISNUMBER($U24),COUNT($U$4:$U24)=AZ$2),$G24,IF($H24="Hold",AZ23,IF(COUNT($U$4:$U24)=AZ$2,$V24+AZ23,NA())))</f>
        <v>#N/A</v>
      </c>
      <c r="BA24" s="57" t="e">
        <f>IF(AND(ISNUMBER($U24),COUNT($U$4:$U24)=BA$2),$G24,IF($H24="Hold",BA23,IF(COUNT($U$4:$U24)=BA$2,$V24+BA23,NA())))</f>
        <v>#N/A</v>
      </c>
      <c r="BB24" s="57" t="e">
        <f>IF(AND(ISNUMBER($U24),COUNT($U$4:$U24)=BB$2),$G24,IF($H24="Hold",BB23,IF(COUNT($U$4:$U24)=BB$2,$V24+BB23,NA())))</f>
        <v>#N/A</v>
      </c>
      <c r="BC24" s="57" t="e">
        <f>IF(AND(ISNUMBER($U24),COUNT($U$4:$U24)=BC$2),$G24,IF($H24="Hold",BC23,IF(COUNT($U$4:$U24)=BC$2,$V24+BC23,NA())))</f>
        <v>#N/A</v>
      </c>
      <c r="BD24" s="57" t="e">
        <f>IF(AND(ISNUMBER($U24),COUNT($U$4:$U24)=BD$2),$G24,IF($H24="Hold",BD23,IF(COUNT($U$4:$U24)=BD$2,$V24+BD23,NA())))</f>
        <v>#N/A</v>
      </c>
      <c r="BE24" s="57" t="e">
        <f>IF(AND(ISNUMBER($U24),COUNT($U$4:$U24)=BE$2),$G24,IF($H24="Hold",BE23,IF(COUNT($U$4:$U24)=BE$2,$V24+BE23,NA())))</f>
        <v>#N/A</v>
      </c>
      <c r="BF24" s="57" t="e">
        <f>IF(AND(ISNUMBER($U24),COUNT($U$4:$U24)=BF$2),$G24,IF($H24="Hold",BF23,IF(COUNT($U$4:$U24)=BF$2,$V24+BF23,NA())))</f>
        <v>#N/A</v>
      </c>
      <c r="BG24" s="57" t="e">
        <f>IF(AND(ISNUMBER($U24),COUNT($U$4:$U24)=BG$2),$G24,IF($H24="Hold",BG23,IF(COUNT($U$4:$U24)=BG$2,$V24+BG23,NA())))</f>
        <v>#N/A</v>
      </c>
      <c r="BH24" s="55" t="e">
        <f>IF(AND(COUNT($U$4:$U24)=BH$2,$H24="Hold"),"Hold",NA())</f>
        <v>#N/A</v>
      </c>
      <c r="BI24" s="55" t="e">
        <f>IF(AND(COUNT($U$4:$U24)=BI$2,$H24="Hold"),"Hold",NA())</f>
        <v>#N/A</v>
      </c>
      <c r="BJ24" s="55" t="e">
        <f>IF(AND(COUNT($U$4:$U24)=BJ$2,$H24="Hold"),"Hold",NA())</f>
        <v>#N/A</v>
      </c>
      <c r="BK24" s="55" t="e">
        <f>IF(AND(COUNT($U$4:$U24)=BK$2,$H24="Hold"),"Hold",NA())</f>
        <v>#N/A</v>
      </c>
      <c r="BL24" s="55" t="e">
        <f>IF(AND(COUNT($U$4:$U24)=BL$2,$H24="Hold"),"Hold",NA())</f>
        <v>#N/A</v>
      </c>
      <c r="BM24" s="55" t="e">
        <f>IF(AND(COUNT($U$4:$U24)=BM$2,$H24="Hold"),"Hold",NA())</f>
        <v>#N/A</v>
      </c>
      <c r="BN24" s="55" t="e">
        <f>IF(AND(COUNT($U$4:$U24)=BN$2,$H24="Hold"),"Hold",NA())</f>
        <v>#N/A</v>
      </c>
      <c r="BO24" s="55" t="e">
        <f>IF(AND(COUNT($U$4:$U24)=BO$2,$H24="Hold"),"Hold",NA())</f>
        <v>#N/A</v>
      </c>
      <c r="BP24" s="55" t="e">
        <f>IF(AND(COUNT($U$4:$U24)=BP$2,$H24="Hold"),"Hold",NA())</f>
        <v>#N/A</v>
      </c>
      <c r="BQ24" s="55" t="e">
        <f>IF(AND(COUNT($U$4:$U24)=BQ$2,$H24="Hold"),"Hold",NA())</f>
        <v>#N/A</v>
      </c>
      <c r="BR24" s="55" t="e">
        <f>IF(AND(COUNT($U$4:$U24)=BR$2,$H24="Hold"),"Hold",NA())</f>
        <v>#N/A</v>
      </c>
      <c r="BS24" s="55" t="e">
        <f>IF(AND(COUNT($U$4:$U24)=BS$2,$H24="Hold"),"Hold",NA())</f>
        <v>#N/A</v>
      </c>
    </row>
    <row r="25" spans="1:71" s="96" customFormat="1" ht="18.75" customHeight="1" x14ac:dyDescent="0.25">
      <c r="B25" s="23"/>
      <c r="C25" s="95"/>
      <c r="D25" s="9">
        <f t="shared" si="2"/>
        <v>42</v>
      </c>
      <c r="E25" s="10">
        <f t="shared" si="3"/>
        <v>42884</v>
      </c>
      <c r="F25" s="5" t="str">
        <f>IFERROR(IF(COUNT(G$4:G25)=0,"",IF(H25="Hold",F24,IF(ISNUMBER(U25),G25,F24+V25))),"")</f>
        <v/>
      </c>
      <c r="G25" s="13"/>
      <c r="H25" s="27"/>
      <c r="I25" s="17"/>
      <c r="J25" s="93"/>
      <c r="K25" s="34"/>
      <c r="L25" s="151"/>
      <c r="M25" s="151"/>
      <c r="N25" s="151"/>
      <c r="O25" s="151"/>
      <c r="P25" s="37"/>
      <c r="R25" s="46">
        <v>22</v>
      </c>
      <c r="S25" s="47" t="e">
        <f t="shared" si="0"/>
        <v>#N/A</v>
      </c>
      <c r="T25" s="47"/>
      <c r="U25" s="52" t="str">
        <f>IF(H25="30 Mins",$N$19,IF(H25="45 Mins",$N$20,IF(H25="60 Mins",$N$21,IF(H25="Alt 1",$N$22,IF(H25="Alt 2",$N$23,IF(H25="Alt 3",$N$24,IF(H25="Alt 4",$N$25,IF(H25="Alt 5",#REF!,IF(H25="Change",V24,"")))))))))</f>
        <v/>
      </c>
      <c r="V25" s="53" t="e">
        <f>IF(COUNT(U$4:U25)=0,NA(),IF(ISNUMBER(U25),U25,V24))</f>
        <v>#N/A</v>
      </c>
      <c r="W25" s="48" t="e">
        <f t="shared" si="1"/>
        <v>#N/A</v>
      </c>
      <c r="X25" s="72" t="str">
        <f>IF(AND(ISNUMBER($S25),COUNT($U$4:$U25)=X$2),$S25,"")</f>
        <v/>
      </c>
      <c r="Y25" s="72" t="str">
        <f>IF(AND(ISNUMBER($S25),COUNT($U$4:$U25)=Y$2),$S25,"")</f>
        <v/>
      </c>
      <c r="Z25" s="72" t="str">
        <f>IF(AND(ISNUMBER($S25),COUNT($U$4:$U25)=Z$2),$S25,"")</f>
        <v/>
      </c>
      <c r="AA25" s="72" t="str">
        <f>IF(AND(ISNUMBER($S25),COUNT($U$4:$U25)=AA$2),$S25,"")</f>
        <v/>
      </c>
      <c r="AB25" s="72" t="str">
        <f>IF(AND(ISNUMBER($S25),COUNT($U$4:$U25)=AB$2),$S25,"")</f>
        <v/>
      </c>
      <c r="AC25" s="72" t="str">
        <f>IF(AND(ISNUMBER($S25),COUNT($U$4:$U25)=AC$2),$S25,"")</f>
        <v/>
      </c>
      <c r="AD25" s="72" t="str">
        <f>IF(AND(ISNUMBER($S25),COUNT($U$4:$U25)=AD$2),$S25,"")</f>
        <v/>
      </c>
      <c r="AE25" s="72" t="str">
        <f>IF(AND(ISNUMBER($S25),COUNT($U$4:$U25)=AE$2),$S25,"")</f>
        <v/>
      </c>
      <c r="AF25" s="72" t="str">
        <f>IF(AND(ISNUMBER($S25),COUNT($U$4:$U25)=AF$2),$S25,"")</f>
        <v/>
      </c>
      <c r="AG25" s="72" t="str">
        <f>IF(AND(ISNUMBER($S25),COUNT($U$4:$U25)=AG$2),$S25,"")</f>
        <v/>
      </c>
      <c r="AH25" s="72" t="str">
        <f>IF(AND(ISNUMBER($S25),COUNT($U$4:$U25)=AH$2),$S25,"")</f>
        <v/>
      </c>
      <c r="AI25" s="72" t="str">
        <f>IF(AND(ISNUMBER($S25),COUNT($U$4:$U25)=AI$2),$S25,"")</f>
        <v/>
      </c>
      <c r="AJ25" s="51" t="e">
        <f>IFERROR(IF(COUNT($U$4:$U25)&lt;&gt;AJ$2,NA(),SLOPE(X$4:X$26,$R$4:$R$26)*($R25-COUNTIF(BH$4:BH25,"Hold"))+INTERCEPT(X$4:X$26,$R$4:$R$26)),NA())</f>
        <v>#N/A</v>
      </c>
      <c r="AK25" s="51" t="e">
        <f>IFERROR(IF(COUNT($U$4:$U25)&lt;&gt;AK$2,NA(),SLOPE(Y$4:Y$26,$R$4:$R$26)*($R25-COUNTIF(BI$4:BI25,"Hold"))+INTERCEPT(Y$4:Y$26,$R$4:$R$26)),NA())</f>
        <v>#N/A</v>
      </c>
      <c r="AL25" s="51" t="e">
        <f>IFERROR(IF(COUNT($U$4:$U25)&lt;&gt;AL$2,NA(),SLOPE(Z$4:Z$26,$R$4:$R$26)*($R25-COUNTIF(BJ$4:BJ25,"Hold"))+INTERCEPT(Z$4:Z$26,$R$4:$R$26)),NA())</f>
        <v>#N/A</v>
      </c>
      <c r="AM25" s="51" t="e">
        <f>IFERROR(IF(COUNT($U$4:$U25)&lt;&gt;AM$2,NA(),SLOPE(AA$4:AA$26,$R$4:$R$26)*($R25-COUNTIF(BK$4:BK25,"Hold"))+INTERCEPT(AA$4:AA$26,$R$4:$R$26)),NA())</f>
        <v>#N/A</v>
      </c>
      <c r="AN25" s="51" t="e">
        <f>IFERROR(IF(COUNT($U$4:$U25)&lt;&gt;AN$2,NA(),SLOPE(AB$4:AB$26,$R$4:$R$26)*($R25-COUNTIF(BL$4:BL25,"Hold"))+INTERCEPT(AB$4:AB$26,$R$4:$R$26)),NA())</f>
        <v>#N/A</v>
      </c>
      <c r="AO25" s="51" t="e">
        <f>IFERROR(IF(COUNT($U$4:$U25)&lt;&gt;AO$2,NA(),SLOPE(AC$4:AC$26,$R$4:$R$26)*($R25-COUNTIF(BM$4:BM25,"Hold"))+INTERCEPT(AC$4:AC$26,$R$4:$R$26)),NA())</f>
        <v>#N/A</v>
      </c>
      <c r="AP25" s="51" t="e">
        <f>IFERROR(IF(COUNT($U$4:$U25)&lt;&gt;AP$2,NA(),SLOPE(AD$4:AD$26,$R$4:$R$26)*($R25-COUNTIF(BN$4:BN25,"Hold"))+INTERCEPT(AD$4:AD$26,$R$4:$R$26)),NA())</f>
        <v>#N/A</v>
      </c>
      <c r="AQ25" s="51" t="e">
        <f>IFERROR(IF(COUNT($U$4:$U25)&lt;&gt;AQ$2,NA(),SLOPE(AE$4:AE$26,$R$4:$R$26)*($R25-COUNTIF(BO$4:BO25,"Hold"))+INTERCEPT(AE$4:AE$26,$R$4:$R$26)),NA())</f>
        <v>#N/A</v>
      </c>
      <c r="AR25" s="51" t="e">
        <f>IFERROR(IF(COUNT($U$4:$U25)&lt;&gt;AR$2,NA(),SLOPE(AF$4:AF$26,$R$4:$R$26)*($R25-COUNTIF(BP$4:BP25,"Hold"))+INTERCEPT(AF$4:AF$26,$R$4:$R$26)),NA())</f>
        <v>#N/A</v>
      </c>
      <c r="AS25" s="51" t="e">
        <f>IFERROR(IF(COUNT($U$4:$U25)&lt;&gt;AS$2,NA(),SLOPE(AG$4:AG$26,$R$4:$R$26)*($R25-COUNTIF(BQ$4:BQ25,"Hold"))+INTERCEPT(AG$4:AG$26,$R$4:$R$26)),NA())</f>
        <v>#N/A</v>
      </c>
      <c r="AT25" s="51" t="e">
        <f>IFERROR(IF(COUNT($U$4:$U25)&lt;&gt;AT$2,NA(),SLOPE(AH$4:AH$26,$R$4:$R$26)*($R25-COUNTIF(BR$4:BR25,"Hold"))+INTERCEPT(AH$4:AH$26,$R$4:$R$26)),NA())</f>
        <v>#N/A</v>
      </c>
      <c r="AU25" s="51" t="e">
        <f>IFERROR(IF(COUNT($U$4:$U25)&lt;&gt;AU$2,NA(),SLOPE(AI$4:AI$26,$R$4:$R$26)*($R25-COUNTIF(BS$4:BS25,"Hold"))+INTERCEPT(AI$4:AI$26,$R$4:$R$26)),NA())</f>
        <v>#N/A</v>
      </c>
      <c r="AV25" s="57" t="e">
        <f>IF(AND(ISNUMBER($U25),COUNT($U$4:$U25)=AV$2),$G25,IF($H25="Hold",AV24,IF(COUNT($U$4:$U25)=AV$2,$V25+AV24,NA())))</f>
        <v>#N/A</v>
      </c>
      <c r="AW25" s="57" t="e">
        <f>IF(AND(ISNUMBER($U25),COUNT($U$4:$U25)=AW$2),$G25,IF($H25="Hold",AW24,IF(COUNT($U$4:$U25)=AW$2,$V25+AW24,NA())))</f>
        <v>#N/A</v>
      </c>
      <c r="AX25" s="57" t="e">
        <f>IF(AND(ISNUMBER($U25),COUNT($U$4:$U25)=AX$2),$G25,IF($H25="Hold",AX24,IF(COUNT($U$4:$U25)=AX$2,$V25+AX24,NA())))</f>
        <v>#N/A</v>
      </c>
      <c r="AY25" s="57" t="e">
        <f>IF(AND(ISNUMBER($U25),COUNT($U$4:$U25)=AY$2),$G25,IF($H25="Hold",AY24,IF(COUNT($U$4:$U25)=AY$2,$V25+AY24,NA())))</f>
        <v>#N/A</v>
      </c>
      <c r="AZ25" s="57" t="e">
        <f>IF(AND(ISNUMBER($U25),COUNT($U$4:$U25)=AZ$2),$G25,IF($H25="Hold",AZ24,IF(COUNT($U$4:$U25)=AZ$2,$V25+AZ24,NA())))</f>
        <v>#N/A</v>
      </c>
      <c r="BA25" s="57" t="e">
        <f>IF(AND(ISNUMBER($U25),COUNT($U$4:$U25)=BA$2),$G25,IF($H25="Hold",BA24,IF(COUNT($U$4:$U25)=BA$2,$V25+BA24,NA())))</f>
        <v>#N/A</v>
      </c>
      <c r="BB25" s="57" t="e">
        <f>IF(AND(ISNUMBER($U25),COUNT($U$4:$U25)=BB$2),$G25,IF($H25="Hold",BB24,IF(COUNT($U$4:$U25)=BB$2,$V25+BB24,NA())))</f>
        <v>#N/A</v>
      </c>
      <c r="BC25" s="57" t="e">
        <f>IF(AND(ISNUMBER($U25),COUNT($U$4:$U25)=BC$2),$G25,IF($H25="Hold",BC24,IF(COUNT($U$4:$U25)=BC$2,$V25+BC24,NA())))</f>
        <v>#N/A</v>
      </c>
      <c r="BD25" s="57" t="e">
        <f>IF(AND(ISNUMBER($U25),COUNT($U$4:$U25)=BD$2),$G25,IF($H25="Hold",BD24,IF(COUNT($U$4:$U25)=BD$2,$V25+BD24,NA())))</f>
        <v>#N/A</v>
      </c>
      <c r="BE25" s="57" t="e">
        <f>IF(AND(ISNUMBER($U25),COUNT($U$4:$U25)=BE$2),$G25,IF($H25="Hold",BE24,IF(COUNT($U$4:$U25)=BE$2,$V25+BE24,NA())))</f>
        <v>#N/A</v>
      </c>
      <c r="BF25" s="57" t="e">
        <f>IF(AND(ISNUMBER($U25),COUNT($U$4:$U25)=BF$2),$G25,IF($H25="Hold",BF24,IF(COUNT($U$4:$U25)=BF$2,$V25+BF24,NA())))</f>
        <v>#N/A</v>
      </c>
      <c r="BG25" s="57" t="e">
        <f>IF(AND(ISNUMBER($U25),COUNT($U$4:$U25)=BG$2),$G25,IF($H25="Hold",BG24,IF(COUNT($U$4:$U25)=BG$2,$V25+BG24,NA())))</f>
        <v>#N/A</v>
      </c>
      <c r="BH25" s="55" t="e">
        <f>IF(AND(COUNT($U$4:$U25)=BH$2,$H25="Hold"),"Hold",NA())</f>
        <v>#N/A</v>
      </c>
      <c r="BI25" s="55" t="e">
        <f>IF(AND(COUNT($U$4:$U25)=BI$2,$H25="Hold"),"Hold",NA())</f>
        <v>#N/A</v>
      </c>
      <c r="BJ25" s="55" t="e">
        <f>IF(AND(COUNT($U$4:$U25)=BJ$2,$H25="Hold"),"Hold",NA())</f>
        <v>#N/A</v>
      </c>
      <c r="BK25" s="55" t="e">
        <f>IF(AND(COUNT($U$4:$U25)=BK$2,$H25="Hold"),"Hold",NA())</f>
        <v>#N/A</v>
      </c>
      <c r="BL25" s="55" t="e">
        <f>IF(AND(COUNT($U$4:$U25)=BL$2,$H25="Hold"),"Hold",NA())</f>
        <v>#N/A</v>
      </c>
      <c r="BM25" s="55" t="e">
        <f>IF(AND(COUNT($U$4:$U25)=BM$2,$H25="Hold"),"Hold",NA())</f>
        <v>#N/A</v>
      </c>
      <c r="BN25" s="55" t="e">
        <f>IF(AND(COUNT($U$4:$U25)=BN$2,$H25="Hold"),"Hold",NA())</f>
        <v>#N/A</v>
      </c>
      <c r="BO25" s="55" t="e">
        <f>IF(AND(COUNT($U$4:$U25)=BO$2,$H25="Hold"),"Hold",NA())</f>
        <v>#N/A</v>
      </c>
      <c r="BP25" s="55" t="e">
        <f>IF(AND(COUNT($U$4:$U25)=BP$2,$H25="Hold"),"Hold",NA())</f>
        <v>#N/A</v>
      </c>
      <c r="BQ25" s="55" t="e">
        <f>IF(AND(COUNT($U$4:$U25)=BQ$2,$H25="Hold"),"Hold",NA())</f>
        <v>#N/A</v>
      </c>
      <c r="BR25" s="55" t="e">
        <f>IF(AND(COUNT($U$4:$U25)=BR$2,$H25="Hold"),"Hold",NA())</f>
        <v>#N/A</v>
      </c>
      <c r="BS25" s="55" t="e">
        <f>IF(AND(COUNT($U$4:$U25)=BS$2,$H25="Hold"),"Hold",NA())</f>
        <v>#N/A</v>
      </c>
    </row>
    <row r="26" spans="1:71" s="96" customFormat="1" ht="18.75" customHeight="1" x14ac:dyDescent="0.25">
      <c r="B26" s="61" t="str">
        <f>IF(ISBLANK($A$1),"","This worksheet was created by Mike Braun for the Pulaski County School District.  (Delete contents of Cell A1.)")</f>
        <v/>
      </c>
      <c r="C26" s="95"/>
      <c r="D26" s="9">
        <f t="shared" si="2"/>
        <v>44</v>
      </c>
      <c r="E26" s="10">
        <f t="shared" si="3"/>
        <v>42898</v>
      </c>
      <c r="F26" s="5" t="str">
        <f>IFERROR(IF(COUNT(G$4:G26)=0,"",IF(H26="Hold",F25,IF(ISNUMBER(U26),G26,F25+V26))),"")</f>
        <v/>
      </c>
      <c r="G26" s="14"/>
      <c r="H26" s="27"/>
      <c r="I26" s="17"/>
      <c r="J26" s="93"/>
      <c r="K26" s="41"/>
      <c r="L26" s="152"/>
      <c r="M26" s="152"/>
      <c r="N26" s="152"/>
      <c r="O26" s="152"/>
      <c r="P26" s="42"/>
      <c r="R26" s="46">
        <v>23</v>
      </c>
      <c r="S26" s="47" t="e">
        <f t="shared" si="0"/>
        <v>#N/A</v>
      </c>
      <c r="T26" s="47"/>
      <c r="U26" s="52" t="str">
        <f>IF(H26="30 Mins",$N$19,IF(H26="45 Mins",$N$20,IF(H26="60 Mins",$N$21,IF(H26="Alt 1",$N$22,IF(H26="Alt 2",$N$23,IF(H26="Alt 3",$N$24,IF(H26="Alt 4",$N$25,IF(H26="Alt 5",#REF!,IF(H26="Change",V25,"")))))))))</f>
        <v/>
      </c>
      <c r="V26" s="53" t="e">
        <f>IF(COUNT(U$4:U26)=0,NA(),IF(ISNUMBER(U26),U26,V25))</f>
        <v>#N/A</v>
      </c>
      <c r="W26" s="48" t="e">
        <f t="shared" si="1"/>
        <v>#N/A</v>
      </c>
      <c r="X26" s="73" t="str">
        <f>IF(AND(ISNUMBER($S26),COUNT($U$4:$U26)=X$2),$S26,"")</f>
        <v/>
      </c>
      <c r="Y26" s="73" t="str">
        <f>IF(AND(ISNUMBER($S26),COUNT($U$4:$U26)=Y$2),$S26,"")</f>
        <v/>
      </c>
      <c r="Z26" s="73" t="str">
        <f>IF(AND(ISNUMBER($S26),COUNT($U$4:$U26)=Z$2),$S26,"")</f>
        <v/>
      </c>
      <c r="AA26" s="73" t="str">
        <f>IF(AND(ISNUMBER($S26),COUNT($U$4:$U26)=AA$2),$S26,"")</f>
        <v/>
      </c>
      <c r="AB26" s="73" t="str">
        <f>IF(AND(ISNUMBER($S26),COUNT($U$4:$U26)=AB$2),$S26,"")</f>
        <v/>
      </c>
      <c r="AC26" s="73" t="str">
        <f>IF(AND(ISNUMBER($S26),COUNT($U$4:$U26)=AC$2),$S26,"")</f>
        <v/>
      </c>
      <c r="AD26" s="73" t="str">
        <f>IF(AND(ISNUMBER($S26),COUNT($U$4:$U26)=AD$2),$S26,"")</f>
        <v/>
      </c>
      <c r="AE26" s="73" t="str">
        <f>IF(AND(ISNUMBER($S26),COUNT($U$4:$U26)=AE$2),$S26,"")</f>
        <v/>
      </c>
      <c r="AF26" s="73" t="str">
        <f>IF(AND(ISNUMBER($S26),COUNT($U$4:$U26)=AF$2),$S26,"")</f>
        <v/>
      </c>
      <c r="AG26" s="73" t="str">
        <f>IF(AND(ISNUMBER($S26),COUNT($U$4:$U26)=AG$2),$S26,"")</f>
        <v/>
      </c>
      <c r="AH26" s="73" t="str">
        <f>IF(AND(ISNUMBER($S26),COUNT($U$4:$U26)=AH$2),$S26,"")</f>
        <v/>
      </c>
      <c r="AI26" s="73" t="str">
        <f>IF(AND(ISNUMBER($S26),COUNT($U$4:$U26)=AI$2),$S26,"")</f>
        <v/>
      </c>
      <c r="AJ26" s="51" t="e">
        <f>IFERROR(IF(COUNT($U$4:$U26)&lt;&gt;AJ$2,NA(),SLOPE(X$4:X$26,$R$4:$R$26)*($R26-COUNTIF(BH$4:BH26,"Hold"))+INTERCEPT(X$4:X$26,$R$4:$R$26)),NA())</f>
        <v>#N/A</v>
      </c>
      <c r="AK26" s="51" t="e">
        <f>IFERROR(IF(COUNT($U$4:$U26)&lt;&gt;AK$2,NA(),SLOPE(Y$4:Y$26,$R$4:$R$26)*($R26-COUNTIF(BI$4:BI26,"Hold"))+INTERCEPT(Y$4:Y$26,$R$4:$R$26)),NA())</f>
        <v>#N/A</v>
      </c>
      <c r="AL26" s="51" t="e">
        <f>IFERROR(IF(COUNT($U$4:$U26)&lt;&gt;AL$2,NA(),SLOPE(Z$4:Z$26,$R$4:$R$26)*($R26-COUNTIF(BJ$4:BJ26,"Hold"))+INTERCEPT(Z$4:Z$26,$R$4:$R$26)),NA())</f>
        <v>#N/A</v>
      </c>
      <c r="AM26" s="51" t="e">
        <f>IFERROR(IF(COUNT($U$4:$U26)&lt;&gt;AM$2,NA(),SLOPE(AA$4:AA$26,$R$4:$R$26)*($R26-COUNTIF(BK$4:BK26,"Hold"))+INTERCEPT(AA$4:AA$26,$R$4:$R$26)),NA())</f>
        <v>#N/A</v>
      </c>
      <c r="AN26" s="51" t="e">
        <f>IFERROR(IF(COUNT($U$4:$U26)&lt;&gt;AN$2,NA(),SLOPE(AB$4:AB$26,$R$4:$R$26)*($R26-COUNTIF(BL$4:BL26,"Hold"))+INTERCEPT(AB$4:AB$26,$R$4:$R$26)),NA())</f>
        <v>#N/A</v>
      </c>
      <c r="AO26" s="51" t="e">
        <f>IFERROR(IF(COUNT($U$4:$U26)&lt;&gt;AO$2,NA(),SLOPE(AC$4:AC$26,$R$4:$R$26)*($R26-COUNTIF(BM$4:BM26,"Hold"))+INTERCEPT(AC$4:AC$26,$R$4:$R$26)),NA())</f>
        <v>#N/A</v>
      </c>
      <c r="AP26" s="51" t="e">
        <f>IFERROR(IF(COUNT($U$4:$U26)&lt;&gt;AP$2,NA(),SLOPE(AD$4:AD$26,$R$4:$R$26)*($R26-COUNTIF(BN$4:BN26,"Hold"))+INTERCEPT(AD$4:AD$26,$R$4:$R$26)),NA())</f>
        <v>#N/A</v>
      </c>
      <c r="AQ26" s="51" t="e">
        <f>IFERROR(IF(COUNT($U$4:$U26)&lt;&gt;AQ$2,NA(),SLOPE(AE$4:AE$26,$R$4:$R$26)*($R26-COUNTIF(BO$4:BO26,"Hold"))+INTERCEPT(AE$4:AE$26,$R$4:$R$26)),NA())</f>
        <v>#N/A</v>
      </c>
      <c r="AR26" s="51" t="e">
        <f>IFERROR(IF(COUNT($U$4:$U26)&lt;&gt;AR$2,NA(),SLOPE(AF$4:AF$26,$R$4:$R$26)*($R26-COUNTIF(BP$4:BP26,"Hold"))+INTERCEPT(AF$4:AF$26,$R$4:$R$26)),NA())</f>
        <v>#N/A</v>
      </c>
      <c r="AS26" s="51" t="e">
        <f>IFERROR(IF(COUNT($U$4:$U26)&lt;&gt;AS$2,NA(),SLOPE(AG$4:AG$26,$R$4:$R$26)*($R26-COUNTIF(BQ$4:BQ26,"Hold"))+INTERCEPT(AG$4:AG$26,$R$4:$R$26)),NA())</f>
        <v>#N/A</v>
      </c>
      <c r="AT26" s="51" t="e">
        <f>IFERROR(IF(COUNT($U$4:$U26)&lt;&gt;AT$2,NA(),SLOPE(AH$4:AH$26,$R$4:$R$26)*($R26-COUNTIF(BR$4:BR26,"Hold"))+INTERCEPT(AH$4:AH$26,$R$4:$R$26)),NA())</f>
        <v>#N/A</v>
      </c>
      <c r="AU26" s="51" t="e">
        <f>IFERROR(IF(COUNT($U$4:$U26)&lt;&gt;AU$2,NA(),SLOPE(AI$4:AI$26,$R$4:$R$26)*($R26-COUNTIF(BS$4:BS26,"Hold"))+INTERCEPT(AI$4:AI$26,$R$4:$R$26)),NA())</f>
        <v>#N/A</v>
      </c>
      <c r="AV26" s="57" t="e">
        <f>IF(AND(ISNUMBER($U26),COUNT($U$4:$U26)=AV$2),$G26,IF($H26="Hold",AV25,IF(COUNT($U$4:$U26)=AV$2,$V26+AV25,NA())))</f>
        <v>#N/A</v>
      </c>
      <c r="AW26" s="57" t="e">
        <f>IF(AND(ISNUMBER($U26),COUNT($U$4:$U26)=AW$2),$G26,IF($H26="Hold",AW25,IF(COUNT($U$4:$U26)=AW$2,$V26+AW25,NA())))</f>
        <v>#N/A</v>
      </c>
      <c r="AX26" s="57" t="e">
        <f>IF(AND(ISNUMBER($U26),COUNT($U$4:$U26)=AX$2),$G26,IF($H26="Hold",AX25,IF(COUNT($U$4:$U26)=AX$2,$V26+AX25,NA())))</f>
        <v>#N/A</v>
      </c>
      <c r="AY26" s="57" t="e">
        <f>IF(AND(ISNUMBER($U26),COUNT($U$4:$U26)=AY$2),$G26,IF($H26="Hold",AY25,IF(COUNT($U$4:$U26)=AY$2,$V26+AY25,NA())))</f>
        <v>#N/A</v>
      </c>
      <c r="AZ26" s="57" t="e">
        <f>IF(AND(ISNUMBER($U26),COUNT($U$4:$U26)=AZ$2),$G26,IF($H26="Hold",AZ25,IF(COUNT($U$4:$U26)=AZ$2,$V26+AZ25,NA())))</f>
        <v>#N/A</v>
      </c>
      <c r="BA26" s="57" t="e">
        <f>IF(AND(ISNUMBER($U26),COUNT($U$4:$U26)=BA$2),$G26,IF($H26="Hold",BA25,IF(COUNT($U$4:$U26)=BA$2,$V26+BA25,NA())))</f>
        <v>#N/A</v>
      </c>
      <c r="BB26" s="57" t="e">
        <f>IF(AND(ISNUMBER($U26),COUNT($U$4:$U26)=BB$2),$G26,IF($H26="Hold",BB25,IF(COUNT($U$4:$U26)=BB$2,$V26+BB25,NA())))</f>
        <v>#N/A</v>
      </c>
      <c r="BC26" s="57" t="e">
        <f>IF(AND(ISNUMBER($U26),COUNT($U$4:$U26)=BC$2),$G26,IF($H26="Hold",BC25,IF(COUNT($U$4:$U26)=BC$2,$V26+BC25,NA())))</f>
        <v>#N/A</v>
      </c>
      <c r="BD26" s="57" t="e">
        <f>IF(AND(ISNUMBER($U26),COUNT($U$4:$U26)=BD$2),$G26,IF($H26="Hold",BD25,IF(COUNT($U$4:$U26)=BD$2,$V26+BD25,NA())))</f>
        <v>#N/A</v>
      </c>
      <c r="BE26" s="57" t="e">
        <f>IF(AND(ISNUMBER($U26),COUNT($U$4:$U26)=BE$2),$G26,IF($H26="Hold",BE25,IF(COUNT($U$4:$U26)=BE$2,$V26+BE25,NA())))</f>
        <v>#N/A</v>
      </c>
      <c r="BF26" s="57" t="e">
        <f>IF(AND(ISNUMBER($U26),COUNT($U$4:$U26)=BF$2),$G26,IF($H26="Hold",BF25,IF(COUNT($U$4:$U26)=BF$2,$V26+BF25,NA())))</f>
        <v>#N/A</v>
      </c>
      <c r="BG26" s="57" t="e">
        <f>IF(AND(ISNUMBER($U26),COUNT($U$4:$U26)=BG$2),$G26,IF($H26="Hold",BG25,IF(COUNT($U$4:$U26)=BG$2,$V26+BG25,NA())))</f>
        <v>#N/A</v>
      </c>
      <c r="BH26" s="55" t="e">
        <f>IF(AND(COUNT($U$4:$U26)=BH$2,$H26="Hold"),"Hold",NA())</f>
        <v>#N/A</v>
      </c>
      <c r="BI26" s="55" t="e">
        <f>IF(AND(COUNT($U$4:$U26)=BI$2,$H26="Hold"),"Hold",NA())</f>
        <v>#N/A</v>
      </c>
      <c r="BJ26" s="55" t="e">
        <f>IF(AND(COUNT($U$4:$U26)=BJ$2,$H26="Hold"),"Hold",NA())</f>
        <v>#N/A</v>
      </c>
      <c r="BK26" s="55" t="e">
        <f>IF(AND(COUNT($U$4:$U26)=BK$2,$H26="Hold"),"Hold",NA())</f>
        <v>#N/A</v>
      </c>
      <c r="BL26" s="55" t="e">
        <f>IF(AND(COUNT($U$4:$U26)=BL$2,$H26="Hold"),"Hold",NA())</f>
        <v>#N/A</v>
      </c>
      <c r="BM26" s="55" t="e">
        <f>IF(AND(COUNT($U$4:$U26)=BM$2,$H26="Hold"),"Hold",NA())</f>
        <v>#N/A</v>
      </c>
      <c r="BN26" s="55" t="e">
        <f>IF(AND(COUNT($U$4:$U26)=BN$2,$H26="Hold"),"Hold",NA())</f>
        <v>#N/A</v>
      </c>
      <c r="BO26" s="55" t="e">
        <f>IF(AND(COUNT($U$4:$U26)=BO$2,$H26="Hold"),"Hold",NA())</f>
        <v>#N/A</v>
      </c>
      <c r="BP26" s="55" t="e">
        <f>IF(AND(COUNT($U$4:$U26)=BP$2,$H26="Hold"),"Hold",NA())</f>
        <v>#N/A</v>
      </c>
      <c r="BQ26" s="55" t="e">
        <f>IF(AND(COUNT($U$4:$U26)=BQ$2,$H26="Hold"),"Hold",NA())</f>
        <v>#N/A</v>
      </c>
      <c r="BR26" s="55" t="e">
        <f>IF(AND(COUNT($U$4:$U26)=BR$2,$H26="Hold"),"Hold",NA())</f>
        <v>#N/A</v>
      </c>
      <c r="BS26" s="55" t="e">
        <f>IF(AND(COUNT($U$4:$U26)=BS$2,$H26="Hold"),"Hold",NA())</f>
        <v>#N/A</v>
      </c>
    </row>
    <row r="27" spans="1:71" s="96" customFormat="1" ht="8.25" customHeight="1" x14ac:dyDescent="0.3">
      <c r="B27" s="98"/>
      <c r="C27" s="95"/>
      <c r="D27" s="140" t="s">
        <v>87</v>
      </c>
      <c r="E27" s="140"/>
      <c r="F27" s="140"/>
      <c r="G27" s="140"/>
      <c r="H27" s="140"/>
      <c r="I27" s="140"/>
      <c r="J27" s="15"/>
      <c r="K27" s="88"/>
      <c r="L27" s="149" t="s">
        <v>85</v>
      </c>
      <c r="M27" s="149"/>
      <c r="N27" s="149"/>
      <c r="O27" s="149"/>
      <c r="R27" s="11"/>
      <c r="S27" s="11"/>
      <c r="T27" s="11"/>
      <c r="U27" s="100"/>
      <c r="V27" s="100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71" s="96" customFormat="1" ht="18.75" customHeight="1" x14ac:dyDescent="0.25">
      <c r="B28" s="130" t="s">
        <v>18</v>
      </c>
      <c r="C28" s="95"/>
      <c r="D28" s="141"/>
      <c r="E28" s="141"/>
      <c r="F28" s="141"/>
      <c r="G28" s="141"/>
      <c r="H28" s="141"/>
      <c r="I28" s="141"/>
      <c r="J28" s="101"/>
      <c r="L28" s="150"/>
      <c r="M28" s="150"/>
      <c r="N28" s="150"/>
      <c r="O28" s="150"/>
      <c r="P28" s="117"/>
      <c r="Q28" s="117"/>
    </row>
    <row r="29" spans="1:71" s="96" customFormat="1" ht="31.5" x14ac:dyDescent="0.25">
      <c r="A29" s="2"/>
      <c r="B29" s="80" t="s">
        <v>76</v>
      </c>
      <c r="C29" s="88"/>
      <c r="J29" s="101"/>
      <c r="L29" s="118"/>
      <c r="M29" s="118"/>
      <c r="N29" s="118"/>
      <c r="O29" s="118"/>
      <c r="P29" s="116"/>
      <c r="Q29" s="116"/>
    </row>
    <row r="30" spans="1:71" s="96" customFormat="1" ht="18.75" customHeight="1" x14ac:dyDescent="0.25">
      <c r="A30" s="2"/>
      <c r="B30" s="119" t="s">
        <v>74</v>
      </c>
      <c r="C30" s="88"/>
      <c r="J30" s="101"/>
      <c r="K30" s="88"/>
      <c r="L30" s="131"/>
      <c r="M30" s="88"/>
      <c r="N30" s="88"/>
      <c r="O30" s="88"/>
      <c r="P30" s="102"/>
    </row>
    <row r="31" spans="1:71" s="2" customFormat="1" ht="18.75" customHeight="1" x14ac:dyDescent="0.25">
      <c r="B31" s="103"/>
      <c r="C31" s="88"/>
      <c r="J31" s="15"/>
      <c r="K31" s="88"/>
      <c r="L31" s="104"/>
      <c r="M31" s="104"/>
      <c r="N31" s="104"/>
      <c r="O31" s="105"/>
      <c r="P31" s="106"/>
    </row>
    <row r="32" spans="1:71" s="2" customFormat="1" ht="18.75" customHeight="1" x14ac:dyDescent="0.25">
      <c r="A32" s="12"/>
      <c r="C32" s="104"/>
      <c r="J32" s="15"/>
      <c r="L32" s="88"/>
      <c r="M32" s="88"/>
      <c r="N32" s="88"/>
      <c r="O32" s="88"/>
      <c r="P32" s="102"/>
    </row>
    <row r="33" spans="1:16" s="2" customFormat="1" ht="18.75" customHeight="1" x14ac:dyDescent="0.25">
      <c r="C33" s="88"/>
      <c r="D33" s="102"/>
      <c r="E33" s="107"/>
      <c r="F33" s="107"/>
      <c r="G33" s="108"/>
      <c r="H33" s="99"/>
      <c r="I33" s="3"/>
      <c r="J33" s="3"/>
      <c r="L33" s="88"/>
      <c r="M33" s="88"/>
      <c r="N33" s="88"/>
      <c r="O33" s="88"/>
      <c r="P33" s="102"/>
    </row>
    <row r="34" spans="1:16" ht="49.5" customHeight="1" x14ac:dyDescent="0.25">
      <c r="A34" s="2"/>
      <c r="B34" s="2"/>
      <c r="C34" s="88"/>
      <c r="K34" s="2"/>
      <c r="L34" s="2"/>
      <c r="M34" s="2"/>
      <c r="N34" s="2"/>
      <c r="O34" s="2"/>
      <c r="P34" s="19"/>
    </row>
    <row r="35" spans="1:16" s="2" customFormat="1" ht="15" customHeight="1" x14ac:dyDescent="0.25">
      <c r="D35" s="102"/>
      <c r="E35" s="107"/>
      <c r="F35" s="107"/>
      <c r="G35" s="113"/>
      <c r="H35" s="113"/>
      <c r="I35" s="114"/>
      <c r="J35" s="49"/>
      <c r="P35" s="19"/>
    </row>
    <row r="36" spans="1:16" s="2" customFormat="1" ht="15" customHeight="1" x14ac:dyDescent="0.25">
      <c r="D36" s="102"/>
      <c r="E36" s="107"/>
      <c r="F36" s="107"/>
      <c r="G36" s="113"/>
      <c r="H36" s="113"/>
      <c r="I36" s="114"/>
      <c r="J36" s="49"/>
      <c r="P36" s="19"/>
    </row>
    <row r="37" spans="1:16" s="2" customFormat="1" ht="15" customHeight="1" x14ac:dyDescent="0.25">
      <c r="D37" s="19"/>
      <c r="E37" s="15"/>
      <c r="F37" s="15"/>
      <c r="J37" s="15"/>
      <c r="P37" s="19"/>
    </row>
    <row r="38" spans="1:16" s="2" customFormat="1" ht="15" customHeight="1" x14ac:dyDescent="0.25">
      <c r="D38" s="19"/>
      <c r="E38" s="15"/>
      <c r="F38" s="15"/>
      <c r="J38" s="15"/>
      <c r="P38" s="19"/>
    </row>
    <row r="39" spans="1:16" s="2" customFormat="1" ht="15" customHeight="1" x14ac:dyDescent="0.25">
      <c r="D39" s="19"/>
      <c r="E39" s="15"/>
      <c r="F39" s="15"/>
      <c r="J39" s="15"/>
      <c r="P39" s="19"/>
    </row>
    <row r="40" spans="1:16" s="2" customFormat="1" ht="15" customHeight="1" x14ac:dyDescent="0.25">
      <c r="D40" s="19"/>
      <c r="E40" s="15"/>
      <c r="F40" s="15"/>
      <c r="J40" s="15"/>
      <c r="P40" s="19"/>
    </row>
    <row r="41" spans="1:16" s="2" customFormat="1" ht="15" customHeight="1" x14ac:dyDescent="0.25">
      <c r="D41" s="19"/>
      <c r="E41" s="15"/>
      <c r="F41" s="15"/>
      <c r="J41" s="15"/>
      <c r="P41" s="19"/>
    </row>
    <row r="42" spans="1:16" s="2" customFormat="1" ht="15" customHeight="1" x14ac:dyDescent="0.25">
      <c r="D42" s="19"/>
      <c r="E42" s="15"/>
      <c r="F42" s="15"/>
      <c r="J42" s="15"/>
      <c r="P42" s="19"/>
    </row>
    <row r="43" spans="1:16" s="2" customFormat="1" ht="15" customHeight="1" x14ac:dyDescent="0.25">
      <c r="D43" s="19"/>
      <c r="E43" s="15"/>
      <c r="F43" s="15"/>
      <c r="J43" s="15"/>
      <c r="P43" s="19"/>
    </row>
    <row r="44" spans="1:16" s="2" customFormat="1" ht="15" customHeight="1" x14ac:dyDescent="0.25">
      <c r="D44" s="19"/>
      <c r="E44" s="15"/>
      <c r="F44" s="15"/>
      <c r="J44" s="15"/>
      <c r="P44" s="19"/>
    </row>
    <row r="45" spans="1:16" s="2" customFormat="1" ht="15" customHeight="1" x14ac:dyDescent="0.25">
      <c r="D45" s="19"/>
      <c r="E45" s="15"/>
      <c r="F45" s="15"/>
      <c r="J45" s="15"/>
      <c r="P45" s="19"/>
    </row>
    <row r="46" spans="1:16" s="2" customFormat="1" ht="15" customHeight="1" x14ac:dyDescent="0.25">
      <c r="D46" s="19"/>
      <c r="E46" s="15"/>
      <c r="F46" s="15"/>
      <c r="J46" s="15"/>
      <c r="P46" s="19"/>
    </row>
    <row r="47" spans="1:16" s="2" customFormat="1" ht="15" customHeight="1" x14ac:dyDescent="0.25">
      <c r="D47" s="19"/>
      <c r="E47" s="15"/>
      <c r="F47" s="15"/>
      <c r="J47" s="15"/>
      <c r="P47" s="19"/>
    </row>
    <row r="48" spans="1:16" s="2" customFormat="1" ht="15" customHeight="1" x14ac:dyDescent="0.25">
      <c r="D48" s="19"/>
      <c r="E48" s="15"/>
      <c r="F48" s="15"/>
      <c r="J48" s="15"/>
      <c r="P48" s="19"/>
    </row>
    <row r="49" spans="1:59" s="2" customFormat="1" ht="15" customHeight="1" x14ac:dyDescent="0.25">
      <c r="D49" s="19"/>
      <c r="E49" s="15"/>
      <c r="F49" s="15"/>
      <c r="J49" s="15"/>
      <c r="P49" s="19"/>
    </row>
    <row r="50" spans="1:59" s="2" customFormat="1" ht="15" customHeight="1" x14ac:dyDescent="0.25">
      <c r="D50" s="19"/>
      <c r="E50" s="15"/>
      <c r="F50" s="15"/>
      <c r="J50" s="15"/>
      <c r="P50" s="19"/>
    </row>
    <row r="51" spans="1:59" s="2" customFormat="1" ht="15" customHeight="1" x14ac:dyDescent="0.25">
      <c r="D51" s="19"/>
      <c r="E51" s="15"/>
      <c r="F51" s="15"/>
      <c r="J51" s="15"/>
      <c r="P51" s="19"/>
    </row>
    <row r="52" spans="1:59" s="2" customFormat="1" ht="15" customHeight="1" x14ac:dyDescent="0.25">
      <c r="B52" s="12"/>
      <c r="D52" s="19"/>
      <c r="E52" s="15"/>
      <c r="F52" s="15"/>
      <c r="J52" s="15"/>
      <c r="K52" s="12"/>
      <c r="P52" s="19"/>
    </row>
    <row r="53" spans="1:59" s="2" customFormat="1" ht="15" customHeight="1" x14ac:dyDescent="0.25">
      <c r="B53" s="12"/>
      <c r="D53" s="19"/>
      <c r="E53" s="15"/>
      <c r="F53" s="15"/>
      <c r="J53" s="15"/>
      <c r="K53" s="12"/>
      <c r="P53" s="19"/>
    </row>
    <row r="54" spans="1:59" s="2" customFormat="1" ht="15" customHeight="1" x14ac:dyDescent="0.25">
      <c r="B54" s="12"/>
      <c r="D54" s="19"/>
      <c r="E54" s="15"/>
      <c r="F54" s="15"/>
      <c r="J54" s="15"/>
      <c r="K54" s="12"/>
      <c r="L54" s="12"/>
      <c r="M54" s="12"/>
      <c r="N54" s="12"/>
      <c r="O54" s="12"/>
      <c r="P54" s="20"/>
    </row>
    <row r="55" spans="1:59" s="2" customFormat="1" ht="14.1" customHeight="1" x14ac:dyDescent="0.25">
      <c r="A55" s="12"/>
      <c r="B55" s="12"/>
      <c r="C55" s="12"/>
      <c r="D55" s="19"/>
      <c r="E55" s="15"/>
      <c r="F55" s="15"/>
      <c r="J55" s="15"/>
      <c r="K55" s="12"/>
      <c r="L55" s="12"/>
      <c r="M55" s="12"/>
      <c r="N55" s="12"/>
      <c r="O55" s="12"/>
      <c r="P55" s="20"/>
    </row>
    <row r="56" spans="1:59" s="2" customFormat="1" ht="14.1" customHeight="1" x14ac:dyDescent="0.25">
      <c r="A56" s="12"/>
      <c r="B56" s="12"/>
      <c r="C56" s="12"/>
      <c r="D56" s="19"/>
      <c r="E56" s="15"/>
      <c r="F56" s="15"/>
      <c r="J56" s="15"/>
      <c r="K56" s="12"/>
      <c r="L56" s="12"/>
      <c r="M56" s="12"/>
      <c r="N56" s="12"/>
      <c r="O56" s="12"/>
      <c r="P56" s="20"/>
    </row>
    <row r="57" spans="1:59" ht="14.1" customHeight="1" x14ac:dyDescent="0.25">
      <c r="C57" s="12"/>
      <c r="D57" s="20"/>
      <c r="E57" s="16"/>
      <c r="F57" s="16"/>
      <c r="G57" s="12"/>
      <c r="H57" s="12"/>
      <c r="I57" s="12"/>
      <c r="J57" s="16"/>
      <c r="K57" s="12"/>
      <c r="L57" s="12"/>
      <c r="M57" s="12"/>
      <c r="N57" s="12"/>
      <c r="O57" s="12"/>
      <c r="P57" s="20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59" ht="14.1" customHeight="1" x14ac:dyDescent="0.25">
      <c r="C58" s="12"/>
      <c r="D58" s="20"/>
      <c r="E58" s="16"/>
      <c r="F58" s="16"/>
      <c r="G58" s="12"/>
      <c r="H58" s="12"/>
      <c r="I58" s="12"/>
      <c r="J58" s="16"/>
      <c r="L58" s="12"/>
      <c r="M58" s="12"/>
      <c r="N58" s="12"/>
      <c r="O58" s="12"/>
      <c r="P58" s="20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59" ht="14.1" customHeight="1" x14ac:dyDescent="0.25">
      <c r="C59" s="12"/>
      <c r="D59" s="20"/>
      <c r="E59" s="16"/>
      <c r="F59" s="16"/>
      <c r="G59" s="12"/>
      <c r="H59" s="12"/>
      <c r="I59" s="12"/>
      <c r="J59" s="16"/>
      <c r="L59" s="12"/>
      <c r="M59" s="12"/>
      <c r="N59" s="12"/>
      <c r="O59" s="12"/>
      <c r="P59" s="20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0" spans="1:59" ht="14.1" customHeight="1" x14ac:dyDescent="0.25">
      <c r="C60" s="12"/>
      <c r="D60" s="20"/>
      <c r="E60" s="16"/>
      <c r="F60" s="16"/>
      <c r="G60" s="12"/>
      <c r="H60" s="12"/>
      <c r="I60" s="12"/>
      <c r="J60" s="16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</row>
    <row r="61" spans="1:59" ht="14.1" customHeight="1" x14ac:dyDescent="0.25">
      <c r="D61" s="20"/>
      <c r="E61" s="16"/>
      <c r="F61" s="16"/>
      <c r="G61" s="12"/>
      <c r="H61" s="12"/>
      <c r="I61" s="12"/>
      <c r="J61" s="16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</row>
    <row r="62" spans="1:59" ht="14.1" customHeight="1" x14ac:dyDescent="0.25">
      <c r="D62" s="20"/>
      <c r="E62" s="16"/>
      <c r="F62" s="16"/>
      <c r="G62" s="12"/>
      <c r="H62" s="12"/>
      <c r="I62" s="12"/>
      <c r="J62" s="16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3" spans="1:59" ht="14.1" customHeight="1" x14ac:dyDescent="0.25">
      <c r="Q63" s="115"/>
    </row>
    <row r="65" spans="17:17" ht="14.1" customHeight="1" x14ac:dyDescent="0.25">
      <c r="Q65" s="115"/>
    </row>
    <row r="67" spans="17:17" ht="14.1" customHeight="1" x14ac:dyDescent="0.25">
      <c r="Q67" s="115"/>
    </row>
    <row r="69" spans="17:17" ht="14.1" customHeight="1" x14ac:dyDescent="0.25">
      <c r="Q69" s="115"/>
    </row>
    <row r="71" spans="17:17" ht="14.1" customHeight="1" x14ac:dyDescent="0.25">
      <c r="Q71" s="115"/>
    </row>
    <row r="73" spans="17:17" ht="14.1" customHeight="1" x14ac:dyDescent="0.25">
      <c r="Q73" s="115"/>
    </row>
    <row r="75" spans="17:17" ht="14.1" customHeight="1" x14ac:dyDescent="0.25">
      <c r="Q75" s="115"/>
    </row>
    <row r="77" spans="17:17" ht="14.1" customHeight="1" x14ac:dyDescent="0.25">
      <c r="Q77" s="115"/>
    </row>
  </sheetData>
  <sheetProtection algorithmName="SHA-512" hashValue="XTzoBpOw6XEr/1KbqidLjIU/1CrBMXqZ3ZX7mNHxZKRG5aq5OFWDaZVY1nn73Kgb1byXXfEBK3xherKGfK9c4w==" saltValue="fvk0wZLYl1BiC0apZvKDiw==" spinCount="100000" sheet="1" objects="1" scenarios="1" sort="0"/>
  <mergeCells count="22">
    <mergeCell ref="L13:M13"/>
    <mergeCell ref="D2:H2"/>
    <mergeCell ref="B3:B4"/>
    <mergeCell ref="L3:O3"/>
    <mergeCell ref="L4:M4"/>
    <mergeCell ref="N4:O4"/>
    <mergeCell ref="L5:M5"/>
    <mergeCell ref="N5:O5"/>
    <mergeCell ref="L7:O7"/>
    <mergeCell ref="L8:M8"/>
    <mergeCell ref="N8:O8"/>
    <mergeCell ref="L9:M9"/>
    <mergeCell ref="L11:O11"/>
    <mergeCell ref="L24:O26"/>
    <mergeCell ref="D27:I28"/>
    <mergeCell ref="L27:O28"/>
    <mergeCell ref="L14:M14"/>
    <mergeCell ref="L15:M15"/>
    <mergeCell ref="L16:M16"/>
    <mergeCell ref="L18:O18"/>
    <mergeCell ref="O22:P22"/>
    <mergeCell ref="O23:P23"/>
  </mergeCells>
  <conditionalFormatting sqref="R2:BS26">
    <cfRule type="expression" dxfId="27" priority="1">
      <formula>IF(ISBLANK($A$1),TRUE,FALSE)</formula>
    </cfRule>
  </conditionalFormatting>
  <conditionalFormatting sqref="AJ4:BS26">
    <cfRule type="containsErrors" dxfId="26" priority="2">
      <formula>ISERROR(AJ4)</formula>
    </cfRule>
  </conditionalFormatting>
  <dataValidations count="2">
    <dataValidation type="list" showInputMessage="1" showErrorMessage="1" sqref="H4">
      <formula1>$T$4:$T$9</formula1>
    </dataValidation>
    <dataValidation type="list" showInputMessage="1" showErrorMessage="1" sqref="H5:H26">
      <formula1>$T$4:$T$11</formula1>
    </dataValidation>
  </dataValidations>
  <hyperlinks>
    <hyperlink ref="L27" r:id="rId1" display="https://youtu.be/myxUd_RfmoI"/>
  </hyperlinks>
  <printOptions horizontalCentered="1"/>
  <pageMargins left="0.5" right="0.5" top="0.5" bottom="0.7" header="0" footer="0.3"/>
  <pageSetup orientation="landscape" r:id="rId2"/>
  <headerFooter>
    <oddFooter>&amp;L&amp;8Printed &amp;D  &amp;T&amp;C&amp;8Pulaski County Schools&amp;R&amp;8Page &amp;P of &amp;N</oddFooter>
  </headerFooter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77"/>
  <sheetViews>
    <sheetView showGridLines="0" zoomScaleNormal="100" workbookViewId="0"/>
  </sheetViews>
  <sheetFormatPr defaultColWidth="9.140625" defaultRowHeight="14.1" customHeight="1" x14ac:dyDescent="0.25"/>
  <cols>
    <col min="1" max="1" width="2.7109375" style="12" customWidth="1"/>
    <col min="2" max="2" width="113.5703125" style="12" customWidth="1"/>
    <col min="3" max="3" width="2.7109375" style="104" customWidth="1"/>
    <col min="4" max="4" width="6.42578125" style="106" customWidth="1"/>
    <col min="5" max="5" width="10.42578125" style="109" customWidth="1"/>
    <col min="6" max="6" width="7" style="109" customWidth="1"/>
    <col min="7" max="7" width="7" style="110" customWidth="1"/>
    <col min="8" max="8" width="8.42578125" style="110" customWidth="1"/>
    <col min="9" max="9" width="41.85546875" style="111" customWidth="1"/>
    <col min="10" max="10" width="2.7109375" style="112" customWidth="1"/>
    <col min="11" max="11" width="2.7109375" style="104" customWidth="1"/>
    <col min="12" max="12" width="14.42578125" style="104" customWidth="1"/>
    <col min="13" max="13" width="2" style="104" bestFit="1" customWidth="1"/>
    <col min="14" max="15" width="10.5703125" style="104" customWidth="1"/>
    <col min="16" max="16" width="2.5703125" style="106" customWidth="1"/>
    <col min="17" max="17" width="14" style="2" customWidth="1"/>
    <col min="18" max="18" width="8.140625" style="2" bestFit="1" customWidth="1"/>
    <col min="19" max="20" width="9.140625" style="2" customWidth="1"/>
    <col min="21" max="22" width="10.7109375" style="2" customWidth="1"/>
    <col min="23" max="35" width="9.140625" style="2" customWidth="1"/>
    <col min="36" max="48" width="9.140625" style="2"/>
    <col min="49" max="56" width="9.140625" style="2" customWidth="1"/>
    <col min="57" max="59" width="9.140625" style="2"/>
    <col min="60" max="16384" width="9.140625" style="12"/>
  </cols>
  <sheetData>
    <row r="1" spans="1:73" s="81" customFormat="1" ht="10.5" customHeight="1" x14ac:dyDescent="0.3">
      <c r="A1" s="1"/>
      <c r="B1" s="82"/>
      <c r="D1" s="83"/>
      <c r="E1" s="84"/>
      <c r="F1" s="84"/>
      <c r="G1" s="82"/>
      <c r="H1" s="82"/>
      <c r="I1" s="85"/>
      <c r="J1" s="86"/>
      <c r="M1" s="129"/>
      <c r="N1" s="83"/>
      <c r="O1" s="83"/>
      <c r="P1" s="83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U1" s="87"/>
    </row>
    <row r="2" spans="1:73" s="81" customFormat="1" ht="18.75" customHeight="1" x14ac:dyDescent="0.35">
      <c r="B2" s="79" t="s">
        <v>78</v>
      </c>
      <c r="D2" s="142" t="str">
        <f>IF($N$4="","",$N$4)</f>
        <v/>
      </c>
      <c r="E2" s="142"/>
      <c r="F2" s="142"/>
      <c r="G2" s="142"/>
      <c r="H2" s="142"/>
      <c r="I2" s="120" t="str">
        <f>IF($N$8="","",$N$8)</f>
        <v/>
      </c>
      <c r="J2" s="120"/>
      <c r="K2" s="121"/>
      <c r="L2" s="122"/>
      <c r="M2" s="122"/>
      <c r="N2" s="122"/>
      <c r="O2" s="28"/>
      <c r="P2" s="29"/>
      <c r="Q2" s="87"/>
      <c r="R2" s="11" t="s">
        <v>23</v>
      </c>
      <c r="S2" s="4"/>
      <c r="T2" s="4"/>
      <c r="U2" s="4"/>
      <c r="V2" s="4"/>
      <c r="W2" s="6"/>
      <c r="X2" s="68">
        <v>1</v>
      </c>
      <c r="Y2" s="68">
        <v>2</v>
      </c>
      <c r="Z2" s="68">
        <v>3</v>
      </c>
      <c r="AA2" s="68">
        <v>4</v>
      </c>
      <c r="AB2" s="69">
        <v>5</v>
      </c>
      <c r="AC2" s="70">
        <v>6</v>
      </c>
      <c r="AD2" s="70">
        <v>7</v>
      </c>
      <c r="AE2" s="70">
        <v>8</v>
      </c>
      <c r="AF2" s="70">
        <v>9</v>
      </c>
      <c r="AG2" s="70">
        <v>10</v>
      </c>
      <c r="AH2" s="70">
        <v>11</v>
      </c>
      <c r="AI2" s="70">
        <v>12</v>
      </c>
      <c r="AJ2" s="65">
        <v>1</v>
      </c>
      <c r="AK2" s="66">
        <v>2</v>
      </c>
      <c r="AL2" s="66">
        <v>3</v>
      </c>
      <c r="AM2" s="66">
        <v>4</v>
      </c>
      <c r="AN2" s="67">
        <v>5</v>
      </c>
      <c r="AO2" s="67">
        <v>6</v>
      </c>
      <c r="AP2" s="67">
        <v>7</v>
      </c>
      <c r="AQ2" s="67">
        <v>8</v>
      </c>
      <c r="AR2" s="67">
        <v>9</v>
      </c>
      <c r="AS2" s="67">
        <v>10</v>
      </c>
      <c r="AT2" s="67">
        <v>11</v>
      </c>
      <c r="AU2" s="67">
        <v>12</v>
      </c>
      <c r="AV2" s="62">
        <v>1</v>
      </c>
      <c r="AW2" s="63">
        <v>2</v>
      </c>
      <c r="AX2" s="63">
        <v>3</v>
      </c>
      <c r="AY2" s="63">
        <v>4</v>
      </c>
      <c r="AZ2" s="64">
        <v>5</v>
      </c>
      <c r="BA2" s="62">
        <v>6</v>
      </c>
      <c r="BB2" s="62">
        <v>7</v>
      </c>
      <c r="BC2" s="62">
        <v>8</v>
      </c>
      <c r="BD2" s="62">
        <v>9</v>
      </c>
      <c r="BE2" s="62">
        <v>10</v>
      </c>
      <c r="BF2" s="62">
        <v>11</v>
      </c>
      <c r="BG2" s="62">
        <v>12</v>
      </c>
      <c r="BH2" s="58">
        <v>1</v>
      </c>
      <c r="BI2" s="59">
        <v>2</v>
      </c>
      <c r="BJ2" s="59">
        <v>3</v>
      </c>
      <c r="BK2" s="59">
        <v>4</v>
      </c>
      <c r="BL2" s="60">
        <v>5</v>
      </c>
      <c r="BM2" s="58">
        <v>6</v>
      </c>
      <c r="BN2" s="58">
        <v>7</v>
      </c>
      <c r="BO2" s="58">
        <v>8</v>
      </c>
      <c r="BP2" s="58">
        <v>9</v>
      </c>
      <c r="BQ2" s="58">
        <v>10</v>
      </c>
      <c r="BR2" s="58">
        <v>11</v>
      </c>
      <c r="BS2" s="58">
        <v>12</v>
      </c>
    </row>
    <row r="3" spans="1:73" s="2" customFormat="1" ht="18.75" customHeight="1" thickBot="1" x14ac:dyDescent="0.35">
      <c r="B3" s="156" t="str">
        <f>IF($N$4="","",IF($N$8="",$N$4,$N$4&amp;"  ("&amp;N8&amp;")"))</f>
        <v/>
      </c>
      <c r="C3" s="88"/>
      <c r="D3" s="89" t="s">
        <v>22</v>
      </c>
      <c r="E3" s="89" t="s">
        <v>20</v>
      </c>
      <c r="F3" s="89" t="s">
        <v>19</v>
      </c>
      <c r="G3" s="89" t="s">
        <v>21</v>
      </c>
      <c r="H3" s="90" t="s">
        <v>72</v>
      </c>
      <c r="I3" s="91" t="s">
        <v>18</v>
      </c>
      <c r="J3" s="92"/>
      <c r="K3" s="30"/>
      <c r="L3" s="157" t="s">
        <v>62</v>
      </c>
      <c r="M3" s="157"/>
      <c r="N3" s="157"/>
      <c r="O3" s="157"/>
      <c r="P3" s="31"/>
      <c r="Q3" s="18"/>
      <c r="R3" s="43">
        <v>0</v>
      </c>
      <c r="S3" s="44" t="s">
        <v>71</v>
      </c>
      <c r="T3" s="44" t="s">
        <v>65</v>
      </c>
      <c r="U3" s="44" t="s">
        <v>69</v>
      </c>
      <c r="V3" s="44" t="s">
        <v>70</v>
      </c>
      <c r="W3" s="45" t="s">
        <v>11</v>
      </c>
      <c r="X3" s="71" t="s">
        <v>5</v>
      </c>
      <c r="Y3" s="71" t="s">
        <v>6</v>
      </c>
      <c r="Z3" s="71" t="s">
        <v>7</v>
      </c>
      <c r="AA3" s="71" t="s">
        <v>8</v>
      </c>
      <c r="AB3" s="71" t="s">
        <v>9</v>
      </c>
      <c r="AC3" s="71" t="s">
        <v>10</v>
      </c>
      <c r="AD3" s="71" t="s">
        <v>36</v>
      </c>
      <c r="AE3" s="71" t="s">
        <v>26</v>
      </c>
      <c r="AF3" s="71" t="s">
        <v>28</v>
      </c>
      <c r="AG3" s="71" t="s">
        <v>30</v>
      </c>
      <c r="AH3" s="71" t="s">
        <v>32</v>
      </c>
      <c r="AI3" s="71" t="s">
        <v>34</v>
      </c>
      <c r="AJ3" s="50" t="s">
        <v>75</v>
      </c>
      <c r="AK3" s="50" t="s">
        <v>0</v>
      </c>
      <c r="AL3" s="50" t="s">
        <v>1</v>
      </c>
      <c r="AM3" s="50" t="s">
        <v>2</v>
      </c>
      <c r="AN3" s="50" t="s">
        <v>3</v>
      </c>
      <c r="AO3" s="50" t="s">
        <v>4</v>
      </c>
      <c r="AP3" s="50" t="s">
        <v>25</v>
      </c>
      <c r="AQ3" s="50" t="s">
        <v>27</v>
      </c>
      <c r="AR3" s="50" t="s">
        <v>29</v>
      </c>
      <c r="AS3" s="50" t="s">
        <v>31</v>
      </c>
      <c r="AT3" s="50" t="s">
        <v>33</v>
      </c>
      <c r="AU3" s="50" t="s">
        <v>35</v>
      </c>
      <c r="AV3" s="56" t="s">
        <v>77</v>
      </c>
      <c r="AW3" s="56" t="s">
        <v>13</v>
      </c>
      <c r="AX3" s="56" t="s">
        <v>14</v>
      </c>
      <c r="AY3" s="56" t="s">
        <v>15</v>
      </c>
      <c r="AZ3" s="56" t="s">
        <v>16</v>
      </c>
      <c r="BA3" s="56" t="s">
        <v>17</v>
      </c>
      <c r="BB3" s="56" t="s">
        <v>37</v>
      </c>
      <c r="BC3" s="56" t="s">
        <v>38</v>
      </c>
      <c r="BD3" s="56" t="s">
        <v>39</v>
      </c>
      <c r="BE3" s="56" t="s">
        <v>40</v>
      </c>
      <c r="BF3" s="56" t="s">
        <v>41</v>
      </c>
      <c r="BG3" s="56" t="s">
        <v>42</v>
      </c>
      <c r="BH3" s="54" t="s">
        <v>43</v>
      </c>
      <c r="BI3" s="54" t="s">
        <v>44</v>
      </c>
      <c r="BJ3" s="54" t="s">
        <v>45</v>
      </c>
      <c r="BK3" s="54" t="s">
        <v>46</v>
      </c>
      <c r="BL3" s="54" t="s">
        <v>47</v>
      </c>
      <c r="BM3" s="54" t="s">
        <v>48</v>
      </c>
      <c r="BN3" s="54" t="s">
        <v>49</v>
      </c>
      <c r="BO3" s="54" t="s">
        <v>50</v>
      </c>
      <c r="BP3" s="54" t="s">
        <v>51</v>
      </c>
      <c r="BQ3" s="54" t="s">
        <v>52</v>
      </c>
      <c r="BR3" s="54" t="s">
        <v>53</v>
      </c>
      <c r="BS3" s="54" t="s">
        <v>54</v>
      </c>
    </row>
    <row r="4" spans="1:73" s="2" customFormat="1" ht="18.75" customHeight="1" thickTop="1" thickBot="1" x14ac:dyDescent="0.3">
      <c r="B4" s="156"/>
      <c r="C4" s="88"/>
      <c r="D4" s="7">
        <v>0</v>
      </c>
      <c r="E4" s="8">
        <v>42590</v>
      </c>
      <c r="F4" s="5" t="str">
        <f>IFERROR(IF(COUNT(G$4:G4)=0,"",IF(H4="Hold",F3,IF(ISNUMBER(U4),G4,F3+V4))),"")</f>
        <v/>
      </c>
      <c r="G4" s="13"/>
      <c r="H4" s="26"/>
      <c r="I4" s="17"/>
      <c r="J4" s="93"/>
      <c r="K4" s="30"/>
      <c r="L4" s="145" t="s">
        <v>24</v>
      </c>
      <c r="M4" s="145"/>
      <c r="N4" s="147"/>
      <c r="O4" s="147"/>
      <c r="P4" s="32"/>
      <c r="Q4" s="18"/>
      <c r="R4" s="46">
        <v>1</v>
      </c>
      <c r="S4" s="47" t="e">
        <f t="shared" ref="S4:S26" si="0">IF(OR(ISTEXT($G4),ISBLANK($G4)),NA(),$G4)</f>
        <v>#N/A</v>
      </c>
      <c r="T4" s="52" t="s">
        <v>64</v>
      </c>
      <c r="U4" s="52" t="str">
        <f>IF(H4="30 Mins",$N$19,IF(H4="45 Mins",$N$20,IF(H4="60 Mins",$N$21,IF(H4="Alt 1",$N$22,IF(H4="Alt 2",$N$23,IF(H4="Alt 3",$N$24,IF(H4="Alt 4",$N$25,IF(H4="Alt 5",#REF!,IF(H4="Change",V3,"")))))))))</f>
        <v/>
      </c>
      <c r="V4" s="53" t="e">
        <f>IF(COUNT(U$4:U4)=0,NA(),IF(ISNUMBER(U4),U4,V3))</f>
        <v>#N/A</v>
      </c>
      <c r="W4" s="48" t="e">
        <f t="shared" ref="W4:W26" si="1">IF(ISNUMBER(U4),E4-3,NA())</f>
        <v>#N/A</v>
      </c>
      <c r="X4" s="72" t="str">
        <f>IF(AND(ISNUMBER($S4),COUNT($U$4:$U4)=X$2),$S4,"")</f>
        <v/>
      </c>
      <c r="Y4" s="72" t="str">
        <f>IF(AND(ISNUMBER($S4),COUNT($U$4:$U4)=Y$2),$S4,"")</f>
        <v/>
      </c>
      <c r="Z4" s="72" t="str">
        <f>IF(AND(ISNUMBER($S4),COUNT($U$4:$U4)=Z$2),$S4,"")</f>
        <v/>
      </c>
      <c r="AA4" s="72" t="str">
        <f>IF(AND(ISNUMBER($S4),COUNT($U$4:$U4)=AA$2),$S4,"")</f>
        <v/>
      </c>
      <c r="AB4" s="72" t="str">
        <f>IF(AND(ISNUMBER($S4),COUNT($U$4:$U4)=AB$2),$S4,"")</f>
        <v/>
      </c>
      <c r="AC4" s="72" t="str">
        <f>IF(AND(ISNUMBER($S4),COUNT($U$4:$U4)=AC$2),$S4,"")</f>
        <v/>
      </c>
      <c r="AD4" s="72" t="str">
        <f>IF(AND(ISNUMBER($S4),COUNT($U$4:$U4)=AD$2),$S4,"")</f>
        <v/>
      </c>
      <c r="AE4" s="72" t="str">
        <f>IF(AND(ISNUMBER($S4),COUNT($U$4:$U4)=AE$2),$S4,"")</f>
        <v/>
      </c>
      <c r="AF4" s="72" t="str">
        <f>IF(AND(ISNUMBER($S4),COUNT($U$4:$U4)=AF$2),$S4,"")</f>
        <v/>
      </c>
      <c r="AG4" s="72" t="str">
        <f>IF(AND(ISNUMBER($S4),COUNT($U$4:$U4)=AG$2),$S4,"")</f>
        <v/>
      </c>
      <c r="AH4" s="72" t="str">
        <f>IF(AND(ISNUMBER($S4),COUNT($U$4:$U4)=AH$2),$S4,"")</f>
        <v/>
      </c>
      <c r="AI4" s="72" t="str">
        <f>IF(AND(ISNUMBER($S4),COUNT($U$4:$U4)=AI$2),$S4,"")</f>
        <v/>
      </c>
      <c r="AJ4" s="51" t="e">
        <f>IFERROR(IF(COUNT($U$4:$U4)&lt;&gt;AJ$2,NA(),SLOPE(X$4:X$26,$R$4:$R$26)*($R4-COUNTIF(BH$4:BH4,"Hold"))+INTERCEPT(X$4:X$26,$R$4:$R$26)),NA())</f>
        <v>#N/A</v>
      </c>
      <c r="AK4" s="51" t="e">
        <f>IFERROR(IF(COUNT($U$4:$U4)&lt;&gt;AK$2,NA(),SLOPE(Y$4:Y$26,$R$4:$R$26)*($R4-COUNTIF(BI$4:BI4,"Hold"))+INTERCEPT(Y$4:Y$26,$R$4:$R$26)),NA())</f>
        <v>#N/A</v>
      </c>
      <c r="AL4" s="51" t="e">
        <f>IFERROR(IF(COUNT($U$4:$U4)&lt;&gt;AL$2,NA(),SLOPE(Z$4:Z$26,$R$4:$R$26)*($R4-COUNTIF(BJ$4:BJ4,"Hold"))+INTERCEPT(Z$4:Z$26,$R$4:$R$26)),NA())</f>
        <v>#N/A</v>
      </c>
      <c r="AM4" s="51" t="e">
        <f>IFERROR(IF(COUNT($U$4:$U4)&lt;&gt;AM$2,NA(),SLOPE(AA$4:AA$26,$R$4:$R$26)*($R4-COUNTIF(BK$4:BK4,"Hold"))+INTERCEPT(AA$4:AA$26,$R$4:$R$26)),NA())</f>
        <v>#N/A</v>
      </c>
      <c r="AN4" s="51" t="e">
        <f>IFERROR(IF(COUNT($U$4:$U4)&lt;&gt;AN$2,NA(),SLOPE(AB$4:AB$26,$R$4:$R$26)*($R4-COUNTIF(BL$4:BL4,"Hold"))+INTERCEPT(AB$4:AB$26,$R$4:$R$26)),NA())</f>
        <v>#N/A</v>
      </c>
      <c r="AO4" s="51" t="e">
        <f>IFERROR(IF(COUNT($U$4:$U4)&lt;&gt;AO$2,NA(),SLOPE(AC$4:AC$26,$R$4:$R$26)*($R4-COUNTIF(BM$4:BM4,"Hold"))+INTERCEPT(AC$4:AC$26,$R$4:$R$26)),NA())</f>
        <v>#N/A</v>
      </c>
      <c r="AP4" s="51" t="e">
        <f>IFERROR(IF(COUNT($U$4:$U4)&lt;&gt;AP$2,NA(),SLOPE(AD$4:AD$26,$R$4:$R$26)*($R4-COUNTIF(BN$4:BN4,"Hold"))+INTERCEPT(AD$4:AD$26,$R$4:$R$26)),NA())</f>
        <v>#N/A</v>
      </c>
      <c r="AQ4" s="51" t="e">
        <f>IFERROR(IF(COUNT($U$4:$U4)&lt;&gt;AQ$2,NA(),SLOPE(AE$4:AE$26,$R$4:$R$26)*($R4-COUNTIF(BO$4:BO4,"Hold"))+INTERCEPT(AE$4:AE$26,$R$4:$R$26)),NA())</f>
        <v>#N/A</v>
      </c>
      <c r="AR4" s="51" t="e">
        <f>IFERROR(IF(COUNT($U$4:$U4)&lt;&gt;AR$2,NA(),SLOPE(AF$4:AF$26,$R$4:$R$26)*($R4-COUNTIF(BP$4:BP4,"Hold"))+INTERCEPT(AF$4:AF$26,$R$4:$R$26)),NA())</f>
        <v>#N/A</v>
      </c>
      <c r="AS4" s="51" t="e">
        <f>IFERROR(IF(COUNT($U$4:$U4)&lt;&gt;AS$2,NA(),SLOPE(AG$4:AG$26,$R$4:$R$26)*($R4-COUNTIF(BQ$4:BQ4,"Hold"))+INTERCEPT(AG$4:AG$26,$R$4:$R$26)),NA())</f>
        <v>#N/A</v>
      </c>
      <c r="AT4" s="51" t="e">
        <f>IFERROR(IF(COUNT($U$4:$U4)&lt;&gt;AT$2,NA(),SLOPE(AH$4:AH$26,$R$4:$R$26)*($R4-COUNTIF(BR$4:BR4,"Hold"))+INTERCEPT(AH$4:AH$26,$R$4:$R$26)),NA())</f>
        <v>#N/A</v>
      </c>
      <c r="AU4" s="51" t="e">
        <f>IFERROR(IF(COUNT($U$4:$U4)&lt;&gt;AU$2,NA(),SLOPE(AI$4:AI$26,$R$4:$R$26)*($R4-COUNTIF(BS$4:BS4,"Hold"))+INTERCEPT(AI$4:AI$26,$R$4:$R$26)),NA())</f>
        <v>#N/A</v>
      </c>
      <c r="AV4" s="57" t="e">
        <f>IF(AND(ISNUMBER($U4),COUNT($U$4:$U4)=AV$2),$G4,IF($H4="Hold",AV3,IF(COUNT($U$4:$U4)=AV$2,$V4+AV3,NA())))</f>
        <v>#N/A</v>
      </c>
      <c r="AW4" s="57" t="e">
        <f>IF(AND(ISNUMBER($U4),COUNT($U$4:$U4)=AW$2),$G4,IF($H4="Hold",AW3,IF(COUNT($U$4:$U4)=AW$2,$V4+AW3,NA())))</f>
        <v>#N/A</v>
      </c>
      <c r="AX4" s="57" t="e">
        <f>IF(AND(ISNUMBER($U4),COUNT($U$4:$U4)=AX$2),$G4,IF($H4="Hold",AX3,IF(COUNT($U$4:$U4)=AX$2,$V4+AX3,NA())))</f>
        <v>#N/A</v>
      </c>
      <c r="AY4" s="57" t="e">
        <f>IF(AND(ISNUMBER($U4),COUNT($U$4:$U4)=AY$2),$G4,IF($H4="Hold",AY3,IF(COUNT($U$4:$U4)=AY$2,$V4+AY3,NA())))</f>
        <v>#N/A</v>
      </c>
      <c r="AZ4" s="57" t="e">
        <f>IF(AND(ISNUMBER($U4),COUNT($U$4:$U4)=AZ$2),$G4,IF($H4="Hold",AZ3,IF(COUNT($U$4:$U4)=AZ$2,$V4+AZ3,NA())))</f>
        <v>#N/A</v>
      </c>
      <c r="BA4" s="57" t="e">
        <f>IF(AND(ISNUMBER($U4),COUNT($U$4:$U4)=BA$2),$G4,IF($H4="Hold",BA3,IF(COUNT($U$4:$U4)=BA$2,$V4+BA3,NA())))</f>
        <v>#N/A</v>
      </c>
      <c r="BB4" s="57" t="e">
        <f>IF(AND(ISNUMBER($U4),COUNT($U$4:$U4)=BB$2),$G4,IF($H4="Hold",BB3,IF(COUNT($U$4:$U4)=BB$2,$V4+BB3,NA())))</f>
        <v>#N/A</v>
      </c>
      <c r="BC4" s="57" t="e">
        <f>IF(AND(ISNUMBER($U4),COUNT($U$4:$U4)=BC$2),$G4,IF($H4="Hold",BC3,IF(COUNT($U$4:$U4)=BC$2,$V4+BC3,NA())))</f>
        <v>#N/A</v>
      </c>
      <c r="BD4" s="57" t="e">
        <f>IF(AND(ISNUMBER($U4),COUNT($U$4:$U4)=BD$2),$G4,IF($H4="Hold",BD3,IF(COUNT($U$4:$U4)=BD$2,$V4+BD3,NA())))</f>
        <v>#N/A</v>
      </c>
      <c r="BE4" s="57" t="e">
        <f>IF(AND(ISNUMBER($U4),COUNT($U$4:$U4)=BE$2),$G4,IF($H4="Hold",BE3,IF(COUNT($U$4:$U4)=BE$2,$V4+BE3,NA())))</f>
        <v>#N/A</v>
      </c>
      <c r="BF4" s="57" t="e">
        <f>IF(AND(ISNUMBER($U4),COUNT($U$4:$U4)=BF$2),$G4,IF($H4="Hold",BF3,IF(COUNT($U$4:$U4)=BF$2,$V4+BF3,NA())))</f>
        <v>#N/A</v>
      </c>
      <c r="BG4" s="57" t="e">
        <f>IF(AND(ISNUMBER($U4),COUNT($U$4:$U4)=BG$2),$G4,IF($H4="Hold",BG3,IF(COUNT($U$4:$U4)=BG$2,$V4+BG3,NA())))</f>
        <v>#N/A</v>
      </c>
      <c r="BH4" s="55" t="e">
        <f>IF(AND(COUNT($U$4:$U4)=BH$2,$H4="Hold"),"Hold",NA())</f>
        <v>#N/A</v>
      </c>
      <c r="BI4" s="55" t="e">
        <f>IF(AND(COUNT($U$4:$U4)=BI$2,$H4="Hold"),"Hold",NA())</f>
        <v>#N/A</v>
      </c>
      <c r="BJ4" s="55" t="e">
        <f>IF(AND(COUNT($U$4:$U4)=BJ$2,$H4="Hold"),"Hold",NA())</f>
        <v>#N/A</v>
      </c>
      <c r="BK4" s="55" t="e">
        <f>IF(AND(COUNT($U$4:$U4)=BK$2,$H4="Hold"),"Hold",NA())</f>
        <v>#N/A</v>
      </c>
      <c r="BL4" s="55" t="e">
        <f>IF(AND(COUNT($U$4:$U4)=BL$2,$H4="Hold"),"Hold",NA())</f>
        <v>#N/A</v>
      </c>
      <c r="BM4" s="55" t="e">
        <f>IF(AND(COUNT($U$4:$U4)=BM$2,$H4="Hold"),"Hold",NA())</f>
        <v>#N/A</v>
      </c>
      <c r="BN4" s="55" t="e">
        <f>IF(AND(COUNT($U$4:$U4)=BN$2,$H4="Hold"),"Hold",NA())</f>
        <v>#N/A</v>
      </c>
      <c r="BO4" s="55" t="e">
        <f>IF(AND(COUNT($U$4:$U4)=BO$2,$H4="Hold"),"Hold",NA())</f>
        <v>#N/A</v>
      </c>
      <c r="BP4" s="55" t="e">
        <f>IF(AND(COUNT($U$4:$U4)=BP$2,$H4="Hold"),"Hold",NA())</f>
        <v>#N/A</v>
      </c>
      <c r="BQ4" s="55" t="e">
        <f>IF(AND(COUNT($U$4:$U4)=BQ$2,$H4="Hold"),"Hold",NA())</f>
        <v>#N/A</v>
      </c>
      <c r="BR4" s="55" t="e">
        <f>IF(AND(COUNT($U$4:$U4)=BR$2,$H4="Hold"),"Hold",NA())</f>
        <v>#N/A</v>
      </c>
      <c r="BS4" s="55" t="e">
        <f>IF(AND(COUNT($U$4:$U4)=BS$2,$H4="Hold"),"Hold",NA())</f>
        <v>#N/A</v>
      </c>
    </row>
    <row r="5" spans="1:73" s="2" customFormat="1" ht="18.75" customHeight="1" thickTop="1" thickBot="1" x14ac:dyDescent="0.3">
      <c r="B5" s="21"/>
      <c r="C5" s="88"/>
      <c r="D5" s="9">
        <f>D4+2</f>
        <v>2</v>
      </c>
      <c r="E5" s="10">
        <f>E4+14</f>
        <v>42604</v>
      </c>
      <c r="F5" s="5" t="str">
        <f>IFERROR(IF(COUNT(G$4:G5)=0,"",IF(H5="Hold",F4,IF(ISNUMBER(U5),G5,F4+V5))),"")</f>
        <v/>
      </c>
      <c r="G5" s="13"/>
      <c r="H5" s="27"/>
      <c r="I5" s="17"/>
      <c r="J5" s="93"/>
      <c r="K5" s="30"/>
      <c r="L5" s="144" t="s">
        <v>12</v>
      </c>
      <c r="M5" s="144"/>
      <c r="N5" s="159"/>
      <c r="O5" s="159"/>
      <c r="P5" s="33"/>
      <c r="R5" s="46">
        <v>2</v>
      </c>
      <c r="S5" s="47" t="e">
        <f t="shared" si="0"/>
        <v>#N/A</v>
      </c>
      <c r="T5" s="47" t="s">
        <v>55</v>
      </c>
      <c r="U5" s="52" t="str">
        <f>IF(H5="30 Mins",$N$19,IF(H5="45 Mins",$N$20,IF(H5="60 Mins",$N$21,IF(H5="Alt 1",$N$22,IF(H5="Alt 2",$N$23,IF(H5="Alt 3",$N$24,IF(H5="Alt 4",$N$25,IF(H5="Alt 5",#REF!,IF(H5="Change",V4,"")))))))))</f>
        <v/>
      </c>
      <c r="V5" s="53" t="e">
        <f>IF(COUNT(U$4:U5)=0,NA(),IF(ISNUMBER(U5),U5,V4))</f>
        <v>#N/A</v>
      </c>
      <c r="W5" s="48" t="e">
        <f t="shared" si="1"/>
        <v>#N/A</v>
      </c>
      <c r="X5" s="72" t="str">
        <f>IF(AND(ISNUMBER($S5),COUNT($U$4:$U5)=X$2),$S5,"")</f>
        <v/>
      </c>
      <c r="Y5" s="72" t="str">
        <f>IF(AND(ISNUMBER($S5),COUNT($U$4:$U5)=Y$2),$S5,"")</f>
        <v/>
      </c>
      <c r="Z5" s="72" t="str">
        <f>IF(AND(ISNUMBER($S5),COUNT($U$4:$U5)=Z$2),$S5,"")</f>
        <v/>
      </c>
      <c r="AA5" s="72" t="str">
        <f>IF(AND(ISNUMBER($S5),COUNT($U$4:$U5)=AA$2),$S5,"")</f>
        <v/>
      </c>
      <c r="AB5" s="72" t="str">
        <f>IF(AND(ISNUMBER($S5),COUNT($U$4:$U5)=AB$2),$S5,"")</f>
        <v/>
      </c>
      <c r="AC5" s="72" t="str">
        <f>IF(AND(ISNUMBER($S5),COUNT($U$4:$U5)=AC$2),$S5,"")</f>
        <v/>
      </c>
      <c r="AD5" s="72" t="str">
        <f>IF(AND(ISNUMBER($S5),COUNT($U$4:$U5)=AD$2),$S5,"")</f>
        <v/>
      </c>
      <c r="AE5" s="72" t="str">
        <f>IF(AND(ISNUMBER($S5),COUNT($U$4:$U5)=AE$2),$S5,"")</f>
        <v/>
      </c>
      <c r="AF5" s="72" t="str">
        <f>IF(AND(ISNUMBER($S5),COUNT($U$4:$U5)=AF$2),$S5,"")</f>
        <v/>
      </c>
      <c r="AG5" s="72" t="str">
        <f>IF(AND(ISNUMBER($S5),COUNT($U$4:$U5)=AG$2),$S5,"")</f>
        <v/>
      </c>
      <c r="AH5" s="72" t="str">
        <f>IF(AND(ISNUMBER($S5),COUNT($U$4:$U5)=AH$2),$S5,"")</f>
        <v/>
      </c>
      <c r="AI5" s="72" t="str">
        <f>IF(AND(ISNUMBER($S5),COUNT($U$4:$U5)=AI$2),$S5,"")</f>
        <v/>
      </c>
      <c r="AJ5" s="51" t="e">
        <f>IFERROR(IF(COUNT($U$4:$U5)&lt;&gt;AJ$2,NA(),SLOPE(X$4:X$26,$R$4:$R$26)*($R5-COUNTIF(BH$4:BH5,"Hold"))+INTERCEPT(X$4:X$26,$R$4:$R$26)),NA())</f>
        <v>#N/A</v>
      </c>
      <c r="AK5" s="51" t="e">
        <f>IFERROR(IF(COUNT($U$4:$U5)&lt;&gt;AK$2,NA(),SLOPE(Y$4:Y$26,$R$4:$R$26)*($R5-COUNTIF(BI$4:BI5,"Hold"))+INTERCEPT(Y$4:Y$26,$R$4:$R$26)),NA())</f>
        <v>#N/A</v>
      </c>
      <c r="AL5" s="51" t="e">
        <f>IFERROR(IF(COUNT($U$4:$U5)&lt;&gt;AL$2,NA(),SLOPE(Z$4:Z$26,$R$4:$R$26)*($R5-COUNTIF(BJ$4:BJ5,"Hold"))+INTERCEPT(Z$4:Z$26,$R$4:$R$26)),NA())</f>
        <v>#N/A</v>
      </c>
      <c r="AM5" s="51" t="e">
        <f>IFERROR(IF(COUNT($U$4:$U5)&lt;&gt;AM$2,NA(),SLOPE(AA$4:AA$26,$R$4:$R$26)*($R5-COUNTIF(BK$4:BK5,"Hold"))+INTERCEPT(AA$4:AA$26,$R$4:$R$26)),NA())</f>
        <v>#N/A</v>
      </c>
      <c r="AN5" s="51" t="e">
        <f>IFERROR(IF(COUNT($U$4:$U5)&lt;&gt;AN$2,NA(),SLOPE(AB$4:AB$26,$R$4:$R$26)*($R5-COUNTIF(BL$4:BL5,"Hold"))+INTERCEPT(AB$4:AB$26,$R$4:$R$26)),NA())</f>
        <v>#N/A</v>
      </c>
      <c r="AO5" s="51" t="e">
        <f>IFERROR(IF(COUNT($U$4:$U5)&lt;&gt;AO$2,NA(),SLOPE(AC$4:AC$26,$R$4:$R$26)*($R5-COUNTIF(BM$4:BM5,"Hold"))+INTERCEPT(AC$4:AC$26,$R$4:$R$26)),NA())</f>
        <v>#N/A</v>
      </c>
      <c r="AP5" s="51" t="e">
        <f>IFERROR(IF(COUNT($U$4:$U5)&lt;&gt;AP$2,NA(),SLOPE(AD$4:AD$26,$R$4:$R$26)*($R5-COUNTIF(BN$4:BN5,"Hold"))+INTERCEPT(AD$4:AD$26,$R$4:$R$26)),NA())</f>
        <v>#N/A</v>
      </c>
      <c r="AQ5" s="51" t="e">
        <f>IFERROR(IF(COUNT($U$4:$U5)&lt;&gt;AQ$2,NA(),SLOPE(AE$4:AE$26,$R$4:$R$26)*($R5-COUNTIF(BO$4:BO5,"Hold"))+INTERCEPT(AE$4:AE$26,$R$4:$R$26)),NA())</f>
        <v>#N/A</v>
      </c>
      <c r="AR5" s="51" t="e">
        <f>IFERROR(IF(COUNT($U$4:$U5)&lt;&gt;AR$2,NA(),SLOPE(AF$4:AF$26,$R$4:$R$26)*($R5-COUNTIF(BP$4:BP5,"Hold"))+INTERCEPT(AF$4:AF$26,$R$4:$R$26)),NA())</f>
        <v>#N/A</v>
      </c>
      <c r="AS5" s="51" t="e">
        <f>IFERROR(IF(COUNT($U$4:$U5)&lt;&gt;AS$2,NA(),SLOPE(AG$4:AG$26,$R$4:$R$26)*($R5-COUNTIF(BQ$4:BQ5,"Hold"))+INTERCEPT(AG$4:AG$26,$R$4:$R$26)),NA())</f>
        <v>#N/A</v>
      </c>
      <c r="AT5" s="51" t="e">
        <f>IFERROR(IF(COUNT($U$4:$U5)&lt;&gt;AT$2,NA(),SLOPE(AH$4:AH$26,$R$4:$R$26)*($R5-COUNTIF(BR$4:BR5,"Hold"))+INTERCEPT(AH$4:AH$26,$R$4:$R$26)),NA())</f>
        <v>#N/A</v>
      </c>
      <c r="AU5" s="51" t="e">
        <f>IFERROR(IF(COUNT($U$4:$U5)&lt;&gt;AU$2,NA(),SLOPE(AI$4:AI$26,$R$4:$R$26)*($R5-COUNTIF(BS$4:BS5,"Hold"))+INTERCEPT(AI$4:AI$26,$R$4:$R$26)),NA())</f>
        <v>#N/A</v>
      </c>
      <c r="AV5" s="57" t="e">
        <f>IF(AND(ISNUMBER($U5),COUNT($U$4:$U5)=AV$2),$G5,IF($H5="Hold",AV4,IF(COUNT($U$4:$U5)=AV$2,$V5+AV4,NA())))</f>
        <v>#N/A</v>
      </c>
      <c r="AW5" s="57" t="e">
        <f>IF(AND(ISNUMBER($U5),COUNT($U$4:$U5)=AW$2),$G5,IF($H5="Hold",AW4,IF(COUNT($U$4:$U5)=AW$2,$V5+AW4,NA())))</f>
        <v>#N/A</v>
      </c>
      <c r="AX5" s="57" t="e">
        <f>IF(AND(ISNUMBER($U5),COUNT($U$4:$U5)=AX$2),$G5,IF($H5="Hold",AX4,IF(COUNT($U$4:$U5)=AX$2,$V5+AX4,NA())))</f>
        <v>#N/A</v>
      </c>
      <c r="AY5" s="57" t="e">
        <f>IF(AND(ISNUMBER($U5),COUNT($U$4:$U5)=AY$2),$G5,IF($H5="Hold",AY4,IF(COUNT($U$4:$U5)=AY$2,$V5+AY4,NA())))</f>
        <v>#N/A</v>
      </c>
      <c r="AZ5" s="57" t="e">
        <f>IF(AND(ISNUMBER($U5),COUNT($U$4:$U5)=AZ$2),$G5,IF($H5="Hold",AZ4,IF(COUNT($U$4:$U5)=AZ$2,$V5+AZ4,NA())))</f>
        <v>#N/A</v>
      </c>
      <c r="BA5" s="57" t="e">
        <f>IF(AND(ISNUMBER($U5),COUNT($U$4:$U5)=BA$2),$G5,IF($H5="Hold",BA4,IF(COUNT($U$4:$U5)=BA$2,$V5+BA4,NA())))</f>
        <v>#N/A</v>
      </c>
      <c r="BB5" s="57" t="e">
        <f>IF(AND(ISNUMBER($U5),COUNT($U$4:$U5)=BB$2),$G5,IF($H5="Hold",BB4,IF(COUNT($U$4:$U5)=BB$2,$V5+BB4,NA())))</f>
        <v>#N/A</v>
      </c>
      <c r="BC5" s="57" t="e">
        <f>IF(AND(ISNUMBER($U5),COUNT($U$4:$U5)=BC$2),$G5,IF($H5="Hold",BC4,IF(COUNT($U$4:$U5)=BC$2,$V5+BC4,NA())))</f>
        <v>#N/A</v>
      </c>
      <c r="BD5" s="57" t="e">
        <f>IF(AND(ISNUMBER($U5),COUNT($U$4:$U5)=BD$2),$G5,IF($H5="Hold",BD4,IF(COUNT($U$4:$U5)=BD$2,$V5+BD4,NA())))</f>
        <v>#N/A</v>
      </c>
      <c r="BE5" s="57" t="e">
        <f>IF(AND(ISNUMBER($U5),COUNT($U$4:$U5)=BE$2),$G5,IF($H5="Hold",BE4,IF(COUNT($U$4:$U5)=BE$2,$V5+BE4,NA())))</f>
        <v>#N/A</v>
      </c>
      <c r="BF5" s="57" t="e">
        <f>IF(AND(ISNUMBER($U5),COUNT($U$4:$U5)=BF$2),$G5,IF($H5="Hold",BF4,IF(COUNT($U$4:$U5)=BF$2,$V5+BF4,NA())))</f>
        <v>#N/A</v>
      </c>
      <c r="BG5" s="57" t="e">
        <f>IF(AND(ISNUMBER($U5),COUNT($U$4:$U5)=BG$2),$G5,IF($H5="Hold",BG4,IF(COUNT($U$4:$U5)=BG$2,$V5+BG4,NA())))</f>
        <v>#N/A</v>
      </c>
      <c r="BH5" s="55" t="e">
        <f>IF(AND(COUNT($U$4:$U5)=BH$2,$H5="Hold"),"Hold",NA())</f>
        <v>#N/A</v>
      </c>
      <c r="BI5" s="55" t="e">
        <f>IF(AND(COUNT($U$4:$U5)=BI$2,$H5="Hold"),"Hold",NA())</f>
        <v>#N/A</v>
      </c>
      <c r="BJ5" s="55" t="e">
        <f>IF(AND(COUNT($U$4:$U5)=BJ$2,$H5="Hold"),"Hold",NA())</f>
        <v>#N/A</v>
      </c>
      <c r="BK5" s="55" t="e">
        <f>IF(AND(COUNT($U$4:$U5)=BK$2,$H5="Hold"),"Hold",NA())</f>
        <v>#N/A</v>
      </c>
      <c r="BL5" s="55" t="e">
        <f>IF(AND(COUNT($U$4:$U5)=BL$2,$H5="Hold"),"Hold",NA())</f>
        <v>#N/A</v>
      </c>
      <c r="BM5" s="55" t="e">
        <f>IF(AND(COUNT($U$4:$U5)=BM$2,$H5="Hold"),"Hold",NA())</f>
        <v>#N/A</v>
      </c>
      <c r="BN5" s="55" t="e">
        <f>IF(AND(COUNT($U$4:$U5)=BN$2,$H5="Hold"),"Hold",NA())</f>
        <v>#N/A</v>
      </c>
      <c r="BO5" s="55" t="e">
        <f>IF(AND(COUNT($U$4:$U5)=BO$2,$H5="Hold"),"Hold",NA())</f>
        <v>#N/A</v>
      </c>
      <c r="BP5" s="55" t="e">
        <f>IF(AND(COUNT($U$4:$U5)=BP$2,$H5="Hold"),"Hold",NA())</f>
        <v>#N/A</v>
      </c>
      <c r="BQ5" s="55" t="e">
        <f>IF(AND(COUNT($U$4:$U5)=BQ$2,$H5="Hold"),"Hold",NA())</f>
        <v>#N/A</v>
      </c>
      <c r="BR5" s="55" t="e">
        <f>IF(AND(COUNT($U$4:$U5)=BR$2,$H5="Hold"),"Hold",NA())</f>
        <v>#N/A</v>
      </c>
      <c r="BS5" s="55" t="e">
        <f>IF(AND(COUNT($U$4:$U5)=BS$2,$H5="Hold"),"Hold",NA())</f>
        <v>#N/A</v>
      </c>
    </row>
    <row r="6" spans="1:73" s="94" customFormat="1" ht="18.75" customHeight="1" thickTop="1" x14ac:dyDescent="0.25">
      <c r="B6" s="22"/>
      <c r="C6" s="95"/>
      <c r="D6" s="9">
        <f t="shared" ref="D6:D26" si="2">D5+2</f>
        <v>4</v>
      </c>
      <c r="E6" s="10">
        <f t="shared" ref="E6:E26" si="3">E5+14</f>
        <v>42618</v>
      </c>
      <c r="F6" s="5" t="str">
        <f>IFERROR(IF(COUNT(G$4:G6)=0,"",IF(H6="Hold",F5,IF(ISNUMBER(U6),G6,F5+V6))),"")</f>
        <v/>
      </c>
      <c r="G6" s="13"/>
      <c r="H6" s="27"/>
      <c r="I6" s="17"/>
      <c r="J6" s="93"/>
      <c r="K6" s="34"/>
      <c r="L6" s="74"/>
      <c r="M6" s="74"/>
      <c r="N6" s="75"/>
      <c r="O6" s="75"/>
      <c r="P6" s="35"/>
      <c r="R6" s="46">
        <v>3</v>
      </c>
      <c r="S6" s="47" t="e">
        <f t="shared" si="0"/>
        <v>#N/A</v>
      </c>
      <c r="T6" s="47" t="s">
        <v>66</v>
      </c>
      <c r="U6" s="52" t="str">
        <f>IF(H6="30 Mins",$N$19,IF(H6="45 Mins",$N$20,IF(H6="60 Mins",$N$21,IF(H6="Alt 1",$N$22,IF(H6="Alt 2",$N$23,IF(H6="Alt 3",$N$24,IF(H6="Alt 4",$N$25,IF(H6="Alt 5",#REF!,IF(H6="Change",V5,"")))))))))</f>
        <v/>
      </c>
      <c r="V6" s="53" t="e">
        <f>IF(COUNT(U$4:U6)=0,NA(),IF(ISNUMBER(U6),U6,V5))</f>
        <v>#N/A</v>
      </c>
      <c r="W6" s="48" t="e">
        <f t="shared" si="1"/>
        <v>#N/A</v>
      </c>
      <c r="X6" s="72" t="str">
        <f>IF(AND(ISNUMBER($S6),COUNT($U$4:$U6)=X$2),$S6,"")</f>
        <v/>
      </c>
      <c r="Y6" s="72" t="str">
        <f>IF(AND(ISNUMBER($S6),COUNT($U$4:$U6)=Y$2),$S6,"")</f>
        <v/>
      </c>
      <c r="Z6" s="72" t="str">
        <f>IF(AND(ISNUMBER($S6),COUNT($U$4:$U6)=Z$2),$S6,"")</f>
        <v/>
      </c>
      <c r="AA6" s="72" t="str">
        <f>IF(AND(ISNUMBER($S6),COUNT($U$4:$U6)=AA$2),$S6,"")</f>
        <v/>
      </c>
      <c r="AB6" s="72" t="str">
        <f>IF(AND(ISNUMBER($S6),COUNT($U$4:$U6)=AB$2),$S6,"")</f>
        <v/>
      </c>
      <c r="AC6" s="72" t="str">
        <f>IF(AND(ISNUMBER($S6),COUNT($U$4:$U6)=AC$2),$S6,"")</f>
        <v/>
      </c>
      <c r="AD6" s="72" t="str">
        <f>IF(AND(ISNUMBER($S6),COUNT($U$4:$U6)=AD$2),$S6,"")</f>
        <v/>
      </c>
      <c r="AE6" s="72" t="str">
        <f>IF(AND(ISNUMBER($S6),COUNT($U$4:$U6)=AE$2),$S6,"")</f>
        <v/>
      </c>
      <c r="AF6" s="72" t="str">
        <f>IF(AND(ISNUMBER($S6),COUNT($U$4:$U6)=AF$2),$S6,"")</f>
        <v/>
      </c>
      <c r="AG6" s="72" t="str">
        <f>IF(AND(ISNUMBER($S6),COUNT($U$4:$U6)=AG$2),$S6,"")</f>
        <v/>
      </c>
      <c r="AH6" s="72" t="str">
        <f>IF(AND(ISNUMBER($S6),COUNT($U$4:$U6)=AH$2),$S6,"")</f>
        <v/>
      </c>
      <c r="AI6" s="72" t="str">
        <f>IF(AND(ISNUMBER($S6),COUNT($U$4:$U6)=AI$2),$S6,"")</f>
        <v/>
      </c>
      <c r="AJ6" s="51" t="e">
        <f>IFERROR(IF(COUNT($U$4:$U6)&lt;&gt;AJ$2,NA(),SLOPE(X$4:X$26,$R$4:$R$26)*($R6-COUNTIF(BH$4:BH6,"Hold"))+INTERCEPT(X$4:X$26,$R$4:$R$26)),NA())</f>
        <v>#N/A</v>
      </c>
      <c r="AK6" s="51" t="e">
        <f>IFERROR(IF(COUNT($U$4:$U6)&lt;&gt;AK$2,NA(),SLOPE(Y$4:Y$26,$R$4:$R$26)*($R6-COUNTIF(BI$4:BI6,"Hold"))+INTERCEPT(Y$4:Y$26,$R$4:$R$26)),NA())</f>
        <v>#N/A</v>
      </c>
      <c r="AL6" s="51" t="e">
        <f>IFERROR(IF(COUNT($U$4:$U6)&lt;&gt;AL$2,NA(),SLOPE(Z$4:Z$26,$R$4:$R$26)*($R6-COUNTIF(BJ$4:BJ6,"Hold"))+INTERCEPT(Z$4:Z$26,$R$4:$R$26)),NA())</f>
        <v>#N/A</v>
      </c>
      <c r="AM6" s="51" t="e">
        <f>IFERROR(IF(COUNT($U$4:$U6)&lt;&gt;AM$2,NA(),SLOPE(AA$4:AA$26,$R$4:$R$26)*($R6-COUNTIF(BK$4:BK6,"Hold"))+INTERCEPT(AA$4:AA$26,$R$4:$R$26)),NA())</f>
        <v>#N/A</v>
      </c>
      <c r="AN6" s="51" t="e">
        <f>IFERROR(IF(COUNT($U$4:$U6)&lt;&gt;AN$2,NA(),SLOPE(AB$4:AB$26,$R$4:$R$26)*($R6-COUNTIF(BL$4:BL6,"Hold"))+INTERCEPT(AB$4:AB$26,$R$4:$R$26)),NA())</f>
        <v>#N/A</v>
      </c>
      <c r="AO6" s="51" t="e">
        <f>IFERROR(IF(COUNT($U$4:$U6)&lt;&gt;AO$2,NA(),SLOPE(AC$4:AC$26,$R$4:$R$26)*($R6-COUNTIF(BM$4:BM6,"Hold"))+INTERCEPT(AC$4:AC$26,$R$4:$R$26)),NA())</f>
        <v>#N/A</v>
      </c>
      <c r="AP6" s="51" t="e">
        <f>IFERROR(IF(COUNT($U$4:$U6)&lt;&gt;AP$2,NA(),SLOPE(AD$4:AD$26,$R$4:$R$26)*($R6-COUNTIF(BN$4:BN6,"Hold"))+INTERCEPT(AD$4:AD$26,$R$4:$R$26)),NA())</f>
        <v>#N/A</v>
      </c>
      <c r="AQ6" s="51" t="e">
        <f>IFERROR(IF(COUNT($U$4:$U6)&lt;&gt;AQ$2,NA(),SLOPE(AE$4:AE$26,$R$4:$R$26)*($R6-COUNTIF(BO$4:BO6,"Hold"))+INTERCEPT(AE$4:AE$26,$R$4:$R$26)),NA())</f>
        <v>#N/A</v>
      </c>
      <c r="AR6" s="51" t="e">
        <f>IFERROR(IF(COUNT($U$4:$U6)&lt;&gt;AR$2,NA(),SLOPE(AF$4:AF$26,$R$4:$R$26)*($R6-COUNTIF(BP$4:BP6,"Hold"))+INTERCEPT(AF$4:AF$26,$R$4:$R$26)),NA())</f>
        <v>#N/A</v>
      </c>
      <c r="AS6" s="51" t="e">
        <f>IFERROR(IF(COUNT($U$4:$U6)&lt;&gt;AS$2,NA(),SLOPE(AG$4:AG$26,$R$4:$R$26)*($R6-COUNTIF(BQ$4:BQ6,"Hold"))+INTERCEPT(AG$4:AG$26,$R$4:$R$26)),NA())</f>
        <v>#N/A</v>
      </c>
      <c r="AT6" s="51" t="e">
        <f>IFERROR(IF(COUNT($U$4:$U6)&lt;&gt;AT$2,NA(),SLOPE(AH$4:AH$26,$R$4:$R$26)*($R6-COUNTIF(BR$4:BR6,"Hold"))+INTERCEPT(AH$4:AH$26,$R$4:$R$26)),NA())</f>
        <v>#N/A</v>
      </c>
      <c r="AU6" s="51" t="e">
        <f>IFERROR(IF(COUNT($U$4:$U6)&lt;&gt;AU$2,NA(),SLOPE(AI$4:AI$26,$R$4:$R$26)*($R6-COUNTIF(BS$4:BS6,"Hold"))+INTERCEPT(AI$4:AI$26,$R$4:$R$26)),NA())</f>
        <v>#N/A</v>
      </c>
      <c r="AV6" s="57" t="e">
        <f>IF(AND(ISNUMBER($U6),COUNT($U$4:$U6)=AV$2),$G6,IF($H6="Hold",AV5,IF(COUNT($U$4:$U6)=AV$2,$V6+AV5,NA())))</f>
        <v>#N/A</v>
      </c>
      <c r="AW6" s="57" t="e">
        <f>IF(AND(ISNUMBER($U6),COUNT($U$4:$U6)=AW$2),$G6,IF($H6="Hold",AW5,IF(COUNT($U$4:$U6)=AW$2,$V6+AW5,NA())))</f>
        <v>#N/A</v>
      </c>
      <c r="AX6" s="57" t="e">
        <f>IF(AND(ISNUMBER($U6),COUNT($U$4:$U6)=AX$2),$G6,IF($H6="Hold",AX5,IF(COUNT($U$4:$U6)=AX$2,$V6+AX5,NA())))</f>
        <v>#N/A</v>
      </c>
      <c r="AY6" s="57" t="e">
        <f>IF(AND(ISNUMBER($U6),COUNT($U$4:$U6)=AY$2),$G6,IF($H6="Hold",AY5,IF(COUNT($U$4:$U6)=AY$2,$V6+AY5,NA())))</f>
        <v>#N/A</v>
      </c>
      <c r="AZ6" s="57" t="e">
        <f>IF(AND(ISNUMBER($U6),COUNT($U$4:$U6)=AZ$2),$G6,IF($H6="Hold",AZ5,IF(COUNT($U$4:$U6)=AZ$2,$V6+AZ5,NA())))</f>
        <v>#N/A</v>
      </c>
      <c r="BA6" s="57" t="e">
        <f>IF(AND(ISNUMBER($U6),COUNT($U$4:$U6)=BA$2),$G6,IF($H6="Hold",BA5,IF(COUNT($U$4:$U6)=BA$2,$V6+BA5,NA())))</f>
        <v>#N/A</v>
      </c>
      <c r="BB6" s="57" t="e">
        <f>IF(AND(ISNUMBER($U6),COUNT($U$4:$U6)=BB$2),$G6,IF($H6="Hold",BB5,IF(COUNT($U$4:$U6)=BB$2,$V6+BB5,NA())))</f>
        <v>#N/A</v>
      </c>
      <c r="BC6" s="57" t="e">
        <f>IF(AND(ISNUMBER($U6),COUNT($U$4:$U6)=BC$2),$G6,IF($H6="Hold",BC5,IF(COUNT($U$4:$U6)=BC$2,$V6+BC5,NA())))</f>
        <v>#N/A</v>
      </c>
      <c r="BD6" s="57" t="e">
        <f>IF(AND(ISNUMBER($U6),COUNT($U$4:$U6)=BD$2),$G6,IF($H6="Hold",BD5,IF(COUNT($U$4:$U6)=BD$2,$V6+BD5,NA())))</f>
        <v>#N/A</v>
      </c>
      <c r="BE6" s="57" t="e">
        <f>IF(AND(ISNUMBER($U6),COUNT($U$4:$U6)=BE$2),$G6,IF($H6="Hold",BE5,IF(COUNT($U$4:$U6)=BE$2,$V6+BE5,NA())))</f>
        <v>#N/A</v>
      </c>
      <c r="BF6" s="57" t="e">
        <f>IF(AND(ISNUMBER($U6),COUNT($U$4:$U6)=BF$2),$G6,IF($H6="Hold",BF5,IF(COUNT($U$4:$U6)=BF$2,$V6+BF5,NA())))</f>
        <v>#N/A</v>
      </c>
      <c r="BG6" s="57" t="e">
        <f>IF(AND(ISNUMBER($U6),COUNT($U$4:$U6)=BG$2),$G6,IF($H6="Hold",BG5,IF(COUNT($U$4:$U6)=BG$2,$V6+BG5,NA())))</f>
        <v>#N/A</v>
      </c>
      <c r="BH6" s="55" t="e">
        <f>IF(AND(COUNT($U$4:$U6)=BH$2,$H6="Hold"),"Hold",NA())</f>
        <v>#N/A</v>
      </c>
      <c r="BI6" s="55" t="e">
        <f>IF(AND(COUNT($U$4:$U6)=BI$2,$H6="Hold"),"Hold",NA())</f>
        <v>#N/A</v>
      </c>
      <c r="BJ6" s="55" t="e">
        <f>IF(AND(COUNT($U$4:$U6)=BJ$2,$H6="Hold"),"Hold",NA())</f>
        <v>#N/A</v>
      </c>
      <c r="BK6" s="55" t="e">
        <f>IF(AND(COUNT($U$4:$U6)=BK$2,$H6="Hold"),"Hold",NA())</f>
        <v>#N/A</v>
      </c>
      <c r="BL6" s="55" t="e">
        <f>IF(AND(COUNT($U$4:$U6)=BL$2,$H6="Hold"),"Hold",NA())</f>
        <v>#N/A</v>
      </c>
      <c r="BM6" s="55" t="e">
        <f>IF(AND(COUNT($U$4:$U6)=BM$2,$H6="Hold"),"Hold",NA())</f>
        <v>#N/A</v>
      </c>
      <c r="BN6" s="55" t="e">
        <f>IF(AND(COUNT($U$4:$U6)=BN$2,$H6="Hold"),"Hold",NA())</f>
        <v>#N/A</v>
      </c>
      <c r="BO6" s="55" t="e">
        <f>IF(AND(COUNT($U$4:$U6)=BO$2,$H6="Hold"),"Hold",NA())</f>
        <v>#N/A</v>
      </c>
      <c r="BP6" s="55" t="e">
        <f>IF(AND(COUNT($U$4:$U6)=BP$2,$H6="Hold"),"Hold",NA())</f>
        <v>#N/A</v>
      </c>
      <c r="BQ6" s="55" t="e">
        <f>IF(AND(COUNT($U$4:$U6)=BQ$2,$H6="Hold"),"Hold",NA())</f>
        <v>#N/A</v>
      </c>
      <c r="BR6" s="55" t="e">
        <f>IF(AND(COUNT($U$4:$U6)=BR$2,$H6="Hold"),"Hold",NA())</f>
        <v>#N/A</v>
      </c>
      <c r="BS6" s="55" t="e">
        <f>IF(AND(COUNT($U$4:$U6)=BS$2,$H6="Hold"),"Hold",NA())</f>
        <v>#N/A</v>
      </c>
    </row>
    <row r="7" spans="1:73" s="94" customFormat="1" ht="18.75" customHeight="1" x14ac:dyDescent="0.25">
      <c r="B7" s="22"/>
      <c r="C7" s="95"/>
      <c r="D7" s="9">
        <f t="shared" si="2"/>
        <v>6</v>
      </c>
      <c r="E7" s="10">
        <f t="shared" si="3"/>
        <v>42632</v>
      </c>
      <c r="F7" s="5" t="str">
        <f>IFERROR(IF(COUNT(G$4:G7)=0,"",IF(H7="Hold",F6,IF(ISNUMBER(U7),G7,F6+V7))),"")</f>
        <v/>
      </c>
      <c r="G7" s="13"/>
      <c r="H7" s="27"/>
      <c r="I7" s="17"/>
      <c r="J7" s="93"/>
      <c r="K7" s="34"/>
      <c r="L7" s="158" t="s">
        <v>61</v>
      </c>
      <c r="M7" s="158"/>
      <c r="N7" s="158"/>
      <c r="O7" s="158"/>
      <c r="P7" s="36"/>
      <c r="R7" s="46">
        <v>4</v>
      </c>
      <c r="S7" s="47" t="e">
        <f t="shared" si="0"/>
        <v>#N/A</v>
      </c>
      <c r="T7" s="47" t="s">
        <v>67</v>
      </c>
      <c r="U7" s="52" t="str">
        <f>IF(H7="30 Mins",$N$19,IF(H7="45 Mins",$N$20,IF(H7="60 Mins",$N$21,IF(H7="Alt 1",$N$22,IF(H7="Alt 2",$N$23,IF(H7="Alt 3",$N$24,IF(H7="Alt 4",$N$25,IF(H7="Alt 5",#REF!,IF(H7="Change",V6,"")))))))))</f>
        <v/>
      </c>
      <c r="V7" s="53" t="e">
        <f>IF(COUNT(U$4:U7)=0,NA(),IF(ISNUMBER(U7),U7,V6))</f>
        <v>#N/A</v>
      </c>
      <c r="W7" s="48" t="e">
        <f t="shared" si="1"/>
        <v>#N/A</v>
      </c>
      <c r="X7" s="72" t="str">
        <f>IF(AND(ISNUMBER($S7),COUNT($U$4:$U7)=X$2),$S7,"")</f>
        <v/>
      </c>
      <c r="Y7" s="72" t="str">
        <f>IF(AND(ISNUMBER($S7),COUNT($U$4:$U7)=Y$2),$S7,"")</f>
        <v/>
      </c>
      <c r="Z7" s="72" t="str">
        <f>IF(AND(ISNUMBER($S7),COUNT($U$4:$U7)=Z$2),$S7,"")</f>
        <v/>
      </c>
      <c r="AA7" s="72" t="str">
        <f>IF(AND(ISNUMBER($S7),COUNT($U$4:$U7)=AA$2),$S7,"")</f>
        <v/>
      </c>
      <c r="AB7" s="72" t="str">
        <f>IF(AND(ISNUMBER($S7),COUNT($U$4:$U7)=AB$2),$S7,"")</f>
        <v/>
      </c>
      <c r="AC7" s="72" t="str">
        <f>IF(AND(ISNUMBER($S7),COUNT($U$4:$U7)=AC$2),$S7,"")</f>
        <v/>
      </c>
      <c r="AD7" s="72" t="str">
        <f>IF(AND(ISNUMBER($S7),COUNT($U$4:$U7)=AD$2),$S7,"")</f>
        <v/>
      </c>
      <c r="AE7" s="72" t="str">
        <f>IF(AND(ISNUMBER($S7),COUNT($U$4:$U7)=AE$2),$S7,"")</f>
        <v/>
      </c>
      <c r="AF7" s="72" t="str">
        <f>IF(AND(ISNUMBER($S7),COUNT($U$4:$U7)=AF$2),$S7,"")</f>
        <v/>
      </c>
      <c r="AG7" s="72" t="str">
        <f>IF(AND(ISNUMBER($S7),COUNT($U$4:$U7)=AG$2),$S7,"")</f>
        <v/>
      </c>
      <c r="AH7" s="72" t="str">
        <f>IF(AND(ISNUMBER($S7),COUNT($U$4:$U7)=AH$2),$S7,"")</f>
        <v/>
      </c>
      <c r="AI7" s="72" t="str">
        <f>IF(AND(ISNUMBER($S7),COUNT($U$4:$U7)=AI$2),$S7,"")</f>
        <v/>
      </c>
      <c r="AJ7" s="51" t="e">
        <f>IFERROR(IF(COUNT($U$4:$U7)&lt;&gt;AJ$2,NA(),SLOPE(X$4:X$26,$R$4:$R$26)*($R7-COUNTIF(BH$4:BH7,"Hold"))+INTERCEPT(X$4:X$26,$R$4:$R$26)),NA())</f>
        <v>#N/A</v>
      </c>
      <c r="AK7" s="51" t="e">
        <f>IFERROR(IF(COUNT($U$4:$U7)&lt;&gt;AK$2,NA(),SLOPE(Y$4:Y$26,$R$4:$R$26)*($R7-COUNTIF(BI$4:BI7,"Hold"))+INTERCEPT(Y$4:Y$26,$R$4:$R$26)),NA())</f>
        <v>#N/A</v>
      </c>
      <c r="AL7" s="51" t="e">
        <f>IFERROR(IF(COUNT($U$4:$U7)&lt;&gt;AL$2,NA(),SLOPE(Z$4:Z$26,$R$4:$R$26)*($R7-COUNTIF(BJ$4:BJ7,"Hold"))+INTERCEPT(Z$4:Z$26,$R$4:$R$26)),NA())</f>
        <v>#N/A</v>
      </c>
      <c r="AM7" s="51" t="e">
        <f>IFERROR(IF(COUNT($U$4:$U7)&lt;&gt;AM$2,NA(),SLOPE(AA$4:AA$26,$R$4:$R$26)*($R7-COUNTIF(BK$4:BK7,"Hold"))+INTERCEPT(AA$4:AA$26,$R$4:$R$26)),NA())</f>
        <v>#N/A</v>
      </c>
      <c r="AN7" s="51" t="e">
        <f>IFERROR(IF(COUNT($U$4:$U7)&lt;&gt;AN$2,NA(),SLOPE(AB$4:AB$26,$R$4:$R$26)*($R7-COUNTIF(BL$4:BL7,"Hold"))+INTERCEPT(AB$4:AB$26,$R$4:$R$26)),NA())</f>
        <v>#N/A</v>
      </c>
      <c r="AO7" s="51" t="e">
        <f>IFERROR(IF(COUNT($U$4:$U7)&lt;&gt;AO$2,NA(),SLOPE(AC$4:AC$26,$R$4:$R$26)*($R7-COUNTIF(BM$4:BM7,"Hold"))+INTERCEPT(AC$4:AC$26,$R$4:$R$26)),NA())</f>
        <v>#N/A</v>
      </c>
      <c r="AP7" s="51" t="e">
        <f>IFERROR(IF(COUNT($U$4:$U7)&lt;&gt;AP$2,NA(),SLOPE(AD$4:AD$26,$R$4:$R$26)*($R7-COUNTIF(BN$4:BN7,"Hold"))+INTERCEPT(AD$4:AD$26,$R$4:$R$26)),NA())</f>
        <v>#N/A</v>
      </c>
      <c r="AQ7" s="51" t="e">
        <f>IFERROR(IF(COUNT($U$4:$U7)&lt;&gt;AQ$2,NA(),SLOPE(AE$4:AE$26,$R$4:$R$26)*($R7-COUNTIF(BO$4:BO7,"Hold"))+INTERCEPT(AE$4:AE$26,$R$4:$R$26)),NA())</f>
        <v>#N/A</v>
      </c>
      <c r="AR7" s="51" t="e">
        <f>IFERROR(IF(COUNT($U$4:$U7)&lt;&gt;AR$2,NA(),SLOPE(AF$4:AF$26,$R$4:$R$26)*($R7-COUNTIF(BP$4:BP7,"Hold"))+INTERCEPT(AF$4:AF$26,$R$4:$R$26)),NA())</f>
        <v>#N/A</v>
      </c>
      <c r="AS7" s="51" t="e">
        <f>IFERROR(IF(COUNT($U$4:$U7)&lt;&gt;AS$2,NA(),SLOPE(AG$4:AG$26,$R$4:$R$26)*($R7-COUNTIF(BQ$4:BQ7,"Hold"))+INTERCEPT(AG$4:AG$26,$R$4:$R$26)),NA())</f>
        <v>#N/A</v>
      </c>
      <c r="AT7" s="51" t="e">
        <f>IFERROR(IF(COUNT($U$4:$U7)&lt;&gt;AT$2,NA(),SLOPE(AH$4:AH$26,$R$4:$R$26)*($R7-COUNTIF(BR$4:BR7,"Hold"))+INTERCEPT(AH$4:AH$26,$R$4:$R$26)),NA())</f>
        <v>#N/A</v>
      </c>
      <c r="AU7" s="51" t="e">
        <f>IFERROR(IF(COUNT($U$4:$U7)&lt;&gt;AU$2,NA(),SLOPE(AI$4:AI$26,$R$4:$R$26)*($R7-COUNTIF(BS$4:BS7,"Hold"))+INTERCEPT(AI$4:AI$26,$R$4:$R$26)),NA())</f>
        <v>#N/A</v>
      </c>
      <c r="AV7" s="57" t="e">
        <f>IF(AND(ISNUMBER($U7),COUNT($U$4:$U7)=AV$2),$G7,IF($H7="Hold",AV6,IF(COUNT($U$4:$U7)=AV$2,$V7+AV6,NA())))</f>
        <v>#N/A</v>
      </c>
      <c r="AW7" s="57" t="e">
        <f>IF(AND(ISNUMBER($U7),COUNT($U$4:$U7)=AW$2),$G7,IF($H7="Hold",AW6,IF(COUNT($U$4:$U7)=AW$2,$V7+AW6,NA())))</f>
        <v>#N/A</v>
      </c>
      <c r="AX7" s="57" t="e">
        <f>IF(AND(ISNUMBER($U7),COUNT($U$4:$U7)=AX$2),$G7,IF($H7="Hold",AX6,IF(COUNT($U$4:$U7)=AX$2,$V7+AX6,NA())))</f>
        <v>#N/A</v>
      </c>
      <c r="AY7" s="57" t="e">
        <f>IF(AND(ISNUMBER($U7),COUNT($U$4:$U7)=AY$2),$G7,IF($H7="Hold",AY6,IF(COUNT($U$4:$U7)=AY$2,$V7+AY6,NA())))</f>
        <v>#N/A</v>
      </c>
      <c r="AZ7" s="57" t="e">
        <f>IF(AND(ISNUMBER($U7),COUNT($U$4:$U7)=AZ$2),$G7,IF($H7="Hold",AZ6,IF(COUNT($U$4:$U7)=AZ$2,$V7+AZ6,NA())))</f>
        <v>#N/A</v>
      </c>
      <c r="BA7" s="57" t="e">
        <f>IF(AND(ISNUMBER($U7),COUNT($U$4:$U7)=BA$2),$G7,IF($H7="Hold",BA6,IF(COUNT($U$4:$U7)=BA$2,$V7+BA6,NA())))</f>
        <v>#N/A</v>
      </c>
      <c r="BB7" s="57" t="e">
        <f>IF(AND(ISNUMBER($U7),COUNT($U$4:$U7)=BB$2),$G7,IF($H7="Hold",BB6,IF(COUNT($U$4:$U7)=BB$2,$V7+BB6,NA())))</f>
        <v>#N/A</v>
      </c>
      <c r="BC7" s="57" t="e">
        <f>IF(AND(ISNUMBER($U7),COUNT($U$4:$U7)=BC$2),$G7,IF($H7="Hold",BC6,IF(COUNT($U$4:$U7)=BC$2,$V7+BC6,NA())))</f>
        <v>#N/A</v>
      </c>
      <c r="BD7" s="57" t="e">
        <f>IF(AND(ISNUMBER($U7),COUNT($U$4:$U7)=BD$2),$G7,IF($H7="Hold",BD6,IF(COUNT($U$4:$U7)=BD$2,$V7+BD6,NA())))</f>
        <v>#N/A</v>
      </c>
      <c r="BE7" s="57" t="e">
        <f>IF(AND(ISNUMBER($U7),COUNT($U$4:$U7)=BE$2),$G7,IF($H7="Hold",BE6,IF(COUNT($U$4:$U7)=BE$2,$V7+BE6,NA())))</f>
        <v>#N/A</v>
      </c>
      <c r="BF7" s="57" t="e">
        <f>IF(AND(ISNUMBER($U7),COUNT($U$4:$U7)=BF$2),$G7,IF($H7="Hold",BF6,IF(COUNT($U$4:$U7)=BF$2,$V7+BF6,NA())))</f>
        <v>#N/A</v>
      </c>
      <c r="BG7" s="57" t="e">
        <f>IF(AND(ISNUMBER($U7),COUNT($U$4:$U7)=BG$2),$G7,IF($H7="Hold",BG6,IF(COUNT($U$4:$U7)=BG$2,$V7+BG6,NA())))</f>
        <v>#N/A</v>
      </c>
      <c r="BH7" s="55" t="e">
        <f>IF(AND(COUNT($U$4:$U7)=BH$2,$H7="Hold"),"Hold",NA())</f>
        <v>#N/A</v>
      </c>
      <c r="BI7" s="55" t="e">
        <f>IF(AND(COUNT($U$4:$U7)=BI$2,$H7="Hold"),"Hold",NA())</f>
        <v>#N/A</v>
      </c>
      <c r="BJ7" s="55" t="e">
        <f>IF(AND(COUNT($U$4:$U7)=BJ$2,$H7="Hold"),"Hold",NA())</f>
        <v>#N/A</v>
      </c>
      <c r="BK7" s="55" t="e">
        <f>IF(AND(COUNT($U$4:$U7)=BK$2,$H7="Hold"),"Hold",NA())</f>
        <v>#N/A</v>
      </c>
      <c r="BL7" s="55" t="e">
        <f>IF(AND(COUNT($U$4:$U7)=BL$2,$H7="Hold"),"Hold",NA())</f>
        <v>#N/A</v>
      </c>
      <c r="BM7" s="55" t="e">
        <f>IF(AND(COUNT($U$4:$U7)=BM$2,$H7="Hold"),"Hold",NA())</f>
        <v>#N/A</v>
      </c>
      <c r="BN7" s="55" t="e">
        <f>IF(AND(COUNT($U$4:$U7)=BN$2,$H7="Hold"),"Hold",NA())</f>
        <v>#N/A</v>
      </c>
      <c r="BO7" s="55" t="e">
        <f>IF(AND(COUNT($U$4:$U7)=BO$2,$H7="Hold"),"Hold",NA())</f>
        <v>#N/A</v>
      </c>
      <c r="BP7" s="55" t="e">
        <f>IF(AND(COUNT($U$4:$U7)=BP$2,$H7="Hold"),"Hold",NA())</f>
        <v>#N/A</v>
      </c>
      <c r="BQ7" s="55" t="e">
        <f>IF(AND(COUNT($U$4:$U7)=BQ$2,$H7="Hold"),"Hold",NA())</f>
        <v>#N/A</v>
      </c>
      <c r="BR7" s="55" t="e">
        <f>IF(AND(COUNT($U$4:$U7)=BR$2,$H7="Hold"),"Hold",NA())</f>
        <v>#N/A</v>
      </c>
      <c r="BS7" s="55" t="e">
        <f>IF(AND(COUNT($U$4:$U7)=BS$2,$H7="Hold"),"Hold",NA())</f>
        <v>#N/A</v>
      </c>
    </row>
    <row r="8" spans="1:73" s="96" customFormat="1" ht="18.75" customHeight="1" thickBot="1" x14ac:dyDescent="0.3">
      <c r="B8" s="23"/>
      <c r="C8" s="95"/>
      <c r="D8" s="9">
        <f t="shared" si="2"/>
        <v>8</v>
      </c>
      <c r="E8" s="10">
        <f t="shared" si="3"/>
        <v>42646</v>
      </c>
      <c r="F8" s="5" t="str">
        <f>IFERROR(IF(COUNT(G$4:G8)=0,"",IF(H8="Hold",F7,IF(ISNUMBER(U8),G8,F7+V8))),"")</f>
        <v/>
      </c>
      <c r="G8" s="13"/>
      <c r="H8" s="27"/>
      <c r="I8" s="17"/>
      <c r="J8" s="93"/>
      <c r="K8" s="34"/>
      <c r="L8" s="143" t="s">
        <v>56</v>
      </c>
      <c r="M8" s="143"/>
      <c r="N8" s="147"/>
      <c r="O8" s="147"/>
      <c r="P8" s="37"/>
      <c r="R8" s="46">
        <v>5</v>
      </c>
      <c r="S8" s="47" t="e">
        <f t="shared" si="0"/>
        <v>#N/A</v>
      </c>
      <c r="T8" s="47" t="str">
        <f>IFERROR(IF(L22="Alternate 1","Alt 1",L22),"Alt 1")</f>
        <v>Alt 1</v>
      </c>
      <c r="U8" s="52" t="str">
        <f>IF(H8="30 Mins",$N$19,IF(H8="45 Mins",$N$20,IF(H8="60 Mins",$N$21,IF(H8="Alt 1",$N$22,IF(H8="Alt 2",$N$23,IF(H8="Alt 3",$N$24,IF(H8="Alt 4",$N$25,IF(H8="Alt 5",#REF!,IF(H8="Change",V7,"")))))))))</f>
        <v/>
      </c>
      <c r="V8" s="53" t="e">
        <f>IF(COUNT(U$4:U8)=0,NA(),IF(ISNUMBER(U8),U8,V7))</f>
        <v>#N/A</v>
      </c>
      <c r="W8" s="48" t="e">
        <f t="shared" si="1"/>
        <v>#N/A</v>
      </c>
      <c r="X8" s="72" t="str">
        <f>IF(AND(ISNUMBER($S8),COUNT($U$4:$U8)=X$2),$S8,"")</f>
        <v/>
      </c>
      <c r="Y8" s="72" t="str">
        <f>IF(AND(ISNUMBER($S8),COUNT($U$4:$U8)=Y$2),$S8,"")</f>
        <v/>
      </c>
      <c r="Z8" s="72" t="str">
        <f>IF(AND(ISNUMBER($S8),COUNT($U$4:$U8)=Z$2),$S8,"")</f>
        <v/>
      </c>
      <c r="AA8" s="72" t="str">
        <f>IF(AND(ISNUMBER($S8),COUNT($U$4:$U8)=AA$2),$S8,"")</f>
        <v/>
      </c>
      <c r="AB8" s="72" t="str">
        <f>IF(AND(ISNUMBER($S8),COUNT($U$4:$U8)=AB$2),$S8,"")</f>
        <v/>
      </c>
      <c r="AC8" s="72" t="str">
        <f>IF(AND(ISNUMBER($S8),COUNT($U$4:$U8)=AC$2),$S8,"")</f>
        <v/>
      </c>
      <c r="AD8" s="72" t="str">
        <f>IF(AND(ISNUMBER($S8),COUNT($U$4:$U8)=AD$2),$S8,"")</f>
        <v/>
      </c>
      <c r="AE8" s="72" t="str">
        <f>IF(AND(ISNUMBER($S8),COUNT($U$4:$U8)=AE$2),$S8,"")</f>
        <v/>
      </c>
      <c r="AF8" s="72" t="str">
        <f>IF(AND(ISNUMBER($S8),COUNT($U$4:$U8)=AF$2),$S8,"")</f>
        <v/>
      </c>
      <c r="AG8" s="72" t="str">
        <f>IF(AND(ISNUMBER($S8),COUNT($U$4:$U8)=AG$2),$S8,"")</f>
        <v/>
      </c>
      <c r="AH8" s="72" t="str">
        <f>IF(AND(ISNUMBER($S8),COUNT($U$4:$U8)=AH$2),$S8,"")</f>
        <v/>
      </c>
      <c r="AI8" s="72" t="str">
        <f>IF(AND(ISNUMBER($S8),COUNT($U$4:$U8)=AI$2),$S8,"")</f>
        <v/>
      </c>
      <c r="AJ8" s="51" t="e">
        <f>IFERROR(IF(COUNT($U$4:$U8)&lt;&gt;AJ$2,NA(),SLOPE(X$4:X$26,$R$4:$R$26)*($R8-COUNTIF(BH$4:BH8,"Hold"))+INTERCEPT(X$4:X$26,$R$4:$R$26)),NA())</f>
        <v>#N/A</v>
      </c>
      <c r="AK8" s="51" t="e">
        <f>IFERROR(IF(COUNT($U$4:$U8)&lt;&gt;AK$2,NA(),SLOPE(Y$4:Y$26,$R$4:$R$26)*($R8-COUNTIF(BI$4:BI8,"Hold"))+INTERCEPT(Y$4:Y$26,$R$4:$R$26)),NA())</f>
        <v>#N/A</v>
      </c>
      <c r="AL8" s="51" t="e">
        <f>IFERROR(IF(COUNT($U$4:$U8)&lt;&gt;AL$2,NA(),SLOPE(Z$4:Z$26,$R$4:$R$26)*($R8-COUNTIF(BJ$4:BJ8,"Hold"))+INTERCEPT(Z$4:Z$26,$R$4:$R$26)),NA())</f>
        <v>#N/A</v>
      </c>
      <c r="AM8" s="51" t="e">
        <f>IFERROR(IF(COUNT($U$4:$U8)&lt;&gt;AM$2,NA(),SLOPE(AA$4:AA$26,$R$4:$R$26)*($R8-COUNTIF(BK$4:BK8,"Hold"))+INTERCEPT(AA$4:AA$26,$R$4:$R$26)),NA())</f>
        <v>#N/A</v>
      </c>
      <c r="AN8" s="51" t="e">
        <f>IFERROR(IF(COUNT($U$4:$U8)&lt;&gt;AN$2,NA(),SLOPE(AB$4:AB$26,$R$4:$R$26)*($R8-COUNTIF(BL$4:BL8,"Hold"))+INTERCEPT(AB$4:AB$26,$R$4:$R$26)),NA())</f>
        <v>#N/A</v>
      </c>
      <c r="AO8" s="51" t="e">
        <f>IFERROR(IF(COUNT($U$4:$U8)&lt;&gt;AO$2,NA(),SLOPE(AC$4:AC$26,$R$4:$R$26)*($R8-COUNTIF(BM$4:BM8,"Hold"))+INTERCEPT(AC$4:AC$26,$R$4:$R$26)),NA())</f>
        <v>#N/A</v>
      </c>
      <c r="AP8" s="51" t="e">
        <f>IFERROR(IF(COUNT($U$4:$U8)&lt;&gt;AP$2,NA(),SLOPE(AD$4:AD$26,$R$4:$R$26)*($R8-COUNTIF(BN$4:BN8,"Hold"))+INTERCEPT(AD$4:AD$26,$R$4:$R$26)),NA())</f>
        <v>#N/A</v>
      </c>
      <c r="AQ8" s="51" t="e">
        <f>IFERROR(IF(COUNT($U$4:$U8)&lt;&gt;AQ$2,NA(),SLOPE(AE$4:AE$26,$R$4:$R$26)*($R8-COUNTIF(BO$4:BO8,"Hold"))+INTERCEPT(AE$4:AE$26,$R$4:$R$26)),NA())</f>
        <v>#N/A</v>
      </c>
      <c r="AR8" s="51" t="e">
        <f>IFERROR(IF(COUNT($U$4:$U8)&lt;&gt;AR$2,NA(),SLOPE(AF$4:AF$26,$R$4:$R$26)*($R8-COUNTIF(BP$4:BP8,"Hold"))+INTERCEPT(AF$4:AF$26,$R$4:$R$26)),NA())</f>
        <v>#N/A</v>
      </c>
      <c r="AS8" s="51" t="e">
        <f>IFERROR(IF(COUNT($U$4:$U8)&lt;&gt;AS$2,NA(),SLOPE(AG$4:AG$26,$R$4:$R$26)*($R8-COUNTIF(BQ$4:BQ8,"Hold"))+INTERCEPT(AG$4:AG$26,$R$4:$R$26)),NA())</f>
        <v>#N/A</v>
      </c>
      <c r="AT8" s="51" t="e">
        <f>IFERROR(IF(COUNT($U$4:$U8)&lt;&gt;AT$2,NA(),SLOPE(AH$4:AH$26,$R$4:$R$26)*($R8-COUNTIF(BR$4:BR8,"Hold"))+INTERCEPT(AH$4:AH$26,$R$4:$R$26)),NA())</f>
        <v>#N/A</v>
      </c>
      <c r="AU8" s="51" t="e">
        <f>IFERROR(IF(COUNT($U$4:$U8)&lt;&gt;AU$2,NA(),SLOPE(AI$4:AI$26,$R$4:$R$26)*($R8-COUNTIF(BS$4:BS8,"Hold"))+INTERCEPT(AI$4:AI$26,$R$4:$R$26)),NA())</f>
        <v>#N/A</v>
      </c>
      <c r="AV8" s="57" t="e">
        <f>IF(AND(ISNUMBER($U8),COUNT($U$4:$U8)=AV$2),$G8,IF($H8="Hold",AV7,IF(COUNT($U$4:$U8)=AV$2,$V8+AV7,NA())))</f>
        <v>#N/A</v>
      </c>
      <c r="AW8" s="57" t="e">
        <f>IF(AND(ISNUMBER($U8),COUNT($U$4:$U8)=AW$2),$G8,IF($H8="Hold",AW7,IF(COUNT($U$4:$U8)=AW$2,$V8+AW7,NA())))</f>
        <v>#N/A</v>
      </c>
      <c r="AX8" s="57" t="e">
        <f>IF(AND(ISNUMBER($U8),COUNT($U$4:$U8)=AX$2),$G8,IF($H8="Hold",AX7,IF(COUNT($U$4:$U8)=AX$2,$V8+AX7,NA())))</f>
        <v>#N/A</v>
      </c>
      <c r="AY8" s="57" t="e">
        <f>IF(AND(ISNUMBER($U8),COUNT($U$4:$U8)=AY$2),$G8,IF($H8="Hold",AY7,IF(COUNT($U$4:$U8)=AY$2,$V8+AY7,NA())))</f>
        <v>#N/A</v>
      </c>
      <c r="AZ8" s="57" t="e">
        <f>IF(AND(ISNUMBER($U8),COUNT($U$4:$U8)=AZ$2),$G8,IF($H8="Hold",AZ7,IF(COUNT($U$4:$U8)=AZ$2,$V8+AZ7,NA())))</f>
        <v>#N/A</v>
      </c>
      <c r="BA8" s="57" t="e">
        <f>IF(AND(ISNUMBER($U8),COUNT($U$4:$U8)=BA$2),$G8,IF($H8="Hold",BA7,IF(COUNT($U$4:$U8)=BA$2,$V8+BA7,NA())))</f>
        <v>#N/A</v>
      </c>
      <c r="BB8" s="57" t="e">
        <f>IF(AND(ISNUMBER($U8),COUNT($U$4:$U8)=BB$2),$G8,IF($H8="Hold",BB7,IF(COUNT($U$4:$U8)=BB$2,$V8+BB7,NA())))</f>
        <v>#N/A</v>
      </c>
      <c r="BC8" s="57" t="e">
        <f>IF(AND(ISNUMBER($U8),COUNT($U$4:$U8)=BC$2),$G8,IF($H8="Hold",BC7,IF(COUNT($U$4:$U8)=BC$2,$V8+BC7,NA())))</f>
        <v>#N/A</v>
      </c>
      <c r="BD8" s="57" t="e">
        <f>IF(AND(ISNUMBER($U8),COUNT($U$4:$U8)=BD$2),$G8,IF($H8="Hold",BD7,IF(COUNT($U$4:$U8)=BD$2,$V8+BD7,NA())))</f>
        <v>#N/A</v>
      </c>
      <c r="BE8" s="57" t="e">
        <f>IF(AND(ISNUMBER($U8),COUNT($U$4:$U8)=BE$2),$G8,IF($H8="Hold",BE7,IF(COUNT($U$4:$U8)=BE$2,$V8+BE7,NA())))</f>
        <v>#N/A</v>
      </c>
      <c r="BF8" s="57" t="e">
        <f>IF(AND(ISNUMBER($U8),COUNT($U$4:$U8)=BF$2),$G8,IF($H8="Hold",BF7,IF(COUNT($U$4:$U8)=BF$2,$V8+BF7,NA())))</f>
        <v>#N/A</v>
      </c>
      <c r="BG8" s="57" t="e">
        <f>IF(AND(ISNUMBER($U8),COUNT($U$4:$U8)=BG$2),$G8,IF($H8="Hold",BG7,IF(COUNT($U$4:$U8)=BG$2,$V8+BG7,NA())))</f>
        <v>#N/A</v>
      </c>
      <c r="BH8" s="55" t="e">
        <f>IF(AND(COUNT($U$4:$U8)=BH$2,$H8="Hold"),"Hold",NA())</f>
        <v>#N/A</v>
      </c>
      <c r="BI8" s="55" t="e">
        <f>IF(AND(COUNT($U$4:$U8)=BI$2,$H8="Hold"),"Hold",NA())</f>
        <v>#N/A</v>
      </c>
      <c r="BJ8" s="55" t="e">
        <f>IF(AND(COUNT($U$4:$U8)=BJ$2,$H8="Hold"),"Hold",NA())</f>
        <v>#N/A</v>
      </c>
      <c r="BK8" s="55" t="e">
        <f>IF(AND(COUNT($U$4:$U8)=BK$2,$H8="Hold"),"Hold",NA())</f>
        <v>#N/A</v>
      </c>
      <c r="BL8" s="55" t="e">
        <f>IF(AND(COUNT($U$4:$U8)=BL$2,$H8="Hold"),"Hold",NA())</f>
        <v>#N/A</v>
      </c>
      <c r="BM8" s="55" t="e">
        <f>IF(AND(COUNT($U$4:$U8)=BM$2,$H8="Hold"),"Hold",NA())</f>
        <v>#N/A</v>
      </c>
      <c r="BN8" s="55" t="e">
        <f>IF(AND(COUNT($U$4:$U8)=BN$2,$H8="Hold"),"Hold",NA())</f>
        <v>#N/A</v>
      </c>
      <c r="BO8" s="55" t="e">
        <f>IF(AND(COUNT($U$4:$U8)=BO$2,$H8="Hold"),"Hold",NA())</f>
        <v>#N/A</v>
      </c>
      <c r="BP8" s="55" t="e">
        <f>IF(AND(COUNT($U$4:$U8)=BP$2,$H8="Hold"),"Hold",NA())</f>
        <v>#N/A</v>
      </c>
      <c r="BQ8" s="55" t="e">
        <f>IF(AND(COUNT($U$4:$U8)=BQ$2,$H8="Hold"),"Hold",NA())</f>
        <v>#N/A</v>
      </c>
      <c r="BR8" s="55" t="e">
        <f>IF(AND(COUNT($U$4:$U8)=BR$2,$H8="Hold"),"Hold",NA())</f>
        <v>#N/A</v>
      </c>
      <c r="BS8" s="55" t="e">
        <f>IF(AND(COUNT($U$4:$U8)=BS$2,$H8="Hold"),"Hold",NA())</f>
        <v>#N/A</v>
      </c>
    </row>
    <row r="9" spans="1:73" s="96" customFormat="1" ht="18.75" customHeight="1" thickTop="1" x14ac:dyDescent="0.25">
      <c r="B9" s="23"/>
      <c r="C9" s="95"/>
      <c r="D9" s="9">
        <f t="shared" si="2"/>
        <v>10</v>
      </c>
      <c r="E9" s="10">
        <f t="shared" si="3"/>
        <v>42660</v>
      </c>
      <c r="F9" s="5" t="str">
        <f>IFERROR(IF(COUNT(G$4:G9)=0,"",IF(H9="Hold",F8,IF(ISNUMBER(U9),G9,F8+V9))),"")</f>
        <v/>
      </c>
      <c r="G9" s="13"/>
      <c r="H9" s="27"/>
      <c r="I9" s="17"/>
      <c r="J9" s="93"/>
      <c r="K9" s="34"/>
      <c r="L9" s="148" t="s">
        <v>63</v>
      </c>
      <c r="M9" s="148"/>
      <c r="N9" s="24"/>
      <c r="O9" s="76"/>
      <c r="P9" s="37"/>
      <c r="R9" s="46">
        <v>6</v>
      </c>
      <c r="S9" s="47" t="e">
        <f t="shared" si="0"/>
        <v>#N/A</v>
      </c>
      <c r="T9" s="47" t="str">
        <f>IFERROR(IF(L23="Alternate 2","Alt 2",L23),"Alt 2")</f>
        <v>Alt 2</v>
      </c>
      <c r="U9" s="52" t="str">
        <f>IF(H9="30 Mins",$N$19,IF(H9="45 Mins",$N$20,IF(H9="60 Mins",$N$21,IF(H9="Alt 1",$N$22,IF(H9="Alt 2",$N$23,IF(H9="Alt 3",$N$24,IF(H9="Alt 4",$N$25,IF(H9="Alt 5",#REF!,IF(H9="Change",V8,"")))))))))</f>
        <v/>
      </c>
      <c r="V9" s="53" t="e">
        <f>IF(COUNT(U$4:U9)=0,NA(),IF(ISNUMBER(U9),U9,V8))</f>
        <v>#N/A</v>
      </c>
      <c r="W9" s="48" t="e">
        <f t="shared" si="1"/>
        <v>#N/A</v>
      </c>
      <c r="X9" s="72" t="str">
        <f>IF(AND(ISNUMBER($S9),COUNT($U$4:$U9)=X$2),$S9,"")</f>
        <v/>
      </c>
      <c r="Y9" s="72" t="str">
        <f>IF(AND(ISNUMBER($S9),COUNT($U$4:$U9)=Y$2),$S9,"")</f>
        <v/>
      </c>
      <c r="Z9" s="72" t="str">
        <f>IF(AND(ISNUMBER($S9),COUNT($U$4:$U9)=Z$2),$S9,"")</f>
        <v/>
      </c>
      <c r="AA9" s="72" t="str">
        <f>IF(AND(ISNUMBER($S9),COUNT($U$4:$U9)=AA$2),$S9,"")</f>
        <v/>
      </c>
      <c r="AB9" s="72" t="str">
        <f>IF(AND(ISNUMBER($S9),COUNT($U$4:$U9)=AB$2),$S9,"")</f>
        <v/>
      </c>
      <c r="AC9" s="72" t="str">
        <f>IF(AND(ISNUMBER($S9),COUNT($U$4:$U9)=AC$2),$S9,"")</f>
        <v/>
      </c>
      <c r="AD9" s="72" t="str">
        <f>IF(AND(ISNUMBER($S9),COUNT($U$4:$U9)=AD$2),$S9,"")</f>
        <v/>
      </c>
      <c r="AE9" s="72" t="str">
        <f>IF(AND(ISNUMBER($S9),COUNT($U$4:$U9)=AE$2),$S9,"")</f>
        <v/>
      </c>
      <c r="AF9" s="72" t="str">
        <f>IF(AND(ISNUMBER($S9),COUNT($U$4:$U9)=AF$2),$S9,"")</f>
        <v/>
      </c>
      <c r="AG9" s="72" t="str">
        <f>IF(AND(ISNUMBER($S9),COUNT($U$4:$U9)=AG$2),$S9,"")</f>
        <v/>
      </c>
      <c r="AH9" s="72" t="str">
        <f>IF(AND(ISNUMBER($S9),COUNT($U$4:$U9)=AH$2),$S9,"")</f>
        <v/>
      </c>
      <c r="AI9" s="72" t="str">
        <f>IF(AND(ISNUMBER($S9),COUNT($U$4:$U9)=AI$2),$S9,"")</f>
        <v/>
      </c>
      <c r="AJ9" s="51" t="e">
        <f>IFERROR(IF(COUNT($U$4:$U9)&lt;&gt;AJ$2,NA(),SLOPE(X$4:X$26,$R$4:$R$26)*($R9-COUNTIF(BH$4:BH9,"Hold"))+INTERCEPT(X$4:X$26,$R$4:$R$26)),NA())</f>
        <v>#N/A</v>
      </c>
      <c r="AK9" s="51" t="e">
        <f>IFERROR(IF(COUNT($U$4:$U9)&lt;&gt;AK$2,NA(),SLOPE(Y$4:Y$26,$R$4:$R$26)*($R9-COUNTIF(BI$4:BI9,"Hold"))+INTERCEPT(Y$4:Y$26,$R$4:$R$26)),NA())</f>
        <v>#N/A</v>
      </c>
      <c r="AL9" s="51" t="e">
        <f>IFERROR(IF(COUNT($U$4:$U9)&lt;&gt;AL$2,NA(),SLOPE(Z$4:Z$26,$R$4:$R$26)*($R9-COUNTIF(BJ$4:BJ9,"Hold"))+INTERCEPT(Z$4:Z$26,$R$4:$R$26)),NA())</f>
        <v>#N/A</v>
      </c>
      <c r="AM9" s="51" t="e">
        <f>IFERROR(IF(COUNT($U$4:$U9)&lt;&gt;AM$2,NA(),SLOPE(AA$4:AA$26,$R$4:$R$26)*($R9-COUNTIF(BK$4:BK9,"Hold"))+INTERCEPT(AA$4:AA$26,$R$4:$R$26)),NA())</f>
        <v>#N/A</v>
      </c>
      <c r="AN9" s="51" t="e">
        <f>IFERROR(IF(COUNT($U$4:$U9)&lt;&gt;AN$2,NA(),SLOPE(AB$4:AB$26,$R$4:$R$26)*($R9-COUNTIF(BL$4:BL9,"Hold"))+INTERCEPT(AB$4:AB$26,$R$4:$R$26)),NA())</f>
        <v>#N/A</v>
      </c>
      <c r="AO9" s="51" t="e">
        <f>IFERROR(IF(COUNT($U$4:$U9)&lt;&gt;AO$2,NA(),SLOPE(AC$4:AC$26,$R$4:$R$26)*($R9-COUNTIF(BM$4:BM9,"Hold"))+INTERCEPT(AC$4:AC$26,$R$4:$R$26)),NA())</f>
        <v>#N/A</v>
      </c>
      <c r="AP9" s="51" t="e">
        <f>IFERROR(IF(COUNT($U$4:$U9)&lt;&gt;AP$2,NA(),SLOPE(AD$4:AD$26,$R$4:$R$26)*($R9-COUNTIF(BN$4:BN9,"Hold"))+INTERCEPT(AD$4:AD$26,$R$4:$R$26)),NA())</f>
        <v>#N/A</v>
      </c>
      <c r="AQ9" s="51" t="e">
        <f>IFERROR(IF(COUNT($U$4:$U9)&lt;&gt;AQ$2,NA(),SLOPE(AE$4:AE$26,$R$4:$R$26)*($R9-COUNTIF(BO$4:BO9,"Hold"))+INTERCEPT(AE$4:AE$26,$R$4:$R$26)),NA())</f>
        <v>#N/A</v>
      </c>
      <c r="AR9" s="51" t="e">
        <f>IFERROR(IF(COUNT($U$4:$U9)&lt;&gt;AR$2,NA(),SLOPE(AF$4:AF$26,$R$4:$R$26)*($R9-COUNTIF(BP$4:BP9,"Hold"))+INTERCEPT(AF$4:AF$26,$R$4:$R$26)),NA())</f>
        <v>#N/A</v>
      </c>
      <c r="AS9" s="51" t="e">
        <f>IFERROR(IF(COUNT($U$4:$U9)&lt;&gt;AS$2,NA(),SLOPE(AG$4:AG$26,$R$4:$R$26)*($R9-COUNTIF(BQ$4:BQ9,"Hold"))+INTERCEPT(AG$4:AG$26,$R$4:$R$26)),NA())</f>
        <v>#N/A</v>
      </c>
      <c r="AT9" s="51" t="e">
        <f>IFERROR(IF(COUNT($U$4:$U9)&lt;&gt;AT$2,NA(),SLOPE(AH$4:AH$26,$R$4:$R$26)*($R9-COUNTIF(BR$4:BR9,"Hold"))+INTERCEPT(AH$4:AH$26,$R$4:$R$26)),NA())</f>
        <v>#N/A</v>
      </c>
      <c r="AU9" s="51" t="e">
        <f>IFERROR(IF(COUNT($U$4:$U9)&lt;&gt;AU$2,NA(),SLOPE(AI$4:AI$26,$R$4:$R$26)*($R9-COUNTIF(BS$4:BS9,"Hold"))+INTERCEPT(AI$4:AI$26,$R$4:$R$26)),NA())</f>
        <v>#N/A</v>
      </c>
      <c r="AV9" s="57" t="e">
        <f>IF(AND(ISNUMBER($U9),COUNT($U$4:$U9)=AV$2),$G9,IF($H9="Hold",AV8,IF(COUNT($U$4:$U9)=AV$2,$V9+AV8,NA())))</f>
        <v>#N/A</v>
      </c>
      <c r="AW9" s="57" t="e">
        <f>IF(AND(ISNUMBER($U9),COUNT($U$4:$U9)=AW$2),$G9,IF($H9="Hold",AW8,IF(COUNT($U$4:$U9)=AW$2,$V9+AW8,NA())))</f>
        <v>#N/A</v>
      </c>
      <c r="AX9" s="57" t="e">
        <f>IF(AND(ISNUMBER($U9),COUNT($U$4:$U9)=AX$2),$G9,IF($H9="Hold",AX8,IF(COUNT($U$4:$U9)=AX$2,$V9+AX8,NA())))</f>
        <v>#N/A</v>
      </c>
      <c r="AY9" s="57" t="e">
        <f>IF(AND(ISNUMBER($U9),COUNT($U$4:$U9)=AY$2),$G9,IF($H9="Hold",AY8,IF(COUNT($U$4:$U9)=AY$2,$V9+AY8,NA())))</f>
        <v>#N/A</v>
      </c>
      <c r="AZ9" s="57" t="e">
        <f>IF(AND(ISNUMBER($U9),COUNT($U$4:$U9)=AZ$2),$G9,IF($H9="Hold",AZ8,IF(COUNT($U$4:$U9)=AZ$2,$V9+AZ8,NA())))</f>
        <v>#N/A</v>
      </c>
      <c r="BA9" s="57" t="e">
        <f>IF(AND(ISNUMBER($U9),COUNT($U$4:$U9)=BA$2),$G9,IF($H9="Hold",BA8,IF(COUNT($U$4:$U9)=BA$2,$V9+BA8,NA())))</f>
        <v>#N/A</v>
      </c>
      <c r="BB9" s="57" t="e">
        <f>IF(AND(ISNUMBER($U9),COUNT($U$4:$U9)=BB$2),$G9,IF($H9="Hold",BB8,IF(COUNT($U$4:$U9)=BB$2,$V9+BB8,NA())))</f>
        <v>#N/A</v>
      </c>
      <c r="BC9" s="57" t="e">
        <f>IF(AND(ISNUMBER($U9),COUNT($U$4:$U9)=BC$2),$G9,IF($H9="Hold",BC8,IF(COUNT($U$4:$U9)=BC$2,$V9+BC8,NA())))</f>
        <v>#N/A</v>
      </c>
      <c r="BD9" s="57" t="e">
        <f>IF(AND(ISNUMBER($U9),COUNT($U$4:$U9)=BD$2),$G9,IF($H9="Hold",BD8,IF(COUNT($U$4:$U9)=BD$2,$V9+BD8,NA())))</f>
        <v>#N/A</v>
      </c>
      <c r="BE9" s="57" t="e">
        <f>IF(AND(ISNUMBER($U9),COUNT($U$4:$U9)=BE$2),$G9,IF($H9="Hold",BE8,IF(COUNT($U$4:$U9)=BE$2,$V9+BE8,NA())))</f>
        <v>#N/A</v>
      </c>
      <c r="BF9" s="57" t="e">
        <f>IF(AND(ISNUMBER($U9),COUNT($U$4:$U9)=BF$2),$G9,IF($H9="Hold",BF8,IF(COUNT($U$4:$U9)=BF$2,$V9+BF8,NA())))</f>
        <v>#N/A</v>
      </c>
      <c r="BG9" s="57" t="e">
        <f>IF(AND(ISNUMBER($U9),COUNT($U$4:$U9)=BG$2),$G9,IF($H9="Hold",BG8,IF(COUNT($U$4:$U9)=BG$2,$V9+BG8,NA())))</f>
        <v>#N/A</v>
      </c>
      <c r="BH9" s="55" t="e">
        <f>IF(AND(COUNT($U$4:$U9)=BH$2,$H9="Hold"),"Hold",NA())</f>
        <v>#N/A</v>
      </c>
      <c r="BI9" s="55" t="e">
        <f>IF(AND(COUNT($U$4:$U9)=BI$2,$H9="Hold"),"Hold",NA())</f>
        <v>#N/A</v>
      </c>
      <c r="BJ9" s="55" t="e">
        <f>IF(AND(COUNT($U$4:$U9)=BJ$2,$H9="Hold"),"Hold",NA())</f>
        <v>#N/A</v>
      </c>
      <c r="BK9" s="55" t="e">
        <f>IF(AND(COUNT($U$4:$U9)=BK$2,$H9="Hold"),"Hold",NA())</f>
        <v>#N/A</v>
      </c>
      <c r="BL9" s="55" t="e">
        <f>IF(AND(COUNT($U$4:$U9)=BL$2,$H9="Hold"),"Hold",NA())</f>
        <v>#N/A</v>
      </c>
      <c r="BM9" s="55" t="e">
        <f>IF(AND(COUNT($U$4:$U9)=BM$2,$H9="Hold"),"Hold",NA())</f>
        <v>#N/A</v>
      </c>
      <c r="BN9" s="55" t="e">
        <f>IF(AND(COUNT($U$4:$U9)=BN$2,$H9="Hold"),"Hold",NA())</f>
        <v>#N/A</v>
      </c>
      <c r="BO9" s="55" t="e">
        <f>IF(AND(COUNT($U$4:$U9)=BO$2,$H9="Hold"),"Hold",NA())</f>
        <v>#N/A</v>
      </c>
      <c r="BP9" s="55" t="e">
        <f>IF(AND(COUNT($U$4:$U9)=BP$2,$H9="Hold"),"Hold",NA())</f>
        <v>#N/A</v>
      </c>
      <c r="BQ9" s="55" t="e">
        <f>IF(AND(COUNT($U$4:$U9)=BQ$2,$H9="Hold"),"Hold",NA())</f>
        <v>#N/A</v>
      </c>
      <c r="BR9" s="55" t="e">
        <f>IF(AND(COUNT($U$4:$U9)=BR$2,$H9="Hold"),"Hold",NA())</f>
        <v>#N/A</v>
      </c>
      <c r="BS9" s="55" t="e">
        <f>IF(AND(COUNT($U$4:$U9)=BS$2,$H9="Hold"),"Hold",NA())</f>
        <v>#N/A</v>
      </c>
    </row>
    <row r="10" spans="1:73" s="96" customFormat="1" ht="18.75" customHeight="1" x14ac:dyDescent="0.25">
      <c r="B10" s="23"/>
      <c r="C10" s="95"/>
      <c r="D10" s="9">
        <f t="shared" si="2"/>
        <v>12</v>
      </c>
      <c r="E10" s="10">
        <f t="shared" si="3"/>
        <v>42674</v>
      </c>
      <c r="F10" s="5" t="str">
        <f>IFERROR(IF(COUNT(G$4:G10)=0,"",IF(H10="Hold",F9,IF(ISNUMBER(U10),G10,F9+V10))),"")</f>
        <v/>
      </c>
      <c r="G10" s="13"/>
      <c r="H10" s="27"/>
      <c r="I10" s="17"/>
      <c r="J10" s="93"/>
      <c r="K10" s="34"/>
      <c r="L10" s="38"/>
      <c r="M10" s="38"/>
      <c r="N10" s="38"/>
      <c r="O10" s="38"/>
      <c r="P10" s="37"/>
      <c r="R10" s="46">
        <v>7</v>
      </c>
      <c r="S10" s="47" t="e">
        <f t="shared" si="0"/>
        <v>#N/A</v>
      </c>
      <c r="T10" s="47" t="s">
        <v>68</v>
      </c>
      <c r="U10" s="52" t="str">
        <f>IF(H10="30 Mins",$N$19,IF(H10="45 Mins",$N$20,IF(H10="60 Mins",$N$21,IF(H10="Alt 1",$N$22,IF(H10="Alt 2",$N$23,IF(H10="Alt 3",$N$24,IF(H10="Alt 4",$N$25,IF(H10="Alt 5",#REF!,IF(H10="Change",V9,"")))))))))</f>
        <v/>
      </c>
      <c r="V10" s="53" t="e">
        <f>IF(COUNT(U$4:U10)=0,NA(),IF(ISNUMBER(U10),U10,V9))</f>
        <v>#N/A</v>
      </c>
      <c r="W10" s="48" t="e">
        <f t="shared" si="1"/>
        <v>#N/A</v>
      </c>
      <c r="X10" s="72" t="str">
        <f>IF(AND(ISNUMBER($S10),COUNT($U$4:$U10)=X$2),$S10,"")</f>
        <v/>
      </c>
      <c r="Y10" s="72" t="str">
        <f>IF(AND(ISNUMBER($S10),COUNT($U$4:$U10)=Y$2),$S10,"")</f>
        <v/>
      </c>
      <c r="Z10" s="72" t="str">
        <f>IF(AND(ISNUMBER($S10),COUNT($U$4:$U10)=Z$2),$S10,"")</f>
        <v/>
      </c>
      <c r="AA10" s="72" t="str">
        <f>IF(AND(ISNUMBER($S10),COUNT($U$4:$U10)=AA$2),$S10,"")</f>
        <v/>
      </c>
      <c r="AB10" s="72" t="str">
        <f>IF(AND(ISNUMBER($S10),COUNT($U$4:$U10)=AB$2),$S10,"")</f>
        <v/>
      </c>
      <c r="AC10" s="72" t="str">
        <f>IF(AND(ISNUMBER($S10),COUNT($U$4:$U10)=AC$2),$S10,"")</f>
        <v/>
      </c>
      <c r="AD10" s="72" t="str">
        <f>IF(AND(ISNUMBER($S10),COUNT($U$4:$U10)=AD$2),$S10,"")</f>
        <v/>
      </c>
      <c r="AE10" s="72" t="str">
        <f>IF(AND(ISNUMBER($S10),COUNT($U$4:$U10)=AE$2),$S10,"")</f>
        <v/>
      </c>
      <c r="AF10" s="72" t="str">
        <f>IF(AND(ISNUMBER($S10),COUNT($U$4:$U10)=AF$2),$S10,"")</f>
        <v/>
      </c>
      <c r="AG10" s="72" t="str">
        <f>IF(AND(ISNUMBER($S10),COUNT($U$4:$U10)=AG$2),$S10,"")</f>
        <v/>
      </c>
      <c r="AH10" s="72" t="str">
        <f>IF(AND(ISNUMBER($S10),COUNT($U$4:$U10)=AH$2),$S10,"")</f>
        <v/>
      </c>
      <c r="AI10" s="72" t="str">
        <f>IF(AND(ISNUMBER($S10),COUNT($U$4:$U10)=AI$2),$S10,"")</f>
        <v/>
      </c>
      <c r="AJ10" s="51" t="e">
        <f>IFERROR(IF(COUNT($U$4:$U10)&lt;&gt;AJ$2,NA(),SLOPE(X$4:X$26,$R$4:$R$26)*($R10-COUNTIF(BH$4:BH10,"Hold"))+INTERCEPT(X$4:X$26,$R$4:$R$26)),NA())</f>
        <v>#N/A</v>
      </c>
      <c r="AK10" s="51" t="e">
        <f>IFERROR(IF(COUNT($U$4:$U10)&lt;&gt;AK$2,NA(),SLOPE(Y$4:Y$26,$R$4:$R$26)*($R10-COUNTIF(BI$4:BI10,"Hold"))+INTERCEPT(Y$4:Y$26,$R$4:$R$26)),NA())</f>
        <v>#N/A</v>
      </c>
      <c r="AL10" s="51" t="e">
        <f>IFERROR(IF(COUNT($U$4:$U10)&lt;&gt;AL$2,NA(),SLOPE(Z$4:Z$26,$R$4:$R$26)*($R10-COUNTIF(BJ$4:BJ10,"Hold"))+INTERCEPT(Z$4:Z$26,$R$4:$R$26)),NA())</f>
        <v>#N/A</v>
      </c>
      <c r="AM10" s="51" t="e">
        <f>IFERROR(IF(COUNT($U$4:$U10)&lt;&gt;AM$2,NA(),SLOPE(AA$4:AA$26,$R$4:$R$26)*($R10-COUNTIF(BK$4:BK10,"Hold"))+INTERCEPT(AA$4:AA$26,$R$4:$R$26)),NA())</f>
        <v>#N/A</v>
      </c>
      <c r="AN10" s="51" t="e">
        <f>IFERROR(IF(COUNT($U$4:$U10)&lt;&gt;AN$2,NA(),SLOPE(AB$4:AB$26,$R$4:$R$26)*($R10-COUNTIF(BL$4:BL10,"Hold"))+INTERCEPT(AB$4:AB$26,$R$4:$R$26)),NA())</f>
        <v>#N/A</v>
      </c>
      <c r="AO10" s="51" t="e">
        <f>IFERROR(IF(COUNT($U$4:$U10)&lt;&gt;AO$2,NA(),SLOPE(AC$4:AC$26,$R$4:$R$26)*($R10-COUNTIF(BM$4:BM10,"Hold"))+INTERCEPT(AC$4:AC$26,$R$4:$R$26)),NA())</f>
        <v>#N/A</v>
      </c>
      <c r="AP10" s="51" t="e">
        <f>IFERROR(IF(COUNT($U$4:$U10)&lt;&gt;AP$2,NA(),SLOPE(AD$4:AD$26,$R$4:$R$26)*($R10-COUNTIF(BN$4:BN10,"Hold"))+INTERCEPT(AD$4:AD$26,$R$4:$R$26)),NA())</f>
        <v>#N/A</v>
      </c>
      <c r="AQ10" s="51" t="e">
        <f>IFERROR(IF(COUNT($U$4:$U10)&lt;&gt;AQ$2,NA(),SLOPE(AE$4:AE$26,$R$4:$R$26)*($R10-COUNTIF(BO$4:BO10,"Hold"))+INTERCEPT(AE$4:AE$26,$R$4:$R$26)),NA())</f>
        <v>#N/A</v>
      </c>
      <c r="AR10" s="51" t="e">
        <f>IFERROR(IF(COUNT($U$4:$U10)&lt;&gt;AR$2,NA(),SLOPE(AF$4:AF$26,$R$4:$R$26)*($R10-COUNTIF(BP$4:BP10,"Hold"))+INTERCEPT(AF$4:AF$26,$R$4:$R$26)),NA())</f>
        <v>#N/A</v>
      </c>
      <c r="AS10" s="51" t="e">
        <f>IFERROR(IF(COUNT($U$4:$U10)&lt;&gt;AS$2,NA(),SLOPE(AG$4:AG$26,$R$4:$R$26)*($R10-COUNTIF(BQ$4:BQ10,"Hold"))+INTERCEPT(AG$4:AG$26,$R$4:$R$26)),NA())</f>
        <v>#N/A</v>
      </c>
      <c r="AT10" s="51" t="e">
        <f>IFERROR(IF(COUNT($U$4:$U10)&lt;&gt;AT$2,NA(),SLOPE(AH$4:AH$26,$R$4:$R$26)*($R10-COUNTIF(BR$4:BR10,"Hold"))+INTERCEPT(AH$4:AH$26,$R$4:$R$26)),NA())</f>
        <v>#N/A</v>
      </c>
      <c r="AU10" s="51" t="e">
        <f>IFERROR(IF(COUNT($U$4:$U10)&lt;&gt;AU$2,NA(),SLOPE(AI$4:AI$26,$R$4:$R$26)*($R10-COUNTIF(BS$4:BS10,"Hold"))+INTERCEPT(AI$4:AI$26,$R$4:$R$26)),NA())</f>
        <v>#N/A</v>
      </c>
      <c r="AV10" s="57" t="e">
        <f>IF(AND(ISNUMBER($U10),COUNT($U$4:$U10)=AV$2),$G10,IF($H10="Hold",AV9,IF(COUNT($U$4:$U10)=AV$2,$V10+AV9,NA())))</f>
        <v>#N/A</v>
      </c>
      <c r="AW10" s="57" t="e">
        <f>IF(AND(ISNUMBER($U10),COUNT($U$4:$U10)=AW$2),$G10,IF($H10="Hold",AW9,IF(COUNT($U$4:$U10)=AW$2,$V10+AW9,NA())))</f>
        <v>#N/A</v>
      </c>
      <c r="AX10" s="57" t="e">
        <f>IF(AND(ISNUMBER($U10),COUNT($U$4:$U10)=AX$2),$G10,IF($H10="Hold",AX9,IF(COUNT($U$4:$U10)=AX$2,$V10+AX9,NA())))</f>
        <v>#N/A</v>
      </c>
      <c r="AY10" s="57" t="e">
        <f>IF(AND(ISNUMBER($U10),COUNT($U$4:$U10)=AY$2),$G10,IF($H10="Hold",AY9,IF(COUNT($U$4:$U10)=AY$2,$V10+AY9,NA())))</f>
        <v>#N/A</v>
      </c>
      <c r="AZ10" s="57" t="e">
        <f>IF(AND(ISNUMBER($U10),COUNT($U$4:$U10)=AZ$2),$G10,IF($H10="Hold",AZ9,IF(COUNT($U$4:$U10)=AZ$2,$V10+AZ9,NA())))</f>
        <v>#N/A</v>
      </c>
      <c r="BA10" s="57" t="e">
        <f>IF(AND(ISNUMBER($U10),COUNT($U$4:$U10)=BA$2),$G10,IF($H10="Hold",BA9,IF(COUNT($U$4:$U10)=BA$2,$V10+BA9,NA())))</f>
        <v>#N/A</v>
      </c>
      <c r="BB10" s="57" t="e">
        <f>IF(AND(ISNUMBER($U10),COUNT($U$4:$U10)=BB$2),$G10,IF($H10="Hold",BB9,IF(COUNT($U$4:$U10)=BB$2,$V10+BB9,NA())))</f>
        <v>#N/A</v>
      </c>
      <c r="BC10" s="57" t="e">
        <f>IF(AND(ISNUMBER($U10),COUNT($U$4:$U10)=BC$2),$G10,IF($H10="Hold",BC9,IF(COUNT($U$4:$U10)=BC$2,$V10+BC9,NA())))</f>
        <v>#N/A</v>
      </c>
      <c r="BD10" s="57" t="e">
        <f>IF(AND(ISNUMBER($U10),COUNT($U$4:$U10)=BD$2),$G10,IF($H10="Hold",BD9,IF(COUNT($U$4:$U10)=BD$2,$V10+BD9,NA())))</f>
        <v>#N/A</v>
      </c>
      <c r="BE10" s="57" t="e">
        <f>IF(AND(ISNUMBER($U10),COUNT($U$4:$U10)=BE$2),$G10,IF($H10="Hold",BE9,IF(COUNT($U$4:$U10)=BE$2,$V10+BE9,NA())))</f>
        <v>#N/A</v>
      </c>
      <c r="BF10" s="57" t="e">
        <f>IF(AND(ISNUMBER($U10),COUNT($U$4:$U10)=BF$2),$G10,IF($H10="Hold",BF9,IF(COUNT($U$4:$U10)=BF$2,$V10+BF9,NA())))</f>
        <v>#N/A</v>
      </c>
      <c r="BG10" s="57" t="e">
        <f>IF(AND(ISNUMBER($U10),COUNT($U$4:$U10)=BG$2),$G10,IF($H10="Hold",BG9,IF(COUNT($U$4:$U10)=BG$2,$V10+BG9,NA())))</f>
        <v>#N/A</v>
      </c>
      <c r="BH10" s="55" t="e">
        <f>IF(AND(COUNT($U$4:$U10)=BH$2,$H10="Hold"),"Hold",NA())</f>
        <v>#N/A</v>
      </c>
      <c r="BI10" s="55" t="e">
        <f>IF(AND(COUNT($U$4:$U10)=BI$2,$H10="Hold"),"Hold",NA())</f>
        <v>#N/A</v>
      </c>
      <c r="BJ10" s="55" t="e">
        <f>IF(AND(COUNT($U$4:$U10)=BJ$2,$H10="Hold"),"Hold",NA())</f>
        <v>#N/A</v>
      </c>
      <c r="BK10" s="55" t="e">
        <f>IF(AND(COUNT($U$4:$U10)=BK$2,$H10="Hold"),"Hold",NA())</f>
        <v>#N/A</v>
      </c>
      <c r="BL10" s="55" t="e">
        <f>IF(AND(COUNT($U$4:$U10)=BL$2,$H10="Hold"),"Hold",NA())</f>
        <v>#N/A</v>
      </c>
      <c r="BM10" s="55" t="e">
        <f>IF(AND(COUNT($U$4:$U10)=BM$2,$H10="Hold"),"Hold",NA())</f>
        <v>#N/A</v>
      </c>
      <c r="BN10" s="55" t="e">
        <f>IF(AND(COUNT($U$4:$U10)=BN$2,$H10="Hold"),"Hold",NA())</f>
        <v>#N/A</v>
      </c>
      <c r="BO10" s="55" t="e">
        <f>IF(AND(COUNT($U$4:$U10)=BO$2,$H10="Hold"),"Hold",NA())</f>
        <v>#N/A</v>
      </c>
      <c r="BP10" s="55" t="e">
        <f>IF(AND(COUNT($U$4:$U10)=BP$2,$H10="Hold"),"Hold",NA())</f>
        <v>#N/A</v>
      </c>
      <c r="BQ10" s="55" t="e">
        <f>IF(AND(COUNT($U$4:$U10)=BQ$2,$H10="Hold"),"Hold",NA())</f>
        <v>#N/A</v>
      </c>
      <c r="BR10" s="55" t="e">
        <f>IF(AND(COUNT($U$4:$U10)=BR$2,$H10="Hold"),"Hold",NA())</f>
        <v>#N/A</v>
      </c>
      <c r="BS10" s="55" t="e">
        <f>IF(AND(COUNT($U$4:$U10)=BS$2,$H10="Hold"),"Hold",NA())</f>
        <v>#N/A</v>
      </c>
    </row>
    <row r="11" spans="1:73" s="96" customFormat="1" ht="18.75" customHeight="1" x14ac:dyDescent="0.25">
      <c r="B11" s="23"/>
      <c r="C11" s="95"/>
      <c r="D11" s="9">
        <f t="shared" si="2"/>
        <v>14</v>
      </c>
      <c r="E11" s="10">
        <f t="shared" si="3"/>
        <v>42688</v>
      </c>
      <c r="F11" s="5" t="str">
        <f>IFERROR(IF(COUNT(G$4:G11)=0,"",IF(H11="Hold",F10,IF(ISNUMBER(U11),G11,F10+V11))),"")</f>
        <v/>
      </c>
      <c r="G11" s="13"/>
      <c r="H11" s="27"/>
      <c r="I11" s="17"/>
      <c r="J11" s="93"/>
      <c r="K11" s="34"/>
      <c r="L11" s="146" t="s">
        <v>82</v>
      </c>
      <c r="M11" s="146"/>
      <c r="N11" s="146"/>
      <c r="O11" s="146"/>
      <c r="P11" s="37"/>
      <c r="R11" s="46">
        <v>8</v>
      </c>
      <c r="S11" s="47" t="e">
        <f t="shared" si="0"/>
        <v>#N/A</v>
      </c>
      <c r="T11" s="47"/>
      <c r="U11" s="52" t="str">
        <f>IF(H11="30 Mins",$N$19,IF(H11="45 Mins",$N$20,IF(H11="60 Mins",$N$21,IF(H11="Alt 1",$N$22,IF(H11="Alt 2",$N$23,IF(H11="Alt 3",$N$24,IF(H11="Alt 4",$N$25,IF(H11="Alt 5",#REF!,IF(H11="Change",V10,"")))))))))</f>
        <v/>
      </c>
      <c r="V11" s="53" t="e">
        <f>IF(COUNT(U$4:U11)=0,NA(),IF(ISNUMBER(U11),U11,V10))</f>
        <v>#N/A</v>
      </c>
      <c r="W11" s="48" t="e">
        <f t="shared" si="1"/>
        <v>#N/A</v>
      </c>
      <c r="X11" s="72" t="str">
        <f>IF(AND(ISNUMBER($S11),COUNT($U$4:$U11)=X$2),$S11,"")</f>
        <v/>
      </c>
      <c r="Y11" s="72" t="str">
        <f>IF(AND(ISNUMBER($S11),COUNT($U$4:$U11)=Y$2),$S11,"")</f>
        <v/>
      </c>
      <c r="Z11" s="72" t="str">
        <f>IF(AND(ISNUMBER($S11),COUNT($U$4:$U11)=Z$2),$S11,"")</f>
        <v/>
      </c>
      <c r="AA11" s="72" t="str">
        <f>IF(AND(ISNUMBER($S11),COUNT($U$4:$U11)=AA$2),$S11,"")</f>
        <v/>
      </c>
      <c r="AB11" s="72" t="str">
        <f>IF(AND(ISNUMBER($S11),COUNT($U$4:$U11)=AB$2),$S11,"")</f>
        <v/>
      </c>
      <c r="AC11" s="72" t="str">
        <f>IF(AND(ISNUMBER($S11),COUNT($U$4:$U11)=AC$2),$S11,"")</f>
        <v/>
      </c>
      <c r="AD11" s="72" t="str">
        <f>IF(AND(ISNUMBER($S11),COUNT($U$4:$U11)=AD$2),$S11,"")</f>
        <v/>
      </c>
      <c r="AE11" s="72" t="str">
        <f>IF(AND(ISNUMBER($S11),COUNT($U$4:$U11)=AE$2),$S11,"")</f>
        <v/>
      </c>
      <c r="AF11" s="72" t="str">
        <f>IF(AND(ISNUMBER($S11),COUNT($U$4:$U11)=AF$2),$S11,"")</f>
        <v/>
      </c>
      <c r="AG11" s="72" t="str">
        <f>IF(AND(ISNUMBER($S11),COUNT($U$4:$U11)=AG$2),$S11,"")</f>
        <v/>
      </c>
      <c r="AH11" s="72" t="str">
        <f>IF(AND(ISNUMBER($S11),COUNT($U$4:$U11)=AH$2),$S11,"")</f>
        <v/>
      </c>
      <c r="AI11" s="72" t="str">
        <f>IF(AND(ISNUMBER($S11),COUNT($U$4:$U11)=AI$2),$S11,"")</f>
        <v/>
      </c>
      <c r="AJ11" s="51" t="e">
        <f>IFERROR(IF(COUNT($U$4:$U11)&lt;&gt;AJ$2,NA(),SLOPE(X$4:X$26,$R$4:$R$26)*($R11-COUNTIF(BH$4:BH11,"Hold"))+INTERCEPT(X$4:X$26,$R$4:$R$26)),NA())</f>
        <v>#N/A</v>
      </c>
      <c r="AK11" s="51" t="e">
        <f>IFERROR(IF(COUNT($U$4:$U11)&lt;&gt;AK$2,NA(),SLOPE(Y$4:Y$26,$R$4:$R$26)*($R11-COUNTIF(BI$4:BI11,"Hold"))+INTERCEPT(Y$4:Y$26,$R$4:$R$26)),NA())</f>
        <v>#N/A</v>
      </c>
      <c r="AL11" s="51" t="e">
        <f>IFERROR(IF(COUNT($U$4:$U11)&lt;&gt;AL$2,NA(),SLOPE(Z$4:Z$26,$R$4:$R$26)*($R11-COUNTIF(BJ$4:BJ11,"Hold"))+INTERCEPT(Z$4:Z$26,$R$4:$R$26)),NA())</f>
        <v>#N/A</v>
      </c>
      <c r="AM11" s="51" t="e">
        <f>IFERROR(IF(COUNT($U$4:$U11)&lt;&gt;AM$2,NA(),SLOPE(AA$4:AA$26,$R$4:$R$26)*($R11-COUNTIF(BK$4:BK11,"Hold"))+INTERCEPT(AA$4:AA$26,$R$4:$R$26)),NA())</f>
        <v>#N/A</v>
      </c>
      <c r="AN11" s="51" t="e">
        <f>IFERROR(IF(COUNT($U$4:$U11)&lt;&gt;AN$2,NA(),SLOPE(AB$4:AB$26,$R$4:$R$26)*($R11-COUNTIF(BL$4:BL11,"Hold"))+INTERCEPT(AB$4:AB$26,$R$4:$R$26)),NA())</f>
        <v>#N/A</v>
      </c>
      <c r="AO11" s="51" t="e">
        <f>IFERROR(IF(COUNT($U$4:$U11)&lt;&gt;AO$2,NA(),SLOPE(AC$4:AC$26,$R$4:$R$26)*($R11-COUNTIF(BM$4:BM11,"Hold"))+INTERCEPT(AC$4:AC$26,$R$4:$R$26)),NA())</f>
        <v>#N/A</v>
      </c>
      <c r="AP11" s="51" t="e">
        <f>IFERROR(IF(COUNT($U$4:$U11)&lt;&gt;AP$2,NA(),SLOPE(AD$4:AD$26,$R$4:$R$26)*($R11-COUNTIF(BN$4:BN11,"Hold"))+INTERCEPT(AD$4:AD$26,$R$4:$R$26)),NA())</f>
        <v>#N/A</v>
      </c>
      <c r="AQ11" s="51" t="e">
        <f>IFERROR(IF(COUNT($U$4:$U11)&lt;&gt;AQ$2,NA(),SLOPE(AE$4:AE$26,$R$4:$R$26)*($R11-COUNTIF(BO$4:BO11,"Hold"))+INTERCEPT(AE$4:AE$26,$R$4:$R$26)),NA())</f>
        <v>#N/A</v>
      </c>
      <c r="AR11" s="51" t="e">
        <f>IFERROR(IF(COUNT($U$4:$U11)&lt;&gt;AR$2,NA(),SLOPE(AF$4:AF$26,$R$4:$R$26)*($R11-COUNTIF(BP$4:BP11,"Hold"))+INTERCEPT(AF$4:AF$26,$R$4:$R$26)),NA())</f>
        <v>#N/A</v>
      </c>
      <c r="AS11" s="51" t="e">
        <f>IFERROR(IF(COUNT($U$4:$U11)&lt;&gt;AS$2,NA(),SLOPE(AG$4:AG$26,$R$4:$R$26)*($R11-COUNTIF(BQ$4:BQ11,"Hold"))+INTERCEPT(AG$4:AG$26,$R$4:$R$26)),NA())</f>
        <v>#N/A</v>
      </c>
      <c r="AT11" s="51" t="e">
        <f>IFERROR(IF(COUNT($U$4:$U11)&lt;&gt;AT$2,NA(),SLOPE(AH$4:AH$26,$R$4:$R$26)*($R11-COUNTIF(BR$4:BR11,"Hold"))+INTERCEPT(AH$4:AH$26,$R$4:$R$26)),NA())</f>
        <v>#N/A</v>
      </c>
      <c r="AU11" s="51" t="e">
        <f>IFERROR(IF(COUNT($U$4:$U11)&lt;&gt;AU$2,NA(),SLOPE(AI$4:AI$26,$R$4:$R$26)*($R11-COUNTIF(BS$4:BS11,"Hold"))+INTERCEPT(AI$4:AI$26,$R$4:$R$26)),NA())</f>
        <v>#N/A</v>
      </c>
      <c r="AV11" s="57" t="e">
        <f>IF(AND(ISNUMBER($U11),COUNT($U$4:$U11)=AV$2),$G11,IF($H11="Hold",AV10,IF(COUNT($U$4:$U11)=AV$2,$V11+AV10,NA())))</f>
        <v>#N/A</v>
      </c>
      <c r="AW11" s="57" t="e">
        <f>IF(AND(ISNUMBER($U11),COUNT($U$4:$U11)=AW$2),$G11,IF($H11="Hold",AW10,IF(COUNT($U$4:$U11)=AW$2,$V11+AW10,NA())))</f>
        <v>#N/A</v>
      </c>
      <c r="AX11" s="57" t="e">
        <f>IF(AND(ISNUMBER($U11),COUNT($U$4:$U11)=AX$2),$G11,IF($H11="Hold",AX10,IF(COUNT($U$4:$U11)=AX$2,$V11+AX10,NA())))</f>
        <v>#N/A</v>
      </c>
      <c r="AY11" s="57" t="e">
        <f>IF(AND(ISNUMBER($U11),COUNT($U$4:$U11)=AY$2),$G11,IF($H11="Hold",AY10,IF(COUNT($U$4:$U11)=AY$2,$V11+AY10,NA())))</f>
        <v>#N/A</v>
      </c>
      <c r="AZ11" s="57" t="e">
        <f>IF(AND(ISNUMBER($U11),COUNT($U$4:$U11)=AZ$2),$G11,IF($H11="Hold",AZ10,IF(COUNT($U$4:$U11)=AZ$2,$V11+AZ10,NA())))</f>
        <v>#N/A</v>
      </c>
      <c r="BA11" s="57" t="e">
        <f>IF(AND(ISNUMBER($U11),COUNT($U$4:$U11)=BA$2),$G11,IF($H11="Hold",BA10,IF(COUNT($U$4:$U11)=BA$2,$V11+BA10,NA())))</f>
        <v>#N/A</v>
      </c>
      <c r="BB11" s="57" t="e">
        <f>IF(AND(ISNUMBER($U11),COUNT($U$4:$U11)=BB$2),$G11,IF($H11="Hold",BB10,IF(COUNT($U$4:$U11)=BB$2,$V11+BB10,NA())))</f>
        <v>#N/A</v>
      </c>
      <c r="BC11" s="57" t="e">
        <f>IF(AND(ISNUMBER($U11),COUNT($U$4:$U11)=BC$2),$G11,IF($H11="Hold",BC10,IF(COUNT($U$4:$U11)=BC$2,$V11+BC10,NA())))</f>
        <v>#N/A</v>
      </c>
      <c r="BD11" s="57" t="e">
        <f>IF(AND(ISNUMBER($U11),COUNT($U$4:$U11)=BD$2),$G11,IF($H11="Hold",BD10,IF(COUNT($U$4:$U11)=BD$2,$V11+BD10,NA())))</f>
        <v>#N/A</v>
      </c>
      <c r="BE11" s="57" t="e">
        <f>IF(AND(ISNUMBER($U11),COUNT($U$4:$U11)=BE$2),$G11,IF($H11="Hold",BE10,IF(COUNT($U$4:$U11)=BE$2,$V11+BE10,NA())))</f>
        <v>#N/A</v>
      </c>
      <c r="BF11" s="57" t="e">
        <f>IF(AND(ISNUMBER($U11),COUNT($U$4:$U11)=BF$2),$G11,IF($H11="Hold",BF10,IF(COUNT($U$4:$U11)=BF$2,$V11+BF10,NA())))</f>
        <v>#N/A</v>
      </c>
      <c r="BG11" s="57" t="e">
        <f>IF(AND(ISNUMBER($U11),COUNT($U$4:$U11)=BG$2),$G11,IF($H11="Hold",BG10,IF(COUNT($U$4:$U11)=BG$2,$V11+BG10,NA())))</f>
        <v>#N/A</v>
      </c>
      <c r="BH11" s="55" t="e">
        <f>IF(AND(COUNT($U$4:$U11)=BH$2,$H11="Hold"),"Hold",NA())</f>
        <v>#N/A</v>
      </c>
      <c r="BI11" s="55" t="e">
        <f>IF(AND(COUNT($U$4:$U11)=BI$2,$H11="Hold"),"Hold",NA())</f>
        <v>#N/A</v>
      </c>
      <c r="BJ11" s="55" t="e">
        <f>IF(AND(COUNT($U$4:$U11)=BJ$2,$H11="Hold"),"Hold",NA())</f>
        <v>#N/A</v>
      </c>
      <c r="BK11" s="55" t="e">
        <f>IF(AND(COUNT($U$4:$U11)=BK$2,$H11="Hold"),"Hold",NA())</f>
        <v>#N/A</v>
      </c>
      <c r="BL11" s="55" t="e">
        <f>IF(AND(COUNT($U$4:$U11)=BL$2,$H11="Hold"),"Hold",NA())</f>
        <v>#N/A</v>
      </c>
      <c r="BM11" s="55" t="e">
        <f>IF(AND(COUNT($U$4:$U11)=BM$2,$H11="Hold"),"Hold",NA())</f>
        <v>#N/A</v>
      </c>
      <c r="BN11" s="55" t="e">
        <f>IF(AND(COUNT($U$4:$U11)=BN$2,$H11="Hold"),"Hold",NA())</f>
        <v>#N/A</v>
      </c>
      <c r="BO11" s="55" t="e">
        <f>IF(AND(COUNT($U$4:$U11)=BO$2,$H11="Hold"),"Hold",NA())</f>
        <v>#N/A</v>
      </c>
      <c r="BP11" s="55" t="e">
        <f>IF(AND(COUNT($U$4:$U11)=BP$2,$H11="Hold"),"Hold",NA())</f>
        <v>#N/A</v>
      </c>
      <c r="BQ11" s="55" t="e">
        <f>IF(AND(COUNT($U$4:$U11)=BQ$2,$H11="Hold"),"Hold",NA())</f>
        <v>#N/A</v>
      </c>
      <c r="BR11" s="55" t="e">
        <f>IF(AND(COUNT($U$4:$U11)=BR$2,$H11="Hold"),"Hold",NA())</f>
        <v>#N/A</v>
      </c>
      <c r="BS11" s="55" t="e">
        <f>IF(AND(COUNT($U$4:$U11)=BS$2,$H11="Hold"),"Hold",NA())</f>
        <v>#N/A</v>
      </c>
    </row>
    <row r="12" spans="1:73" s="96" customFormat="1" ht="18.75" customHeight="1" x14ac:dyDescent="0.25">
      <c r="B12" s="23"/>
      <c r="C12" s="95"/>
      <c r="D12" s="9">
        <f t="shared" si="2"/>
        <v>16</v>
      </c>
      <c r="E12" s="10">
        <f t="shared" si="3"/>
        <v>42702</v>
      </c>
      <c r="F12" s="5" t="str">
        <f>IFERROR(IF(COUNT(G$4:G12)=0,"",IF(H12="Hold",F11,IF(ISNUMBER(U12),G12,F11+V12))),"")</f>
        <v/>
      </c>
      <c r="G12" s="13"/>
      <c r="H12" s="27"/>
      <c r="I12" s="17"/>
      <c r="J12" s="93"/>
      <c r="K12" s="34"/>
      <c r="L12" s="124"/>
      <c r="M12" s="124"/>
      <c r="N12" s="132" t="s">
        <v>83</v>
      </c>
      <c r="O12" s="132" t="s">
        <v>84</v>
      </c>
      <c r="P12" s="37"/>
      <c r="R12" s="46">
        <v>9</v>
      </c>
      <c r="S12" s="47" t="e">
        <f t="shared" si="0"/>
        <v>#N/A</v>
      </c>
      <c r="T12" s="47" t="str">
        <f>IF(ISNUMBER(N25),"Alt 4","")</f>
        <v/>
      </c>
      <c r="U12" s="52" t="str">
        <f>IF(H12="30 Mins",$N$19,IF(H12="45 Mins",$N$20,IF(H12="60 Mins",$N$21,IF(H12="Alt 1",$N$22,IF(H12="Alt 2",$N$23,IF(H12="Alt 3",$N$24,IF(H12="Alt 4",$N$25,IF(H12="Alt 5",#REF!,IF(H12="Change",V11,"")))))))))</f>
        <v/>
      </c>
      <c r="V12" s="53" t="e">
        <f>IF(COUNT(U$4:U12)=0,NA(),IF(ISNUMBER(U12),U12,V11))</f>
        <v>#N/A</v>
      </c>
      <c r="W12" s="48" t="e">
        <f t="shared" si="1"/>
        <v>#N/A</v>
      </c>
      <c r="X12" s="72" t="str">
        <f>IF(AND(ISNUMBER($S12),COUNT($U$4:$U12)=X$2),$S12,"")</f>
        <v/>
      </c>
      <c r="Y12" s="72" t="str">
        <f>IF(AND(ISNUMBER($S12),COUNT($U$4:$U12)=Y$2),$S12,"")</f>
        <v/>
      </c>
      <c r="Z12" s="72" t="str">
        <f>IF(AND(ISNUMBER($S12),COUNT($U$4:$U12)=Z$2),$S12,"")</f>
        <v/>
      </c>
      <c r="AA12" s="72" t="str">
        <f>IF(AND(ISNUMBER($S12),COUNT($U$4:$U12)=AA$2),$S12,"")</f>
        <v/>
      </c>
      <c r="AB12" s="72" t="str">
        <f>IF(AND(ISNUMBER($S12),COUNT($U$4:$U12)=AB$2),$S12,"")</f>
        <v/>
      </c>
      <c r="AC12" s="72" t="str">
        <f>IF(AND(ISNUMBER($S12),COUNT($U$4:$U12)=AC$2),$S12,"")</f>
        <v/>
      </c>
      <c r="AD12" s="72" t="str">
        <f>IF(AND(ISNUMBER($S12),COUNT($U$4:$U12)=AD$2),$S12,"")</f>
        <v/>
      </c>
      <c r="AE12" s="72" t="str">
        <f>IF(AND(ISNUMBER($S12),COUNT($U$4:$U12)=AE$2),$S12,"")</f>
        <v/>
      </c>
      <c r="AF12" s="72" t="str">
        <f>IF(AND(ISNUMBER($S12),COUNT($U$4:$U12)=AF$2),$S12,"")</f>
        <v/>
      </c>
      <c r="AG12" s="72" t="str">
        <f>IF(AND(ISNUMBER($S12),COUNT($U$4:$U12)=AG$2),$S12,"")</f>
        <v/>
      </c>
      <c r="AH12" s="72" t="str">
        <f>IF(AND(ISNUMBER($S12),COUNT($U$4:$U12)=AH$2),$S12,"")</f>
        <v/>
      </c>
      <c r="AI12" s="72" t="str">
        <f>IF(AND(ISNUMBER($S12),COUNT($U$4:$U12)=AI$2),$S12,"")</f>
        <v/>
      </c>
      <c r="AJ12" s="51" t="e">
        <f>IFERROR(IF(COUNT($U$4:$U12)&lt;&gt;AJ$2,NA(),SLOPE(X$4:X$26,$R$4:$R$26)*($R12-COUNTIF(BH$4:BH12,"Hold"))+INTERCEPT(X$4:X$26,$R$4:$R$26)),NA())</f>
        <v>#N/A</v>
      </c>
      <c r="AK12" s="51" t="e">
        <f>IFERROR(IF(COUNT($U$4:$U12)&lt;&gt;AK$2,NA(),SLOPE(Y$4:Y$26,$R$4:$R$26)*($R12-COUNTIF(BI$4:BI12,"Hold"))+INTERCEPT(Y$4:Y$26,$R$4:$R$26)),NA())</f>
        <v>#N/A</v>
      </c>
      <c r="AL12" s="51" t="e">
        <f>IFERROR(IF(COUNT($U$4:$U12)&lt;&gt;AL$2,NA(),SLOPE(Z$4:Z$26,$R$4:$R$26)*($R12-COUNTIF(BJ$4:BJ12,"Hold"))+INTERCEPT(Z$4:Z$26,$R$4:$R$26)),NA())</f>
        <v>#N/A</v>
      </c>
      <c r="AM12" s="51" t="e">
        <f>IFERROR(IF(COUNT($U$4:$U12)&lt;&gt;AM$2,NA(),SLOPE(AA$4:AA$26,$R$4:$R$26)*($R12-COUNTIF(BK$4:BK12,"Hold"))+INTERCEPT(AA$4:AA$26,$R$4:$R$26)),NA())</f>
        <v>#N/A</v>
      </c>
      <c r="AN12" s="51" t="e">
        <f>IFERROR(IF(COUNT($U$4:$U12)&lt;&gt;AN$2,NA(),SLOPE(AB$4:AB$26,$R$4:$R$26)*($R12-COUNTIF(BL$4:BL12,"Hold"))+INTERCEPT(AB$4:AB$26,$R$4:$R$26)),NA())</f>
        <v>#N/A</v>
      </c>
      <c r="AO12" s="51" t="e">
        <f>IFERROR(IF(COUNT($U$4:$U12)&lt;&gt;AO$2,NA(),SLOPE(AC$4:AC$26,$R$4:$R$26)*($R12-COUNTIF(BM$4:BM12,"Hold"))+INTERCEPT(AC$4:AC$26,$R$4:$R$26)),NA())</f>
        <v>#N/A</v>
      </c>
      <c r="AP12" s="51" t="e">
        <f>IFERROR(IF(COUNT($U$4:$U12)&lt;&gt;AP$2,NA(),SLOPE(AD$4:AD$26,$R$4:$R$26)*($R12-COUNTIF(BN$4:BN12,"Hold"))+INTERCEPT(AD$4:AD$26,$R$4:$R$26)),NA())</f>
        <v>#N/A</v>
      </c>
      <c r="AQ12" s="51" t="e">
        <f>IFERROR(IF(COUNT($U$4:$U12)&lt;&gt;AQ$2,NA(),SLOPE(AE$4:AE$26,$R$4:$R$26)*($R12-COUNTIF(BO$4:BO12,"Hold"))+INTERCEPT(AE$4:AE$26,$R$4:$R$26)),NA())</f>
        <v>#N/A</v>
      </c>
      <c r="AR12" s="51" t="e">
        <f>IFERROR(IF(COUNT($U$4:$U12)&lt;&gt;AR$2,NA(),SLOPE(AF$4:AF$26,$R$4:$R$26)*($R12-COUNTIF(BP$4:BP12,"Hold"))+INTERCEPT(AF$4:AF$26,$R$4:$R$26)),NA())</f>
        <v>#N/A</v>
      </c>
      <c r="AS12" s="51" t="e">
        <f>IFERROR(IF(COUNT($U$4:$U12)&lt;&gt;AS$2,NA(),SLOPE(AG$4:AG$26,$R$4:$R$26)*($R12-COUNTIF(BQ$4:BQ12,"Hold"))+INTERCEPT(AG$4:AG$26,$R$4:$R$26)),NA())</f>
        <v>#N/A</v>
      </c>
      <c r="AT12" s="51" t="e">
        <f>IFERROR(IF(COUNT($U$4:$U12)&lt;&gt;AT$2,NA(),SLOPE(AH$4:AH$26,$R$4:$R$26)*($R12-COUNTIF(BR$4:BR12,"Hold"))+INTERCEPT(AH$4:AH$26,$R$4:$R$26)),NA())</f>
        <v>#N/A</v>
      </c>
      <c r="AU12" s="51" t="e">
        <f>IFERROR(IF(COUNT($U$4:$U12)&lt;&gt;AU$2,NA(),SLOPE(AI$4:AI$26,$R$4:$R$26)*($R12-COUNTIF(BS$4:BS12,"Hold"))+INTERCEPT(AI$4:AI$26,$R$4:$R$26)),NA())</f>
        <v>#N/A</v>
      </c>
      <c r="AV12" s="57" t="e">
        <f>IF(AND(ISNUMBER($U12),COUNT($U$4:$U12)=AV$2),$G12,IF($H12="Hold",AV11,IF(COUNT($U$4:$U12)=AV$2,$V12+AV11,NA())))</f>
        <v>#N/A</v>
      </c>
      <c r="AW12" s="57" t="e">
        <f>IF(AND(ISNUMBER($U12),COUNT($U$4:$U12)=AW$2),$G12,IF($H12="Hold",AW11,IF(COUNT($U$4:$U12)=AW$2,$V12+AW11,NA())))</f>
        <v>#N/A</v>
      </c>
      <c r="AX12" s="57" t="e">
        <f>IF(AND(ISNUMBER($U12),COUNT($U$4:$U12)=AX$2),$G12,IF($H12="Hold",AX11,IF(COUNT($U$4:$U12)=AX$2,$V12+AX11,NA())))</f>
        <v>#N/A</v>
      </c>
      <c r="AY12" s="57" t="e">
        <f>IF(AND(ISNUMBER($U12),COUNT($U$4:$U12)=AY$2),$G12,IF($H12="Hold",AY11,IF(COUNT($U$4:$U12)=AY$2,$V12+AY11,NA())))</f>
        <v>#N/A</v>
      </c>
      <c r="AZ12" s="57" t="e">
        <f>IF(AND(ISNUMBER($U12),COUNT($U$4:$U12)=AZ$2),$G12,IF($H12="Hold",AZ11,IF(COUNT($U$4:$U12)=AZ$2,$V12+AZ11,NA())))</f>
        <v>#N/A</v>
      </c>
      <c r="BA12" s="57" t="e">
        <f>IF(AND(ISNUMBER($U12),COUNT($U$4:$U12)=BA$2),$G12,IF($H12="Hold",BA11,IF(COUNT($U$4:$U12)=BA$2,$V12+BA11,NA())))</f>
        <v>#N/A</v>
      </c>
      <c r="BB12" s="57" t="e">
        <f>IF(AND(ISNUMBER($U12),COUNT($U$4:$U12)=BB$2),$G12,IF($H12="Hold",BB11,IF(COUNT($U$4:$U12)=BB$2,$V12+BB11,NA())))</f>
        <v>#N/A</v>
      </c>
      <c r="BC12" s="57" t="e">
        <f>IF(AND(ISNUMBER($U12),COUNT($U$4:$U12)=BC$2),$G12,IF($H12="Hold",BC11,IF(COUNT($U$4:$U12)=BC$2,$V12+BC11,NA())))</f>
        <v>#N/A</v>
      </c>
      <c r="BD12" s="57" t="e">
        <f>IF(AND(ISNUMBER($U12),COUNT($U$4:$U12)=BD$2),$G12,IF($H12="Hold",BD11,IF(COUNT($U$4:$U12)=BD$2,$V12+BD11,NA())))</f>
        <v>#N/A</v>
      </c>
      <c r="BE12" s="57" t="e">
        <f>IF(AND(ISNUMBER($U12),COUNT($U$4:$U12)=BE$2),$G12,IF($H12="Hold",BE11,IF(COUNT($U$4:$U12)=BE$2,$V12+BE11,NA())))</f>
        <v>#N/A</v>
      </c>
      <c r="BF12" s="57" t="e">
        <f>IF(AND(ISNUMBER($U12),COUNT($U$4:$U12)=BF$2),$G12,IF($H12="Hold",BF11,IF(COUNT($U$4:$U12)=BF$2,$V12+BF11,NA())))</f>
        <v>#N/A</v>
      </c>
      <c r="BG12" s="57" t="e">
        <f>IF(AND(ISNUMBER($U12),COUNT($U$4:$U12)=BG$2),$G12,IF($H12="Hold",BG11,IF(COUNT($U$4:$U12)=BG$2,$V12+BG11,NA())))</f>
        <v>#N/A</v>
      </c>
      <c r="BH12" s="55" t="e">
        <f>IF(AND(COUNT($U$4:$U12)=BH$2,$H12="Hold"),"Hold",NA())</f>
        <v>#N/A</v>
      </c>
      <c r="BI12" s="55" t="e">
        <f>IF(AND(COUNT($U$4:$U12)=BI$2,$H12="Hold"),"Hold",NA())</f>
        <v>#N/A</v>
      </c>
      <c r="BJ12" s="55" t="e">
        <f>IF(AND(COUNT($U$4:$U12)=BJ$2,$H12="Hold"),"Hold",NA())</f>
        <v>#N/A</v>
      </c>
      <c r="BK12" s="55" t="e">
        <f>IF(AND(COUNT($U$4:$U12)=BK$2,$H12="Hold"),"Hold",NA())</f>
        <v>#N/A</v>
      </c>
      <c r="BL12" s="55" t="e">
        <f>IF(AND(COUNT($U$4:$U12)=BL$2,$H12="Hold"),"Hold",NA())</f>
        <v>#N/A</v>
      </c>
      <c r="BM12" s="55" t="e">
        <f>IF(AND(COUNT($U$4:$U12)=BM$2,$H12="Hold"),"Hold",NA())</f>
        <v>#N/A</v>
      </c>
      <c r="BN12" s="55" t="e">
        <f>IF(AND(COUNT($U$4:$U12)=BN$2,$H12="Hold"),"Hold",NA())</f>
        <v>#N/A</v>
      </c>
      <c r="BO12" s="55" t="e">
        <f>IF(AND(COUNT($U$4:$U12)=BO$2,$H12="Hold"),"Hold",NA())</f>
        <v>#N/A</v>
      </c>
      <c r="BP12" s="55" t="e">
        <f>IF(AND(COUNT($U$4:$U12)=BP$2,$H12="Hold"),"Hold",NA())</f>
        <v>#N/A</v>
      </c>
      <c r="BQ12" s="55" t="e">
        <f>IF(AND(COUNT($U$4:$U12)=BQ$2,$H12="Hold"),"Hold",NA())</f>
        <v>#N/A</v>
      </c>
      <c r="BR12" s="55" t="e">
        <f>IF(AND(COUNT($U$4:$U12)=BR$2,$H12="Hold"),"Hold",NA())</f>
        <v>#N/A</v>
      </c>
      <c r="BS12" s="55" t="e">
        <f>IF(AND(COUNT($U$4:$U12)=BS$2,$H12="Hold"),"Hold",NA())</f>
        <v>#N/A</v>
      </c>
    </row>
    <row r="13" spans="1:73" s="96" customFormat="1" ht="18.75" customHeight="1" thickBot="1" x14ac:dyDescent="0.3">
      <c r="B13" s="23"/>
      <c r="C13" s="95"/>
      <c r="D13" s="9">
        <f t="shared" si="2"/>
        <v>18</v>
      </c>
      <c r="E13" s="10">
        <f t="shared" si="3"/>
        <v>42716</v>
      </c>
      <c r="F13" s="5" t="str">
        <f>IFERROR(IF(COUNT(G$4:G13)=0,"",IF(H13="Hold",F12,IF(ISNUMBER(U13),G13,F12+V13))),"")</f>
        <v/>
      </c>
      <c r="G13" s="13"/>
      <c r="H13" s="27"/>
      <c r="I13" s="17"/>
      <c r="J13" s="93"/>
      <c r="K13" s="34"/>
      <c r="L13" s="148" t="s">
        <v>57</v>
      </c>
      <c r="M13" s="148"/>
      <c r="N13" s="134"/>
      <c r="O13" s="135"/>
      <c r="P13" s="37"/>
      <c r="R13" s="46">
        <v>10</v>
      </c>
      <c r="S13" s="47" t="e">
        <f t="shared" si="0"/>
        <v>#N/A</v>
      </c>
      <c r="T13" s="47" t="str">
        <f>IF(ISNUMBER(#REF!),"Alt 5","")</f>
        <v/>
      </c>
      <c r="U13" s="52" t="str">
        <f>IF(H13="30 Mins",$N$19,IF(H13="45 Mins",$N$20,IF(H13="60 Mins",$N$21,IF(H13="Alt 1",$N$22,IF(H13="Alt 2",$N$23,IF(H13="Alt 3",$N$24,IF(H13="Alt 4",$N$25,IF(H13="Alt 5",#REF!,IF(H13="Change",V12,"")))))))))</f>
        <v/>
      </c>
      <c r="V13" s="53" t="e">
        <f>IF(COUNT(U$4:U13)=0,NA(),IF(ISNUMBER(U13),U13,V12))</f>
        <v>#N/A</v>
      </c>
      <c r="W13" s="48" t="e">
        <f t="shared" si="1"/>
        <v>#N/A</v>
      </c>
      <c r="X13" s="72" t="str">
        <f>IF(AND(ISNUMBER($S13),COUNT($U$4:$U13)=X$2),$S13,"")</f>
        <v/>
      </c>
      <c r="Y13" s="72" t="str">
        <f>IF(AND(ISNUMBER($S13),COUNT($U$4:$U13)=Y$2),$S13,"")</f>
        <v/>
      </c>
      <c r="Z13" s="72" t="str">
        <f>IF(AND(ISNUMBER($S13),COUNT($U$4:$U13)=Z$2),$S13,"")</f>
        <v/>
      </c>
      <c r="AA13" s="72" t="str">
        <f>IF(AND(ISNUMBER($S13),COUNT($U$4:$U13)=AA$2),$S13,"")</f>
        <v/>
      </c>
      <c r="AB13" s="72" t="str">
        <f>IF(AND(ISNUMBER($S13),COUNT($U$4:$U13)=AB$2),$S13,"")</f>
        <v/>
      </c>
      <c r="AC13" s="72" t="str">
        <f>IF(AND(ISNUMBER($S13),COUNT($U$4:$U13)=AC$2),$S13,"")</f>
        <v/>
      </c>
      <c r="AD13" s="72" t="str">
        <f>IF(AND(ISNUMBER($S13),COUNT($U$4:$U13)=AD$2),$S13,"")</f>
        <v/>
      </c>
      <c r="AE13" s="72" t="str">
        <f>IF(AND(ISNUMBER($S13),COUNT($U$4:$U13)=AE$2),$S13,"")</f>
        <v/>
      </c>
      <c r="AF13" s="72" t="str">
        <f>IF(AND(ISNUMBER($S13),COUNT($U$4:$U13)=AF$2),$S13,"")</f>
        <v/>
      </c>
      <c r="AG13" s="72" t="str">
        <f>IF(AND(ISNUMBER($S13),COUNT($U$4:$U13)=AG$2),$S13,"")</f>
        <v/>
      </c>
      <c r="AH13" s="72" t="str">
        <f>IF(AND(ISNUMBER($S13),COUNT($U$4:$U13)=AH$2),$S13,"")</f>
        <v/>
      </c>
      <c r="AI13" s="72" t="str">
        <f>IF(AND(ISNUMBER($S13),COUNT($U$4:$U13)=AI$2),$S13,"")</f>
        <v/>
      </c>
      <c r="AJ13" s="51" t="e">
        <f>IFERROR(IF(COUNT($U$4:$U13)&lt;&gt;AJ$2,NA(),SLOPE(X$4:X$26,$R$4:$R$26)*($R13-COUNTIF(BH$4:BH13,"Hold"))+INTERCEPT(X$4:X$26,$R$4:$R$26)),NA())</f>
        <v>#N/A</v>
      </c>
      <c r="AK13" s="51" t="e">
        <f>IFERROR(IF(COUNT($U$4:$U13)&lt;&gt;AK$2,NA(),SLOPE(Y$4:Y$26,$R$4:$R$26)*($R13-COUNTIF(BI$4:BI13,"Hold"))+INTERCEPT(Y$4:Y$26,$R$4:$R$26)),NA())</f>
        <v>#N/A</v>
      </c>
      <c r="AL13" s="51" t="e">
        <f>IFERROR(IF(COUNT($U$4:$U13)&lt;&gt;AL$2,NA(),SLOPE(Z$4:Z$26,$R$4:$R$26)*($R13-COUNTIF(BJ$4:BJ13,"Hold"))+INTERCEPT(Z$4:Z$26,$R$4:$R$26)),NA())</f>
        <v>#N/A</v>
      </c>
      <c r="AM13" s="51" t="e">
        <f>IFERROR(IF(COUNT($U$4:$U13)&lt;&gt;AM$2,NA(),SLOPE(AA$4:AA$26,$R$4:$R$26)*($R13-COUNTIF(BK$4:BK13,"Hold"))+INTERCEPT(AA$4:AA$26,$R$4:$R$26)),NA())</f>
        <v>#N/A</v>
      </c>
      <c r="AN13" s="51" t="e">
        <f>IFERROR(IF(COUNT($U$4:$U13)&lt;&gt;AN$2,NA(),SLOPE(AB$4:AB$26,$R$4:$R$26)*($R13-COUNTIF(BL$4:BL13,"Hold"))+INTERCEPT(AB$4:AB$26,$R$4:$R$26)),NA())</f>
        <v>#N/A</v>
      </c>
      <c r="AO13" s="51" t="e">
        <f>IFERROR(IF(COUNT($U$4:$U13)&lt;&gt;AO$2,NA(),SLOPE(AC$4:AC$26,$R$4:$R$26)*($R13-COUNTIF(BM$4:BM13,"Hold"))+INTERCEPT(AC$4:AC$26,$R$4:$R$26)),NA())</f>
        <v>#N/A</v>
      </c>
      <c r="AP13" s="51" t="e">
        <f>IFERROR(IF(COUNT($U$4:$U13)&lt;&gt;AP$2,NA(),SLOPE(AD$4:AD$26,$R$4:$R$26)*($R13-COUNTIF(BN$4:BN13,"Hold"))+INTERCEPT(AD$4:AD$26,$R$4:$R$26)),NA())</f>
        <v>#N/A</v>
      </c>
      <c r="AQ13" s="51" t="e">
        <f>IFERROR(IF(COUNT($U$4:$U13)&lt;&gt;AQ$2,NA(),SLOPE(AE$4:AE$26,$R$4:$R$26)*($R13-COUNTIF(BO$4:BO13,"Hold"))+INTERCEPT(AE$4:AE$26,$R$4:$R$26)),NA())</f>
        <v>#N/A</v>
      </c>
      <c r="AR13" s="51" t="e">
        <f>IFERROR(IF(COUNT($U$4:$U13)&lt;&gt;AR$2,NA(),SLOPE(AF$4:AF$26,$R$4:$R$26)*($R13-COUNTIF(BP$4:BP13,"Hold"))+INTERCEPT(AF$4:AF$26,$R$4:$R$26)),NA())</f>
        <v>#N/A</v>
      </c>
      <c r="AS13" s="51" t="e">
        <f>IFERROR(IF(COUNT($U$4:$U13)&lt;&gt;AS$2,NA(),SLOPE(AG$4:AG$26,$R$4:$R$26)*($R13-COUNTIF(BQ$4:BQ13,"Hold"))+INTERCEPT(AG$4:AG$26,$R$4:$R$26)),NA())</f>
        <v>#N/A</v>
      </c>
      <c r="AT13" s="51" t="e">
        <f>IFERROR(IF(COUNT($U$4:$U13)&lt;&gt;AT$2,NA(),SLOPE(AH$4:AH$26,$R$4:$R$26)*($R13-COUNTIF(BR$4:BR13,"Hold"))+INTERCEPT(AH$4:AH$26,$R$4:$R$26)),NA())</f>
        <v>#N/A</v>
      </c>
      <c r="AU13" s="51" t="e">
        <f>IFERROR(IF(COUNT($U$4:$U13)&lt;&gt;AU$2,NA(),SLOPE(AI$4:AI$26,$R$4:$R$26)*($R13-COUNTIF(BS$4:BS13,"Hold"))+INTERCEPT(AI$4:AI$26,$R$4:$R$26)),NA())</f>
        <v>#N/A</v>
      </c>
      <c r="AV13" s="57" t="e">
        <f>IF(AND(ISNUMBER($U13),COUNT($U$4:$U13)=AV$2),$G13,IF($H13="Hold",AV12,IF(COUNT($U$4:$U13)=AV$2,$V13+AV12,NA())))</f>
        <v>#N/A</v>
      </c>
      <c r="AW13" s="57" t="e">
        <f>IF(AND(ISNUMBER($U13),COUNT($U$4:$U13)=AW$2),$G13,IF($H13="Hold",AW12,IF(COUNT($U$4:$U13)=AW$2,$V13+AW12,NA())))</f>
        <v>#N/A</v>
      </c>
      <c r="AX13" s="57" t="e">
        <f>IF(AND(ISNUMBER($U13),COUNT($U$4:$U13)=AX$2),$G13,IF($H13="Hold",AX12,IF(COUNT($U$4:$U13)=AX$2,$V13+AX12,NA())))</f>
        <v>#N/A</v>
      </c>
      <c r="AY13" s="57" t="e">
        <f>IF(AND(ISNUMBER($U13),COUNT($U$4:$U13)=AY$2),$G13,IF($H13="Hold",AY12,IF(COUNT($U$4:$U13)=AY$2,$V13+AY12,NA())))</f>
        <v>#N/A</v>
      </c>
      <c r="AZ13" s="57" t="e">
        <f>IF(AND(ISNUMBER($U13),COUNT($U$4:$U13)=AZ$2),$G13,IF($H13="Hold",AZ12,IF(COUNT($U$4:$U13)=AZ$2,$V13+AZ12,NA())))</f>
        <v>#N/A</v>
      </c>
      <c r="BA13" s="57" t="e">
        <f>IF(AND(ISNUMBER($U13),COUNT($U$4:$U13)=BA$2),$G13,IF($H13="Hold",BA12,IF(COUNT($U$4:$U13)=BA$2,$V13+BA12,NA())))</f>
        <v>#N/A</v>
      </c>
      <c r="BB13" s="57" t="e">
        <f>IF(AND(ISNUMBER($U13),COUNT($U$4:$U13)=BB$2),$G13,IF($H13="Hold",BB12,IF(COUNT($U$4:$U13)=BB$2,$V13+BB12,NA())))</f>
        <v>#N/A</v>
      </c>
      <c r="BC13" s="57" t="e">
        <f>IF(AND(ISNUMBER($U13),COUNT($U$4:$U13)=BC$2),$G13,IF($H13="Hold",BC12,IF(COUNT($U$4:$U13)=BC$2,$V13+BC12,NA())))</f>
        <v>#N/A</v>
      </c>
      <c r="BD13" s="57" t="e">
        <f>IF(AND(ISNUMBER($U13),COUNT($U$4:$U13)=BD$2),$G13,IF($H13="Hold",BD12,IF(COUNT($U$4:$U13)=BD$2,$V13+BD12,NA())))</f>
        <v>#N/A</v>
      </c>
      <c r="BE13" s="57" t="e">
        <f>IF(AND(ISNUMBER($U13),COUNT($U$4:$U13)=BE$2),$G13,IF($H13="Hold",BE12,IF(COUNT($U$4:$U13)=BE$2,$V13+BE12,NA())))</f>
        <v>#N/A</v>
      </c>
      <c r="BF13" s="57" t="e">
        <f>IF(AND(ISNUMBER($U13),COUNT($U$4:$U13)=BF$2),$G13,IF($H13="Hold",BF12,IF(COUNT($U$4:$U13)=BF$2,$V13+BF12,NA())))</f>
        <v>#N/A</v>
      </c>
      <c r="BG13" s="57" t="e">
        <f>IF(AND(ISNUMBER($U13),COUNT($U$4:$U13)=BG$2),$G13,IF($H13="Hold",BG12,IF(COUNT($U$4:$U13)=BG$2,$V13+BG12,NA())))</f>
        <v>#N/A</v>
      </c>
      <c r="BH13" s="55" t="e">
        <f>IF(AND(COUNT($U$4:$U13)=BH$2,$H13="Hold"),"Hold",NA())</f>
        <v>#N/A</v>
      </c>
      <c r="BI13" s="55" t="e">
        <f>IF(AND(COUNT($U$4:$U13)=BI$2,$H13="Hold"),"Hold",NA())</f>
        <v>#N/A</v>
      </c>
      <c r="BJ13" s="55" t="e">
        <f>IF(AND(COUNT($U$4:$U13)=BJ$2,$H13="Hold"),"Hold",NA())</f>
        <v>#N/A</v>
      </c>
      <c r="BK13" s="55" t="e">
        <f>IF(AND(COUNT($U$4:$U13)=BK$2,$H13="Hold"),"Hold",NA())</f>
        <v>#N/A</v>
      </c>
      <c r="BL13" s="55" t="e">
        <f>IF(AND(COUNT($U$4:$U13)=BL$2,$H13="Hold"),"Hold",NA())</f>
        <v>#N/A</v>
      </c>
      <c r="BM13" s="55" t="e">
        <f>IF(AND(COUNT($U$4:$U13)=BM$2,$H13="Hold"),"Hold",NA())</f>
        <v>#N/A</v>
      </c>
      <c r="BN13" s="55" t="e">
        <f>IF(AND(COUNT($U$4:$U13)=BN$2,$H13="Hold"),"Hold",NA())</f>
        <v>#N/A</v>
      </c>
      <c r="BO13" s="55" t="e">
        <f>IF(AND(COUNT($U$4:$U13)=BO$2,$H13="Hold"),"Hold",NA())</f>
        <v>#N/A</v>
      </c>
      <c r="BP13" s="55" t="e">
        <f>IF(AND(COUNT($U$4:$U13)=BP$2,$H13="Hold"),"Hold",NA())</f>
        <v>#N/A</v>
      </c>
      <c r="BQ13" s="55" t="e">
        <f>IF(AND(COUNT($U$4:$U13)=BQ$2,$H13="Hold"),"Hold",NA())</f>
        <v>#N/A</v>
      </c>
      <c r="BR13" s="55" t="e">
        <f>IF(AND(COUNT($U$4:$U13)=BR$2,$H13="Hold"),"Hold",NA())</f>
        <v>#N/A</v>
      </c>
      <c r="BS13" s="55" t="e">
        <f>IF(AND(COUNT($U$4:$U13)=BS$2,$H13="Hold"),"Hold",NA())</f>
        <v>#N/A</v>
      </c>
    </row>
    <row r="14" spans="1:73" s="96" customFormat="1" ht="18.75" customHeight="1" thickTop="1" thickBot="1" x14ac:dyDescent="0.3">
      <c r="B14" s="23"/>
      <c r="C14" s="95"/>
      <c r="D14" s="9">
        <f t="shared" si="2"/>
        <v>20</v>
      </c>
      <c r="E14" s="10">
        <f t="shared" si="3"/>
        <v>42730</v>
      </c>
      <c r="F14" s="5" t="str">
        <f>IFERROR(IF(COUNT(G$4:G14)=0,"",IF(H14="Hold",F13,IF(ISNUMBER(U14),G14,F13+V14))),"")</f>
        <v/>
      </c>
      <c r="G14" s="13"/>
      <c r="H14" s="27"/>
      <c r="I14" s="17"/>
      <c r="J14" s="93"/>
      <c r="K14" s="34"/>
      <c r="L14" s="148" t="s">
        <v>58</v>
      </c>
      <c r="M14" s="148"/>
      <c r="N14" s="136"/>
      <c r="O14" s="137"/>
      <c r="P14" s="37"/>
      <c r="R14" s="46">
        <v>11</v>
      </c>
      <c r="S14" s="47" t="e">
        <f t="shared" si="0"/>
        <v>#N/A</v>
      </c>
      <c r="T14" s="47"/>
      <c r="U14" s="52" t="str">
        <f>IF(H14="30 Mins",$N$19,IF(H14="45 Mins",$N$20,IF(H14="60 Mins",$N$21,IF(H14="Alt 1",$N$22,IF(H14="Alt 2",$N$23,IF(H14="Alt 3",$N$24,IF(H14="Alt 4",$N$25,IF(H14="Alt 5",#REF!,IF(H14="Change",V13,"")))))))))</f>
        <v/>
      </c>
      <c r="V14" s="53" t="e">
        <f>IF(COUNT(U$4:U14)=0,NA(),IF(ISNUMBER(U14),U14,V13))</f>
        <v>#N/A</v>
      </c>
      <c r="W14" s="48" t="e">
        <f t="shared" si="1"/>
        <v>#N/A</v>
      </c>
      <c r="X14" s="72" t="str">
        <f>IF(AND(ISNUMBER($S14),COUNT($U$4:$U14)=X$2),$S14,"")</f>
        <v/>
      </c>
      <c r="Y14" s="72" t="str">
        <f>IF(AND(ISNUMBER($S14),COUNT($U$4:$U14)=Y$2),$S14,"")</f>
        <v/>
      </c>
      <c r="Z14" s="72" t="str">
        <f>IF(AND(ISNUMBER($S14),COUNT($U$4:$U14)=Z$2),$S14,"")</f>
        <v/>
      </c>
      <c r="AA14" s="72" t="str">
        <f>IF(AND(ISNUMBER($S14),COUNT($U$4:$U14)=AA$2),$S14,"")</f>
        <v/>
      </c>
      <c r="AB14" s="72" t="str">
        <f>IF(AND(ISNUMBER($S14),COUNT($U$4:$U14)=AB$2),$S14,"")</f>
        <v/>
      </c>
      <c r="AC14" s="72" t="str">
        <f>IF(AND(ISNUMBER($S14),COUNT($U$4:$U14)=AC$2),$S14,"")</f>
        <v/>
      </c>
      <c r="AD14" s="72" t="str">
        <f>IF(AND(ISNUMBER($S14),COUNT($U$4:$U14)=AD$2),$S14,"")</f>
        <v/>
      </c>
      <c r="AE14" s="72" t="str">
        <f>IF(AND(ISNUMBER($S14),COUNT($U$4:$U14)=AE$2),$S14,"")</f>
        <v/>
      </c>
      <c r="AF14" s="72" t="str">
        <f>IF(AND(ISNUMBER($S14),COUNT($U$4:$U14)=AF$2),$S14,"")</f>
        <v/>
      </c>
      <c r="AG14" s="72" t="str">
        <f>IF(AND(ISNUMBER($S14),COUNT($U$4:$U14)=AG$2),$S14,"")</f>
        <v/>
      </c>
      <c r="AH14" s="72" t="str">
        <f>IF(AND(ISNUMBER($S14),COUNT($U$4:$U14)=AH$2),$S14,"")</f>
        <v/>
      </c>
      <c r="AI14" s="72" t="str">
        <f>IF(AND(ISNUMBER($S14),COUNT($U$4:$U14)=AI$2),$S14,"")</f>
        <v/>
      </c>
      <c r="AJ14" s="51" t="e">
        <f>IFERROR(IF(COUNT($U$4:$U14)&lt;&gt;AJ$2,NA(),SLOPE(X$4:X$26,$R$4:$R$26)*($R14-COUNTIF(BH$4:BH14,"Hold"))+INTERCEPT(X$4:X$26,$R$4:$R$26)),NA())</f>
        <v>#N/A</v>
      </c>
      <c r="AK14" s="51" t="e">
        <f>IFERROR(IF(COUNT($U$4:$U14)&lt;&gt;AK$2,NA(),SLOPE(Y$4:Y$26,$R$4:$R$26)*($R14-COUNTIF(BI$4:BI14,"Hold"))+INTERCEPT(Y$4:Y$26,$R$4:$R$26)),NA())</f>
        <v>#N/A</v>
      </c>
      <c r="AL14" s="51" t="e">
        <f>IFERROR(IF(COUNT($U$4:$U14)&lt;&gt;AL$2,NA(),SLOPE(Z$4:Z$26,$R$4:$R$26)*($R14-COUNTIF(BJ$4:BJ14,"Hold"))+INTERCEPT(Z$4:Z$26,$R$4:$R$26)),NA())</f>
        <v>#N/A</v>
      </c>
      <c r="AM14" s="51" t="e">
        <f>IFERROR(IF(COUNT($U$4:$U14)&lt;&gt;AM$2,NA(),SLOPE(AA$4:AA$26,$R$4:$R$26)*($R14-COUNTIF(BK$4:BK14,"Hold"))+INTERCEPT(AA$4:AA$26,$R$4:$R$26)),NA())</f>
        <v>#N/A</v>
      </c>
      <c r="AN14" s="51" t="e">
        <f>IFERROR(IF(COUNT($U$4:$U14)&lt;&gt;AN$2,NA(),SLOPE(AB$4:AB$26,$R$4:$R$26)*($R14-COUNTIF(BL$4:BL14,"Hold"))+INTERCEPT(AB$4:AB$26,$R$4:$R$26)),NA())</f>
        <v>#N/A</v>
      </c>
      <c r="AO14" s="51" t="e">
        <f>IFERROR(IF(COUNT($U$4:$U14)&lt;&gt;AO$2,NA(),SLOPE(AC$4:AC$26,$R$4:$R$26)*($R14-COUNTIF(BM$4:BM14,"Hold"))+INTERCEPT(AC$4:AC$26,$R$4:$R$26)),NA())</f>
        <v>#N/A</v>
      </c>
      <c r="AP14" s="51" t="e">
        <f>IFERROR(IF(COUNT($U$4:$U14)&lt;&gt;AP$2,NA(),SLOPE(AD$4:AD$26,$R$4:$R$26)*($R14-COUNTIF(BN$4:BN14,"Hold"))+INTERCEPT(AD$4:AD$26,$R$4:$R$26)),NA())</f>
        <v>#N/A</v>
      </c>
      <c r="AQ14" s="51" t="e">
        <f>IFERROR(IF(COUNT($U$4:$U14)&lt;&gt;AQ$2,NA(),SLOPE(AE$4:AE$26,$R$4:$R$26)*($R14-COUNTIF(BO$4:BO14,"Hold"))+INTERCEPT(AE$4:AE$26,$R$4:$R$26)),NA())</f>
        <v>#N/A</v>
      </c>
      <c r="AR14" s="51" t="e">
        <f>IFERROR(IF(COUNT($U$4:$U14)&lt;&gt;AR$2,NA(),SLOPE(AF$4:AF$26,$R$4:$R$26)*($R14-COUNTIF(BP$4:BP14,"Hold"))+INTERCEPT(AF$4:AF$26,$R$4:$R$26)),NA())</f>
        <v>#N/A</v>
      </c>
      <c r="AS14" s="51" t="e">
        <f>IFERROR(IF(COUNT($U$4:$U14)&lt;&gt;AS$2,NA(),SLOPE(AG$4:AG$26,$R$4:$R$26)*($R14-COUNTIF(BQ$4:BQ14,"Hold"))+INTERCEPT(AG$4:AG$26,$R$4:$R$26)),NA())</f>
        <v>#N/A</v>
      </c>
      <c r="AT14" s="51" t="e">
        <f>IFERROR(IF(COUNT($U$4:$U14)&lt;&gt;AT$2,NA(),SLOPE(AH$4:AH$26,$R$4:$R$26)*($R14-COUNTIF(BR$4:BR14,"Hold"))+INTERCEPT(AH$4:AH$26,$R$4:$R$26)),NA())</f>
        <v>#N/A</v>
      </c>
      <c r="AU14" s="51" t="e">
        <f>IFERROR(IF(COUNT($U$4:$U14)&lt;&gt;AU$2,NA(),SLOPE(AI$4:AI$26,$R$4:$R$26)*($R14-COUNTIF(BS$4:BS14,"Hold"))+INTERCEPT(AI$4:AI$26,$R$4:$R$26)),NA())</f>
        <v>#N/A</v>
      </c>
      <c r="AV14" s="57" t="e">
        <f>IF(AND(ISNUMBER($U14),COUNT($U$4:$U14)=AV$2),$G14,IF($H14="Hold",AV13,IF(COUNT($U$4:$U14)=AV$2,$V14+AV13,NA())))</f>
        <v>#N/A</v>
      </c>
      <c r="AW14" s="57" t="e">
        <f>IF(AND(ISNUMBER($U14),COUNT($U$4:$U14)=AW$2),$G14,IF($H14="Hold",AW13,IF(COUNT($U$4:$U14)=AW$2,$V14+AW13,NA())))</f>
        <v>#N/A</v>
      </c>
      <c r="AX14" s="57" t="e">
        <f>IF(AND(ISNUMBER($U14),COUNT($U$4:$U14)=AX$2),$G14,IF($H14="Hold",AX13,IF(COUNT($U$4:$U14)=AX$2,$V14+AX13,NA())))</f>
        <v>#N/A</v>
      </c>
      <c r="AY14" s="57" t="e">
        <f>IF(AND(ISNUMBER($U14),COUNT($U$4:$U14)=AY$2),$G14,IF($H14="Hold",AY13,IF(COUNT($U$4:$U14)=AY$2,$V14+AY13,NA())))</f>
        <v>#N/A</v>
      </c>
      <c r="AZ14" s="57" t="e">
        <f>IF(AND(ISNUMBER($U14),COUNT($U$4:$U14)=AZ$2),$G14,IF($H14="Hold",AZ13,IF(COUNT($U$4:$U14)=AZ$2,$V14+AZ13,NA())))</f>
        <v>#N/A</v>
      </c>
      <c r="BA14" s="57" t="e">
        <f>IF(AND(ISNUMBER($U14),COUNT($U$4:$U14)=BA$2),$G14,IF($H14="Hold",BA13,IF(COUNT($U$4:$U14)=BA$2,$V14+BA13,NA())))</f>
        <v>#N/A</v>
      </c>
      <c r="BB14" s="57" t="e">
        <f>IF(AND(ISNUMBER($U14),COUNT($U$4:$U14)=BB$2),$G14,IF($H14="Hold",BB13,IF(COUNT($U$4:$U14)=BB$2,$V14+BB13,NA())))</f>
        <v>#N/A</v>
      </c>
      <c r="BC14" s="57" t="e">
        <f>IF(AND(ISNUMBER($U14),COUNT($U$4:$U14)=BC$2),$G14,IF($H14="Hold",BC13,IF(COUNT($U$4:$U14)=BC$2,$V14+BC13,NA())))</f>
        <v>#N/A</v>
      </c>
      <c r="BD14" s="57" t="e">
        <f>IF(AND(ISNUMBER($U14),COUNT($U$4:$U14)=BD$2),$G14,IF($H14="Hold",BD13,IF(COUNT($U$4:$U14)=BD$2,$V14+BD13,NA())))</f>
        <v>#N/A</v>
      </c>
      <c r="BE14" s="57" t="e">
        <f>IF(AND(ISNUMBER($U14),COUNT($U$4:$U14)=BE$2),$G14,IF($H14="Hold",BE13,IF(COUNT($U$4:$U14)=BE$2,$V14+BE13,NA())))</f>
        <v>#N/A</v>
      </c>
      <c r="BF14" s="57" t="e">
        <f>IF(AND(ISNUMBER($U14),COUNT($U$4:$U14)=BF$2),$G14,IF($H14="Hold",BF13,IF(COUNT($U$4:$U14)=BF$2,$V14+BF13,NA())))</f>
        <v>#N/A</v>
      </c>
      <c r="BG14" s="57" t="e">
        <f>IF(AND(ISNUMBER($U14),COUNT($U$4:$U14)=BG$2),$G14,IF($H14="Hold",BG13,IF(COUNT($U$4:$U14)=BG$2,$V14+BG13,NA())))</f>
        <v>#N/A</v>
      </c>
      <c r="BH14" s="55" t="e">
        <f>IF(AND(COUNT($U$4:$U14)=BH$2,$H14="Hold"),"Hold",NA())</f>
        <v>#N/A</v>
      </c>
      <c r="BI14" s="55" t="e">
        <f>IF(AND(COUNT($U$4:$U14)=BI$2,$H14="Hold"),"Hold",NA())</f>
        <v>#N/A</v>
      </c>
      <c r="BJ14" s="55" t="e">
        <f>IF(AND(COUNT($U$4:$U14)=BJ$2,$H14="Hold"),"Hold",NA())</f>
        <v>#N/A</v>
      </c>
      <c r="BK14" s="55" t="e">
        <f>IF(AND(COUNT($U$4:$U14)=BK$2,$H14="Hold"),"Hold",NA())</f>
        <v>#N/A</v>
      </c>
      <c r="BL14" s="55" t="e">
        <f>IF(AND(COUNT($U$4:$U14)=BL$2,$H14="Hold"),"Hold",NA())</f>
        <v>#N/A</v>
      </c>
      <c r="BM14" s="55" t="e">
        <f>IF(AND(COUNT($U$4:$U14)=BM$2,$H14="Hold"),"Hold",NA())</f>
        <v>#N/A</v>
      </c>
      <c r="BN14" s="55" t="e">
        <f>IF(AND(COUNT($U$4:$U14)=BN$2,$H14="Hold"),"Hold",NA())</f>
        <v>#N/A</v>
      </c>
      <c r="BO14" s="55" t="e">
        <f>IF(AND(COUNT($U$4:$U14)=BO$2,$H14="Hold"),"Hold",NA())</f>
        <v>#N/A</v>
      </c>
      <c r="BP14" s="55" t="e">
        <f>IF(AND(COUNT($U$4:$U14)=BP$2,$H14="Hold"),"Hold",NA())</f>
        <v>#N/A</v>
      </c>
      <c r="BQ14" s="55" t="e">
        <f>IF(AND(COUNT($U$4:$U14)=BQ$2,$H14="Hold"),"Hold",NA())</f>
        <v>#N/A</v>
      </c>
      <c r="BR14" s="55" t="e">
        <f>IF(AND(COUNT($U$4:$U14)=BR$2,$H14="Hold"),"Hold",NA())</f>
        <v>#N/A</v>
      </c>
      <c r="BS14" s="55" t="e">
        <f>IF(AND(COUNT($U$4:$U14)=BS$2,$H14="Hold"),"Hold",NA())</f>
        <v>#N/A</v>
      </c>
    </row>
    <row r="15" spans="1:73" s="96" customFormat="1" ht="18.75" customHeight="1" thickTop="1" thickBot="1" x14ac:dyDescent="0.3">
      <c r="B15" s="23"/>
      <c r="C15" s="95"/>
      <c r="D15" s="9">
        <f t="shared" si="2"/>
        <v>22</v>
      </c>
      <c r="E15" s="10">
        <f t="shared" si="3"/>
        <v>42744</v>
      </c>
      <c r="F15" s="5" t="str">
        <f>IFERROR(IF(COUNT(G$4:G15)=0,"",IF(H15="Hold",F14,IF(ISNUMBER(U15),G15,F14+V15))),"")</f>
        <v/>
      </c>
      <c r="G15" s="13"/>
      <c r="H15" s="27"/>
      <c r="I15" s="17"/>
      <c r="J15" s="93"/>
      <c r="K15" s="34"/>
      <c r="L15" s="148" t="s">
        <v>59</v>
      </c>
      <c r="M15" s="148"/>
      <c r="N15" s="136"/>
      <c r="O15" s="137"/>
      <c r="P15" s="37"/>
      <c r="R15" s="46">
        <v>12</v>
      </c>
      <c r="S15" s="47" t="e">
        <f t="shared" si="0"/>
        <v>#N/A</v>
      </c>
      <c r="T15" s="47"/>
      <c r="U15" s="52" t="str">
        <f>IF(H15="30 Mins",$N$19,IF(H15="45 Mins",$N$20,IF(H15="60 Mins",$N$21,IF(H15="Alt 1",$N$22,IF(H15="Alt 2",$N$23,IF(H15="Alt 3",$N$24,IF(H15="Alt 4",$N$25,IF(H15="Alt 5",#REF!,IF(H15="Change",V14,"")))))))))</f>
        <v/>
      </c>
      <c r="V15" s="53" t="e">
        <f>IF(COUNT(U$4:U15)=0,NA(),IF(ISNUMBER(U15),U15,V14))</f>
        <v>#N/A</v>
      </c>
      <c r="W15" s="48" t="e">
        <f t="shared" si="1"/>
        <v>#N/A</v>
      </c>
      <c r="X15" s="72" t="str">
        <f>IF(AND(ISNUMBER($S15),COUNT($U$4:$U15)=X$2),$S15,"")</f>
        <v/>
      </c>
      <c r="Y15" s="72" t="str">
        <f>IF(AND(ISNUMBER($S15),COUNT($U$4:$U15)=Y$2),$S15,"")</f>
        <v/>
      </c>
      <c r="Z15" s="72" t="str">
        <f>IF(AND(ISNUMBER($S15),COUNT($U$4:$U15)=Z$2),$S15,"")</f>
        <v/>
      </c>
      <c r="AA15" s="72" t="str">
        <f>IF(AND(ISNUMBER($S15),COUNT($U$4:$U15)=AA$2),$S15,"")</f>
        <v/>
      </c>
      <c r="AB15" s="72" t="str">
        <f>IF(AND(ISNUMBER($S15),COUNT($U$4:$U15)=AB$2),$S15,"")</f>
        <v/>
      </c>
      <c r="AC15" s="72" t="str">
        <f>IF(AND(ISNUMBER($S15),COUNT($U$4:$U15)=AC$2),$S15,"")</f>
        <v/>
      </c>
      <c r="AD15" s="72" t="str">
        <f>IF(AND(ISNUMBER($S15),COUNT($U$4:$U15)=AD$2),$S15,"")</f>
        <v/>
      </c>
      <c r="AE15" s="72" t="str">
        <f>IF(AND(ISNUMBER($S15),COUNT($U$4:$U15)=AE$2),$S15,"")</f>
        <v/>
      </c>
      <c r="AF15" s="72" t="str">
        <f>IF(AND(ISNUMBER($S15),COUNT($U$4:$U15)=AF$2),$S15,"")</f>
        <v/>
      </c>
      <c r="AG15" s="72" t="str">
        <f>IF(AND(ISNUMBER($S15),COUNT($U$4:$U15)=AG$2),$S15,"")</f>
        <v/>
      </c>
      <c r="AH15" s="72" t="str">
        <f>IF(AND(ISNUMBER($S15),COUNT($U$4:$U15)=AH$2),$S15,"")</f>
        <v/>
      </c>
      <c r="AI15" s="72" t="str">
        <f>IF(AND(ISNUMBER($S15),COUNT($U$4:$U15)=AI$2),$S15,"")</f>
        <v/>
      </c>
      <c r="AJ15" s="51" t="e">
        <f>IFERROR(IF(COUNT($U$4:$U15)&lt;&gt;AJ$2,NA(),SLOPE(X$4:X$26,$R$4:$R$26)*($R15-COUNTIF(BH$4:BH15,"Hold"))+INTERCEPT(X$4:X$26,$R$4:$R$26)),NA())</f>
        <v>#N/A</v>
      </c>
      <c r="AK15" s="51" t="e">
        <f>IFERROR(IF(COUNT($U$4:$U15)&lt;&gt;AK$2,NA(),SLOPE(Y$4:Y$26,$R$4:$R$26)*($R15-COUNTIF(BI$4:BI15,"Hold"))+INTERCEPT(Y$4:Y$26,$R$4:$R$26)),NA())</f>
        <v>#N/A</v>
      </c>
      <c r="AL15" s="51" t="e">
        <f>IFERROR(IF(COUNT($U$4:$U15)&lt;&gt;AL$2,NA(),SLOPE(Z$4:Z$26,$R$4:$R$26)*($R15-COUNTIF(BJ$4:BJ15,"Hold"))+INTERCEPT(Z$4:Z$26,$R$4:$R$26)),NA())</f>
        <v>#N/A</v>
      </c>
      <c r="AM15" s="51" t="e">
        <f>IFERROR(IF(COUNT($U$4:$U15)&lt;&gt;AM$2,NA(),SLOPE(AA$4:AA$26,$R$4:$R$26)*($R15-COUNTIF(BK$4:BK15,"Hold"))+INTERCEPT(AA$4:AA$26,$R$4:$R$26)),NA())</f>
        <v>#N/A</v>
      </c>
      <c r="AN15" s="51" t="e">
        <f>IFERROR(IF(COUNT($U$4:$U15)&lt;&gt;AN$2,NA(),SLOPE(AB$4:AB$26,$R$4:$R$26)*($R15-COUNTIF(BL$4:BL15,"Hold"))+INTERCEPT(AB$4:AB$26,$R$4:$R$26)),NA())</f>
        <v>#N/A</v>
      </c>
      <c r="AO15" s="51" t="e">
        <f>IFERROR(IF(COUNT($U$4:$U15)&lt;&gt;AO$2,NA(),SLOPE(AC$4:AC$26,$R$4:$R$26)*($R15-COUNTIF(BM$4:BM15,"Hold"))+INTERCEPT(AC$4:AC$26,$R$4:$R$26)),NA())</f>
        <v>#N/A</v>
      </c>
      <c r="AP15" s="51" t="e">
        <f>IFERROR(IF(COUNT($U$4:$U15)&lt;&gt;AP$2,NA(),SLOPE(AD$4:AD$26,$R$4:$R$26)*($R15-COUNTIF(BN$4:BN15,"Hold"))+INTERCEPT(AD$4:AD$26,$R$4:$R$26)),NA())</f>
        <v>#N/A</v>
      </c>
      <c r="AQ15" s="51" t="e">
        <f>IFERROR(IF(COUNT($U$4:$U15)&lt;&gt;AQ$2,NA(),SLOPE(AE$4:AE$26,$R$4:$R$26)*($R15-COUNTIF(BO$4:BO15,"Hold"))+INTERCEPT(AE$4:AE$26,$R$4:$R$26)),NA())</f>
        <v>#N/A</v>
      </c>
      <c r="AR15" s="51" t="e">
        <f>IFERROR(IF(COUNT($U$4:$U15)&lt;&gt;AR$2,NA(),SLOPE(AF$4:AF$26,$R$4:$R$26)*($R15-COUNTIF(BP$4:BP15,"Hold"))+INTERCEPT(AF$4:AF$26,$R$4:$R$26)),NA())</f>
        <v>#N/A</v>
      </c>
      <c r="AS15" s="51" t="e">
        <f>IFERROR(IF(COUNT($U$4:$U15)&lt;&gt;AS$2,NA(),SLOPE(AG$4:AG$26,$R$4:$R$26)*($R15-COUNTIF(BQ$4:BQ15,"Hold"))+INTERCEPT(AG$4:AG$26,$R$4:$R$26)),NA())</f>
        <v>#N/A</v>
      </c>
      <c r="AT15" s="51" t="e">
        <f>IFERROR(IF(COUNT($U$4:$U15)&lt;&gt;AT$2,NA(),SLOPE(AH$4:AH$26,$R$4:$R$26)*($R15-COUNTIF(BR$4:BR15,"Hold"))+INTERCEPT(AH$4:AH$26,$R$4:$R$26)),NA())</f>
        <v>#N/A</v>
      </c>
      <c r="AU15" s="51" t="e">
        <f>IFERROR(IF(COUNT($U$4:$U15)&lt;&gt;AU$2,NA(),SLOPE(AI$4:AI$26,$R$4:$R$26)*($R15-COUNTIF(BS$4:BS15,"Hold"))+INTERCEPT(AI$4:AI$26,$R$4:$R$26)),NA())</f>
        <v>#N/A</v>
      </c>
      <c r="AV15" s="57" t="e">
        <f>IF(AND(ISNUMBER($U15),COUNT($U$4:$U15)=AV$2),$G15,IF($H15="Hold",AV14,IF(COUNT($U$4:$U15)=AV$2,$V15+AV14,NA())))</f>
        <v>#N/A</v>
      </c>
      <c r="AW15" s="57" t="e">
        <f>IF(AND(ISNUMBER($U15),COUNT($U$4:$U15)=AW$2),$G15,IF($H15="Hold",AW14,IF(COUNT($U$4:$U15)=AW$2,$V15+AW14,NA())))</f>
        <v>#N/A</v>
      </c>
      <c r="AX15" s="57" t="e">
        <f>IF(AND(ISNUMBER($U15),COUNT($U$4:$U15)=AX$2),$G15,IF($H15="Hold",AX14,IF(COUNT($U$4:$U15)=AX$2,$V15+AX14,NA())))</f>
        <v>#N/A</v>
      </c>
      <c r="AY15" s="57" t="e">
        <f>IF(AND(ISNUMBER($U15),COUNT($U$4:$U15)=AY$2),$G15,IF($H15="Hold",AY14,IF(COUNT($U$4:$U15)=AY$2,$V15+AY14,NA())))</f>
        <v>#N/A</v>
      </c>
      <c r="AZ15" s="57" t="e">
        <f>IF(AND(ISNUMBER($U15),COUNT($U$4:$U15)=AZ$2),$G15,IF($H15="Hold",AZ14,IF(COUNT($U$4:$U15)=AZ$2,$V15+AZ14,NA())))</f>
        <v>#N/A</v>
      </c>
      <c r="BA15" s="57" t="e">
        <f>IF(AND(ISNUMBER($U15),COUNT($U$4:$U15)=BA$2),$G15,IF($H15="Hold",BA14,IF(COUNT($U$4:$U15)=BA$2,$V15+BA14,NA())))</f>
        <v>#N/A</v>
      </c>
      <c r="BB15" s="57" t="e">
        <f>IF(AND(ISNUMBER($U15),COUNT($U$4:$U15)=BB$2),$G15,IF($H15="Hold",BB14,IF(COUNT($U$4:$U15)=BB$2,$V15+BB14,NA())))</f>
        <v>#N/A</v>
      </c>
      <c r="BC15" s="57" t="e">
        <f>IF(AND(ISNUMBER($U15),COUNT($U$4:$U15)=BC$2),$G15,IF($H15="Hold",BC14,IF(COUNT($U$4:$U15)=BC$2,$V15+BC14,NA())))</f>
        <v>#N/A</v>
      </c>
      <c r="BD15" s="57" t="e">
        <f>IF(AND(ISNUMBER($U15),COUNT($U$4:$U15)=BD$2),$G15,IF($H15="Hold",BD14,IF(COUNT($U$4:$U15)=BD$2,$V15+BD14,NA())))</f>
        <v>#N/A</v>
      </c>
      <c r="BE15" s="57" t="e">
        <f>IF(AND(ISNUMBER($U15),COUNT($U$4:$U15)=BE$2),$G15,IF($H15="Hold",BE14,IF(COUNT($U$4:$U15)=BE$2,$V15+BE14,NA())))</f>
        <v>#N/A</v>
      </c>
      <c r="BF15" s="57" t="e">
        <f>IF(AND(ISNUMBER($U15),COUNT($U$4:$U15)=BF$2),$G15,IF($H15="Hold",BF14,IF(COUNT($U$4:$U15)=BF$2,$V15+BF14,NA())))</f>
        <v>#N/A</v>
      </c>
      <c r="BG15" s="57" t="e">
        <f>IF(AND(ISNUMBER($U15),COUNT($U$4:$U15)=BG$2),$G15,IF($H15="Hold",BG14,IF(COUNT($U$4:$U15)=BG$2,$V15+BG14,NA())))</f>
        <v>#N/A</v>
      </c>
      <c r="BH15" s="55" t="e">
        <f>IF(AND(COUNT($U$4:$U15)=BH$2,$H15="Hold"),"Hold",NA())</f>
        <v>#N/A</v>
      </c>
      <c r="BI15" s="55" t="e">
        <f>IF(AND(COUNT($U$4:$U15)=BI$2,$H15="Hold"),"Hold",NA())</f>
        <v>#N/A</v>
      </c>
      <c r="BJ15" s="55" t="e">
        <f>IF(AND(COUNT($U$4:$U15)=BJ$2,$H15="Hold"),"Hold",NA())</f>
        <v>#N/A</v>
      </c>
      <c r="BK15" s="55" t="e">
        <f>IF(AND(COUNT($U$4:$U15)=BK$2,$H15="Hold"),"Hold",NA())</f>
        <v>#N/A</v>
      </c>
      <c r="BL15" s="55" t="e">
        <f>IF(AND(COUNT($U$4:$U15)=BL$2,$H15="Hold"),"Hold",NA())</f>
        <v>#N/A</v>
      </c>
      <c r="BM15" s="55" t="e">
        <f>IF(AND(COUNT($U$4:$U15)=BM$2,$H15="Hold"),"Hold",NA())</f>
        <v>#N/A</v>
      </c>
      <c r="BN15" s="55" t="e">
        <f>IF(AND(COUNT($U$4:$U15)=BN$2,$H15="Hold"),"Hold",NA())</f>
        <v>#N/A</v>
      </c>
      <c r="BO15" s="55" t="e">
        <f>IF(AND(COUNT($U$4:$U15)=BO$2,$H15="Hold"),"Hold",NA())</f>
        <v>#N/A</v>
      </c>
      <c r="BP15" s="55" t="e">
        <f>IF(AND(COUNT($U$4:$U15)=BP$2,$H15="Hold"),"Hold",NA())</f>
        <v>#N/A</v>
      </c>
      <c r="BQ15" s="55" t="e">
        <f>IF(AND(COUNT($U$4:$U15)=BQ$2,$H15="Hold"),"Hold",NA())</f>
        <v>#N/A</v>
      </c>
      <c r="BR15" s="55" t="e">
        <f>IF(AND(COUNT($U$4:$U15)=BR$2,$H15="Hold"),"Hold",NA())</f>
        <v>#N/A</v>
      </c>
      <c r="BS15" s="55" t="e">
        <f>IF(AND(COUNT($U$4:$U15)=BS$2,$H15="Hold"),"Hold",NA())</f>
        <v>#N/A</v>
      </c>
    </row>
    <row r="16" spans="1:73" s="96" customFormat="1" ht="18.75" customHeight="1" thickTop="1" x14ac:dyDescent="0.25">
      <c r="B16" s="23"/>
      <c r="C16" s="95"/>
      <c r="D16" s="9">
        <f t="shared" si="2"/>
        <v>24</v>
      </c>
      <c r="E16" s="10">
        <f t="shared" si="3"/>
        <v>42758</v>
      </c>
      <c r="F16" s="5" t="str">
        <f>IFERROR(IF(COUNT(G$4:G16)=0,"",IF(H16="Hold",F15,IF(ISNUMBER(U16),G16,F15+V16))),"")</f>
        <v/>
      </c>
      <c r="G16" s="13"/>
      <c r="H16" s="27"/>
      <c r="I16" s="17"/>
      <c r="J16" s="93"/>
      <c r="K16" s="34"/>
      <c r="L16" s="148" t="s">
        <v>60</v>
      </c>
      <c r="M16" s="148"/>
      <c r="N16" s="138"/>
      <c r="O16" s="139"/>
      <c r="P16" s="37"/>
      <c r="R16" s="46">
        <v>13</v>
      </c>
      <c r="S16" s="47" t="e">
        <f t="shared" si="0"/>
        <v>#N/A</v>
      </c>
      <c r="T16" s="47"/>
      <c r="U16" s="52" t="str">
        <f>IF(H16="30 Mins",$N$19,IF(H16="45 Mins",$N$20,IF(H16="60 Mins",$N$21,IF(H16="Alt 1",$N$22,IF(H16="Alt 2",$N$23,IF(H16="Alt 3",$N$24,IF(H16="Alt 4",$N$25,IF(H16="Alt 5",#REF!,IF(H16="Change",V15,"")))))))))</f>
        <v/>
      </c>
      <c r="V16" s="53" t="e">
        <f>IF(COUNT(U$4:U16)=0,NA(),IF(ISNUMBER(U16),U16,V15))</f>
        <v>#N/A</v>
      </c>
      <c r="W16" s="48" t="e">
        <f t="shared" si="1"/>
        <v>#N/A</v>
      </c>
      <c r="X16" s="72" t="str">
        <f>IF(AND(ISNUMBER($S16),COUNT($U$4:$U16)=X$2),$S16,"")</f>
        <v/>
      </c>
      <c r="Y16" s="72" t="str">
        <f>IF(AND(ISNUMBER($S16),COUNT($U$4:$U16)=Y$2),$S16,"")</f>
        <v/>
      </c>
      <c r="Z16" s="72" t="str">
        <f>IF(AND(ISNUMBER($S16),COUNT($U$4:$U16)=Z$2),$S16,"")</f>
        <v/>
      </c>
      <c r="AA16" s="72" t="str">
        <f>IF(AND(ISNUMBER($S16),COUNT($U$4:$U16)=AA$2),$S16,"")</f>
        <v/>
      </c>
      <c r="AB16" s="72" t="str">
        <f>IF(AND(ISNUMBER($S16),COUNT($U$4:$U16)=AB$2),$S16,"")</f>
        <v/>
      </c>
      <c r="AC16" s="72" t="str">
        <f>IF(AND(ISNUMBER($S16),COUNT($U$4:$U16)=AC$2),$S16,"")</f>
        <v/>
      </c>
      <c r="AD16" s="72" t="str">
        <f>IF(AND(ISNUMBER($S16),COUNT($U$4:$U16)=AD$2),$S16,"")</f>
        <v/>
      </c>
      <c r="AE16" s="72" t="str">
        <f>IF(AND(ISNUMBER($S16),COUNT($U$4:$U16)=AE$2),$S16,"")</f>
        <v/>
      </c>
      <c r="AF16" s="72" t="str">
        <f>IF(AND(ISNUMBER($S16),COUNT($U$4:$U16)=AF$2),$S16,"")</f>
        <v/>
      </c>
      <c r="AG16" s="72" t="str">
        <f>IF(AND(ISNUMBER($S16),COUNT($U$4:$U16)=AG$2),$S16,"")</f>
        <v/>
      </c>
      <c r="AH16" s="72" t="str">
        <f>IF(AND(ISNUMBER($S16),COUNT($U$4:$U16)=AH$2),$S16,"")</f>
        <v/>
      </c>
      <c r="AI16" s="72" t="str">
        <f>IF(AND(ISNUMBER($S16),COUNT($U$4:$U16)=AI$2),$S16,"")</f>
        <v/>
      </c>
      <c r="AJ16" s="51" t="e">
        <f>IFERROR(IF(COUNT($U$4:$U16)&lt;&gt;AJ$2,NA(),SLOPE(X$4:X$26,$R$4:$R$26)*($R16-COUNTIF(BH$4:BH16,"Hold"))+INTERCEPT(X$4:X$26,$R$4:$R$26)),NA())</f>
        <v>#N/A</v>
      </c>
      <c r="AK16" s="51" t="e">
        <f>IFERROR(IF(COUNT($U$4:$U16)&lt;&gt;AK$2,NA(),SLOPE(Y$4:Y$26,$R$4:$R$26)*($R16-COUNTIF(BI$4:BI16,"Hold"))+INTERCEPT(Y$4:Y$26,$R$4:$R$26)),NA())</f>
        <v>#N/A</v>
      </c>
      <c r="AL16" s="51" t="e">
        <f>IFERROR(IF(COUNT($U$4:$U16)&lt;&gt;AL$2,NA(),SLOPE(Z$4:Z$26,$R$4:$R$26)*($R16-COUNTIF(BJ$4:BJ16,"Hold"))+INTERCEPT(Z$4:Z$26,$R$4:$R$26)),NA())</f>
        <v>#N/A</v>
      </c>
      <c r="AM16" s="51" t="e">
        <f>IFERROR(IF(COUNT($U$4:$U16)&lt;&gt;AM$2,NA(),SLOPE(AA$4:AA$26,$R$4:$R$26)*($R16-COUNTIF(BK$4:BK16,"Hold"))+INTERCEPT(AA$4:AA$26,$R$4:$R$26)),NA())</f>
        <v>#N/A</v>
      </c>
      <c r="AN16" s="51" t="e">
        <f>IFERROR(IF(COUNT($U$4:$U16)&lt;&gt;AN$2,NA(),SLOPE(AB$4:AB$26,$R$4:$R$26)*($R16-COUNTIF(BL$4:BL16,"Hold"))+INTERCEPT(AB$4:AB$26,$R$4:$R$26)),NA())</f>
        <v>#N/A</v>
      </c>
      <c r="AO16" s="51" t="e">
        <f>IFERROR(IF(COUNT($U$4:$U16)&lt;&gt;AO$2,NA(),SLOPE(AC$4:AC$26,$R$4:$R$26)*($R16-COUNTIF(BM$4:BM16,"Hold"))+INTERCEPT(AC$4:AC$26,$R$4:$R$26)),NA())</f>
        <v>#N/A</v>
      </c>
      <c r="AP16" s="51" t="e">
        <f>IFERROR(IF(COUNT($U$4:$U16)&lt;&gt;AP$2,NA(),SLOPE(AD$4:AD$26,$R$4:$R$26)*($R16-COUNTIF(BN$4:BN16,"Hold"))+INTERCEPT(AD$4:AD$26,$R$4:$R$26)),NA())</f>
        <v>#N/A</v>
      </c>
      <c r="AQ16" s="51" t="e">
        <f>IFERROR(IF(COUNT($U$4:$U16)&lt;&gt;AQ$2,NA(),SLOPE(AE$4:AE$26,$R$4:$R$26)*($R16-COUNTIF(BO$4:BO16,"Hold"))+INTERCEPT(AE$4:AE$26,$R$4:$R$26)),NA())</f>
        <v>#N/A</v>
      </c>
      <c r="AR16" s="51" t="e">
        <f>IFERROR(IF(COUNT($U$4:$U16)&lt;&gt;AR$2,NA(),SLOPE(AF$4:AF$26,$R$4:$R$26)*($R16-COUNTIF(BP$4:BP16,"Hold"))+INTERCEPT(AF$4:AF$26,$R$4:$R$26)),NA())</f>
        <v>#N/A</v>
      </c>
      <c r="AS16" s="51" t="e">
        <f>IFERROR(IF(COUNT($U$4:$U16)&lt;&gt;AS$2,NA(),SLOPE(AG$4:AG$26,$R$4:$R$26)*($R16-COUNTIF(BQ$4:BQ16,"Hold"))+INTERCEPT(AG$4:AG$26,$R$4:$R$26)),NA())</f>
        <v>#N/A</v>
      </c>
      <c r="AT16" s="51" t="e">
        <f>IFERROR(IF(COUNT($U$4:$U16)&lt;&gt;AT$2,NA(),SLOPE(AH$4:AH$26,$R$4:$R$26)*($R16-COUNTIF(BR$4:BR16,"Hold"))+INTERCEPT(AH$4:AH$26,$R$4:$R$26)),NA())</f>
        <v>#N/A</v>
      </c>
      <c r="AU16" s="51" t="e">
        <f>IFERROR(IF(COUNT($U$4:$U16)&lt;&gt;AU$2,NA(),SLOPE(AI$4:AI$26,$R$4:$R$26)*($R16-COUNTIF(BS$4:BS16,"Hold"))+INTERCEPT(AI$4:AI$26,$R$4:$R$26)),NA())</f>
        <v>#N/A</v>
      </c>
      <c r="AV16" s="57" t="e">
        <f>IF(AND(ISNUMBER($U16),COUNT($U$4:$U16)=AV$2),$G16,IF($H16="Hold",AV15,IF(COUNT($U$4:$U16)=AV$2,$V16+AV15,NA())))</f>
        <v>#N/A</v>
      </c>
      <c r="AW16" s="57" t="e">
        <f>IF(AND(ISNUMBER($U16),COUNT($U$4:$U16)=AW$2),$G16,IF($H16="Hold",AW15,IF(COUNT($U$4:$U16)=AW$2,$V16+AW15,NA())))</f>
        <v>#N/A</v>
      </c>
      <c r="AX16" s="57" t="e">
        <f>IF(AND(ISNUMBER($U16),COUNT($U$4:$U16)=AX$2),$G16,IF($H16="Hold",AX15,IF(COUNT($U$4:$U16)=AX$2,$V16+AX15,NA())))</f>
        <v>#N/A</v>
      </c>
      <c r="AY16" s="57" t="e">
        <f>IF(AND(ISNUMBER($U16),COUNT($U$4:$U16)=AY$2),$G16,IF($H16="Hold",AY15,IF(COUNT($U$4:$U16)=AY$2,$V16+AY15,NA())))</f>
        <v>#N/A</v>
      </c>
      <c r="AZ16" s="57" t="e">
        <f>IF(AND(ISNUMBER($U16),COUNT($U$4:$U16)=AZ$2),$G16,IF($H16="Hold",AZ15,IF(COUNT($U$4:$U16)=AZ$2,$V16+AZ15,NA())))</f>
        <v>#N/A</v>
      </c>
      <c r="BA16" s="57" t="e">
        <f>IF(AND(ISNUMBER($U16),COUNT($U$4:$U16)=BA$2),$G16,IF($H16="Hold",BA15,IF(COUNT($U$4:$U16)=BA$2,$V16+BA15,NA())))</f>
        <v>#N/A</v>
      </c>
      <c r="BB16" s="57" t="e">
        <f>IF(AND(ISNUMBER($U16),COUNT($U$4:$U16)=BB$2),$G16,IF($H16="Hold",BB15,IF(COUNT($U$4:$U16)=BB$2,$V16+BB15,NA())))</f>
        <v>#N/A</v>
      </c>
      <c r="BC16" s="57" t="e">
        <f>IF(AND(ISNUMBER($U16),COUNT($U$4:$U16)=BC$2),$G16,IF($H16="Hold",BC15,IF(COUNT($U$4:$U16)=BC$2,$V16+BC15,NA())))</f>
        <v>#N/A</v>
      </c>
      <c r="BD16" s="57" t="e">
        <f>IF(AND(ISNUMBER($U16),COUNT($U$4:$U16)=BD$2),$G16,IF($H16="Hold",BD15,IF(COUNT($U$4:$U16)=BD$2,$V16+BD15,NA())))</f>
        <v>#N/A</v>
      </c>
      <c r="BE16" s="57" t="e">
        <f>IF(AND(ISNUMBER($U16),COUNT($U$4:$U16)=BE$2),$G16,IF($H16="Hold",BE15,IF(COUNT($U$4:$U16)=BE$2,$V16+BE15,NA())))</f>
        <v>#N/A</v>
      </c>
      <c r="BF16" s="57" t="e">
        <f>IF(AND(ISNUMBER($U16),COUNT($U$4:$U16)=BF$2),$G16,IF($H16="Hold",BF15,IF(COUNT($U$4:$U16)=BF$2,$V16+BF15,NA())))</f>
        <v>#N/A</v>
      </c>
      <c r="BG16" s="57" t="e">
        <f>IF(AND(ISNUMBER($U16),COUNT($U$4:$U16)=BG$2),$G16,IF($H16="Hold",BG15,IF(COUNT($U$4:$U16)=BG$2,$V16+BG15,NA())))</f>
        <v>#N/A</v>
      </c>
      <c r="BH16" s="55" t="e">
        <f>IF(AND(COUNT($U$4:$U16)=BH$2,$H16="Hold"),"Hold",NA())</f>
        <v>#N/A</v>
      </c>
      <c r="BI16" s="55" t="e">
        <f>IF(AND(COUNT($U$4:$U16)=BI$2,$H16="Hold"),"Hold",NA())</f>
        <v>#N/A</v>
      </c>
      <c r="BJ16" s="55" t="e">
        <f>IF(AND(COUNT($U$4:$U16)=BJ$2,$H16="Hold"),"Hold",NA())</f>
        <v>#N/A</v>
      </c>
      <c r="BK16" s="55" t="e">
        <f>IF(AND(COUNT($U$4:$U16)=BK$2,$H16="Hold"),"Hold",NA())</f>
        <v>#N/A</v>
      </c>
      <c r="BL16" s="55" t="e">
        <f>IF(AND(COUNT($U$4:$U16)=BL$2,$H16="Hold"),"Hold",NA())</f>
        <v>#N/A</v>
      </c>
      <c r="BM16" s="55" t="e">
        <f>IF(AND(COUNT($U$4:$U16)=BM$2,$H16="Hold"),"Hold",NA())</f>
        <v>#N/A</v>
      </c>
      <c r="BN16" s="55" t="e">
        <f>IF(AND(COUNT($U$4:$U16)=BN$2,$H16="Hold"),"Hold",NA())</f>
        <v>#N/A</v>
      </c>
      <c r="BO16" s="55" t="e">
        <f>IF(AND(COUNT($U$4:$U16)=BO$2,$H16="Hold"),"Hold",NA())</f>
        <v>#N/A</v>
      </c>
      <c r="BP16" s="55" t="e">
        <f>IF(AND(COUNT($U$4:$U16)=BP$2,$H16="Hold"),"Hold",NA())</f>
        <v>#N/A</v>
      </c>
      <c r="BQ16" s="55" t="e">
        <f>IF(AND(COUNT($U$4:$U16)=BQ$2,$H16="Hold"),"Hold",NA())</f>
        <v>#N/A</v>
      </c>
      <c r="BR16" s="55" t="e">
        <f>IF(AND(COUNT($U$4:$U16)=BR$2,$H16="Hold"),"Hold",NA())</f>
        <v>#N/A</v>
      </c>
      <c r="BS16" s="55" t="e">
        <f>IF(AND(COUNT($U$4:$U16)=BS$2,$H16="Hold"),"Hold",NA())</f>
        <v>#N/A</v>
      </c>
    </row>
    <row r="17" spans="1:71" s="96" customFormat="1" ht="18.75" customHeight="1" x14ac:dyDescent="0.25">
      <c r="B17" s="23"/>
      <c r="C17" s="95"/>
      <c r="D17" s="9">
        <f t="shared" si="2"/>
        <v>26</v>
      </c>
      <c r="E17" s="10">
        <f t="shared" si="3"/>
        <v>42772</v>
      </c>
      <c r="F17" s="5" t="str">
        <f>IFERROR(IF(COUNT(G$4:G17)=0,"",IF(H17="Hold",F16,IF(ISNUMBER(U17),G17,F16+V17))),"")</f>
        <v/>
      </c>
      <c r="G17" s="13"/>
      <c r="H17" s="27"/>
      <c r="I17" s="17"/>
      <c r="J17" s="93"/>
      <c r="K17" s="34"/>
      <c r="L17" s="74"/>
      <c r="M17" s="74"/>
      <c r="N17" s="75"/>
      <c r="O17" s="75"/>
      <c r="P17" s="37"/>
      <c r="R17" s="46">
        <v>14</v>
      </c>
      <c r="S17" s="47" t="e">
        <f t="shared" si="0"/>
        <v>#N/A</v>
      </c>
      <c r="T17" s="47"/>
      <c r="U17" s="52" t="str">
        <f>IF(H17="30 Mins",$N$19,IF(H17="45 Mins",$N$20,IF(H17="60 Mins",$N$21,IF(H17="Alt 1",$N$22,IF(H17="Alt 2",$N$23,IF(H17="Alt 3",$N$24,IF(H17="Alt 4",$N$25,IF(H17="Alt 5",#REF!,IF(H17="Change",V16,"")))))))))</f>
        <v/>
      </c>
      <c r="V17" s="53" t="e">
        <f>IF(COUNT(U$4:U17)=0,NA(),IF(ISNUMBER(U17),U17,V16))</f>
        <v>#N/A</v>
      </c>
      <c r="W17" s="48" t="e">
        <f t="shared" si="1"/>
        <v>#N/A</v>
      </c>
      <c r="X17" s="72" t="str">
        <f>IF(AND(ISNUMBER($S17),COUNT($U$4:$U17)=X$2),$S17,"")</f>
        <v/>
      </c>
      <c r="Y17" s="72" t="str">
        <f>IF(AND(ISNUMBER($S17),COUNT($U$4:$U17)=Y$2),$S17,"")</f>
        <v/>
      </c>
      <c r="Z17" s="72" t="str">
        <f>IF(AND(ISNUMBER($S17),COUNT($U$4:$U17)=Z$2),$S17,"")</f>
        <v/>
      </c>
      <c r="AA17" s="72" t="str">
        <f>IF(AND(ISNUMBER($S17),COUNT($U$4:$U17)=AA$2),$S17,"")</f>
        <v/>
      </c>
      <c r="AB17" s="72" t="str">
        <f>IF(AND(ISNUMBER($S17),COUNT($U$4:$U17)=AB$2),$S17,"")</f>
        <v/>
      </c>
      <c r="AC17" s="72" t="str">
        <f>IF(AND(ISNUMBER($S17),COUNT($U$4:$U17)=AC$2),$S17,"")</f>
        <v/>
      </c>
      <c r="AD17" s="72" t="str">
        <f>IF(AND(ISNUMBER($S17),COUNT($U$4:$U17)=AD$2),$S17,"")</f>
        <v/>
      </c>
      <c r="AE17" s="72" t="str">
        <f>IF(AND(ISNUMBER($S17),COUNT($U$4:$U17)=AE$2),$S17,"")</f>
        <v/>
      </c>
      <c r="AF17" s="72" t="str">
        <f>IF(AND(ISNUMBER($S17),COUNT($U$4:$U17)=AF$2),$S17,"")</f>
        <v/>
      </c>
      <c r="AG17" s="72" t="str">
        <f>IF(AND(ISNUMBER($S17),COUNT($U$4:$U17)=AG$2),$S17,"")</f>
        <v/>
      </c>
      <c r="AH17" s="72" t="str">
        <f>IF(AND(ISNUMBER($S17),COUNT($U$4:$U17)=AH$2),$S17,"")</f>
        <v/>
      </c>
      <c r="AI17" s="72" t="str">
        <f>IF(AND(ISNUMBER($S17),COUNT($U$4:$U17)=AI$2),$S17,"")</f>
        <v/>
      </c>
      <c r="AJ17" s="51" t="e">
        <f>IFERROR(IF(COUNT($U$4:$U17)&lt;&gt;AJ$2,NA(),SLOPE(X$4:X$26,$R$4:$R$26)*($R17-COUNTIF(BH$4:BH17,"Hold"))+INTERCEPT(X$4:X$26,$R$4:$R$26)),NA())</f>
        <v>#N/A</v>
      </c>
      <c r="AK17" s="51" t="e">
        <f>IFERROR(IF(COUNT($U$4:$U17)&lt;&gt;AK$2,NA(),SLOPE(Y$4:Y$26,$R$4:$R$26)*($R17-COUNTIF(BI$4:BI17,"Hold"))+INTERCEPT(Y$4:Y$26,$R$4:$R$26)),NA())</f>
        <v>#N/A</v>
      </c>
      <c r="AL17" s="51" t="e">
        <f>IFERROR(IF(COUNT($U$4:$U17)&lt;&gt;AL$2,NA(),SLOPE(Z$4:Z$26,$R$4:$R$26)*($R17-COUNTIF(BJ$4:BJ17,"Hold"))+INTERCEPT(Z$4:Z$26,$R$4:$R$26)),NA())</f>
        <v>#N/A</v>
      </c>
      <c r="AM17" s="51" t="e">
        <f>IFERROR(IF(COUNT($U$4:$U17)&lt;&gt;AM$2,NA(),SLOPE(AA$4:AA$26,$R$4:$R$26)*($R17-COUNTIF(BK$4:BK17,"Hold"))+INTERCEPT(AA$4:AA$26,$R$4:$R$26)),NA())</f>
        <v>#N/A</v>
      </c>
      <c r="AN17" s="51" t="e">
        <f>IFERROR(IF(COUNT($U$4:$U17)&lt;&gt;AN$2,NA(),SLOPE(AB$4:AB$26,$R$4:$R$26)*($R17-COUNTIF(BL$4:BL17,"Hold"))+INTERCEPT(AB$4:AB$26,$R$4:$R$26)),NA())</f>
        <v>#N/A</v>
      </c>
      <c r="AO17" s="51" t="e">
        <f>IFERROR(IF(COUNT($U$4:$U17)&lt;&gt;AO$2,NA(),SLOPE(AC$4:AC$26,$R$4:$R$26)*($R17-COUNTIF(BM$4:BM17,"Hold"))+INTERCEPT(AC$4:AC$26,$R$4:$R$26)),NA())</f>
        <v>#N/A</v>
      </c>
      <c r="AP17" s="51" t="e">
        <f>IFERROR(IF(COUNT($U$4:$U17)&lt;&gt;AP$2,NA(),SLOPE(AD$4:AD$26,$R$4:$R$26)*($R17-COUNTIF(BN$4:BN17,"Hold"))+INTERCEPT(AD$4:AD$26,$R$4:$R$26)),NA())</f>
        <v>#N/A</v>
      </c>
      <c r="AQ17" s="51" t="e">
        <f>IFERROR(IF(COUNT($U$4:$U17)&lt;&gt;AQ$2,NA(),SLOPE(AE$4:AE$26,$R$4:$R$26)*($R17-COUNTIF(BO$4:BO17,"Hold"))+INTERCEPT(AE$4:AE$26,$R$4:$R$26)),NA())</f>
        <v>#N/A</v>
      </c>
      <c r="AR17" s="51" t="e">
        <f>IFERROR(IF(COUNT($U$4:$U17)&lt;&gt;AR$2,NA(),SLOPE(AF$4:AF$26,$R$4:$R$26)*($R17-COUNTIF(BP$4:BP17,"Hold"))+INTERCEPT(AF$4:AF$26,$R$4:$R$26)),NA())</f>
        <v>#N/A</v>
      </c>
      <c r="AS17" s="51" t="e">
        <f>IFERROR(IF(COUNT($U$4:$U17)&lt;&gt;AS$2,NA(),SLOPE(AG$4:AG$26,$R$4:$R$26)*($R17-COUNTIF(BQ$4:BQ17,"Hold"))+INTERCEPT(AG$4:AG$26,$R$4:$R$26)),NA())</f>
        <v>#N/A</v>
      </c>
      <c r="AT17" s="51" t="e">
        <f>IFERROR(IF(COUNT($U$4:$U17)&lt;&gt;AT$2,NA(),SLOPE(AH$4:AH$26,$R$4:$R$26)*($R17-COUNTIF(BR$4:BR17,"Hold"))+INTERCEPT(AH$4:AH$26,$R$4:$R$26)),NA())</f>
        <v>#N/A</v>
      </c>
      <c r="AU17" s="51" t="e">
        <f>IFERROR(IF(COUNT($U$4:$U17)&lt;&gt;AU$2,NA(),SLOPE(AI$4:AI$26,$R$4:$R$26)*($R17-COUNTIF(BS$4:BS17,"Hold"))+INTERCEPT(AI$4:AI$26,$R$4:$R$26)),NA())</f>
        <v>#N/A</v>
      </c>
      <c r="AV17" s="57" t="e">
        <f>IF(AND(ISNUMBER($U17),COUNT($U$4:$U17)=AV$2),$G17,IF($H17="Hold",AV16,IF(COUNT($U$4:$U17)=AV$2,$V17+AV16,NA())))</f>
        <v>#N/A</v>
      </c>
      <c r="AW17" s="57" t="e">
        <f>IF(AND(ISNUMBER($U17),COUNT($U$4:$U17)=AW$2),$G17,IF($H17="Hold",AW16,IF(COUNT($U$4:$U17)=AW$2,$V17+AW16,NA())))</f>
        <v>#N/A</v>
      </c>
      <c r="AX17" s="57" t="e">
        <f>IF(AND(ISNUMBER($U17),COUNT($U$4:$U17)=AX$2),$G17,IF($H17="Hold",AX16,IF(COUNT($U$4:$U17)=AX$2,$V17+AX16,NA())))</f>
        <v>#N/A</v>
      </c>
      <c r="AY17" s="57" t="e">
        <f>IF(AND(ISNUMBER($U17),COUNT($U$4:$U17)=AY$2),$G17,IF($H17="Hold",AY16,IF(COUNT($U$4:$U17)=AY$2,$V17+AY16,NA())))</f>
        <v>#N/A</v>
      </c>
      <c r="AZ17" s="57" t="e">
        <f>IF(AND(ISNUMBER($U17),COUNT($U$4:$U17)=AZ$2),$G17,IF($H17="Hold",AZ16,IF(COUNT($U$4:$U17)=AZ$2,$V17+AZ16,NA())))</f>
        <v>#N/A</v>
      </c>
      <c r="BA17" s="57" t="e">
        <f>IF(AND(ISNUMBER($U17),COUNT($U$4:$U17)=BA$2),$G17,IF($H17="Hold",BA16,IF(COUNT($U$4:$U17)=BA$2,$V17+BA16,NA())))</f>
        <v>#N/A</v>
      </c>
      <c r="BB17" s="57" t="e">
        <f>IF(AND(ISNUMBER($U17),COUNT($U$4:$U17)=BB$2),$G17,IF($H17="Hold",BB16,IF(COUNT($U$4:$U17)=BB$2,$V17+BB16,NA())))</f>
        <v>#N/A</v>
      </c>
      <c r="BC17" s="57" t="e">
        <f>IF(AND(ISNUMBER($U17),COUNT($U$4:$U17)=BC$2),$G17,IF($H17="Hold",BC16,IF(COUNT($U$4:$U17)=BC$2,$V17+BC16,NA())))</f>
        <v>#N/A</v>
      </c>
      <c r="BD17" s="57" t="e">
        <f>IF(AND(ISNUMBER($U17),COUNT($U$4:$U17)=BD$2),$G17,IF($H17="Hold",BD16,IF(COUNT($U$4:$U17)=BD$2,$V17+BD16,NA())))</f>
        <v>#N/A</v>
      </c>
      <c r="BE17" s="57" t="e">
        <f>IF(AND(ISNUMBER($U17),COUNT($U$4:$U17)=BE$2),$G17,IF($H17="Hold",BE16,IF(COUNT($U$4:$U17)=BE$2,$V17+BE16,NA())))</f>
        <v>#N/A</v>
      </c>
      <c r="BF17" s="57" t="e">
        <f>IF(AND(ISNUMBER($U17),COUNT($U$4:$U17)=BF$2),$G17,IF($H17="Hold",BF16,IF(COUNT($U$4:$U17)=BF$2,$V17+BF16,NA())))</f>
        <v>#N/A</v>
      </c>
      <c r="BG17" s="57" t="e">
        <f>IF(AND(ISNUMBER($U17),COUNT($U$4:$U17)=BG$2),$G17,IF($H17="Hold",BG16,IF(COUNT($U$4:$U17)=BG$2,$V17+BG16,NA())))</f>
        <v>#N/A</v>
      </c>
      <c r="BH17" s="55" t="e">
        <f>IF(AND(COUNT($U$4:$U17)=BH$2,$H17="Hold"),"Hold",NA())</f>
        <v>#N/A</v>
      </c>
      <c r="BI17" s="55" t="e">
        <f>IF(AND(COUNT($U$4:$U17)=BI$2,$H17="Hold"),"Hold",NA())</f>
        <v>#N/A</v>
      </c>
      <c r="BJ17" s="55" t="e">
        <f>IF(AND(COUNT($U$4:$U17)=BJ$2,$H17="Hold"),"Hold",NA())</f>
        <v>#N/A</v>
      </c>
      <c r="BK17" s="55" t="e">
        <f>IF(AND(COUNT($U$4:$U17)=BK$2,$H17="Hold"),"Hold",NA())</f>
        <v>#N/A</v>
      </c>
      <c r="BL17" s="55" t="e">
        <f>IF(AND(COUNT($U$4:$U17)=BL$2,$H17="Hold"),"Hold",NA())</f>
        <v>#N/A</v>
      </c>
      <c r="BM17" s="55" t="e">
        <f>IF(AND(COUNT($U$4:$U17)=BM$2,$H17="Hold"),"Hold",NA())</f>
        <v>#N/A</v>
      </c>
      <c r="BN17" s="55" t="e">
        <f>IF(AND(COUNT($U$4:$U17)=BN$2,$H17="Hold"),"Hold",NA())</f>
        <v>#N/A</v>
      </c>
      <c r="BO17" s="55" t="e">
        <f>IF(AND(COUNT($U$4:$U17)=BO$2,$H17="Hold"),"Hold",NA())</f>
        <v>#N/A</v>
      </c>
      <c r="BP17" s="55" t="e">
        <f>IF(AND(COUNT($U$4:$U17)=BP$2,$H17="Hold"),"Hold",NA())</f>
        <v>#N/A</v>
      </c>
      <c r="BQ17" s="55" t="e">
        <f>IF(AND(COUNT($U$4:$U17)=BQ$2,$H17="Hold"),"Hold",NA())</f>
        <v>#N/A</v>
      </c>
      <c r="BR17" s="55" t="e">
        <f>IF(AND(COUNT($U$4:$U17)=BR$2,$H17="Hold"),"Hold",NA())</f>
        <v>#N/A</v>
      </c>
      <c r="BS17" s="55" t="e">
        <f>IF(AND(COUNT($U$4:$U17)=BS$2,$H17="Hold"),"Hold",NA())</f>
        <v>#N/A</v>
      </c>
    </row>
    <row r="18" spans="1:71" s="96" customFormat="1" ht="18.75" customHeight="1" x14ac:dyDescent="0.25">
      <c r="B18" s="23"/>
      <c r="C18" s="95"/>
      <c r="D18" s="9">
        <f t="shared" si="2"/>
        <v>28</v>
      </c>
      <c r="E18" s="10">
        <f t="shared" si="3"/>
        <v>42786</v>
      </c>
      <c r="F18" s="5" t="str">
        <f>IFERROR(IF(COUNT(G$4:G18)=0,"",IF(H18="Hold",F17,IF(ISNUMBER(U18),G18,F17+V18))),"")</f>
        <v/>
      </c>
      <c r="G18" s="13"/>
      <c r="H18" s="27"/>
      <c r="I18" s="17"/>
      <c r="J18" s="93"/>
      <c r="K18" s="34"/>
      <c r="L18" s="155" t="s">
        <v>73</v>
      </c>
      <c r="M18" s="155"/>
      <c r="N18" s="155"/>
      <c r="O18" s="155"/>
      <c r="P18" s="37"/>
      <c r="R18" s="46">
        <v>15</v>
      </c>
      <c r="S18" s="47" t="e">
        <f t="shared" si="0"/>
        <v>#N/A</v>
      </c>
      <c r="T18" s="47"/>
      <c r="U18" s="52" t="str">
        <f>IF(H18="30 Mins",$N$19,IF(H18="45 Mins",$N$20,IF(H18="60 Mins",$N$21,IF(H18="Alt 1",$N$22,IF(H18="Alt 2",$N$23,IF(H18="Alt 3",$N$24,IF(H18="Alt 4",$N$25,IF(H18="Alt 5",#REF!,IF(H18="Change",V17,"")))))))))</f>
        <v/>
      </c>
      <c r="V18" s="53" t="e">
        <f>IF(COUNT(U$4:U18)=0,NA(),IF(ISNUMBER(U18),U18,V17))</f>
        <v>#N/A</v>
      </c>
      <c r="W18" s="48" t="e">
        <f t="shared" si="1"/>
        <v>#N/A</v>
      </c>
      <c r="X18" s="72" t="str">
        <f>IF(AND(ISNUMBER($S18),COUNT($U$4:$U18)=X$2),$S18,"")</f>
        <v/>
      </c>
      <c r="Y18" s="72" t="str">
        <f>IF(AND(ISNUMBER($S18),COUNT($U$4:$U18)=Y$2),$S18,"")</f>
        <v/>
      </c>
      <c r="Z18" s="72" t="str">
        <f>IF(AND(ISNUMBER($S18),COUNT($U$4:$U18)=Z$2),$S18,"")</f>
        <v/>
      </c>
      <c r="AA18" s="72" t="str">
        <f>IF(AND(ISNUMBER($S18),COUNT($U$4:$U18)=AA$2),$S18,"")</f>
        <v/>
      </c>
      <c r="AB18" s="72" t="str">
        <f>IF(AND(ISNUMBER($S18),COUNT($U$4:$U18)=AB$2),$S18,"")</f>
        <v/>
      </c>
      <c r="AC18" s="72" t="str">
        <f>IF(AND(ISNUMBER($S18),COUNT($U$4:$U18)=AC$2),$S18,"")</f>
        <v/>
      </c>
      <c r="AD18" s="72" t="str">
        <f>IF(AND(ISNUMBER($S18),COUNT($U$4:$U18)=AD$2),$S18,"")</f>
        <v/>
      </c>
      <c r="AE18" s="72" t="str">
        <f>IF(AND(ISNUMBER($S18),COUNT($U$4:$U18)=AE$2),$S18,"")</f>
        <v/>
      </c>
      <c r="AF18" s="72" t="str">
        <f>IF(AND(ISNUMBER($S18),COUNT($U$4:$U18)=AF$2),$S18,"")</f>
        <v/>
      </c>
      <c r="AG18" s="72" t="str">
        <f>IF(AND(ISNUMBER($S18),COUNT($U$4:$U18)=AG$2),$S18,"")</f>
        <v/>
      </c>
      <c r="AH18" s="72" t="str">
        <f>IF(AND(ISNUMBER($S18),COUNT($U$4:$U18)=AH$2),$S18,"")</f>
        <v/>
      </c>
      <c r="AI18" s="72" t="str">
        <f>IF(AND(ISNUMBER($S18),COUNT($U$4:$U18)=AI$2),$S18,"")</f>
        <v/>
      </c>
      <c r="AJ18" s="51" t="e">
        <f>IFERROR(IF(COUNT($U$4:$U18)&lt;&gt;AJ$2,NA(),SLOPE(X$4:X$26,$R$4:$R$26)*($R18-COUNTIF(BH$4:BH18,"Hold"))+INTERCEPT(X$4:X$26,$R$4:$R$26)),NA())</f>
        <v>#N/A</v>
      </c>
      <c r="AK18" s="51" t="e">
        <f>IFERROR(IF(COUNT($U$4:$U18)&lt;&gt;AK$2,NA(),SLOPE(Y$4:Y$26,$R$4:$R$26)*($R18-COUNTIF(BI$4:BI18,"Hold"))+INTERCEPT(Y$4:Y$26,$R$4:$R$26)),NA())</f>
        <v>#N/A</v>
      </c>
      <c r="AL18" s="51" t="e">
        <f>IFERROR(IF(COUNT($U$4:$U18)&lt;&gt;AL$2,NA(),SLOPE(Z$4:Z$26,$R$4:$R$26)*($R18-COUNTIF(BJ$4:BJ18,"Hold"))+INTERCEPT(Z$4:Z$26,$R$4:$R$26)),NA())</f>
        <v>#N/A</v>
      </c>
      <c r="AM18" s="51" t="e">
        <f>IFERROR(IF(COUNT($U$4:$U18)&lt;&gt;AM$2,NA(),SLOPE(AA$4:AA$26,$R$4:$R$26)*($R18-COUNTIF(BK$4:BK18,"Hold"))+INTERCEPT(AA$4:AA$26,$R$4:$R$26)),NA())</f>
        <v>#N/A</v>
      </c>
      <c r="AN18" s="51" t="e">
        <f>IFERROR(IF(COUNT($U$4:$U18)&lt;&gt;AN$2,NA(),SLOPE(AB$4:AB$26,$R$4:$R$26)*($R18-COUNTIF(BL$4:BL18,"Hold"))+INTERCEPT(AB$4:AB$26,$R$4:$R$26)),NA())</f>
        <v>#N/A</v>
      </c>
      <c r="AO18" s="51" t="e">
        <f>IFERROR(IF(COUNT($U$4:$U18)&lt;&gt;AO$2,NA(),SLOPE(AC$4:AC$26,$R$4:$R$26)*($R18-COUNTIF(BM$4:BM18,"Hold"))+INTERCEPT(AC$4:AC$26,$R$4:$R$26)),NA())</f>
        <v>#N/A</v>
      </c>
      <c r="AP18" s="51" t="e">
        <f>IFERROR(IF(COUNT($U$4:$U18)&lt;&gt;AP$2,NA(),SLOPE(AD$4:AD$26,$R$4:$R$26)*($R18-COUNTIF(BN$4:BN18,"Hold"))+INTERCEPT(AD$4:AD$26,$R$4:$R$26)),NA())</f>
        <v>#N/A</v>
      </c>
      <c r="AQ18" s="51" t="e">
        <f>IFERROR(IF(COUNT($U$4:$U18)&lt;&gt;AQ$2,NA(),SLOPE(AE$4:AE$26,$R$4:$R$26)*($R18-COUNTIF(BO$4:BO18,"Hold"))+INTERCEPT(AE$4:AE$26,$R$4:$R$26)),NA())</f>
        <v>#N/A</v>
      </c>
      <c r="AR18" s="51" t="e">
        <f>IFERROR(IF(COUNT($U$4:$U18)&lt;&gt;AR$2,NA(),SLOPE(AF$4:AF$26,$R$4:$R$26)*($R18-COUNTIF(BP$4:BP18,"Hold"))+INTERCEPT(AF$4:AF$26,$R$4:$R$26)),NA())</f>
        <v>#N/A</v>
      </c>
      <c r="AS18" s="51" t="e">
        <f>IFERROR(IF(COUNT($U$4:$U18)&lt;&gt;AS$2,NA(),SLOPE(AG$4:AG$26,$R$4:$R$26)*($R18-COUNTIF(BQ$4:BQ18,"Hold"))+INTERCEPT(AG$4:AG$26,$R$4:$R$26)),NA())</f>
        <v>#N/A</v>
      </c>
      <c r="AT18" s="51" t="e">
        <f>IFERROR(IF(COUNT($U$4:$U18)&lt;&gt;AT$2,NA(),SLOPE(AH$4:AH$26,$R$4:$R$26)*($R18-COUNTIF(BR$4:BR18,"Hold"))+INTERCEPT(AH$4:AH$26,$R$4:$R$26)),NA())</f>
        <v>#N/A</v>
      </c>
      <c r="AU18" s="51" t="e">
        <f>IFERROR(IF(COUNT($U$4:$U18)&lt;&gt;AU$2,NA(),SLOPE(AI$4:AI$26,$R$4:$R$26)*($R18-COUNTIF(BS$4:BS18,"Hold"))+INTERCEPT(AI$4:AI$26,$R$4:$R$26)),NA())</f>
        <v>#N/A</v>
      </c>
      <c r="AV18" s="57" t="e">
        <f>IF(AND(ISNUMBER($U18),COUNT($U$4:$U18)=AV$2),$G18,IF($H18="Hold",AV17,IF(COUNT($U$4:$U18)=AV$2,$V18+AV17,NA())))</f>
        <v>#N/A</v>
      </c>
      <c r="AW18" s="57" t="e">
        <f>IF(AND(ISNUMBER($U18),COUNT($U$4:$U18)=AW$2),$G18,IF($H18="Hold",AW17,IF(COUNT($U$4:$U18)=AW$2,$V18+AW17,NA())))</f>
        <v>#N/A</v>
      </c>
      <c r="AX18" s="57" t="e">
        <f>IF(AND(ISNUMBER($U18),COUNT($U$4:$U18)=AX$2),$G18,IF($H18="Hold",AX17,IF(COUNT($U$4:$U18)=AX$2,$V18+AX17,NA())))</f>
        <v>#N/A</v>
      </c>
      <c r="AY18" s="57" t="e">
        <f>IF(AND(ISNUMBER($U18),COUNT($U$4:$U18)=AY$2),$G18,IF($H18="Hold",AY17,IF(COUNT($U$4:$U18)=AY$2,$V18+AY17,NA())))</f>
        <v>#N/A</v>
      </c>
      <c r="AZ18" s="57" t="e">
        <f>IF(AND(ISNUMBER($U18),COUNT($U$4:$U18)=AZ$2),$G18,IF($H18="Hold",AZ17,IF(COUNT($U$4:$U18)=AZ$2,$V18+AZ17,NA())))</f>
        <v>#N/A</v>
      </c>
      <c r="BA18" s="57" t="e">
        <f>IF(AND(ISNUMBER($U18),COUNT($U$4:$U18)=BA$2),$G18,IF($H18="Hold",BA17,IF(COUNT($U$4:$U18)=BA$2,$V18+BA17,NA())))</f>
        <v>#N/A</v>
      </c>
      <c r="BB18" s="57" t="e">
        <f>IF(AND(ISNUMBER($U18),COUNT($U$4:$U18)=BB$2),$G18,IF($H18="Hold",BB17,IF(COUNT($U$4:$U18)=BB$2,$V18+BB17,NA())))</f>
        <v>#N/A</v>
      </c>
      <c r="BC18" s="57" t="e">
        <f>IF(AND(ISNUMBER($U18),COUNT($U$4:$U18)=BC$2),$G18,IF($H18="Hold",BC17,IF(COUNT($U$4:$U18)=BC$2,$V18+BC17,NA())))</f>
        <v>#N/A</v>
      </c>
      <c r="BD18" s="57" t="e">
        <f>IF(AND(ISNUMBER($U18),COUNT($U$4:$U18)=BD$2),$G18,IF($H18="Hold",BD17,IF(COUNT($U$4:$U18)=BD$2,$V18+BD17,NA())))</f>
        <v>#N/A</v>
      </c>
      <c r="BE18" s="57" t="e">
        <f>IF(AND(ISNUMBER($U18),COUNT($U$4:$U18)=BE$2),$G18,IF($H18="Hold",BE17,IF(COUNT($U$4:$U18)=BE$2,$V18+BE17,NA())))</f>
        <v>#N/A</v>
      </c>
      <c r="BF18" s="57" t="e">
        <f>IF(AND(ISNUMBER($U18),COUNT($U$4:$U18)=BF$2),$G18,IF($H18="Hold",BF17,IF(COUNT($U$4:$U18)=BF$2,$V18+BF17,NA())))</f>
        <v>#N/A</v>
      </c>
      <c r="BG18" s="57" t="e">
        <f>IF(AND(ISNUMBER($U18),COUNT($U$4:$U18)=BG$2),$G18,IF($H18="Hold",BG17,IF(COUNT($U$4:$U18)=BG$2,$V18+BG17,NA())))</f>
        <v>#N/A</v>
      </c>
      <c r="BH18" s="55" t="e">
        <f>IF(AND(COUNT($U$4:$U18)=BH$2,$H18="Hold"),"Hold",NA())</f>
        <v>#N/A</v>
      </c>
      <c r="BI18" s="55" t="e">
        <f>IF(AND(COUNT($U$4:$U18)=BI$2,$H18="Hold"),"Hold",NA())</f>
        <v>#N/A</v>
      </c>
      <c r="BJ18" s="55" t="e">
        <f>IF(AND(COUNT($U$4:$U18)=BJ$2,$H18="Hold"),"Hold",NA())</f>
        <v>#N/A</v>
      </c>
      <c r="BK18" s="55" t="e">
        <f>IF(AND(COUNT($U$4:$U18)=BK$2,$H18="Hold"),"Hold",NA())</f>
        <v>#N/A</v>
      </c>
      <c r="BL18" s="55" t="e">
        <f>IF(AND(COUNT($U$4:$U18)=BL$2,$H18="Hold"),"Hold",NA())</f>
        <v>#N/A</v>
      </c>
      <c r="BM18" s="55" t="e">
        <f>IF(AND(COUNT($U$4:$U18)=BM$2,$H18="Hold"),"Hold",NA())</f>
        <v>#N/A</v>
      </c>
      <c r="BN18" s="55" t="e">
        <f>IF(AND(COUNT($U$4:$U18)=BN$2,$H18="Hold"),"Hold",NA())</f>
        <v>#N/A</v>
      </c>
      <c r="BO18" s="55" t="e">
        <f>IF(AND(COUNT($U$4:$U18)=BO$2,$H18="Hold"),"Hold",NA())</f>
        <v>#N/A</v>
      </c>
      <c r="BP18" s="55" t="e">
        <f>IF(AND(COUNT($U$4:$U18)=BP$2,$H18="Hold"),"Hold",NA())</f>
        <v>#N/A</v>
      </c>
      <c r="BQ18" s="55" t="e">
        <f>IF(AND(COUNT($U$4:$U18)=BQ$2,$H18="Hold"),"Hold",NA())</f>
        <v>#N/A</v>
      </c>
      <c r="BR18" s="55" t="e">
        <f>IF(AND(COUNT($U$4:$U18)=BR$2,$H18="Hold"),"Hold",NA())</f>
        <v>#N/A</v>
      </c>
      <c r="BS18" s="55" t="e">
        <f>IF(AND(COUNT($U$4:$U18)=BS$2,$H18="Hold"),"Hold",NA())</f>
        <v>#N/A</v>
      </c>
    </row>
    <row r="19" spans="1:71" s="96" customFormat="1" ht="18.75" customHeight="1" x14ac:dyDescent="0.25">
      <c r="B19" s="23"/>
      <c r="C19" s="95"/>
      <c r="D19" s="9">
        <f t="shared" si="2"/>
        <v>30</v>
      </c>
      <c r="E19" s="10">
        <f t="shared" si="3"/>
        <v>42800</v>
      </c>
      <c r="F19" s="5" t="str">
        <f>IFERROR(IF(COUNT(G$4:G19)=0,"",IF(H19="Hold",F18,IF(ISNUMBER(U19),G19,F18+V19))),"")</f>
        <v/>
      </c>
      <c r="G19" s="13"/>
      <c r="H19" s="27"/>
      <c r="I19" s="17"/>
      <c r="J19" s="93"/>
      <c r="K19" s="34"/>
      <c r="L19" s="39" t="s">
        <v>55</v>
      </c>
      <c r="M19" s="125" t="s">
        <v>79</v>
      </c>
      <c r="N19" s="97">
        <v>4.5</v>
      </c>
      <c r="O19" s="75"/>
      <c r="P19" s="37"/>
      <c r="R19" s="46">
        <v>16</v>
      </c>
      <c r="S19" s="47" t="e">
        <f t="shared" si="0"/>
        <v>#N/A</v>
      </c>
      <c r="T19" s="47"/>
      <c r="U19" s="52" t="str">
        <f>IF(H19="30 Mins",$N$19,IF(H19="45 Mins",$N$20,IF(H19="60 Mins",$N$21,IF(H19="Alt 1",$N$22,IF(H19="Alt 2",$N$23,IF(H19="Alt 3",$N$24,IF(H19="Alt 4",$N$25,IF(H19="Alt 5",#REF!,IF(H19="Change",V18,"")))))))))</f>
        <v/>
      </c>
      <c r="V19" s="53" t="e">
        <f>IF(COUNT(U$4:U19)=0,NA(),IF(ISNUMBER(U19),U19,V18))</f>
        <v>#N/A</v>
      </c>
      <c r="W19" s="48" t="e">
        <f t="shared" si="1"/>
        <v>#N/A</v>
      </c>
      <c r="X19" s="72" t="str">
        <f>IF(AND(ISNUMBER($S19),COUNT($U$4:$U19)=X$2),$S19,"")</f>
        <v/>
      </c>
      <c r="Y19" s="72" t="str">
        <f>IF(AND(ISNUMBER($S19),COUNT($U$4:$U19)=Y$2),$S19,"")</f>
        <v/>
      </c>
      <c r="Z19" s="72" t="str">
        <f>IF(AND(ISNUMBER($S19),COUNT($U$4:$U19)=Z$2),$S19,"")</f>
        <v/>
      </c>
      <c r="AA19" s="72" t="str">
        <f>IF(AND(ISNUMBER($S19),COUNT($U$4:$U19)=AA$2),$S19,"")</f>
        <v/>
      </c>
      <c r="AB19" s="72" t="str">
        <f>IF(AND(ISNUMBER($S19),COUNT($U$4:$U19)=AB$2),$S19,"")</f>
        <v/>
      </c>
      <c r="AC19" s="72" t="str">
        <f>IF(AND(ISNUMBER($S19),COUNT($U$4:$U19)=AC$2),$S19,"")</f>
        <v/>
      </c>
      <c r="AD19" s="72" t="str">
        <f>IF(AND(ISNUMBER($S19),COUNT($U$4:$U19)=AD$2),$S19,"")</f>
        <v/>
      </c>
      <c r="AE19" s="72" t="str">
        <f>IF(AND(ISNUMBER($S19),COUNT($U$4:$U19)=AE$2),$S19,"")</f>
        <v/>
      </c>
      <c r="AF19" s="72" t="str">
        <f>IF(AND(ISNUMBER($S19),COUNT($U$4:$U19)=AF$2),$S19,"")</f>
        <v/>
      </c>
      <c r="AG19" s="72" t="str">
        <f>IF(AND(ISNUMBER($S19),COUNT($U$4:$U19)=AG$2),$S19,"")</f>
        <v/>
      </c>
      <c r="AH19" s="72" t="str">
        <f>IF(AND(ISNUMBER($S19),COUNT($U$4:$U19)=AH$2),$S19,"")</f>
        <v/>
      </c>
      <c r="AI19" s="72" t="str">
        <f>IF(AND(ISNUMBER($S19),COUNT($U$4:$U19)=AI$2),$S19,"")</f>
        <v/>
      </c>
      <c r="AJ19" s="51" t="e">
        <f>IFERROR(IF(COUNT($U$4:$U19)&lt;&gt;AJ$2,NA(),SLOPE(X$4:X$26,$R$4:$R$26)*($R19-COUNTIF(BH$4:BH19,"Hold"))+INTERCEPT(X$4:X$26,$R$4:$R$26)),NA())</f>
        <v>#N/A</v>
      </c>
      <c r="AK19" s="51" t="e">
        <f>IFERROR(IF(COUNT($U$4:$U19)&lt;&gt;AK$2,NA(),SLOPE(Y$4:Y$26,$R$4:$R$26)*($R19-COUNTIF(BI$4:BI19,"Hold"))+INTERCEPT(Y$4:Y$26,$R$4:$R$26)),NA())</f>
        <v>#N/A</v>
      </c>
      <c r="AL19" s="51" t="e">
        <f>IFERROR(IF(COUNT($U$4:$U19)&lt;&gt;AL$2,NA(),SLOPE(Z$4:Z$26,$R$4:$R$26)*($R19-COUNTIF(BJ$4:BJ19,"Hold"))+INTERCEPT(Z$4:Z$26,$R$4:$R$26)),NA())</f>
        <v>#N/A</v>
      </c>
      <c r="AM19" s="51" t="e">
        <f>IFERROR(IF(COUNT($U$4:$U19)&lt;&gt;AM$2,NA(),SLOPE(AA$4:AA$26,$R$4:$R$26)*($R19-COUNTIF(BK$4:BK19,"Hold"))+INTERCEPT(AA$4:AA$26,$R$4:$R$26)),NA())</f>
        <v>#N/A</v>
      </c>
      <c r="AN19" s="51" t="e">
        <f>IFERROR(IF(COUNT($U$4:$U19)&lt;&gt;AN$2,NA(),SLOPE(AB$4:AB$26,$R$4:$R$26)*($R19-COUNTIF(BL$4:BL19,"Hold"))+INTERCEPT(AB$4:AB$26,$R$4:$R$26)),NA())</f>
        <v>#N/A</v>
      </c>
      <c r="AO19" s="51" t="e">
        <f>IFERROR(IF(COUNT($U$4:$U19)&lt;&gt;AO$2,NA(),SLOPE(AC$4:AC$26,$R$4:$R$26)*($R19-COUNTIF(BM$4:BM19,"Hold"))+INTERCEPT(AC$4:AC$26,$R$4:$R$26)),NA())</f>
        <v>#N/A</v>
      </c>
      <c r="AP19" s="51" t="e">
        <f>IFERROR(IF(COUNT($U$4:$U19)&lt;&gt;AP$2,NA(),SLOPE(AD$4:AD$26,$R$4:$R$26)*($R19-COUNTIF(BN$4:BN19,"Hold"))+INTERCEPT(AD$4:AD$26,$R$4:$R$26)),NA())</f>
        <v>#N/A</v>
      </c>
      <c r="AQ19" s="51" t="e">
        <f>IFERROR(IF(COUNT($U$4:$U19)&lt;&gt;AQ$2,NA(),SLOPE(AE$4:AE$26,$R$4:$R$26)*($R19-COUNTIF(BO$4:BO19,"Hold"))+INTERCEPT(AE$4:AE$26,$R$4:$R$26)),NA())</f>
        <v>#N/A</v>
      </c>
      <c r="AR19" s="51" t="e">
        <f>IFERROR(IF(COUNT($U$4:$U19)&lt;&gt;AR$2,NA(),SLOPE(AF$4:AF$26,$R$4:$R$26)*($R19-COUNTIF(BP$4:BP19,"Hold"))+INTERCEPT(AF$4:AF$26,$R$4:$R$26)),NA())</f>
        <v>#N/A</v>
      </c>
      <c r="AS19" s="51" t="e">
        <f>IFERROR(IF(COUNT($U$4:$U19)&lt;&gt;AS$2,NA(),SLOPE(AG$4:AG$26,$R$4:$R$26)*($R19-COUNTIF(BQ$4:BQ19,"Hold"))+INTERCEPT(AG$4:AG$26,$R$4:$R$26)),NA())</f>
        <v>#N/A</v>
      </c>
      <c r="AT19" s="51" t="e">
        <f>IFERROR(IF(COUNT($U$4:$U19)&lt;&gt;AT$2,NA(),SLOPE(AH$4:AH$26,$R$4:$R$26)*($R19-COUNTIF(BR$4:BR19,"Hold"))+INTERCEPT(AH$4:AH$26,$R$4:$R$26)),NA())</f>
        <v>#N/A</v>
      </c>
      <c r="AU19" s="51" t="e">
        <f>IFERROR(IF(COUNT($U$4:$U19)&lt;&gt;AU$2,NA(),SLOPE(AI$4:AI$26,$R$4:$R$26)*($R19-COUNTIF(BS$4:BS19,"Hold"))+INTERCEPT(AI$4:AI$26,$R$4:$R$26)),NA())</f>
        <v>#N/A</v>
      </c>
      <c r="AV19" s="57" t="e">
        <f>IF(AND(ISNUMBER($U19),COUNT($U$4:$U19)=AV$2),$G19,IF($H19="Hold",AV18,IF(COUNT($U$4:$U19)=AV$2,$V19+AV18,NA())))</f>
        <v>#N/A</v>
      </c>
      <c r="AW19" s="57" t="e">
        <f>IF(AND(ISNUMBER($U19),COUNT($U$4:$U19)=AW$2),$G19,IF($H19="Hold",AW18,IF(COUNT($U$4:$U19)=AW$2,$V19+AW18,NA())))</f>
        <v>#N/A</v>
      </c>
      <c r="AX19" s="57" t="e">
        <f>IF(AND(ISNUMBER($U19),COUNT($U$4:$U19)=AX$2),$G19,IF($H19="Hold",AX18,IF(COUNT($U$4:$U19)=AX$2,$V19+AX18,NA())))</f>
        <v>#N/A</v>
      </c>
      <c r="AY19" s="57" t="e">
        <f>IF(AND(ISNUMBER($U19),COUNT($U$4:$U19)=AY$2),$G19,IF($H19="Hold",AY18,IF(COUNT($U$4:$U19)=AY$2,$V19+AY18,NA())))</f>
        <v>#N/A</v>
      </c>
      <c r="AZ19" s="57" t="e">
        <f>IF(AND(ISNUMBER($U19),COUNT($U$4:$U19)=AZ$2),$G19,IF($H19="Hold",AZ18,IF(COUNT($U$4:$U19)=AZ$2,$V19+AZ18,NA())))</f>
        <v>#N/A</v>
      </c>
      <c r="BA19" s="57" t="e">
        <f>IF(AND(ISNUMBER($U19),COUNT($U$4:$U19)=BA$2),$G19,IF($H19="Hold",BA18,IF(COUNT($U$4:$U19)=BA$2,$V19+BA18,NA())))</f>
        <v>#N/A</v>
      </c>
      <c r="BB19" s="57" t="e">
        <f>IF(AND(ISNUMBER($U19),COUNT($U$4:$U19)=BB$2),$G19,IF($H19="Hold",BB18,IF(COUNT($U$4:$U19)=BB$2,$V19+BB18,NA())))</f>
        <v>#N/A</v>
      </c>
      <c r="BC19" s="57" t="e">
        <f>IF(AND(ISNUMBER($U19),COUNT($U$4:$U19)=BC$2),$G19,IF($H19="Hold",BC18,IF(COUNT($U$4:$U19)=BC$2,$V19+BC18,NA())))</f>
        <v>#N/A</v>
      </c>
      <c r="BD19" s="57" t="e">
        <f>IF(AND(ISNUMBER($U19),COUNT($U$4:$U19)=BD$2),$G19,IF($H19="Hold",BD18,IF(COUNT($U$4:$U19)=BD$2,$V19+BD18,NA())))</f>
        <v>#N/A</v>
      </c>
      <c r="BE19" s="57" t="e">
        <f>IF(AND(ISNUMBER($U19),COUNT($U$4:$U19)=BE$2),$G19,IF($H19="Hold",BE18,IF(COUNT($U$4:$U19)=BE$2,$V19+BE18,NA())))</f>
        <v>#N/A</v>
      </c>
      <c r="BF19" s="57" t="e">
        <f>IF(AND(ISNUMBER($U19),COUNT($U$4:$U19)=BF$2),$G19,IF($H19="Hold",BF18,IF(COUNT($U$4:$U19)=BF$2,$V19+BF18,NA())))</f>
        <v>#N/A</v>
      </c>
      <c r="BG19" s="57" t="e">
        <f>IF(AND(ISNUMBER($U19),COUNT($U$4:$U19)=BG$2),$G19,IF($H19="Hold",BG18,IF(COUNT($U$4:$U19)=BG$2,$V19+BG18,NA())))</f>
        <v>#N/A</v>
      </c>
      <c r="BH19" s="55" t="e">
        <f>IF(AND(COUNT($U$4:$U19)=BH$2,$H19="Hold"),"Hold",NA())</f>
        <v>#N/A</v>
      </c>
      <c r="BI19" s="55" t="e">
        <f>IF(AND(COUNT($U$4:$U19)=BI$2,$H19="Hold"),"Hold",NA())</f>
        <v>#N/A</v>
      </c>
      <c r="BJ19" s="55" t="e">
        <f>IF(AND(COUNT($U$4:$U19)=BJ$2,$H19="Hold"),"Hold",NA())</f>
        <v>#N/A</v>
      </c>
      <c r="BK19" s="55" t="e">
        <f>IF(AND(COUNT($U$4:$U19)=BK$2,$H19="Hold"),"Hold",NA())</f>
        <v>#N/A</v>
      </c>
      <c r="BL19" s="55" t="e">
        <f>IF(AND(COUNT($U$4:$U19)=BL$2,$H19="Hold"),"Hold",NA())</f>
        <v>#N/A</v>
      </c>
      <c r="BM19" s="55" t="e">
        <f>IF(AND(COUNT($U$4:$U19)=BM$2,$H19="Hold"),"Hold",NA())</f>
        <v>#N/A</v>
      </c>
      <c r="BN19" s="55" t="e">
        <f>IF(AND(COUNT($U$4:$U19)=BN$2,$H19="Hold"),"Hold",NA())</f>
        <v>#N/A</v>
      </c>
      <c r="BO19" s="55" t="e">
        <f>IF(AND(COUNT($U$4:$U19)=BO$2,$H19="Hold"),"Hold",NA())</f>
        <v>#N/A</v>
      </c>
      <c r="BP19" s="55" t="e">
        <f>IF(AND(COUNT($U$4:$U19)=BP$2,$H19="Hold"),"Hold",NA())</f>
        <v>#N/A</v>
      </c>
      <c r="BQ19" s="55" t="e">
        <f>IF(AND(COUNT($U$4:$U19)=BQ$2,$H19="Hold"),"Hold",NA())</f>
        <v>#N/A</v>
      </c>
      <c r="BR19" s="55" t="e">
        <f>IF(AND(COUNT($U$4:$U19)=BR$2,$H19="Hold"),"Hold",NA())</f>
        <v>#N/A</v>
      </c>
      <c r="BS19" s="55" t="e">
        <f>IF(AND(COUNT($U$4:$U19)=BS$2,$H19="Hold"),"Hold",NA())</f>
        <v>#N/A</v>
      </c>
    </row>
    <row r="20" spans="1:71" s="96" customFormat="1" ht="18.75" customHeight="1" x14ac:dyDescent="0.25">
      <c r="B20" s="23"/>
      <c r="C20" s="95"/>
      <c r="D20" s="9">
        <f t="shared" si="2"/>
        <v>32</v>
      </c>
      <c r="E20" s="10">
        <f t="shared" si="3"/>
        <v>42814</v>
      </c>
      <c r="F20" s="5" t="str">
        <f>IFERROR(IF(COUNT(G$4:G20)=0,"",IF(H20="Hold",F19,IF(ISNUMBER(U20),G20,F19+V20))),"")</f>
        <v/>
      </c>
      <c r="G20" s="13"/>
      <c r="H20" s="27"/>
      <c r="I20" s="17"/>
      <c r="J20" s="93"/>
      <c r="K20" s="34"/>
      <c r="L20" s="40" t="s">
        <v>66</v>
      </c>
      <c r="M20" s="126" t="s">
        <v>79</v>
      </c>
      <c r="N20" s="97">
        <v>5.55</v>
      </c>
      <c r="O20" s="75"/>
      <c r="P20" s="37"/>
      <c r="R20" s="46">
        <v>17</v>
      </c>
      <c r="S20" s="47" t="e">
        <f t="shared" si="0"/>
        <v>#N/A</v>
      </c>
      <c r="T20" s="47"/>
      <c r="U20" s="52" t="str">
        <f>IF(H20="30 Mins",$N$19,IF(H20="45 Mins",$N$20,IF(H20="60 Mins",$N$21,IF(H20="Alt 1",$N$22,IF(H20="Alt 2",$N$23,IF(H20="Alt 3",$N$24,IF(H20="Alt 4",$N$25,IF(H20="Alt 5",#REF!,IF(H20="Change",V19,"")))))))))</f>
        <v/>
      </c>
      <c r="V20" s="53" t="e">
        <f>IF(COUNT(U$4:U20)=0,NA(),IF(ISNUMBER(U20),U20,V19))</f>
        <v>#N/A</v>
      </c>
      <c r="W20" s="48" t="e">
        <f t="shared" si="1"/>
        <v>#N/A</v>
      </c>
      <c r="X20" s="72" t="str">
        <f>IF(AND(ISNUMBER($S20),COUNT($U$4:$U20)=X$2),$S20,"")</f>
        <v/>
      </c>
      <c r="Y20" s="72" t="str">
        <f>IF(AND(ISNUMBER($S20),COUNT($U$4:$U20)=Y$2),$S20,"")</f>
        <v/>
      </c>
      <c r="Z20" s="72" t="str">
        <f>IF(AND(ISNUMBER($S20),COUNT($U$4:$U20)=Z$2),$S20,"")</f>
        <v/>
      </c>
      <c r="AA20" s="72" t="str">
        <f>IF(AND(ISNUMBER($S20),COUNT($U$4:$U20)=AA$2),$S20,"")</f>
        <v/>
      </c>
      <c r="AB20" s="72" t="str">
        <f>IF(AND(ISNUMBER($S20),COUNT($U$4:$U20)=AB$2),$S20,"")</f>
        <v/>
      </c>
      <c r="AC20" s="72" t="str">
        <f>IF(AND(ISNUMBER($S20),COUNT($U$4:$U20)=AC$2),$S20,"")</f>
        <v/>
      </c>
      <c r="AD20" s="72" t="str">
        <f>IF(AND(ISNUMBER($S20),COUNT($U$4:$U20)=AD$2),$S20,"")</f>
        <v/>
      </c>
      <c r="AE20" s="72" t="str">
        <f>IF(AND(ISNUMBER($S20),COUNT($U$4:$U20)=AE$2),$S20,"")</f>
        <v/>
      </c>
      <c r="AF20" s="72" t="str">
        <f>IF(AND(ISNUMBER($S20),COUNT($U$4:$U20)=AF$2),$S20,"")</f>
        <v/>
      </c>
      <c r="AG20" s="72" t="str">
        <f>IF(AND(ISNUMBER($S20),COUNT($U$4:$U20)=AG$2),$S20,"")</f>
        <v/>
      </c>
      <c r="AH20" s="72" t="str">
        <f>IF(AND(ISNUMBER($S20),COUNT($U$4:$U20)=AH$2),$S20,"")</f>
        <v/>
      </c>
      <c r="AI20" s="72" t="str">
        <f>IF(AND(ISNUMBER($S20),COUNT($U$4:$U20)=AI$2),$S20,"")</f>
        <v/>
      </c>
      <c r="AJ20" s="51" t="e">
        <f>IFERROR(IF(COUNT($U$4:$U20)&lt;&gt;AJ$2,NA(),SLOPE(X$4:X$26,$R$4:$R$26)*($R20-COUNTIF(BH$4:BH20,"Hold"))+INTERCEPT(X$4:X$26,$R$4:$R$26)),NA())</f>
        <v>#N/A</v>
      </c>
      <c r="AK20" s="51" t="e">
        <f>IFERROR(IF(COUNT($U$4:$U20)&lt;&gt;AK$2,NA(),SLOPE(Y$4:Y$26,$R$4:$R$26)*($R20-COUNTIF(BI$4:BI20,"Hold"))+INTERCEPT(Y$4:Y$26,$R$4:$R$26)),NA())</f>
        <v>#N/A</v>
      </c>
      <c r="AL20" s="51" t="e">
        <f>IFERROR(IF(COUNT($U$4:$U20)&lt;&gt;AL$2,NA(),SLOPE(Z$4:Z$26,$R$4:$R$26)*($R20-COUNTIF(BJ$4:BJ20,"Hold"))+INTERCEPT(Z$4:Z$26,$R$4:$R$26)),NA())</f>
        <v>#N/A</v>
      </c>
      <c r="AM20" s="51" t="e">
        <f>IFERROR(IF(COUNT($U$4:$U20)&lt;&gt;AM$2,NA(),SLOPE(AA$4:AA$26,$R$4:$R$26)*($R20-COUNTIF(BK$4:BK20,"Hold"))+INTERCEPT(AA$4:AA$26,$R$4:$R$26)),NA())</f>
        <v>#N/A</v>
      </c>
      <c r="AN20" s="51" t="e">
        <f>IFERROR(IF(COUNT($U$4:$U20)&lt;&gt;AN$2,NA(),SLOPE(AB$4:AB$26,$R$4:$R$26)*($R20-COUNTIF(BL$4:BL20,"Hold"))+INTERCEPT(AB$4:AB$26,$R$4:$R$26)),NA())</f>
        <v>#N/A</v>
      </c>
      <c r="AO20" s="51" t="e">
        <f>IFERROR(IF(COUNT($U$4:$U20)&lt;&gt;AO$2,NA(),SLOPE(AC$4:AC$26,$R$4:$R$26)*($R20-COUNTIF(BM$4:BM20,"Hold"))+INTERCEPT(AC$4:AC$26,$R$4:$R$26)),NA())</f>
        <v>#N/A</v>
      </c>
      <c r="AP20" s="51" t="e">
        <f>IFERROR(IF(COUNT($U$4:$U20)&lt;&gt;AP$2,NA(),SLOPE(AD$4:AD$26,$R$4:$R$26)*($R20-COUNTIF(BN$4:BN20,"Hold"))+INTERCEPT(AD$4:AD$26,$R$4:$R$26)),NA())</f>
        <v>#N/A</v>
      </c>
      <c r="AQ20" s="51" t="e">
        <f>IFERROR(IF(COUNT($U$4:$U20)&lt;&gt;AQ$2,NA(),SLOPE(AE$4:AE$26,$R$4:$R$26)*($R20-COUNTIF(BO$4:BO20,"Hold"))+INTERCEPT(AE$4:AE$26,$R$4:$R$26)),NA())</f>
        <v>#N/A</v>
      </c>
      <c r="AR20" s="51" t="e">
        <f>IFERROR(IF(COUNT($U$4:$U20)&lt;&gt;AR$2,NA(),SLOPE(AF$4:AF$26,$R$4:$R$26)*($R20-COUNTIF(BP$4:BP20,"Hold"))+INTERCEPT(AF$4:AF$26,$R$4:$R$26)),NA())</f>
        <v>#N/A</v>
      </c>
      <c r="AS20" s="51" t="e">
        <f>IFERROR(IF(COUNT($U$4:$U20)&lt;&gt;AS$2,NA(),SLOPE(AG$4:AG$26,$R$4:$R$26)*($R20-COUNTIF(BQ$4:BQ20,"Hold"))+INTERCEPT(AG$4:AG$26,$R$4:$R$26)),NA())</f>
        <v>#N/A</v>
      </c>
      <c r="AT20" s="51" t="e">
        <f>IFERROR(IF(COUNT($U$4:$U20)&lt;&gt;AT$2,NA(),SLOPE(AH$4:AH$26,$R$4:$R$26)*($R20-COUNTIF(BR$4:BR20,"Hold"))+INTERCEPT(AH$4:AH$26,$R$4:$R$26)),NA())</f>
        <v>#N/A</v>
      </c>
      <c r="AU20" s="51" t="e">
        <f>IFERROR(IF(COUNT($U$4:$U20)&lt;&gt;AU$2,NA(),SLOPE(AI$4:AI$26,$R$4:$R$26)*($R20-COUNTIF(BS$4:BS20,"Hold"))+INTERCEPT(AI$4:AI$26,$R$4:$R$26)),NA())</f>
        <v>#N/A</v>
      </c>
      <c r="AV20" s="57" t="e">
        <f>IF(AND(ISNUMBER($U20),COUNT($U$4:$U20)=AV$2),$G20,IF($H20="Hold",AV19,IF(COUNT($U$4:$U20)=AV$2,$V20+AV19,NA())))</f>
        <v>#N/A</v>
      </c>
      <c r="AW20" s="57" t="e">
        <f>IF(AND(ISNUMBER($U20),COUNT($U$4:$U20)=AW$2),$G20,IF($H20="Hold",AW19,IF(COUNT($U$4:$U20)=AW$2,$V20+AW19,NA())))</f>
        <v>#N/A</v>
      </c>
      <c r="AX20" s="57" t="e">
        <f>IF(AND(ISNUMBER($U20),COUNT($U$4:$U20)=AX$2),$G20,IF($H20="Hold",AX19,IF(COUNT($U$4:$U20)=AX$2,$V20+AX19,NA())))</f>
        <v>#N/A</v>
      </c>
      <c r="AY20" s="57" t="e">
        <f>IF(AND(ISNUMBER($U20),COUNT($U$4:$U20)=AY$2),$G20,IF($H20="Hold",AY19,IF(COUNT($U$4:$U20)=AY$2,$V20+AY19,NA())))</f>
        <v>#N/A</v>
      </c>
      <c r="AZ20" s="57" t="e">
        <f>IF(AND(ISNUMBER($U20),COUNT($U$4:$U20)=AZ$2),$G20,IF($H20="Hold",AZ19,IF(COUNT($U$4:$U20)=AZ$2,$V20+AZ19,NA())))</f>
        <v>#N/A</v>
      </c>
      <c r="BA20" s="57" t="e">
        <f>IF(AND(ISNUMBER($U20),COUNT($U$4:$U20)=BA$2),$G20,IF($H20="Hold",BA19,IF(COUNT($U$4:$U20)=BA$2,$V20+BA19,NA())))</f>
        <v>#N/A</v>
      </c>
      <c r="BB20" s="57" t="e">
        <f>IF(AND(ISNUMBER($U20),COUNT($U$4:$U20)=BB$2),$G20,IF($H20="Hold",BB19,IF(COUNT($U$4:$U20)=BB$2,$V20+BB19,NA())))</f>
        <v>#N/A</v>
      </c>
      <c r="BC20" s="57" t="e">
        <f>IF(AND(ISNUMBER($U20),COUNT($U$4:$U20)=BC$2),$G20,IF($H20="Hold",BC19,IF(COUNT($U$4:$U20)=BC$2,$V20+BC19,NA())))</f>
        <v>#N/A</v>
      </c>
      <c r="BD20" s="57" t="e">
        <f>IF(AND(ISNUMBER($U20),COUNT($U$4:$U20)=BD$2),$G20,IF($H20="Hold",BD19,IF(COUNT($U$4:$U20)=BD$2,$V20+BD19,NA())))</f>
        <v>#N/A</v>
      </c>
      <c r="BE20" s="57" t="e">
        <f>IF(AND(ISNUMBER($U20),COUNT($U$4:$U20)=BE$2),$G20,IF($H20="Hold",BE19,IF(COUNT($U$4:$U20)=BE$2,$V20+BE19,NA())))</f>
        <v>#N/A</v>
      </c>
      <c r="BF20" s="57" t="e">
        <f>IF(AND(ISNUMBER($U20),COUNT($U$4:$U20)=BF$2),$G20,IF($H20="Hold",BF19,IF(COUNT($U$4:$U20)=BF$2,$V20+BF19,NA())))</f>
        <v>#N/A</v>
      </c>
      <c r="BG20" s="57" t="e">
        <f>IF(AND(ISNUMBER($U20),COUNT($U$4:$U20)=BG$2),$G20,IF($H20="Hold",BG19,IF(COUNT($U$4:$U20)=BG$2,$V20+BG19,NA())))</f>
        <v>#N/A</v>
      </c>
      <c r="BH20" s="55" t="e">
        <f>IF(AND(COUNT($U$4:$U20)=BH$2,$H20="Hold"),"Hold",NA())</f>
        <v>#N/A</v>
      </c>
      <c r="BI20" s="55" t="e">
        <f>IF(AND(COUNT($U$4:$U20)=BI$2,$H20="Hold"),"Hold",NA())</f>
        <v>#N/A</v>
      </c>
      <c r="BJ20" s="55" t="e">
        <f>IF(AND(COUNT($U$4:$U20)=BJ$2,$H20="Hold"),"Hold",NA())</f>
        <v>#N/A</v>
      </c>
      <c r="BK20" s="55" t="e">
        <f>IF(AND(COUNT($U$4:$U20)=BK$2,$H20="Hold"),"Hold",NA())</f>
        <v>#N/A</v>
      </c>
      <c r="BL20" s="55" t="e">
        <f>IF(AND(COUNT($U$4:$U20)=BL$2,$H20="Hold"),"Hold",NA())</f>
        <v>#N/A</v>
      </c>
      <c r="BM20" s="55" t="e">
        <f>IF(AND(COUNT($U$4:$U20)=BM$2,$H20="Hold"),"Hold",NA())</f>
        <v>#N/A</v>
      </c>
      <c r="BN20" s="55" t="e">
        <f>IF(AND(COUNT($U$4:$U20)=BN$2,$H20="Hold"),"Hold",NA())</f>
        <v>#N/A</v>
      </c>
      <c r="BO20" s="55" t="e">
        <f>IF(AND(COUNT($U$4:$U20)=BO$2,$H20="Hold"),"Hold",NA())</f>
        <v>#N/A</v>
      </c>
      <c r="BP20" s="55" t="e">
        <f>IF(AND(COUNT($U$4:$U20)=BP$2,$H20="Hold"),"Hold",NA())</f>
        <v>#N/A</v>
      </c>
      <c r="BQ20" s="55" t="e">
        <f>IF(AND(COUNT($U$4:$U20)=BQ$2,$H20="Hold"),"Hold",NA())</f>
        <v>#N/A</v>
      </c>
      <c r="BR20" s="55" t="e">
        <f>IF(AND(COUNT($U$4:$U20)=BR$2,$H20="Hold"),"Hold",NA())</f>
        <v>#N/A</v>
      </c>
      <c r="BS20" s="55" t="e">
        <f>IF(AND(COUNT($U$4:$U20)=BS$2,$H20="Hold"),"Hold",NA())</f>
        <v>#N/A</v>
      </c>
    </row>
    <row r="21" spans="1:71" s="96" customFormat="1" ht="18.75" customHeight="1" x14ac:dyDescent="0.25">
      <c r="B21" s="23"/>
      <c r="C21" s="95"/>
      <c r="D21" s="9">
        <f t="shared" si="2"/>
        <v>34</v>
      </c>
      <c r="E21" s="10">
        <f t="shared" si="3"/>
        <v>42828</v>
      </c>
      <c r="F21" s="5" t="str">
        <f>IFERROR(IF(COUNT(G$4:G21)=0,"",IF(H21="Hold",F20,IF(ISNUMBER(U21),G21,F20+V21))),"")</f>
        <v/>
      </c>
      <c r="G21" s="13"/>
      <c r="H21" s="27"/>
      <c r="I21" s="17"/>
      <c r="J21" s="93"/>
      <c r="K21" s="34"/>
      <c r="L21" s="25" t="s">
        <v>67</v>
      </c>
      <c r="M21" s="133" t="s">
        <v>79</v>
      </c>
      <c r="N21" s="97">
        <v>6.6</v>
      </c>
      <c r="O21" s="75"/>
      <c r="P21" s="37"/>
      <c r="R21" s="46">
        <v>18</v>
      </c>
      <c r="S21" s="47" t="e">
        <f t="shared" si="0"/>
        <v>#N/A</v>
      </c>
      <c r="T21" s="47"/>
      <c r="U21" s="52" t="str">
        <f>IF(H21="30 Mins",$N$19,IF(H21="45 Mins",$N$20,IF(H21="60 Mins",$N$21,IF(H21="Alt 1",$N$22,IF(H21="Alt 2",$N$23,IF(H21="Alt 3",$N$24,IF(H21="Alt 4",$N$25,IF(H21="Alt 5",#REF!,IF(H21="Change",V20,"")))))))))</f>
        <v/>
      </c>
      <c r="V21" s="53" t="e">
        <f>IF(COUNT(U$4:U21)=0,NA(),IF(ISNUMBER(U21),U21,V20))</f>
        <v>#N/A</v>
      </c>
      <c r="W21" s="48" t="e">
        <f t="shared" si="1"/>
        <v>#N/A</v>
      </c>
      <c r="X21" s="72" t="str">
        <f>IF(AND(ISNUMBER($S21),COUNT($U$4:$U21)=X$2),$S21,"")</f>
        <v/>
      </c>
      <c r="Y21" s="72" t="str">
        <f>IF(AND(ISNUMBER($S21),COUNT($U$4:$U21)=Y$2),$S21,"")</f>
        <v/>
      </c>
      <c r="Z21" s="72" t="str">
        <f>IF(AND(ISNUMBER($S21),COUNT($U$4:$U21)=Z$2),$S21,"")</f>
        <v/>
      </c>
      <c r="AA21" s="72" t="str">
        <f>IF(AND(ISNUMBER($S21),COUNT($U$4:$U21)=AA$2),$S21,"")</f>
        <v/>
      </c>
      <c r="AB21" s="72" t="str">
        <f>IF(AND(ISNUMBER($S21),COUNT($U$4:$U21)=AB$2),$S21,"")</f>
        <v/>
      </c>
      <c r="AC21" s="72" t="str">
        <f>IF(AND(ISNUMBER($S21),COUNT($U$4:$U21)=AC$2),$S21,"")</f>
        <v/>
      </c>
      <c r="AD21" s="72" t="str">
        <f>IF(AND(ISNUMBER($S21),COUNT($U$4:$U21)=AD$2),$S21,"")</f>
        <v/>
      </c>
      <c r="AE21" s="72" t="str">
        <f>IF(AND(ISNUMBER($S21),COUNT($U$4:$U21)=AE$2),$S21,"")</f>
        <v/>
      </c>
      <c r="AF21" s="72" t="str">
        <f>IF(AND(ISNUMBER($S21),COUNT($U$4:$U21)=AF$2),$S21,"")</f>
        <v/>
      </c>
      <c r="AG21" s="72" t="str">
        <f>IF(AND(ISNUMBER($S21),COUNT($U$4:$U21)=AG$2),$S21,"")</f>
        <v/>
      </c>
      <c r="AH21" s="72" t="str">
        <f>IF(AND(ISNUMBER($S21),COUNT($U$4:$U21)=AH$2),$S21,"")</f>
        <v/>
      </c>
      <c r="AI21" s="72" t="str">
        <f>IF(AND(ISNUMBER($S21),COUNT($U$4:$U21)=AI$2),$S21,"")</f>
        <v/>
      </c>
      <c r="AJ21" s="51" t="e">
        <f>IFERROR(IF(COUNT($U$4:$U21)&lt;&gt;AJ$2,NA(),SLOPE(X$4:X$26,$R$4:$R$26)*($R21-COUNTIF(BH$4:BH21,"Hold"))+INTERCEPT(X$4:X$26,$R$4:$R$26)),NA())</f>
        <v>#N/A</v>
      </c>
      <c r="AK21" s="51" t="e">
        <f>IFERROR(IF(COUNT($U$4:$U21)&lt;&gt;AK$2,NA(),SLOPE(Y$4:Y$26,$R$4:$R$26)*($R21-COUNTIF(BI$4:BI21,"Hold"))+INTERCEPT(Y$4:Y$26,$R$4:$R$26)),NA())</f>
        <v>#N/A</v>
      </c>
      <c r="AL21" s="51" t="e">
        <f>IFERROR(IF(COUNT($U$4:$U21)&lt;&gt;AL$2,NA(),SLOPE(Z$4:Z$26,$R$4:$R$26)*($R21-COUNTIF(BJ$4:BJ21,"Hold"))+INTERCEPT(Z$4:Z$26,$R$4:$R$26)),NA())</f>
        <v>#N/A</v>
      </c>
      <c r="AM21" s="51" t="e">
        <f>IFERROR(IF(COUNT($U$4:$U21)&lt;&gt;AM$2,NA(),SLOPE(AA$4:AA$26,$R$4:$R$26)*($R21-COUNTIF(BK$4:BK21,"Hold"))+INTERCEPT(AA$4:AA$26,$R$4:$R$26)),NA())</f>
        <v>#N/A</v>
      </c>
      <c r="AN21" s="51" t="e">
        <f>IFERROR(IF(COUNT($U$4:$U21)&lt;&gt;AN$2,NA(),SLOPE(AB$4:AB$26,$R$4:$R$26)*($R21-COUNTIF(BL$4:BL21,"Hold"))+INTERCEPT(AB$4:AB$26,$R$4:$R$26)),NA())</f>
        <v>#N/A</v>
      </c>
      <c r="AO21" s="51" t="e">
        <f>IFERROR(IF(COUNT($U$4:$U21)&lt;&gt;AO$2,NA(),SLOPE(AC$4:AC$26,$R$4:$R$26)*($R21-COUNTIF(BM$4:BM21,"Hold"))+INTERCEPT(AC$4:AC$26,$R$4:$R$26)),NA())</f>
        <v>#N/A</v>
      </c>
      <c r="AP21" s="51" t="e">
        <f>IFERROR(IF(COUNT($U$4:$U21)&lt;&gt;AP$2,NA(),SLOPE(AD$4:AD$26,$R$4:$R$26)*($R21-COUNTIF(BN$4:BN21,"Hold"))+INTERCEPT(AD$4:AD$26,$R$4:$R$26)),NA())</f>
        <v>#N/A</v>
      </c>
      <c r="AQ21" s="51" t="e">
        <f>IFERROR(IF(COUNT($U$4:$U21)&lt;&gt;AQ$2,NA(),SLOPE(AE$4:AE$26,$R$4:$R$26)*($R21-COUNTIF(BO$4:BO21,"Hold"))+INTERCEPT(AE$4:AE$26,$R$4:$R$26)),NA())</f>
        <v>#N/A</v>
      </c>
      <c r="AR21" s="51" t="e">
        <f>IFERROR(IF(COUNT($U$4:$U21)&lt;&gt;AR$2,NA(),SLOPE(AF$4:AF$26,$R$4:$R$26)*($R21-COUNTIF(BP$4:BP21,"Hold"))+INTERCEPT(AF$4:AF$26,$R$4:$R$26)),NA())</f>
        <v>#N/A</v>
      </c>
      <c r="AS21" s="51" t="e">
        <f>IFERROR(IF(COUNT($U$4:$U21)&lt;&gt;AS$2,NA(),SLOPE(AG$4:AG$26,$R$4:$R$26)*($R21-COUNTIF(BQ$4:BQ21,"Hold"))+INTERCEPT(AG$4:AG$26,$R$4:$R$26)),NA())</f>
        <v>#N/A</v>
      </c>
      <c r="AT21" s="51" t="e">
        <f>IFERROR(IF(COUNT($U$4:$U21)&lt;&gt;AT$2,NA(),SLOPE(AH$4:AH$26,$R$4:$R$26)*($R21-COUNTIF(BR$4:BR21,"Hold"))+INTERCEPT(AH$4:AH$26,$R$4:$R$26)),NA())</f>
        <v>#N/A</v>
      </c>
      <c r="AU21" s="51" t="e">
        <f>IFERROR(IF(COUNT($U$4:$U21)&lt;&gt;AU$2,NA(),SLOPE(AI$4:AI$26,$R$4:$R$26)*($R21-COUNTIF(BS$4:BS21,"Hold"))+INTERCEPT(AI$4:AI$26,$R$4:$R$26)),NA())</f>
        <v>#N/A</v>
      </c>
      <c r="AV21" s="57" t="e">
        <f>IF(AND(ISNUMBER($U21),COUNT($U$4:$U21)=AV$2),$G21,IF($H21="Hold",AV20,IF(COUNT($U$4:$U21)=AV$2,$V21+AV20,NA())))</f>
        <v>#N/A</v>
      </c>
      <c r="AW21" s="57" t="e">
        <f>IF(AND(ISNUMBER($U21),COUNT($U$4:$U21)=AW$2),$G21,IF($H21="Hold",AW20,IF(COUNT($U$4:$U21)=AW$2,$V21+AW20,NA())))</f>
        <v>#N/A</v>
      </c>
      <c r="AX21" s="57" t="e">
        <f>IF(AND(ISNUMBER($U21),COUNT($U$4:$U21)=AX$2),$G21,IF($H21="Hold",AX20,IF(COUNT($U$4:$U21)=AX$2,$V21+AX20,NA())))</f>
        <v>#N/A</v>
      </c>
      <c r="AY21" s="57" t="e">
        <f>IF(AND(ISNUMBER($U21),COUNT($U$4:$U21)=AY$2),$G21,IF($H21="Hold",AY20,IF(COUNT($U$4:$U21)=AY$2,$V21+AY20,NA())))</f>
        <v>#N/A</v>
      </c>
      <c r="AZ21" s="57" t="e">
        <f>IF(AND(ISNUMBER($U21),COUNT($U$4:$U21)=AZ$2),$G21,IF($H21="Hold",AZ20,IF(COUNT($U$4:$U21)=AZ$2,$V21+AZ20,NA())))</f>
        <v>#N/A</v>
      </c>
      <c r="BA21" s="57" t="e">
        <f>IF(AND(ISNUMBER($U21),COUNT($U$4:$U21)=BA$2),$G21,IF($H21="Hold",BA20,IF(COUNT($U$4:$U21)=BA$2,$V21+BA20,NA())))</f>
        <v>#N/A</v>
      </c>
      <c r="BB21" s="57" t="e">
        <f>IF(AND(ISNUMBER($U21),COUNT($U$4:$U21)=BB$2),$G21,IF($H21="Hold",BB20,IF(COUNT($U$4:$U21)=BB$2,$V21+BB20,NA())))</f>
        <v>#N/A</v>
      </c>
      <c r="BC21" s="57" t="e">
        <f>IF(AND(ISNUMBER($U21),COUNT($U$4:$U21)=BC$2),$G21,IF($H21="Hold",BC20,IF(COUNT($U$4:$U21)=BC$2,$V21+BC20,NA())))</f>
        <v>#N/A</v>
      </c>
      <c r="BD21" s="57" t="e">
        <f>IF(AND(ISNUMBER($U21),COUNT($U$4:$U21)=BD$2),$G21,IF($H21="Hold",BD20,IF(COUNT($U$4:$U21)=BD$2,$V21+BD20,NA())))</f>
        <v>#N/A</v>
      </c>
      <c r="BE21" s="57" t="e">
        <f>IF(AND(ISNUMBER($U21),COUNT($U$4:$U21)=BE$2),$G21,IF($H21="Hold",BE20,IF(COUNT($U$4:$U21)=BE$2,$V21+BE20,NA())))</f>
        <v>#N/A</v>
      </c>
      <c r="BF21" s="57" t="e">
        <f>IF(AND(ISNUMBER($U21),COUNT($U$4:$U21)=BF$2),$G21,IF($H21="Hold",BF20,IF(COUNT($U$4:$U21)=BF$2,$V21+BF20,NA())))</f>
        <v>#N/A</v>
      </c>
      <c r="BG21" s="57" t="e">
        <f>IF(AND(ISNUMBER($U21),COUNT($U$4:$U21)=BG$2),$G21,IF($H21="Hold",BG20,IF(COUNT($U$4:$U21)=BG$2,$V21+BG20,NA())))</f>
        <v>#N/A</v>
      </c>
      <c r="BH21" s="55" t="e">
        <f>IF(AND(COUNT($U$4:$U21)=BH$2,$H21="Hold"),"Hold",NA())</f>
        <v>#N/A</v>
      </c>
      <c r="BI21" s="55" t="e">
        <f>IF(AND(COUNT($U$4:$U21)=BI$2,$H21="Hold"),"Hold",NA())</f>
        <v>#N/A</v>
      </c>
      <c r="BJ21" s="55" t="e">
        <f>IF(AND(COUNT($U$4:$U21)=BJ$2,$H21="Hold"),"Hold",NA())</f>
        <v>#N/A</v>
      </c>
      <c r="BK21" s="55" t="e">
        <f>IF(AND(COUNT($U$4:$U21)=BK$2,$H21="Hold"),"Hold",NA())</f>
        <v>#N/A</v>
      </c>
      <c r="BL21" s="55" t="e">
        <f>IF(AND(COUNT($U$4:$U21)=BL$2,$H21="Hold"),"Hold",NA())</f>
        <v>#N/A</v>
      </c>
      <c r="BM21" s="55" t="e">
        <f>IF(AND(COUNT($U$4:$U21)=BM$2,$H21="Hold"),"Hold",NA())</f>
        <v>#N/A</v>
      </c>
      <c r="BN21" s="55" t="e">
        <f>IF(AND(COUNT($U$4:$U21)=BN$2,$H21="Hold"),"Hold",NA())</f>
        <v>#N/A</v>
      </c>
      <c r="BO21" s="55" t="e">
        <f>IF(AND(COUNT($U$4:$U21)=BO$2,$H21="Hold"),"Hold",NA())</f>
        <v>#N/A</v>
      </c>
      <c r="BP21" s="55" t="e">
        <f>IF(AND(COUNT($U$4:$U21)=BP$2,$H21="Hold"),"Hold",NA())</f>
        <v>#N/A</v>
      </c>
      <c r="BQ21" s="55" t="e">
        <f>IF(AND(COUNT($U$4:$U21)=BQ$2,$H21="Hold"),"Hold",NA())</f>
        <v>#N/A</v>
      </c>
      <c r="BR21" s="55" t="e">
        <f>IF(AND(COUNT($U$4:$U21)=BR$2,$H21="Hold"),"Hold",NA())</f>
        <v>#N/A</v>
      </c>
      <c r="BS21" s="55" t="e">
        <f>IF(AND(COUNT($U$4:$U21)=BS$2,$H21="Hold"),"Hold",NA())</f>
        <v>#N/A</v>
      </c>
    </row>
    <row r="22" spans="1:71" s="96" customFormat="1" ht="18.75" customHeight="1" thickBot="1" x14ac:dyDescent="0.3">
      <c r="B22" s="23"/>
      <c r="C22" s="95"/>
      <c r="D22" s="9">
        <f t="shared" si="2"/>
        <v>36</v>
      </c>
      <c r="E22" s="10">
        <f t="shared" si="3"/>
        <v>42842</v>
      </c>
      <c r="F22" s="5" t="str">
        <f>IFERROR(IF(COUNT(G$4:G22)=0,"",IF(H22="Hold",F21,IF(ISNUMBER(U22),G22,F21+V22))),"")</f>
        <v/>
      </c>
      <c r="G22" s="13"/>
      <c r="H22" s="27"/>
      <c r="I22" s="17"/>
      <c r="J22" s="93"/>
      <c r="K22" s="34"/>
      <c r="L22" s="123" t="s">
        <v>80</v>
      </c>
      <c r="M22" s="128" t="s">
        <v>79</v>
      </c>
      <c r="N22" s="77"/>
      <c r="O22" s="153" t="str">
        <f>IF(AND(COUNTIF($H$4:$H$26,"Alt 1")&gt;0,ISBLANK(N22)),"← RoI* Needed","")</f>
        <v/>
      </c>
      <c r="P22" s="154"/>
      <c r="R22" s="46">
        <v>19</v>
      </c>
      <c r="S22" s="47" t="e">
        <f t="shared" si="0"/>
        <v>#N/A</v>
      </c>
      <c r="T22" s="47"/>
      <c r="U22" s="52" t="str">
        <f>IF(H22="30 Mins",$N$19,IF(H22="45 Mins",$N$20,IF(H22="60 Mins",$N$21,IF(H22="Alt 1",$N$22,IF(H22="Alt 2",$N$23,IF(H22="Alt 3",$N$24,IF(H22="Alt 4",$N$25,IF(H22="Alt 5",#REF!,IF(H22="Change",V21,"")))))))))</f>
        <v/>
      </c>
      <c r="V22" s="53" t="e">
        <f>IF(COUNT(U$4:U22)=0,NA(),IF(ISNUMBER(U22),U22,V21))</f>
        <v>#N/A</v>
      </c>
      <c r="W22" s="48" t="e">
        <f t="shared" si="1"/>
        <v>#N/A</v>
      </c>
      <c r="X22" s="72" t="str">
        <f>IF(AND(ISNUMBER($S22),COUNT($U$4:$U22)=X$2),$S22,"")</f>
        <v/>
      </c>
      <c r="Y22" s="72" t="str">
        <f>IF(AND(ISNUMBER($S22),COUNT($U$4:$U22)=Y$2),$S22,"")</f>
        <v/>
      </c>
      <c r="Z22" s="72" t="str">
        <f>IF(AND(ISNUMBER($S22),COUNT($U$4:$U22)=Z$2),$S22,"")</f>
        <v/>
      </c>
      <c r="AA22" s="72" t="str">
        <f>IF(AND(ISNUMBER($S22),COUNT($U$4:$U22)=AA$2),$S22,"")</f>
        <v/>
      </c>
      <c r="AB22" s="72" t="str">
        <f>IF(AND(ISNUMBER($S22),COUNT($U$4:$U22)=AB$2),$S22,"")</f>
        <v/>
      </c>
      <c r="AC22" s="72" t="str">
        <f>IF(AND(ISNUMBER($S22),COUNT($U$4:$U22)=AC$2),$S22,"")</f>
        <v/>
      </c>
      <c r="AD22" s="72" t="str">
        <f>IF(AND(ISNUMBER($S22),COUNT($U$4:$U22)=AD$2),$S22,"")</f>
        <v/>
      </c>
      <c r="AE22" s="72" t="str">
        <f>IF(AND(ISNUMBER($S22),COUNT($U$4:$U22)=AE$2),$S22,"")</f>
        <v/>
      </c>
      <c r="AF22" s="72" t="str">
        <f>IF(AND(ISNUMBER($S22),COUNT($U$4:$U22)=AF$2),$S22,"")</f>
        <v/>
      </c>
      <c r="AG22" s="72" t="str">
        <f>IF(AND(ISNUMBER($S22),COUNT($U$4:$U22)=AG$2),$S22,"")</f>
        <v/>
      </c>
      <c r="AH22" s="72" t="str">
        <f>IF(AND(ISNUMBER($S22),COUNT($U$4:$U22)=AH$2),$S22,"")</f>
        <v/>
      </c>
      <c r="AI22" s="72" t="str">
        <f>IF(AND(ISNUMBER($S22),COUNT($U$4:$U22)=AI$2),$S22,"")</f>
        <v/>
      </c>
      <c r="AJ22" s="51" t="e">
        <f>IFERROR(IF(COUNT($U$4:$U22)&lt;&gt;AJ$2,NA(),SLOPE(X$4:X$26,$R$4:$R$26)*($R22-COUNTIF(BH$4:BH22,"Hold"))+INTERCEPT(X$4:X$26,$R$4:$R$26)),NA())</f>
        <v>#N/A</v>
      </c>
      <c r="AK22" s="51" t="e">
        <f>IFERROR(IF(COUNT($U$4:$U22)&lt;&gt;AK$2,NA(),SLOPE(Y$4:Y$26,$R$4:$R$26)*($R22-COUNTIF(BI$4:BI22,"Hold"))+INTERCEPT(Y$4:Y$26,$R$4:$R$26)),NA())</f>
        <v>#N/A</v>
      </c>
      <c r="AL22" s="51" t="e">
        <f>IFERROR(IF(COUNT($U$4:$U22)&lt;&gt;AL$2,NA(),SLOPE(Z$4:Z$26,$R$4:$R$26)*($R22-COUNTIF(BJ$4:BJ22,"Hold"))+INTERCEPT(Z$4:Z$26,$R$4:$R$26)),NA())</f>
        <v>#N/A</v>
      </c>
      <c r="AM22" s="51" t="e">
        <f>IFERROR(IF(COUNT($U$4:$U22)&lt;&gt;AM$2,NA(),SLOPE(AA$4:AA$26,$R$4:$R$26)*($R22-COUNTIF(BK$4:BK22,"Hold"))+INTERCEPT(AA$4:AA$26,$R$4:$R$26)),NA())</f>
        <v>#N/A</v>
      </c>
      <c r="AN22" s="51" t="e">
        <f>IFERROR(IF(COUNT($U$4:$U22)&lt;&gt;AN$2,NA(),SLOPE(AB$4:AB$26,$R$4:$R$26)*($R22-COUNTIF(BL$4:BL22,"Hold"))+INTERCEPT(AB$4:AB$26,$R$4:$R$26)),NA())</f>
        <v>#N/A</v>
      </c>
      <c r="AO22" s="51" t="e">
        <f>IFERROR(IF(COUNT($U$4:$U22)&lt;&gt;AO$2,NA(),SLOPE(AC$4:AC$26,$R$4:$R$26)*($R22-COUNTIF(BM$4:BM22,"Hold"))+INTERCEPT(AC$4:AC$26,$R$4:$R$26)),NA())</f>
        <v>#N/A</v>
      </c>
      <c r="AP22" s="51" t="e">
        <f>IFERROR(IF(COUNT($U$4:$U22)&lt;&gt;AP$2,NA(),SLOPE(AD$4:AD$26,$R$4:$R$26)*($R22-COUNTIF(BN$4:BN22,"Hold"))+INTERCEPT(AD$4:AD$26,$R$4:$R$26)),NA())</f>
        <v>#N/A</v>
      </c>
      <c r="AQ22" s="51" t="e">
        <f>IFERROR(IF(COUNT($U$4:$U22)&lt;&gt;AQ$2,NA(),SLOPE(AE$4:AE$26,$R$4:$R$26)*($R22-COUNTIF(BO$4:BO22,"Hold"))+INTERCEPT(AE$4:AE$26,$R$4:$R$26)),NA())</f>
        <v>#N/A</v>
      </c>
      <c r="AR22" s="51" t="e">
        <f>IFERROR(IF(COUNT($U$4:$U22)&lt;&gt;AR$2,NA(),SLOPE(AF$4:AF$26,$R$4:$R$26)*($R22-COUNTIF(BP$4:BP22,"Hold"))+INTERCEPT(AF$4:AF$26,$R$4:$R$26)),NA())</f>
        <v>#N/A</v>
      </c>
      <c r="AS22" s="51" t="e">
        <f>IFERROR(IF(COUNT($U$4:$U22)&lt;&gt;AS$2,NA(),SLOPE(AG$4:AG$26,$R$4:$R$26)*($R22-COUNTIF(BQ$4:BQ22,"Hold"))+INTERCEPT(AG$4:AG$26,$R$4:$R$26)),NA())</f>
        <v>#N/A</v>
      </c>
      <c r="AT22" s="51" t="e">
        <f>IFERROR(IF(COUNT($U$4:$U22)&lt;&gt;AT$2,NA(),SLOPE(AH$4:AH$26,$R$4:$R$26)*($R22-COUNTIF(BR$4:BR22,"Hold"))+INTERCEPT(AH$4:AH$26,$R$4:$R$26)),NA())</f>
        <v>#N/A</v>
      </c>
      <c r="AU22" s="51" t="e">
        <f>IFERROR(IF(COUNT($U$4:$U22)&lt;&gt;AU$2,NA(),SLOPE(AI$4:AI$26,$R$4:$R$26)*($R22-COUNTIF(BS$4:BS22,"Hold"))+INTERCEPT(AI$4:AI$26,$R$4:$R$26)),NA())</f>
        <v>#N/A</v>
      </c>
      <c r="AV22" s="57" t="e">
        <f>IF(AND(ISNUMBER($U22),COUNT($U$4:$U22)=AV$2),$G22,IF($H22="Hold",AV21,IF(COUNT($U$4:$U22)=AV$2,$V22+AV21,NA())))</f>
        <v>#N/A</v>
      </c>
      <c r="AW22" s="57" t="e">
        <f>IF(AND(ISNUMBER($U22),COUNT($U$4:$U22)=AW$2),$G22,IF($H22="Hold",AW21,IF(COUNT($U$4:$U22)=AW$2,$V22+AW21,NA())))</f>
        <v>#N/A</v>
      </c>
      <c r="AX22" s="57" t="e">
        <f>IF(AND(ISNUMBER($U22),COUNT($U$4:$U22)=AX$2),$G22,IF($H22="Hold",AX21,IF(COUNT($U$4:$U22)=AX$2,$V22+AX21,NA())))</f>
        <v>#N/A</v>
      </c>
      <c r="AY22" s="57" t="e">
        <f>IF(AND(ISNUMBER($U22),COUNT($U$4:$U22)=AY$2),$G22,IF($H22="Hold",AY21,IF(COUNT($U$4:$U22)=AY$2,$V22+AY21,NA())))</f>
        <v>#N/A</v>
      </c>
      <c r="AZ22" s="57" t="e">
        <f>IF(AND(ISNUMBER($U22),COUNT($U$4:$U22)=AZ$2),$G22,IF($H22="Hold",AZ21,IF(COUNT($U$4:$U22)=AZ$2,$V22+AZ21,NA())))</f>
        <v>#N/A</v>
      </c>
      <c r="BA22" s="57" t="e">
        <f>IF(AND(ISNUMBER($U22),COUNT($U$4:$U22)=BA$2),$G22,IF($H22="Hold",BA21,IF(COUNT($U$4:$U22)=BA$2,$V22+BA21,NA())))</f>
        <v>#N/A</v>
      </c>
      <c r="BB22" s="57" t="e">
        <f>IF(AND(ISNUMBER($U22),COUNT($U$4:$U22)=BB$2),$G22,IF($H22="Hold",BB21,IF(COUNT($U$4:$U22)=BB$2,$V22+BB21,NA())))</f>
        <v>#N/A</v>
      </c>
      <c r="BC22" s="57" t="e">
        <f>IF(AND(ISNUMBER($U22),COUNT($U$4:$U22)=BC$2),$G22,IF($H22="Hold",BC21,IF(COUNT($U$4:$U22)=BC$2,$V22+BC21,NA())))</f>
        <v>#N/A</v>
      </c>
      <c r="BD22" s="57" t="e">
        <f>IF(AND(ISNUMBER($U22),COUNT($U$4:$U22)=BD$2),$G22,IF($H22="Hold",BD21,IF(COUNT($U$4:$U22)=BD$2,$V22+BD21,NA())))</f>
        <v>#N/A</v>
      </c>
      <c r="BE22" s="57" t="e">
        <f>IF(AND(ISNUMBER($U22),COUNT($U$4:$U22)=BE$2),$G22,IF($H22="Hold",BE21,IF(COUNT($U$4:$U22)=BE$2,$V22+BE21,NA())))</f>
        <v>#N/A</v>
      </c>
      <c r="BF22" s="57" t="e">
        <f>IF(AND(ISNUMBER($U22),COUNT($U$4:$U22)=BF$2),$G22,IF($H22="Hold",BF21,IF(COUNT($U$4:$U22)=BF$2,$V22+BF21,NA())))</f>
        <v>#N/A</v>
      </c>
      <c r="BG22" s="57" t="e">
        <f>IF(AND(ISNUMBER($U22),COUNT($U$4:$U22)=BG$2),$G22,IF($H22="Hold",BG21,IF(COUNT($U$4:$U22)=BG$2,$V22+BG21,NA())))</f>
        <v>#N/A</v>
      </c>
      <c r="BH22" s="55" t="e">
        <f>IF(AND(COUNT($U$4:$U22)=BH$2,$H22="Hold"),"Hold",NA())</f>
        <v>#N/A</v>
      </c>
      <c r="BI22" s="55" t="e">
        <f>IF(AND(COUNT($U$4:$U22)=BI$2,$H22="Hold"),"Hold",NA())</f>
        <v>#N/A</v>
      </c>
      <c r="BJ22" s="55" t="e">
        <f>IF(AND(COUNT($U$4:$U22)=BJ$2,$H22="Hold"),"Hold",NA())</f>
        <v>#N/A</v>
      </c>
      <c r="BK22" s="55" t="e">
        <f>IF(AND(COUNT($U$4:$U22)=BK$2,$H22="Hold"),"Hold",NA())</f>
        <v>#N/A</v>
      </c>
      <c r="BL22" s="55" t="e">
        <f>IF(AND(COUNT($U$4:$U22)=BL$2,$H22="Hold"),"Hold",NA())</f>
        <v>#N/A</v>
      </c>
      <c r="BM22" s="55" t="e">
        <f>IF(AND(COUNT($U$4:$U22)=BM$2,$H22="Hold"),"Hold",NA())</f>
        <v>#N/A</v>
      </c>
      <c r="BN22" s="55" t="e">
        <f>IF(AND(COUNT($U$4:$U22)=BN$2,$H22="Hold"),"Hold",NA())</f>
        <v>#N/A</v>
      </c>
      <c r="BO22" s="55" t="e">
        <f>IF(AND(COUNT($U$4:$U22)=BO$2,$H22="Hold"),"Hold",NA())</f>
        <v>#N/A</v>
      </c>
      <c r="BP22" s="55" t="e">
        <f>IF(AND(COUNT($U$4:$U22)=BP$2,$H22="Hold"),"Hold",NA())</f>
        <v>#N/A</v>
      </c>
      <c r="BQ22" s="55" t="e">
        <f>IF(AND(COUNT($U$4:$U22)=BQ$2,$H22="Hold"),"Hold",NA())</f>
        <v>#N/A</v>
      </c>
      <c r="BR22" s="55" t="e">
        <f>IF(AND(COUNT($U$4:$U22)=BR$2,$H22="Hold"),"Hold",NA())</f>
        <v>#N/A</v>
      </c>
      <c r="BS22" s="55" t="e">
        <f>IF(AND(COUNT($U$4:$U22)=BS$2,$H22="Hold"),"Hold",NA())</f>
        <v>#N/A</v>
      </c>
    </row>
    <row r="23" spans="1:71" s="96" customFormat="1" ht="18.75" customHeight="1" thickTop="1" x14ac:dyDescent="0.25">
      <c r="B23" s="23"/>
      <c r="C23" s="95"/>
      <c r="D23" s="9">
        <f t="shared" si="2"/>
        <v>38</v>
      </c>
      <c r="E23" s="10">
        <f t="shared" si="3"/>
        <v>42856</v>
      </c>
      <c r="F23" s="5" t="str">
        <f>IFERROR(IF(COUNT(G$4:G23)=0,"",IF(H23="Hold",F22,IF(ISNUMBER(U23),G23,F22+V23))),"")</f>
        <v/>
      </c>
      <c r="G23" s="13"/>
      <c r="H23" s="27"/>
      <c r="I23" s="17"/>
      <c r="J23" s="93"/>
      <c r="K23" s="34"/>
      <c r="L23" s="123" t="s">
        <v>81</v>
      </c>
      <c r="M23" s="128" t="s">
        <v>79</v>
      </c>
      <c r="N23" s="78"/>
      <c r="O23" s="153" t="str">
        <f>IF(AND(COUNTIF($H$4:$H$26,"Alt 2")&gt;0,ISBLANK(N23)),"← RoI* Needed","")</f>
        <v/>
      </c>
      <c r="P23" s="154"/>
      <c r="R23" s="46">
        <v>20</v>
      </c>
      <c r="S23" s="47" t="e">
        <f t="shared" si="0"/>
        <v>#N/A</v>
      </c>
      <c r="T23" s="47"/>
      <c r="U23" s="52" t="str">
        <f>IF(H23="30 Mins",$N$19,IF(H23="45 Mins",$N$20,IF(H23="60 Mins",$N$21,IF(H23="Alt 1",$N$22,IF(H23="Alt 2",$N$23,IF(H23="Alt 3",$N$24,IF(H23="Alt 4",$N$25,IF(H23="Alt 5",#REF!,IF(H23="Change",V22,"")))))))))</f>
        <v/>
      </c>
      <c r="V23" s="53" t="e">
        <f>IF(COUNT(U$4:U23)=0,NA(),IF(ISNUMBER(U23),U23,V22))</f>
        <v>#N/A</v>
      </c>
      <c r="W23" s="48" t="e">
        <f t="shared" si="1"/>
        <v>#N/A</v>
      </c>
      <c r="X23" s="72" t="str">
        <f>IF(AND(ISNUMBER($S23),COUNT($U$4:$U23)=X$2),$S23,"")</f>
        <v/>
      </c>
      <c r="Y23" s="72" t="str">
        <f>IF(AND(ISNUMBER($S23),COUNT($U$4:$U23)=Y$2),$S23,"")</f>
        <v/>
      </c>
      <c r="Z23" s="72" t="str">
        <f>IF(AND(ISNUMBER($S23),COUNT($U$4:$U23)=Z$2),$S23,"")</f>
        <v/>
      </c>
      <c r="AA23" s="72" t="str">
        <f>IF(AND(ISNUMBER($S23),COUNT($U$4:$U23)=AA$2),$S23,"")</f>
        <v/>
      </c>
      <c r="AB23" s="72" t="str">
        <f>IF(AND(ISNUMBER($S23),COUNT($U$4:$U23)=AB$2),$S23,"")</f>
        <v/>
      </c>
      <c r="AC23" s="72" t="str">
        <f>IF(AND(ISNUMBER($S23),COUNT($U$4:$U23)=AC$2),$S23,"")</f>
        <v/>
      </c>
      <c r="AD23" s="72" t="str">
        <f>IF(AND(ISNUMBER($S23),COUNT($U$4:$U23)=AD$2),$S23,"")</f>
        <v/>
      </c>
      <c r="AE23" s="72" t="str">
        <f>IF(AND(ISNUMBER($S23),COUNT($U$4:$U23)=AE$2),$S23,"")</f>
        <v/>
      </c>
      <c r="AF23" s="72" t="str">
        <f>IF(AND(ISNUMBER($S23),COUNT($U$4:$U23)=AF$2),$S23,"")</f>
        <v/>
      </c>
      <c r="AG23" s="72" t="str">
        <f>IF(AND(ISNUMBER($S23),COUNT($U$4:$U23)=AG$2),$S23,"")</f>
        <v/>
      </c>
      <c r="AH23" s="72" t="str">
        <f>IF(AND(ISNUMBER($S23),COUNT($U$4:$U23)=AH$2),$S23,"")</f>
        <v/>
      </c>
      <c r="AI23" s="72" t="str">
        <f>IF(AND(ISNUMBER($S23),COUNT($U$4:$U23)=AI$2),$S23,"")</f>
        <v/>
      </c>
      <c r="AJ23" s="51" t="e">
        <f>IFERROR(IF(COUNT($U$4:$U23)&lt;&gt;AJ$2,NA(),SLOPE(X$4:X$26,$R$4:$R$26)*($R23-COUNTIF(BH$4:BH23,"Hold"))+INTERCEPT(X$4:X$26,$R$4:$R$26)),NA())</f>
        <v>#N/A</v>
      </c>
      <c r="AK23" s="51" t="e">
        <f>IFERROR(IF(COUNT($U$4:$U23)&lt;&gt;AK$2,NA(),SLOPE(Y$4:Y$26,$R$4:$R$26)*($R23-COUNTIF(BI$4:BI23,"Hold"))+INTERCEPT(Y$4:Y$26,$R$4:$R$26)),NA())</f>
        <v>#N/A</v>
      </c>
      <c r="AL23" s="51" t="e">
        <f>IFERROR(IF(COUNT($U$4:$U23)&lt;&gt;AL$2,NA(),SLOPE(Z$4:Z$26,$R$4:$R$26)*($R23-COUNTIF(BJ$4:BJ23,"Hold"))+INTERCEPT(Z$4:Z$26,$R$4:$R$26)),NA())</f>
        <v>#N/A</v>
      </c>
      <c r="AM23" s="51" t="e">
        <f>IFERROR(IF(COUNT($U$4:$U23)&lt;&gt;AM$2,NA(),SLOPE(AA$4:AA$26,$R$4:$R$26)*($R23-COUNTIF(BK$4:BK23,"Hold"))+INTERCEPT(AA$4:AA$26,$R$4:$R$26)),NA())</f>
        <v>#N/A</v>
      </c>
      <c r="AN23" s="51" t="e">
        <f>IFERROR(IF(COUNT($U$4:$U23)&lt;&gt;AN$2,NA(),SLOPE(AB$4:AB$26,$R$4:$R$26)*($R23-COUNTIF(BL$4:BL23,"Hold"))+INTERCEPT(AB$4:AB$26,$R$4:$R$26)),NA())</f>
        <v>#N/A</v>
      </c>
      <c r="AO23" s="51" t="e">
        <f>IFERROR(IF(COUNT($U$4:$U23)&lt;&gt;AO$2,NA(),SLOPE(AC$4:AC$26,$R$4:$R$26)*($R23-COUNTIF(BM$4:BM23,"Hold"))+INTERCEPT(AC$4:AC$26,$R$4:$R$26)),NA())</f>
        <v>#N/A</v>
      </c>
      <c r="AP23" s="51" t="e">
        <f>IFERROR(IF(COUNT($U$4:$U23)&lt;&gt;AP$2,NA(),SLOPE(AD$4:AD$26,$R$4:$R$26)*($R23-COUNTIF(BN$4:BN23,"Hold"))+INTERCEPT(AD$4:AD$26,$R$4:$R$26)),NA())</f>
        <v>#N/A</v>
      </c>
      <c r="AQ23" s="51" t="e">
        <f>IFERROR(IF(COUNT($U$4:$U23)&lt;&gt;AQ$2,NA(),SLOPE(AE$4:AE$26,$R$4:$R$26)*($R23-COUNTIF(BO$4:BO23,"Hold"))+INTERCEPT(AE$4:AE$26,$R$4:$R$26)),NA())</f>
        <v>#N/A</v>
      </c>
      <c r="AR23" s="51" t="e">
        <f>IFERROR(IF(COUNT($U$4:$U23)&lt;&gt;AR$2,NA(),SLOPE(AF$4:AF$26,$R$4:$R$26)*($R23-COUNTIF(BP$4:BP23,"Hold"))+INTERCEPT(AF$4:AF$26,$R$4:$R$26)),NA())</f>
        <v>#N/A</v>
      </c>
      <c r="AS23" s="51" t="e">
        <f>IFERROR(IF(COUNT($U$4:$U23)&lt;&gt;AS$2,NA(),SLOPE(AG$4:AG$26,$R$4:$R$26)*($R23-COUNTIF(BQ$4:BQ23,"Hold"))+INTERCEPT(AG$4:AG$26,$R$4:$R$26)),NA())</f>
        <v>#N/A</v>
      </c>
      <c r="AT23" s="51" t="e">
        <f>IFERROR(IF(COUNT($U$4:$U23)&lt;&gt;AT$2,NA(),SLOPE(AH$4:AH$26,$R$4:$R$26)*($R23-COUNTIF(BR$4:BR23,"Hold"))+INTERCEPT(AH$4:AH$26,$R$4:$R$26)),NA())</f>
        <v>#N/A</v>
      </c>
      <c r="AU23" s="51" t="e">
        <f>IFERROR(IF(COUNT($U$4:$U23)&lt;&gt;AU$2,NA(),SLOPE(AI$4:AI$26,$R$4:$R$26)*($R23-COUNTIF(BS$4:BS23,"Hold"))+INTERCEPT(AI$4:AI$26,$R$4:$R$26)),NA())</f>
        <v>#N/A</v>
      </c>
      <c r="AV23" s="57" t="e">
        <f>IF(AND(ISNUMBER($U23),COUNT($U$4:$U23)=AV$2),$G23,IF($H23="Hold",AV22,IF(COUNT($U$4:$U23)=AV$2,$V23+AV22,NA())))</f>
        <v>#N/A</v>
      </c>
      <c r="AW23" s="57" t="e">
        <f>IF(AND(ISNUMBER($U23),COUNT($U$4:$U23)=AW$2),$G23,IF($H23="Hold",AW22,IF(COUNT($U$4:$U23)=AW$2,$V23+AW22,NA())))</f>
        <v>#N/A</v>
      </c>
      <c r="AX23" s="57" t="e">
        <f>IF(AND(ISNUMBER($U23),COUNT($U$4:$U23)=AX$2),$G23,IF($H23="Hold",AX22,IF(COUNT($U$4:$U23)=AX$2,$V23+AX22,NA())))</f>
        <v>#N/A</v>
      </c>
      <c r="AY23" s="57" t="e">
        <f>IF(AND(ISNUMBER($U23),COUNT($U$4:$U23)=AY$2),$G23,IF($H23="Hold",AY22,IF(COUNT($U$4:$U23)=AY$2,$V23+AY22,NA())))</f>
        <v>#N/A</v>
      </c>
      <c r="AZ23" s="57" t="e">
        <f>IF(AND(ISNUMBER($U23),COUNT($U$4:$U23)=AZ$2),$G23,IF($H23="Hold",AZ22,IF(COUNT($U$4:$U23)=AZ$2,$V23+AZ22,NA())))</f>
        <v>#N/A</v>
      </c>
      <c r="BA23" s="57" t="e">
        <f>IF(AND(ISNUMBER($U23),COUNT($U$4:$U23)=BA$2),$G23,IF($H23="Hold",BA22,IF(COUNT($U$4:$U23)=BA$2,$V23+BA22,NA())))</f>
        <v>#N/A</v>
      </c>
      <c r="BB23" s="57" t="e">
        <f>IF(AND(ISNUMBER($U23),COUNT($U$4:$U23)=BB$2),$G23,IF($H23="Hold",BB22,IF(COUNT($U$4:$U23)=BB$2,$V23+BB22,NA())))</f>
        <v>#N/A</v>
      </c>
      <c r="BC23" s="57" t="e">
        <f>IF(AND(ISNUMBER($U23),COUNT($U$4:$U23)=BC$2),$G23,IF($H23="Hold",BC22,IF(COUNT($U$4:$U23)=BC$2,$V23+BC22,NA())))</f>
        <v>#N/A</v>
      </c>
      <c r="BD23" s="57" t="e">
        <f>IF(AND(ISNUMBER($U23),COUNT($U$4:$U23)=BD$2),$G23,IF($H23="Hold",BD22,IF(COUNT($U$4:$U23)=BD$2,$V23+BD22,NA())))</f>
        <v>#N/A</v>
      </c>
      <c r="BE23" s="57" t="e">
        <f>IF(AND(ISNUMBER($U23),COUNT($U$4:$U23)=BE$2),$G23,IF($H23="Hold",BE22,IF(COUNT($U$4:$U23)=BE$2,$V23+BE22,NA())))</f>
        <v>#N/A</v>
      </c>
      <c r="BF23" s="57" t="e">
        <f>IF(AND(ISNUMBER($U23),COUNT($U$4:$U23)=BF$2),$G23,IF($H23="Hold",BF22,IF(COUNT($U$4:$U23)=BF$2,$V23+BF22,NA())))</f>
        <v>#N/A</v>
      </c>
      <c r="BG23" s="57" t="e">
        <f>IF(AND(ISNUMBER($U23),COUNT($U$4:$U23)=BG$2),$G23,IF($H23="Hold",BG22,IF(COUNT($U$4:$U23)=BG$2,$V23+BG22,NA())))</f>
        <v>#N/A</v>
      </c>
      <c r="BH23" s="55" t="e">
        <f>IF(AND(COUNT($U$4:$U23)=BH$2,$H23="Hold"),"Hold",NA())</f>
        <v>#N/A</v>
      </c>
      <c r="BI23" s="55" t="e">
        <f>IF(AND(COUNT($U$4:$U23)=BI$2,$H23="Hold"),"Hold",NA())</f>
        <v>#N/A</v>
      </c>
      <c r="BJ23" s="55" t="e">
        <f>IF(AND(COUNT($U$4:$U23)=BJ$2,$H23="Hold"),"Hold",NA())</f>
        <v>#N/A</v>
      </c>
      <c r="BK23" s="55" t="e">
        <f>IF(AND(COUNT($U$4:$U23)=BK$2,$H23="Hold"),"Hold",NA())</f>
        <v>#N/A</v>
      </c>
      <c r="BL23" s="55" t="e">
        <f>IF(AND(COUNT($U$4:$U23)=BL$2,$H23="Hold"),"Hold",NA())</f>
        <v>#N/A</v>
      </c>
      <c r="BM23" s="55" t="e">
        <f>IF(AND(COUNT($U$4:$U23)=BM$2,$H23="Hold"),"Hold",NA())</f>
        <v>#N/A</v>
      </c>
      <c r="BN23" s="55" t="e">
        <f>IF(AND(COUNT($U$4:$U23)=BN$2,$H23="Hold"),"Hold",NA())</f>
        <v>#N/A</v>
      </c>
      <c r="BO23" s="55" t="e">
        <f>IF(AND(COUNT($U$4:$U23)=BO$2,$H23="Hold"),"Hold",NA())</f>
        <v>#N/A</v>
      </c>
      <c r="BP23" s="55" t="e">
        <f>IF(AND(COUNT($U$4:$U23)=BP$2,$H23="Hold"),"Hold",NA())</f>
        <v>#N/A</v>
      </c>
      <c r="BQ23" s="55" t="e">
        <f>IF(AND(COUNT($U$4:$U23)=BQ$2,$H23="Hold"),"Hold",NA())</f>
        <v>#N/A</v>
      </c>
      <c r="BR23" s="55" t="e">
        <f>IF(AND(COUNT($U$4:$U23)=BR$2,$H23="Hold"),"Hold",NA())</f>
        <v>#N/A</v>
      </c>
      <c r="BS23" s="55" t="e">
        <f>IF(AND(COUNT($U$4:$U23)=BS$2,$H23="Hold"),"Hold",NA())</f>
        <v>#N/A</v>
      </c>
    </row>
    <row r="24" spans="1:71" s="96" customFormat="1" ht="18.75" customHeight="1" x14ac:dyDescent="0.25">
      <c r="B24" s="23"/>
      <c r="C24" s="95"/>
      <c r="D24" s="9">
        <f t="shared" si="2"/>
        <v>40</v>
      </c>
      <c r="E24" s="10">
        <f t="shared" si="3"/>
        <v>42870</v>
      </c>
      <c r="F24" s="5" t="str">
        <f>IFERROR(IF(COUNT(G$4:G24)=0,"",IF(H24="Hold",F23,IF(ISNUMBER(U24),G24,F23+V24))),"")</f>
        <v/>
      </c>
      <c r="G24" s="13"/>
      <c r="H24" s="27"/>
      <c r="I24" s="17"/>
      <c r="J24" s="93"/>
      <c r="K24" s="34"/>
      <c r="L24" s="151" t="s">
        <v>86</v>
      </c>
      <c r="M24" s="151"/>
      <c r="N24" s="151"/>
      <c r="O24" s="151"/>
      <c r="P24" s="37"/>
      <c r="R24" s="46">
        <v>21</v>
      </c>
      <c r="S24" s="47" t="e">
        <f t="shared" si="0"/>
        <v>#N/A</v>
      </c>
      <c r="T24" s="47"/>
      <c r="U24" s="52" t="str">
        <f>IF(H24="30 Mins",$N$19,IF(H24="45 Mins",$N$20,IF(H24="60 Mins",$N$21,IF(H24="Alt 1",$N$22,IF(H24="Alt 2",$N$23,IF(H24="Alt 3",$N$24,IF(H24="Alt 4",$N$25,IF(H24="Alt 5",#REF!,IF(H24="Change",V23,"")))))))))</f>
        <v/>
      </c>
      <c r="V24" s="53" t="e">
        <f>IF(COUNT(U$4:U24)=0,NA(),IF(ISNUMBER(U24),U24,V23))</f>
        <v>#N/A</v>
      </c>
      <c r="W24" s="48" t="e">
        <f t="shared" si="1"/>
        <v>#N/A</v>
      </c>
      <c r="X24" s="72" t="str">
        <f>IF(AND(ISNUMBER($S24),COUNT($U$4:$U24)=X$2),$S24,"")</f>
        <v/>
      </c>
      <c r="Y24" s="72" t="str">
        <f>IF(AND(ISNUMBER($S24),COUNT($U$4:$U24)=Y$2),$S24,"")</f>
        <v/>
      </c>
      <c r="Z24" s="72" t="str">
        <f>IF(AND(ISNUMBER($S24),COUNT($U$4:$U24)=Z$2),$S24,"")</f>
        <v/>
      </c>
      <c r="AA24" s="72" t="str">
        <f>IF(AND(ISNUMBER($S24),COUNT($U$4:$U24)=AA$2),$S24,"")</f>
        <v/>
      </c>
      <c r="AB24" s="72" t="str">
        <f>IF(AND(ISNUMBER($S24),COUNT($U$4:$U24)=AB$2),$S24,"")</f>
        <v/>
      </c>
      <c r="AC24" s="72" t="str">
        <f>IF(AND(ISNUMBER($S24),COUNT($U$4:$U24)=AC$2),$S24,"")</f>
        <v/>
      </c>
      <c r="AD24" s="72" t="str">
        <f>IF(AND(ISNUMBER($S24),COUNT($U$4:$U24)=AD$2),$S24,"")</f>
        <v/>
      </c>
      <c r="AE24" s="72" t="str">
        <f>IF(AND(ISNUMBER($S24),COUNT($U$4:$U24)=AE$2),$S24,"")</f>
        <v/>
      </c>
      <c r="AF24" s="72" t="str">
        <f>IF(AND(ISNUMBER($S24),COUNT($U$4:$U24)=AF$2),$S24,"")</f>
        <v/>
      </c>
      <c r="AG24" s="72" t="str">
        <f>IF(AND(ISNUMBER($S24),COUNT($U$4:$U24)=AG$2),$S24,"")</f>
        <v/>
      </c>
      <c r="AH24" s="72" t="str">
        <f>IF(AND(ISNUMBER($S24),COUNT($U$4:$U24)=AH$2),$S24,"")</f>
        <v/>
      </c>
      <c r="AI24" s="72" t="str">
        <f>IF(AND(ISNUMBER($S24),COUNT($U$4:$U24)=AI$2),$S24,"")</f>
        <v/>
      </c>
      <c r="AJ24" s="51" t="e">
        <f>IFERROR(IF(COUNT($U$4:$U24)&lt;&gt;AJ$2,NA(),SLOPE(X$4:X$26,$R$4:$R$26)*($R24-COUNTIF(BH$4:BH24,"Hold"))+INTERCEPT(X$4:X$26,$R$4:$R$26)),NA())</f>
        <v>#N/A</v>
      </c>
      <c r="AK24" s="51" t="e">
        <f>IFERROR(IF(COUNT($U$4:$U24)&lt;&gt;AK$2,NA(),SLOPE(Y$4:Y$26,$R$4:$R$26)*($R24-COUNTIF(BI$4:BI24,"Hold"))+INTERCEPT(Y$4:Y$26,$R$4:$R$26)),NA())</f>
        <v>#N/A</v>
      </c>
      <c r="AL24" s="51" t="e">
        <f>IFERROR(IF(COUNT($U$4:$U24)&lt;&gt;AL$2,NA(),SLOPE(Z$4:Z$26,$R$4:$R$26)*($R24-COUNTIF(BJ$4:BJ24,"Hold"))+INTERCEPT(Z$4:Z$26,$R$4:$R$26)),NA())</f>
        <v>#N/A</v>
      </c>
      <c r="AM24" s="51" t="e">
        <f>IFERROR(IF(COUNT($U$4:$U24)&lt;&gt;AM$2,NA(),SLOPE(AA$4:AA$26,$R$4:$R$26)*($R24-COUNTIF(BK$4:BK24,"Hold"))+INTERCEPT(AA$4:AA$26,$R$4:$R$26)),NA())</f>
        <v>#N/A</v>
      </c>
      <c r="AN24" s="51" t="e">
        <f>IFERROR(IF(COUNT($U$4:$U24)&lt;&gt;AN$2,NA(),SLOPE(AB$4:AB$26,$R$4:$R$26)*($R24-COUNTIF(BL$4:BL24,"Hold"))+INTERCEPT(AB$4:AB$26,$R$4:$R$26)),NA())</f>
        <v>#N/A</v>
      </c>
      <c r="AO24" s="51" t="e">
        <f>IFERROR(IF(COUNT($U$4:$U24)&lt;&gt;AO$2,NA(),SLOPE(AC$4:AC$26,$R$4:$R$26)*($R24-COUNTIF(BM$4:BM24,"Hold"))+INTERCEPT(AC$4:AC$26,$R$4:$R$26)),NA())</f>
        <v>#N/A</v>
      </c>
      <c r="AP24" s="51" t="e">
        <f>IFERROR(IF(COUNT($U$4:$U24)&lt;&gt;AP$2,NA(),SLOPE(AD$4:AD$26,$R$4:$R$26)*($R24-COUNTIF(BN$4:BN24,"Hold"))+INTERCEPT(AD$4:AD$26,$R$4:$R$26)),NA())</f>
        <v>#N/A</v>
      </c>
      <c r="AQ24" s="51" t="e">
        <f>IFERROR(IF(COUNT($U$4:$U24)&lt;&gt;AQ$2,NA(),SLOPE(AE$4:AE$26,$R$4:$R$26)*($R24-COUNTIF(BO$4:BO24,"Hold"))+INTERCEPT(AE$4:AE$26,$R$4:$R$26)),NA())</f>
        <v>#N/A</v>
      </c>
      <c r="AR24" s="51" t="e">
        <f>IFERROR(IF(COUNT($U$4:$U24)&lt;&gt;AR$2,NA(),SLOPE(AF$4:AF$26,$R$4:$R$26)*($R24-COUNTIF(BP$4:BP24,"Hold"))+INTERCEPT(AF$4:AF$26,$R$4:$R$26)),NA())</f>
        <v>#N/A</v>
      </c>
      <c r="AS24" s="51" t="e">
        <f>IFERROR(IF(COUNT($U$4:$U24)&lt;&gt;AS$2,NA(),SLOPE(AG$4:AG$26,$R$4:$R$26)*($R24-COUNTIF(BQ$4:BQ24,"Hold"))+INTERCEPT(AG$4:AG$26,$R$4:$R$26)),NA())</f>
        <v>#N/A</v>
      </c>
      <c r="AT24" s="51" t="e">
        <f>IFERROR(IF(COUNT($U$4:$U24)&lt;&gt;AT$2,NA(),SLOPE(AH$4:AH$26,$R$4:$R$26)*($R24-COUNTIF(BR$4:BR24,"Hold"))+INTERCEPT(AH$4:AH$26,$R$4:$R$26)),NA())</f>
        <v>#N/A</v>
      </c>
      <c r="AU24" s="51" t="e">
        <f>IFERROR(IF(COUNT($U$4:$U24)&lt;&gt;AU$2,NA(),SLOPE(AI$4:AI$26,$R$4:$R$26)*($R24-COUNTIF(BS$4:BS24,"Hold"))+INTERCEPT(AI$4:AI$26,$R$4:$R$26)),NA())</f>
        <v>#N/A</v>
      </c>
      <c r="AV24" s="57" t="e">
        <f>IF(AND(ISNUMBER($U24),COUNT($U$4:$U24)=AV$2),$G24,IF($H24="Hold",AV23,IF(COUNT($U$4:$U24)=AV$2,$V24+AV23,NA())))</f>
        <v>#N/A</v>
      </c>
      <c r="AW24" s="57" t="e">
        <f>IF(AND(ISNUMBER($U24),COUNT($U$4:$U24)=AW$2),$G24,IF($H24="Hold",AW23,IF(COUNT($U$4:$U24)=AW$2,$V24+AW23,NA())))</f>
        <v>#N/A</v>
      </c>
      <c r="AX24" s="57" t="e">
        <f>IF(AND(ISNUMBER($U24),COUNT($U$4:$U24)=AX$2),$G24,IF($H24="Hold",AX23,IF(COUNT($U$4:$U24)=AX$2,$V24+AX23,NA())))</f>
        <v>#N/A</v>
      </c>
      <c r="AY24" s="57" t="e">
        <f>IF(AND(ISNUMBER($U24),COUNT($U$4:$U24)=AY$2),$G24,IF($H24="Hold",AY23,IF(COUNT($U$4:$U24)=AY$2,$V24+AY23,NA())))</f>
        <v>#N/A</v>
      </c>
      <c r="AZ24" s="57" t="e">
        <f>IF(AND(ISNUMBER($U24),COUNT($U$4:$U24)=AZ$2),$G24,IF($H24="Hold",AZ23,IF(COUNT($U$4:$U24)=AZ$2,$V24+AZ23,NA())))</f>
        <v>#N/A</v>
      </c>
      <c r="BA24" s="57" t="e">
        <f>IF(AND(ISNUMBER($U24),COUNT($U$4:$U24)=BA$2),$G24,IF($H24="Hold",BA23,IF(COUNT($U$4:$U24)=BA$2,$V24+BA23,NA())))</f>
        <v>#N/A</v>
      </c>
      <c r="BB24" s="57" t="e">
        <f>IF(AND(ISNUMBER($U24),COUNT($U$4:$U24)=BB$2),$G24,IF($H24="Hold",BB23,IF(COUNT($U$4:$U24)=BB$2,$V24+BB23,NA())))</f>
        <v>#N/A</v>
      </c>
      <c r="BC24" s="57" t="e">
        <f>IF(AND(ISNUMBER($U24),COUNT($U$4:$U24)=BC$2),$G24,IF($H24="Hold",BC23,IF(COUNT($U$4:$U24)=BC$2,$V24+BC23,NA())))</f>
        <v>#N/A</v>
      </c>
      <c r="BD24" s="57" t="e">
        <f>IF(AND(ISNUMBER($U24),COUNT($U$4:$U24)=BD$2),$G24,IF($H24="Hold",BD23,IF(COUNT($U$4:$U24)=BD$2,$V24+BD23,NA())))</f>
        <v>#N/A</v>
      </c>
      <c r="BE24" s="57" t="e">
        <f>IF(AND(ISNUMBER($U24),COUNT($U$4:$U24)=BE$2),$G24,IF($H24="Hold",BE23,IF(COUNT($U$4:$U24)=BE$2,$V24+BE23,NA())))</f>
        <v>#N/A</v>
      </c>
      <c r="BF24" s="57" t="e">
        <f>IF(AND(ISNUMBER($U24),COUNT($U$4:$U24)=BF$2),$G24,IF($H24="Hold",BF23,IF(COUNT($U$4:$U24)=BF$2,$V24+BF23,NA())))</f>
        <v>#N/A</v>
      </c>
      <c r="BG24" s="57" t="e">
        <f>IF(AND(ISNUMBER($U24),COUNT($U$4:$U24)=BG$2),$G24,IF($H24="Hold",BG23,IF(COUNT($U$4:$U24)=BG$2,$V24+BG23,NA())))</f>
        <v>#N/A</v>
      </c>
      <c r="BH24" s="55" t="e">
        <f>IF(AND(COUNT($U$4:$U24)=BH$2,$H24="Hold"),"Hold",NA())</f>
        <v>#N/A</v>
      </c>
      <c r="BI24" s="55" t="e">
        <f>IF(AND(COUNT($U$4:$U24)=BI$2,$H24="Hold"),"Hold",NA())</f>
        <v>#N/A</v>
      </c>
      <c r="BJ24" s="55" t="e">
        <f>IF(AND(COUNT($U$4:$U24)=BJ$2,$H24="Hold"),"Hold",NA())</f>
        <v>#N/A</v>
      </c>
      <c r="BK24" s="55" t="e">
        <f>IF(AND(COUNT($U$4:$U24)=BK$2,$H24="Hold"),"Hold",NA())</f>
        <v>#N/A</v>
      </c>
      <c r="BL24" s="55" t="e">
        <f>IF(AND(COUNT($U$4:$U24)=BL$2,$H24="Hold"),"Hold",NA())</f>
        <v>#N/A</v>
      </c>
      <c r="BM24" s="55" t="e">
        <f>IF(AND(COUNT($U$4:$U24)=BM$2,$H24="Hold"),"Hold",NA())</f>
        <v>#N/A</v>
      </c>
      <c r="BN24" s="55" t="e">
        <f>IF(AND(COUNT($U$4:$U24)=BN$2,$H24="Hold"),"Hold",NA())</f>
        <v>#N/A</v>
      </c>
      <c r="BO24" s="55" t="e">
        <f>IF(AND(COUNT($U$4:$U24)=BO$2,$H24="Hold"),"Hold",NA())</f>
        <v>#N/A</v>
      </c>
      <c r="BP24" s="55" t="e">
        <f>IF(AND(COUNT($U$4:$U24)=BP$2,$H24="Hold"),"Hold",NA())</f>
        <v>#N/A</v>
      </c>
      <c r="BQ24" s="55" t="e">
        <f>IF(AND(COUNT($U$4:$U24)=BQ$2,$H24="Hold"),"Hold",NA())</f>
        <v>#N/A</v>
      </c>
      <c r="BR24" s="55" t="e">
        <f>IF(AND(COUNT($U$4:$U24)=BR$2,$H24="Hold"),"Hold",NA())</f>
        <v>#N/A</v>
      </c>
      <c r="BS24" s="55" t="e">
        <f>IF(AND(COUNT($U$4:$U24)=BS$2,$H24="Hold"),"Hold",NA())</f>
        <v>#N/A</v>
      </c>
    </row>
    <row r="25" spans="1:71" s="96" customFormat="1" ht="18.75" customHeight="1" x14ac:dyDescent="0.25">
      <c r="B25" s="23"/>
      <c r="C25" s="95"/>
      <c r="D25" s="9">
        <f t="shared" si="2"/>
        <v>42</v>
      </c>
      <c r="E25" s="10">
        <f t="shared" si="3"/>
        <v>42884</v>
      </c>
      <c r="F25" s="5" t="str">
        <f>IFERROR(IF(COUNT(G$4:G25)=0,"",IF(H25="Hold",F24,IF(ISNUMBER(U25),G25,F24+V25))),"")</f>
        <v/>
      </c>
      <c r="G25" s="13"/>
      <c r="H25" s="27"/>
      <c r="I25" s="17"/>
      <c r="J25" s="93"/>
      <c r="K25" s="34"/>
      <c r="L25" s="151"/>
      <c r="M25" s="151"/>
      <c r="N25" s="151"/>
      <c r="O25" s="151"/>
      <c r="P25" s="37"/>
      <c r="R25" s="46">
        <v>22</v>
      </c>
      <c r="S25" s="47" t="e">
        <f t="shared" si="0"/>
        <v>#N/A</v>
      </c>
      <c r="T25" s="47"/>
      <c r="U25" s="52" t="str">
        <f>IF(H25="30 Mins",$N$19,IF(H25="45 Mins",$N$20,IF(H25="60 Mins",$N$21,IF(H25="Alt 1",$N$22,IF(H25="Alt 2",$N$23,IF(H25="Alt 3",$N$24,IF(H25="Alt 4",$N$25,IF(H25="Alt 5",#REF!,IF(H25="Change",V24,"")))))))))</f>
        <v/>
      </c>
      <c r="V25" s="53" t="e">
        <f>IF(COUNT(U$4:U25)=0,NA(),IF(ISNUMBER(U25),U25,V24))</f>
        <v>#N/A</v>
      </c>
      <c r="W25" s="48" t="e">
        <f t="shared" si="1"/>
        <v>#N/A</v>
      </c>
      <c r="X25" s="72" t="str">
        <f>IF(AND(ISNUMBER($S25),COUNT($U$4:$U25)=X$2),$S25,"")</f>
        <v/>
      </c>
      <c r="Y25" s="72" t="str">
        <f>IF(AND(ISNUMBER($S25),COUNT($U$4:$U25)=Y$2),$S25,"")</f>
        <v/>
      </c>
      <c r="Z25" s="72" t="str">
        <f>IF(AND(ISNUMBER($S25),COUNT($U$4:$U25)=Z$2),$S25,"")</f>
        <v/>
      </c>
      <c r="AA25" s="72" t="str">
        <f>IF(AND(ISNUMBER($S25),COUNT($U$4:$U25)=AA$2),$S25,"")</f>
        <v/>
      </c>
      <c r="AB25" s="72" t="str">
        <f>IF(AND(ISNUMBER($S25),COUNT($U$4:$U25)=AB$2),$S25,"")</f>
        <v/>
      </c>
      <c r="AC25" s="72" t="str">
        <f>IF(AND(ISNUMBER($S25),COUNT($U$4:$U25)=AC$2),$S25,"")</f>
        <v/>
      </c>
      <c r="AD25" s="72" t="str">
        <f>IF(AND(ISNUMBER($S25),COUNT($U$4:$U25)=AD$2),$S25,"")</f>
        <v/>
      </c>
      <c r="AE25" s="72" t="str">
        <f>IF(AND(ISNUMBER($S25),COUNT($U$4:$U25)=AE$2),$S25,"")</f>
        <v/>
      </c>
      <c r="AF25" s="72" t="str">
        <f>IF(AND(ISNUMBER($S25),COUNT($U$4:$U25)=AF$2),$S25,"")</f>
        <v/>
      </c>
      <c r="AG25" s="72" t="str">
        <f>IF(AND(ISNUMBER($S25),COUNT($U$4:$U25)=AG$2),$S25,"")</f>
        <v/>
      </c>
      <c r="AH25" s="72" t="str">
        <f>IF(AND(ISNUMBER($S25),COUNT($U$4:$U25)=AH$2),$S25,"")</f>
        <v/>
      </c>
      <c r="AI25" s="72" t="str">
        <f>IF(AND(ISNUMBER($S25),COUNT($U$4:$U25)=AI$2),$S25,"")</f>
        <v/>
      </c>
      <c r="AJ25" s="51" t="e">
        <f>IFERROR(IF(COUNT($U$4:$U25)&lt;&gt;AJ$2,NA(),SLOPE(X$4:X$26,$R$4:$R$26)*($R25-COUNTIF(BH$4:BH25,"Hold"))+INTERCEPT(X$4:X$26,$R$4:$R$26)),NA())</f>
        <v>#N/A</v>
      </c>
      <c r="AK25" s="51" t="e">
        <f>IFERROR(IF(COUNT($U$4:$U25)&lt;&gt;AK$2,NA(),SLOPE(Y$4:Y$26,$R$4:$R$26)*($R25-COUNTIF(BI$4:BI25,"Hold"))+INTERCEPT(Y$4:Y$26,$R$4:$R$26)),NA())</f>
        <v>#N/A</v>
      </c>
      <c r="AL25" s="51" t="e">
        <f>IFERROR(IF(COUNT($U$4:$U25)&lt;&gt;AL$2,NA(),SLOPE(Z$4:Z$26,$R$4:$R$26)*($R25-COUNTIF(BJ$4:BJ25,"Hold"))+INTERCEPT(Z$4:Z$26,$R$4:$R$26)),NA())</f>
        <v>#N/A</v>
      </c>
      <c r="AM25" s="51" t="e">
        <f>IFERROR(IF(COUNT($U$4:$U25)&lt;&gt;AM$2,NA(),SLOPE(AA$4:AA$26,$R$4:$R$26)*($R25-COUNTIF(BK$4:BK25,"Hold"))+INTERCEPT(AA$4:AA$26,$R$4:$R$26)),NA())</f>
        <v>#N/A</v>
      </c>
      <c r="AN25" s="51" t="e">
        <f>IFERROR(IF(COUNT($U$4:$U25)&lt;&gt;AN$2,NA(),SLOPE(AB$4:AB$26,$R$4:$R$26)*($R25-COUNTIF(BL$4:BL25,"Hold"))+INTERCEPT(AB$4:AB$26,$R$4:$R$26)),NA())</f>
        <v>#N/A</v>
      </c>
      <c r="AO25" s="51" t="e">
        <f>IFERROR(IF(COUNT($U$4:$U25)&lt;&gt;AO$2,NA(),SLOPE(AC$4:AC$26,$R$4:$R$26)*($R25-COUNTIF(BM$4:BM25,"Hold"))+INTERCEPT(AC$4:AC$26,$R$4:$R$26)),NA())</f>
        <v>#N/A</v>
      </c>
      <c r="AP25" s="51" t="e">
        <f>IFERROR(IF(COUNT($U$4:$U25)&lt;&gt;AP$2,NA(),SLOPE(AD$4:AD$26,$R$4:$R$26)*($R25-COUNTIF(BN$4:BN25,"Hold"))+INTERCEPT(AD$4:AD$26,$R$4:$R$26)),NA())</f>
        <v>#N/A</v>
      </c>
      <c r="AQ25" s="51" t="e">
        <f>IFERROR(IF(COUNT($U$4:$U25)&lt;&gt;AQ$2,NA(),SLOPE(AE$4:AE$26,$R$4:$R$26)*($R25-COUNTIF(BO$4:BO25,"Hold"))+INTERCEPT(AE$4:AE$26,$R$4:$R$26)),NA())</f>
        <v>#N/A</v>
      </c>
      <c r="AR25" s="51" t="e">
        <f>IFERROR(IF(COUNT($U$4:$U25)&lt;&gt;AR$2,NA(),SLOPE(AF$4:AF$26,$R$4:$R$26)*($R25-COUNTIF(BP$4:BP25,"Hold"))+INTERCEPT(AF$4:AF$26,$R$4:$R$26)),NA())</f>
        <v>#N/A</v>
      </c>
      <c r="AS25" s="51" t="e">
        <f>IFERROR(IF(COUNT($U$4:$U25)&lt;&gt;AS$2,NA(),SLOPE(AG$4:AG$26,$R$4:$R$26)*($R25-COUNTIF(BQ$4:BQ25,"Hold"))+INTERCEPT(AG$4:AG$26,$R$4:$R$26)),NA())</f>
        <v>#N/A</v>
      </c>
      <c r="AT25" s="51" t="e">
        <f>IFERROR(IF(COUNT($U$4:$U25)&lt;&gt;AT$2,NA(),SLOPE(AH$4:AH$26,$R$4:$R$26)*($R25-COUNTIF(BR$4:BR25,"Hold"))+INTERCEPT(AH$4:AH$26,$R$4:$R$26)),NA())</f>
        <v>#N/A</v>
      </c>
      <c r="AU25" s="51" t="e">
        <f>IFERROR(IF(COUNT($U$4:$U25)&lt;&gt;AU$2,NA(),SLOPE(AI$4:AI$26,$R$4:$R$26)*($R25-COUNTIF(BS$4:BS25,"Hold"))+INTERCEPT(AI$4:AI$26,$R$4:$R$26)),NA())</f>
        <v>#N/A</v>
      </c>
      <c r="AV25" s="57" t="e">
        <f>IF(AND(ISNUMBER($U25),COUNT($U$4:$U25)=AV$2),$G25,IF($H25="Hold",AV24,IF(COUNT($U$4:$U25)=AV$2,$V25+AV24,NA())))</f>
        <v>#N/A</v>
      </c>
      <c r="AW25" s="57" t="e">
        <f>IF(AND(ISNUMBER($U25),COUNT($U$4:$U25)=AW$2),$G25,IF($H25="Hold",AW24,IF(COUNT($U$4:$U25)=AW$2,$V25+AW24,NA())))</f>
        <v>#N/A</v>
      </c>
      <c r="AX25" s="57" t="e">
        <f>IF(AND(ISNUMBER($U25),COUNT($U$4:$U25)=AX$2),$G25,IF($H25="Hold",AX24,IF(COUNT($U$4:$U25)=AX$2,$V25+AX24,NA())))</f>
        <v>#N/A</v>
      </c>
      <c r="AY25" s="57" t="e">
        <f>IF(AND(ISNUMBER($U25),COUNT($U$4:$U25)=AY$2),$G25,IF($H25="Hold",AY24,IF(COUNT($U$4:$U25)=AY$2,$V25+AY24,NA())))</f>
        <v>#N/A</v>
      </c>
      <c r="AZ25" s="57" t="e">
        <f>IF(AND(ISNUMBER($U25),COUNT($U$4:$U25)=AZ$2),$G25,IF($H25="Hold",AZ24,IF(COUNT($U$4:$U25)=AZ$2,$V25+AZ24,NA())))</f>
        <v>#N/A</v>
      </c>
      <c r="BA25" s="57" t="e">
        <f>IF(AND(ISNUMBER($U25),COUNT($U$4:$U25)=BA$2),$G25,IF($H25="Hold",BA24,IF(COUNT($U$4:$U25)=BA$2,$V25+BA24,NA())))</f>
        <v>#N/A</v>
      </c>
      <c r="BB25" s="57" t="e">
        <f>IF(AND(ISNUMBER($U25),COUNT($U$4:$U25)=BB$2),$G25,IF($H25="Hold",BB24,IF(COUNT($U$4:$U25)=BB$2,$V25+BB24,NA())))</f>
        <v>#N/A</v>
      </c>
      <c r="BC25" s="57" t="e">
        <f>IF(AND(ISNUMBER($U25),COUNT($U$4:$U25)=BC$2),$G25,IF($H25="Hold",BC24,IF(COUNT($U$4:$U25)=BC$2,$V25+BC24,NA())))</f>
        <v>#N/A</v>
      </c>
      <c r="BD25" s="57" t="e">
        <f>IF(AND(ISNUMBER($U25),COUNT($U$4:$U25)=BD$2),$G25,IF($H25="Hold",BD24,IF(COUNT($U$4:$U25)=BD$2,$V25+BD24,NA())))</f>
        <v>#N/A</v>
      </c>
      <c r="BE25" s="57" t="e">
        <f>IF(AND(ISNUMBER($U25),COUNT($U$4:$U25)=BE$2),$G25,IF($H25="Hold",BE24,IF(COUNT($U$4:$U25)=BE$2,$V25+BE24,NA())))</f>
        <v>#N/A</v>
      </c>
      <c r="BF25" s="57" t="e">
        <f>IF(AND(ISNUMBER($U25),COUNT($U$4:$U25)=BF$2),$G25,IF($H25="Hold",BF24,IF(COUNT($U$4:$U25)=BF$2,$V25+BF24,NA())))</f>
        <v>#N/A</v>
      </c>
      <c r="BG25" s="57" t="e">
        <f>IF(AND(ISNUMBER($U25),COUNT($U$4:$U25)=BG$2),$G25,IF($H25="Hold",BG24,IF(COUNT($U$4:$U25)=BG$2,$V25+BG24,NA())))</f>
        <v>#N/A</v>
      </c>
      <c r="BH25" s="55" t="e">
        <f>IF(AND(COUNT($U$4:$U25)=BH$2,$H25="Hold"),"Hold",NA())</f>
        <v>#N/A</v>
      </c>
      <c r="BI25" s="55" t="e">
        <f>IF(AND(COUNT($U$4:$U25)=BI$2,$H25="Hold"),"Hold",NA())</f>
        <v>#N/A</v>
      </c>
      <c r="BJ25" s="55" t="e">
        <f>IF(AND(COUNT($U$4:$U25)=BJ$2,$H25="Hold"),"Hold",NA())</f>
        <v>#N/A</v>
      </c>
      <c r="BK25" s="55" t="e">
        <f>IF(AND(COUNT($U$4:$U25)=BK$2,$H25="Hold"),"Hold",NA())</f>
        <v>#N/A</v>
      </c>
      <c r="BL25" s="55" t="e">
        <f>IF(AND(COUNT($U$4:$U25)=BL$2,$H25="Hold"),"Hold",NA())</f>
        <v>#N/A</v>
      </c>
      <c r="BM25" s="55" t="e">
        <f>IF(AND(COUNT($U$4:$U25)=BM$2,$H25="Hold"),"Hold",NA())</f>
        <v>#N/A</v>
      </c>
      <c r="BN25" s="55" t="e">
        <f>IF(AND(COUNT($U$4:$U25)=BN$2,$H25="Hold"),"Hold",NA())</f>
        <v>#N/A</v>
      </c>
      <c r="BO25" s="55" t="e">
        <f>IF(AND(COUNT($U$4:$U25)=BO$2,$H25="Hold"),"Hold",NA())</f>
        <v>#N/A</v>
      </c>
      <c r="BP25" s="55" t="e">
        <f>IF(AND(COUNT($U$4:$U25)=BP$2,$H25="Hold"),"Hold",NA())</f>
        <v>#N/A</v>
      </c>
      <c r="BQ25" s="55" t="e">
        <f>IF(AND(COUNT($U$4:$U25)=BQ$2,$H25="Hold"),"Hold",NA())</f>
        <v>#N/A</v>
      </c>
      <c r="BR25" s="55" t="e">
        <f>IF(AND(COUNT($U$4:$U25)=BR$2,$H25="Hold"),"Hold",NA())</f>
        <v>#N/A</v>
      </c>
      <c r="BS25" s="55" t="e">
        <f>IF(AND(COUNT($U$4:$U25)=BS$2,$H25="Hold"),"Hold",NA())</f>
        <v>#N/A</v>
      </c>
    </row>
    <row r="26" spans="1:71" s="96" customFormat="1" ht="18.75" customHeight="1" x14ac:dyDescent="0.25">
      <c r="B26" s="61" t="str">
        <f>IF(ISBLANK($A$1),"","This worksheet was created by Mike Braun for the Pulaski County School District.  (Delete contents of Cell A1.)")</f>
        <v/>
      </c>
      <c r="C26" s="95"/>
      <c r="D26" s="9">
        <f t="shared" si="2"/>
        <v>44</v>
      </c>
      <c r="E26" s="10">
        <f t="shared" si="3"/>
        <v>42898</v>
      </c>
      <c r="F26" s="5" t="str">
        <f>IFERROR(IF(COUNT(G$4:G26)=0,"",IF(H26="Hold",F25,IF(ISNUMBER(U26),G26,F25+V26))),"")</f>
        <v/>
      </c>
      <c r="G26" s="14"/>
      <c r="H26" s="27"/>
      <c r="I26" s="17"/>
      <c r="J26" s="93"/>
      <c r="K26" s="41"/>
      <c r="L26" s="152"/>
      <c r="M26" s="152"/>
      <c r="N26" s="152"/>
      <c r="O26" s="152"/>
      <c r="P26" s="42"/>
      <c r="R26" s="46">
        <v>23</v>
      </c>
      <c r="S26" s="47" t="e">
        <f t="shared" si="0"/>
        <v>#N/A</v>
      </c>
      <c r="T26" s="47"/>
      <c r="U26" s="52" t="str">
        <f>IF(H26="30 Mins",$N$19,IF(H26="45 Mins",$N$20,IF(H26="60 Mins",$N$21,IF(H26="Alt 1",$N$22,IF(H26="Alt 2",$N$23,IF(H26="Alt 3",$N$24,IF(H26="Alt 4",$N$25,IF(H26="Alt 5",#REF!,IF(H26="Change",V25,"")))))))))</f>
        <v/>
      </c>
      <c r="V26" s="53" t="e">
        <f>IF(COUNT(U$4:U26)=0,NA(),IF(ISNUMBER(U26),U26,V25))</f>
        <v>#N/A</v>
      </c>
      <c r="W26" s="48" t="e">
        <f t="shared" si="1"/>
        <v>#N/A</v>
      </c>
      <c r="X26" s="73" t="str">
        <f>IF(AND(ISNUMBER($S26),COUNT($U$4:$U26)=X$2),$S26,"")</f>
        <v/>
      </c>
      <c r="Y26" s="73" t="str">
        <f>IF(AND(ISNUMBER($S26),COUNT($U$4:$U26)=Y$2),$S26,"")</f>
        <v/>
      </c>
      <c r="Z26" s="73" t="str">
        <f>IF(AND(ISNUMBER($S26),COUNT($U$4:$U26)=Z$2),$S26,"")</f>
        <v/>
      </c>
      <c r="AA26" s="73" t="str">
        <f>IF(AND(ISNUMBER($S26),COUNT($U$4:$U26)=AA$2),$S26,"")</f>
        <v/>
      </c>
      <c r="AB26" s="73" t="str">
        <f>IF(AND(ISNUMBER($S26),COUNT($U$4:$U26)=AB$2),$S26,"")</f>
        <v/>
      </c>
      <c r="AC26" s="73" t="str">
        <f>IF(AND(ISNUMBER($S26),COUNT($U$4:$U26)=AC$2),$S26,"")</f>
        <v/>
      </c>
      <c r="AD26" s="73" t="str">
        <f>IF(AND(ISNUMBER($S26),COUNT($U$4:$U26)=AD$2),$S26,"")</f>
        <v/>
      </c>
      <c r="AE26" s="73" t="str">
        <f>IF(AND(ISNUMBER($S26),COUNT($U$4:$U26)=AE$2),$S26,"")</f>
        <v/>
      </c>
      <c r="AF26" s="73" t="str">
        <f>IF(AND(ISNUMBER($S26),COUNT($U$4:$U26)=AF$2),$S26,"")</f>
        <v/>
      </c>
      <c r="AG26" s="73" t="str">
        <f>IF(AND(ISNUMBER($S26),COUNT($U$4:$U26)=AG$2),$S26,"")</f>
        <v/>
      </c>
      <c r="AH26" s="73" t="str">
        <f>IF(AND(ISNUMBER($S26),COUNT($U$4:$U26)=AH$2),$S26,"")</f>
        <v/>
      </c>
      <c r="AI26" s="73" t="str">
        <f>IF(AND(ISNUMBER($S26),COUNT($U$4:$U26)=AI$2),$S26,"")</f>
        <v/>
      </c>
      <c r="AJ26" s="51" t="e">
        <f>IFERROR(IF(COUNT($U$4:$U26)&lt;&gt;AJ$2,NA(),SLOPE(X$4:X$26,$R$4:$R$26)*($R26-COUNTIF(BH$4:BH26,"Hold"))+INTERCEPT(X$4:X$26,$R$4:$R$26)),NA())</f>
        <v>#N/A</v>
      </c>
      <c r="AK26" s="51" t="e">
        <f>IFERROR(IF(COUNT($U$4:$U26)&lt;&gt;AK$2,NA(),SLOPE(Y$4:Y$26,$R$4:$R$26)*($R26-COUNTIF(BI$4:BI26,"Hold"))+INTERCEPT(Y$4:Y$26,$R$4:$R$26)),NA())</f>
        <v>#N/A</v>
      </c>
      <c r="AL26" s="51" t="e">
        <f>IFERROR(IF(COUNT($U$4:$U26)&lt;&gt;AL$2,NA(),SLOPE(Z$4:Z$26,$R$4:$R$26)*($R26-COUNTIF(BJ$4:BJ26,"Hold"))+INTERCEPT(Z$4:Z$26,$R$4:$R$26)),NA())</f>
        <v>#N/A</v>
      </c>
      <c r="AM26" s="51" t="e">
        <f>IFERROR(IF(COUNT($U$4:$U26)&lt;&gt;AM$2,NA(),SLOPE(AA$4:AA$26,$R$4:$R$26)*($R26-COUNTIF(BK$4:BK26,"Hold"))+INTERCEPT(AA$4:AA$26,$R$4:$R$26)),NA())</f>
        <v>#N/A</v>
      </c>
      <c r="AN26" s="51" t="e">
        <f>IFERROR(IF(COUNT($U$4:$U26)&lt;&gt;AN$2,NA(),SLOPE(AB$4:AB$26,$R$4:$R$26)*($R26-COUNTIF(BL$4:BL26,"Hold"))+INTERCEPT(AB$4:AB$26,$R$4:$R$26)),NA())</f>
        <v>#N/A</v>
      </c>
      <c r="AO26" s="51" t="e">
        <f>IFERROR(IF(COUNT($U$4:$U26)&lt;&gt;AO$2,NA(),SLOPE(AC$4:AC$26,$R$4:$R$26)*($R26-COUNTIF(BM$4:BM26,"Hold"))+INTERCEPT(AC$4:AC$26,$R$4:$R$26)),NA())</f>
        <v>#N/A</v>
      </c>
      <c r="AP26" s="51" t="e">
        <f>IFERROR(IF(COUNT($U$4:$U26)&lt;&gt;AP$2,NA(),SLOPE(AD$4:AD$26,$R$4:$R$26)*($R26-COUNTIF(BN$4:BN26,"Hold"))+INTERCEPT(AD$4:AD$26,$R$4:$R$26)),NA())</f>
        <v>#N/A</v>
      </c>
      <c r="AQ26" s="51" t="e">
        <f>IFERROR(IF(COUNT($U$4:$U26)&lt;&gt;AQ$2,NA(),SLOPE(AE$4:AE$26,$R$4:$R$26)*($R26-COUNTIF(BO$4:BO26,"Hold"))+INTERCEPT(AE$4:AE$26,$R$4:$R$26)),NA())</f>
        <v>#N/A</v>
      </c>
      <c r="AR26" s="51" t="e">
        <f>IFERROR(IF(COUNT($U$4:$U26)&lt;&gt;AR$2,NA(),SLOPE(AF$4:AF$26,$R$4:$R$26)*($R26-COUNTIF(BP$4:BP26,"Hold"))+INTERCEPT(AF$4:AF$26,$R$4:$R$26)),NA())</f>
        <v>#N/A</v>
      </c>
      <c r="AS26" s="51" t="e">
        <f>IFERROR(IF(COUNT($U$4:$U26)&lt;&gt;AS$2,NA(),SLOPE(AG$4:AG$26,$R$4:$R$26)*($R26-COUNTIF(BQ$4:BQ26,"Hold"))+INTERCEPT(AG$4:AG$26,$R$4:$R$26)),NA())</f>
        <v>#N/A</v>
      </c>
      <c r="AT26" s="51" t="e">
        <f>IFERROR(IF(COUNT($U$4:$U26)&lt;&gt;AT$2,NA(),SLOPE(AH$4:AH$26,$R$4:$R$26)*($R26-COUNTIF(BR$4:BR26,"Hold"))+INTERCEPT(AH$4:AH$26,$R$4:$R$26)),NA())</f>
        <v>#N/A</v>
      </c>
      <c r="AU26" s="51" t="e">
        <f>IFERROR(IF(COUNT($U$4:$U26)&lt;&gt;AU$2,NA(),SLOPE(AI$4:AI$26,$R$4:$R$26)*($R26-COUNTIF(BS$4:BS26,"Hold"))+INTERCEPT(AI$4:AI$26,$R$4:$R$26)),NA())</f>
        <v>#N/A</v>
      </c>
      <c r="AV26" s="57" t="e">
        <f>IF(AND(ISNUMBER($U26),COUNT($U$4:$U26)=AV$2),$G26,IF($H26="Hold",AV25,IF(COUNT($U$4:$U26)=AV$2,$V26+AV25,NA())))</f>
        <v>#N/A</v>
      </c>
      <c r="AW26" s="57" t="e">
        <f>IF(AND(ISNUMBER($U26),COUNT($U$4:$U26)=AW$2),$G26,IF($H26="Hold",AW25,IF(COUNT($U$4:$U26)=AW$2,$V26+AW25,NA())))</f>
        <v>#N/A</v>
      </c>
      <c r="AX26" s="57" t="e">
        <f>IF(AND(ISNUMBER($U26),COUNT($U$4:$U26)=AX$2),$G26,IF($H26="Hold",AX25,IF(COUNT($U$4:$U26)=AX$2,$V26+AX25,NA())))</f>
        <v>#N/A</v>
      </c>
      <c r="AY26" s="57" t="e">
        <f>IF(AND(ISNUMBER($U26),COUNT($U$4:$U26)=AY$2),$G26,IF($H26="Hold",AY25,IF(COUNT($U$4:$U26)=AY$2,$V26+AY25,NA())))</f>
        <v>#N/A</v>
      </c>
      <c r="AZ26" s="57" t="e">
        <f>IF(AND(ISNUMBER($U26),COUNT($U$4:$U26)=AZ$2),$G26,IF($H26="Hold",AZ25,IF(COUNT($U$4:$U26)=AZ$2,$V26+AZ25,NA())))</f>
        <v>#N/A</v>
      </c>
      <c r="BA26" s="57" t="e">
        <f>IF(AND(ISNUMBER($U26),COUNT($U$4:$U26)=BA$2),$G26,IF($H26="Hold",BA25,IF(COUNT($U$4:$U26)=BA$2,$V26+BA25,NA())))</f>
        <v>#N/A</v>
      </c>
      <c r="BB26" s="57" t="e">
        <f>IF(AND(ISNUMBER($U26),COUNT($U$4:$U26)=BB$2),$G26,IF($H26="Hold",BB25,IF(COUNT($U$4:$U26)=BB$2,$V26+BB25,NA())))</f>
        <v>#N/A</v>
      </c>
      <c r="BC26" s="57" t="e">
        <f>IF(AND(ISNUMBER($U26),COUNT($U$4:$U26)=BC$2),$G26,IF($H26="Hold",BC25,IF(COUNT($U$4:$U26)=BC$2,$V26+BC25,NA())))</f>
        <v>#N/A</v>
      </c>
      <c r="BD26" s="57" t="e">
        <f>IF(AND(ISNUMBER($U26),COUNT($U$4:$U26)=BD$2),$G26,IF($H26="Hold",BD25,IF(COUNT($U$4:$U26)=BD$2,$V26+BD25,NA())))</f>
        <v>#N/A</v>
      </c>
      <c r="BE26" s="57" t="e">
        <f>IF(AND(ISNUMBER($U26),COUNT($U$4:$U26)=BE$2),$G26,IF($H26="Hold",BE25,IF(COUNT($U$4:$U26)=BE$2,$V26+BE25,NA())))</f>
        <v>#N/A</v>
      </c>
      <c r="BF26" s="57" t="e">
        <f>IF(AND(ISNUMBER($U26),COUNT($U$4:$U26)=BF$2),$G26,IF($H26="Hold",BF25,IF(COUNT($U$4:$U26)=BF$2,$V26+BF25,NA())))</f>
        <v>#N/A</v>
      </c>
      <c r="BG26" s="57" t="e">
        <f>IF(AND(ISNUMBER($U26),COUNT($U$4:$U26)=BG$2),$G26,IF($H26="Hold",BG25,IF(COUNT($U$4:$U26)=BG$2,$V26+BG25,NA())))</f>
        <v>#N/A</v>
      </c>
      <c r="BH26" s="55" t="e">
        <f>IF(AND(COUNT($U$4:$U26)=BH$2,$H26="Hold"),"Hold",NA())</f>
        <v>#N/A</v>
      </c>
      <c r="BI26" s="55" t="e">
        <f>IF(AND(COUNT($U$4:$U26)=BI$2,$H26="Hold"),"Hold",NA())</f>
        <v>#N/A</v>
      </c>
      <c r="BJ26" s="55" t="e">
        <f>IF(AND(COUNT($U$4:$U26)=BJ$2,$H26="Hold"),"Hold",NA())</f>
        <v>#N/A</v>
      </c>
      <c r="BK26" s="55" t="e">
        <f>IF(AND(COUNT($U$4:$U26)=BK$2,$H26="Hold"),"Hold",NA())</f>
        <v>#N/A</v>
      </c>
      <c r="BL26" s="55" t="e">
        <f>IF(AND(COUNT($U$4:$U26)=BL$2,$H26="Hold"),"Hold",NA())</f>
        <v>#N/A</v>
      </c>
      <c r="BM26" s="55" t="e">
        <f>IF(AND(COUNT($U$4:$U26)=BM$2,$H26="Hold"),"Hold",NA())</f>
        <v>#N/A</v>
      </c>
      <c r="BN26" s="55" t="e">
        <f>IF(AND(COUNT($U$4:$U26)=BN$2,$H26="Hold"),"Hold",NA())</f>
        <v>#N/A</v>
      </c>
      <c r="BO26" s="55" t="e">
        <f>IF(AND(COUNT($U$4:$U26)=BO$2,$H26="Hold"),"Hold",NA())</f>
        <v>#N/A</v>
      </c>
      <c r="BP26" s="55" t="e">
        <f>IF(AND(COUNT($U$4:$U26)=BP$2,$H26="Hold"),"Hold",NA())</f>
        <v>#N/A</v>
      </c>
      <c r="BQ26" s="55" t="e">
        <f>IF(AND(COUNT($U$4:$U26)=BQ$2,$H26="Hold"),"Hold",NA())</f>
        <v>#N/A</v>
      </c>
      <c r="BR26" s="55" t="e">
        <f>IF(AND(COUNT($U$4:$U26)=BR$2,$H26="Hold"),"Hold",NA())</f>
        <v>#N/A</v>
      </c>
      <c r="BS26" s="55" t="e">
        <f>IF(AND(COUNT($U$4:$U26)=BS$2,$H26="Hold"),"Hold",NA())</f>
        <v>#N/A</v>
      </c>
    </row>
    <row r="27" spans="1:71" s="96" customFormat="1" ht="8.25" customHeight="1" x14ac:dyDescent="0.3">
      <c r="B27" s="98"/>
      <c r="C27" s="95"/>
      <c r="D27" s="140" t="s">
        <v>87</v>
      </c>
      <c r="E27" s="140"/>
      <c r="F27" s="140"/>
      <c r="G27" s="140"/>
      <c r="H27" s="140"/>
      <c r="I27" s="140"/>
      <c r="J27" s="15"/>
      <c r="K27" s="88"/>
      <c r="L27" s="149" t="s">
        <v>85</v>
      </c>
      <c r="M27" s="149"/>
      <c r="N27" s="149"/>
      <c r="O27" s="149"/>
      <c r="R27" s="11"/>
      <c r="S27" s="11"/>
      <c r="T27" s="11"/>
      <c r="U27" s="100"/>
      <c r="V27" s="100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71" s="96" customFormat="1" ht="18.75" customHeight="1" x14ac:dyDescent="0.25">
      <c r="B28" s="130" t="s">
        <v>18</v>
      </c>
      <c r="C28" s="95"/>
      <c r="D28" s="141"/>
      <c r="E28" s="141"/>
      <c r="F28" s="141"/>
      <c r="G28" s="141"/>
      <c r="H28" s="141"/>
      <c r="I28" s="141"/>
      <c r="J28" s="101"/>
      <c r="L28" s="150"/>
      <c r="M28" s="150"/>
      <c r="N28" s="150"/>
      <c r="O28" s="150"/>
      <c r="P28" s="117"/>
      <c r="Q28" s="117"/>
    </row>
    <row r="29" spans="1:71" s="96" customFormat="1" ht="31.5" x14ac:dyDescent="0.25">
      <c r="A29" s="2"/>
      <c r="B29" s="80" t="s">
        <v>76</v>
      </c>
      <c r="C29" s="88"/>
      <c r="J29" s="101"/>
      <c r="L29" s="118"/>
      <c r="M29" s="118"/>
      <c r="N29" s="118"/>
      <c r="O29" s="118"/>
      <c r="P29" s="116"/>
      <c r="Q29" s="116"/>
    </row>
    <row r="30" spans="1:71" s="96" customFormat="1" ht="18.75" customHeight="1" x14ac:dyDescent="0.25">
      <c r="A30" s="2"/>
      <c r="B30" s="119" t="s">
        <v>74</v>
      </c>
      <c r="C30" s="88"/>
      <c r="J30" s="101"/>
      <c r="K30" s="88"/>
      <c r="L30" s="131"/>
      <c r="M30" s="88"/>
      <c r="N30" s="88"/>
      <c r="O30" s="88"/>
      <c r="P30" s="102"/>
    </row>
    <row r="31" spans="1:71" s="2" customFormat="1" ht="18.75" customHeight="1" x14ac:dyDescent="0.25">
      <c r="B31" s="103"/>
      <c r="C31" s="88"/>
      <c r="J31" s="15"/>
      <c r="K31" s="88"/>
      <c r="L31" s="104"/>
      <c r="M31" s="104"/>
      <c r="N31" s="104"/>
      <c r="O31" s="105"/>
      <c r="P31" s="106"/>
    </row>
    <row r="32" spans="1:71" s="2" customFormat="1" ht="18.75" customHeight="1" x14ac:dyDescent="0.25">
      <c r="A32" s="12"/>
      <c r="C32" s="104"/>
      <c r="J32" s="15"/>
      <c r="L32" s="88"/>
      <c r="M32" s="88"/>
      <c r="N32" s="88"/>
      <c r="O32" s="88"/>
      <c r="P32" s="102"/>
    </row>
    <row r="33" spans="1:16" s="2" customFormat="1" ht="18.75" customHeight="1" x14ac:dyDescent="0.25">
      <c r="C33" s="88"/>
      <c r="D33" s="102"/>
      <c r="E33" s="107"/>
      <c r="F33" s="107"/>
      <c r="G33" s="108"/>
      <c r="H33" s="99"/>
      <c r="I33" s="3"/>
      <c r="J33" s="3"/>
      <c r="L33" s="88"/>
      <c r="M33" s="88"/>
      <c r="N33" s="88"/>
      <c r="O33" s="88"/>
      <c r="P33" s="102"/>
    </row>
    <row r="34" spans="1:16" ht="49.5" customHeight="1" x14ac:dyDescent="0.25">
      <c r="A34" s="2"/>
      <c r="B34" s="2"/>
      <c r="C34" s="88"/>
      <c r="K34" s="2"/>
      <c r="L34" s="2"/>
      <c r="M34" s="2"/>
      <c r="N34" s="2"/>
      <c r="O34" s="2"/>
      <c r="P34" s="19"/>
    </row>
    <row r="35" spans="1:16" s="2" customFormat="1" ht="15" customHeight="1" x14ac:dyDescent="0.25">
      <c r="D35" s="102"/>
      <c r="E35" s="107"/>
      <c r="F35" s="107"/>
      <c r="G35" s="113"/>
      <c r="H35" s="113"/>
      <c r="I35" s="114"/>
      <c r="J35" s="49"/>
      <c r="P35" s="19"/>
    </row>
    <row r="36" spans="1:16" s="2" customFormat="1" ht="15" customHeight="1" x14ac:dyDescent="0.25">
      <c r="D36" s="102"/>
      <c r="E36" s="107"/>
      <c r="F36" s="107"/>
      <c r="G36" s="113"/>
      <c r="H36" s="113"/>
      <c r="I36" s="114"/>
      <c r="J36" s="49"/>
      <c r="P36" s="19"/>
    </row>
    <row r="37" spans="1:16" s="2" customFormat="1" ht="15" customHeight="1" x14ac:dyDescent="0.25">
      <c r="D37" s="19"/>
      <c r="E37" s="15"/>
      <c r="F37" s="15"/>
      <c r="J37" s="15"/>
      <c r="P37" s="19"/>
    </row>
    <row r="38" spans="1:16" s="2" customFormat="1" ht="15" customHeight="1" x14ac:dyDescent="0.25">
      <c r="D38" s="19"/>
      <c r="E38" s="15"/>
      <c r="F38" s="15"/>
      <c r="J38" s="15"/>
      <c r="P38" s="19"/>
    </row>
    <row r="39" spans="1:16" s="2" customFormat="1" ht="15" customHeight="1" x14ac:dyDescent="0.25">
      <c r="D39" s="19"/>
      <c r="E39" s="15"/>
      <c r="F39" s="15"/>
      <c r="J39" s="15"/>
      <c r="P39" s="19"/>
    </row>
    <row r="40" spans="1:16" s="2" customFormat="1" ht="15" customHeight="1" x14ac:dyDescent="0.25">
      <c r="D40" s="19"/>
      <c r="E40" s="15"/>
      <c r="F40" s="15"/>
      <c r="J40" s="15"/>
      <c r="P40" s="19"/>
    </row>
    <row r="41" spans="1:16" s="2" customFormat="1" ht="15" customHeight="1" x14ac:dyDescent="0.25">
      <c r="D41" s="19"/>
      <c r="E41" s="15"/>
      <c r="F41" s="15"/>
      <c r="J41" s="15"/>
      <c r="P41" s="19"/>
    </row>
    <row r="42" spans="1:16" s="2" customFormat="1" ht="15" customHeight="1" x14ac:dyDescent="0.25">
      <c r="D42" s="19"/>
      <c r="E42" s="15"/>
      <c r="F42" s="15"/>
      <c r="J42" s="15"/>
      <c r="P42" s="19"/>
    </row>
    <row r="43" spans="1:16" s="2" customFormat="1" ht="15" customHeight="1" x14ac:dyDescent="0.25">
      <c r="D43" s="19"/>
      <c r="E43" s="15"/>
      <c r="F43" s="15"/>
      <c r="J43" s="15"/>
      <c r="P43" s="19"/>
    </row>
    <row r="44" spans="1:16" s="2" customFormat="1" ht="15" customHeight="1" x14ac:dyDescent="0.25">
      <c r="D44" s="19"/>
      <c r="E44" s="15"/>
      <c r="F44" s="15"/>
      <c r="J44" s="15"/>
      <c r="P44" s="19"/>
    </row>
    <row r="45" spans="1:16" s="2" customFormat="1" ht="15" customHeight="1" x14ac:dyDescent="0.25">
      <c r="D45" s="19"/>
      <c r="E45" s="15"/>
      <c r="F45" s="15"/>
      <c r="J45" s="15"/>
      <c r="P45" s="19"/>
    </row>
    <row r="46" spans="1:16" s="2" customFormat="1" ht="15" customHeight="1" x14ac:dyDescent="0.25">
      <c r="D46" s="19"/>
      <c r="E46" s="15"/>
      <c r="F46" s="15"/>
      <c r="J46" s="15"/>
      <c r="P46" s="19"/>
    </row>
    <row r="47" spans="1:16" s="2" customFormat="1" ht="15" customHeight="1" x14ac:dyDescent="0.25">
      <c r="D47" s="19"/>
      <c r="E47" s="15"/>
      <c r="F47" s="15"/>
      <c r="J47" s="15"/>
      <c r="P47" s="19"/>
    </row>
    <row r="48" spans="1:16" s="2" customFormat="1" ht="15" customHeight="1" x14ac:dyDescent="0.25">
      <c r="D48" s="19"/>
      <c r="E48" s="15"/>
      <c r="F48" s="15"/>
      <c r="J48" s="15"/>
      <c r="P48" s="19"/>
    </row>
    <row r="49" spans="1:59" s="2" customFormat="1" ht="15" customHeight="1" x14ac:dyDescent="0.25">
      <c r="D49" s="19"/>
      <c r="E49" s="15"/>
      <c r="F49" s="15"/>
      <c r="J49" s="15"/>
      <c r="P49" s="19"/>
    </row>
    <row r="50" spans="1:59" s="2" customFormat="1" ht="15" customHeight="1" x14ac:dyDescent="0.25">
      <c r="D50" s="19"/>
      <c r="E50" s="15"/>
      <c r="F50" s="15"/>
      <c r="J50" s="15"/>
      <c r="P50" s="19"/>
    </row>
    <row r="51" spans="1:59" s="2" customFormat="1" ht="15" customHeight="1" x14ac:dyDescent="0.25">
      <c r="D51" s="19"/>
      <c r="E51" s="15"/>
      <c r="F51" s="15"/>
      <c r="J51" s="15"/>
      <c r="P51" s="19"/>
    </row>
    <row r="52" spans="1:59" s="2" customFormat="1" ht="15" customHeight="1" x14ac:dyDescent="0.25">
      <c r="B52" s="12"/>
      <c r="D52" s="19"/>
      <c r="E52" s="15"/>
      <c r="F52" s="15"/>
      <c r="J52" s="15"/>
      <c r="K52" s="12"/>
      <c r="P52" s="19"/>
    </row>
    <row r="53" spans="1:59" s="2" customFormat="1" ht="15" customHeight="1" x14ac:dyDescent="0.25">
      <c r="B53" s="12"/>
      <c r="D53" s="19"/>
      <c r="E53" s="15"/>
      <c r="F53" s="15"/>
      <c r="J53" s="15"/>
      <c r="K53" s="12"/>
      <c r="P53" s="19"/>
    </row>
    <row r="54" spans="1:59" s="2" customFormat="1" ht="15" customHeight="1" x14ac:dyDescent="0.25">
      <c r="B54" s="12"/>
      <c r="D54" s="19"/>
      <c r="E54" s="15"/>
      <c r="F54" s="15"/>
      <c r="J54" s="15"/>
      <c r="K54" s="12"/>
      <c r="L54" s="12"/>
      <c r="M54" s="12"/>
      <c r="N54" s="12"/>
      <c r="O54" s="12"/>
      <c r="P54" s="20"/>
    </row>
    <row r="55" spans="1:59" s="2" customFormat="1" ht="14.1" customHeight="1" x14ac:dyDescent="0.25">
      <c r="A55" s="12"/>
      <c r="B55" s="12"/>
      <c r="C55" s="12"/>
      <c r="D55" s="19"/>
      <c r="E55" s="15"/>
      <c r="F55" s="15"/>
      <c r="J55" s="15"/>
      <c r="K55" s="12"/>
      <c r="L55" s="12"/>
      <c r="M55" s="12"/>
      <c r="N55" s="12"/>
      <c r="O55" s="12"/>
      <c r="P55" s="20"/>
    </row>
    <row r="56" spans="1:59" s="2" customFormat="1" ht="14.1" customHeight="1" x14ac:dyDescent="0.25">
      <c r="A56" s="12"/>
      <c r="B56" s="12"/>
      <c r="C56" s="12"/>
      <c r="D56" s="19"/>
      <c r="E56" s="15"/>
      <c r="F56" s="15"/>
      <c r="J56" s="15"/>
      <c r="K56" s="12"/>
      <c r="L56" s="12"/>
      <c r="M56" s="12"/>
      <c r="N56" s="12"/>
      <c r="O56" s="12"/>
      <c r="P56" s="20"/>
    </row>
    <row r="57" spans="1:59" ht="14.1" customHeight="1" x14ac:dyDescent="0.25">
      <c r="C57" s="12"/>
      <c r="D57" s="20"/>
      <c r="E57" s="16"/>
      <c r="F57" s="16"/>
      <c r="G57" s="12"/>
      <c r="H57" s="12"/>
      <c r="I57" s="12"/>
      <c r="J57" s="16"/>
      <c r="K57" s="12"/>
      <c r="L57" s="12"/>
      <c r="M57" s="12"/>
      <c r="N57" s="12"/>
      <c r="O57" s="12"/>
      <c r="P57" s="20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59" ht="14.1" customHeight="1" x14ac:dyDescent="0.25">
      <c r="C58" s="12"/>
      <c r="D58" s="20"/>
      <c r="E58" s="16"/>
      <c r="F58" s="16"/>
      <c r="G58" s="12"/>
      <c r="H58" s="12"/>
      <c r="I58" s="12"/>
      <c r="J58" s="16"/>
      <c r="L58" s="12"/>
      <c r="M58" s="12"/>
      <c r="N58" s="12"/>
      <c r="O58" s="12"/>
      <c r="P58" s="20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59" ht="14.1" customHeight="1" x14ac:dyDescent="0.25">
      <c r="C59" s="12"/>
      <c r="D59" s="20"/>
      <c r="E59" s="16"/>
      <c r="F59" s="16"/>
      <c r="G59" s="12"/>
      <c r="H59" s="12"/>
      <c r="I59" s="12"/>
      <c r="J59" s="16"/>
      <c r="L59" s="12"/>
      <c r="M59" s="12"/>
      <c r="N59" s="12"/>
      <c r="O59" s="12"/>
      <c r="P59" s="20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0" spans="1:59" ht="14.1" customHeight="1" x14ac:dyDescent="0.25">
      <c r="C60" s="12"/>
      <c r="D60" s="20"/>
      <c r="E60" s="16"/>
      <c r="F60" s="16"/>
      <c r="G60" s="12"/>
      <c r="H60" s="12"/>
      <c r="I60" s="12"/>
      <c r="J60" s="16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</row>
    <row r="61" spans="1:59" ht="14.1" customHeight="1" x14ac:dyDescent="0.25">
      <c r="D61" s="20"/>
      <c r="E61" s="16"/>
      <c r="F61" s="16"/>
      <c r="G61" s="12"/>
      <c r="H61" s="12"/>
      <c r="I61" s="12"/>
      <c r="J61" s="16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</row>
    <row r="62" spans="1:59" ht="14.1" customHeight="1" x14ac:dyDescent="0.25">
      <c r="D62" s="20"/>
      <c r="E62" s="16"/>
      <c r="F62" s="16"/>
      <c r="G62" s="12"/>
      <c r="H62" s="12"/>
      <c r="I62" s="12"/>
      <c r="J62" s="16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3" spans="1:59" ht="14.1" customHeight="1" x14ac:dyDescent="0.25">
      <c r="Q63" s="115"/>
    </row>
    <row r="65" spans="17:17" ht="14.1" customHeight="1" x14ac:dyDescent="0.25">
      <c r="Q65" s="115"/>
    </row>
    <row r="67" spans="17:17" ht="14.1" customHeight="1" x14ac:dyDescent="0.25">
      <c r="Q67" s="115"/>
    </row>
    <row r="69" spans="17:17" ht="14.1" customHeight="1" x14ac:dyDescent="0.25">
      <c r="Q69" s="115"/>
    </row>
    <row r="71" spans="17:17" ht="14.1" customHeight="1" x14ac:dyDescent="0.25">
      <c r="Q71" s="115"/>
    </row>
    <row r="73" spans="17:17" ht="14.1" customHeight="1" x14ac:dyDescent="0.25">
      <c r="Q73" s="115"/>
    </row>
    <row r="75" spans="17:17" ht="14.1" customHeight="1" x14ac:dyDescent="0.25">
      <c r="Q75" s="115"/>
    </row>
    <row r="77" spans="17:17" ht="14.1" customHeight="1" x14ac:dyDescent="0.25">
      <c r="Q77" s="115"/>
    </row>
  </sheetData>
  <sheetProtection algorithmName="SHA-512" hashValue="XTzoBpOw6XEr/1KbqidLjIU/1CrBMXqZ3ZX7mNHxZKRG5aq5OFWDaZVY1nn73Kgb1byXXfEBK3xherKGfK9c4w==" saltValue="fvk0wZLYl1BiC0apZvKDiw==" spinCount="100000" sheet="1" objects="1" scenarios="1" sort="0"/>
  <mergeCells count="22">
    <mergeCell ref="L13:M13"/>
    <mergeCell ref="D2:H2"/>
    <mergeCell ref="B3:B4"/>
    <mergeCell ref="L3:O3"/>
    <mergeCell ref="L4:M4"/>
    <mergeCell ref="N4:O4"/>
    <mergeCell ref="L5:M5"/>
    <mergeCell ref="N5:O5"/>
    <mergeCell ref="L7:O7"/>
    <mergeCell ref="L8:M8"/>
    <mergeCell ref="N8:O8"/>
    <mergeCell ref="L9:M9"/>
    <mergeCell ref="L11:O11"/>
    <mergeCell ref="L24:O26"/>
    <mergeCell ref="D27:I28"/>
    <mergeCell ref="L27:O28"/>
    <mergeCell ref="L14:M14"/>
    <mergeCell ref="L15:M15"/>
    <mergeCell ref="L16:M16"/>
    <mergeCell ref="L18:O18"/>
    <mergeCell ref="O22:P22"/>
    <mergeCell ref="O23:P23"/>
  </mergeCells>
  <conditionalFormatting sqref="R2:BS26">
    <cfRule type="expression" dxfId="25" priority="1">
      <formula>IF(ISBLANK($A$1),TRUE,FALSE)</formula>
    </cfRule>
  </conditionalFormatting>
  <conditionalFormatting sqref="AJ4:BS26">
    <cfRule type="containsErrors" dxfId="24" priority="2">
      <formula>ISERROR(AJ4)</formula>
    </cfRule>
  </conditionalFormatting>
  <dataValidations count="2">
    <dataValidation type="list" showInputMessage="1" showErrorMessage="1" sqref="H5:H26">
      <formula1>$T$4:$T$11</formula1>
    </dataValidation>
    <dataValidation type="list" showInputMessage="1" showErrorMessage="1" sqref="H4">
      <formula1>$T$4:$T$9</formula1>
    </dataValidation>
  </dataValidations>
  <hyperlinks>
    <hyperlink ref="L27" r:id="rId1" display="https://youtu.be/myxUd_RfmoI"/>
  </hyperlinks>
  <printOptions horizontalCentered="1"/>
  <pageMargins left="0.5" right="0.5" top="0.5" bottom="0.7" header="0" footer="0.3"/>
  <pageSetup orientation="landscape" r:id="rId2"/>
  <headerFooter>
    <oddFooter>&amp;L&amp;8Printed &amp;D  &amp;T&amp;C&amp;8Pulaski County Schools&amp;R&amp;8Page &amp;P of &amp;N</oddFooter>
  </headerFooter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77"/>
  <sheetViews>
    <sheetView showGridLines="0" zoomScaleNormal="100" workbookViewId="0"/>
  </sheetViews>
  <sheetFormatPr defaultColWidth="9.140625" defaultRowHeight="14.1" customHeight="1" x14ac:dyDescent="0.25"/>
  <cols>
    <col min="1" max="1" width="2.7109375" style="12" customWidth="1"/>
    <col min="2" max="2" width="113.5703125" style="12" customWidth="1"/>
    <col min="3" max="3" width="2.7109375" style="104" customWidth="1"/>
    <col min="4" max="4" width="6.42578125" style="106" customWidth="1"/>
    <col min="5" max="5" width="10.42578125" style="109" customWidth="1"/>
    <col min="6" max="6" width="7" style="109" customWidth="1"/>
    <col min="7" max="7" width="7" style="110" customWidth="1"/>
    <col min="8" max="8" width="8.42578125" style="110" customWidth="1"/>
    <col min="9" max="9" width="41.85546875" style="111" customWidth="1"/>
    <col min="10" max="10" width="2.7109375" style="112" customWidth="1"/>
    <col min="11" max="11" width="2.7109375" style="104" customWidth="1"/>
    <col min="12" max="12" width="14.42578125" style="104" customWidth="1"/>
    <col min="13" max="13" width="2" style="104" bestFit="1" customWidth="1"/>
    <col min="14" max="15" width="10.5703125" style="104" customWidth="1"/>
    <col min="16" max="16" width="2.5703125" style="106" customWidth="1"/>
    <col min="17" max="17" width="14" style="2" customWidth="1"/>
    <col min="18" max="18" width="8.140625" style="2" bestFit="1" customWidth="1"/>
    <col min="19" max="20" width="9.140625" style="2" customWidth="1"/>
    <col min="21" max="22" width="10.7109375" style="2" customWidth="1"/>
    <col min="23" max="35" width="9.140625" style="2" customWidth="1"/>
    <col min="36" max="48" width="9.140625" style="2"/>
    <col min="49" max="56" width="9.140625" style="2" customWidth="1"/>
    <col min="57" max="59" width="9.140625" style="2"/>
    <col min="60" max="16384" width="9.140625" style="12"/>
  </cols>
  <sheetData>
    <row r="1" spans="1:73" s="81" customFormat="1" ht="10.5" customHeight="1" x14ac:dyDescent="0.3">
      <c r="A1" s="1"/>
      <c r="B1" s="82"/>
      <c r="D1" s="83"/>
      <c r="E1" s="84"/>
      <c r="F1" s="84"/>
      <c r="G1" s="82"/>
      <c r="H1" s="82"/>
      <c r="I1" s="85"/>
      <c r="J1" s="86"/>
      <c r="M1" s="129"/>
      <c r="N1" s="83"/>
      <c r="O1" s="83"/>
      <c r="P1" s="83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U1" s="87"/>
    </row>
    <row r="2" spans="1:73" s="81" customFormat="1" ht="18.75" customHeight="1" x14ac:dyDescent="0.35">
      <c r="B2" s="79" t="s">
        <v>78</v>
      </c>
      <c r="D2" s="142" t="str">
        <f>IF($N$4="","",$N$4)</f>
        <v/>
      </c>
      <c r="E2" s="142"/>
      <c r="F2" s="142"/>
      <c r="G2" s="142"/>
      <c r="H2" s="142"/>
      <c r="I2" s="120" t="str">
        <f>IF($N$8="","",$N$8)</f>
        <v/>
      </c>
      <c r="J2" s="120"/>
      <c r="K2" s="121"/>
      <c r="L2" s="122"/>
      <c r="M2" s="122"/>
      <c r="N2" s="122"/>
      <c r="O2" s="28"/>
      <c r="P2" s="29"/>
      <c r="Q2" s="87"/>
      <c r="R2" s="11" t="s">
        <v>23</v>
      </c>
      <c r="S2" s="4"/>
      <c r="T2" s="4"/>
      <c r="U2" s="4"/>
      <c r="V2" s="4"/>
      <c r="W2" s="6"/>
      <c r="X2" s="68">
        <v>1</v>
      </c>
      <c r="Y2" s="68">
        <v>2</v>
      </c>
      <c r="Z2" s="68">
        <v>3</v>
      </c>
      <c r="AA2" s="68">
        <v>4</v>
      </c>
      <c r="AB2" s="69">
        <v>5</v>
      </c>
      <c r="AC2" s="70">
        <v>6</v>
      </c>
      <c r="AD2" s="70">
        <v>7</v>
      </c>
      <c r="AE2" s="70">
        <v>8</v>
      </c>
      <c r="AF2" s="70">
        <v>9</v>
      </c>
      <c r="AG2" s="70">
        <v>10</v>
      </c>
      <c r="AH2" s="70">
        <v>11</v>
      </c>
      <c r="AI2" s="70">
        <v>12</v>
      </c>
      <c r="AJ2" s="65">
        <v>1</v>
      </c>
      <c r="AK2" s="66">
        <v>2</v>
      </c>
      <c r="AL2" s="66">
        <v>3</v>
      </c>
      <c r="AM2" s="66">
        <v>4</v>
      </c>
      <c r="AN2" s="67">
        <v>5</v>
      </c>
      <c r="AO2" s="67">
        <v>6</v>
      </c>
      <c r="AP2" s="67">
        <v>7</v>
      </c>
      <c r="AQ2" s="67">
        <v>8</v>
      </c>
      <c r="AR2" s="67">
        <v>9</v>
      </c>
      <c r="AS2" s="67">
        <v>10</v>
      </c>
      <c r="AT2" s="67">
        <v>11</v>
      </c>
      <c r="AU2" s="67">
        <v>12</v>
      </c>
      <c r="AV2" s="62">
        <v>1</v>
      </c>
      <c r="AW2" s="63">
        <v>2</v>
      </c>
      <c r="AX2" s="63">
        <v>3</v>
      </c>
      <c r="AY2" s="63">
        <v>4</v>
      </c>
      <c r="AZ2" s="64">
        <v>5</v>
      </c>
      <c r="BA2" s="62">
        <v>6</v>
      </c>
      <c r="BB2" s="62">
        <v>7</v>
      </c>
      <c r="BC2" s="62">
        <v>8</v>
      </c>
      <c r="BD2" s="62">
        <v>9</v>
      </c>
      <c r="BE2" s="62">
        <v>10</v>
      </c>
      <c r="BF2" s="62">
        <v>11</v>
      </c>
      <c r="BG2" s="62">
        <v>12</v>
      </c>
      <c r="BH2" s="58">
        <v>1</v>
      </c>
      <c r="BI2" s="59">
        <v>2</v>
      </c>
      <c r="BJ2" s="59">
        <v>3</v>
      </c>
      <c r="BK2" s="59">
        <v>4</v>
      </c>
      <c r="BL2" s="60">
        <v>5</v>
      </c>
      <c r="BM2" s="58">
        <v>6</v>
      </c>
      <c r="BN2" s="58">
        <v>7</v>
      </c>
      <c r="BO2" s="58">
        <v>8</v>
      </c>
      <c r="BP2" s="58">
        <v>9</v>
      </c>
      <c r="BQ2" s="58">
        <v>10</v>
      </c>
      <c r="BR2" s="58">
        <v>11</v>
      </c>
      <c r="BS2" s="58">
        <v>12</v>
      </c>
    </row>
    <row r="3" spans="1:73" s="2" customFormat="1" ht="18.75" customHeight="1" thickBot="1" x14ac:dyDescent="0.35">
      <c r="B3" s="156" t="str">
        <f>IF($N$4="","",IF($N$8="",$N$4,$N$4&amp;"  ("&amp;N8&amp;")"))</f>
        <v/>
      </c>
      <c r="C3" s="88"/>
      <c r="D3" s="89" t="s">
        <v>22</v>
      </c>
      <c r="E3" s="89" t="s">
        <v>20</v>
      </c>
      <c r="F3" s="89" t="s">
        <v>19</v>
      </c>
      <c r="G3" s="89" t="s">
        <v>21</v>
      </c>
      <c r="H3" s="90" t="s">
        <v>72</v>
      </c>
      <c r="I3" s="91" t="s">
        <v>18</v>
      </c>
      <c r="J3" s="92"/>
      <c r="K3" s="30"/>
      <c r="L3" s="157" t="s">
        <v>62</v>
      </c>
      <c r="M3" s="157"/>
      <c r="N3" s="157"/>
      <c r="O3" s="157"/>
      <c r="P3" s="31"/>
      <c r="Q3" s="18"/>
      <c r="R3" s="43">
        <v>0</v>
      </c>
      <c r="S3" s="44" t="s">
        <v>71</v>
      </c>
      <c r="T3" s="44" t="s">
        <v>65</v>
      </c>
      <c r="U3" s="44" t="s">
        <v>69</v>
      </c>
      <c r="V3" s="44" t="s">
        <v>70</v>
      </c>
      <c r="W3" s="45" t="s">
        <v>11</v>
      </c>
      <c r="X3" s="71" t="s">
        <v>5</v>
      </c>
      <c r="Y3" s="71" t="s">
        <v>6</v>
      </c>
      <c r="Z3" s="71" t="s">
        <v>7</v>
      </c>
      <c r="AA3" s="71" t="s">
        <v>8</v>
      </c>
      <c r="AB3" s="71" t="s">
        <v>9</v>
      </c>
      <c r="AC3" s="71" t="s">
        <v>10</v>
      </c>
      <c r="AD3" s="71" t="s">
        <v>36</v>
      </c>
      <c r="AE3" s="71" t="s">
        <v>26</v>
      </c>
      <c r="AF3" s="71" t="s">
        <v>28</v>
      </c>
      <c r="AG3" s="71" t="s">
        <v>30</v>
      </c>
      <c r="AH3" s="71" t="s">
        <v>32</v>
      </c>
      <c r="AI3" s="71" t="s">
        <v>34</v>
      </c>
      <c r="AJ3" s="50" t="s">
        <v>75</v>
      </c>
      <c r="AK3" s="50" t="s">
        <v>0</v>
      </c>
      <c r="AL3" s="50" t="s">
        <v>1</v>
      </c>
      <c r="AM3" s="50" t="s">
        <v>2</v>
      </c>
      <c r="AN3" s="50" t="s">
        <v>3</v>
      </c>
      <c r="AO3" s="50" t="s">
        <v>4</v>
      </c>
      <c r="AP3" s="50" t="s">
        <v>25</v>
      </c>
      <c r="AQ3" s="50" t="s">
        <v>27</v>
      </c>
      <c r="AR3" s="50" t="s">
        <v>29</v>
      </c>
      <c r="AS3" s="50" t="s">
        <v>31</v>
      </c>
      <c r="AT3" s="50" t="s">
        <v>33</v>
      </c>
      <c r="AU3" s="50" t="s">
        <v>35</v>
      </c>
      <c r="AV3" s="56" t="s">
        <v>77</v>
      </c>
      <c r="AW3" s="56" t="s">
        <v>13</v>
      </c>
      <c r="AX3" s="56" t="s">
        <v>14</v>
      </c>
      <c r="AY3" s="56" t="s">
        <v>15</v>
      </c>
      <c r="AZ3" s="56" t="s">
        <v>16</v>
      </c>
      <c r="BA3" s="56" t="s">
        <v>17</v>
      </c>
      <c r="BB3" s="56" t="s">
        <v>37</v>
      </c>
      <c r="BC3" s="56" t="s">
        <v>38</v>
      </c>
      <c r="BD3" s="56" t="s">
        <v>39</v>
      </c>
      <c r="BE3" s="56" t="s">
        <v>40</v>
      </c>
      <c r="BF3" s="56" t="s">
        <v>41</v>
      </c>
      <c r="BG3" s="56" t="s">
        <v>42</v>
      </c>
      <c r="BH3" s="54" t="s">
        <v>43</v>
      </c>
      <c r="BI3" s="54" t="s">
        <v>44</v>
      </c>
      <c r="BJ3" s="54" t="s">
        <v>45</v>
      </c>
      <c r="BK3" s="54" t="s">
        <v>46</v>
      </c>
      <c r="BL3" s="54" t="s">
        <v>47</v>
      </c>
      <c r="BM3" s="54" t="s">
        <v>48</v>
      </c>
      <c r="BN3" s="54" t="s">
        <v>49</v>
      </c>
      <c r="BO3" s="54" t="s">
        <v>50</v>
      </c>
      <c r="BP3" s="54" t="s">
        <v>51</v>
      </c>
      <c r="BQ3" s="54" t="s">
        <v>52</v>
      </c>
      <c r="BR3" s="54" t="s">
        <v>53</v>
      </c>
      <c r="BS3" s="54" t="s">
        <v>54</v>
      </c>
    </row>
    <row r="4" spans="1:73" s="2" customFormat="1" ht="18.75" customHeight="1" thickTop="1" thickBot="1" x14ac:dyDescent="0.3">
      <c r="B4" s="156"/>
      <c r="C4" s="88"/>
      <c r="D4" s="7">
        <v>0</v>
      </c>
      <c r="E4" s="8">
        <v>42590</v>
      </c>
      <c r="F4" s="5" t="str">
        <f>IFERROR(IF(COUNT(G$4:G4)=0,"",IF(H4="Hold",F3,IF(ISNUMBER(U4),G4,F3+V4))),"")</f>
        <v/>
      </c>
      <c r="G4" s="13"/>
      <c r="H4" s="26"/>
      <c r="I4" s="17"/>
      <c r="J4" s="93"/>
      <c r="K4" s="30"/>
      <c r="L4" s="145" t="s">
        <v>24</v>
      </c>
      <c r="M4" s="145"/>
      <c r="N4" s="147"/>
      <c r="O4" s="147"/>
      <c r="P4" s="32"/>
      <c r="Q4" s="18"/>
      <c r="R4" s="46">
        <v>1</v>
      </c>
      <c r="S4" s="47" t="e">
        <f t="shared" ref="S4:S26" si="0">IF(OR(ISTEXT($G4),ISBLANK($G4)),NA(),$G4)</f>
        <v>#N/A</v>
      </c>
      <c r="T4" s="52" t="s">
        <v>64</v>
      </c>
      <c r="U4" s="52" t="str">
        <f>IF(H4="30 Mins",$N$19,IF(H4="45 Mins",$N$20,IF(H4="60 Mins",$N$21,IF(H4="Alt 1",$N$22,IF(H4="Alt 2",$N$23,IF(H4="Alt 3",$N$24,IF(H4="Alt 4",$N$25,IF(H4="Alt 5",#REF!,IF(H4="Change",V3,"")))))))))</f>
        <v/>
      </c>
      <c r="V4" s="53" t="e">
        <f>IF(COUNT(U$4:U4)=0,NA(),IF(ISNUMBER(U4),U4,V3))</f>
        <v>#N/A</v>
      </c>
      <c r="W4" s="48" t="e">
        <f t="shared" ref="W4:W26" si="1">IF(ISNUMBER(U4),E4-3,NA())</f>
        <v>#N/A</v>
      </c>
      <c r="X4" s="72" t="str">
        <f>IF(AND(ISNUMBER($S4),COUNT($U$4:$U4)=X$2),$S4,"")</f>
        <v/>
      </c>
      <c r="Y4" s="72" t="str">
        <f>IF(AND(ISNUMBER($S4),COUNT($U$4:$U4)=Y$2),$S4,"")</f>
        <v/>
      </c>
      <c r="Z4" s="72" t="str">
        <f>IF(AND(ISNUMBER($S4),COUNT($U$4:$U4)=Z$2),$S4,"")</f>
        <v/>
      </c>
      <c r="AA4" s="72" t="str">
        <f>IF(AND(ISNUMBER($S4),COUNT($U$4:$U4)=AA$2),$S4,"")</f>
        <v/>
      </c>
      <c r="AB4" s="72" t="str">
        <f>IF(AND(ISNUMBER($S4),COUNT($U$4:$U4)=AB$2),$S4,"")</f>
        <v/>
      </c>
      <c r="AC4" s="72" t="str">
        <f>IF(AND(ISNUMBER($S4),COUNT($U$4:$U4)=AC$2),$S4,"")</f>
        <v/>
      </c>
      <c r="AD4" s="72" t="str">
        <f>IF(AND(ISNUMBER($S4),COUNT($U$4:$U4)=AD$2),$S4,"")</f>
        <v/>
      </c>
      <c r="AE4" s="72" t="str">
        <f>IF(AND(ISNUMBER($S4),COUNT($U$4:$U4)=AE$2),$S4,"")</f>
        <v/>
      </c>
      <c r="AF4" s="72" t="str">
        <f>IF(AND(ISNUMBER($S4),COUNT($U$4:$U4)=AF$2),$S4,"")</f>
        <v/>
      </c>
      <c r="AG4" s="72" t="str">
        <f>IF(AND(ISNUMBER($S4),COUNT($U$4:$U4)=AG$2),$S4,"")</f>
        <v/>
      </c>
      <c r="AH4" s="72" t="str">
        <f>IF(AND(ISNUMBER($S4),COUNT($U$4:$U4)=AH$2),$S4,"")</f>
        <v/>
      </c>
      <c r="AI4" s="72" t="str">
        <f>IF(AND(ISNUMBER($S4),COUNT($U$4:$U4)=AI$2),$S4,"")</f>
        <v/>
      </c>
      <c r="AJ4" s="51" t="e">
        <f>IFERROR(IF(COUNT($U$4:$U4)&lt;&gt;AJ$2,NA(),SLOPE(X$4:X$26,$R$4:$R$26)*($R4-COUNTIF(BH$4:BH4,"Hold"))+INTERCEPT(X$4:X$26,$R$4:$R$26)),NA())</f>
        <v>#N/A</v>
      </c>
      <c r="AK4" s="51" t="e">
        <f>IFERROR(IF(COUNT($U$4:$U4)&lt;&gt;AK$2,NA(),SLOPE(Y$4:Y$26,$R$4:$R$26)*($R4-COUNTIF(BI$4:BI4,"Hold"))+INTERCEPT(Y$4:Y$26,$R$4:$R$26)),NA())</f>
        <v>#N/A</v>
      </c>
      <c r="AL4" s="51" t="e">
        <f>IFERROR(IF(COUNT($U$4:$U4)&lt;&gt;AL$2,NA(),SLOPE(Z$4:Z$26,$R$4:$R$26)*($R4-COUNTIF(BJ$4:BJ4,"Hold"))+INTERCEPT(Z$4:Z$26,$R$4:$R$26)),NA())</f>
        <v>#N/A</v>
      </c>
      <c r="AM4" s="51" t="e">
        <f>IFERROR(IF(COUNT($U$4:$U4)&lt;&gt;AM$2,NA(),SLOPE(AA$4:AA$26,$R$4:$R$26)*($R4-COUNTIF(BK$4:BK4,"Hold"))+INTERCEPT(AA$4:AA$26,$R$4:$R$26)),NA())</f>
        <v>#N/A</v>
      </c>
      <c r="AN4" s="51" t="e">
        <f>IFERROR(IF(COUNT($U$4:$U4)&lt;&gt;AN$2,NA(),SLOPE(AB$4:AB$26,$R$4:$R$26)*($R4-COUNTIF(BL$4:BL4,"Hold"))+INTERCEPT(AB$4:AB$26,$R$4:$R$26)),NA())</f>
        <v>#N/A</v>
      </c>
      <c r="AO4" s="51" t="e">
        <f>IFERROR(IF(COUNT($U$4:$U4)&lt;&gt;AO$2,NA(),SLOPE(AC$4:AC$26,$R$4:$R$26)*($R4-COUNTIF(BM$4:BM4,"Hold"))+INTERCEPT(AC$4:AC$26,$R$4:$R$26)),NA())</f>
        <v>#N/A</v>
      </c>
      <c r="AP4" s="51" t="e">
        <f>IFERROR(IF(COUNT($U$4:$U4)&lt;&gt;AP$2,NA(),SLOPE(AD$4:AD$26,$R$4:$R$26)*($R4-COUNTIF(BN$4:BN4,"Hold"))+INTERCEPT(AD$4:AD$26,$R$4:$R$26)),NA())</f>
        <v>#N/A</v>
      </c>
      <c r="AQ4" s="51" t="e">
        <f>IFERROR(IF(COUNT($U$4:$U4)&lt;&gt;AQ$2,NA(),SLOPE(AE$4:AE$26,$R$4:$R$26)*($R4-COUNTIF(BO$4:BO4,"Hold"))+INTERCEPT(AE$4:AE$26,$R$4:$R$26)),NA())</f>
        <v>#N/A</v>
      </c>
      <c r="AR4" s="51" t="e">
        <f>IFERROR(IF(COUNT($U$4:$U4)&lt;&gt;AR$2,NA(),SLOPE(AF$4:AF$26,$R$4:$R$26)*($R4-COUNTIF(BP$4:BP4,"Hold"))+INTERCEPT(AF$4:AF$26,$R$4:$R$26)),NA())</f>
        <v>#N/A</v>
      </c>
      <c r="AS4" s="51" t="e">
        <f>IFERROR(IF(COUNT($U$4:$U4)&lt;&gt;AS$2,NA(),SLOPE(AG$4:AG$26,$R$4:$R$26)*($R4-COUNTIF(BQ$4:BQ4,"Hold"))+INTERCEPT(AG$4:AG$26,$R$4:$R$26)),NA())</f>
        <v>#N/A</v>
      </c>
      <c r="AT4" s="51" t="e">
        <f>IFERROR(IF(COUNT($U$4:$U4)&lt;&gt;AT$2,NA(),SLOPE(AH$4:AH$26,$R$4:$R$26)*($R4-COUNTIF(BR$4:BR4,"Hold"))+INTERCEPT(AH$4:AH$26,$R$4:$R$26)),NA())</f>
        <v>#N/A</v>
      </c>
      <c r="AU4" s="51" t="e">
        <f>IFERROR(IF(COUNT($U$4:$U4)&lt;&gt;AU$2,NA(),SLOPE(AI$4:AI$26,$R$4:$R$26)*($R4-COUNTIF(BS$4:BS4,"Hold"))+INTERCEPT(AI$4:AI$26,$R$4:$R$26)),NA())</f>
        <v>#N/A</v>
      </c>
      <c r="AV4" s="57" t="e">
        <f>IF(AND(ISNUMBER($U4),COUNT($U$4:$U4)=AV$2),$G4,IF($H4="Hold",AV3,IF(COUNT($U$4:$U4)=AV$2,$V4+AV3,NA())))</f>
        <v>#N/A</v>
      </c>
      <c r="AW4" s="57" t="e">
        <f>IF(AND(ISNUMBER($U4),COUNT($U$4:$U4)=AW$2),$G4,IF($H4="Hold",AW3,IF(COUNT($U$4:$U4)=AW$2,$V4+AW3,NA())))</f>
        <v>#N/A</v>
      </c>
      <c r="AX4" s="57" t="e">
        <f>IF(AND(ISNUMBER($U4),COUNT($U$4:$U4)=AX$2),$G4,IF($H4="Hold",AX3,IF(COUNT($U$4:$U4)=AX$2,$V4+AX3,NA())))</f>
        <v>#N/A</v>
      </c>
      <c r="AY4" s="57" t="e">
        <f>IF(AND(ISNUMBER($U4),COUNT($U$4:$U4)=AY$2),$G4,IF($H4="Hold",AY3,IF(COUNT($U$4:$U4)=AY$2,$V4+AY3,NA())))</f>
        <v>#N/A</v>
      </c>
      <c r="AZ4" s="57" t="e">
        <f>IF(AND(ISNUMBER($U4),COUNT($U$4:$U4)=AZ$2),$G4,IF($H4="Hold",AZ3,IF(COUNT($U$4:$U4)=AZ$2,$V4+AZ3,NA())))</f>
        <v>#N/A</v>
      </c>
      <c r="BA4" s="57" t="e">
        <f>IF(AND(ISNUMBER($U4),COUNT($U$4:$U4)=BA$2),$G4,IF($H4="Hold",BA3,IF(COUNT($U$4:$U4)=BA$2,$V4+BA3,NA())))</f>
        <v>#N/A</v>
      </c>
      <c r="BB4" s="57" t="e">
        <f>IF(AND(ISNUMBER($U4),COUNT($U$4:$U4)=BB$2),$G4,IF($H4="Hold",BB3,IF(COUNT($U$4:$U4)=BB$2,$V4+BB3,NA())))</f>
        <v>#N/A</v>
      </c>
      <c r="BC4" s="57" t="e">
        <f>IF(AND(ISNUMBER($U4),COUNT($U$4:$U4)=BC$2),$G4,IF($H4="Hold",BC3,IF(COUNT($U$4:$U4)=BC$2,$V4+BC3,NA())))</f>
        <v>#N/A</v>
      </c>
      <c r="BD4" s="57" t="e">
        <f>IF(AND(ISNUMBER($U4),COUNT($U$4:$U4)=BD$2),$G4,IF($H4="Hold",BD3,IF(COUNT($U$4:$U4)=BD$2,$V4+BD3,NA())))</f>
        <v>#N/A</v>
      </c>
      <c r="BE4" s="57" t="e">
        <f>IF(AND(ISNUMBER($U4),COUNT($U$4:$U4)=BE$2),$G4,IF($H4="Hold",BE3,IF(COUNT($U$4:$U4)=BE$2,$V4+BE3,NA())))</f>
        <v>#N/A</v>
      </c>
      <c r="BF4" s="57" t="e">
        <f>IF(AND(ISNUMBER($U4),COUNT($U$4:$U4)=BF$2),$G4,IF($H4="Hold",BF3,IF(COUNT($U$4:$U4)=BF$2,$V4+BF3,NA())))</f>
        <v>#N/A</v>
      </c>
      <c r="BG4" s="57" t="e">
        <f>IF(AND(ISNUMBER($U4),COUNT($U$4:$U4)=BG$2),$G4,IF($H4="Hold",BG3,IF(COUNT($U$4:$U4)=BG$2,$V4+BG3,NA())))</f>
        <v>#N/A</v>
      </c>
      <c r="BH4" s="55" t="e">
        <f>IF(AND(COUNT($U$4:$U4)=BH$2,$H4="Hold"),"Hold",NA())</f>
        <v>#N/A</v>
      </c>
      <c r="BI4" s="55" t="e">
        <f>IF(AND(COUNT($U$4:$U4)=BI$2,$H4="Hold"),"Hold",NA())</f>
        <v>#N/A</v>
      </c>
      <c r="BJ4" s="55" t="e">
        <f>IF(AND(COUNT($U$4:$U4)=BJ$2,$H4="Hold"),"Hold",NA())</f>
        <v>#N/A</v>
      </c>
      <c r="BK4" s="55" t="e">
        <f>IF(AND(COUNT($U$4:$U4)=BK$2,$H4="Hold"),"Hold",NA())</f>
        <v>#N/A</v>
      </c>
      <c r="BL4" s="55" t="e">
        <f>IF(AND(COUNT($U$4:$U4)=BL$2,$H4="Hold"),"Hold",NA())</f>
        <v>#N/A</v>
      </c>
      <c r="BM4" s="55" t="e">
        <f>IF(AND(COUNT($U$4:$U4)=BM$2,$H4="Hold"),"Hold",NA())</f>
        <v>#N/A</v>
      </c>
      <c r="BN4" s="55" t="e">
        <f>IF(AND(COUNT($U$4:$U4)=BN$2,$H4="Hold"),"Hold",NA())</f>
        <v>#N/A</v>
      </c>
      <c r="BO4" s="55" t="e">
        <f>IF(AND(COUNT($U$4:$U4)=BO$2,$H4="Hold"),"Hold",NA())</f>
        <v>#N/A</v>
      </c>
      <c r="BP4" s="55" t="e">
        <f>IF(AND(COUNT($U$4:$U4)=BP$2,$H4="Hold"),"Hold",NA())</f>
        <v>#N/A</v>
      </c>
      <c r="BQ4" s="55" t="e">
        <f>IF(AND(COUNT($U$4:$U4)=BQ$2,$H4="Hold"),"Hold",NA())</f>
        <v>#N/A</v>
      </c>
      <c r="BR4" s="55" t="e">
        <f>IF(AND(COUNT($U$4:$U4)=BR$2,$H4="Hold"),"Hold",NA())</f>
        <v>#N/A</v>
      </c>
      <c r="BS4" s="55" t="e">
        <f>IF(AND(COUNT($U$4:$U4)=BS$2,$H4="Hold"),"Hold",NA())</f>
        <v>#N/A</v>
      </c>
    </row>
    <row r="5" spans="1:73" s="2" customFormat="1" ht="18.75" customHeight="1" thickTop="1" thickBot="1" x14ac:dyDescent="0.3">
      <c r="B5" s="21"/>
      <c r="C5" s="88"/>
      <c r="D5" s="9">
        <f>D4+2</f>
        <v>2</v>
      </c>
      <c r="E5" s="10">
        <f>E4+14</f>
        <v>42604</v>
      </c>
      <c r="F5" s="5" t="str">
        <f>IFERROR(IF(COUNT(G$4:G5)=0,"",IF(H5="Hold",F4,IF(ISNUMBER(U5),G5,F4+V5))),"")</f>
        <v/>
      </c>
      <c r="G5" s="13"/>
      <c r="H5" s="27"/>
      <c r="I5" s="17"/>
      <c r="J5" s="93"/>
      <c r="K5" s="30"/>
      <c r="L5" s="144" t="s">
        <v>12</v>
      </c>
      <c r="M5" s="144"/>
      <c r="N5" s="159"/>
      <c r="O5" s="159"/>
      <c r="P5" s="33"/>
      <c r="R5" s="46">
        <v>2</v>
      </c>
      <c r="S5" s="47" t="e">
        <f t="shared" si="0"/>
        <v>#N/A</v>
      </c>
      <c r="T5" s="47" t="s">
        <v>55</v>
      </c>
      <c r="U5" s="52" t="str">
        <f>IF(H5="30 Mins",$N$19,IF(H5="45 Mins",$N$20,IF(H5="60 Mins",$N$21,IF(H5="Alt 1",$N$22,IF(H5="Alt 2",$N$23,IF(H5="Alt 3",$N$24,IF(H5="Alt 4",$N$25,IF(H5="Alt 5",#REF!,IF(H5="Change",V4,"")))))))))</f>
        <v/>
      </c>
      <c r="V5" s="53" t="e">
        <f>IF(COUNT(U$4:U5)=0,NA(),IF(ISNUMBER(U5),U5,V4))</f>
        <v>#N/A</v>
      </c>
      <c r="W5" s="48" t="e">
        <f t="shared" si="1"/>
        <v>#N/A</v>
      </c>
      <c r="X5" s="72" t="str">
        <f>IF(AND(ISNUMBER($S5),COUNT($U$4:$U5)=X$2),$S5,"")</f>
        <v/>
      </c>
      <c r="Y5" s="72" t="str">
        <f>IF(AND(ISNUMBER($S5),COUNT($U$4:$U5)=Y$2),$S5,"")</f>
        <v/>
      </c>
      <c r="Z5" s="72" t="str">
        <f>IF(AND(ISNUMBER($S5),COUNT($U$4:$U5)=Z$2),$S5,"")</f>
        <v/>
      </c>
      <c r="AA5" s="72" t="str">
        <f>IF(AND(ISNUMBER($S5),COUNT($U$4:$U5)=AA$2),$S5,"")</f>
        <v/>
      </c>
      <c r="AB5" s="72" t="str">
        <f>IF(AND(ISNUMBER($S5),COUNT($U$4:$U5)=AB$2),$S5,"")</f>
        <v/>
      </c>
      <c r="AC5" s="72" t="str">
        <f>IF(AND(ISNUMBER($S5),COUNT($U$4:$U5)=AC$2),$S5,"")</f>
        <v/>
      </c>
      <c r="AD5" s="72" t="str">
        <f>IF(AND(ISNUMBER($S5),COUNT($U$4:$U5)=AD$2),$S5,"")</f>
        <v/>
      </c>
      <c r="AE5" s="72" t="str">
        <f>IF(AND(ISNUMBER($S5),COUNT($U$4:$U5)=AE$2),$S5,"")</f>
        <v/>
      </c>
      <c r="AF5" s="72" t="str">
        <f>IF(AND(ISNUMBER($S5),COUNT($U$4:$U5)=AF$2),$S5,"")</f>
        <v/>
      </c>
      <c r="AG5" s="72" t="str">
        <f>IF(AND(ISNUMBER($S5),COUNT($U$4:$U5)=AG$2),$S5,"")</f>
        <v/>
      </c>
      <c r="AH5" s="72" t="str">
        <f>IF(AND(ISNUMBER($S5),COUNT($U$4:$U5)=AH$2),$S5,"")</f>
        <v/>
      </c>
      <c r="AI5" s="72" t="str">
        <f>IF(AND(ISNUMBER($S5),COUNT($U$4:$U5)=AI$2),$S5,"")</f>
        <v/>
      </c>
      <c r="AJ5" s="51" t="e">
        <f>IFERROR(IF(COUNT($U$4:$U5)&lt;&gt;AJ$2,NA(),SLOPE(X$4:X$26,$R$4:$R$26)*($R5-COUNTIF(BH$4:BH5,"Hold"))+INTERCEPT(X$4:X$26,$R$4:$R$26)),NA())</f>
        <v>#N/A</v>
      </c>
      <c r="AK5" s="51" t="e">
        <f>IFERROR(IF(COUNT($U$4:$U5)&lt;&gt;AK$2,NA(),SLOPE(Y$4:Y$26,$R$4:$R$26)*($R5-COUNTIF(BI$4:BI5,"Hold"))+INTERCEPT(Y$4:Y$26,$R$4:$R$26)),NA())</f>
        <v>#N/A</v>
      </c>
      <c r="AL5" s="51" t="e">
        <f>IFERROR(IF(COUNT($U$4:$U5)&lt;&gt;AL$2,NA(),SLOPE(Z$4:Z$26,$R$4:$R$26)*($R5-COUNTIF(BJ$4:BJ5,"Hold"))+INTERCEPT(Z$4:Z$26,$R$4:$R$26)),NA())</f>
        <v>#N/A</v>
      </c>
      <c r="AM5" s="51" t="e">
        <f>IFERROR(IF(COUNT($U$4:$U5)&lt;&gt;AM$2,NA(),SLOPE(AA$4:AA$26,$R$4:$R$26)*($R5-COUNTIF(BK$4:BK5,"Hold"))+INTERCEPT(AA$4:AA$26,$R$4:$R$26)),NA())</f>
        <v>#N/A</v>
      </c>
      <c r="AN5" s="51" t="e">
        <f>IFERROR(IF(COUNT($U$4:$U5)&lt;&gt;AN$2,NA(),SLOPE(AB$4:AB$26,$R$4:$R$26)*($R5-COUNTIF(BL$4:BL5,"Hold"))+INTERCEPT(AB$4:AB$26,$R$4:$R$26)),NA())</f>
        <v>#N/A</v>
      </c>
      <c r="AO5" s="51" t="e">
        <f>IFERROR(IF(COUNT($U$4:$U5)&lt;&gt;AO$2,NA(),SLOPE(AC$4:AC$26,$R$4:$R$26)*($R5-COUNTIF(BM$4:BM5,"Hold"))+INTERCEPT(AC$4:AC$26,$R$4:$R$26)),NA())</f>
        <v>#N/A</v>
      </c>
      <c r="AP5" s="51" t="e">
        <f>IFERROR(IF(COUNT($U$4:$U5)&lt;&gt;AP$2,NA(),SLOPE(AD$4:AD$26,$R$4:$R$26)*($R5-COUNTIF(BN$4:BN5,"Hold"))+INTERCEPT(AD$4:AD$26,$R$4:$R$26)),NA())</f>
        <v>#N/A</v>
      </c>
      <c r="AQ5" s="51" t="e">
        <f>IFERROR(IF(COUNT($U$4:$U5)&lt;&gt;AQ$2,NA(),SLOPE(AE$4:AE$26,$R$4:$R$26)*($R5-COUNTIF(BO$4:BO5,"Hold"))+INTERCEPT(AE$4:AE$26,$R$4:$R$26)),NA())</f>
        <v>#N/A</v>
      </c>
      <c r="AR5" s="51" t="e">
        <f>IFERROR(IF(COUNT($U$4:$U5)&lt;&gt;AR$2,NA(),SLOPE(AF$4:AF$26,$R$4:$R$26)*($R5-COUNTIF(BP$4:BP5,"Hold"))+INTERCEPT(AF$4:AF$26,$R$4:$R$26)),NA())</f>
        <v>#N/A</v>
      </c>
      <c r="AS5" s="51" t="e">
        <f>IFERROR(IF(COUNT($U$4:$U5)&lt;&gt;AS$2,NA(),SLOPE(AG$4:AG$26,$R$4:$R$26)*($R5-COUNTIF(BQ$4:BQ5,"Hold"))+INTERCEPT(AG$4:AG$26,$R$4:$R$26)),NA())</f>
        <v>#N/A</v>
      </c>
      <c r="AT5" s="51" t="e">
        <f>IFERROR(IF(COUNT($U$4:$U5)&lt;&gt;AT$2,NA(),SLOPE(AH$4:AH$26,$R$4:$R$26)*($R5-COUNTIF(BR$4:BR5,"Hold"))+INTERCEPT(AH$4:AH$26,$R$4:$R$26)),NA())</f>
        <v>#N/A</v>
      </c>
      <c r="AU5" s="51" t="e">
        <f>IFERROR(IF(COUNT($U$4:$U5)&lt;&gt;AU$2,NA(),SLOPE(AI$4:AI$26,$R$4:$R$26)*($R5-COUNTIF(BS$4:BS5,"Hold"))+INTERCEPT(AI$4:AI$26,$R$4:$R$26)),NA())</f>
        <v>#N/A</v>
      </c>
      <c r="AV5" s="57" t="e">
        <f>IF(AND(ISNUMBER($U5),COUNT($U$4:$U5)=AV$2),$G5,IF($H5="Hold",AV4,IF(COUNT($U$4:$U5)=AV$2,$V5+AV4,NA())))</f>
        <v>#N/A</v>
      </c>
      <c r="AW5" s="57" t="e">
        <f>IF(AND(ISNUMBER($U5),COUNT($U$4:$U5)=AW$2),$G5,IF($H5="Hold",AW4,IF(COUNT($U$4:$U5)=AW$2,$V5+AW4,NA())))</f>
        <v>#N/A</v>
      </c>
      <c r="AX5" s="57" t="e">
        <f>IF(AND(ISNUMBER($U5),COUNT($U$4:$U5)=AX$2),$G5,IF($H5="Hold",AX4,IF(COUNT($U$4:$U5)=AX$2,$V5+AX4,NA())))</f>
        <v>#N/A</v>
      </c>
      <c r="AY5" s="57" t="e">
        <f>IF(AND(ISNUMBER($U5),COUNT($U$4:$U5)=AY$2),$G5,IF($H5="Hold",AY4,IF(COUNT($U$4:$U5)=AY$2,$V5+AY4,NA())))</f>
        <v>#N/A</v>
      </c>
      <c r="AZ5" s="57" t="e">
        <f>IF(AND(ISNUMBER($U5),COUNT($U$4:$U5)=AZ$2),$G5,IF($H5="Hold",AZ4,IF(COUNT($U$4:$U5)=AZ$2,$V5+AZ4,NA())))</f>
        <v>#N/A</v>
      </c>
      <c r="BA5" s="57" t="e">
        <f>IF(AND(ISNUMBER($U5),COUNT($U$4:$U5)=BA$2),$G5,IF($H5="Hold",BA4,IF(COUNT($U$4:$U5)=BA$2,$V5+BA4,NA())))</f>
        <v>#N/A</v>
      </c>
      <c r="BB5" s="57" t="e">
        <f>IF(AND(ISNUMBER($U5),COUNT($U$4:$U5)=BB$2),$G5,IF($H5="Hold",BB4,IF(COUNT($U$4:$U5)=BB$2,$V5+BB4,NA())))</f>
        <v>#N/A</v>
      </c>
      <c r="BC5" s="57" t="e">
        <f>IF(AND(ISNUMBER($U5),COUNT($U$4:$U5)=BC$2),$G5,IF($H5="Hold",BC4,IF(COUNT($U$4:$U5)=BC$2,$V5+BC4,NA())))</f>
        <v>#N/A</v>
      </c>
      <c r="BD5" s="57" t="e">
        <f>IF(AND(ISNUMBER($U5),COUNT($U$4:$U5)=BD$2),$G5,IF($H5="Hold",BD4,IF(COUNT($U$4:$U5)=BD$2,$V5+BD4,NA())))</f>
        <v>#N/A</v>
      </c>
      <c r="BE5" s="57" t="e">
        <f>IF(AND(ISNUMBER($U5),COUNT($U$4:$U5)=BE$2),$G5,IF($H5="Hold",BE4,IF(COUNT($U$4:$U5)=BE$2,$V5+BE4,NA())))</f>
        <v>#N/A</v>
      </c>
      <c r="BF5" s="57" t="e">
        <f>IF(AND(ISNUMBER($U5),COUNT($U$4:$U5)=BF$2),$G5,IF($H5="Hold",BF4,IF(COUNT($U$4:$U5)=BF$2,$V5+BF4,NA())))</f>
        <v>#N/A</v>
      </c>
      <c r="BG5" s="57" t="e">
        <f>IF(AND(ISNUMBER($U5),COUNT($U$4:$U5)=BG$2),$G5,IF($H5="Hold",BG4,IF(COUNT($U$4:$U5)=BG$2,$V5+BG4,NA())))</f>
        <v>#N/A</v>
      </c>
      <c r="BH5" s="55" t="e">
        <f>IF(AND(COUNT($U$4:$U5)=BH$2,$H5="Hold"),"Hold",NA())</f>
        <v>#N/A</v>
      </c>
      <c r="BI5" s="55" t="e">
        <f>IF(AND(COUNT($U$4:$U5)=BI$2,$H5="Hold"),"Hold",NA())</f>
        <v>#N/A</v>
      </c>
      <c r="BJ5" s="55" t="e">
        <f>IF(AND(COUNT($U$4:$U5)=BJ$2,$H5="Hold"),"Hold",NA())</f>
        <v>#N/A</v>
      </c>
      <c r="BK5" s="55" t="e">
        <f>IF(AND(COUNT($U$4:$U5)=BK$2,$H5="Hold"),"Hold",NA())</f>
        <v>#N/A</v>
      </c>
      <c r="BL5" s="55" t="e">
        <f>IF(AND(COUNT($U$4:$U5)=BL$2,$H5="Hold"),"Hold",NA())</f>
        <v>#N/A</v>
      </c>
      <c r="BM5" s="55" t="e">
        <f>IF(AND(COUNT($U$4:$U5)=BM$2,$H5="Hold"),"Hold",NA())</f>
        <v>#N/A</v>
      </c>
      <c r="BN5" s="55" t="e">
        <f>IF(AND(COUNT($U$4:$U5)=BN$2,$H5="Hold"),"Hold",NA())</f>
        <v>#N/A</v>
      </c>
      <c r="BO5" s="55" t="e">
        <f>IF(AND(COUNT($U$4:$U5)=BO$2,$H5="Hold"),"Hold",NA())</f>
        <v>#N/A</v>
      </c>
      <c r="BP5" s="55" t="e">
        <f>IF(AND(COUNT($U$4:$U5)=BP$2,$H5="Hold"),"Hold",NA())</f>
        <v>#N/A</v>
      </c>
      <c r="BQ5" s="55" t="e">
        <f>IF(AND(COUNT($U$4:$U5)=BQ$2,$H5="Hold"),"Hold",NA())</f>
        <v>#N/A</v>
      </c>
      <c r="BR5" s="55" t="e">
        <f>IF(AND(COUNT($U$4:$U5)=BR$2,$H5="Hold"),"Hold",NA())</f>
        <v>#N/A</v>
      </c>
      <c r="BS5" s="55" t="e">
        <f>IF(AND(COUNT($U$4:$U5)=BS$2,$H5="Hold"),"Hold",NA())</f>
        <v>#N/A</v>
      </c>
    </row>
    <row r="6" spans="1:73" s="94" customFormat="1" ht="18.75" customHeight="1" thickTop="1" x14ac:dyDescent="0.25">
      <c r="B6" s="22"/>
      <c r="C6" s="95"/>
      <c r="D6" s="9">
        <f t="shared" ref="D6:D26" si="2">D5+2</f>
        <v>4</v>
      </c>
      <c r="E6" s="10">
        <f t="shared" ref="E6:E26" si="3">E5+14</f>
        <v>42618</v>
      </c>
      <c r="F6" s="5" t="str">
        <f>IFERROR(IF(COUNT(G$4:G6)=0,"",IF(H6="Hold",F5,IF(ISNUMBER(U6),G6,F5+V6))),"")</f>
        <v/>
      </c>
      <c r="G6" s="13"/>
      <c r="H6" s="27"/>
      <c r="I6" s="17"/>
      <c r="J6" s="93"/>
      <c r="K6" s="34"/>
      <c r="L6" s="74"/>
      <c r="M6" s="74"/>
      <c r="N6" s="75"/>
      <c r="O6" s="75"/>
      <c r="P6" s="35"/>
      <c r="R6" s="46">
        <v>3</v>
      </c>
      <c r="S6" s="47" t="e">
        <f t="shared" si="0"/>
        <v>#N/A</v>
      </c>
      <c r="T6" s="47" t="s">
        <v>66</v>
      </c>
      <c r="U6" s="52" t="str">
        <f>IF(H6="30 Mins",$N$19,IF(H6="45 Mins",$N$20,IF(H6="60 Mins",$N$21,IF(H6="Alt 1",$N$22,IF(H6="Alt 2",$N$23,IF(H6="Alt 3",$N$24,IF(H6="Alt 4",$N$25,IF(H6="Alt 5",#REF!,IF(H6="Change",V5,"")))))))))</f>
        <v/>
      </c>
      <c r="V6" s="53" t="e">
        <f>IF(COUNT(U$4:U6)=0,NA(),IF(ISNUMBER(U6),U6,V5))</f>
        <v>#N/A</v>
      </c>
      <c r="W6" s="48" t="e">
        <f t="shared" si="1"/>
        <v>#N/A</v>
      </c>
      <c r="X6" s="72" t="str">
        <f>IF(AND(ISNUMBER($S6),COUNT($U$4:$U6)=X$2),$S6,"")</f>
        <v/>
      </c>
      <c r="Y6" s="72" t="str">
        <f>IF(AND(ISNUMBER($S6),COUNT($U$4:$U6)=Y$2),$S6,"")</f>
        <v/>
      </c>
      <c r="Z6" s="72" t="str">
        <f>IF(AND(ISNUMBER($S6),COUNT($U$4:$U6)=Z$2),$S6,"")</f>
        <v/>
      </c>
      <c r="AA6" s="72" t="str">
        <f>IF(AND(ISNUMBER($S6),COUNT($U$4:$U6)=AA$2),$S6,"")</f>
        <v/>
      </c>
      <c r="AB6" s="72" t="str">
        <f>IF(AND(ISNUMBER($S6),COUNT($U$4:$U6)=AB$2),$S6,"")</f>
        <v/>
      </c>
      <c r="AC6" s="72" t="str">
        <f>IF(AND(ISNUMBER($S6),COUNT($U$4:$U6)=AC$2),$S6,"")</f>
        <v/>
      </c>
      <c r="AD6" s="72" t="str">
        <f>IF(AND(ISNUMBER($S6),COUNT($U$4:$U6)=AD$2),$S6,"")</f>
        <v/>
      </c>
      <c r="AE6" s="72" t="str">
        <f>IF(AND(ISNUMBER($S6),COUNT($U$4:$U6)=AE$2),$S6,"")</f>
        <v/>
      </c>
      <c r="AF6" s="72" t="str">
        <f>IF(AND(ISNUMBER($S6),COUNT($U$4:$U6)=AF$2),$S6,"")</f>
        <v/>
      </c>
      <c r="AG6" s="72" t="str">
        <f>IF(AND(ISNUMBER($S6),COUNT($U$4:$U6)=AG$2),$S6,"")</f>
        <v/>
      </c>
      <c r="AH6" s="72" t="str">
        <f>IF(AND(ISNUMBER($S6),COUNT($U$4:$U6)=AH$2),$S6,"")</f>
        <v/>
      </c>
      <c r="AI6" s="72" t="str">
        <f>IF(AND(ISNUMBER($S6),COUNT($U$4:$U6)=AI$2),$S6,"")</f>
        <v/>
      </c>
      <c r="AJ6" s="51" t="e">
        <f>IFERROR(IF(COUNT($U$4:$U6)&lt;&gt;AJ$2,NA(),SLOPE(X$4:X$26,$R$4:$R$26)*($R6-COUNTIF(BH$4:BH6,"Hold"))+INTERCEPT(X$4:X$26,$R$4:$R$26)),NA())</f>
        <v>#N/A</v>
      </c>
      <c r="AK6" s="51" t="e">
        <f>IFERROR(IF(COUNT($U$4:$U6)&lt;&gt;AK$2,NA(),SLOPE(Y$4:Y$26,$R$4:$R$26)*($R6-COUNTIF(BI$4:BI6,"Hold"))+INTERCEPT(Y$4:Y$26,$R$4:$R$26)),NA())</f>
        <v>#N/A</v>
      </c>
      <c r="AL6" s="51" t="e">
        <f>IFERROR(IF(COUNT($U$4:$U6)&lt;&gt;AL$2,NA(),SLOPE(Z$4:Z$26,$R$4:$R$26)*($R6-COUNTIF(BJ$4:BJ6,"Hold"))+INTERCEPT(Z$4:Z$26,$R$4:$R$26)),NA())</f>
        <v>#N/A</v>
      </c>
      <c r="AM6" s="51" t="e">
        <f>IFERROR(IF(COUNT($U$4:$U6)&lt;&gt;AM$2,NA(),SLOPE(AA$4:AA$26,$R$4:$R$26)*($R6-COUNTIF(BK$4:BK6,"Hold"))+INTERCEPT(AA$4:AA$26,$R$4:$R$26)),NA())</f>
        <v>#N/A</v>
      </c>
      <c r="AN6" s="51" t="e">
        <f>IFERROR(IF(COUNT($U$4:$U6)&lt;&gt;AN$2,NA(),SLOPE(AB$4:AB$26,$R$4:$R$26)*($R6-COUNTIF(BL$4:BL6,"Hold"))+INTERCEPT(AB$4:AB$26,$R$4:$R$26)),NA())</f>
        <v>#N/A</v>
      </c>
      <c r="AO6" s="51" t="e">
        <f>IFERROR(IF(COUNT($U$4:$U6)&lt;&gt;AO$2,NA(),SLOPE(AC$4:AC$26,$R$4:$R$26)*($R6-COUNTIF(BM$4:BM6,"Hold"))+INTERCEPT(AC$4:AC$26,$R$4:$R$26)),NA())</f>
        <v>#N/A</v>
      </c>
      <c r="AP6" s="51" t="e">
        <f>IFERROR(IF(COUNT($U$4:$U6)&lt;&gt;AP$2,NA(),SLOPE(AD$4:AD$26,$R$4:$R$26)*($R6-COUNTIF(BN$4:BN6,"Hold"))+INTERCEPT(AD$4:AD$26,$R$4:$R$26)),NA())</f>
        <v>#N/A</v>
      </c>
      <c r="AQ6" s="51" t="e">
        <f>IFERROR(IF(COUNT($U$4:$U6)&lt;&gt;AQ$2,NA(),SLOPE(AE$4:AE$26,$R$4:$R$26)*($R6-COUNTIF(BO$4:BO6,"Hold"))+INTERCEPT(AE$4:AE$26,$R$4:$R$26)),NA())</f>
        <v>#N/A</v>
      </c>
      <c r="AR6" s="51" t="e">
        <f>IFERROR(IF(COUNT($U$4:$U6)&lt;&gt;AR$2,NA(),SLOPE(AF$4:AF$26,$R$4:$R$26)*($R6-COUNTIF(BP$4:BP6,"Hold"))+INTERCEPT(AF$4:AF$26,$R$4:$R$26)),NA())</f>
        <v>#N/A</v>
      </c>
      <c r="AS6" s="51" t="e">
        <f>IFERROR(IF(COUNT($U$4:$U6)&lt;&gt;AS$2,NA(),SLOPE(AG$4:AG$26,$R$4:$R$26)*($R6-COUNTIF(BQ$4:BQ6,"Hold"))+INTERCEPT(AG$4:AG$26,$R$4:$R$26)),NA())</f>
        <v>#N/A</v>
      </c>
      <c r="AT6" s="51" t="e">
        <f>IFERROR(IF(COUNT($U$4:$U6)&lt;&gt;AT$2,NA(),SLOPE(AH$4:AH$26,$R$4:$R$26)*($R6-COUNTIF(BR$4:BR6,"Hold"))+INTERCEPT(AH$4:AH$26,$R$4:$R$26)),NA())</f>
        <v>#N/A</v>
      </c>
      <c r="AU6" s="51" t="e">
        <f>IFERROR(IF(COUNT($U$4:$U6)&lt;&gt;AU$2,NA(),SLOPE(AI$4:AI$26,$R$4:$R$26)*($R6-COUNTIF(BS$4:BS6,"Hold"))+INTERCEPT(AI$4:AI$26,$R$4:$R$26)),NA())</f>
        <v>#N/A</v>
      </c>
      <c r="AV6" s="57" t="e">
        <f>IF(AND(ISNUMBER($U6),COUNT($U$4:$U6)=AV$2),$G6,IF($H6="Hold",AV5,IF(COUNT($U$4:$U6)=AV$2,$V6+AV5,NA())))</f>
        <v>#N/A</v>
      </c>
      <c r="AW6" s="57" t="e">
        <f>IF(AND(ISNUMBER($U6),COUNT($U$4:$U6)=AW$2),$G6,IF($H6="Hold",AW5,IF(COUNT($U$4:$U6)=AW$2,$V6+AW5,NA())))</f>
        <v>#N/A</v>
      </c>
      <c r="AX6" s="57" t="e">
        <f>IF(AND(ISNUMBER($U6),COUNT($U$4:$U6)=AX$2),$G6,IF($H6="Hold",AX5,IF(COUNT($U$4:$U6)=AX$2,$V6+AX5,NA())))</f>
        <v>#N/A</v>
      </c>
      <c r="AY6" s="57" t="e">
        <f>IF(AND(ISNUMBER($U6),COUNT($U$4:$U6)=AY$2),$G6,IF($H6="Hold",AY5,IF(COUNT($U$4:$U6)=AY$2,$V6+AY5,NA())))</f>
        <v>#N/A</v>
      </c>
      <c r="AZ6" s="57" t="e">
        <f>IF(AND(ISNUMBER($U6),COUNT($U$4:$U6)=AZ$2),$G6,IF($H6="Hold",AZ5,IF(COUNT($U$4:$U6)=AZ$2,$V6+AZ5,NA())))</f>
        <v>#N/A</v>
      </c>
      <c r="BA6" s="57" t="e">
        <f>IF(AND(ISNUMBER($U6),COUNT($U$4:$U6)=BA$2),$G6,IF($H6="Hold",BA5,IF(COUNT($U$4:$U6)=BA$2,$V6+BA5,NA())))</f>
        <v>#N/A</v>
      </c>
      <c r="BB6" s="57" t="e">
        <f>IF(AND(ISNUMBER($U6),COUNT($U$4:$U6)=BB$2),$G6,IF($H6="Hold",BB5,IF(COUNT($U$4:$U6)=BB$2,$V6+BB5,NA())))</f>
        <v>#N/A</v>
      </c>
      <c r="BC6" s="57" t="e">
        <f>IF(AND(ISNUMBER($U6),COUNT($U$4:$U6)=BC$2),$G6,IF($H6="Hold",BC5,IF(COUNT($U$4:$U6)=BC$2,$V6+BC5,NA())))</f>
        <v>#N/A</v>
      </c>
      <c r="BD6" s="57" t="e">
        <f>IF(AND(ISNUMBER($U6),COUNT($U$4:$U6)=BD$2),$G6,IF($H6="Hold",BD5,IF(COUNT($U$4:$U6)=BD$2,$V6+BD5,NA())))</f>
        <v>#N/A</v>
      </c>
      <c r="BE6" s="57" t="e">
        <f>IF(AND(ISNUMBER($U6),COUNT($U$4:$U6)=BE$2),$G6,IF($H6="Hold",BE5,IF(COUNT($U$4:$U6)=BE$2,$V6+BE5,NA())))</f>
        <v>#N/A</v>
      </c>
      <c r="BF6" s="57" t="e">
        <f>IF(AND(ISNUMBER($U6),COUNT($U$4:$U6)=BF$2),$G6,IF($H6="Hold",BF5,IF(COUNT($U$4:$U6)=BF$2,$V6+BF5,NA())))</f>
        <v>#N/A</v>
      </c>
      <c r="BG6" s="57" t="e">
        <f>IF(AND(ISNUMBER($U6),COUNT($U$4:$U6)=BG$2),$G6,IF($H6="Hold",BG5,IF(COUNT($U$4:$U6)=BG$2,$V6+BG5,NA())))</f>
        <v>#N/A</v>
      </c>
      <c r="BH6" s="55" t="e">
        <f>IF(AND(COUNT($U$4:$U6)=BH$2,$H6="Hold"),"Hold",NA())</f>
        <v>#N/A</v>
      </c>
      <c r="BI6" s="55" t="e">
        <f>IF(AND(COUNT($U$4:$U6)=BI$2,$H6="Hold"),"Hold",NA())</f>
        <v>#N/A</v>
      </c>
      <c r="BJ6" s="55" t="e">
        <f>IF(AND(COUNT($U$4:$U6)=BJ$2,$H6="Hold"),"Hold",NA())</f>
        <v>#N/A</v>
      </c>
      <c r="BK6" s="55" t="e">
        <f>IF(AND(COUNT($U$4:$U6)=BK$2,$H6="Hold"),"Hold",NA())</f>
        <v>#N/A</v>
      </c>
      <c r="BL6" s="55" t="e">
        <f>IF(AND(COUNT($U$4:$U6)=BL$2,$H6="Hold"),"Hold",NA())</f>
        <v>#N/A</v>
      </c>
      <c r="BM6" s="55" t="e">
        <f>IF(AND(COUNT($U$4:$U6)=BM$2,$H6="Hold"),"Hold",NA())</f>
        <v>#N/A</v>
      </c>
      <c r="BN6" s="55" t="e">
        <f>IF(AND(COUNT($U$4:$U6)=BN$2,$H6="Hold"),"Hold",NA())</f>
        <v>#N/A</v>
      </c>
      <c r="BO6" s="55" t="e">
        <f>IF(AND(COUNT($U$4:$U6)=BO$2,$H6="Hold"),"Hold",NA())</f>
        <v>#N/A</v>
      </c>
      <c r="BP6" s="55" t="e">
        <f>IF(AND(COUNT($U$4:$U6)=BP$2,$H6="Hold"),"Hold",NA())</f>
        <v>#N/A</v>
      </c>
      <c r="BQ6" s="55" t="e">
        <f>IF(AND(COUNT($U$4:$U6)=BQ$2,$H6="Hold"),"Hold",NA())</f>
        <v>#N/A</v>
      </c>
      <c r="BR6" s="55" t="e">
        <f>IF(AND(COUNT($U$4:$U6)=BR$2,$H6="Hold"),"Hold",NA())</f>
        <v>#N/A</v>
      </c>
      <c r="BS6" s="55" t="e">
        <f>IF(AND(COUNT($U$4:$U6)=BS$2,$H6="Hold"),"Hold",NA())</f>
        <v>#N/A</v>
      </c>
    </row>
    <row r="7" spans="1:73" s="94" customFormat="1" ht="18.75" customHeight="1" x14ac:dyDescent="0.25">
      <c r="B7" s="22"/>
      <c r="C7" s="95"/>
      <c r="D7" s="9">
        <f t="shared" si="2"/>
        <v>6</v>
      </c>
      <c r="E7" s="10">
        <f t="shared" si="3"/>
        <v>42632</v>
      </c>
      <c r="F7" s="5" t="str">
        <f>IFERROR(IF(COUNT(G$4:G7)=0,"",IF(H7="Hold",F6,IF(ISNUMBER(U7),G7,F6+V7))),"")</f>
        <v/>
      </c>
      <c r="G7" s="13"/>
      <c r="H7" s="27"/>
      <c r="I7" s="17"/>
      <c r="J7" s="93"/>
      <c r="K7" s="34"/>
      <c r="L7" s="158" t="s">
        <v>61</v>
      </c>
      <c r="M7" s="158"/>
      <c r="N7" s="158"/>
      <c r="O7" s="158"/>
      <c r="P7" s="36"/>
      <c r="R7" s="46">
        <v>4</v>
      </c>
      <c r="S7" s="47" t="e">
        <f t="shared" si="0"/>
        <v>#N/A</v>
      </c>
      <c r="T7" s="47" t="s">
        <v>67</v>
      </c>
      <c r="U7" s="52" t="str">
        <f>IF(H7="30 Mins",$N$19,IF(H7="45 Mins",$N$20,IF(H7="60 Mins",$N$21,IF(H7="Alt 1",$N$22,IF(H7="Alt 2",$N$23,IF(H7="Alt 3",$N$24,IF(H7="Alt 4",$N$25,IF(H7="Alt 5",#REF!,IF(H7="Change",V6,"")))))))))</f>
        <v/>
      </c>
      <c r="V7" s="53" t="e">
        <f>IF(COUNT(U$4:U7)=0,NA(),IF(ISNUMBER(U7),U7,V6))</f>
        <v>#N/A</v>
      </c>
      <c r="W7" s="48" t="e">
        <f t="shared" si="1"/>
        <v>#N/A</v>
      </c>
      <c r="X7" s="72" t="str">
        <f>IF(AND(ISNUMBER($S7),COUNT($U$4:$U7)=X$2),$S7,"")</f>
        <v/>
      </c>
      <c r="Y7" s="72" t="str">
        <f>IF(AND(ISNUMBER($S7),COUNT($U$4:$U7)=Y$2),$S7,"")</f>
        <v/>
      </c>
      <c r="Z7" s="72" t="str">
        <f>IF(AND(ISNUMBER($S7),COUNT($U$4:$U7)=Z$2),$S7,"")</f>
        <v/>
      </c>
      <c r="AA7" s="72" t="str">
        <f>IF(AND(ISNUMBER($S7),COUNT($U$4:$U7)=AA$2),$S7,"")</f>
        <v/>
      </c>
      <c r="AB7" s="72" t="str">
        <f>IF(AND(ISNUMBER($S7),COUNT($U$4:$U7)=AB$2),$S7,"")</f>
        <v/>
      </c>
      <c r="AC7" s="72" t="str">
        <f>IF(AND(ISNUMBER($S7),COUNT($U$4:$U7)=AC$2),$S7,"")</f>
        <v/>
      </c>
      <c r="AD7" s="72" t="str">
        <f>IF(AND(ISNUMBER($S7),COUNT($U$4:$U7)=AD$2),$S7,"")</f>
        <v/>
      </c>
      <c r="AE7" s="72" t="str">
        <f>IF(AND(ISNUMBER($S7),COUNT($U$4:$U7)=AE$2),$S7,"")</f>
        <v/>
      </c>
      <c r="AF7" s="72" t="str">
        <f>IF(AND(ISNUMBER($S7),COUNT($U$4:$U7)=AF$2),$S7,"")</f>
        <v/>
      </c>
      <c r="AG7" s="72" t="str">
        <f>IF(AND(ISNUMBER($S7),COUNT($U$4:$U7)=AG$2),$S7,"")</f>
        <v/>
      </c>
      <c r="AH7" s="72" t="str">
        <f>IF(AND(ISNUMBER($S7),COUNT($U$4:$U7)=AH$2),$S7,"")</f>
        <v/>
      </c>
      <c r="AI7" s="72" t="str">
        <f>IF(AND(ISNUMBER($S7),COUNT($U$4:$U7)=AI$2),$S7,"")</f>
        <v/>
      </c>
      <c r="AJ7" s="51" t="e">
        <f>IFERROR(IF(COUNT($U$4:$U7)&lt;&gt;AJ$2,NA(),SLOPE(X$4:X$26,$R$4:$R$26)*($R7-COUNTIF(BH$4:BH7,"Hold"))+INTERCEPT(X$4:X$26,$R$4:$R$26)),NA())</f>
        <v>#N/A</v>
      </c>
      <c r="AK7" s="51" t="e">
        <f>IFERROR(IF(COUNT($U$4:$U7)&lt;&gt;AK$2,NA(),SLOPE(Y$4:Y$26,$R$4:$R$26)*($R7-COUNTIF(BI$4:BI7,"Hold"))+INTERCEPT(Y$4:Y$26,$R$4:$R$26)),NA())</f>
        <v>#N/A</v>
      </c>
      <c r="AL7" s="51" t="e">
        <f>IFERROR(IF(COUNT($U$4:$U7)&lt;&gt;AL$2,NA(),SLOPE(Z$4:Z$26,$R$4:$R$26)*($R7-COUNTIF(BJ$4:BJ7,"Hold"))+INTERCEPT(Z$4:Z$26,$R$4:$R$26)),NA())</f>
        <v>#N/A</v>
      </c>
      <c r="AM7" s="51" t="e">
        <f>IFERROR(IF(COUNT($U$4:$U7)&lt;&gt;AM$2,NA(),SLOPE(AA$4:AA$26,$R$4:$R$26)*($R7-COUNTIF(BK$4:BK7,"Hold"))+INTERCEPT(AA$4:AA$26,$R$4:$R$26)),NA())</f>
        <v>#N/A</v>
      </c>
      <c r="AN7" s="51" t="e">
        <f>IFERROR(IF(COUNT($U$4:$U7)&lt;&gt;AN$2,NA(),SLOPE(AB$4:AB$26,$R$4:$R$26)*($R7-COUNTIF(BL$4:BL7,"Hold"))+INTERCEPT(AB$4:AB$26,$R$4:$R$26)),NA())</f>
        <v>#N/A</v>
      </c>
      <c r="AO7" s="51" t="e">
        <f>IFERROR(IF(COUNT($U$4:$U7)&lt;&gt;AO$2,NA(),SLOPE(AC$4:AC$26,$R$4:$R$26)*($R7-COUNTIF(BM$4:BM7,"Hold"))+INTERCEPT(AC$4:AC$26,$R$4:$R$26)),NA())</f>
        <v>#N/A</v>
      </c>
      <c r="AP7" s="51" t="e">
        <f>IFERROR(IF(COUNT($U$4:$U7)&lt;&gt;AP$2,NA(),SLOPE(AD$4:AD$26,$R$4:$R$26)*($R7-COUNTIF(BN$4:BN7,"Hold"))+INTERCEPT(AD$4:AD$26,$R$4:$R$26)),NA())</f>
        <v>#N/A</v>
      </c>
      <c r="AQ7" s="51" t="e">
        <f>IFERROR(IF(COUNT($U$4:$U7)&lt;&gt;AQ$2,NA(),SLOPE(AE$4:AE$26,$R$4:$R$26)*($R7-COUNTIF(BO$4:BO7,"Hold"))+INTERCEPT(AE$4:AE$26,$R$4:$R$26)),NA())</f>
        <v>#N/A</v>
      </c>
      <c r="AR7" s="51" t="e">
        <f>IFERROR(IF(COUNT($U$4:$U7)&lt;&gt;AR$2,NA(),SLOPE(AF$4:AF$26,$R$4:$R$26)*($R7-COUNTIF(BP$4:BP7,"Hold"))+INTERCEPT(AF$4:AF$26,$R$4:$R$26)),NA())</f>
        <v>#N/A</v>
      </c>
      <c r="AS7" s="51" t="e">
        <f>IFERROR(IF(COUNT($U$4:$U7)&lt;&gt;AS$2,NA(),SLOPE(AG$4:AG$26,$R$4:$R$26)*($R7-COUNTIF(BQ$4:BQ7,"Hold"))+INTERCEPT(AG$4:AG$26,$R$4:$R$26)),NA())</f>
        <v>#N/A</v>
      </c>
      <c r="AT7" s="51" t="e">
        <f>IFERROR(IF(COUNT($U$4:$U7)&lt;&gt;AT$2,NA(),SLOPE(AH$4:AH$26,$R$4:$R$26)*($R7-COUNTIF(BR$4:BR7,"Hold"))+INTERCEPT(AH$4:AH$26,$R$4:$R$26)),NA())</f>
        <v>#N/A</v>
      </c>
      <c r="AU7" s="51" t="e">
        <f>IFERROR(IF(COUNT($U$4:$U7)&lt;&gt;AU$2,NA(),SLOPE(AI$4:AI$26,$R$4:$R$26)*($R7-COUNTIF(BS$4:BS7,"Hold"))+INTERCEPT(AI$4:AI$26,$R$4:$R$26)),NA())</f>
        <v>#N/A</v>
      </c>
      <c r="AV7" s="57" t="e">
        <f>IF(AND(ISNUMBER($U7),COUNT($U$4:$U7)=AV$2),$G7,IF($H7="Hold",AV6,IF(COUNT($U$4:$U7)=AV$2,$V7+AV6,NA())))</f>
        <v>#N/A</v>
      </c>
      <c r="AW7" s="57" t="e">
        <f>IF(AND(ISNUMBER($U7),COUNT($U$4:$U7)=AW$2),$G7,IF($H7="Hold",AW6,IF(COUNT($U$4:$U7)=AW$2,$V7+AW6,NA())))</f>
        <v>#N/A</v>
      </c>
      <c r="AX7" s="57" t="e">
        <f>IF(AND(ISNUMBER($U7),COUNT($U$4:$U7)=AX$2),$G7,IF($H7="Hold",AX6,IF(COUNT($U$4:$U7)=AX$2,$V7+AX6,NA())))</f>
        <v>#N/A</v>
      </c>
      <c r="AY7" s="57" t="e">
        <f>IF(AND(ISNUMBER($U7),COUNT($U$4:$U7)=AY$2),$G7,IF($H7="Hold",AY6,IF(COUNT($U$4:$U7)=AY$2,$V7+AY6,NA())))</f>
        <v>#N/A</v>
      </c>
      <c r="AZ7" s="57" t="e">
        <f>IF(AND(ISNUMBER($U7),COUNT($U$4:$U7)=AZ$2),$G7,IF($H7="Hold",AZ6,IF(COUNT($U$4:$U7)=AZ$2,$V7+AZ6,NA())))</f>
        <v>#N/A</v>
      </c>
      <c r="BA7" s="57" t="e">
        <f>IF(AND(ISNUMBER($U7),COUNT($U$4:$U7)=BA$2),$G7,IF($H7="Hold",BA6,IF(COUNT($U$4:$U7)=BA$2,$V7+BA6,NA())))</f>
        <v>#N/A</v>
      </c>
      <c r="BB7" s="57" t="e">
        <f>IF(AND(ISNUMBER($U7),COUNT($U$4:$U7)=BB$2),$G7,IF($H7="Hold",BB6,IF(COUNT($U$4:$U7)=BB$2,$V7+BB6,NA())))</f>
        <v>#N/A</v>
      </c>
      <c r="BC7" s="57" t="e">
        <f>IF(AND(ISNUMBER($U7),COUNT($U$4:$U7)=BC$2),$G7,IF($H7="Hold",BC6,IF(COUNT($U$4:$U7)=BC$2,$V7+BC6,NA())))</f>
        <v>#N/A</v>
      </c>
      <c r="BD7" s="57" t="e">
        <f>IF(AND(ISNUMBER($U7),COUNT($U$4:$U7)=BD$2),$G7,IF($H7="Hold",BD6,IF(COUNT($U$4:$U7)=BD$2,$V7+BD6,NA())))</f>
        <v>#N/A</v>
      </c>
      <c r="BE7" s="57" t="e">
        <f>IF(AND(ISNUMBER($U7),COUNT($U$4:$U7)=BE$2),$G7,IF($H7="Hold",BE6,IF(COUNT($U$4:$U7)=BE$2,$V7+BE6,NA())))</f>
        <v>#N/A</v>
      </c>
      <c r="BF7" s="57" t="e">
        <f>IF(AND(ISNUMBER($U7),COUNT($U$4:$U7)=BF$2),$G7,IF($H7="Hold",BF6,IF(COUNT($U$4:$U7)=BF$2,$V7+BF6,NA())))</f>
        <v>#N/A</v>
      </c>
      <c r="BG7" s="57" t="e">
        <f>IF(AND(ISNUMBER($U7),COUNT($U$4:$U7)=BG$2),$G7,IF($H7="Hold",BG6,IF(COUNT($U$4:$U7)=BG$2,$V7+BG6,NA())))</f>
        <v>#N/A</v>
      </c>
      <c r="BH7" s="55" t="e">
        <f>IF(AND(COUNT($U$4:$U7)=BH$2,$H7="Hold"),"Hold",NA())</f>
        <v>#N/A</v>
      </c>
      <c r="BI7" s="55" t="e">
        <f>IF(AND(COUNT($U$4:$U7)=BI$2,$H7="Hold"),"Hold",NA())</f>
        <v>#N/A</v>
      </c>
      <c r="BJ7" s="55" t="e">
        <f>IF(AND(COUNT($U$4:$U7)=BJ$2,$H7="Hold"),"Hold",NA())</f>
        <v>#N/A</v>
      </c>
      <c r="BK7" s="55" t="e">
        <f>IF(AND(COUNT($U$4:$U7)=BK$2,$H7="Hold"),"Hold",NA())</f>
        <v>#N/A</v>
      </c>
      <c r="BL7" s="55" t="e">
        <f>IF(AND(COUNT($U$4:$U7)=BL$2,$H7="Hold"),"Hold",NA())</f>
        <v>#N/A</v>
      </c>
      <c r="BM7" s="55" t="e">
        <f>IF(AND(COUNT($U$4:$U7)=BM$2,$H7="Hold"),"Hold",NA())</f>
        <v>#N/A</v>
      </c>
      <c r="BN7" s="55" t="e">
        <f>IF(AND(COUNT($U$4:$U7)=BN$2,$H7="Hold"),"Hold",NA())</f>
        <v>#N/A</v>
      </c>
      <c r="BO7" s="55" t="e">
        <f>IF(AND(COUNT($U$4:$U7)=BO$2,$H7="Hold"),"Hold",NA())</f>
        <v>#N/A</v>
      </c>
      <c r="BP7" s="55" t="e">
        <f>IF(AND(COUNT($U$4:$U7)=BP$2,$H7="Hold"),"Hold",NA())</f>
        <v>#N/A</v>
      </c>
      <c r="BQ7" s="55" t="e">
        <f>IF(AND(COUNT($U$4:$U7)=BQ$2,$H7="Hold"),"Hold",NA())</f>
        <v>#N/A</v>
      </c>
      <c r="BR7" s="55" t="e">
        <f>IF(AND(COUNT($U$4:$U7)=BR$2,$H7="Hold"),"Hold",NA())</f>
        <v>#N/A</v>
      </c>
      <c r="BS7" s="55" t="e">
        <f>IF(AND(COUNT($U$4:$U7)=BS$2,$H7="Hold"),"Hold",NA())</f>
        <v>#N/A</v>
      </c>
    </row>
    <row r="8" spans="1:73" s="96" customFormat="1" ht="18.75" customHeight="1" thickBot="1" x14ac:dyDescent="0.3">
      <c r="B8" s="23"/>
      <c r="C8" s="95"/>
      <c r="D8" s="9">
        <f t="shared" si="2"/>
        <v>8</v>
      </c>
      <c r="E8" s="10">
        <f t="shared" si="3"/>
        <v>42646</v>
      </c>
      <c r="F8" s="5" t="str">
        <f>IFERROR(IF(COUNT(G$4:G8)=0,"",IF(H8="Hold",F7,IF(ISNUMBER(U8),G8,F7+V8))),"")</f>
        <v/>
      </c>
      <c r="G8" s="13"/>
      <c r="H8" s="27"/>
      <c r="I8" s="17"/>
      <c r="J8" s="93"/>
      <c r="K8" s="34"/>
      <c r="L8" s="143" t="s">
        <v>56</v>
      </c>
      <c r="M8" s="143"/>
      <c r="N8" s="147"/>
      <c r="O8" s="147"/>
      <c r="P8" s="37"/>
      <c r="R8" s="46">
        <v>5</v>
      </c>
      <c r="S8" s="47" t="e">
        <f t="shared" si="0"/>
        <v>#N/A</v>
      </c>
      <c r="T8" s="47" t="str">
        <f>IFERROR(IF(L22="Alternate 1","Alt 1",L22),"Alt 1")</f>
        <v>Alt 1</v>
      </c>
      <c r="U8" s="52" t="str">
        <f>IF(H8="30 Mins",$N$19,IF(H8="45 Mins",$N$20,IF(H8="60 Mins",$N$21,IF(H8="Alt 1",$N$22,IF(H8="Alt 2",$N$23,IF(H8="Alt 3",$N$24,IF(H8="Alt 4",$N$25,IF(H8="Alt 5",#REF!,IF(H8="Change",V7,"")))))))))</f>
        <v/>
      </c>
      <c r="V8" s="53" t="e">
        <f>IF(COUNT(U$4:U8)=0,NA(),IF(ISNUMBER(U8),U8,V7))</f>
        <v>#N/A</v>
      </c>
      <c r="W8" s="48" t="e">
        <f t="shared" si="1"/>
        <v>#N/A</v>
      </c>
      <c r="X8" s="72" t="str">
        <f>IF(AND(ISNUMBER($S8),COUNT($U$4:$U8)=X$2),$S8,"")</f>
        <v/>
      </c>
      <c r="Y8" s="72" t="str">
        <f>IF(AND(ISNUMBER($S8),COUNT($U$4:$U8)=Y$2),$S8,"")</f>
        <v/>
      </c>
      <c r="Z8" s="72" t="str">
        <f>IF(AND(ISNUMBER($S8),COUNT($U$4:$U8)=Z$2),$S8,"")</f>
        <v/>
      </c>
      <c r="AA8" s="72" t="str">
        <f>IF(AND(ISNUMBER($S8),COUNT($U$4:$U8)=AA$2),$S8,"")</f>
        <v/>
      </c>
      <c r="AB8" s="72" t="str">
        <f>IF(AND(ISNUMBER($S8),COUNT($U$4:$U8)=AB$2),$S8,"")</f>
        <v/>
      </c>
      <c r="AC8" s="72" t="str">
        <f>IF(AND(ISNUMBER($S8),COUNT($U$4:$U8)=AC$2),$S8,"")</f>
        <v/>
      </c>
      <c r="AD8" s="72" t="str">
        <f>IF(AND(ISNUMBER($S8),COUNT($U$4:$U8)=AD$2),$S8,"")</f>
        <v/>
      </c>
      <c r="AE8" s="72" t="str">
        <f>IF(AND(ISNUMBER($S8),COUNT($U$4:$U8)=AE$2),$S8,"")</f>
        <v/>
      </c>
      <c r="AF8" s="72" t="str">
        <f>IF(AND(ISNUMBER($S8),COUNT($U$4:$U8)=AF$2),$S8,"")</f>
        <v/>
      </c>
      <c r="AG8" s="72" t="str">
        <f>IF(AND(ISNUMBER($S8),COUNT($U$4:$U8)=AG$2),$S8,"")</f>
        <v/>
      </c>
      <c r="AH8" s="72" t="str">
        <f>IF(AND(ISNUMBER($S8),COUNT($U$4:$U8)=AH$2),$S8,"")</f>
        <v/>
      </c>
      <c r="AI8" s="72" t="str">
        <f>IF(AND(ISNUMBER($S8),COUNT($U$4:$U8)=AI$2),$S8,"")</f>
        <v/>
      </c>
      <c r="AJ8" s="51" t="e">
        <f>IFERROR(IF(COUNT($U$4:$U8)&lt;&gt;AJ$2,NA(),SLOPE(X$4:X$26,$R$4:$R$26)*($R8-COUNTIF(BH$4:BH8,"Hold"))+INTERCEPT(X$4:X$26,$R$4:$R$26)),NA())</f>
        <v>#N/A</v>
      </c>
      <c r="AK8" s="51" t="e">
        <f>IFERROR(IF(COUNT($U$4:$U8)&lt;&gt;AK$2,NA(),SLOPE(Y$4:Y$26,$R$4:$R$26)*($R8-COUNTIF(BI$4:BI8,"Hold"))+INTERCEPT(Y$4:Y$26,$R$4:$R$26)),NA())</f>
        <v>#N/A</v>
      </c>
      <c r="AL8" s="51" t="e">
        <f>IFERROR(IF(COUNT($U$4:$U8)&lt;&gt;AL$2,NA(),SLOPE(Z$4:Z$26,$R$4:$R$26)*($R8-COUNTIF(BJ$4:BJ8,"Hold"))+INTERCEPT(Z$4:Z$26,$R$4:$R$26)),NA())</f>
        <v>#N/A</v>
      </c>
      <c r="AM8" s="51" t="e">
        <f>IFERROR(IF(COUNT($U$4:$U8)&lt;&gt;AM$2,NA(),SLOPE(AA$4:AA$26,$R$4:$R$26)*($R8-COUNTIF(BK$4:BK8,"Hold"))+INTERCEPT(AA$4:AA$26,$R$4:$R$26)),NA())</f>
        <v>#N/A</v>
      </c>
      <c r="AN8" s="51" t="e">
        <f>IFERROR(IF(COUNT($U$4:$U8)&lt;&gt;AN$2,NA(),SLOPE(AB$4:AB$26,$R$4:$R$26)*($R8-COUNTIF(BL$4:BL8,"Hold"))+INTERCEPT(AB$4:AB$26,$R$4:$R$26)),NA())</f>
        <v>#N/A</v>
      </c>
      <c r="AO8" s="51" t="e">
        <f>IFERROR(IF(COUNT($U$4:$U8)&lt;&gt;AO$2,NA(),SLOPE(AC$4:AC$26,$R$4:$R$26)*($R8-COUNTIF(BM$4:BM8,"Hold"))+INTERCEPT(AC$4:AC$26,$R$4:$R$26)),NA())</f>
        <v>#N/A</v>
      </c>
      <c r="AP8" s="51" t="e">
        <f>IFERROR(IF(COUNT($U$4:$U8)&lt;&gt;AP$2,NA(),SLOPE(AD$4:AD$26,$R$4:$R$26)*($R8-COUNTIF(BN$4:BN8,"Hold"))+INTERCEPT(AD$4:AD$26,$R$4:$R$26)),NA())</f>
        <v>#N/A</v>
      </c>
      <c r="AQ8" s="51" t="e">
        <f>IFERROR(IF(COUNT($U$4:$U8)&lt;&gt;AQ$2,NA(),SLOPE(AE$4:AE$26,$R$4:$R$26)*($R8-COUNTIF(BO$4:BO8,"Hold"))+INTERCEPT(AE$4:AE$26,$R$4:$R$26)),NA())</f>
        <v>#N/A</v>
      </c>
      <c r="AR8" s="51" t="e">
        <f>IFERROR(IF(COUNT($U$4:$U8)&lt;&gt;AR$2,NA(),SLOPE(AF$4:AF$26,$R$4:$R$26)*($R8-COUNTIF(BP$4:BP8,"Hold"))+INTERCEPT(AF$4:AF$26,$R$4:$R$26)),NA())</f>
        <v>#N/A</v>
      </c>
      <c r="AS8" s="51" t="e">
        <f>IFERROR(IF(COUNT($U$4:$U8)&lt;&gt;AS$2,NA(),SLOPE(AG$4:AG$26,$R$4:$R$26)*($R8-COUNTIF(BQ$4:BQ8,"Hold"))+INTERCEPT(AG$4:AG$26,$R$4:$R$26)),NA())</f>
        <v>#N/A</v>
      </c>
      <c r="AT8" s="51" t="e">
        <f>IFERROR(IF(COUNT($U$4:$U8)&lt;&gt;AT$2,NA(),SLOPE(AH$4:AH$26,$R$4:$R$26)*($R8-COUNTIF(BR$4:BR8,"Hold"))+INTERCEPT(AH$4:AH$26,$R$4:$R$26)),NA())</f>
        <v>#N/A</v>
      </c>
      <c r="AU8" s="51" t="e">
        <f>IFERROR(IF(COUNT($U$4:$U8)&lt;&gt;AU$2,NA(),SLOPE(AI$4:AI$26,$R$4:$R$26)*($R8-COUNTIF(BS$4:BS8,"Hold"))+INTERCEPT(AI$4:AI$26,$R$4:$R$26)),NA())</f>
        <v>#N/A</v>
      </c>
      <c r="AV8" s="57" t="e">
        <f>IF(AND(ISNUMBER($U8),COUNT($U$4:$U8)=AV$2),$G8,IF($H8="Hold",AV7,IF(COUNT($U$4:$U8)=AV$2,$V8+AV7,NA())))</f>
        <v>#N/A</v>
      </c>
      <c r="AW8" s="57" t="e">
        <f>IF(AND(ISNUMBER($U8),COUNT($U$4:$U8)=AW$2),$G8,IF($H8="Hold",AW7,IF(COUNT($U$4:$U8)=AW$2,$V8+AW7,NA())))</f>
        <v>#N/A</v>
      </c>
      <c r="AX8" s="57" t="e">
        <f>IF(AND(ISNUMBER($U8),COUNT($U$4:$U8)=AX$2),$G8,IF($H8="Hold",AX7,IF(COUNT($U$4:$U8)=AX$2,$V8+AX7,NA())))</f>
        <v>#N/A</v>
      </c>
      <c r="AY8" s="57" t="e">
        <f>IF(AND(ISNUMBER($U8),COUNT($U$4:$U8)=AY$2),$G8,IF($H8="Hold",AY7,IF(COUNT($U$4:$U8)=AY$2,$V8+AY7,NA())))</f>
        <v>#N/A</v>
      </c>
      <c r="AZ8" s="57" t="e">
        <f>IF(AND(ISNUMBER($U8),COUNT($U$4:$U8)=AZ$2),$G8,IF($H8="Hold",AZ7,IF(COUNT($U$4:$U8)=AZ$2,$V8+AZ7,NA())))</f>
        <v>#N/A</v>
      </c>
      <c r="BA8" s="57" t="e">
        <f>IF(AND(ISNUMBER($U8),COUNT($U$4:$U8)=BA$2),$G8,IF($H8="Hold",BA7,IF(COUNT($U$4:$U8)=BA$2,$V8+BA7,NA())))</f>
        <v>#N/A</v>
      </c>
      <c r="BB8" s="57" t="e">
        <f>IF(AND(ISNUMBER($U8),COUNT($U$4:$U8)=BB$2),$G8,IF($H8="Hold",BB7,IF(COUNT($U$4:$U8)=BB$2,$V8+BB7,NA())))</f>
        <v>#N/A</v>
      </c>
      <c r="BC8" s="57" t="e">
        <f>IF(AND(ISNUMBER($U8),COUNT($U$4:$U8)=BC$2),$G8,IF($H8="Hold",BC7,IF(COUNT($U$4:$U8)=BC$2,$V8+BC7,NA())))</f>
        <v>#N/A</v>
      </c>
      <c r="BD8" s="57" t="e">
        <f>IF(AND(ISNUMBER($U8),COUNT($U$4:$U8)=BD$2),$G8,IF($H8="Hold",BD7,IF(COUNT($U$4:$U8)=BD$2,$V8+BD7,NA())))</f>
        <v>#N/A</v>
      </c>
      <c r="BE8" s="57" t="e">
        <f>IF(AND(ISNUMBER($U8),COUNT($U$4:$U8)=BE$2),$G8,IF($H8="Hold",BE7,IF(COUNT($U$4:$U8)=BE$2,$V8+BE7,NA())))</f>
        <v>#N/A</v>
      </c>
      <c r="BF8" s="57" t="e">
        <f>IF(AND(ISNUMBER($U8),COUNT($U$4:$U8)=BF$2),$G8,IF($H8="Hold",BF7,IF(COUNT($U$4:$U8)=BF$2,$V8+BF7,NA())))</f>
        <v>#N/A</v>
      </c>
      <c r="BG8" s="57" t="e">
        <f>IF(AND(ISNUMBER($U8),COUNT($U$4:$U8)=BG$2),$G8,IF($H8="Hold",BG7,IF(COUNT($U$4:$U8)=BG$2,$V8+BG7,NA())))</f>
        <v>#N/A</v>
      </c>
      <c r="BH8" s="55" t="e">
        <f>IF(AND(COUNT($U$4:$U8)=BH$2,$H8="Hold"),"Hold",NA())</f>
        <v>#N/A</v>
      </c>
      <c r="BI8" s="55" t="e">
        <f>IF(AND(COUNT($U$4:$U8)=BI$2,$H8="Hold"),"Hold",NA())</f>
        <v>#N/A</v>
      </c>
      <c r="BJ8" s="55" t="e">
        <f>IF(AND(COUNT($U$4:$U8)=BJ$2,$H8="Hold"),"Hold",NA())</f>
        <v>#N/A</v>
      </c>
      <c r="BK8" s="55" t="e">
        <f>IF(AND(COUNT($U$4:$U8)=BK$2,$H8="Hold"),"Hold",NA())</f>
        <v>#N/A</v>
      </c>
      <c r="BL8" s="55" t="e">
        <f>IF(AND(COUNT($U$4:$U8)=BL$2,$H8="Hold"),"Hold",NA())</f>
        <v>#N/A</v>
      </c>
      <c r="BM8" s="55" t="e">
        <f>IF(AND(COUNT($U$4:$U8)=BM$2,$H8="Hold"),"Hold",NA())</f>
        <v>#N/A</v>
      </c>
      <c r="BN8" s="55" t="e">
        <f>IF(AND(COUNT($U$4:$U8)=BN$2,$H8="Hold"),"Hold",NA())</f>
        <v>#N/A</v>
      </c>
      <c r="BO8" s="55" t="e">
        <f>IF(AND(COUNT($U$4:$U8)=BO$2,$H8="Hold"),"Hold",NA())</f>
        <v>#N/A</v>
      </c>
      <c r="BP8" s="55" t="e">
        <f>IF(AND(COUNT($U$4:$U8)=BP$2,$H8="Hold"),"Hold",NA())</f>
        <v>#N/A</v>
      </c>
      <c r="BQ8" s="55" t="e">
        <f>IF(AND(COUNT($U$4:$U8)=BQ$2,$H8="Hold"),"Hold",NA())</f>
        <v>#N/A</v>
      </c>
      <c r="BR8" s="55" t="e">
        <f>IF(AND(COUNT($U$4:$U8)=BR$2,$H8="Hold"),"Hold",NA())</f>
        <v>#N/A</v>
      </c>
      <c r="BS8" s="55" t="e">
        <f>IF(AND(COUNT($U$4:$U8)=BS$2,$H8="Hold"),"Hold",NA())</f>
        <v>#N/A</v>
      </c>
    </row>
    <row r="9" spans="1:73" s="96" customFormat="1" ht="18.75" customHeight="1" thickTop="1" x14ac:dyDescent="0.25">
      <c r="B9" s="23"/>
      <c r="C9" s="95"/>
      <c r="D9" s="9">
        <f t="shared" si="2"/>
        <v>10</v>
      </c>
      <c r="E9" s="10">
        <f t="shared" si="3"/>
        <v>42660</v>
      </c>
      <c r="F9" s="5" t="str">
        <f>IFERROR(IF(COUNT(G$4:G9)=0,"",IF(H9="Hold",F8,IF(ISNUMBER(U9),G9,F8+V9))),"")</f>
        <v/>
      </c>
      <c r="G9" s="13"/>
      <c r="H9" s="27"/>
      <c r="I9" s="17"/>
      <c r="J9" s="93"/>
      <c r="K9" s="34"/>
      <c r="L9" s="148" t="s">
        <v>63</v>
      </c>
      <c r="M9" s="148"/>
      <c r="N9" s="24"/>
      <c r="O9" s="76"/>
      <c r="P9" s="37"/>
      <c r="R9" s="46">
        <v>6</v>
      </c>
      <c r="S9" s="47" t="e">
        <f t="shared" si="0"/>
        <v>#N/A</v>
      </c>
      <c r="T9" s="47" t="str">
        <f>IFERROR(IF(L23="Alternate 2","Alt 2",L23),"Alt 2")</f>
        <v>Alt 2</v>
      </c>
      <c r="U9" s="52" t="str">
        <f>IF(H9="30 Mins",$N$19,IF(H9="45 Mins",$N$20,IF(H9="60 Mins",$N$21,IF(H9="Alt 1",$N$22,IF(H9="Alt 2",$N$23,IF(H9="Alt 3",$N$24,IF(H9="Alt 4",$N$25,IF(H9="Alt 5",#REF!,IF(H9="Change",V8,"")))))))))</f>
        <v/>
      </c>
      <c r="V9" s="53" t="e">
        <f>IF(COUNT(U$4:U9)=0,NA(),IF(ISNUMBER(U9),U9,V8))</f>
        <v>#N/A</v>
      </c>
      <c r="W9" s="48" t="e">
        <f t="shared" si="1"/>
        <v>#N/A</v>
      </c>
      <c r="X9" s="72" t="str">
        <f>IF(AND(ISNUMBER($S9),COUNT($U$4:$U9)=X$2),$S9,"")</f>
        <v/>
      </c>
      <c r="Y9" s="72" t="str">
        <f>IF(AND(ISNUMBER($S9),COUNT($U$4:$U9)=Y$2),$S9,"")</f>
        <v/>
      </c>
      <c r="Z9" s="72" t="str">
        <f>IF(AND(ISNUMBER($S9),COUNT($U$4:$U9)=Z$2),$S9,"")</f>
        <v/>
      </c>
      <c r="AA9" s="72" t="str">
        <f>IF(AND(ISNUMBER($S9),COUNT($U$4:$U9)=AA$2),$S9,"")</f>
        <v/>
      </c>
      <c r="AB9" s="72" t="str">
        <f>IF(AND(ISNUMBER($S9),COUNT($U$4:$U9)=AB$2),$S9,"")</f>
        <v/>
      </c>
      <c r="AC9" s="72" t="str">
        <f>IF(AND(ISNUMBER($S9),COUNT($U$4:$U9)=AC$2),$S9,"")</f>
        <v/>
      </c>
      <c r="AD9" s="72" t="str">
        <f>IF(AND(ISNUMBER($S9),COUNT($U$4:$U9)=AD$2),$S9,"")</f>
        <v/>
      </c>
      <c r="AE9" s="72" t="str">
        <f>IF(AND(ISNUMBER($S9),COUNT($U$4:$U9)=AE$2),$S9,"")</f>
        <v/>
      </c>
      <c r="AF9" s="72" t="str">
        <f>IF(AND(ISNUMBER($S9),COUNT($U$4:$U9)=AF$2),$S9,"")</f>
        <v/>
      </c>
      <c r="AG9" s="72" t="str">
        <f>IF(AND(ISNUMBER($S9),COUNT($U$4:$U9)=AG$2),$S9,"")</f>
        <v/>
      </c>
      <c r="AH9" s="72" t="str">
        <f>IF(AND(ISNUMBER($S9),COUNT($U$4:$U9)=AH$2),$S9,"")</f>
        <v/>
      </c>
      <c r="AI9" s="72" t="str">
        <f>IF(AND(ISNUMBER($S9),COUNT($U$4:$U9)=AI$2),$S9,"")</f>
        <v/>
      </c>
      <c r="AJ9" s="51" t="e">
        <f>IFERROR(IF(COUNT($U$4:$U9)&lt;&gt;AJ$2,NA(),SLOPE(X$4:X$26,$R$4:$R$26)*($R9-COUNTIF(BH$4:BH9,"Hold"))+INTERCEPT(X$4:X$26,$R$4:$R$26)),NA())</f>
        <v>#N/A</v>
      </c>
      <c r="AK9" s="51" t="e">
        <f>IFERROR(IF(COUNT($U$4:$U9)&lt;&gt;AK$2,NA(),SLOPE(Y$4:Y$26,$R$4:$R$26)*($R9-COUNTIF(BI$4:BI9,"Hold"))+INTERCEPT(Y$4:Y$26,$R$4:$R$26)),NA())</f>
        <v>#N/A</v>
      </c>
      <c r="AL9" s="51" t="e">
        <f>IFERROR(IF(COUNT($U$4:$U9)&lt;&gt;AL$2,NA(),SLOPE(Z$4:Z$26,$R$4:$R$26)*($R9-COUNTIF(BJ$4:BJ9,"Hold"))+INTERCEPT(Z$4:Z$26,$R$4:$R$26)),NA())</f>
        <v>#N/A</v>
      </c>
      <c r="AM9" s="51" t="e">
        <f>IFERROR(IF(COUNT($U$4:$U9)&lt;&gt;AM$2,NA(),SLOPE(AA$4:AA$26,$R$4:$R$26)*($R9-COUNTIF(BK$4:BK9,"Hold"))+INTERCEPT(AA$4:AA$26,$R$4:$R$26)),NA())</f>
        <v>#N/A</v>
      </c>
      <c r="AN9" s="51" t="e">
        <f>IFERROR(IF(COUNT($U$4:$U9)&lt;&gt;AN$2,NA(),SLOPE(AB$4:AB$26,$R$4:$R$26)*($R9-COUNTIF(BL$4:BL9,"Hold"))+INTERCEPT(AB$4:AB$26,$R$4:$R$26)),NA())</f>
        <v>#N/A</v>
      </c>
      <c r="AO9" s="51" t="e">
        <f>IFERROR(IF(COUNT($U$4:$U9)&lt;&gt;AO$2,NA(),SLOPE(AC$4:AC$26,$R$4:$R$26)*($R9-COUNTIF(BM$4:BM9,"Hold"))+INTERCEPT(AC$4:AC$26,$R$4:$R$26)),NA())</f>
        <v>#N/A</v>
      </c>
      <c r="AP9" s="51" t="e">
        <f>IFERROR(IF(COUNT($U$4:$U9)&lt;&gt;AP$2,NA(),SLOPE(AD$4:AD$26,$R$4:$R$26)*($R9-COUNTIF(BN$4:BN9,"Hold"))+INTERCEPT(AD$4:AD$26,$R$4:$R$26)),NA())</f>
        <v>#N/A</v>
      </c>
      <c r="AQ9" s="51" t="e">
        <f>IFERROR(IF(COUNT($U$4:$U9)&lt;&gt;AQ$2,NA(),SLOPE(AE$4:AE$26,$R$4:$R$26)*($R9-COUNTIF(BO$4:BO9,"Hold"))+INTERCEPT(AE$4:AE$26,$R$4:$R$26)),NA())</f>
        <v>#N/A</v>
      </c>
      <c r="AR9" s="51" t="e">
        <f>IFERROR(IF(COUNT($U$4:$U9)&lt;&gt;AR$2,NA(),SLOPE(AF$4:AF$26,$R$4:$R$26)*($R9-COUNTIF(BP$4:BP9,"Hold"))+INTERCEPT(AF$4:AF$26,$R$4:$R$26)),NA())</f>
        <v>#N/A</v>
      </c>
      <c r="AS9" s="51" t="e">
        <f>IFERROR(IF(COUNT($U$4:$U9)&lt;&gt;AS$2,NA(),SLOPE(AG$4:AG$26,$R$4:$R$26)*($R9-COUNTIF(BQ$4:BQ9,"Hold"))+INTERCEPT(AG$4:AG$26,$R$4:$R$26)),NA())</f>
        <v>#N/A</v>
      </c>
      <c r="AT9" s="51" t="e">
        <f>IFERROR(IF(COUNT($U$4:$U9)&lt;&gt;AT$2,NA(),SLOPE(AH$4:AH$26,$R$4:$R$26)*($R9-COUNTIF(BR$4:BR9,"Hold"))+INTERCEPT(AH$4:AH$26,$R$4:$R$26)),NA())</f>
        <v>#N/A</v>
      </c>
      <c r="AU9" s="51" t="e">
        <f>IFERROR(IF(COUNT($U$4:$U9)&lt;&gt;AU$2,NA(),SLOPE(AI$4:AI$26,$R$4:$R$26)*($R9-COUNTIF(BS$4:BS9,"Hold"))+INTERCEPT(AI$4:AI$26,$R$4:$R$26)),NA())</f>
        <v>#N/A</v>
      </c>
      <c r="AV9" s="57" t="e">
        <f>IF(AND(ISNUMBER($U9),COUNT($U$4:$U9)=AV$2),$G9,IF($H9="Hold",AV8,IF(COUNT($U$4:$U9)=AV$2,$V9+AV8,NA())))</f>
        <v>#N/A</v>
      </c>
      <c r="AW9" s="57" t="e">
        <f>IF(AND(ISNUMBER($U9),COUNT($U$4:$U9)=AW$2),$G9,IF($H9="Hold",AW8,IF(COUNT($U$4:$U9)=AW$2,$V9+AW8,NA())))</f>
        <v>#N/A</v>
      </c>
      <c r="AX9" s="57" t="e">
        <f>IF(AND(ISNUMBER($U9),COUNT($U$4:$U9)=AX$2),$G9,IF($H9="Hold",AX8,IF(COUNT($U$4:$U9)=AX$2,$V9+AX8,NA())))</f>
        <v>#N/A</v>
      </c>
      <c r="AY9" s="57" t="e">
        <f>IF(AND(ISNUMBER($U9),COUNT($U$4:$U9)=AY$2),$G9,IF($H9="Hold",AY8,IF(COUNT($U$4:$U9)=AY$2,$V9+AY8,NA())))</f>
        <v>#N/A</v>
      </c>
      <c r="AZ9" s="57" t="e">
        <f>IF(AND(ISNUMBER($U9),COUNT($U$4:$U9)=AZ$2),$G9,IF($H9="Hold",AZ8,IF(COUNT($U$4:$U9)=AZ$2,$V9+AZ8,NA())))</f>
        <v>#N/A</v>
      </c>
      <c r="BA9" s="57" t="e">
        <f>IF(AND(ISNUMBER($U9),COUNT($U$4:$U9)=BA$2),$G9,IF($H9="Hold",BA8,IF(COUNT($U$4:$U9)=BA$2,$V9+BA8,NA())))</f>
        <v>#N/A</v>
      </c>
      <c r="BB9" s="57" t="e">
        <f>IF(AND(ISNUMBER($U9),COUNT($U$4:$U9)=BB$2),$G9,IF($H9="Hold",BB8,IF(COUNT($U$4:$U9)=BB$2,$V9+BB8,NA())))</f>
        <v>#N/A</v>
      </c>
      <c r="BC9" s="57" t="e">
        <f>IF(AND(ISNUMBER($U9),COUNT($U$4:$U9)=BC$2),$G9,IF($H9="Hold",BC8,IF(COUNT($U$4:$U9)=BC$2,$V9+BC8,NA())))</f>
        <v>#N/A</v>
      </c>
      <c r="BD9" s="57" t="e">
        <f>IF(AND(ISNUMBER($U9),COUNT($U$4:$U9)=BD$2),$G9,IF($H9="Hold",BD8,IF(COUNT($U$4:$U9)=BD$2,$V9+BD8,NA())))</f>
        <v>#N/A</v>
      </c>
      <c r="BE9" s="57" t="e">
        <f>IF(AND(ISNUMBER($U9),COUNT($U$4:$U9)=BE$2),$G9,IF($H9="Hold",BE8,IF(COUNT($U$4:$U9)=BE$2,$V9+BE8,NA())))</f>
        <v>#N/A</v>
      </c>
      <c r="BF9" s="57" t="e">
        <f>IF(AND(ISNUMBER($U9),COUNT($U$4:$U9)=BF$2),$G9,IF($H9="Hold",BF8,IF(COUNT($U$4:$U9)=BF$2,$V9+BF8,NA())))</f>
        <v>#N/A</v>
      </c>
      <c r="BG9" s="57" t="e">
        <f>IF(AND(ISNUMBER($U9),COUNT($U$4:$U9)=BG$2),$G9,IF($H9="Hold",BG8,IF(COUNT($U$4:$U9)=BG$2,$V9+BG8,NA())))</f>
        <v>#N/A</v>
      </c>
      <c r="BH9" s="55" t="e">
        <f>IF(AND(COUNT($U$4:$U9)=BH$2,$H9="Hold"),"Hold",NA())</f>
        <v>#N/A</v>
      </c>
      <c r="BI9" s="55" t="e">
        <f>IF(AND(COUNT($U$4:$U9)=BI$2,$H9="Hold"),"Hold",NA())</f>
        <v>#N/A</v>
      </c>
      <c r="BJ9" s="55" t="e">
        <f>IF(AND(COUNT($U$4:$U9)=BJ$2,$H9="Hold"),"Hold",NA())</f>
        <v>#N/A</v>
      </c>
      <c r="BK9" s="55" t="e">
        <f>IF(AND(COUNT($U$4:$U9)=BK$2,$H9="Hold"),"Hold",NA())</f>
        <v>#N/A</v>
      </c>
      <c r="BL9" s="55" t="e">
        <f>IF(AND(COUNT($U$4:$U9)=BL$2,$H9="Hold"),"Hold",NA())</f>
        <v>#N/A</v>
      </c>
      <c r="BM9" s="55" t="e">
        <f>IF(AND(COUNT($U$4:$U9)=BM$2,$H9="Hold"),"Hold",NA())</f>
        <v>#N/A</v>
      </c>
      <c r="BN9" s="55" t="e">
        <f>IF(AND(COUNT($U$4:$U9)=BN$2,$H9="Hold"),"Hold",NA())</f>
        <v>#N/A</v>
      </c>
      <c r="BO9" s="55" t="e">
        <f>IF(AND(COUNT($U$4:$U9)=BO$2,$H9="Hold"),"Hold",NA())</f>
        <v>#N/A</v>
      </c>
      <c r="BP9" s="55" t="e">
        <f>IF(AND(COUNT($U$4:$U9)=BP$2,$H9="Hold"),"Hold",NA())</f>
        <v>#N/A</v>
      </c>
      <c r="BQ9" s="55" t="e">
        <f>IF(AND(COUNT($U$4:$U9)=BQ$2,$H9="Hold"),"Hold",NA())</f>
        <v>#N/A</v>
      </c>
      <c r="BR9" s="55" t="e">
        <f>IF(AND(COUNT($U$4:$U9)=BR$2,$H9="Hold"),"Hold",NA())</f>
        <v>#N/A</v>
      </c>
      <c r="BS9" s="55" t="e">
        <f>IF(AND(COUNT($U$4:$U9)=BS$2,$H9="Hold"),"Hold",NA())</f>
        <v>#N/A</v>
      </c>
    </row>
    <row r="10" spans="1:73" s="96" customFormat="1" ht="18.75" customHeight="1" x14ac:dyDescent="0.25">
      <c r="B10" s="23"/>
      <c r="C10" s="95"/>
      <c r="D10" s="9">
        <f t="shared" si="2"/>
        <v>12</v>
      </c>
      <c r="E10" s="10">
        <f t="shared" si="3"/>
        <v>42674</v>
      </c>
      <c r="F10" s="5" t="str">
        <f>IFERROR(IF(COUNT(G$4:G10)=0,"",IF(H10="Hold",F9,IF(ISNUMBER(U10),G10,F9+V10))),"")</f>
        <v/>
      </c>
      <c r="G10" s="13"/>
      <c r="H10" s="27"/>
      <c r="I10" s="17"/>
      <c r="J10" s="93"/>
      <c r="K10" s="34"/>
      <c r="L10" s="38"/>
      <c r="M10" s="38"/>
      <c r="N10" s="38"/>
      <c r="O10" s="38"/>
      <c r="P10" s="37"/>
      <c r="R10" s="46">
        <v>7</v>
      </c>
      <c r="S10" s="47" t="e">
        <f t="shared" si="0"/>
        <v>#N/A</v>
      </c>
      <c r="T10" s="47" t="s">
        <v>68</v>
      </c>
      <c r="U10" s="52" t="str">
        <f>IF(H10="30 Mins",$N$19,IF(H10="45 Mins",$N$20,IF(H10="60 Mins",$N$21,IF(H10="Alt 1",$N$22,IF(H10="Alt 2",$N$23,IF(H10="Alt 3",$N$24,IF(H10="Alt 4",$N$25,IF(H10="Alt 5",#REF!,IF(H10="Change",V9,"")))))))))</f>
        <v/>
      </c>
      <c r="V10" s="53" t="e">
        <f>IF(COUNT(U$4:U10)=0,NA(),IF(ISNUMBER(U10),U10,V9))</f>
        <v>#N/A</v>
      </c>
      <c r="W10" s="48" t="e">
        <f t="shared" si="1"/>
        <v>#N/A</v>
      </c>
      <c r="X10" s="72" t="str">
        <f>IF(AND(ISNUMBER($S10),COUNT($U$4:$U10)=X$2),$S10,"")</f>
        <v/>
      </c>
      <c r="Y10" s="72" t="str">
        <f>IF(AND(ISNUMBER($S10),COUNT($U$4:$U10)=Y$2),$S10,"")</f>
        <v/>
      </c>
      <c r="Z10" s="72" t="str">
        <f>IF(AND(ISNUMBER($S10),COUNT($U$4:$U10)=Z$2),$S10,"")</f>
        <v/>
      </c>
      <c r="AA10" s="72" t="str">
        <f>IF(AND(ISNUMBER($S10),COUNT($U$4:$U10)=AA$2),$S10,"")</f>
        <v/>
      </c>
      <c r="AB10" s="72" t="str">
        <f>IF(AND(ISNUMBER($S10),COUNT($U$4:$U10)=AB$2),$S10,"")</f>
        <v/>
      </c>
      <c r="AC10" s="72" t="str">
        <f>IF(AND(ISNUMBER($S10),COUNT($U$4:$U10)=AC$2),$S10,"")</f>
        <v/>
      </c>
      <c r="AD10" s="72" t="str">
        <f>IF(AND(ISNUMBER($S10),COUNT($U$4:$U10)=AD$2),$S10,"")</f>
        <v/>
      </c>
      <c r="AE10" s="72" t="str">
        <f>IF(AND(ISNUMBER($S10),COUNT($U$4:$U10)=AE$2),$S10,"")</f>
        <v/>
      </c>
      <c r="AF10" s="72" t="str">
        <f>IF(AND(ISNUMBER($S10),COUNT($U$4:$U10)=AF$2),$S10,"")</f>
        <v/>
      </c>
      <c r="AG10" s="72" t="str">
        <f>IF(AND(ISNUMBER($S10),COUNT($U$4:$U10)=AG$2),$S10,"")</f>
        <v/>
      </c>
      <c r="AH10" s="72" t="str">
        <f>IF(AND(ISNUMBER($S10),COUNT($U$4:$U10)=AH$2),$S10,"")</f>
        <v/>
      </c>
      <c r="AI10" s="72" t="str">
        <f>IF(AND(ISNUMBER($S10),COUNT($U$4:$U10)=AI$2),$S10,"")</f>
        <v/>
      </c>
      <c r="AJ10" s="51" t="e">
        <f>IFERROR(IF(COUNT($U$4:$U10)&lt;&gt;AJ$2,NA(),SLOPE(X$4:X$26,$R$4:$R$26)*($R10-COUNTIF(BH$4:BH10,"Hold"))+INTERCEPT(X$4:X$26,$R$4:$R$26)),NA())</f>
        <v>#N/A</v>
      </c>
      <c r="AK10" s="51" t="e">
        <f>IFERROR(IF(COUNT($U$4:$U10)&lt;&gt;AK$2,NA(),SLOPE(Y$4:Y$26,$R$4:$R$26)*($R10-COUNTIF(BI$4:BI10,"Hold"))+INTERCEPT(Y$4:Y$26,$R$4:$R$26)),NA())</f>
        <v>#N/A</v>
      </c>
      <c r="AL10" s="51" t="e">
        <f>IFERROR(IF(COUNT($U$4:$U10)&lt;&gt;AL$2,NA(),SLOPE(Z$4:Z$26,$R$4:$R$26)*($R10-COUNTIF(BJ$4:BJ10,"Hold"))+INTERCEPT(Z$4:Z$26,$R$4:$R$26)),NA())</f>
        <v>#N/A</v>
      </c>
      <c r="AM10" s="51" t="e">
        <f>IFERROR(IF(COUNT($U$4:$U10)&lt;&gt;AM$2,NA(),SLOPE(AA$4:AA$26,$R$4:$R$26)*($R10-COUNTIF(BK$4:BK10,"Hold"))+INTERCEPT(AA$4:AA$26,$R$4:$R$26)),NA())</f>
        <v>#N/A</v>
      </c>
      <c r="AN10" s="51" t="e">
        <f>IFERROR(IF(COUNT($U$4:$U10)&lt;&gt;AN$2,NA(),SLOPE(AB$4:AB$26,$R$4:$R$26)*($R10-COUNTIF(BL$4:BL10,"Hold"))+INTERCEPT(AB$4:AB$26,$R$4:$R$26)),NA())</f>
        <v>#N/A</v>
      </c>
      <c r="AO10" s="51" t="e">
        <f>IFERROR(IF(COUNT($U$4:$U10)&lt;&gt;AO$2,NA(),SLOPE(AC$4:AC$26,$R$4:$R$26)*($R10-COUNTIF(BM$4:BM10,"Hold"))+INTERCEPT(AC$4:AC$26,$R$4:$R$26)),NA())</f>
        <v>#N/A</v>
      </c>
      <c r="AP10" s="51" t="e">
        <f>IFERROR(IF(COUNT($U$4:$U10)&lt;&gt;AP$2,NA(),SLOPE(AD$4:AD$26,$R$4:$R$26)*($R10-COUNTIF(BN$4:BN10,"Hold"))+INTERCEPT(AD$4:AD$26,$R$4:$R$26)),NA())</f>
        <v>#N/A</v>
      </c>
      <c r="AQ10" s="51" t="e">
        <f>IFERROR(IF(COUNT($U$4:$U10)&lt;&gt;AQ$2,NA(),SLOPE(AE$4:AE$26,$R$4:$R$26)*($R10-COUNTIF(BO$4:BO10,"Hold"))+INTERCEPT(AE$4:AE$26,$R$4:$R$26)),NA())</f>
        <v>#N/A</v>
      </c>
      <c r="AR10" s="51" t="e">
        <f>IFERROR(IF(COUNT($U$4:$U10)&lt;&gt;AR$2,NA(),SLOPE(AF$4:AF$26,$R$4:$R$26)*($R10-COUNTIF(BP$4:BP10,"Hold"))+INTERCEPT(AF$4:AF$26,$R$4:$R$26)),NA())</f>
        <v>#N/A</v>
      </c>
      <c r="AS10" s="51" t="e">
        <f>IFERROR(IF(COUNT($U$4:$U10)&lt;&gt;AS$2,NA(),SLOPE(AG$4:AG$26,$R$4:$R$26)*($R10-COUNTIF(BQ$4:BQ10,"Hold"))+INTERCEPT(AG$4:AG$26,$R$4:$R$26)),NA())</f>
        <v>#N/A</v>
      </c>
      <c r="AT10" s="51" t="e">
        <f>IFERROR(IF(COUNT($U$4:$U10)&lt;&gt;AT$2,NA(),SLOPE(AH$4:AH$26,$R$4:$R$26)*($R10-COUNTIF(BR$4:BR10,"Hold"))+INTERCEPT(AH$4:AH$26,$R$4:$R$26)),NA())</f>
        <v>#N/A</v>
      </c>
      <c r="AU10" s="51" t="e">
        <f>IFERROR(IF(COUNT($U$4:$U10)&lt;&gt;AU$2,NA(),SLOPE(AI$4:AI$26,$R$4:$R$26)*($R10-COUNTIF(BS$4:BS10,"Hold"))+INTERCEPT(AI$4:AI$26,$R$4:$R$26)),NA())</f>
        <v>#N/A</v>
      </c>
      <c r="AV10" s="57" t="e">
        <f>IF(AND(ISNUMBER($U10),COUNT($U$4:$U10)=AV$2),$G10,IF($H10="Hold",AV9,IF(COUNT($U$4:$U10)=AV$2,$V10+AV9,NA())))</f>
        <v>#N/A</v>
      </c>
      <c r="AW10" s="57" t="e">
        <f>IF(AND(ISNUMBER($U10),COUNT($U$4:$U10)=AW$2),$G10,IF($H10="Hold",AW9,IF(COUNT($U$4:$U10)=AW$2,$V10+AW9,NA())))</f>
        <v>#N/A</v>
      </c>
      <c r="AX10" s="57" t="e">
        <f>IF(AND(ISNUMBER($U10),COUNT($U$4:$U10)=AX$2),$G10,IF($H10="Hold",AX9,IF(COUNT($U$4:$U10)=AX$2,$V10+AX9,NA())))</f>
        <v>#N/A</v>
      </c>
      <c r="AY10" s="57" t="e">
        <f>IF(AND(ISNUMBER($U10),COUNT($U$4:$U10)=AY$2),$G10,IF($H10="Hold",AY9,IF(COUNT($U$4:$U10)=AY$2,$V10+AY9,NA())))</f>
        <v>#N/A</v>
      </c>
      <c r="AZ10" s="57" t="e">
        <f>IF(AND(ISNUMBER($U10),COUNT($U$4:$U10)=AZ$2),$G10,IF($H10="Hold",AZ9,IF(COUNT($U$4:$U10)=AZ$2,$V10+AZ9,NA())))</f>
        <v>#N/A</v>
      </c>
      <c r="BA10" s="57" t="e">
        <f>IF(AND(ISNUMBER($U10),COUNT($U$4:$U10)=BA$2),$G10,IF($H10="Hold",BA9,IF(COUNT($U$4:$U10)=BA$2,$V10+BA9,NA())))</f>
        <v>#N/A</v>
      </c>
      <c r="BB10" s="57" t="e">
        <f>IF(AND(ISNUMBER($U10),COUNT($U$4:$U10)=BB$2),$G10,IF($H10="Hold",BB9,IF(COUNT($U$4:$U10)=BB$2,$V10+BB9,NA())))</f>
        <v>#N/A</v>
      </c>
      <c r="BC10" s="57" t="e">
        <f>IF(AND(ISNUMBER($U10),COUNT($U$4:$U10)=BC$2),$G10,IF($H10="Hold",BC9,IF(COUNT($U$4:$U10)=BC$2,$V10+BC9,NA())))</f>
        <v>#N/A</v>
      </c>
      <c r="BD10" s="57" t="e">
        <f>IF(AND(ISNUMBER($U10),COUNT($U$4:$U10)=BD$2),$G10,IF($H10="Hold",BD9,IF(COUNT($U$4:$U10)=BD$2,$V10+BD9,NA())))</f>
        <v>#N/A</v>
      </c>
      <c r="BE10" s="57" t="e">
        <f>IF(AND(ISNUMBER($U10),COUNT($U$4:$U10)=BE$2),$G10,IF($H10="Hold",BE9,IF(COUNT($U$4:$U10)=BE$2,$V10+BE9,NA())))</f>
        <v>#N/A</v>
      </c>
      <c r="BF10" s="57" t="e">
        <f>IF(AND(ISNUMBER($U10),COUNT($U$4:$U10)=BF$2),$G10,IF($H10="Hold",BF9,IF(COUNT($U$4:$U10)=BF$2,$V10+BF9,NA())))</f>
        <v>#N/A</v>
      </c>
      <c r="BG10" s="57" t="e">
        <f>IF(AND(ISNUMBER($U10),COUNT($U$4:$U10)=BG$2),$G10,IF($H10="Hold",BG9,IF(COUNT($U$4:$U10)=BG$2,$V10+BG9,NA())))</f>
        <v>#N/A</v>
      </c>
      <c r="BH10" s="55" t="e">
        <f>IF(AND(COUNT($U$4:$U10)=BH$2,$H10="Hold"),"Hold",NA())</f>
        <v>#N/A</v>
      </c>
      <c r="BI10" s="55" t="e">
        <f>IF(AND(COUNT($U$4:$U10)=BI$2,$H10="Hold"),"Hold",NA())</f>
        <v>#N/A</v>
      </c>
      <c r="BJ10" s="55" t="e">
        <f>IF(AND(COUNT($U$4:$U10)=BJ$2,$H10="Hold"),"Hold",NA())</f>
        <v>#N/A</v>
      </c>
      <c r="BK10" s="55" t="e">
        <f>IF(AND(COUNT($U$4:$U10)=BK$2,$H10="Hold"),"Hold",NA())</f>
        <v>#N/A</v>
      </c>
      <c r="BL10" s="55" t="e">
        <f>IF(AND(COUNT($U$4:$U10)=BL$2,$H10="Hold"),"Hold",NA())</f>
        <v>#N/A</v>
      </c>
      <c r="BM10" s="55" t="e">
        <f>IF(AND(COUNT($U$4:$U10)=BM$2,$H10="Hold"),"Hold",NA())</f>
        <v>#N/A</v>
      </c>
      <c r="BN10" s="55" t="e">
        <f>IF(AND(COUNT($U$4:$U10)=BN$2,$H10="Hold"),"Hold",NA())</f>
        <v>#N/A</v>
      </c>
      <c r="BO10" s="55" t="e">
        <f>IF(AND(COUNT($U$4:$U10)=BO$2,$H10="Hold"),"Hold",NA())</f>
        <v>#N/A</v>
      </c>
      <c r="BP10" s="55" t="e">
        <f>IF(AND(COUNT($U$4:$U10)=BP$2,$H10="Hold"),"Hold",NA())</f>
        <v>#N/A</v>
      </c>
      <c r="BQ10" s="55" t="e">
        <f>IF(AND(COUNT($U$4:$U10)=BQ$2,$H10="Hold"),"Hold",NA())</f>
        <v>#N/A</v>
      </c>
      <c r="BR10" s="55" t="e">
        <f>IF(AND(COUNT($U$4:$U10)=BR$2,$H10="Hold"),"Hold",NA())</f>
        <v>#N/A</v>
      </c>
      <c r="BS10" s="55" t="e">
        <f>IF(AND(COUNT($U$4:$U10)=BS$2,$H10="Hold"),"Hold",NA())</f>
        <v>#N/A</v>
      </c>
    </row>
    <row r="11" spans="1:73" s="96" customFormat="1" ht="18.75" customHeight="1" x14ac:dyDescent="0.25">
      <c r="B11" s="23"/>
      <c r="C11" s="95"/>
      <c r="D11" s="9">
        <f t="shared" si="2"/>
        <v>14</v>
      </c>
      <c r="E11" s="10">
        <f t="shared" si="3"/>
        <v>42688</v>
      </c>
      <c r="F11" s="5" t="str">
        <f>IFERROR(IF(COUNT(G$4:G11)=0,"",IF(H11="Hold",F10,IF(ISNUMBER(U11),G11,F10+V11))),"")</f>
        <v/>
      </c>
      <c r="G11" s="13"/>
      <c r="H11" s="27"/>
      <c r="I11" s="17"/>
      <c r="J11" s="93"/>
      <c r="K11" s="34"/>
      <c r="L11" s="146" t="s">
        <v>82</v>
      </c>
      <c r="M11" s="146"/>
      <c r="N11" s="146"/>
      <c r="O11" s="146"/>
      <c r="P11" s="37"/>
      <c r="R11" s="46">
        <v>8</v>
      </c>
      <c r="S11" s="47" t="e">
        <f t="shared" si="0"/>
        <v>#N/A</v>
      </c>
      <c r="T11" s="47"/>
      <c r="U11" s="52" t="str">
        <f>IF(H11="30 Mins",$N$19,IF(H11="45 Mins",$N$20,IF(H11="60 Mins",$N$21,IF(H11="Alt 1",$N$22,IF(H11="Alt 2",$N$23,IF(H11="Alt 3",$N$24,IF(H11="Alt 4",$N$25,IF(H11="Alt 5",#REF!,IF(H11="Change",V10,"")))))))))</f>
        <v/>
      </c>
      <c r="V11" s="53" t="e">
        <f>IF(COUNT(U$4:U11)=0,NA(),IF(ISNUMBER(U11),U11,V10))</f>
        <v>#N/A</v>
      </c>
      <c r="W11" s="48" t="e">
        <f t="shared" si="1"/>
        <v>#N/A</v>
      </c>
      <c r="X11" s="72" t="str">
        <f>IF(AND(ISNUMBER($S11),COUNT($U$4:$U11)=X$2),$S11,"")</f>
        <v/>
      </c>
      <c r="Y11" s="72" t="str">
        <f>IF(AND(ISNUMBER($S11),COUNT($U$4:$U11)=Y$2),$S11,"")</f>
        <v/>
      </c>
      <c r="Z11" s="72" t="str">
        <f>IF(AND(ISNUMBER($S11),COUNT($U$4:$U11)=Z$2),$S11,"")</f>
        <v/>
      </c>
      <c r="AA11" s="72" t="str">
        <f>IF(AND(ISNUMBER($S11),COUNT($U$4:$U11)=AA$2),$S11,"")</f>
        <v/>
      </c>
      <c r="AB11" s="72" t="str">
        <f>IF(AND(ISNUMBER($S11),COUNT($U$4:$U11)=AB$2),$S11,"")</f>
        <v/>
      </c>
      <c r="AC11" s="72" t="str">
        <f>IF(AND(ISNUMBER($S11),COUNT($U$4:$U11)=AC$2),$S11,"")</f>
        <v/>
      </c>
      <c r="AD11" s="72" t="str">
        <f>IF(AND(ISNUMBER($S11),COUNT($U$4:$U11)=AD$2),$S11,"")</f>
        <v/>
      </c>
      <c r="AE11" s="72" t="str">
        <f>IF(AND(ISNUMBER($S11),COUNT($U$4:$U11)=AE$2),$S11,"")</f>
        <v/>
      </c>
      <c r="AF11" s="72" t="str">
        <f>IF(AND(ISNUMBER($S11),COUNT($U$4:$U11)=AF$2),$S11,"")</f>
        <v/>
      </c>
      <c r="AG11" s="72" t="str">
        <f>IF(AND(ISNUMBER($S11),COUNT($U$4:$U11)=AG$2),$S11,"")</f>
        <v/>
      </c>
      <c r="AH11" s="72" t="str">
        <f>IF(AND(ISNUMBER($S11),COUNT($U$4:$U11)=AH$2),$S11,"")</f>
        <v/>
      </c>
      <c r="AI11" s="72" t="str">
        <f>IF(AND(ISNUMBER($S11),COUNT($U$4:$U11)=AI$2),$S11,"")</f>
        <v/>
      </c>
      <c r="AJ11" s="51" t="e">
        <f>IFERROR(IF(COUNT($U$4:$U11)&lt;&gt;AJ$2,NA(),SLOPE(X$4:X$26,$R$4:$R$26)*($R11-COUNTIF(BH$4:BH11,"Hold"))+INTERCEPT(X$4:X$26,$R$4:$R$26)),NA())</f>
        <v>#N/A</v>
      </c>
      <c r="AK11" s="51" t="e">
        <f>IFERROR(IF(COUNT($U$4:$U11)&lt;&gt;AK$2,NA(),SLOPE(Y$4:Y$26,$R$4:$R$26)*($R11-COUNTIF(BI$4:BI11,"Hold"))+INTERCEPT(Y$4:Y$26,$R$4:$R$26)),NA())</f>
        <v>#N/A</v>
      </c>
      <c r="AL11" s="51" t="e">
        <f>IFERROR(IF(COUNT($U$4:$U11)&lt;&gt;AL$2,NA(),SLOPE(Z$4:Z$26,$R$4:$R$26)*($R11-COUNTIF(BJ$4:BJ11,"Hold"))+INTERCEPT(Z$4:Z$26,$R$4:$R$26)),NA())</f>
        <v>#N/A</v>
      </c>
      <c r="AM11" s="51" t="e">
        <f>IFERROR(IF(COUNT($U$4:$U11)&lt;&gt;AM$2,NA(),SLOPE(AA$4:AA$26,$R$4:$R$26)*($R11-COUNTIF(BK$4:BK11,"Hold"))+INTERCEPT(AA$4:AA$26,$R$4:$R$26)),NA())</f>
        <v>#N/A</v>
      </c>
      <c r="AN11" s="51" t="e">
        <f>IFERROR(IF(COUNT($U$4:$U11)&lt;&gt;AN$2,NA(),SLOPE(AB$4:AB$26,$R$4:$R$26)*($R11-COUNTIF(BL$4:BL11,"Hold"))+INTERCEPT(AB$4:AB$26,$R$4:$R$26)),NA())</f>
        <v>#N/A</v>
      </c>
      <c r="AO11" s="51" t="e">
        <f>IFERROR(IF(COUNT($U$4:$U11)&lt;&gt;AO$2,NA(),SLOPE(AC$4:AC$26,$R$4:$R$26)*($R11-COUNTIF(BM$4:BM11,"Hold"))+INTERCEPT(AC$4:AC$26,$R$4:$R$26)),NA())</f>
        <v>#N/A</v>
      </c>
      <c r="AP11" s="51" t="e">
        <f>IFERROR(IF(COUNT($U$4:$U11)&lt;&gt;AP$2,NA(),SLOPE(AD$4:AD$26,$R$4:$R$26)*($R11-COUNTIF(BN$4:BN11,"Hold"))+INTERCEPT(AD$4:AD$26,$R$4:$R$26)),NA())</f>
        <v>#N/A</v>
      </c>
      <c r="AQ11" s="51" t="e">
        <f>IFERROR(IF(COUNT($U$4:$U11)&lt;&gt;AQ$2,NA(),SLOPE(AE$4:AE$26,$R$4:$R$26)*($R11-COUNTIF(BO$4:BO11,"Hold"))+INTERCEPT(AE$4:AE$26,$R$4:$R$26)),NA())</f>
        <v>#N/A</v>
      </c>
      <c r="AR11" s="51" t="e">
        <f>IFERROR(IF(COUNT($U$4:$U11)&lt;&gt;AR$2,NA(),SLOPE(AF$4:AF$26,$R$4:$R$26)*($R11-COUNTIF(BP$4:BP11,"Hold"))+INTERCEPT(AF$4:AF$26,$R$4:$R$26)),NA())</f>
        <v>#N/A</v>
      </c>
      <c r="AS11" s="51" t="e">
        <f>IFERROR(IF(COUNT($U$4:$U11)&lt;&gt;AS$2,NA(),SLOPE(AG$4:AG$26,$R$4:$R$26)*($R11-COUNTIF(BQ$4:BQ11,"Hold"))+INTERCEPT(AG$4:AG$26,$R$4:$R$26)),NA())</f>
        <v>#N/A</v>
      </c>
      <c r="AT11" s="51" t="e">
        <f>IFERROR(IF(COUNT($U$4:$U11)&lt;&gt;AT$2,NA(),SLOPE(AH$4:AH$26,$R$4:$R$26)*($R11-COUNTIF(BR$4:BR11,"Hold"))+INTERCEPT(AH$4:AH$26,$R$4:$R$26)),NA())</f>
        <v>#N/A</v>
      </c>
      <c r="AU11" s="51" t="e">
        <f>IFERROR(IF(COUNT($U$4:$U11)&lt;&gt;AU$2,NA(),SLOPE(AI$4:AI$26,$R$4:$R$26)*($R11-COUNTIF(BS$4:BS11,"Hold"))+INTERCEPT(AI$4:AI$26,$R$4:$R$26)),NA())</f>
        <v>#N/A</v>
      </c>
      <c r="AV11" s="57" t="e">
        <f>IF(AND(ISNUMBER($U11),COUNT($U$4:$U11)=AV$2),$G11,IF($H11="Hold",AV10,IF(COUNT($U$4:$U11)=AV$2,$V11+AV10,NA())))</f>
        <v>#N/A</v>
      </c>
      <c r="AW11" s="57" t="e">
        <f>IF(AND(ISNUMBER($U11),COUNT($U$4:$U11)=AW$2),$G11,IF($H11="Hold",AW10,IF(COUNT($U$4:$U11)=AW$2,$V11+AW10,NA())))</f>
        <v>#N/A</v>
      </c>
      <c r="AX11" s="57" t="e">
        <f>IF(AND(ISNUMBER($U11),COUNT($U$4:$U11)=AX$2),$G11,IF($H11="Hold",AX10,IF(COUNT($U$4:$U11)=AX$2,$V11+AX10,NA())))</f>
        <v>#N/A</v>
      </c>
      <c r="AY11" s="57" t="e">
        <f>IF(AND(ISNUMBER($U11),COUNT($U$4:$U11)=AY$2),$G11,IF($H11="Hold",AY10,IF(COUNT($U$4:$U11)=AY$2,$V11+AY10,NA())))</f>
        <v>#N/A</v>
      </c>
      <c r="AZ11" s="57" t="e">
        <f>IF(AND(ISNUMBER($U11),COUNT($U$4:$U11)=AZ$2),$G11,IF($H11="Hold",AZ10,IF(COUNT($U$4:$U11)=AZ$2,$V11+AZ10,NA())))</f>
        <v>#N/A</v>
      </c>
      <c r="BA11" s="57" t="e">
        <f>IF(AND(ISNUMBER($U11),COUNT($U$4:$U11)=BA$2),$G11,IF($H11="Hold",BA10,IF(COUNT($U$4:$U11)=BA$2,$V11+BA10,NA())))</f>
        <v>#N/A</v>
      </c>
      <c r="BB11" s="57" t="e">
        <f>IF(AND(ISNUMBER($U11),COUNT($U$4:$U11)=BB$2),$G11,IF($H11="Hold",BB10,IF(COUNT($U$4:$U11)=BB$2,$V11+BB10,NA())))</f>
        <v>#N/A</v>
      </c>
      <c r="BC11" s="57" t="e">
        <f>IF(AND(ISNUMBER($U11),COUNT($U$4:$U11)=BC$2),$G11,IF($H11="Hold",BC10,IF(COUNT($U$4:$U11)=BC$2,$V11+BC10,NA())))</f>
        <v>#N/A</v>
      </c>
      <c r="BD11" s="57" t="e">
        <f>IF(AND(ISNUMBER($U11),COUNT($U$4:$U11)=BD$2),$G11,IF($H11="Hold",BD10,IF(COUNT($U$4:$U11)=BD$2,$V11+BD10,NA())))</f>
        <v>#N/A</v>
      </c>
      <c r="BE11" s="57" t="e">
        <f>IF(AND(ISNUMBER($U11),COUNT($U$4:$U11)=BE$2),$G11,IF($H11="Hold",BE10,IF(COUNT($U$4:$U11)=BE$2,$V11+BE10,NA())))</f>
        <v>#N/A</v>
      </c>
      <c r="BF11" s="57" t="e">
        <f>IF(AND(ISNUMBER($U11),COUNT($U$4:$U11)=BF$2),$G11,IF($H11="Hold",BF10,IF(COUNT($U$4:$U11)=BF$2,$V11+BF10,NA())))</f>
        <v>#N/A</v>
      </c>
      <c r="BG11" s="57" t="e">
        <f>IF(AND(ISNUMBER($U11),COUNT($U$4:$U11)=BG$2),$G11,IF($H11="Hold",BG10,IF(COUNT($U$4:$U11)=BG$2,$V11+BG10,NA())))</f>
        <v>#N/A</v>
      </c>
      <c r="BH11" s="55" t="e">
        <f>IF(AND(COUNT($U$4:$U11)=BH$2,$H11="Hold"),"Hold",NA())</f>
        <v>#N/A</v>
      </c>
      <c r="BI11" s="55" t="e">
        <f>IF(AND(COUNT($U$4:$U11)=BI$2,$H11="Hold"),"Hold",NA())</f>
        <v>#N/A</v>
      </c>
      <c r="BJ11" s="55" t="e">
        <f>IF(AND(COUNT($U$4:$U11)=BJ$2,$H11="Hold"),"Hold",NA())</f>
        <v>#N/A</v>
      </c>
      <c r="BK11" s="55" t="e">
        <f>IF(AND(COUNT($U$4:$U11)=BK$2,$H11="Hold"),"Hold",NA())</f>
        <v>#N/A</v>
      </c>
      <c r="BL11" s="55" t="e">
        <f>IF(AND(COUNT($U$4:$U11)=BL$2,$H11="Hold"),"Hold",NA())</f>
        <v>#N/A</v>
      </c>
      <c r="BM11" s="55" t="e">
        <f>IF(AND(COUNT($U$4:$U11)=BM$2,$H11="Hold"),"Hold",NA())</f>
        <v>#N/A</v>
      </c>
      <c r="BN11" s="55" t="e">
        <f>IF(AND(COUNT($U$4:$U11)=BN$2,$H11="Hold"),"Hold",NA())</f>
        <v>#N/A</v>
      </c>
      <c r="BO11" s="55" t="e">
        <f>IF(AND(COUNT($U$4:$U11)=BO$2,$H11="Hold"),"Hold",NA())</f>
        <v>#N/A</v>
      </c>
      <c r="BP11" s="55" t="e">
        <f>IF(AND(COUNT($U$4:$U11)=BP$2,$H11="Hold"),"Hold",NA())</f>
        <v>#N/A</v>
      </c>
      <c r="BQ11" s="55" t="e">
        <f>IF(AND(COUNT($U$4:$U11)=BQ$2,$H11="Hold"),"Hold",NA())</f>
        <v>#N/A</v>
      </c>
      <c r="BR11" s="55" t="e">
        <f>IF(AND(COUNT($U$4:$U11)=BR$2,$H11="Hold"),"Hold",NA())</f>
        <v>#N/A</v>
      </c>
      <c r="BS11" s="55" t="e">
        <f>IF(AND(COUNT($U$4:$U11)=BS$2,$H11="Hold"),"Hold",NA())</f>
        <v>#N/A</v>
      </c>
    </row>
    <row r="12" spans="1:73" s="96" customFormat="1" ht="18.75" customHeight="1" x14ac:dyDescent="0.25">
      <c r="B12" s="23"/>
      <c r="C12" s="95"/>
      <c r="D12" s="9">
        <f t="shared" si="2"/>
        <v>16</v>
      </c>
      <c r="E12" s="10">
        <f t="shared" si="3"/>
        <v>42702</v>
      </c>
      <c r="F12" s="5" t="str">
        <f>IFERROR(IF(COUNT(G$4:G12)=0,"",IF(H12="Hold",F11,IF(ISNUMBER(U12),G12,F11+V12))),"")</f>
        <v/>
      </c>
      <c r="G12" s="13"/>
      <c r="H12" s="27"/>
      <c r="I12" s="17"/>
      <c r="J12" s="93"/>
      <c r="K12" s="34"/>
      <c r="L12" s="124"/>
      <c r="M12" s="124"/>
      <c r="N12" s="132" t="s">
        <v>83</v>
      </c>
      <c r="O12" s="132" t="s">
        <v>84</v>
      </c>
      <c r="P12" s="37"/>
      <c r="R12" s="46">
        <v>9</v>
      </c>
      <c r="S12" s="47" t="e">
        <f t="shared" si="0"/>
        <v>#N/A</v>
      </c>
      <c r="T12" s="47" t="str">
        <f>IF(ISNUMBER(N25),"Alt 4","")</f>
        <v/>
      </c>
      <c r="U12" s="52" t="str">
        <f>IF(H12="30 Mins",$N$19,IF(H12="45 Mins",$N$20,IF(H12="60 Mins",$N$21,IF(H12="Alt 1",$N$22,IF(H12="Alt 2",$N$23,IF(H12="Alt 3",$N$24,IF(H12="Alt 4",$N$25,IF(H12="Alt 5",#REF!,IF(H12="Change",V11,"")))))))))</f>
        <v/>
      </c>
      <c r="V12" s="53" t="e">
        <f>IF(COUNT(U$4:U12)=0,NA(),IF(ISNUMBER(U12),U12,V11))</f>
        <v>#N/A</v>
      </c>
      <c r="W12" s="48" t="e">
        <f t="shared" si="1"/>
        <v>#N/A</v>
      </c>
      <c r="X12" s="72" t="str">
        <f>IF(AND(ISNUMBER($S12),COUNT($U$4:$U12)=X$2),$S12,"")</f>
        <v/>
      </c>
      <c r="Y12" s="72" t="str">
        <f>IF(AND(ISNUMBER($S12),COUNT($U$4:$U12)=Y$2),$S12,"")</f>
        <v/>
      </c>
      <c r="Z12" s="72" t="str">
        <f>IF(AND(ISNUMBER($S12),COUNT($U$4:$U12)=Z$2),$S12,"")</f>
        <v/>
      </c>
      <c r="AA12" s="72" t="str">
        <f>IF(AND(ISNUMBER($S12),COUNT($U$4:$U12)=AA$2),$S12,"")</f>
        <v/>
      </c>
      <c r="AB12" s="72" t="str">
        <f>IF(AND(ISNUMBER($S12),COUNT($U$4:$U12)=AB$2),$S12,"")</f>
        <v/>
      </c>
      <c r="AC12" s="72" t="str">
        <f>IF(AND(ISNUMBER($S12),COUNT($U$4:$U12)=AC$2),$S12,"")</f>
        <v/>
      </c>
      <c r="AD12" s="72" t="str">
        <f>IF(AND(ISNUMBER($S12),COUNT($U$4:$U12)=AD$2),$S12,"")</f>
        <v/>
      </c>
      <c r="AE12" s="72" t="str">
        <f>IF(AND(ISNUMBER($S12),COUNT($U$4:$U12)=AE$2),$S12,"")</f>
        <v/>
      </c>
      <c r="AF12" s="72" t="str">
        <f>IF(AND(ISNUMBER($S12),COUNT($U$4:$U12)=AF$2),$S12,"")</f>
        <v/>
      </c>
      <c r="AG12" s="72" t="str">
        <f>IF(AND(ISNUMBER($S12),COUNT($U$4:$U12)=AG$2),$S12,"")</f>
        <v/>
      </c>
      <c r="AH12" s="72" t="str">
        <f>IF(AND(ISNUMBER($S12),COUNT($U$4:$U12)=AH$2),$S12,"")</f>
        <v/>
      </c>
      <c r="AI12" s="72" t="str">
        <f>IF(AND(ISNUMBER($S12),COUNT($U$4:$U12)=AI$2),$S12,"")</f>
        <v/>
      </c>
      <c r="AJ12" s="51" t="e">
        <f>IFERROR(IF(COUNT($U$4:$U12)&lt;&gt;AJ$2,NA(),SLOPE(X$4:X$26,$R$4:$R$26)*($R12-COUNTIF(BH$4:BH12,"Hold"))+INTERCEPT(X$4:X$26,$R$4:$R$26)),NA())</f>
        <v>#N/A</v>
      </c>
      <c r="AK12" s="51" t="e">
        <f>IFERROR(IF(COUNT($U$4:$U12)&lt;&gt;AK$2,NA(),SLOPE(Y$4:Y$26,$R$4:$R$26)*($R12-COUNTIF(BI$4:BI12,"Hold"))+INTERCEPT(Y$4:Y$26,$R$4:$R$26)),NA())</f>
        <v>#N/A</v>
      </c>
      <c r="AL12" s="51" t="e">
        <f>IFERROR(IF(COUNT($U$4:$U12)&lt;&gt;AL$2,NA(),SLOPE(Z$4:Z$26,$R$4:$R$26)*($R12-COUNTIF(BJ$4:BJ12,"Hold"))+INTERCEPT(Z$4:Z$26,$R$4:$R$26)),NA())</f>
        <v>#N/A</v>
      </c>
      <c r="AM12" s="51" t="e">
        <f>IFERROR(IF(COUNT($U$4:$U12)&lt;&gt;AM$2,NA(),SLOPE(AA$4:AA$26,$R$4:$R$26)*($R12-COUNTIF(BK$4:BK12,"Hold"))+INTERCEPT(AA$4:AA$26,$R$4:$R$26)),NA())</f>
        <v>#N/A</v>
      </c>
      <c r="AN12" s="51" t="e">
        <f>IFERROR(IF(COUNT($U$4:$U12)&lt;&gt;AN$2,NA(),SLOPE(AB$4:AB$26,$R$4:$R$26)*($R12-COUNTIF(BL$4:BL12,"Hold"))+INTERCEPT(AB$4:AB$26,$R$4:$R$26)),NA())</f>
        <v>#N/A</v>
      </c>
      <c r="AO12" s="51" t="e">
        <f>IFERROR(IF(COUNT($U$4:$U12)&lt;&gt;AO$2,NA(),SLOPE(AC$4:AC$26,$R$4:$R$26)*($R12-COUNTIF(BM$4:BM12,"Hold"))+INTERCEPT(AC$4:AC$26,$R$4:$R$26)),NA())</f>
        <v>#N/A</v>
      </c>
      <c r="AP12" s="51" t="e">
        <f>IFERROR(IF(COUNT($U$4:$U12)&lt;&gt;AP$2,NA(),SLOPE(AD$4:AD$26,$R$4:$R$26)*($R12-COUNTIF(BN$4:BN12,"Hold"))+INTERCEPT(AD$4:AD$26,$R$4:$R$26)),NA())</f>
        <v>#N/A</v>
      </c>
      <c r="AQ12" s="51" t="e">
        <f>IFERROR(IF(COUNT($U$4:$U12)&lt;&gt;AQ$2,NA(),SLOPE(AE$4:AE$26,$R$4:$R$26)*($R12-COUNTIF(BO$4:BO12,"Hold"))+INTERCEPT(AE$4:AE$26,$R$4:$R$26)),NA())</f>
        <v>#N/A</v>
      </c>
      <c r="AR12" s="51" t="e">
        <f>IFERROR(IF(COUNT($U$4:$U12)&lt;&gt;AR$2,NA(),SLOPE(AF$4:AF$26,$R$4:$R$26)*($R12-COUNTIF(BP$4:BP12,"Hold"))+INTERCEPT(AF$4:AF$26,$R$4:$R$26)),NA())</f>
        <v>#N/A</v>
      </c>
      <c r="AS12" s="51" t="e">
        <f>IFERROR(IF(COUNT($U$4:$U12)&lt;&gt;AS$2,NA(),SLOPE(AG$4:AG$26,$R$4:$R$26)*($R12-COUNTIF(BQ$4:BQ12,"Hold"))+INTERCEPT(AG$4:AG$26,$R$4:$R$26)),NA())</f>
        <v>#N/A</v>
      </c>
      <c r="AT12" s="51" t="e">
        <f>IFERROR(IF(COUNT($U$4:$U12)&lt;&gt;AT$2,NA(),SLOPE(AH$4:AH$26,$R$4:$R$26)*($R12-COUNTIF(BR$4:BR12,"Hold"))+INTERCEPT(AH$4:AH$26,$R$4:$R$26)),NA())</f>
        <v>#N/A</v>
      </c>
      <c r="AU12" s="51" t="e">
        <f>IFERROR(IF(COUNT($U$4:$U12)&lt;&gt;AU$2,NA(),SLOPE(AI$4:AI$26,$R$4:$R$26)*($R12-COUNTIF(BS$4:BS12,"Hold"))+INTERCEPT(AI$4:AI$26,$R$4:$R$26)),NA())</f>
        <v>#N/A</v>
      </c>
      <c r="AV12" s="57" t="e">
        <f>IF(AND(ISNUMBER($U12),COUNT($U$4:$U12)=AV$2),$G12,IF($H12="Hold",AV11,IF(COUNT($U$4:$U12)=AV$2,$V12+AV11,NA())))</f>
        <v>#N/A</v>
      </c>
      <c r="AW12" s="57" t="e">
        <f>IF(AND(ISNUMBER($U12),COUNT($U$4:$U12)=AW$2),$G12,IF($H12="Hold",AW11,IF(COUNT($U$4:$U12)=AW$2,$V12+AW11,NA())))</f>
        <v>#N/A</v>
      </c>
      <c r="AX12" s="57" t="e">
        <f>IF(AND(ISNUMBER($U12),COUNT($U$4:$U12)=AX$2),$G12,IF($H12="Hold",AX11,IF(COUNT($U$4:$U12)=AX$2,$V12+AX11,NA())))</f>
        <v>#N/A</v>
      </c>
      <c r="AY12" s="57" t="e">
        <f>IF(AND(ISNUMBER($U12),COUNT($U$4:$U12)=AY$2),$G12,IF($H12="Hold",AY11,IF(COUNT($U$4:$U12)=AY$2,$V12+AY11,NA())))</f>
        <v>#N/A</v>
      </c>
      <c r="AZ12" s="57" t="e">
        <f>IF(AND(ISNUMBER($U12),COUNT($U$4:$U12)=AZ$2),$G12,IF($H12="Hold",AZ11,IF(COUNT($U$4:$U12)=AZ$2,$V12+AZ11,NA())))</f>
        <v>#N/A</v>
      </c>
      <c r="BA12" s="57" t="e">
        <f>IF(AND(ISNUMBER($U12),COUNT($U$4:$U12)=BA$2),$G12,IF($H12="Hold",BA11,IF(COUNT($U$4:$U12)=BA$2,$V12+BA11,NA())))</f>
        <v>#N/A</v>
      </c>
      <c r="BB12" s="57" t="e">
        <f>IF(AND(ISNUMBER($U12),COUNT($U$4:$U12)=BB$2),$G12,IF($H12="Hold",BB11,IF(COUNT($U$4:$U12)=BB$2,$V12+BB11,NA())))</f>
        <v>#N/A</v>
      </c>
      <c r="BC12" s="57" t="e">
        <f>IF(AND(ISNUMBER($U12),COUNT($U$4:$U12)=BC$2),$G12,IF($H12="Hold",BC11,IF(COUNT($U$4:$U12)=BC$2,$V12+BC11,NA())))</f>
        <v>#N/A</v>
      </c>
      <c r="BD12" s="57" t="e">
        <f>IF(AND(ISNUMBER($U12),COUNT($U$4:$U12)=BD$2),$G12,IF($H12="Hold",BD11,IF(COUNT($U$4:$U12)=BD$2,$V12+BD11,NA())))</f>
        <v>#N/A</v>
      </c>
      <c r="BE12" s="57" t="e">
        <f>IF(AND(ISNUMBER($U12),COUNT($U$4:$U12)=BE$2),$G12,IF($H12="Hold",BE11,IF(COUNT($U$4:$U12)=BE$2,$V12+BE11,NA())))</f>
        <v>#N/A</v>
      </c>
      <c r="BF12" s="57" t="e">
        <f>IF(AND(ISNUMBER($U12),COUNT($U$4:$U12)=BF$2),$G12,IF($H12="Hold",BF11,IF(COUNT($U$4:$U12)=BF$2,$V12+BF11,NA())))</f>
        <v>#N/A</v>
      </c>
      <c r="BG12" s="57" t="e">
        <f>IF(AND(ISNUMBER($U12),COUNT($U$4:$U12)=BG$2),$G12,IF($H12="Hold",BG11,IF(COUNT($U$4:$U12)=BG$2,$V12+BG11,NA())))</f>
        <v>#N/A</v>
      </c>
      <c r="BH12" s="55" t="e">
        <f>IF(AND(COUNT($U$4:$U12)=BH$2,$H12="Hold"),"Hold",NA())</f>
        <v>#N/A</v>
      </c>
      <c r="BI12" s="55" t="e">
        <f>IF(AND(COUNT($U$4:$U12)=BI$2,$H12="Hold"),"Hold",NA())</f>
        <v>#N/A</v>
      </c>
      <c r="BJ12" s="55" t="e">
        <f>IF(AND(COUNT($U$4:$U12)=BJ$2,$H12="Hold"),"Hold",NA())</f>
        <v>#N/A</v>
      </c>
      <c r="BK12" s="55" t="e">
        <f>IF(AND(COUNT($U$4:$U12)=BK$2,$H12="Hold"),"Hold",NA())</f>
        <v>#N/A</v>
      </c>
      <c r="BL12" s="55" t="e">
        <f>IF(AND(COUNT($U$4:$U12)=BL$2,$H12="Hold"),"Hold",NA())</f>
        <v>#N/A</v>
      </c>
      <c r="BM12" s="55" t="e">
        <f>IF(AND(COUNT($U$4:$U12)=BM$2,$H12="Hold"),"Hold",NA())</f>
        <v>#N/A</v>
      </c>
      <c r="BN12" s="55" t="e">
        <f>IF(AND(COUNT($U$4:$U12)=BN$2,$H12="Hold"),"Hold",NA())</f>
        <v>#N/A</v>
      </c>
      <c r="BO12" s="55" t="e">
        <f>IF(AND(COUNT($U$4:$U12)=BO$2,$H12="Hold"),"Hold",NA())</f>
        <v>#N/A</v>
      </c>
      <c r="BP12" s="55" t="e">
        <f>IF(AND(COUNT($U$4:$U12)=BP$2,$H12="Hold"),"Hold",NA())</f>
        <v>#N/A</v>
      </c>
      <c r="BQ12" s="55" t="e">
        <f>IF(AND(COUNT($U$4:$U12)=BQ$2,$H12="Hold"),"Hold",NA())</f>
        <v>#N/A</v>
      </c>
      <c r="BR12" s="55" t="e">
        <f>IF(AND(COUNT($U$4:$U12)=BR$2,$H12="Hold"),"Hold",NA())</f>
        <v>#N/A</v>
      </c>
      <c r="BS12" s="55" t="e">
        <f>IF(AND(COUNT($U$4:$U12)=BS$2,$H12="Hold"),"Hold",NA())</f>
        <v>#N/A</v>
      </c>
    </row>
    <row r="13" spans="1:73" s="96" customFormat="1" ht="18.75" customHeight="1" thickBot="1" x14ac:dyDescent="0.3">
      <c r="B13" s="23"/>
      <c r="C13" s="95"/>
      <c r="D13" s="9">
        <f t="shared" si="2"/>
        <v>18</v>
      </c>
      <c r="E13" s="10">
        <f t="shared" si="3"/>
        <v>42716</v>
      </c>
      <c r="F13" s="5" t="str">
        <f>IFERROR(IF(COUNT(G$4:G13)=0,"",IF(H13="Hold",F12,IF(ISNUMBER(U13),G13,F12+V13))),"")</f>
        <v/>
      </c>
      <c r="G13" s="13"/>
      <c r="H13" s="27"/>
      <c r="I13" s="17"/>
      <c r="J13" s="93"/>
      <c r="K13" s="34"/>
      <c r="L13" s="148" t="s">
        <v>57</v>
      </c>
      <c r="M13" s="148"/>
      <c r="N13" s="134"/>
      <c r="O13" s="135"/>
      <c r="P13" s="37"/>
      <c r="R13" s="46">
        <v>10</v>
      </c>
      <c r="S13" s="47" t="e">
        <f t="shared" si="0"/>
        <v>#N/A</v>
      </c>
      <c r="T13" s="47" t="str">
        <f>IF(ISNUMBER(#REF!),"Alt 5","")</f>
        <v/>
      </c>
      <c r="U13" s="52" t="str">
        <f>IF(H13="30 Mins",$N$19,IF(H13="45 Mins",$N$20,IF(H13="60 Mins",$N$21,IF(H13="Alt 1",$N$22,IF(H13="Alt 2",$N$23,IF(H13="Alt 3",$N$24,IF(H13="Alt 4",$N$25,IF(H13="Alt 5",#REF!,IF(H13="Change",V12,"")))))))))</f>
        <v/>
      </c>
      <c r="V13" s="53" t="e">
        <f>IF(COUNT(U$4:U13)=0,NA(),IF(ISNUMBER(U13),U13,V12))</f>
        <v>#N/A</v>
      </c>
      <c r="W13" s="48" t="e">
        <f t="shared" si="1"/>
        <v>#N/A</v>
      </c>
      <c r="X13" s="72" t="str">
        <f>IF(AND(ISNUMBER($S13),COUNT($U$4:$U13)=X$2),$S13,"")</f>
        <v/>
      </c>
      <c r="Y13" s="72" t="str">
        <f>IF(AND(ISNUMBER($S13),COUNT($U$4:$U13)=Y$2),$S13,"")</f>
        <v/>
      </c>
      <c r="Z13" s="72" t="str">
        <f>IF(AND(ISNUMBER($S13),COUNT($U$4:$U13)=Z$2),$S13,"")</f>
        <v/>
      </c>
      <c r="AA13" s="72" t="str">
        <f>IF(AND(ISNUMBER($S13),COUNT($U$4:$U13)=AA$2),$S13,"")</f>
        <v/>
      </c>
      <c r="AB13" s="72" t="str">
        <f>IF(AND(ISNUMBER($S13),COUNT($U$4:$U13)=AB$2),$S13,"")</f>
        <v/>
      </c>
      <c r="AC13" s="72" t="str">
        <f>IF(AND(ISNUMBER($S13),COUNT($U$4:$U13)=AC$2),$S13,"")</f>
        <v/>
      </c>
      <c r="AD13" s="72" t="str">
        <f>IF(AND(ISNUMBER($S13),COUNT($U$4:$U13)=AD$2),$S13,"")</f>
        <v/>
      </c>
      <c r="AE13" s="72" t="str">
        <f>IF(AND(ISNUMBER($S13),COUNT($U$4:$U13)=AE$2),$S13,"")</f>
        <v/>
      </c>
      <c r="AF13" s="72" t="str">
        <f>IF(AND(ISNUMBER($S13),COUNT($U$4:$U13)=AF$2),$S13,"")</f>
        <v/>
      </c>
      <c r="AG13" s="72" t="str">
        <f>IF(AND(ISNUMBER($S13),COUNT($U$4:$U13)=AG$2),$S13,"")</f>
        <v/>
      </c>
      <c r="AH13" s="72" t="str">
        <f>IF(AND(ISNUMBER($S13),COUNT($U$4:$U13)=AH$2),$S13,"")</f>
        <v/>
      </c>
      <c r="AI13" s="72" t="str">
        <f>IF(AND(ISNUMBER($S13),COUNT($U$4:$U13)=AI$2),$S13,"")</f>
        <v/>
      </c>
      <c r="AJ13" s="51" t="e">
        <f>IFERROR(IF(COUNT($U$4:$U13)&lt;&gt;AJ$2,NA(),SLOPE(X$4:X$26,$R$4:$R$26)*($R13-COUNTIF(BH$4:BH13,"Hold"))+INTERCEPT(X$4:X$26,$R$4:$R$26)),NA())</f>
        <v>#N/A</v>
      </c>
      <c r="AK13" s="51" t="e">
        <f>IFERROR(IF(COUNT($U$4:$U13)&lt;&gt;AK$2,NA(),SLOPE(Y$4:Y$26,$R$4:$R$26)*($R13-COUNTIF(BI$4:BI13,"Hold"))+INTERCEPT(Y$4:Y$26,$R$4:$R$26)),NA())</f>
        <v>#N/A</v>
      </c>
      <c r="AL13" s="51" t="e">
        <f>IFERROR(IF(COUNT($U$4:$U13)&lt;&gt;AL$2,NA(),SLOPE(Z$4:Z$26,$R$4:$R$26)*($R13-COUNTIF(BJ$4:BJ13,"Hold"))+INTERCEPT(Z$4:Z$26,$R$4:$R$26)),NA())</f>
        <v>#N/A</v>
      </c>
      <c r="AM13" s="51" t="e">
        <f>IFERROR(IF(COUNT($U$4:$U13)&lt;&gt;AM$2,NA(),SLOPE(AA$4:AA$26,$R$4:$R$26)*($R13-COUNTIF(BK$4:BK13,"Hold"))+INTERCEPT(AA$4:AA$26,$R$4:$R$26)),NA())</f>
        <v>#N/A</v>
      </c>
      <c r="AN13" s="51" t="e">
        <f>IFERROR(IF(COUNT($U$4:$U13)&lt;&gt;AN$2,NA(),SLOPE(AB$4:AB$26,$R$4:$R$26)*($R13-COUNTIF(BL$4:BL13,"Hold"))+INTERCEPT(AB$4:AB$26,$R$4:$R$26)),NA())</f>
        <v>#N/A</v>
      </c>
      <c r="AO13" s="51" t="e">
        <f>IFERROR(IF(COUNT($U$4:$U13)&lt;&gt;AO$2,NA(),SLOPE(AC$4:AC$26,$R$4:$R$26)*($R13-COUNTIF(BM$4:BM13,"Hold"))+INTERCEPT(AC$4:AC$26,$R$4:$R$26)),NA())</f>
        <v>#N/A</v>
      </c>
      <c r="AP13" s="51" t="e">
        <f>IFERROR(IF(COUNT($U$4:$U13)&lt;&gt;AP$2,NA(),SLOPE(AD$4:AD$26,$R$4:$R$26)*($R13-COUNTIF(BN$4:BN13,"Hold"))+INTERCEPT(AD$4:AD$26,$R$4:$R$26)),NA())</f>
        <v>#N/A</v>
      </c>
      <c r="AQ13" s="51" t="e">
        <f>IFERROR(IF(COUNT($U$4:$U13)&lt;&gt;AQ$2,NA(),SLOPE(AE$4:AE$26,$R$4:$R$26)*($R13-COUNTIF(BO$4:BO13,"Hold"))+INTERCEPT(AE$4:AE$26,$R$4:$R$26)),NA())</f>
        <v>#N/A</v>
      </c>
      <c r="AR13" s="51" t="e">
        <f>IFERROR(IF(COUNT($U$4:$U13)&lt;&gt;AR$2,NA(),SLOPE(AF$4:AF$26,$R$4:$R$26)*($R13-COUNTIF(BP$4:BP13,"Hold"))+INTERCEPT(AF$4:AF$26,$R$4:$R$26)),NA())</f>
        <v>#N/A</v>
      </c>
      <c r="AS13" s="51" t="e">
        <f>IFERROR(IF(COUNT($U$4:$U13)&lt;&gt;AS$2,NA(),SLOPE(AG$4:AG$26,$R$4:$R$26)*($R13-COUNTIF(BQ$4:BQ13,"Hold"))+INTERCEPT(AG$4:AG$26,$R$4:$R$26)),NA())</f>
        <v>#N/A</v>
      </c>
      <c r="AT13" s="51" t="e">
        <f>IFERROR(IF(COUNT($U$4:$U13)&lt;&gt;AT$2,NA(),SLOPE(AH$4:AH$26,$R$4:$R$26)*($R13-COUNTIF(BR$4:BR13,"Hold"))+INTERCEPT(AH$4:AH$26,$R$4:$R$26)),NA())</f>
        <v>#N/A</v>
      </c>
      <c r="AU13" s="51" t="e">
        <f>IFERROR(IF(COUNT($U$4:$U13)&lt;&gt;AU$2,NA(),SLOPE(AI$4:AI$26,$R$4:$R$26)*($R13-COUNTIF(BS$4:BS13,"Hold"))+INTERCEPT(AI$4:AI$26,$R$4:$R$26)),NA())</f>
        <v>#N/A</v>
      </c>
      <c r="AV13" s="57" t="e">
        <f>IF(AND(ISNUMBER($U13),COUNT($U$4:$U13)=AV$2),$G13,IF($H13="Hold",AV12,IF(COUNT($U$4:$U13)=AV$2,$V13+AV12,NA())))</f>
        <v>#N/A</v>
      </c>
      <c r="AW13" s="57" t="e">
        <f>IF(AND(ISNUMBER($U13),COUNT($U$4:$U13)=AW$2),$G13,IF($H13="Hold",AW12,IF(COUNT($U$4:$U13)=AW$2,$V13+AW12,NA())))</f>
        <v>#N/A</v>
      </c>
      <c r="AX13" s="57" t="e">
        <f>IF(AND(ISNUMBER($U13),COUNT($U$4:$U13)=AX$2),$G13,IF($H13="Hold",AX12,IF(COUNT($U$4:$U13)=AX$2,$V13+AX12,NA())))</f>
        <v>#N/A</v>
      </c>
      <c r="AY13" s="57" t="e">
        <f>IF(AND(ISNUMBER($U13),COUNT($U$4:$U13)=AY$2),$G13,IF($H13="Hold",AY12,IF(COUNT($U$4:$U13)=AY$2,$V13+AY12,NA())))</f>
        <v>#N/A</v>
      </c>
      <c r="AZ13" s="57" t="e">
        <f>IF(AND(ISNUMBER($U13),COUNT($U$4:$U13)=AZ$2),$G13,IF($H13="Hold",AZ12,IF(COUNT($U$4:$U13)=AZ$2,$V13+AZ12,NA())))</f>
        <v>#N/A</v>
      </c>
      <c r="BA13" s="57" t="e">
        <f>IF(AND(ISNUMBER($U13),COUNT($U$4:$U13)=BA$2),$G13,IF($H13="Hold",BA12,IF(COUNT($U$4:$U13)=BA$2,$V13+BA12,NA())))</f>
        <v>#N/A</v>
      </c>
      <c r="BB13" s="57" t="e">
        <f>IF(AND(ISNUMBER($U13),COUNT($U$4:$U13)=BB$2),$G13,IF($H13="Hold",BB12,IF(COUNT($U$4:$U13)=BB$2,$V13+BB12,NA())))</f>
        <v>#N/A</v>
      </c>
      <c r="BC13" s="57" t="e">
        <f>IF(AND(ISNUMBER($U13),COUNT($U$4:$U13)=BC$2),$G13,IF($H13="Hold",BC12,IF(COUNT($U$4:$U13)=BC$2,$V13+BC12,NA())))</f>
        <v>#N/A</v>
      </c>
      <c r="BD13" s="57" t="e">
        <f>IF(AND(ISNUMBER($U13),COUNT($U$4:$U13)=BD$2),$G13,IF($H13="Hold",BD12,IF(COUNT($U$4:$U13)=BD$2,$V13+BD12,NA())))</f>
        <v>#N/A</v>
      </c>
      <c r="BE13" s="57" t="e">
        <f>IF(AND(ISNUMBER($U13),COUNT($U$4:$U13)=BE$2),$G13,IF($H13="Hold",BE12,IF(COUNT($U$4:$U13)=BE$2,$V13+BE12,NA())))</f>
        <v>#N/A</v>
      </c>
      <c r="BF13" s="57" t="e">
        <f>IF(AND(ISNUMBER($U13),COUNT($U$4:$U13)=BF$2),$G13,IF($H13="Hold",BF12,IF(COUNT($U$4:$U13)=BF$2,$V13+BF12,NA())))</f>
        <v>#N/A</v>
      </c>
      <c r="BG13" s="57" t="e">
        <f>IF(AND(ISNUMBER($U13),COUNT($U$4:$U13)=BG$2),$G13,IF($H13="Hold",BG12,IF(COUNT($U$4:$U13)=BG$2,$V13+BG12,NA())))</f>
        <v>#N/A</v>
      </c>
      <c r="BH13" s="55" t="e">
        <f>IF(AND(COUNT($U$4:$U13)=BH$2,$H13="Hold"),"Hold",NA())</f>
        <v>#N/A</v>
      </c>
      <c r="BI13" s="55" t="e">
        <f>IF(AND(COUNT($U$4:$U13)=BI$2,$H13="Hold"),"Hold",NA())</f>
        <v>#N/A</v>
      </c>
      <c r="BJ13" s="55" t="e">
        <f>IF(AND(COUNT($U$4:$U13)=BJ$2,$H13="Hold"),"Hold",NA())</f>
        <v>#N/A</v>
      </c>
      <c r="BK13" s="55" t="e">
        <f>IF(AND(COUNT($U$4:$U13)=BK$2,$H13="Hold"),"Hold",NA())</f>
        <v>#N/A</v>
      </c>
      <c r="BL13" s="55" t="e">
        <f>IF(AND(COUNT($U$4:$U13)=BL$2,$H13="Hold"),"Hold",NA())</f>
        <v>#N/A</v>
      </c>
      <c r="BM13" s="55" t="e">
        <f>IF(AND(COUNT($U$4:$U13)=BM$2,$H13="Hold"),"Hold",NA())</f>
        <v>#N/A</v>
      </c>
      <c r="BN13" s="55" t="e">
        <f>IF(AND(COUNT($U$4:$U13)=BN$2,$H13="Hold"),"Hold",NA())</f>
        <v>#N/A</v>
      </c>
      <c r="BO13" s="55" t="e">
        <f>IF(AND(COUNT($U$4:$U13)=BO$2,$H13="Hold"),"Hold",NA())</f>
        <v>#N/A</v>
      </c>
      <c r="BP13" s="55" t="e">
        <f>IF(AND(COUNT($U$4:$U13)=BP$2,$H13="Hold"),"Hold",NA())</f>
        <v>#N/A</v>
      </c>
      <c r="BQ13" s="55" t="e">
        <f>IF(AND(COUNT($U$4:$U13)=BQ$2,$H13="Hold"),"Hold",NA())</f>
        <v>#N/A</v>
      </c>
      <c r="BR13" s="55" t="e">
        <f>IF(AND(COUNT($U$4:$U13)=BR$2,$H13="Hold"),"Hold",NA())</f>
        <v>#N/A</v>
      </c>
      <c r="BS13" s="55" t="e">
        <f>IF(AND(COUNT($U$4:$U13)=BS$2,$H13="Hold"),"Hold",NA())</f>
        <v>#N/A</v>
      </c>
    </row>
    <row r="14" spans="1:73" s="96" customFormat="1" ht="18.75" customHeight="1" thickTop="1" thickBot="1" x14ac:dyDescent="0.3">
      <c r="B14" s="23"/>
      <c r="C14" s="95"/>
      <c r="D14" s="9">
        <f t="shared" si="2"/>
        <v>20</v>
      </c>
      <c r="E14" s="10">
        <f t="shared" si="3"/>
        <v>42730</v>
      </c>
      <c r="F14" s="5" t="str">
        <f>IFERROR(IF(COUNT(G$4:G14)=0,"",IF(H14="Hold",F13,IF(ISNUMBER(U14),G14,F13+V14))),"")</f>
        <v/>
      </c>
      <c r="G14" s="13"/>
      <c r="H14" s="27"/>
      <c r="I14" s="17"/>
      <c r="J14" s="93"/>
      <c r="K14" s="34"/>
      <c r="L14" s="148" t="s">
        <v>58</v>
      </c>
      <c r="M14" s="148"/>
      <c r="N14" s="136"/>
      <c r="O14" s="137"/>
      <c r="P14" s="37"/>
      <c r="R14" s="46">
        <v>11</v>
      </c>
      <c r="S14" s="47" t="e">
        <f t="shared" si="0"/>
        <v>#N/A</v>
      </c>
      <c r="T14" s="47"/>
      <c r="U14" s="52" t="str">
        <f>IF(H14="30 Mins",$N$19,IF(H14="45 Mins",$N$20,IF(H14="60 Mins",$N$21,IF(H14="Alt 1",$N$22,IF(H14="Alt 2",$N$23,IF(H14="Alt 3",$N$24,IF(H14="Alt 4",$N$25,IF(H14="Alt 5",#REF!,IF(H14="Change",V13,"")))))))))</f>
        <v/>
      </c>
      <c r="V14" s="53" t="e">
        <f>IF(COUNT(U$4:U14)=0,NA(),IF(ISNUMBER(U14),U14,V13))</f>
        <v>#N/A</v>
      </c>
      <c r="W14" s="48" t="e">
        <f t="shared" si="1"/>
        <v>#N/A</v>
      </c>
      <c r="X14" s="72" t="str">
        <f>IF(AND(ISNUMBER($S14),COUNT($U$4:$U14)=X$2),$S14,"")</f>
        <v/>
      </c>
      <c r="Y14" s="72" t="str">
        <f>IF(AND(ISNUMBER($S14),COUNT($U$4:$U14)=Y$2),$S14,"")</f>
        <v/>
      </c>
      <c r="Z14" s="72" t="str">
        <f>IF(AND(ISNUMBER($S14),COUNT($U$4:$U14)=Z$2),$S14,"")</f>
        <v/>
      </c>
      <c r="AA14" s="72" t="str">
        <f>IF(AND(ISNUMBER($S14),COUNT($U$4:$U14)=AA$2),$S14,"")</f>
        <v/>
      </c>
      <c r="AB14" s="72" t="str">
        <f>IF(AND(ISNUMBER($S14),COUNT($U$4:$U14)=AB$2),$S14,"")</f>
        <v/>
      </c>
      <c r="AC14" s="72" t="str">
        <f>IF(AND(ISNUMBER($S14),COUNT($U$4:$U14)=AC$2),$S14,"")</f>
        <v/>
      </c>
      <c r="AD14" s="72" t="str">
        <f>IF(AND(ISNUMBER($S14),COUNT($U$4:$U14)=AD$2),$S14,"")</f>
        <v/>
      </c>
      <c r="AE14" s="72" t="str">
        <f>IF(AND(ISNUMBER($S14),COUNT($U$4:$U14)=AE$2),$S14,"")</f>
        <v/>
      </c>
      <c r="AF14" s="72" t="str">
        <f>IF(AND(ISNUMBER($S14),COUNT($U$4:$U14)=AF$2),$S14,"")</f>
        <v/>
      </c>
      <c r="AG14" s="72" t="str">
        <f>IF(AND(ISNUMBER($S14),COUNT($U$4:$U14)=AG$2),$S14,"")</f>
        <v/>
      </c>
      <c r="AH14" s="72" t="str">
        <f>IF(AND(ISNUMBER($S14),COUNT($U$4:$U14)=AH$2),$S14,"")</f>
        <v/>
      </c>
      <c r="AI14" s="72" t="str">
        <f>IF(AND(ISNUMBER($S14),COUNT($U$4:$U14)=AI$2),$S14,"")</f>
        <v/>
      </c>
      <c r="AJ14" s="51" t="e">
        <f>IFERROR(IF(COUNT($U$4:$U14)&lt;&gt;AJ$2,NA(),SLOPE(X$4:X$26,$R$4:$R$26)*($R14-COUNTIF(BH$4:BH14,"Hold"))+INTERCEPT(X$4:X$26,$R$4:$R$26)),NA())</f>
        <v>#N/A</v>
      </c>
      <c r="AK14" s="51" t="e">
        <f>IFERROR(IF(COUNT($U$4:$U14)&lt;&gt;AK$2,NA(),SLOPE(Y$4:Y$26,$R$4:$R$26)*($R14-COUNTIF(BI$4:BI14,"Hold"))+INTERCEPT(Y$4:Y$26,$R$4:$R$26)),NA())</f>
        <v>#N/A</v>
      </c>
      <c r="AL14" s="51" t="e">
        <f>IFERROR(IF(COUNT($U$4:$U14)&lt;&gt;AL$2,NA(),SLOPE(Z$4:Z$26,$R$4:$R$26)*($R14-COUNTIF(BJ$4:BJ14,"Hold"))+INTERCEPT(Z$4:Z$26,$R$4:$R$26)),NA())</f>
        <v>#N/A</v>
      </c>
      <c r="AM14" s="51" t="e">
        <f>IFERROR(IF(COUNT($U$4:$U14)&lt;&gt;AM$2,NA(),SLOPE(AA$4:AA$26,$R$4:$R$26)*($R14-COUNTIF(BK$4:BK14,"Hold"))+INTERCEPT(AA$4:AA$26,$R$4:$R$26)),NA())</f>
        <v>#N/A</v>
      </c>
      <c r="AN14" s="51" t="e">
        <f>IFERROR(IF(COUNT($U$4:$U14)&lt;&gt;AN$2,NA(),SLOPE(AB$4:AB$26,$R$4:$R$26)*($R14-COUNTIF(BL$4:BL14,"Hold"))+INTERCEPT(AB$4:AB$26,$R$4:$R$26)),NA())</f>
        <v>#N/A</v>
      </c>
      <c r="AO14" s="51" t="e">
        <f>IFERROR(IF(COUNT($U$4:$U14)&lt;&gt;AO$2,NA(),SLOPE(AC$4:AC$26,$R$4:$R$26)*($R14-COUNTIF(BM$4:BM14,"Hold"))+INTERCEPT(AC$4:AC$26,$R$4:$R$26)),NA())</f>
        <v>#N/A</v>
      </c>
      <c r="AP14" s="51" t="e">
        <f>IFERROR(IF(COUNT($U$4:$U14)&lt;&gt;AP$2,NA(),SLOPE(AD$4:AD$26,$R$4:$R$26)*($R14-COUNTIF(BN$4:BN14,"Hold"))+INTERCEPT(AD$4:AD$26,$R$4:$R$26)),NA())</f>
        <v>#N/A</v>
      </c>
      <c r="AQ14" s="51" t="e">
        <f>IFERROR(IF(COUNT($U$4:$U14)&lt;&gt;AQ$2,NA(),SLOPE(AE$4:AE$26,$R$4:$R$26)*($R14-COUNTIF(BO$4:BO14,"Hold"))+INTERCEPT(AE$4:AE$26,$R$4:$R$26)),NA())</f>
        <v>#N/A</v>
      </c>
      <c r="AR14" s="51" t="e">
        <f>IFERROR(IF(COUNT($U$4:$U14)&lt;&gt;AR$2,NA(),SLOPE(AF$4:AF$26,$R$4:$R$26)*($R14-COUNTIF(BP$4:BP14,"Hold"))+INTERCEPT(AF$4:AF$26,$R$4:$R$26)),NA())</f>
        <v>#N/A</v>
      </c>
      <c r="AS14" s="51" t="e">
        <f>IFERROR(IF(COUNT($U$4:$U14)&lt;&gt;AS$2,NA(),SLOPE(AG$4:AG$26,$R$4:$R$26)*($R14-COUNTIF(BQ$4:BQ14,"Hold"))+INTERCEPT(AG$4:AG$26,$R$4:$R$26)),NA())</f>
        <v>#N/A</v>
      </c>
      <c r="AT14" s="51" t="e">
        <f>IFERROR(IF(COUNT($U$4:$U14)&lt;&gt;AT$2,NA(),SLOPE(AH$4:AH$26,$R$4:$R$26)*($R14-COUNTIF(BR$4:BR14,"Hold"))+INTERCEPT(AH$4:AH$26,$R$4:$R$26)),NA())</f>
        <v>#N/A</v>
      </c>
      <c r="AU14" s="51" t="e">
        <f>IFERROR(IF(COUNT($U$4:$U14)&lt;&gt;AU$2,NA(),SLOPE(AI$4:AI$26,$R$4:$R$26)*($R14-COUNTIF(BS$4:BS14,"Hold"))+INTERCEPT(AI$4:AI$26,$R$4:$R$26)),NA())</f>
        <v>#N/A</v>
      </c>
      <c r="AV14" s="57" t="e">
        <f>IF(AND(ISNUMBER($U14),COUNT($U$4:$U14)=AV$2),$G14,IF($H14="Hold",AV13,IF(COUNT($U$4:$U14)=AV$2,$V14+AV13,NA())))</f>
        <v>#N/A</v>
      </c>
      <c r="AW14" s="57" t="e">
        <f>IF(AND(ISNUMBER($U14),COUNT($U$4:$U14)=AW$2),$G14,IF($H14="Hold",AW13,IF(COUNT($U$4:$U14)=AW$2,$V14+AW13,NA())))</f>
        <v>#N/A</v>
      </c>
      <c r="AX14" s="57" t="e">
        <f>IF(AND(ISNUMBER($U14),COUNT($U$4:$U14)=AX$2),$G14,IF($H14="Hold",AX13,IF(COUNT($U$4:$U14)=AX$2,$V14+AX13,NA())))</f>
        <v>#N/A</v>
      </c>
      <c r="AY14" s="57" t="e">
        <f>IF(AND(ISNUMBER($U14),COUNT($U$4:$U14)=AY$2),$G14,IF($H14="Hold",AY13,IF(COUNT($U$4:$U14)=AY$2,$V14+AY13,NA())))</f>
        <v>#N/A</v>
      </c>
      <c r="AZ14" s="57" t="e">
        <f>IF(AND(ISNUMBER($U14),COUNT($U$4:$U14)=AZ$2),$G14,IF($H14="Hold",AZ13,IF(COUNT($U$4:$U14)=AZ$2,$V14+AZ13,NA())))</f>
        <v>#N/A</v>
      </c>
      <c r="BA14" s="57" t="e">
        <f>IF(AND(ISNUMBER($U14),COUNT($U$4:$U14)=BA$2),$G14,IF($H14="Hold",BA13,IF(COUNT($U$4:$U14)=BA$2,$V14+BA13,NA())))</f>
        <v>#N/A</v>
      </c>
      <c r="BB14" s="57" t="e">
        <f>IF(AND(ISNUMBER($U14),COUNT($U$4:$U14)=BB$2),$G14,IF($H14="Hold",BB13,IF(COUNT($U$4:$U14)=BB$2,$V14+BB13,NA())))</f>
        <v>#N/A</v>
      </c>
      <c r="BC14" s="57" t="e">
        <f>IF(AND(ISNUMBER($U14),COUNT($U$4:$U14)=BC$2),$G14,IF($H14="Hold",BC13,IF(COUNT($U$4:$U14)=BC$2,$V14+BC13,NA())))</f>
        <v>#N/A</v>
      </c>
      <c r="BD14" s="57" t="e">
        <f>IF(AND(ISNUMBER($U14),COUNT($U$4:$U14)=BD$2),$G14,IF($H14="Hold",BD13,IF(COUNT($U$4:$U14)=BD$2,$V14+BD13,NA())))</f>
        <v>#N/A</v>
      </c>
      <c r="BE14" s="57" t="e">
        <f>IF(AND(ISNUMBER($U14),COUNT($U$4:$U14)=BE$2),$G14,IF($H14="Hold",BE13,IF(COUNT($U$4:$U14)=BE$2,$V14+BE13,NA())))</f>
        <v>#N/A</v>
      </c>
      <c r="BF14" s="57" t="e">
        <f>IF(AND(ISNUMBER($U14),COUNT($U$4:$U14)=BF$2),$G14,IF($H14="Hold",BF13,IF(COUNT($U$4:$U14)=BF$2,$V14+BF13,NA())))</f>
        <v>#N/A</v>
      </c>
      <c r="BG14" s="57" t="e">
        <f>IF(AND(ISNUMBER($U14),COUNT($U$4:$U14)=BG$2),$G14,IF($H14="Hold",BG13,IF(COUNT($U$4:$U14)=BG$2,$V14+BG13,NA())))</f>
        <v>#N/A</v>
      </c>
      <c r="BH14" s="55" t="e">
        <f>IF(AND(COUNT($U$4:$U14)=BH$2,$H14="Hold"),"Hold",NA())</f>
        <v>#N/A</v>
      </c>
      <c r="BI14" s="55" t="e">
        <f>IF(AND(COUNT($U$4:$U14)=BI$2,$H14="Hold"),"Hold",NA())</f>
        <v>#N/A</v>
      </c>
      <c r="BJ14" s="55" t="e">
        <f>IF(AND(COUNT($U$4:$U14)=BJ$2,$H14="Hold"),"Hold",NA())</f>
        <v>#N/A</v>
      </c>
      <c r="BK14" s="55" t="e">
        <f>IF(AND(COUNT($U$4:$U14)=BK$2,$H14="Hold"),"Hold",NA())</f>
        <v>#N/A</v>
      </c>
      <c r="BL14" s="55" t="e">
        <f>IF(AND(COUNT($U$4:$U14)=BL$2,$H14="Hold"),"Hold",NA())</f>
        <v>#N/A</v>
      </c>
      <c r="BM14" s="55" t="e">
        <f>IF(AND(COUNT($U$4:$U14)=BM$2,$H14="Hold"),"Hold",NA())</f>
        <v>#N/A</v>
      </c>
      <c r="BN14" s="55" t="e">
        <f>IF(AND(COUNT($U$4:$U14)=BN$2,$H14="Hold"),"Hold",NA())</f>
        <v>#N/A</v>
      </c>
      <c r="BO14" s="55" t="e">
        <f>IF(AND(COUNT($U$4:$U14)=BO$2,$H14="Hold"),"Hold",NA())</f>
        <v>#N/A</v>
      </c>
      <c r="BP14" s="55" t="e">
        <f>IF(AND(COUNT($U$4:$U14)=BP$2,$H14="Hold"),"Hold",NA())</f>
        <v>#N/A</v>
      </c>
      <c r="BQ14" s="55" t="e">
        <f>IF(AND(COUNT($U$4:$U14)=BQ$2,$H14="Hold"),"Hold",NA())</f>
        <v>#N/A</v>
      </c>
      <c r="BR14" s="55" t="e">
        <f>IF(AND(COUNT($U$4:$U14)=BR$2,$H14="Hold"),"Hold",NA())</f>
        <v>#N/A</v>
      </c>
      <c r="BS14" s="55" t="e">
        <f>IF(AND(COUNT($U$4:$U14)=BS$2,$H14="Hold"),"Hold",NA())</f>
        <v>#N/A</v>
      </c>
    </row>
    <row r="15" spans="1:73" s="96" customFormat="1" ht="18.75" customHeight="1" thickTop="1" thickBot="1" x14ac:dyDescent="0.3">
      <c r="B15" s="23"/>
      <c r="C15" s="95"/>
      <c r="D15" s="9">
        <f t="shared" si="2"/>
        <v>22</v>
      </c>
      <c r="E15" s="10">
        <f t="shared" si="3"/>
        <v>42744</v>
      </c>
      <c r="F15" s="5" t="str">
        <f>IFERROR(IF(COUNT(G$4:G15)=0,"",IF(H15="Hold",F14,IF(ISNUMBER(U15),G15,F14+V15))),"")</f>
        <v/>
      </c>
      <c r="G15" s="13"/>
      <c r="H15" s="27"/>
      <c r="I15" s="17"/>
      <c r="J15" s="93"/>
      <c r="K15" s="34"/>
      <c r="L15" s="148" t="s">
        <v>59</v>
      </c>
      <c r="M15" s="148"/>
      <c r="N15" s="136"/>
      <c r="O15" s="137"/>
      <c r="P15" s="37"/>
      <c r="R15" s="46">
        <v>12</v>
      </c>
      <c r="S15" s="47" t="e">
        <f t="shared" si="0"/>
        <v>#N/A</v>
      </c>
      <c r="T15" s="47"/>
      <c r="U15" s="52" t="str">
        <f>IF(H15="30 Mins",$N$19,IF(H15="45 Mins",$N$20,IF(H15="60 Mins",$N$21,IF(H15="Alt 1",$N$22,IF(H15="Alt 2",$N$23,IF(H15="Alt 3",$N$24,IF(H15="Alt 4",$N$25,IF(H15="Alt 5",#REF!,IF(H15="Change",V14,"")))))))))</f>
        <v/>
      </c>
      <c r="V15" s="53" t="e">
        <f>IF(COUNT(U$4:U15)=0,NA(),IF(ISNUMBER(U15),U15,V14))</f>
        <v>#N/A</v>
      </c>
      <c r="W15" s="48" t="e">
        <f t="shared" si="1"/>
        <v>#N/A</v>
      </c>
      <c r="X15" s="72" t="str">
        <f>IF(AND(ISNUMBER($S15),COUNT($U$4:$U15)=X$2),$S15,"")</f>
        <v/>
      </c>
      <c r="Y15" s="72" t="str">
        <f>IF(AND(ISNUMBER($S15),COUNT($U$4:$U15)=Y$2),$S15,"")</f>
        <v/>
      </c>
      <c r="Z15" s="72" t="str">
        <f>IF(AND(ISNUMBER($S15),COUNT($U$4:$U15)=Z$2),$S15,"")</f>
        <v/>
      </c>
      <c r="AA15" s="72" t="str">
        <f>IF(AND(ISNUMBER($S15),COUNT($U$4:$U15)=AA$2),$S15,"")</f>
        <v/>
      </c>
      <c r="AB15" s="72" t="str">
        <f>IF(AND(ISNUMBER($S15),COUNT($U$4:$U15)=AB$2),$S15,"")</f>
        <v/>
      </c>
      <c r="AC15" s="72" t="str">
        <f>IF(AND(ISNUMBER($S15),COUNT($U$4:$U15)=AC$2),$S15,"")</f>
        <v/>
      </c>
      <c r="AD15" s="72" t="str">
        <f>IF(AND(ISNUMBER($S15),COUNT($U$4:$U15)=AD$2),$S15,"")</f>
        <v/>
      </c>
      <c r="AE15" s="72" t="str">
        <f>IF(AND(ISNUMBER($S15),COUNT($U$4:$U15)=AE$2),$S15,"")</f>
        <v/>
      </c>
      <c r="AF15" s="72" t="str">
        <f>IF(AND(ISNUMBER($S15),COUNT($U$4:$U15)=AF$2),$S15,"")</f>
        <v/>
      </c>
      <c r="AG15" s="72" t="str">
        <f>IF(AND(ISNUMBER($S15),COUNT($U$4:$U15)=AG$2),$S15,"")</f>
        <v/>
      </c>
      <c r="AH15" s="72" t="str">
        <f>IF(AND(ISNUMBER($S15),COUNT($U$4:$U15)=AH$2),$S15,"")</f>
        <v/>
      </c>
      <c r="AI15" s="72" t="str">
        <f>IF(AND(ISNUMBER($S15),COUNT($U$4:$U15)=AI$2),$S15,"")</f>
        <v/>
      </c>
      <c r="AJ15" s="51" t="e">
        <f>IFERROR(IF(COUNT($U$4:$U15)&lt;&gt;AJ$2,NA(),SLOPE(X$4:X$26,$R$4:$R$26)*($R15-COUNTIF(BH$4:BH15,"Hold"))+INTERCEPT(X$4:X$26,$R$4:$R$26)),NA())</f>
        <v>#N/A</v>
      </c>
      <c r="AK15" s="51" t="e">
        <f>IFERROR(IF(COUNT($U$4:$U15)&lt;&gt;AK$2,NA(),SLOPE(Y$4:Y$26,$R$4:$R$26)*($R15-COUNTIF(BI$4:BI15,"Hold"))+INTERCEPT(Y$4:Y$26,$R$4:$R$26)),NA())</f>
        <v>#N/A</v>
      </c>
      <c r="AL15" s="51" t="e">
        <f>IFERROR(IF(COUNT($U$4:$U15)&lt;&gt;AL$2,NA(),SLOPE(Z$4:Z$26,$R$4:$R$26)*($R15-COUNTIF(BJ$4:BJ15,"Hold"))+INTERCEPT(Z$4:Z$26,$R$4:$R$26)),NA())</f>
        <v>#N/A</v>
      </c>
      <c r="AM15" s="51" t="e">
        <f>IFERROR(IF(COUNT($U$4:$U15)&lt;&gt;AM$2,NA(),SLOPE(AA$4:AA$26,$R$4:$R$26)*($R15-COUNTIF(BK$4:BK15,"Hold"))+INTERCEPT(AA$4:AA$26,$R$4:$R$26)),NA())</f>
        <v>#N/A</v>
      </c>
      <c r="AN15" s="51" t="e">
        <f>IFERROR(IF(COUNT($U$4:$U15)&lt;&gt;AN$2,NA(),SLOPE(AB$4:AB$26,$R$4:$R$26)*($R15-COUNTIF(BL$4:BL15,"Hold"))+INTERCEPT(AB$4:AB$26,$R$4:$R$26)),NA())</f>
        <v>#N/A</v>
      </c>
      <c r="AO15" s="51" t="e">
        <f>IFERROR(IF(COUNT($U$4:$U15)&lt;&gt;AO$2,NA(),SLOPE(AC$4:AC$26,$R$4:$R$26)*($R15-COUNTIF(BM$4:BM15,"Hold"))+INTERCEPT(AC$4:AC$26,$R$4:$R$26)),NA())</f>
        <v>#N/A</v>
      </c>
      <c r="AP15" s="51" t="e">
        <f>IFERROR(IF(COUNT($U$4:$U15)&lt;&gt;AP$2,NA(),SLOPE(AD$4:AD$26,$R$4:$R$26)*($R15-COUNTIF(BN$4:BN15,"Hold"))+INTERCEPT(AD$4:AD$26,$R$4:$R$26)),NA())</f>
        <v>#N/A</v>
      </c>
      <c r="AQ15" s="51" t="e">
        <f>IFERROR(IF(COUNT($U$4:$U15)&lt;&gt;AQ$2,NA(),SLOPE(AE$4:AE$26,$R$4:$R$26)*($R15-COUNTIF(BO$4:BO15,"Hold"))+INTERCEPT(AE$4:AE$26,$R$4:$R$26)),NA())</f>
        <v>#N/A</v>
      </c>
      <c r="AR15" s="51" t="e">
        <f>IFERROR(IF(COUNT($U$4:$U15)&lt;&gt;AR$2,NA(),SLOPE(AF$4:AF$26,$R$4:$R$26)*($R15-COUNTIF(BP$4:BP15,"Hold"))+INTERCEPT(AF$4:AF$26,$R$4:$R$26)),NA())</f>
        <v>#N/A</v>
      </c>
      <c r="AS15" s="51" t="e">
        <f>IFERROR(IF(COUNT($U$4:$U15)&lt;&gt;AS$2,NA(),SLOPE(AG$4:AG$26,$R$4:$R$26)*($R15-COUNTIF(BQ$4:BQ15,"Hold"))+INTERCEPT(AG$4:AG$26,$R$4:$R$26)),NA())</f>
        <v>#N/A</v>
      </c>
      <c r="AT15" s="51" t="e">
        <f>IFERROR(IF(COUNT($U$4:$U15)&lt;&gt;AT$2,NA(),SLOPE(AH$4:AH$26,$R$4:$R$26)*($R15-COUNTIF(BR$4:BR15,"Hold"))+INTERCEPT(AH$4:AH$26,$R$4:$R$26)),NA())</f>
        <v>#N/A</v>
      </c>
      <c r="AU15" s="51" t="e">
        <f>IFERROR(IF(COUNT($U$4:$U15)&lt;&gt;AU$2,NA(),SLOPE(AI$4:AI$26,$R$4:$R$26)*($R15-COUNTIF(BS$4:BS15,"Hold"))+INTERCEPT(AI$4:AI$26,$R$4:$R$26)),NA())</f>
        <v>#N/A</v>
      </c>
      <c r="AV15" s="57" t="e">
        <f>IF(AND(ISNUMBER($U15),COUNT($U$4:$U15)=AV$2),$G15,IF($H15="Hold",AV14,IF(COUNT($U$4:$U15)=AV$2,$V15+AV14,NA())))</f>
        <v>#N/A</v>
      </c>
      <c r="AW15" s="57" t="e">
        <f>IF(AND(ISNUMBER($U15),COUNT($U$4:$U15)=AW$2),$G15,IF($H15="Hold",AW14,IF(COUNT($U$4:$U15)=AW$2,$V15+AW14,NA())))</f>
        <v>#N/A</v>
      </c>
      <c r="AX15" s="57" t="e">
        <f>IF(AND(ISNUMBER($U15),COUNT($U$4:$U15)=AX$2),$G15,IF($H15="Hold",AX14,IF(COUNT($U$4:$U15)=AX$2,$V15+AX14,NA())))</f>
        <v>#N/A</v>
      </c>
      <c r="AY15" s="57" t="e">
        <f>IF(AND(ISNUMBER($U15),COUNT($U$4:$U15)=AY$2),$G15,IF($H15="Hold",AY14,IF(COUNT($U$4:$U15)=AY$2,$V15+AY14,NA())))</f>
        <v>#N/A</v>
      </c>
      <c r="AZ15" s="57" t="e">
        <f>IF(AND(ISNUMBER($U15),COUNT($U$4:$U15)=AZ$2),$G15,IF($H15="Hold",AZ14,IF(COUNT($U$4:$U15)=AZ$2,$V15+AZ14,NA())))</f>
        <v>#N/A</v>
      </c>
      <c r="BA15" s="57" t="e">
        <f>IF(AND(ISNUMBER($U15),COUNT($U$4:$U15)=BA$2),$G15,IF($H15="Hold",BA14,IF(COUNT($U$4:$U15)=BA$2,$V15+BA14,NA())))</f>
        <v>#N/A</v>
      </c>
      <c r="BB15" s="57" t="e">
        <f>IF(AND(ISNUMBER($U15),COUNT($U$4:$U15)=BB$2),$G15,IF($H15="Hold",BB14,IF(COUNT($U$4:$U15)=BB$2,$V15+BB14,NA())))</f>
        <v>#N/A</v>
      </c>
      <c r="BC15" s="57" t="e">
        <f>IF(AND(ISNUMBER($U15),COUNT($U$4:$U15)=BC$2),$G15,IF($H15="Hold",BC14,IF(COUNT($U$4:$U15)=BC$2,$V15+BC14,NA())))</f>
        <v>#N/A</v>
      </c>
      <c r="BD15" s="57" t="e">
        <f>IF(AND(ISNUMBER($U15),COUNT($U$4:$U15)=BD$2),$G15,IF($H15="Hold",BD14,IF(COUNT($U$4:$U15)=BD$2,$V15+BD14,NA())))</f>
        <v>#N/A</v>
      </c>
      <c r="BE15" s="57" t="e">
        <f>IF(AND(ISNUMBER($U15),COUNT($U$4:$U15)=BE$2),$G15,IF($H15="Hold",BE14,IF(COUNT($U$4:$U15)=BE$2,$V15+BE14,NA())))</f>
        <v>#N/A</v>
      </c>
      <c r="BF15" s="57" t="e">
        <f>IF(AND(ISNUMBER($U15),COUNT($U$4:$U15)=BF$2),$G15,IF($H15="Hold",BF14,IF(COUNT($U$4:$U15)=BF$2,$V15+BF14,NA())))</f>
        <v>#N/A</v>
      </c>
      <c r="BG15" s="57" t="e">
        <f>IF(AND(ISNUMBER($U15),COUNT($U$4:$U15)=BG$2),$G15,IF($H15="Hold",BG14,IF(COUNT($U$4:$U15)=BG$2,$V15+BG14,NA())))</f>
        <v>#N/A</v>
      </c>
      <c r="BH15" s="55" t="e">
        <f>IF(AND(COUNT($U$4:$U15)=BH$2,$H15="Hold"),"Hold",NA())</f>
        <v>#N/A</v>
      </c>
      <c r="BI15" s="55" t="e">
        <f>IF(AND(COUNT($U$4:$U15)=BI$2,$H15="Hold"),"Hold",NA())</f>
        <v>#N/A</v>
      </c>
      <c r="BJ15" s="55" t="e">
        <f>IF(AND(COUNT($U$4:$U15)=BJ$2,$H15="Hold"),"Hold",NA())</f>
        <v>#N/A</v>
      </c>
      <c r="BK15" s="55" t="e">
        <f>IF(AND(COUNT($U$4:$U15)=BK$2,$H15="Hold"),"Hold",NA())</f>
        <v>#N/A</v>
      </c>
      <c r="BL15" s="55" t="e">
        <f>IF(AND(COUNT($U$4:$U15)=BL$2,$H15="Hold"),"Hold",NA())</f>
        <v>#N/A</v>
      </c>
      <c r="BM15" s="55" t="e">
        <f>IF(AND(COUNT($U$4:$U15)=BM$2,$H15="Hold"),"Hold",NA())</f>
        <v>#N/A</v>
      </c>
      <c r="BN15" s="55" t="e">
        <f>IF(AND(COUNT($U$4:$U15)=BN$2,$H15="Hold"),"Hold",NA())</f>
        <v>#N/A</v>
      </c>
      <c r="BO15" s="55" t="e">
        <f>IF(AND(COUNT($U$4:$U15)=BO$2,$H15="Hold"),"Hold",NA())</f>
        <v>#N/A</v>
      </c>
      <c r="BP15" s="55" t="e">
        <f>IF(AND(COUNT($U$4:$U15)=BP$2,$H15="Hold"),"Hold",NA())</f>
        <v>#N/A</v>
      </c>
      <c r="BQ15" s="55" t="e">
        <f>IF(AND(COUNT($U$4:$U15)=BQ$2,$H15="Hold"),"Hold",NA())</f>
        <v>#N/A</v>
      </c>
      <c r="BR15" s="55" t="e">
        <f>IF(AND(COUNT($U$4:$U15)=BR$2,$H15="Hold"),"Hold",NA())</f>
        <v>#N/A</v>
      </c>
      <c r="BS15" s="55" t="e">
        <f>IF(AND(COUNT($U$4:$U15)=BS$2,$H15="Hold"),"Hold",NA())</f>
        <v>#N/A</v>
      </c>
    </row>
    <row r="16" spans="1:73" s="96" customFormat="1" ht="18.75" customHeight="1" thickTop="1" x14ac:dyDescent="0.25">
      <c r="B16" s="23"/>
      <c r="C16" s="95"/>
      <c r="D16" s="9">
        <f t="shared" si="2"/>
        <v>24</v>
      </c>
      <c r="E16" s="10">
        <f t="shared" si="3"/>
        <v>42758</v>
      </c>
      <c r="F16" s="5" t="str">
        <f>IFERROR(IF(COUNT(G$4:G16)=0,"",IF(H16="Hold",F15,IF(ISNUMBER(U16),G16,F15+V16))),"")</f>
        <v/>
      </c>
      <c r="G16" s="13"/>
      <c r="H16" s="27"/>
      <c r="I16" s="17"/>
      <c r="J16" s="93"/>
      <c r="K16" s="34"/>
      <c r="L16" s="148" t="s">
        <v>60</v>
      </c>
      <c r="M16" s="148"/>
      <c r="N16" s="138"/>
      <c r="O16" s="139"/>
      <c r="P16" s="37"/>
      <c r="R16" s="46">
        <v>13</v>
      </c>
      <c r="S16" s="47" t="e">
        <f t="shared" si="0"/>
        <v>#N/A</v>
      </c>
      <c r="T16" s="47"/>
      <c r="U16" s="52" t="str">
        <f>IF(H16="30 Mins",$N$19,IF(H16="45 Mins",$N$20,IF(H16="60 Mins",$N$21,IF(H16="Alt 1",$N$22,IF(H16="Alt 2",$N$23,IF(H16="Alt 3",$N$24,IF(H16="Alt 4",$N$25,IF(H16="Alt 5",#REF!,IF(H16="Change",V15,"")))))))))</f>
        <v/>
      </c>
      <c r="V16" s="53" t="e">
        <f>IF(COUNT(U$4:U16)=0,NA(),IF(ISNUMBER(U16),U16,V15))</f>
        <v>#N/A</v>
      </c>
      <c r="W16" s="48" t="e">
        <f t="shared" si="1"/>
        <v>#N/A</v>
      </c>
      <c r="X16" s="72" t="str">
        <f>IF(AND(ISNUMBER($S16),COUNT($U$4:$U16)=X$2),$S16,"")</f>
        <v/>
      </c>
      <c r="Y16" s="72" t="str">
        <f>IF(AND(ISNUMBER($S16),COUNT($U$4:$U16)=Y$2),$S16,"")</f>
        <v/>
      </c>
      <c r="Z16" s="72" t="str">
        <f>IF(AND(ISNUMBER($S16),COUNT($U$4:$U16)=Z$2),$S16,"")</f>
        <v/>
      </c>
      <c r="AA16" s="72" t="str">
        <f>IF(AND(ISNUMBER($S16),COUNT($U$4:$U16)=AA$2),$S16,"")</f>
        <v/>
      </c>
      <c r="AB16" s="72" t="str">
        <f>IF(AND(ISNUMBER($S16),COUNT($U$4:$U16)=AB$2),$S16,"")</f>
        <v/>
      </c>
      <c r="AC16" s="72" t="str">
        <f>IF(AND(ISNUMBER($S16),COUNT($U$4:$U16)=AC$2),$S16,"")</f>
        <v/>
      </c>
      <c r="AD16" s="72" t="str">
        <f>IF(AND(ISNUMBER($S16),COUNT($U$4:$U16)=AD$2),$S16,"")</f>
        <v/>
      </c>
      <c r="AE16" s="72" t="str">
        <f>IF(AND(ISNUMBER($S16),COUNT($U$4:$U16)=AE$2),$S16,"")</f>
        <v/>
      </c>
      <c r="AF16" s="72" t="str">
        <f>IF(AND(ISNUMBER($S16),COUNT($U$4:$U16)=AF$2),$S16,"")</f>
        <v/>
      </c>
      <c r="AG16" s="72" t="str">
        <f>IF(AND(ISNUMBER($S16),COUNT($U$4:$U16)=AG$2),$S16,"")</f>
        <v/>
      </c>
      <c r="AH16" s="72" t="str">
        <f>IF(AND(ISNUMBER($S16),COUNT($U$4:$U16)=AH$2),$S16,"")</f>
        <v/>
      </c>
      <c r="AI16" s="72" t="str">
        <f>IF(AND(ISNUMBER($S16),COUNT($U$4:$U16)=AI$2),$S16,"")</f>
        <v/>
      </c>
      <c r="AJ16" s="51" t="e">
        <f>IFERROR(IF(COUNT($U$4:$U16)&lt;&gt;AJ$2,NA(),SLOPE(X$4:X$26,$R$4:$R$26)*($R16-COUNTIF(BH$4:BH16,"Hold"))+INTERCEPT(X$4:X$26,$R$4:$R$26)),NA())</f>
        <v>#N/A</v>
      </c>
      <c r="AK16" s="51" t="e">
        <f>IFERROR(IF(COUNT($U$4:$U16)&lt;&gt;AK$2,NA(),SLOPE(Y$4:Y$26,$R$4:$R$26)*($R16-COUNTIF(BI$4:BI16,"Hold"))+INTERCEPT(Y$4:Y$26,$R$4:$R$26)),NA())</f>
        <v>#N/A</v>
      </c>
      <c r="AL16" s="51" t="e">
        <f>IFERROR(IF(COUNT($U$4:$U16)&lt;&gt;AL$2,NA(),SLOPE(Z$4:Z$26,$R$4:$R$26)*($R16-COUNTIF(BJ$4:BJ16,"Hold"))+INTERCEPT(Z$4:Z$26,$R$4:$R$26)),NA())</f>
        <v>#N/A</v>
      </c>
      <c r="AM16" s="51" t="e">
        <f>IFERROR(IF(COUNT($U$4:$U16)&lt;&gt;AM$2,NA(),SLOPE(AA$4:AA$26,$R$4:$R$26)*($R16-COUNTIF(BK$4:BK16,"Hold"))+INTERCEPT(AA$4:AA$26,$R$4:$R$26)),NA())</f>
        <v>#N/A</v>
      </c>
      <c r="AN16" s="51" t="e">
        <f>IFERROR(IF(COUNT($U$4:$U16)&lt;&gt;AN$2,NA(),SLOPE(AB$4:AB$26,$R$4:$R$26)*($R16-COUNTIF(BL$4:BL16,"Hold"))+INTERCEPT(AB$4:AB$26,$R$4:$R$26)),NA())</f>
        <v>#N/A</v>
      </c>
      <c r="AO16" s="51" t="e">
        <f>IFERROR(IF(COUNT($U$4:$U16)&lt;&gt;AO$2,NA(),SLOPE(AC$4:AC$26,$R$4:$R$26)*($R16-COUNTIF(BM$4:BM16,"Hold"))+INTERCEPT(AC$4:AC$26,$R$4:$R$26)),NA())</f>
        <v>#N/A</v>
      </c>
      <c r="AP16" s="51" t="e">
        <f>IFERROR(IF(COUNT($U$4:$U16)&lt;&gt;AP$2,NA(),SLOPE(AD$4:AD$26,$R$4:$R$26)*($R16-COUNTIF(BN$4:BN16,"Hold"))+INTERCEPT(AD$4:AD$26,$R$4:$R$26)),NA())</f>
        <v>#N/A</v>
      </c>
      <c r="AQ16" s="51" t="e">
        <f>IFERROR(IF(COUNT($U$4:$U16)&lt;&gt;AQ$2,NA(),SLOPE(AE$4:AE$26,$R$4:$R$26)*($R16-COUNTIF(BO$4:BO16,"Hold"))+INTERCEPT(AE$4:AE$26,$R$4:$R$26)),NA())</f>
        <v>#N/A</v>
      </c>
      <c r="AR16" s="51" t="e">
        <f>IFERROR(IF(COUNT($U$4:$U16)&lt;&gt;AR$2,NA(),SLOPE(AF$4:AF$26,$R$4:$R$26)*($R16-COUNTIF(BP$4:BP16,"Hold"))+INTERCEPT(AF$4:AF$26,$R$4:$R$26)),NA())</f>
        <v>#N/A</v>
      </c>
      <c r="AS16" s="51" t="e">
        <f>IFERROR(IF(COUNT($U$4:$U16)&lt;&gt;AS$2,NA(),SLOPE(AG$4:AG$26,$R$4:$R$26)*($R16-COUNTIF(BQ$4:BQ16,"Hold"))+INTERCEPT(AG$4:AG$26,$R$4:$R$26)),NA())</f>
        <v>#N/A</v>
      </c>
      <c r="AT16" s="51" t="e">
        <f>IFERROR(IF(COUNT($U$4:$U16)&lt;&gt;AT$2,NA(),SLOPE(AH$4:AH$26,$R$4:$R$26)*($R16-COUNTIF(BR$4:BR16,"Hold"))+INTERCEPT(AH$4:AH$26,$R$4:$R$26)),NA())</f>
        <v>#N/A</v>
      </c>
      <c r="AU16" s="51" t="e">
        <f>IFERROR(IF(COUNT($U$4:$U16)&lt;&gt;AU$2,NA(),SLOPE(AI$4:AI$26,$R$4:$R$26)*($R16-COUNTIF(BS$4:BS16,"Hold"))+INTERCEPT(AI$4:AI$26,$R$4:$R$26)),NA())</f>
        <v>#N/A</v>
      </c>
      <c r="AV16" s="57" t="e">
        <f>IF(AND(ISNUMBER($U16),COUNT($U$4:$U16)=AV$2),$G16,IF($H16="Hold",AV15,IF(COUNT($U$4:$U16)=AV$2,$V16+AV15,NA())))</f>
        <v>#N/A</v>
      </c>
      <c r="AW16" s="57" t="e">
        <f>IF(AND(ISNUMBER($U16),COUNT($U$4:$U16)=AW$2),$G16,IF($H16="Hold",AW15,IF(COUNT($U$4:$U16)=AW$2,$V16+AW15,NA())))</f>
        <v>#N/A</v>
      </c>
      <c r="AX16" s="57" t="e">
        <f>IF(AND(ISNUMBER($U16),COUNT($U$4:$U16)=AX$2),$G16,IF($H16="Hold",AX15,IF(COUNT($U$4:$U16)=AX$2,$V16+AX15,NA())))</f>
        <v>#N/A</v>
      </c>
      <c r="AY16" s="57" t="e">
        <f>IF(AND(ISNUMBER($U16),COUNT($U$4:$U16)=AY$2),$G16,IF($H16="Hold",AY15,IF(COUNT($U$4:$U16)=AY$2,$V16+AY15,NA())))</f>
        <v>#N/A</v>
      </c>
      <c r="AZ16" s="57" t="e">
        <f>IF(AND(ISNUMBER($U16),COUNT($U$4:$U16)=AZ$2),$G16,IF($H16="Hold",AZ15,IF(COUNT($U$4:$U16)=AZ$2,$V16+AZ15,NA())))</f>
        <v>#N/A</v>
      </c>
      <c r="BA16" s="57" t="e">
        <f>IF(AND(ISNUMBER($U16),COUNT($U$4:$U16)=BA$2),$G16,IF($H16="Hold",BA15,IF(COUNT($U$4:$U16)=BA$2,$V16+BA15,NA())))</f>
        <v>#N/A</v>
      </c>
      <c r="BB16" s="57" t="e">
        <f>IF(AND(ISNUMBER($U16),COUNT($U$4:$U16)=BB$2),$G16,IF($H16="Hold",BB15,IF(COUNT($U$4:$U16)=BB$2,$V16+BB15,NA())))</f>
        <v>#N/A</v>
      </c>
      <c r="BC16" s="57" t="e">
        <f>IF(AND(ISNUMBER($U16),COUNT($U$4:$U16)=BC$2),$G16,IF($H16="Hold",BC15,IF(COUNT($U$4:$U16)=BC$2,$V16+BC15,NA())))</f>
        <v>#N/A</v>
      </c>
      <c r="BD16" s="57" t="e">
        <f>IF(AND(ISNUMBER($U16),COUNT($U$4:$U16)=BD$2),$G16,IF($H16="Hold",BD15,IF(COUNT($U$4:$U16)=BD$2,$V16+BD15,NA())))</f>
        <v>#N/A</v>
      </c>
      <c r="BE16" s="57" t="e">
        <f>IF(AND(ISNUMBER($U16),COUNT($U$4:$U16)=BE$2),$G16,IF($H16="Hold",BE15,IF(COUNT($U$4:$U16)=BE$2,$V16+BE15,NA())))</f>
        <v>#N/A</v>
      </c>
      <c r="BF16" s="57" t="e">
        <f>IF(AND(ISNUMBER($U16),COUNT($U$4:$U16)=BF$2),$G16,IF($H16="Hold",BF15,IF(COUNT($U$4:$U16)=BF$2,$V16+BF15,NA())))</f>
        <v>#N/A</v>
      </c>
      <c r="BG16" s="57" t="e">
        <f>IF(AND(ISNUMBER($U16),COUNT($U$4:$U16)=BG$2),$G16,IF($H16="Hold",BG15,IF(COUNT($U$4:$U16)=BG$2,$V16+BG15,NA())))</f>
        <v>#N/A</v>
      </c>
      <c r="BH16" s="55" t="e">
        <f>IF(AND(COUNT($U$4:$U16)=BH$2,$H16="Hold"),"Hold",NA())</f>
        <v>#N/A</v>
      </c>
      <c r="BI16" s="55" t="e">
        <f>IF(AND(COUNT($U$4:$U16)=BI$2,$H16="Hold"),"Hold",NA())</f>
        <v>#N/A</v>
      </c>
      <c r="BJ16" s="55" t="e">
        <f>IF(AND(COUNT($U$4:$U16)=BJ$2,$H16="Hold"),"Hold",NA())</f>
        <v>#N/A</v>
      </c>
      <c r="BK16" s="55" t="e">
        <f>IF(AND(COUNT($U$4:$U16)=BK$2,$H16="Hold"),"Hold",NA())</f>
        <v>#N/A</v>
      </c>
      <c r="BL16" s="55" t="e">
        <f>IF(AND(COUNT($U$4:$U16)=BL$2,$H16="Hold"),"Hold",NA())</f>
        <v>#N/A</v>
      </c>
      <c r="BM16" s="55" t="e">
        <f>IF(AND(COUNT($U$4:$U16)=BM$2,$H16="Hold"),"Hold",NA())</f>
        <v>#N/A</v>
      </c>
      <c r="BN16" s="55" t="e">
        <f>IF(AND(COUNT($U$4:$U16)=BN$2,$H16="Hold"),"Hold",NA())</f>
        <v>#N/A</v>
      </c>
      <c r="BO16" s="55" t="e">
        <f>IF(AND(COUNT($U$4:$U16)=BO$2,$H16="Hold"),"Hold",NA())</f>
        <v>#N/A</v>
      </c>
      <c r="BP16" s="55" t="e">
        <f>IF(AND(COUNT($U$4:$U16)=BP$2,$H16="Hold"),"Hold",NA())</f>
        <v>#N/A</v>
      </c>
      <c r="BQ16" s="55" t="e">
        <f>IF(AND(COUNT($U$4:$U16)=BQ$2,$H16="Hold"),"Hold",NA())</f>
        <v>#N/A</v>
      </c>
      <c r="BR16" s="55" t="e">
        <f>IF(AND(COUNT($U$4:$U16)=BR$2,$H16="Hold"),"Hold",NA())</f>
        <v>#N/A</v>
      </c>
      <c r="BS16" s="55" t="e">
        <f>IF(AND(COUNT($U$4:$U16)=BS$2,$H16="Hold"),"Hold",NA())</f>
        <v>#N/A</v>
      </c>
    </row>
    <row r="17" spans="1:71" s="96" customFormat="1" ht="18.75" customHeight="1" x14ac:dyDescent="0.25">
      <c r="B17" s="23"/>
      <c r="C17" s="95"/>
      <c r="D17" s="9">
        <f t="shared" si="2"/>
        <v>26</v>
      </c>
      <c r="E17" s="10">
        <f t="shared" si="3"/>
        <v>42772</v>
      </c>
      <c r="F17" s="5" t="str">
        <f>IFERROR(IF(COUNT(G$4:G17)=0,"",IF(H17="Hold",F16,IF(ISNUMBER(U17),G17,F16+V17))),"")</f>
        <v/>
      </c>
      <c r="G17" s="13"/>
      <c r="H17" s="27"/>
      <c r="I17" s="17"/>
      <c r="J17" s="93"/>
      <c r="K17" s="34"/>
      <c r="L17" s="74"/>
      <c r="M17" s="74"/>
      <c r="N17" s="75"/>
      <c r="O17" s="75"/>
      <c r="P17" s="37"/>
      <c r="R17" s="46">
        <v>14</v>
      </c>
      <c r="S17" s="47" t="e">
        <f t="shared" si="0"/>
        <v>#N/A</v>
      </c>
      <c r="T17" s="47"/>
      <c r="U17" s="52" t="str">
        <f>IF(H17="30 Mins",$N$19,IF(H17="45 Mins",$N$20,IF(H17="60 Mins",$N$21,IF(H17="Alt 1",$N$22,IF(H17="Alt 2",$N$23,IF(H17="Alt 3",$N$24,IF(H17="Alt 4",$N$25,IF(H17="Alt 5",#REF!,IF(H17="Change",V16,"")))))))))</f>
        <v/>
      </c>
      <c r="V17" s="53" t="e">
        <f>IF(COUNT(U$4:U17)=0,NA(),IF(ISNUMBER(U17),U17,V16))</f>
        <v>#N/A</v>
      </c>
      <c r="W17" s="48" t="e">
        <f t="shared" si="1"/>
        <v>#N/A</v>
      </c>
      <c r="X17" s="72" t="str">
        <f>IF(AND(ISNUMBER($S17),COUNT($U$4:$U17)=X$2),$S17,"")</f>
        <v/>
      </c>
      <c r="Y17" s="72" t="str">
        <f>IF(AND(ISNUMBER($S17),COUNT($U$4:$U17)=Y$2),$S17,"")</f>
        <v/>
      </c>
      <c r="Z17" s="72" t="str">
        <f>IF(AND(ISNUMBER($S17),COUNT($U$4:$U17)=Z$2),$S17,"")</f>
        <v/>
      </c>
      <c r="AA17" s="72" t="str">
        <f>IF(AND(ISNUMBER($S17),COUNT($U$4:$U17)=AA$2),$S17,"")</f>
        <v/>
      </c>
      <c r="AB17" s="72" t="str">
        <f>IF(AND(ISNUMBER($S17),COUNT($U$4:$U17)=AB$2),$S17,"")</f>
        <v/>
      </c>
      <c r="AC17" s="72" t="str">
        <f>IF(AND(ISNUMBER($S17),COUNT($U$4:$U17)=AC$2),$S17,"")</f>
        <v/>
      </c>
      <c r="AD17" s="72" t="str">
        <f>IF(AND(ISNUMBER($S17),COUNT($U$4:$U17)=AD$2),$S17,"")</f>
        <v/>
      </c>
      <c r="AE17" s="72" t="str">
        <f>IF(AND(ISNUMBER($S17),COUNT($U$4:$U17)=AE$2),$S17,"")</f>
        <v/>
      </c>
      <c r="AF17" s="72" t="str">
        <f>IF(AND(ISNUMBER($S17),COUNT($U$4:$U17)=AF$2),$S17,"")</f>
        <v/>
      </c>
      <c r="AG17" s="72" t="str">
        <f>IF(AND(ISNUMBER($S17),COUNT($U$4:$U17)=AG$2),$S17,"")</f>
        <v/>
      </c>
      <c r="AH17" s="72" t="str">
        <f>IF(AND(ISNUMBER($S17),COUNT($U$4:$U17)=AH$2),$S17,"")</f>
        <v/>
      </c>
      <c r="AI17" s="72" t="str">
        <f>IF(AND(ISNUMBER($S17),COUNT($U$4:$U17)=AI$2),$S17,"")</f>
        <v/>
      </c>
      <c r="AJ17" s="51" t="e">
        <f>IFERROR(IF(COUNT($U$4:$U17)&lt;&gt;AJ$2,NA(),SLOPE(X$4:X$26,$R$4:$R$26)*($R17-COUNTIF(BH$4:BH17,"Hold"))+INTERCEPT(X$4:X$26,$R$4:$R$26)),NA())</f>
        <v>#N/A</v>
      </c>
      <c r="AK17" s="51" t="e">
        <f>IFERROR(IF(COUNT($U$4:$U17)&lt;&gt;AK$2,NA(),SLOPE(Y$4:Y$26,$R$4:$R$26)*($R17-COUNTIF(BI$4:BI17,"Hold"))+INTERCEPT(Y$4:Y$26,$R$4:$R$26)),NA())</f>
        <v>#N/A</v>
      </c>
      <c r="AL17" s="51" t="e">
        <f>IFERROR(IF(COUNT($U$4:$U17)&lt;&gt;AL$2,NA(),SLOPE(Z$4:Z$26,$R$4:$R$26)*($R17-COUNTIF(BJ$4:BJ17,"Hold"))+INTERCEPT(Z$4:Z$26,$R$4:$R$26)),NA())</f>
        <v>#N/A</v>
      </c>
      <c r="AM17" s="51" t="e">
        <f>IFERROR(IF(COUNT($U$4:$U17)&lt;&gt;AM$2,NA(),SLOPE(AA$4:AA$26,$R$4:$R$26)*($R17-COUNTIF(BK$4:BK17,"Hold"))+INTERCEPT(AA$4:AA$26,$R$4:$R$26)),NA())</f>
        <v>#N/A</v>
      </c>
      <c r="AN17" s="51" t="e">
        <f>IFERROR(IF(COUNT($U$4:$U17)&lt;&gt;AN$2,NA(),SLOPE(AB$4:AB$26,$R$4:$R$26)*($R17-COUNTIF(BL$4:BL17,"Hold"))+INTERCEPT(AB$4:AB$26,$R$4:$R$26)),NA())</f>
        <v>#N/A</v>
      </c>
      <c r="AO17" s="51" t="e">
        <f>IFERROR(IF(COUNT($U$4:$U17)&lt;&gt;AO$2,NA(),SLOPE(AC$4:AC$26,$R$4:$R$26)*($R17-COUNTIF(BM$4:BM17,"Hold"))+INTERCEPT(AC$4:AC$26,$R$4:$R$26)),NA())</f>
        <v>#N/A</v>
      </c>
      <c r="AP17" s="51" t="e">
        <f>IFERROR(IF(COUNT($U$4:$U17)&lt;&gt;AP$2,NA(),SLOPE(AD$4:AD$26,$R$4:$R$26)*($R17-COUNTIF(BN$4:BN17,"Hold"))+INTERCEPT(AD$4:AD$26,$R$4:$R$26)),NA())</f>
        <v>#N/A</v>
      </c>
      <c r="AQ17" s="51" t="e">
        <f>IFERROR(IF(COUNT($U$4:$U17)&lt;&gt;AQ$2,NA(),SLOPE(AE$4:AE$26,$R$4:$R$26)*($R17-COUNTIF(BO$4:BO17,"Hold"))+INTERCEPT(AE$4:AE$26,$R$4:$R$26)),NA())</f>
        <v>#N/A</v>
      </c>
      <c r="AR17" s="51" t="e">
        <f>IFERROR(IF(COUNT($U$4:$U17)&lt;&gt;AR$2,NA(),SLOPE(AF$4:AF$26,$R$4:$R$26)*($R17-COUNTIF(BP$4:BP17,"Hold"))+INTERCEPT(AF$4:AF$26,$R$4:$R$26)),NA())</f>
        <v>#N/A</v>
      </c>
      <c r="AS17" s="51" t="e">
        <f>IFERROR(IF(COUNT($U$4:$U17)&lt;&gt;AS$2,NA(),SLOPE(AG$4:AG$26,$R$4:$R$26)*($R17-COUNTIF(BQ$4:BQ17,"Hold"))+INTERCEPT(AG$4:AG$26,$R$4:$R$26)),NA())</f>
        <v>#N/A</v>
      </c>
      <c r="AT17" s="51" t="e">
        <f>IFERROR(IF(COUNT($U$4:$U17)&lt;&gt;AT$2,NA(),SLOPE(AH$4:AH$26,$R$4:$R$26)*($R17-COUNTIF(BR$4:BR17,"Hold"))+INTERCEPT(AH$4:AH$26,$R$4:$R$26)),NA())</f>
        <v>#N/A</v>
      </c>
      <c r="AU17" s="51" t="e">
        <f>IFERROR(IF(COUNT($U$4:$U17)&lt;&gt;AU$2,NA(),SLOPE(AI$4:AI$26,$R$4:$R$26)*($R17-COUNTIF(BS$4:BS17,"Hold"))+INTERCEPT(AI$4:AI$26,$R$4:$R$26)),NA())</f>
        <v>#N/A</v>
      </c>
      <c r="AV17" s="57" t="e">
        <f>IF(AND(ISNUMBER($U17),COUNT($U$4:$U17)=AV$2),$G17,IF($H17="Hold",AV16,IF(COUNT($U$4:$U17)=AV$2,$V17+AV16,NA())))</f>
        <v>#N/A</v>
      </c>
      <c r="AW17" s="57" t="e">
        <f>IF(AND(ISNUMBER($U17),COUNT($U$4:$U17)=AW$2),$G17,IF($H17="Hold",AW16,IF(COUNT($U$4:$U17)=AW$2,$V17+AW16,NA())))</f>
        <v>#N/A</v>
      </c>
      <c r="AX17" s="57" t="e">
        <f>IF(AND(ISNUMBER($U17),COUNT($U$4:$U17)=AX$2),$G17,IF($H17="Hold",AX16,IF(COUNT($U$4:$U17)=AX$2,$V17+AX16,NA())))</f>
        <v>#N/A</v>
      </c>
      <c r="AY17" s="57" t="e">
        <f>IF(AND(ISNUMBER($U17),COUNT($U$4:$U17)=AY$2),$G17,IF($H17="Hold",AY16,IF(COUNT($U$4:$U17)=AY$2,$V17+AY16,NA())))</f>
        <v>#N/A</v>
      </c>
      <c r="AZ17" s="57" t="e">
        <f>IF(AND(ISNUMBER($U17),COUNT($U$4:$U17)=AZ$2),$G17,IF($H17="Hold",AZ16,IF(COUNT($U$4:$U17)=AZ$2,$V17+AZ16,NA())))</f>
        <v>#N/A</v>
      </c>
      <c r="BA17" s="57" t="e">
        <f>IF(AND(ISNUMBER($U17),COUNT($U$4:$U17)=BA$2),$G17,IF($H17="Hold",BA16,IF(COUNT($U$4:$U17)=BA$2,$V17+BA16,NA())))</f>
        <v>#N/A</v>
      </c>
      <c r="BB17" s="57" t="e">
        <f>IF(AND(ISNUMBER($U17),COUNT($U$4:$U17)=BB$2),$G17,IF($H17="Hold",BB16,IF(COUNT($U$4:$U17)=BB$2,$V17+BB16,NA())))</f>
        <v>#N/A</v>
      </c>
      <c r="BC17" s="57" t="e">
        <f>IF(AND(ISNUMBER($U17),COUNT($U$4:$U17)=BC$2),$G17,IF($H17="Hold",BC16,IF(COUNT($U$4:$U17)=BC$2,$V17+BC16,NA())))</f>
        <v>#N/A</v>
      </c>
      <c r="BD17" s="57" t="e">
        <f>IF(AND(ISNUMBER($U17),COUNT($U$4:$U17)=BD$2),$G17,IF($H17="Hold",BD16,IF(COUNT($U$4:$U17)=BD$2,$V17+BD16,NA())))</f>
        <v>#N/A</v>
      </c>
      <c r="BE17" s="57" t="e">
        <f>IF(AND(ISNUMBER($U17),COUNT($U$4:$U17)=BE$2),$G17,IF($H17="Hold",BE16,IF(COUNT($U$4:$U17)=BE$2,$V17+BE16,NA())))</f>
        <v>#N/A</v>
      </c>
      <c r="BF17" s="57" t="e">
        <f>IF(AND(ISNUMBER($U17),COUNT($U$4:$U17)=BF$2),$G17,IF($H17="Hold",BF16,IF(COUNT($U$4:$U17)=BF$2,$V17+BF16,NA())))</f>
        <v>#N/A</v>
      </c>
      <c r="BG17" s="57" t="e">
        <f>IF(AND(ISNUMBER($U17),COUNT($U$4:$U17)=BG$2),$G17,IF($H17="Hold",BG16,IF(COUNT($U$4:$U17)=BG$2,$V17+BG16,NA())))</f>
        <v>#N/A</v>
      </c>
      <c r="BH17" s="55" t="e">
        <f>IF(AND(COUNT($U$4:$U17)=BH$2,$H17="Hold"),"Hold",NA())</f>
        <v>#N/A</v>
      </c>
      <c r="BI17" s="55" t="e">
        <f>IF(AND(COUNT($U$4:$U17)=BI$2,$H17="Hold"),"Hold",NA())</f>
        <v>#N/A</v>
      </c>
      <c r="BJ17" s="55" t="e">
        <f>IF(AND(COUNT($U$4:$U17)=BJ$2,$H17="Hold"),"Hold",NA())</f>
        <v>#N/A</v>
      </c>
      <c r="BK17" s="55" t="e">
        <f>IF(AND(COUNT($U$4:$U17)=BK$2,$H17="Hold"),"Hold",NA())</f>
        <v>#N/A</v>
      </c>
      <c r="BL17" s="55" t="e">
        <f>IF(AND(COUNT($U$4:$U17)=BL$2,$H17="Hold"),"Hold",NA())</f>
        <v>#N/A</v>
      </c>
      <c r="BM17" s="55" t="e">
        <f>IF(AND(COUNT($U$4:$U17)=BM$2,$H17="Hold"),"Hold",NA())</f>
        <v>#N/A</v>
      </c>
      <c r="BN17" s="55" t="e">
        <f>IF(AND(COUNT($U$4:$U17)=BN$2,$H17="Hold"),"Hold",NA())</f>
        <v>#N/A</v>
      </c>
      <c r="BO17" s="55" t="e">
        <f>IF(AND(COUNT($U$4:$U17)=BO$2,$H17="Hold"),"Hold",NA())</f>
        <v>#N/A</v>
      </c>
      <c r="BP17" s="55" t="e">
        <f>IF(AND(COUNT($U$4:$U17)=BP$2,$H17="Hold"),"Hold",NA())</f>
        <v>#N/A</v>
      </c>
      <c r="BQ17" s="55" t="e">
        <f>IF(AND(COUNT($U$4:$U17)=BQ$2,$H17="Hold"),"Hold",NA())</f>
        <v>#N/A</v>
      </c>
      <c r="BR17" s="55" t="e">
        <f>IF(AND(COUNT($U$4:$U17)=BR$2,$H17="Hold"),"Hold",NA())</f>
        <v>#N/A</v>
      </c>
      <c r="BS17" s="55" t="e">
        <f>IF(AND(COUNT($U$4:$U17)=BS$2,$H17="Hold"),"Hold",NA())</f>
        <v>#N/A</v>
      </c>
    </row>
    <row r="18" spans="1:71" s="96" customFormat="1" ht="18.75" customHeight="1" x14ac:dyDescent="0.25">
      <c r="B18" s="23"/>
      <c r="C18" s="95"/>
      <c r="D18" s="9">
        <f t="shared" si="2"/>
        <v>28</v>
      </c>
      <c r="E18" s="10">
        <f t="shared" si="3"/>
        <v>42786</v>
      </c>
      <c r="F18" s="5" t="str">
        <f>IFERROR(IF(COUNT(G$4:G18)=0,"",IF(H18="Hold",F17,IF(ISNUMBER(U18),G18,F17+V18))),"")</f>
        <v/>
      </c>
      <c r="G18" s="13"/>
      <c r="H18" s="27"/>
      <c r="I18" s="17"/>
      <c r="J18" s="93"/>
      <c r="K18" s="34"/>
      <c r="L18" s="155" t="s">
        <v>73</v>
      </c>
      <c r="M18" s="155"/>
      <c r="N18" s="155"/>
      <c r="O18" s="155"/>
      <c r="P18" s="37"/>
      <c r="R18" s="46">
        <v>15</v>
      </c>
      <c r="S18" s="47" t="e">
        <f t="shared" si="0"/>
        <v>#N/A</v>
      </c>
      <c r="T18" s="47"/>
      <c r="U18" s="52" t="str">
        <f>IF(H18="30 Mins",$N$19,IF(H18="45 Mins",$N$20,IF(H18="60 Mins",$N$21,IF(H18="Alt 1",$N$22,IF(H18="Alt 2",$N$23,IF(H18="Alt 3",$N$24,IF(H18="Alt 4",$N$25,IF(H18="Alt 5",#REF!,IF(H18="Change",V17,"")))))))))</f>
        <v/>
      </c>
      <c r="V18" s="53" t="e">
        <f>IF(COUNT(U$4:U18)=0,NA(),IF(ISNUMBER(U18),U18,V17))</f>
        <v>#N/A</v>
      </c>
      <c r="W18" s="48" t="e">
        <f t="shared" si="1"/>
        <v>#N/A</v>
      </c>
      <c r="X18" s="72" t="str">
        <f>IF(AND(ISNUMBER($S18),COUNT($U$4:$U18)=X$2),$S18,"")</f>
        <v/>
      </c>
      <c r="Y18" s="72" t="str">
        <f>IF(AND(ISNUMBER($S18),COUNT($U$4:$U18)=Y$2),$S18,"")</f>
        <v/>
      </c>
      <c r="Z18" s="72" t="str">
        <f>IF(AND(ISNUMBER($S18),COUNT($U$4:$U18)=Z$2),$S18,"")</f>
        <v/>
      </c>
      <c r="AA18" s="72" t="str">
        <f>IF(AND(ISNUMBER($S18),COUNT($U$4:$U18)=AA$2),$S18,"")</f>
        <v/>
      </c>
      <c r="AB18" s="72" t="str">
        <f>IF(AND(ISNUMBER($S18),COUNT($U$4:$U18)=AB$2),$S18,"")</f>
        <v/>
      </c>
      <c r="AC18" s="72" t="str">
        <f>IF(AND(ISNUMBER($S18),COUNT($U$4:$U18)=AC$2),$S18,"")</f>
        <v/>
      </c>
      <c r="AD18" s="72" t="str">
        <f>IF(AND(ISNUMBER($S18),COUNT($U$4:$U18)=AD$2),$S18,"")</f>
        <v/>
      </c>
      <c r="AE18" s="72" t="str">
        <f>IF(AND(ISNUMBER($S18),COUNT($U$4:$U18)=AE$2),$S18,"")</f>
        <v/>
      </c>
      <c r="AF18" s="72" t="str">
        <f>IF(AND(ISNUMBER($S18),COUNT($U$4:$U18)=AF$2),$S18,"")</f>
        <v/>
      </c>
      <c r="AG18" s="72" t="str">
        <f>IF(AND(ISNUMBER($S18),COUNT($U$4:$U18)=AG$2),$S18,"")</f>
        <v/>
      </c>
      <c r="AH18" s="72" t="str">
        <f>IF(AND(ISNUMBER($S18),COUNT($U$4:$U18)=AH$2),$S18,"")</f>
        <v/>
      </c>
      <c r="AI18" s="72" t="str">
        <f>IF(AND(ISNUMBER($S18),COUNT($U$4:$U18)=AI$2),$S18,"")</f>
        <v/>
      </c>
      <c r="AJ18" s="51" t="e">
        <f>IFERROR(IF(COUNT($U$4:$U18)&lt;&gt;AJ$2,NA(),SLOPE(X$4:X$26,$R$4:$R$26)*($R18-COUNTIF(BH$4:BH18,"Hold"))+INTERCEPT(X$4:X$26,$R$4:$R$26)),NA())</f>
        <v>#N/A</v>
      </c>
      <c r="AK18" s="51" t="e">
        <f>IFERROR(IF(COUNT($U$4:$U18)&lt;&gt;AK$2,NA(),SLOPE(Y$4:Y$26,$R$4:$R$26)*($R18-COUNTIF(BI$4:BI18,"Hold"))+INTERCEPT(Y$4:Y$26,$R$4:$R$26)),NA())</f>
        <v>#N/A</v>
      </c>
      <c r="AL18" s="51" t="e">
        <f>IFERROR(IF(COUNT($U$4:$U18)&lt;&gt;AL$2,NA(),SLOPE(Z$4:Z$26,$R$4:$R$26)*($R18-COUNTIF(BJ$4:BJ18,"Hold"))+INTERCEPT(Z$4:Z$26,$R$4:$R$26)),NA())</f>
        <v>#N/A</v>
      </c>
      <c r="AM18" s="51" t="e">
        <f>IFERROR(IF(COUNT($U$4:$U18)&lt;&gt;AM$2,NA(),SLOPE(AA$4:AA$26,$R$4:$R$26)*($R18-COUNTIF(BK$4:BK18,"Hold"))+INTERCEPT(AA$4:AA$26,$R$4:$R$26)),NA())</f>
        <v>#N/A</v>
      </c>
      <c r="AN18" s="51" t="e">
        <f>IFERROR(IF(COUNT($U$4:$U18)&lt;&gt;AN$2,NA(),SLOPE(AB$4:AB$26,$R$4:$R$26)*($R18-COUNTIF(BL$4:BL18,"Hold"))+INTERCEPT(AB$4:AB$26,$R$4:$R$26)),NA())</f>
        <v>#N/A</v>
      </c>
      <c r="AO18" s="51" t="e">
        <f>IFERROR(IF(COUNT($U$4:$U18)&lt;&gt;AO$2,NA(),SLOPE(AC$4:AC$26,$R$4:$R$26)*($R18-COUNTIF(BM$4:BM18,"Hold"))+INTERCEPT(AC$4:AC$26,$R$4:$R$26)),NA())</f>
        <v>#N/A</v>
      </c>
      <c r="AP18" s="51" t="e">
        <f>IFERROR(IF(COUNT($U$4:$U18)&lt;&gt;AP$2,NA(),SLOPE(AD$4:AD$26,$R$4:$R$26)*($R18-COUNTIF(BN$4:BN18,"Hold"))+INTERCEPT(AD$4:AD$26,$R$4:$R$26)),NA())</f>
        <v>#N/A</v>
      </c>
      <c r="AQ18" s="51" t="e">
        <f>IFERROR(IF(COUNT($U$4:$U18)&lt;&gt;AQ$2,NA(),SLOPE(AE$4:AE$26,$R$4:$R$26)*($R18-COUNTIF(BO$4:BO18,"Hold"))+INTERCEPT(AE$4:AE$26,$R$4:$R$26)),NA())</f>
        <v>#N/A</v>
      </c>
      <c r="AR18" s="51" t="e">
        <f>IFERROR(IF(COUNT($U$4:$U18)&lt;&gt;AR$2,NA(),SLOPE(AF$4:AF$26,$R$4:$R$26)*($R18-COUNTIF(BP$4:BP18,"Hold"))+INTERCEPT(AF$4:AF$26,$R$4:$R$26)),NA())</f>
        <v>#N/A</v>
      </c>
      <c r="AS18" s="51" t="e">
        <f>IFERROR(IF(COUNT($U$4:$U18)&lt;&gt;AS$2,NA(),SLOPE(AG$4:AG$26,$R$4:$R$26)*($R18-COUNTIF(BQ$4:BQ18,"Hold"))+INTERCEPT(AG$4:AG$26,$R$4:$R$26)),NA())</f>
        <v>#N/A</v>
      </c>
      <c r="AT18" s="51" t="e">
        <f>IFERROR(IF(COUNT($U$4:$U18)&lt;&gt;AT$2,NA(),SLOPE(AH$4:AH$26,$R$4:$R$26)*($R18-COUNTIF(BR$4:BR18,"Hold"))+INTERCEPT(AH$4:AH$26,$R$4:$R$26)),NA())</f>
        <v>#N/A</v>
      </c>
      <c r="AU18" s="51" t="e">
        <f>IFERROR(IF(COUNT($U$4:$U18)&lt;&gt;AU$2,NA(),SLOPE(AI$4:AI$26,$R$4:$R$26)*($R18-COUNTIF(BS$4:BS18,"Hold"))+INTERCEPT(AI$4:AI$26,$R$4:$R$26)),NA())</f>
        <v>#N/A</v>
      </c>
      <c r="AV18" s="57" t="e">
        <f>IF(AND(ISNUMBER($U18),COUNT($U$4:$U18)=AV$2),$G18,IF($H18="Hold",AV17,IF(COUNT($U$4:$U18)=AV$2,$V18+AV17,NA())))</f>
        <v>#N/A</v>
      </c>
      <c r="AW18" s="57" t="e">
        <f>IF(AND(ISNUMBER($U18),COUNT($U$4:$U18)=AW$2),$G18,IF($H18="Hold",AW17,IF(COUNT($U$4:$U18)=AW$2,$V18+AW17,NA())))</f>
        <v>#N/A</v>
      </c>
      <c r="AX18" s="57" t="e">
        <f>IF(AND(ISNUMBER($U18),COUNT($U$4:$U18)=AX$2),$G18,IF($H18="Hold",AX17,IF(COUNT($U$4:$U18)=AX$2,$V18+AX17,NA())))</f>
        <v>#N/A</v>
      </c>
      <c r="AY18" s="57" t="e">
        <f>IF(AND(ISNUMBER($U18),COUNT($U$4:$U18)=AY$2),$G18,IF($H18="Hold",AY17,IF(COUNT($U$4:$U18)=AY$2,$V18+AY17,NA())))</f>
        <v>#N/A</v>
      </c>
      <c r="AZ18" s="57" t="e">
        <f>IF(AND(ISNUMBER($U18),COUNT($U$4:$U18)=AZ$2),$G18,IF($H18="Hold",AZ17,IF(COUNT($U$4:$U18)=AZ$2,$V18+AZ17,NA())))</f>
        <v>#N/A</v>
      </c>
      <c r="BA18" s="57" t="e">
        <f>IF(AND(ISNUMBER($U18),COUNT($U$4:$U18)=BA$2),$G18,IF($H18="Hold",BA17,IF(COUNT($U$4:$U18)=BA$2,$V18+BA17,NA())))</f>
        <v>#N/A</v>
      </c>
      <c r="BB18" s="57" t="e">
        <f>IF(AND(ISNUMBER($U18),COUNT($U$4:$U18)=BB$2),$G18,IF($H18="Hold",BB17,IF(COUNT($U$4:$U18)=BB$2,$V18+BB17,NA())))</f>
        <v>#N/A</v>
      </c>
      <c r="BC18" s="57" t="e">
        <f>IF(AND(ISNUMBER($U18),COUNT($U$4:$U18)=BC$2),$G18,IF($H18="Hold",BC17,IF(COUNT($U$4:$U18)=BC$2,$V18+BC17,NA())))</f>
        <v>#N/A</v>
      </c>
      <c r="BD18" s="57" t="e">
        <f>IF(AND(ISNUMBER($U18),COUNT($U$4:$U18)=BD$2),$G18,IF($H18="Hold",BD17,IF(COUNT($U$4:$U18)=BD$2,$V18+BD17,NA())))</f>
        <v>#N/A</v>
      </c>
      <c r="BE18" s="57" t="e">
        <f>IF(AND(ISNUMBER($U18),COUNT($U$4:$U18)=BE$2),$G18,IF($H18="Hold",BE17,IF(COUNT($U$4:$U18)=BE$2,$V18+BE17,NA())))</f>
        <v>#N/A</v>
      </c>
      <c r="BF18" s="57" t="e">
        <f>IF(AND(ISNUMBER($U18),COUNT($U$4:$U18)=BF$2),$G18,IF($H18="Hold",BF17,IF(COUNT($U$4:$U18)=BF$2,$V18+BF17,NA())))</f>
        <v>#N/A</v>
      </c>
      <c r="BG18" s="57" t="e">
        <f>IF(AND(ISNUMBER($U18),COUNT($U$4:$U18)=BG$2),$G18,IF($H18="Hold",BG17,IF(COUNT($U$4:$U18)=BG$2,$V18+BG17,NA())))</f>
        <v>#N/A</v>
      </c>
      <c r="BH18" s="55" t="e">
        <f>IF(AND(COUNT($U$4:$U18)=BH$2,$H18="Hold"),"Hold",NA())</f>
        <v>#N/A</v>
      </c>
      <c r="BI18" s="55" t="e">
        <f>IF(AND(COUNT($U$4:$U18)=BI$2,$H18="Hold"),"Hold",NA())</f>
        <v>#N/A</v>
      </c>
      <c r="BJ18" s="55" t="e">
        <f>IF(AND(COUNT($U$4:$U18)=BJ$2,$H18="Hold"),"Hold",NA())</f>
        <v>#N/A</v>
      </c>
      <c r="BK18" s="55" t="e">
        <f>IF(AND(COUNT($U$4:$U18)=BK$2,$H18="Hold"),"Hold",NA())</f>
        <v>#N/A</v>
      </c>
      <c r="BL18" s="55" t="e">
        <f>IF(AND(COUNT($U$4:$U18)=BL$2,$H18="Hold"),"Hold",NA())</f>
        <v>#N/A</v>
      </c>
      <c r="BM18" s="55" t="e">
        <f>IF(AND(COUNT($U$4:$U18)=BM$2,$H18="Hold"),"Hold",NA())</f>
        <v>#N/A</v>
      </c>
      <c r="BN18" s="55" t="e">
        <f>IF(AND(COUNT($U$4:$U18)=BN$2,$H18="Hold"),"Hold",NA())</f>
        <v>#N/A</v>
      </c>
      <c r="BO18" s="55" t="e">
        <f>IF(AND(COUNT($U$4:$U18)=BO$2,$H18="Hold"),"Hold",NA())</f>
        <v>#N/A</v>
      </c>
      <c r="BP18" s="55" t="e">
        <f>IF(AND(COUNT($U$4:$U18)=BP$2,$H18="Hold"),"Hold",NA())</f>
        <v>#N/A</v>
      </c>
      <c r="BQ18" s="55" t="e">
        <f>IF(AND(COUNT($U$4:$U18)=BQ$2,$H18="Hold"),"Hold",NA())</f>
        <v>#N/A</v>
      </c>
      <c r="BR18" s="55" t="e">
        <f>IF(AND(COUNT($U$4:$U18)=BR$2,$H18="Hold"),"Hold",NA())</f>
        <v>#N/A</v>
      </c>
      <c r="BS18" s="55" t="e">
        <f>IF(AND(COUNT($U$4:$U18)=BS$2,$H18="Hold"),"Hold",NA())</f>
        <v>#N/A</v>
      </c>
    </row>
    <row r="19" spans="1:71" s="96" customFormat="1" ht="18.75" customHeight="1" x14ac:dyDescent="0.25">
      <c r="B19" s="23"/>
      <c r="C19" s="95"/>
      <c r="D19" s="9">
        <f t="shared" si="2"/>
        <v>30</v>
      </c>
      <c r="E19" s="10">
        <f t="shared" si="3"/>
        <v>42800</v>
      </c>
      <c r="F19" s="5" t="str">
        <f>IFERROR(IF(COUNT(G$4:G19)=0,"",IF(H19="Hold",F18,IF(ISNUMBER(U19),G19,F18+V19))),"")</f>
        <v/>
      </c>
      <c r="G19" s="13"/>
      <c r="H19" s="27"/>
      <c r="I19" s="17"/>
      <c r="J19" s="93"/>
      <c r="K19" s="34"/>
      <c r="L19" s="39" t="s">
        <v>55</v>
      </c>
      <c r="M19" s="125" t="s">
        <v>79</v>
      </c>
      <c r="N19" s="97">
        <v>4.5</v>
      </c>
      <c r="O19" s="75"/>
      <c r="P19" s="37"/>
      <c r="R19" s="46">
        <v>16</v>
      </c>
      <c r="S19" s="47" t="e">
        <f t="shared" si="0"/>
        <v>#N/A</v>
      </c>
      <c r="T19" s="47"/>
      <c r="U19" s="52" t="str">
        <f>IF(H19="30 Mins",$N$19,IF(H19="45 Mins",$N$20,IF(H19="60 Mins",$N$21,IF(H19="Alt 1",$N$22,IF(H19="Alt 2",$N$23,IF(H19="Alt 3",$N$24,IF(H19="Alt 4",$N$25,IF(H19="Alt 5",#REF!,IF(H19="Change",V18,"")))))))))</f>
        <v/>
      </c>
      <c r="V19" s="53" t="e">
        <f>IF(COUNT(U$4:U19)=0,NA(),IF(ISNUMBER(U19),U19,V18))</f>
        <v>#N/A</v>
      </c>
      <c r="W19" s="48" t="e">
        <f t="shared" si="1"/>
        <v>#N/A</v>
      </c>
      <c r="X19" s="72" t="str">
        <f>IF(AND(ISNUMBER($S19),COUNT($U$4:$U19)=X$2),$S19,"")</f>
        <v/>
      </c>
      <c r="Y19" s="72" t="str">
        <f>IF(AND(ISNUMBER($S19),COUNT($U$4:$U19)=Y$2),$S19,"")</f>
        <v/>
      </c>
      <c r="Z19" s="72" t="str">
        <f>IF(AND(ISNUMBER($S19),COUNT($U$4:$U19)=Z$2),$S19,"")</f>
        <v/>
      </c>
      <c r="AA19" s="72" t="str">
        <f>IF(AND(ISNUMBER($S19),COUNT($U$4:$U19)=AA$2),$S19,"")</f>
        <v/>
      </c>
      <c r="AB19" s="72" t="str">
        <f>IF(AND(ISNUMBER($S19),COUNT($U$4:$U19)=AB$2),$S19,"")</f>
        <v/>
      </c>
      <c r="AC19" s="72" t="str">
        <f>IF(AND(ISNUMBER($S19),COUNT($U$4:$U19)=AC$2),$S19,"")</f>
        <v/>
      </c>
      <c r="AD19" s="72" t="str">
        <f>IF(AND(ISNUMBER($S19),COUNT($U$4:$U19)=AD$2),$S19,"")</f>
        <v/>
      </c>
      <c r="AE19" s="72" t="str">
        <f>IF(AND(ISNUMBER($S19),COUNT($U$4:$U19)=AE$2),$S19,"")</f>
        <v/>
      </c>
      <c r="AF19" s="72" t="str">
        <f>IF(AND(ISNUMBER($S19),COUNT($U$4:$U19)=AF$2),$S19,"")</f>
        <v/>
      </c>
      <c r="AG19" s="72" t="str">
        <f>IF(AND(ISNUMBER($S19),COUNT($U$4:$U19)=AG$2),$S19,"")</f>
        <v/>
      </c>
      <c r="AH19" s="72" t="str">
        <f>IF(AND(ISNUMBER($S19),COUNT($U$4:$U19)=AH$2),$S19,"")</f>
        <v/>
      </c>
      <c r="AI19" s="72" t="str">
        <f>IF(AND(ISNUMBER($S19),COUNT($U$4:$U19)=AI$2),$S19,"")</f>
        <v/>
      </c>
      <c r="AJ19" s="51" t="e">
        <f>IFERROR(IF(COUNT($U$4:$U19)&lt;&gt;AJ$2,NA(),SLOPE(X$4:X$26,$R$4:$R$26)*($R19-COUNTIF(BH$4:BH19,"Hold"))+INTERCEPT(X$4:X$26,$R$4:$R$26)),NA())</f>
        <v>#N/A</v>
      </c>
      <c r="AK19" s="51" t="e">
        <f>IFERROR(IF(COUNT($U$4:$U19)&lt;&gt;AK$2,NA(),SLOPE(Y$4:Y$26,$R$4:$R$26)*($R19-COUNTIF(BI$4:BI19,"Hold"))+INTERCEPT(Y$4:Y$26,$R$4:$R$26)),NA())</f>
        <v>#N/A</v>
      </c>
      <c r="AL19" s="51" t="e">
        <f>IFERROR(IF(COUNT($U$4:$U19)&lt;&gt;AL$2,NA(),SLOPE(Z$4:Z$26,$R$4:$R$26)*($R19-COUNTIF(BJ$4:BJ19,"Hold"))+INTERCEPT(Z$4:Z$26,$R$4:$R$26)),NA())</f>
        <v>#N/A</v>
      </c>
      <c r="AM19" s="51" t="e">
        <f>IFERROR(IF(COUNT($U$4:$U19)&lt;&gt;AM$2,NA(),SLOPE(AA$4:AA$26,$R$4:$R$26)*($R19-COUNTIF(BK$4:BK19,"Hold"))+INTERCEPT(AA$4:AA$26,$R$4:$R$26)),NA())</f>
        <v>#N/A</v>
      </c>
      <c r="AN19" s="51" t="e">
        <f>IFERROR(IF(COUNT($U$4:$U19)&lt;&gt;AN$2,NA(),SLOPE(AB$4:AB$26,$R$4:$R$26)*($R19-COUNTIF(BL$4:BL19,"Hold"))+INTERCEPT(AB$4:AB$26,$R$4:$R$26)),NA())</f>
        <v>#N/A</v>
      </c>
      <c r="AO19" s="51" t="e">
        <f>IFERROR(IF(COUNT($U$4:$U19)&lt;&gt;AO$2,NA(),SLOPE(AC$4:AC$26,$R$4:$R$26)*($R19-COUNTIF(BM$4:BM19,"Hold"))+INTERCEPT(AC$4:AC$26,$R$4:$R$26)),NA())</f>
        <v>#N/A</v>
      </c>
      <c r="AP19" s="51" t="e">
        <f>IFERROR(IF(COUNT($U$4:$U19)&lt;&gt;AP$2,NA(),SLOPE(AD$4:AD$26,$R$4:$R$26)*($R19-COUNTIF(BN$4:BN19,"Hold"))+INTERCEPT(AD$4:AD$26,$R$4:$R$26)),NA())</f>
        <v>#N/A</v>
      </c>
      <c r="AQ19" s="51" t="e">
        <f>IFERROR(IF(COUNT($U$4:$U19)&lt;&gt;AQ$2,NA(),SLOPE(AE$4:AE$26,$R$4:$R$26)*($R19-COUNTIF(BO$4:BO19,"Hold"))+INTERCEPT(AE$4:AE$26,$R$4:$R$26)),NA())</f>
        <v>#N/A</v>
      </c>
      <c r="AR19" s="51" t="e">
        <f>IFERROR(IF(COUNT($U$4:$U19)&lt;&gt;AR$2,NA(),SLOPE(AF$4:AF$26,$R$4:$R$26)*($R19-COUNTIF(BP$4:BP19,"Hold"))+INTERCEPT(AF$4:AF$26,$R$4:$R$26)),NA())</f>
        <v>#N/A</v>
      </c>
      <c r="AS19" s="51" t="e">
        <f>IFERROR(IF(COUNT($U$4:$U19)&lt;&gt;AS$2,NA(),SLOPE(AG$4:AG$26,$R$4:$R$26)*($R19-COUNTIF(BQ$4:BQ19,"Hold"))+INTERCEPT(AG$4:AG$26,$R$4:$R$26)),NA())</f>
        <v>#N/A</v>
      </c>
      <c r="AT19" s="51" t="e">
        <f>IFERROR(IF(COUNT($U$4:$U19)&lt;&gt;AT$2,NA(),SLOPE(AH$4:AH$26,$R$4:$R$26)*($R19-COUNTIF(BR$4:BR19,"Hold"))+INTERCEPT(AH$4:AH$26,$R$4:$R$26)),NA())</f>
        <v>#N/A</v>
      </c>
      <c r="AU19" s="51" t="e">
        <f>IFERROR(IF(COUNT($U$4:$U19)&lt;&gt;AU$2,NA(),SLOPE(AI$4:AI$26,$R$4:$R$26)*($R19-COUNTIF(BS$4:BS19,"Hold"))+INTERCEPT(AI$4:AI$26,$R$4:$R$26)),NA())</f>
        <v>#N/A</v>
      </c>
      <c r="AV19" s="57" t="e">
        <f>IF(AND(ISNUMBER($U19),COUNT($U$4:$U19)=AV$2),$G19,IF($H19="Hold",AV18,IF(COUNT($U$4:$U19)=AV$2,$V19+AV18,NA())))</f>
        <v>#N/A</v>
      </c>
      <c r="AW19" s="57" t="e">
        <f>IF(AND(ISNUMBER($U19),COUNT($U$4:$U19)=AW$2),$G19,IF($H19="Hold",AW18,IF(COUNT($U$4:$U19)=AW$2,$V19+AW18,NA())))</f>
        <v>#N/A</v>
      </c>
      <c r="AX19" s="57" t="e">
        <f>IF(AND(ISNUMBER($U19),COUNT($U$4:$U19)=AX$2),$G19,IF($H19="Hold",AX18,IF(COUNT($U$4:$U19)=AX$2,$V19+AX18,NA())))</f>
        <v>#N/A</v>
      </c>
      <c r="AY19" s="57" t="e">
        <f>IF(AND(ISNUMBER($U19),COUNT($U$4:$U19)=AY$2),$G19,IF($H19="Hold",AY18,IF(COUNT($U$4:$U19)=AY$2,$V19+AY18,NA())))</f>
        <v>#N/A</v>
      </c>
      <c r="AZ19" s="57" t="e">
        <f>IF(AND(ISNUMBER($U19),COUNT($U$4:$U19)=AZ$2),$G19,IF($H19="Hold",AZ18,IF(COUNT($U$4:$U19)=AZ$2,$V19+AZ18,NA())))</f>
        <v>#N/A</v>
      </c>
      <c r="BA19" s="57" t="e">
        <f>IF(AND(ISNUMBER($U19),COUNT($U$4:$U19)=BA$2),$G19,IF($H19="Hold",BA18,IF(COUNT($U$4:$U19)=BA$2,$V19+BA18,NA())))</f>
        <v>#N/A</v>
      </c>
      <c r="BB19" s="57" t="e">
        <f>IF(AND(ISNUMBER($U19),COUNT($U$4:$U19)=BB$2),$G19,IF($H19="Hold",BB18,IF(COUNT($U$4:$U19)=BB$2,$V19+BB18,NA())))</f>
        <v>#N/A</v>
      </c>
      <c r="BC19" s="57" t="e">
        <f>IF(AND(ISNUMBER($U19),COUNT($U$4:$U19)=BC$2),$G19,IF($H19="Hold",BC18,IF(COUNT($U$4:$U19)=BC$2,$V19+BC18,NA())))</f>
        <v>#N/A</v>
      </c>
      <c r="BD19" s="57" t="e">
        <f>IF(AND(ISNUMBER($U19),COUNT($U$4:$U19)=BD$2),$G19,IF($H19="Hold",BD18,IF(COUNT($U$4:$U19)=BD$2,$V19+BD18,NA())))</f>
        <v>#N/A</v>
      </c>
      <c r="BE19" s="57" t="e">
        <f>IF(AND(ISNUMBER($U19),COUNT($U$4:$U19)=BE$2),$G19,IF($H19="Hold",BE18,IF(COUNT($U$4:$U19)=BE$2,$V19+BE18,NA())))</f>
        <v>#N/A</v>
      </c>
      <c r="BF19" s="57" t="e">
        <f>IF(AND(ISNUMBER($U19),COUNT($U$4:$U19)=BF$2),$G19,IF($H19="Hold",BF18,IF(COUNT($U$4:$U19)=BF$2,$V19+BF18,NA())))</f>
        <v>#N/A</v>
      </c>
      <c r="BG19" s="57" t="e">
        <f>IF(AND(ISNUMBER($U19),COUNT($U$4:$U19)=BG$2),$G19,IF($H19="Hold",BG18,IF(COUNT($U$4:$U19)=BG$2,$V19+BG18,NA())))</f>
        <v>#N/A</v>
      </c>
      <c r="BH19" s="55" t="e">
        <f>IF(AND(COUNT($U$4:$U19)=BH$2,$H19="Hold"),"Hold",NA())</f>
        <v>#N/A</v>
      </c>
      <c r="BI19" s="55" t="e">
        <f>IF(AND(COUNT($U$4:$U19)=BI$2,$H19="Hold"),"Hold",NA())</f>
        <v>#N/A</v>
      </c>
      <c r="BJ19" s="55" t="e">
        <f>IF(AND(COUNT($U$4:$U19)=BJ$2,$H19="Hold"),"Hold",NA())</f>
        <v>#N/A</v>
      </c>
      <c r="BK19" s="55" t="e">
        <f>IF(AND(COUNT($U$4:$U19)=BK$2,$H19="Hold"),"Hold",NA())</f>
        <v>#N/A</v>
      </c>
      <c r="BL19" s="55" t="e">
        <f>IF(AND(COUNT($U$4:$U19)=BL$2,$H19="Hold"),"Hold",NA())</f>
        <v>#N/A</v>
      </c>
      <c r="BM19" s="55" t="e">
        <f>IF(AND(COUNT($U$4:$U19)=BM$2,$H19="Hold"),"Hold",NA())</f>
        <v>#N/A</v>
      </c>
      <c r="BN19" s="55" t="e">
        <f>IF(AND(COUNT($U$4:$U19)=BN$2,$H19="Hold"),"Hold",NA())</f>
        <v>#N/A</v>
      </c>
      <c r="BO19" s="55" t="e">
        <f>IF(AND(COUNT($U$4:$U19)=BO$2,$H19="Hold"),"Hold",NA())</f>
        <v>#N/A</v>
      </c>
      <c r="BP19" s="55" t="e">
        <f>IF(AND(COUNT($U$4:$U19)=BP$2,$H19="Hold"),"Hold",NA())</f>
        <v>#N/A</v>
      </c>
      <c r="BQ19" s="55" t="e">
        <f>IF(AND(COUNT($U$4:$U19)=BQ$2,$H19="Hold"),"Hold",NA())</f>
        <v>#N/A</v>
      </c>
      <c r="BR19" s="55" t="e">
        <f>IF(AND(COUNT($U$4:$U19)=BR$2,$H19="Hold"),"Hold",NA())</f>
        <v>#N/A</v>
      </c>
      <c r="BS19" s="55" t="e">
        <f>IF(AND(COUNT($U$4:$U19)=BS$2,$H19="Hold"),"Hold",NA())</f>
        <v>#N/A</v>
      </c>
    </row>
    <row r="20" spans="1:71" s="96" customFormat="1" ht="18.75" customHeight="1" x14ac:dyDescent="0.25">
      <c r="B20" s="23"/>
      <c r="C20" s="95"/>
      <c r="D20" s="9">
        <f t="shared" si="2"/>
        <v>32</v>
      </c>
      <c r="E20" s="10">
        <f t="shared" si="3"/>
        <v>42814</v>
      </c>
      <c r="F20" s="5" t="str">
        <f>IFERROR(IF(COUNT(G$4:G20)=0,"",IF(H20="Hold",F19,IF(ISNUMBER(U20),G20,F19+V20))),"")</f>
        <v/>
      </c>
      <c r="G20" s="13"/>
      <c r="H20" s="27"/>
      <c r="I20" s="17"/>
      <c r="J20" s="93"/>
      <c r="K20" s="34"/>
      <c r="L20" s="40" t="s">
        <v>66</v>
      </c>
      <c r="M20" s="126" t="s">
        <v>79</v>
      </c>
      <c r="N20" s="97">
        <v>5.55</v>
      </c>
      <c r="O20" s="75"/>
      <c r="P20" s="37"/>
      <c r="R20" s="46">
        <v>17</v>
      </c>
      <c r="S20" s="47" t="e">
        <f t="shared" si="0"/>
        <v>#N/A</v>
      </c>
      <c r="T20" s="47"/>
      <c r="U20" s="52" t="str">
        <f>IF(H20="30 Mins",$N$19,IF(H20="45 Mins",$N$20,IF(H20="60 Mins",$N$21,IF(H20="Alt 1",$N$22,IF(H20="Alt 2",$N$23,IF(H20="Alt 3",$N$24,IF(H20="Alt 4",$N$25,IF(H20="Alt 5",#REF!,IF(H20="Change",V19,"")))))))))</f>
        <v/>
      </c>
      <c r="V20" s="53" t="e">
        <f>IF(COUNT(U$4:U20)=0,NA(),IF(ISNUMBER(U20),U20,V19))</f>
        <v>#N/A</v>
      </c>
      <c r="W20" s="48" t="e">
        <f t="shared" si="1"/>
        <v>#N/A</v>
      </c>
      <c r="X20" s="72" t="str">
        <f>IF(AND(ISNUMBER($S20),COUNT($U$4:$U20)=X$2),$S20,"")</f>
        <v/>
      </c>
      <c r="Y20" s="72" t="str">
        <f>IF(AND(ISNUMBER($S20),COUNT($U$4:$U20)=Y$2),$S20,"")</f>
        <v/>
      </c>
      <c r="Z20" s="72" t="str">
        <f>IF(AND(ISNUMBER($S20),COUNT($U$4:$U20)=Z$2),$S20,"")</f>
        <v/>
      </c>
      <c r="AA20" s="72" t="str">
        <f>IF(AND(ISNUMBER($S20),COUNT($U$4:$U20)=AA$2),$S20,"")</f>
        <v/>
      </c>
      <c r="AB20" s="72" t="str">
        <f>IF(AND(ISNUMBER($S20),COUNT($U$4:$U20)=AB$2),$S20,"")</f>
        <v/>
      </c>
      <c r="AC20" s="72" t="str">
        <f>IF(AND(ISNUMBER($S20),COUNT($U$4:$U20)=AC$2),$S20,"")</f>
        <v/>
      </c>
      <c r="AD20" s="72" t="str">
        <f>IF(AND(ISNUMBER($S20),COUNT($U$4:$U20)=AD$2),$S20,"")</f>
        <v/>
      </c>
      <c r="AE20" s="72" t="str">
        <f>IF(AND(ISNUMBER($S20),COUNT($U$4:$U20)=AE$2),$S20,"")</f>
        <v/>
      </c>
      <c r="AF20" s="72" t="str">
        <f>IF(AND(ISNUMBER($S20),COUNT($U$4:$U20)=AF$2),$S20,"")</f>
        <v/>
      </c>
      <c r="AG20" s="72" t="str">
        <f>IF(AND(ISNUMBER($S20),COUNT($U$4:$U20)=AG$2),$S20,"")</f>
        <v/>
      </c>
      <c r="AH20" s="72" t="str">
        <f>IF(AND(ISNUMBER($S20),COUNT($U$4:$U20)=AH$2),$S20,"")</f>
        <v/>
      </c>
      <c r="AI20" s="72" t="str">
        <f>IF(AND(ISNUMBER($S20),COUNT($U$4:$U20)=AI$2),$S20,"")</f>
        <v/>
      </c>
      <c r="AJ20" s="51" t="e">
        <f>IFERROR(IF(COUNT($U$4:$U20)&lt;&gt;AJ$2,NA(),SLOPE(X$4:X$26,$R$4:$R$26)*($R20-COUNTIF(BH$4:BH20,"Hold"))+INTERCEPT(X$4:X$26,$R$4:$R$26)),NA())</f>
        <v>#N/A</v>
      </c>
      <c r="AK20" s="51" t="e">
        <f>IFERROR(IF(COUNT($U$4:$U20)&lt;&gt;AK$2,NA(),SLOPE(Y$4:Y$26,$R$4:$R$26)*($R20-COUNTIF(BI$4:BI20,"Hold"))+INTERCEPT(Y$4:Y$26,$R$4:$R$26)),NA())</f>
        <v>#N/A</v>
      </c>
      <c r="AL20" s="51" t="e">
        <f>IFERROR(IF(COUNT($U$4:$U20)&lt;&gt;AL$2,NA(),SLOPE(Z$4:Z$26,$R$4:$R$26)*($R20-COUNTIF(BJ$4:BJ20,"Hold"))+INTERCEPT(Z$4:Z$26,$R$4:$R$26)),NA())</f>
        <v>#N/A</v>
      </c>
      <c r="AM20" s="51" t="e">
        <f>IFERROR(IF(COUNT($U$4:$U20)&lt;&gt;AM$2,NA(),SLOPE(AA$4:AA$26,$R$4:$R$26)*($R20-COUNTIF(BK$4:BK20,"Hold"))+INTERCEPT(AA$4:AA$26,$R$4:$R$26)),NA())</f>
        <v>#N/A</v>
      </c>
      <c r="AN20" s="51" t="e">
        <f>IFERROR(IF(COUNT($U$4:$U20)&lt;&gt;AN$2,NA(),SLOPE(AB$4:AB$26,$R$4:$R$26)*($R20-COUNTIF(BL$4:BL20,"Hold"))+INTERCEPT(AB$4:AB$26,$R$4:$R$26)),NA())</f>
        <v>#N/A</v>
      </c>
      <c r="AO20" s="51" t="e">
        <f>IFERROR(IF(COUNT($U$4:$U20)&lt;&gt;AO$2,NA(),SLOPE(AC$4:AC$26,$R$4:$R$26)*($R20-COUNTIF(BM$4:BM20,"Hold"))+INTERCEPT(AC$4:AC$26,$R$4:$R$26)),NA())</f>
        <v>#N/A</v>
      </c>
      <c r="AP20" s="51" t="e">
        <f>IFERROR(IF(COUNT($U$4:$U20)&lt;&gt;AP$2,NA(),SLOPE(AD$4:AD$26,$R$4:$R$26)*($R20-COUNTIF(BN$4:BN20,"Hold"))+INTERCEPT(AD$4:AD$26,$R$4:$R$26)),NA())</f>
        <v>#N/A</v>
      </c>
      <c r="AQ20" s="51" t="e">
        <f>IFERROR(IF(COUNT($U$4:$U20)&lt;&gt;AQ$2,NA(),SLOPE(AE$4:AE$26,$R$4:$R$26)*($R20-COUNTIF(BO$4:BO20,"Hold"))+INTERCEPT(AE$4:AE$26,$R$4:$R$26)),NA())</f>
        <v>#N/A</v>
      </c>
      <c r="AR20" s="51" t="e">
        <f>IFERROR(IF(COUNT($U$4:$U20)&lt;&gt;AR$2,NA(),SLOPE(AF$4:AF$26,$R$4:$R$26)*($R20-COUNTIF(BP$4:BP20,"Hold"))+INTERCEPT(AF$4:AF$26,$R$4:$R$26)),NA())</f>
        <v>#N/A</v>
      </c>
      <c r="AS20" s="51" t="e">
        <f>IFERROR(IF(COUNT($U$4:$U20)&lt;&gt;AS$2,NA(),SLOPE(AG$4:AG$26,$R$4:$R$26)*($R20-COUNTIF(BQ$4:BQ20,"Hold"))+INTERCEPT(AG$4:AG$26,$R$4:$R$26)),NA())</f>
        <v>#N/A</v>
      </c>
      <c r="AT20" s="51" t="e">
        <f>IFERROR(IF(COUNT($U$4:$U20)&lt;&gt;AT$2,NA(),SLOPE(AH$4:AH$26,$R$4:$R$26)*($R20-COUNTIF(BR$4:BR20,"Hold"))+INTERCEPT(AH$4:AH$26,$R$4:$R$26)),NA())</f>
        <v>#N/A</v>
      </c>
      <c r="AU20" s="51" t="e">
        <f>IFERROR(IF(COUNT($U$4:$U20)&lt;&gt;AU$2,NA(),SLOPE(AI$4:AI$26,$R$4:$R$26)*($R20-COUNTIF(BS$4:BS20,"Hold"))+INTERCEPT(AI$4:AI$26,$R$4:$R$26)),NA())</f>
        <v>#N/A</v>
      </c>
      <c r="AV20" s="57" t="e">
        <f>IF(AND(ISNUMBER($U20),COUNT($U$4:$U20)=AV$2),$G20,IF($H20="Hold",AV19,IF(COUNT($U$4:$U20)=AV$2,$V20+AV19,NA())))</f>
        <v>#N/A</v>
      </c>
      <c r="AW20" s="57" t="e">
        <f>IF(AND(ISNUMBER($U20),COUNT($U$4:$U20)=AW$2),$G20,IF($H20="Hold",AW19,IF(COUNT($U$4:$U20)=AW$2,$V20+AW19,NA())))</f>
        <v>#N/A</v>
      </c>
      <c r="AX20" s="57" t="e">
        <f>IF(AND(ISNUMBER($U20),COUNT($U$4:$U20)=AX$2),$G20,IF($H20="Hold",AX19,IF(COUNT($U$4:$U20)=AX$2,$V20+AX19,NA())))</f>
        <v>#N/A</v>
      </c>
      <c r="AY20" s="57" t="e">
        <f>IF(AND(ISNUMBER($U20),COUNT($U$4:$U20)=AY$2),$G20,IF($H20="Hold",AY19,IF(COUNT($U$4:$U20)=AY$2,$V20+AY19,NA())))</f>
        <v>#N/A</v>
      </c>
      <c r="AZ20" s="57" t="e">
        <f>IF(AND(ISNUMBER($U20),COUNT($U$4:$U20)=AZ$2),$G20,IF($H20="Hold",AZ19,IF(COUNT($U$4:$U20)=AZ$2,$V20+AZ19,NA())))</f>
        <v>#N/A</v>
      </c>
      <c r="BA20" s="57" t="e">
        <f>IF(AND(ISNUMBER($U20),COUNT($U$4:$U20)=BA$2),$G20,IF($H20="Hold",BA19,IF(COUNT($U$4:$U20)=BA$2,$V20+BA19,NA())))</f>
        <v>#N/A</v>
      </c>
      <c r="BB20" s="57" t="e">
        <f>IF(AND(ISNUMBER($U20),COUNT($U$4:$U20)=BB$2),$G20,IF($H20="Hold",BB19,IF(COUNT($U$4:$U20)=BB$2,$V20+BB19,NA())))</f>
        <v>#N/A</v>
      </c>
      <c r="BC20" s="57" t="e">
        <f>IF(AND(ISNUMBER($U20),COUNT($U$4:$U20)=BC$2),$G20,IF($H20="Hold",BC19,IF(COUNT($U$4:$U20)=BC$2,$V20+BC19,NA())))</f>
        <v>#N/A</v>
      </c>
      <c r="BD20" s="57" t="e">
        <f>IF(AND(ISNUMBER($U20),COUNT($U$4:$U20)=BD$2),$G20,IF($H20="Hold",BD19,IF(COUNT($U$4:$U20)=BD$2,$V20+BD19,NA())))</f>
        <v>#N/A</v>
      </c>
      <c r="BE20" s="57" t="e">
        <f>IF(AND(ISNUMBER($U20),COUNT($U$4:$U20)=BE$2),$G20,IF($H20="Hold",BE19,IF(COUNT($U$4:$U20)=BE$2,$V20+BE19,NA())))</f>
        <v>#N/A</v>
      </c>
      <c r="BF20" s="57" t="e">
        <f>IF(AND(ISNUMBER($U20),COUNT($U$4:$U20)=BF$2),$G20,IF($H20="Hold",BF19,IF(COUNT($U$4:$U20)=BF$2,$V20+BF19,NA())))</f>
        <v>#N/A</v>
      </c>
      <c r="BG20" s="57" t="e">
        <f>IF(AND(ISNUMBER($U20),COUNT($U$4:$U20)=BG$2),$G20,IF($H20="Hold",BG19,IF(COUNT($U$4:$U20)=BG$2,$V20+BG19,NA())))</f>
        <v>#N/A</v>
      </c>
      <c r="BH20" s="55" t="e">
        <f>IF(AND(COUNT($U$4:$U20)=BH$2,$H20="Hold"),"Hold",NA())</f>
        <v>#N/A</v>
      </c>
      <c r="BI20" s="55" t="e">
        <f>IF(AND(COUNT($U$4:$U20)=BI$2,$H20="Hold"),"Hold",NA())</f>
        <v>#N/A</v>
      </c>
      <c r="BJ20" s="55" t="e">
        <f>IF(AND(COUNT($U$4:$U20)=BJ$2,$H20="Hold"),"Hold",NA())</f>
        <v>#N/A</v>
      </c>
      <c r="BK20" s="55" t="e">
        <f>IF(AND(COUNT($U$4:$U20)=BK$2,$H20="Hold"),"Hold",NA())</f>
        <v>#N/A</v>
      </c>
      <c r="BL20" s="55" t="e">
        <f>IF(AND(COUNT($U$4:$U20)=BL$2,$H20="Hold"),"Hold",NA())</f>
        <v>#N/A</v>
      </c>
      <c r="BM20" s="55" t="e">
        <f>IF(AND(COUNT($U$4:$U20)=BM$2,$H20="Hold"),"Hold",NA())</f>
        <v>#N/A</v>
      </c>
      <c r="BN20" s="55" t="e">
        <f>IF(AND(COUNT($U$4:$U20)=BN$2,$H20="Hold"),"Hold",NA())</f>
        <v>#N/A</v>
      </c>
      <c r="BO20" s="55" t="e">
        <f>IF(AND(COUNT($U$4:$U20)=BO$2,$H20="Hold"),"Hold",NA())</f>
        <v>#N/A</v>
      </c>
      <c r="BP20" s="55" t="e">
        <f>IF(AND(COUNT($U$4:$U20)=BP$2,$H20="Hold"),"Hold",NA())</f>
        <v>#N/A</v>
      </c>
      <c r="BQ20" s="55" t="e">
        <f>IF(AND(COUNT($U$4:$U20)=BQ$2,$H20="Hold"),"Hold",NA())</f>
        <v>#N/A</v>
      </c>
      <c r="BR20" s="55" t="e">
        <f>IF(AND(COUNT($U$4:$U20)=BR$2,$H20="Hold"),"Hold",NA())</f>
        <v>#N/A</v>
      </c>
      <c r="BS20" s="55" t="e">
        <f>IF(AND(COUNT($U$4:$U20)=BS$2,$H20="Hold"),"Hold",NA())</f>
        <v>#N/A</v>
      </c>
    </row>
    <row r="21" spans="1:71" s="96" customFormat="1" ht="18.75" customHeight="1" x14ac:dyDescent="0.25">
      <c r="B21" s="23"/>
      <c r="C21" s="95"/>
      <c r="D21" s="9">
        <f t="shared" si="2"/>
        <v>34</v>
      </c>
      <c r="E21" s="10">
        <f t="shared" si="3"/>
        <v>42828</v>
      </c>
      <c r="F21" s="5" t="str">
        <f>IFERROR(IF(COUNT(G$4:G21)=0,"",IF(H21="Hold",F20,IF(ISNUMBER(U21),G21,F20+V21))),"")</f>
        <v/>
      </c>
      <c r="G21" s="13"/>
      <c r="H21" s="27"/>
      <c r="I21" s="17"/>
      <c r="J21" s="93"/>
      <c r="K21" s="34"/>
      <c r="L21" s="25" t="s">
        <v>67</v>
      </c>
      <c r="M21" s="133" t="s">
        <v>79</v>
      </c>
      <c r="N21" s="97">
        <v>6.6</v>
      </c>
      <c r="O21" s="75"/>
      <c r="P21" s="37"/>
      <c r="R21" s="46">
        <v>18</v>
      </c>
      <c r="S21" s="47" t="e">
        <f t="shared" si="0"/>
        <v>#N/A</v>
      </c>
      <c r="T21" s="47"/>
      <c r="U21" s="52" t="str">
        <f>IF(H21="30 Mins",$N$19,IF(H21="45 Mins",$N$20,IF(H21="60 Mins",$N$21,IF(H21="Alt 1",$N$22,IF(H21="Alt 2",$N$23,IF(H21="Alt 3",$N$24,IF(H21="Alt 4",$N$25,IF(H21="Alt 5",#REF!,IF(H21="Change",V20,"")))))))))</f>
        <v/>
      </c>
      <c r="V21" s="53" t="e">
        <f>IF(COUNT(U$4:U21)=0,NA(),IF(ISNUMBER(U21),U21,V20))</f>
        <v>#N/A</v>
      </c>
      <c r="W21" s="48" t="e">
        <f t="shared" si="1"/>
        <v>#N/A</v>
      </c>
      <c r="X21" s="72" t="str">
        <f>IF(AND(ISNUMBER($S21),COUNT($U$4:$U21)=X$2),$S21,"")</f>
        <v/>
      </c>
      <c r="Y21" s="72" t="str">
        <f>IF(AND(ISNUMBER($S21),COUNT($U$4:$U21)=Y$2),$S21,"")</f>
        <v/>
      </c>
      <c r="Z21" s="72" t="str">
        <f>IF(AND(ISNUMBER($S21),COUNT($U$4:$U21)=Z$2),$S21,"")</f>
        <v/>
      </c>
      <c r="AA21" s="72" t="str">
        <f>IF(AND(ISNUMBER($S21),COUNT($U$4:$U21)=AA$2),$S21,"")</f>
        <v/>
      </c>
      <c r="AB21" s="72" t="str">
        <f>IF(AND(ISNUMBER($S21),COUNT($U$4:$U21)=AB$2),$S21,"")</f>
        <v/>
      </c>
      <c r="AC21" s="72" t="str">
        <f>IF(AND(ISNUMBER($S21),COUNT($U$4:$U21)=AC$2),$S21,"")</f>
        <v/>
      </c>
      <c r="AD21" s="72" t="str">
        <f>IF(AND(ISNUMBER($S21),COUNT($U$4:$U21)=AD$2),$S21,"")</f>
        <v/>
      </c>
      <c r="AE21" s="72" t="str">
        <f>IF(AND(ISNUMBER($S21),COUNT($U$4:$U21)=AE$2),$S21,"")</f>
        <v/>
      </c>
      <c r="AF21" s="72" t="str">
        <f>IF(AND(ISNUMBER($S21),COUNT($U$4:$U21)=AF$2),$S21,"")</f>
        <v/>
      </c>
      <c r="AG21" s="72" t="str">
        <f>IF(AND(ISNUMBER($S21),COUNT($U$4:$U21)=AG$2),$S21,"")</f>
        <v/>
      </c>
      <c r="AH21" s="72" t="str">
        <f>IF(AND(ISNUMBER($S21),COUNT($U$4:$U21)=AH$2),$S21,"")</f>
        <v/>
      </c>
      <c r="AI21" s="72" t="str">
        <f>IF(AND(ISNUMBER($S21),COUNT($U$4:$U21)=AI$2),$S21,"")</f>
        <v/>
      </c>
      <c r="AJ21" s="51" t="e">
        <f>IFERROR(IF(COUNT($U$4:$U21)&lt;&gt;AJ$2,NA(),SLOPE(X$4:X$26,$R$4:$R$26)*($R21-COUNTIF(BH$4:BH21,"Hold"))+INTERCEPT(X$4:X$26,$R$4:$R$26)),NA())</f>
        <v>#N/A</v>
      </c>
      <c r="AK21" s="51" t="e">
        <f>IFERROR(IF(COUNT($U$4:$U21)&lt;&gt;AK$2,NA(),SLOPE(Y$4:Y$26,$R$4:$R$26)*($R21-COUNTIF(BI$4:BI21,"Hold"))+INTERCEPT(Y$4:Y$26,$R$4:$R$26)),NA())</f>
        <v>#N/A</v>
      </c>
      <c r="AL21" s="51" t="e">
        <f>IFERROR(IF(COUNT($U$4:$U21)&lt;&gt;AL$2,NA(),SLOPE(Z$4:Z$26,$R$4:$R$26)*($R21-COUNTIF(BJ$4:BJ21,"Hold"))+INTERCEPT(Z$4:Z$26,$R$4:$R$26)),NA())</f>
        <v>#N/A</v>
      </c>
      <c r="AM21" s="51" t="e">
        <f>IFERROR(IF(COUNT($U$4:$U21)&lt;&gt;AM$2,NA(),SLOPE(AA$4:AA$26,$R$4:$R$26)*($R21-COUNTIF(BK$4:BK21,"Hold"))+INTERCEPT(AA$4:AA$26,$R$4:$R$26)),NA())</f>
        <v>#N/A</v>
      </c>
      <c r="AN21" s="51" t="e">
        <f>IFERROR(IF(COUNT($U$4:$U21)&lt;&gt;AN$2,NA(),SLOPE(AB$4:AB$26,$R$4:$R$26)*($R21-COUNTIF(BL$4:BL21,"Hold"))+INTERCEPT(AB$4:AB$26,$R$4:$R$26)),NA())</f>
        <v>#N/A</v>
      </c>
      <c r="AO21" s="51" t="e">
        <f>IFERROR(IF(COUNT($U$4:$U21)&lt;&gt;AO$2,NA(),SLOPE(AC$4:AC$26,$R$4:$R$26)*($R21-COUNTIF(BM$4:BM21,"Hold"))+INTERCEPT(AC$4:AC$26,$R$4:$R$26)),NA())</f>
        <v>#N/A</v>
      </c>
      <c r="AP21" s="51" t="e">
        <f>IFERROR(IF(COUNT($U$4:$U21)&lt;&gt;AP$2,NA(),SLOPE(AD$4:AD$26,$R$4:$R$26)*($R21-COUNTIF(BN$4:BN21,"Hold"))+INTERCEPT(AD$4:AD$26,$R$4:$R$26)),NA())</f>
        <v>#N/A</v>
      </c>
      <c r="AQ21" s="51" t="e">
        <f>IFERROR(IF(COUNT($U$4:$U21)&lt;&gt;AQ$2,NA(),SLOPE(AE$4:AE$26,$R$4:$R$26)*($R21-COUNTIF(BO$4:BO21,"Hold"))+INTERCEPT(AE$4:AE$26,$R$4:$R$26)),NA())</f>
        <v>#N/A</v>
      </c>
      <c r="AR21" s="51" t="e">
        <f>IFERROR(IF(COUNT($U$4:$U21)&lt;&gt;AR$2,NA(),SLOPE(AF$4:AF$26,$R$4:$R$26)*($R21-COUNTIF(BP$4:BP21,"Hold"))+INTERCEPT(AF$4:AF$26,$R$4:$R$26)),NA())</f>
        <v>#N/A</v>
      </c>
      <c r="AS21" s="51" t="e">
        <f>IFERROR(IF(COUNT($U$4:$U21)&lt;&gt;AS$2,NA(),SLOPE(AG$4:AG$26,$R$4:$R$26)*($R21-COUNTIF(BQ$4:BQ21,"Hold"))+INTERCEPT(AG$4:AG$26,$R$4:$R$26)),NA())</f>
        <v>#N/A</v>
      </c>
      <c r="AT21" s="51" t="e">
        <f>IFERROR(IF(COUNT($U$4:$U21)&lt;&gt;AT$2,NA(),SLOPE(AH$4:AH$26,$R$4:$R$26)*($R21-COUNTIF(BR$4:BR21,"Hold"))+INTERCEPT(AH$4:AH$26,$R$4:$R$26)),NA())</f>
        <v>#N/A</v>
      </c>
      <c r="AU21" s="51" t="e">
        <f>IFERROR(IF(COUNT($U$4:$U21)&lt;&gt;AU$2,NA(),SLOPE(AI$4:AI$26,$R$4:$R$26)*($R21-COUNTIF(BS$4:BS21,"Hold"))+INTERCEPT(AI$4:AI$26,$R$4:$R$26)),NA())</f>
        <v>#N/A</v>
      </c>
      <c r="AV21" s="57" t="e">
        <f>IF(AND(ISNUMBER($U21),COUNT($U$4:$U21)=AV$2),$G21,IF($H21="Hold",AV20,IF(COUNT($U$4:$U21)=AV$2,$V21+AV20,NA())))</f>
        <v>#N/A</v>
      </c>
      <c r="AW21" s="57" t="e">
        <f>IF(AND(ISNUMBER($U21),COUNT($U$4:$U21)=AW$2),$G21,IF($H21="Hold",AW20,IF(COUNT($U$4:$U21)=AW$2,$V21+AW20,NA())))</f>
        <v>#N/A</v>
      </c>
      <c r="AX21" s="57" t="e">
        <f>IF(AND(ISNUMBER($U21),COUNT($U$4:$U21)=AX$2),$G21,IF($H21="Hold",AX20,IF(COUNT($U$4:$U21)=AX$2,$V21+AX20,NA())))</f>
        <v>#N/A</v>
      </c>
      <c r="AY21" s="57" t="e">
        <f>IF(AND(ISNUMBER($U21),COUNT($U$4:$U21)=AY$2),$G21,IF($H21="Hold",AY20,IF(COUNT($U$4:$U21)=AY$2,$V21+AY20,NA())))</f>
        <v>#N/A</v>
      </c>
      <c r="AZ21" s="57" t="e">
        <f>IF(AND(ISNUMBER($U21),COUNT($U$4:$U21)=AZ$2),$G21,IF($H21="Hold",AZ20,IF(COUNT($U$4:$U21)=AZ$2,$V21+AZ20,NA())))</f>
        <v>#N/A</v>
      </c>
      <c r="BA21" s="57" t="e">
        <f>IF(AND(ISNUMBER($U21),COUNT($U$4:$U21)=BA$2),$G21,IF($H21="Hold",BA20,IF(COUNT($U$4:$U21)=BA$2,$V21+BA20,NA())))</f>
        <v>#N/A</v>
      </c>
      <c r="BB21" s="57" t="e">
        <f>IF(AND(ISNUMBER($U21),COUNT($U$4:$U21)=BB$2),$G21,IF($H21="Hold",BB20,IF(COUNT($U$4:$U21)=BB$2,$V21+BB20,NA())))</f>
        <v>#N/A</v>
      </c>
      <c r="BC21" s="57" t="e">
        <f>IF(AND(ISNUMBER($U21),COUNT($U$4:$U21)=BC$2),$G21,IF($H21="Hold",BC20,IF(COUNT($U$4:$U21)=BC$2,$V21+BC20,NA())))</f>
        <v>#N/A</v>
      </c>
      <c r="BD21" s="57" t="e">
        <f>IF(AND(ISNUMBER($U21),COUNT($U$4:$U21)=BD$2),$G21,IF($H21="Hold",BD20,IF(COUNT($U$4:$U21)=BD$2,$V21+BD20,NA())))</f>
        <v>#N/A</v>
      </c>
      <c r="BE21" s="57" t="e">
        <f>IF(AND(ISNUMBER($U21),COUNT($U$4:$U21)=BE$2),$G21,IF($H21="Hold",BE20,IF(COUNT($U$4:$U21)=BE$2,$V21+BE20,NA())))</f>
        <v>#N/A</v>
      </c>
      <c r="BF21" s="57" t="e">
        <f>IF(AND(ISNUMBER($U21),COUNT($U$4:$U21)=BF$2),$G21,IF($H21="Hold",BF20,IF(COUNT($U$4:$U21)=BF$2,$V21+BF20,NA())))</f>
        <v>#N/A</v>
      </c>
      <c r="BG21" s="57" t="e">
        <f>IF(AND(ISNUMBER($U21),COUNT($U$4:$U21)=BG$2),$G21,IF($H21="Hold",BG20,IF(COUNT($U$4:$U21)=BG$2,$V21+BG20,NA())))</f>
        <v>#N/A</v>
      </c>
      <c r="BH21" s="55" t="e">
        <f>IF(AND(COUNT($U$4:$U21)=BH$2,$H21="Hold"),"Hold",NA())</f>
        <v>#N/A</v>
      </c>
      <c r="BI21" s="55" t="e">
        <f>IF(AND(COUNT($U$4:$U21)=BI$2,$H21="Hold"),"Hold",NA())</f>
        <v>#N/A</v>
      </c>
      <c r="BJ21" s="55" t="e">
        <f>IF(AND(COUNT($U$4:$U21)=BJ$2,$H21="Hold"),"Hold",NA())</f>
        <v>#N/A</v>
      </c>
      <c r="BK21" s="55" t="e">
        <f>IF(AND(COUNT($U$4:$U21)=BK$2,$H21="Hold"),"Hold",NA())</f>
        <v>#N/A</v>
      </c>
      <c r="BL21" s="55" t="e">
        <f>IF(AND(COUNT($U$4:$U21)=BL$2,$H21="Hold"),"Hold",NA())</f>
        <v>#N/A</v>
      </c>
      <c r="BM21" s="55" t="e">
        <f>IF(AND(COUNT($U$4:$U21)=BM$2,$H21="Hold"),"Hold",NA())</f>
        <v>#N/A</v>
      </c>
      <c r="BN21" s="55" t="e">
        <f>IF(AND(COUNT($U$4:$U21)=BN$2,$H21="Hold"),"Hold",NA())</f>
        <v>#N/A</v>
      </c>
      <c r="BO21" s="55" t="e">
        <f>IF(AND(COUNT($U$4:$U21)=BO$2,$H21="Hold"),"Hold",NA())</f>
        <v>#N/A</v>
      </c>
      <c r="BP21" s="55" t="e">
        <f>IF(AND(COUNT($U$4:$U21)=BP$2,$H21="Hold"),"Hold",NA())</f>
        <v>#N/A</v>
      </c>
      <c r="BQ21" s="55" t="e">
        <f>IF(AND(COUNT($U$4:$U21)=BQ$2,$H21="Hold"),"Hold",NA())</f>
        <v>#N/A</v>
      </c>
      <c r="BR21" s="55" t="e">
        <f>IF(AND(COUNT($U$4:$U21)=BR$2,$H21="Hold"),"Hold",NA())</f>
        <v>#N/A</v>
      </c>
      <c r="BS21" s="55" t="e">
        <f>IF(AND(COUNT($U$4:$U21)=BS$2,$H21="Hold"),"Hold",NA())</f>
        <v>#N/A</v>
      </c>
    </row>
    <row r="22" spans="1:71" s="96" customFormat="1" ht="18.75" customHeight="1" thickBot="1" x14ac:dyDescent="0.3">
      <c r="B22" s="23"/>
      <c r="C22" s="95"/>
      <c r="D22" s="9">
        <f t="shared" si="2"/>
        <v>36</v>
      </c>
      <c r="E22" s="10">
        <f t="shared" si="3"/>
        <v>42842</v>
      </c>
      <c r="F22" s="5" t="str">
        <f>IFERROR(IF(COUNT(G$4:G22)=0,"",IF(H22="Hold",F21,IF(ISNUMBER(U22),G22,F21+V22))),"")</f>
        <v/>
      </c>
      <c r="G22" s="13"/>
      <c r="H22" s="27"/>
      <c r="I22" s="17"/>
      <c r="J22" s="93"/>
      <c r="K22" s="34"/>
      <c r="L22" s="123" t="s">
        <v>80</v>
      </c>
      <c r="M22" s="128" t="s">
        <v>79</v>
      </c>
      <c r="N22" s="77"/>
      <c r="O22" s="153" t="str">
        <f>IF(AND(COUNTIF($H$4:$H$26,"Alt 1")&gt;0,ISBLANK(N22)),"← RoI* Needed","")</f>
        <v/>
      </c>
      <c r="P22" s="154"/>
      <c r="R22" s="46">
        <v>19</v>
      </c>
      <c r="S22" s="47" t="e">
        <f t="shared" si="0"/>
        <v>#N/A</v>
      </c>
      <c r="T22" s="47"/>
      <c r="U22" s="52" t="str">
        <f>IF(H22="30 Mins",$N$19,IF(H22="45 Mins",$N$20,IF(H22="60 Mins",$N$21,IF(H22="Alt 1",$N$22,IF(H22="Alt 2",$N$23,IF(H22="Alt 3",$N$24,IF(H22="Alt 4",$N$25,IF(H22="Alt 5",#REF!,IF(H22="Change",V21,"")))))))))</f>
        <v/>
      </c>
      <c r="V22" s="53" t="e">
        <f>IF(COUNT(U$4:U22)=0,NA(),IF(ISNUMBER(U22),U22,V21))</f>
        <v>#N/A</v>
      </c>
      <c r="W22" s="48" t="e">
        <f t="shared" si="1"/>
        <v>#N/A</v>
      </c>
      <c r="X22" s="72" t="str">
        <f>IF(AND(ISNUMBER($S22),COUNT($U$4:$U22)=X$2),$S22,"")</f>
        <v/>
      </c>
      <c r="Y22" s="72" t="str">
        <f>IF(AND(ISNUMBER($S22),COUNT($U$4:$U22)=Y$2),$S22,"")</f>
        <v/>
      </c>
      <c r="Z22" s="72" t="str">
        <f>IF(AND(ISNUMBER($S22),COUNT($U$4:$U22)=Z$2),$S22,"")</f>
        <v/>
      </c>
      <c r="AA22" s="72" t="str">
        <f>IF(AND(ISNUMBER($S22),COUNT($U$4:$U22)=AA$2),$S22,"")</f>
        <v/>
      </c>
      <c r="AB22" s="72" t="str">
        <f>IF(AND(ISNUMBER($S22),COUNT($U$4:$U22)=AB$2),$S22,"")</f>
        <v/>
      </c>
      <c r="AC22" s="72" t="str">
        <f>IF(AND(ISNUMBER($S22),COUNT($U$4:$U22)=AC$2),$S22,"")</f>
        <v/>
      </c>
      <c r="AD22" s="72" t="str">
        <f>IF(AND(ISNUMBER($S22),COUNT($U$4:$U22)=AD$2),$S22,"")</f>
        <v/>
      </c>
      <c r="AE22" s="72" t="str">
        <f>IF(AND(ISNUMBER($S22),COUNT($U$4:$U22)=AE$2),$S22,"")</f>
        <v/>
      </c>
      <c r="AF22" s="72" t="str">
        <f>IF(AND(ISNUMBER($S22),COUNT($U$4:$U22)=AF$2),$S22,"")</f>
        <v/>
      </c>
      <c r="AG22" s="72" t="str">
        <f>IF(AND(ISNUMBER($S22),COUNT($U$4:$U22)=AG$2),$S22,"")</f>
        <v/>
      </c>
      <c r="AH22" s="72" t="str">
        <f>IF(AND(ISNUMBER($S22),COUNT($U$4:$U22)=AH$2),$S22,"")</f>
        <v/>
      </c>
      <c r="AI22" s="72" t="str">
        <f>IF(AND(ISNUMBER($S22),COUNT($U$4:$U22)=AI$2),$S22,"")</f>
        <v/>
      </c>
      <c r="AJ22" s="51" t="e">
        <f>IFERROR(IF(COUNT($U$4:$U22)&lt;&gt;AJ$2,NA(),SLOPE(X$4:X$26,$R$4:$R$26)*($R22-COUNTIF(BH$4:BH22,"Hold"))+INTERCEPT(X$4:X$26,$R$4:$R$26)),NA())</f>
        <v>#N/A</v>
      </c>
      <c r="AK22" s="51" t="e">
        <f>IFERROR(IF(COUNT($U$4:$U22)&lt;&gt;AK$2,NA(),SLOPE(Y$4:Y$26,$R$4:$R$26)*($R22-COUNTIF(BI$4:BI22,"Hold"))+INTERCEPT(Y$4:Y$26,$R$4:$R$26)),NA())</f>
        <v>#N/A</v>
      </c>
      <c r="AL22" s="51" t="e">
        <f>IFERROR(IF(COUNT($U$4:$U22)&lt;&gt;AL$2,NA(),SLOPE(Z$4:Z$26,$R$4:$R$26)*($R22-COUNTIF(BJ$4:BJ22,"Hold"))+INTERCEPT(Z$4:Z$26,$R$4:$R$26)),NA())</f>
        <v>#N/A</v>
      </c>
      <c r="AM22" s="51" t="e">
        <f>IFERROR(IF(COUNT($U$4:$U22)&lt;&gt;AM$2,NA(),SLOPE(AA$4:AA$26,$R$4:$R$26)*($R22-COUNTIF(BK$4:BK22,"Hold"))+INTERCEPT(AA$4:AA$26,$R$4:$R$26)),NA())</f>
        <v>#N/A</v>
      </c>
      <c r="AN22" s="51" t="e">
        <f>IFERROR(IF(COUNT($U$4:$U22)&lt;&gt;AN$2,NA(),SLOPE(AB$4:AB$26,$R$4:$R$26)*($R22-COUNTIF(BL$4:BL22,"Hold"))+INTERCEPT(AB$4:AB$26,$R$4:$R$26)),NA())</f>
        <v>#N/A</v>
      </c>
      <c r="AO22" s="51" t="e">
        <f>IFERROR(IF(COUNT($U$4:$U22)&lt;&gt;AO$2,NA(),SLOPE(AC$4:AC$26,$R$4:$R$26)*($R22-COUNTIF(BM$4:BM22,"Hold"))+INTERCEPT(AC$4:AC$26,$R$4:$R$26)),NA())</f>
        <v>#N/A</v>
      </c>
      <c r="AP22" s="51" t="e">
        <f>IFERROR(IF(COUNT($U$4:$U22)&lt;&gt;AP$2,NA(),SLOPE(AD$4:AD$26,$R$4:$R$26)*($R22-COUNTIF(BN$4:BN22,"Hold"))+INTERCEPT(AD$4:AD$26,$R$4:$R$26)),NA())</f>
        <v>#N/A</v>
      </c>
      <c r="AQ22" s="51" t="e">
        <f>IFERROR(IF(COUNT($U$4:$U22)&lt;&gt;AQ$2,NA(),SLOPE(AE$4:AE$26,$R$4:$R$26)*($R22-COUNTIF(BO$4:BO22,"Hold"))+INTERCEPT(AE$4:AE$26,$R$4:$R$26)),NA())</f>
        <v>#N/A</v>
      </c>
      <c r="AR22" s="51" t="e">
        <f>IFERROR(IF(COUNT($U$4:$U22)&lt;&gt;AR$2,NA(),SLOPE(AF$4:AF$26,$R$4:$R$26)*($R22-COUNTIF(BP$4:BP22,"Hold"))+INTERCEPT(AF$4:AF$26,$R$4:$R$26)),NA())</f>
        <v>#N/A</v>
      </c>
      <c r="AS22" s="51" t="e">
        <f>IFERROR(IF(COUNT($U$4:$U22)&lt;&gt;AS$2,NA(),SLOPE(AG$4:AG$26,$R$4:$R$26)*($R22-COUNTIF(BQ$4:BQ22,"Hold"))+INTERCEPT(AG$4:AG$26,$R$4:$R$26)),NA())</f>
        <v>#N/A</v>
      </c>
      <c r="AT22" s="51" t="e">
        <f>IFERROR(IF(COUNT($U$4:$U22)&lt;&gt;AT$2,NA(),SLOPE(AH$4:AH$26,$R$4:$R$26)*($R22-COUNTIF(BR$4:BR22,"Hold"))+INTERCEPT(AH$4:AH$26,$R$4:$R$26)),NA())</f>
        <v>#N/A</v>
      </c>
      <c r="AU22" s="51" t="e">
        <f>IFERROR(IF(COUNT($U$4:$U22)&lt;&gt;AU$2,NA(),SLOPE(AI$4:AI$26,$R$4:$R$26)*($R22-COUNTIF(BS$4:BS22,"Hold"))+INTERCEPT(AI$4:AI$26,$R$4:$R$26)),NA())</f>
        <v>#N/A</v>
      </c>
      <c r="AV22" s="57" t="e">
        <f>IF(AND(ISNUMBER($U22),COUNT($U$4:$U22)=AV$2),$G22,IF($H22="Hold",AV21,IF(COUNT($U$4:$U22)=AV$2,$V22+AV21,NA())))</f>
        <v>#N/A</v>
      </c>
      <c r="AW22" s="57" t="e">
        <f>IF(AND(ISNUMBER($U22),COUNT($U$4:$U22)=AW$2),$G22,IF($H22="Hold",AW21,IF(COUNT($U$4:$U22)=AW$2,$V22+AW21,NA())))</f>
        <v>#N/A</v>
      </c>
      <c r="AX22" s="57" t="e">
        <f>IF(AND(ISNUMBER($U22),COUNT($U$4:$U22)=AX$2),$G22,IF($H22="Hold",AX21,IF(COUNT($U$4:$U22)=AX$2,$V22+AX21,NA())))</f>
        <v>#N/A</v>
      </c>
      <c r="AY22" s="57" t="e">
        <f>IF(AND(ISNUMBER($U22),COUNT($U$4:$U22)=AY$2),$G22,IF($H22="Hold",AY21,IF(COUNT($U$4:$U22)=AY$2,$V22+AY21,NA())))</f>
        <v>#N/A</v>
      </c>
      <c r="AZ22" s="57" t="e">
        <f>IF(AND(ISNUMBER($U22),COUNT($U$4:$U22)=AZ$2),$G22,IF($H22="Hold",AZ21,IF(COUNT($U$4:$U22)=AZ$2,$V22+AZ21,NA())))</f>
        <v>#N/A</v>
      </c>
      <c r="BA22" s="57" t="e">
        <f>IF(AND(ISNUMBER($U22),COUNT($U$4:$U22)=BA$2),$G22,IF($H22="Hold",BA21,IF(COUNT($U$4:$U22)=BA$2,$V22+BA21,NA())))</f>
        <v>#N/A</v>
      </c>
      <c r="BB22" s="57" t="e">
        <f>IF(AND(ISNUMBER($U22),COUNT($U$4:$U22)=BB$2),$G22,IF($H22="Hold",BB21,IF(COUNT($U$4:$U22)=BB$2,$V22+BB21,NA())))</f>
        <v>#N/A</v>
      </c>
      <c r="BC22" s="57" t="e">
        <f>IF(AND(ISNUMBER($U22),COUNT($U$4:$U22)=BC$2),$G22,IF($H22="Hold",BC21,IF(COUNT($U$4:$U22)=BC$2,$V22+BC21,NA())))</f>
        <v>#N/A</v>
      </c>
      <c r="BD22" s="57" t="e">
        <f>IF(AND(ISNUMBER($U22),COUNT($U$4:$U22)=BD$2),$G22,IF($H22="Hold",BD21,IF(COUNT($U$4:$U22)=BD$2,$V22+BD21,NA())))</f>
        <v>#N/A</v>
      </c>
      <c r="BE22" s="57" t="e">
        <f>IF(AND(ISNUMBER($U22),COUNT($U$4:$U22)=BE$2),$G22,IF($H22="Hold",BE21,IF(COUNT($U$4:$U22)=BE$2,$V22+BE21,NA())))</f>
        <v>#N/A</v>
      </c>
      <c r="BF22" s="57" t="e">
        <f>IF(AND(ISNUMBER($U22),COUNT($U$4:$U22)=BF$2),$G22,IF($H22="Hold",BF21,IF(COUNT($U$4:$U22)=BF$2,$V22+BF21,NA())))</f>
        <v>#N/A</v>
      </c>
      <c r="BG22" s="57" t="e">
        <f>IF(AND(ISNUMBER($U22),COUNT($U$4:$U22)=BG$2),$G22,IF($H22="Hold",BG21,IF(COUNT($U$4:$U22)=BG$2,$V22+BG21,NA())))</f>
        <v>#N/A</v>
      </c>
      <c r="BH22" s="55" t="e">
        <f>IF(AND(COUNT($U$4:$U22)=BH$2,$H22="Hold"),"Hold",NA())</f>
        <v>#N/A</v>
      </c>
      <c r="BI22" s="55" t="e">
        <f>IF(AND(COUNT($U$4:$U22)=BI$2,$H22="Hold"),"Hold",NA())</f>
        <v>#N/A</v>
      </c>
      <c r="BJ22" s="55" t="e">
        <f>IF(AND(COUNT($U$4:$U22)=BJ$2,$H22="Hold"),"Hold",NA())</f>
        <v>#N/A</v>
      </c>
      <c r="BK22" s="55" t="e">
        <f>IF(AND(COUNT($U$4:$U22)=BK$2,$H22="Hold"),"Hold",NA())</f>
        <v>#N/A</v>
      </c>
      <c r="BL22" s="55" t="e">
        <f>IF(AND(COUNT($U$4:$U22)=BL$2,$H22="Hold"),"Hold",NA())</f>
        <v>#N/A</v>
      </c>
      <c r="BM22" s="55" t="e">
        <f>IF(AND(COUNT($U$4:$U22)=BM$2,$H22="Hold"),"Hold",NA())</f>
        <v>#N/A</v>
      </c>
      <c r="BN22" s="55" t="e">
        <f>IF(AND(COUNT($U$4:$U22)=BN$2,$H22="Hold"),"Hold",NA())</f>
        <v>#N/A</v>
      </c>
      <c r="BO22" s="55" t="e">
        <f>IF(AND(COUNT($U$4:$U22)=BO$2,$H22="Hold"),"Hold",NA())</f>
        <v>#N/A</v>
      </c>
      <c r="BP22" s="55" t="e">
        <f>IF(AND(COUNT($U$4:$U22)=BP$2,$H22="Hold"),"Hold",NA())</f>
        <v>#N/A</v>
      </c>
      <c r="BQ22" s="55" t="e">
        <f>IF(AND(COUNT($U$4:$U22)=BQ$2,$H22="Hold"),"Hold",NA())</f>
        <v>#N/A</v>
      </c>
      <c r="BR22" s="55" t="e">
        <f>IF(AND(COUNT($U$4:$U22)=BR$2,$H22="Hold"),"Hold",NA())</f>
        <v>#N/A</v>
      </c>
      <c r="BS22" s="55" t="e">
        <f>IF(AND(COUNT($U$4:$U22)=BS$2,$H22="Hold"),"Hold",NA())</f>
        <v>#N/A</v>
      </c>
    </row>
    <row r="23" spans="1:71" s="96" customFormat="1" ht="18.75" customHeight="1" thickTop="1" x14ac:dyDescent="0.25">
      <c r="B23" s="23"/>
      <c r="C23" s="95"/>
      <c r="D23" s="9">
        <f t="shared" si="2"/>
        <v>38</v>
      </c>
      <c r="E23" s="10">
        <f t="shared" si="3"/>
        <v>42856</v>
      </c>
      <c r="F23" s="5" t="str">
        <f>IFERROR(IF(COUNT(G$4:G23)=0,"",IF(H23="Hold",F22,IF(ISNUMBER(U23),G23,F22+V23))),"")</f>
        <v/>
      </c>
      <c r="G23" s="13"/>
      <c r="H23" s="27"/>
      <c r="I23" s="17"/>
      <c r="J23" s="93"/>
      <c r="K23" s="34"/>
      <c r="L23" s="123" t="s">
        <v>81</v>
      </c>
      <c r="M23" s="128" t="s">
        <v>79</v>
      </c>
      <c r="N23" s="78"/>
      <c r="O23" s="153" t="str">
        <f>IF(AND(COUNTIF($H$4:$H$26,"Alt 2")&gt;0,ISBLANK(N23)),"← RoI* Needed","")</f>
        <v/>
      </c>
      <c r="P23" s="154"/>
      <c r="R23" s="46">
        <v>20</v>
      </c>
      <c r="S23" s="47" t="e">
        <f t="shared" si="0"/>
        <v>#N/A</v>
      </c>
      <c r="T23" s="47"/>
      <c r="U23" s="52" t="str">
        <f>IF(H23="30 Mins",$N$19,IF(H23="45 Mins",$N$20,IF(H23="60 Mins",$N$21,IF(H23="Alt 1",$N$22,IF(H23="Alt 2",$N$23,IF(H23="Alt 3",$N$24,IF(H23="Alt 4",$N$25,IF(H23="Alt 5",#REF!,IF(H23="Change",V22,"")))))))))</f>
        <v/>
      </c>
      <c r="V23" s="53" t="e">
        <f>IF(COUNT(U$4:U23)=0,NA(),IF(ISNUMBER(U23),U23,V22))</f>
        <v>#N/A</v>
      </c>
      <c r="W23" s="48" t="e">
        <f t="shared" si="1"/>
        <v>#N/A</v>
      </c>
      <c r="X23" s="72" t="str">
        <f>IF(AND(ISNUMBER($S23),COUNT($U$4:$U23)=X$2),$S23,"")</f>
        <v/>
      </c>
      <c r="Y23" s="72" t="str">
        <f>IF(AND(ISNUMBER($S23),COUNT($U$4:$U23)=Y$2),$S23,"")</f>
        <v/>
      </c>
      <c r="Z23" s="72" t="str">
        <f>IF(AND(ISNUMBER($S23),COUNT($U$4:$U23)=Z$2),$S23,"")</f>
        <v/>
      </c>
      <c r="AA23" s="72" t="str">
        <f>IF(AND(ISNUMBER($S23),COUNT($U$4:$U23)=AA$2),$S23,"")</f>
        <v/>
      </c>
      <c r="AB23" s="72" t="str">
        <f>IF(AND(ISNUMBER($S23),COUNT($U$4:$U23)=AB$2),$S23,"")</f>
        <v/>
      </c>
      <c r="AC23" s="72" t="str">
        <f>IF(AND(ISNUMBER($S23),COUNT($U$4:$U23)=AC$2),$S23,"")</f>
        <v/>
      </c>
      <c r="AD23" s="72" t="str">
        <f>IF(AND(ISNUMBER($S23),COUNT($U$4:$U23)=AD$2),$S23,"")</f>
        <v/>
      </c>
      <c r="AE23" s="72" t="str">
        <f>IF(AND(ISNUMBER($S23),COUNT($U$4:$U23)=AE$2),$S23,"")</f>
        <v/>
      </c>
      <c r="AF23" s="72" t="str">
        <f>IF(AND(ISNUMBER($S23),COUNT($U$4:$U23)=AF$2),$S23,"")</f>
        <v/>
      </c>
      <c r="AG23" s="72" t="str">
        <f>IF(AND(ISNUMBER($S23),COUNT($U$4:$U23)=AG$2),$S23,"")</f>
        <v/>
      </c>
      <c r="AH23" s="72" t="str">
        <f>IF(AND(ISNUMBER($S23),COUNT($U$4:$U23)=AH$2),$S23,"")</f>
        <v/>
      </c>
      <c r="AI23" s="72" t="str">
        <f>IF(AND(ISNUMBER($S23),COUNT($U$4:$U23)=AI$2),$S23,"")</f>
        <v/>
      </c>
      <c r="AJ23" s="51" t="e">
        <f>IFERROR(IF(COUNT($U$4:$U23)&lt;&gt;AJ$2,NA(),SLOPE(X$4:X$26,$R$4:$R$26)*($R23-COUNTIF(BH$4:BH23,"Hold"))+INTERCEPT(X$4:X$26,$R$4:$R$26)),NA())</f>
        <v>#N/A</v>
      </c>
      <c r="AK23" s="51" t="e">
        <f>IFERROR(IF(COUNT($U$4:$U23)&lt;&gt;AK$2,NA(),SLOPE(Y$4:Y$26,$R$4:$R$26)*($R23-COUNTIF(BI$4:BI23,"Hold"))+INTERCEPT(Y$4:Y$26,$R$4:$R$26)),NA())</f>
        <v>#N/A</v>
      </c>
      <c r="AL23" s="51" t="e">
        <f>IFERROR(IF(COUNT($U$4:$U23)&lt;&gt;AL$2,NA(),SLOPE(Z$4:Z$26,$R$4:$R$26)*($R23-COUNTIF(BJ$4:BJ23,"Hold"))+INTERCEPT(Z$4:Z$26,$R$4:$R$26)),NA())</f>
        <v>#N/A</v>
      </c>
      <c r="AM23" s="51" t="e">
        <f>IFERROR(IF(COUNT($U$4:$U23)&lt;&gt;AM$2,NA(),SLOPE(AA$4:AA$26,$R$4:$R$26)*($R23-COUNTIF(BK$4:BK23,"Hold"))+INTERCEPT(AA$4:AA$26,$R$4:$R$26)),NA())</f>
        <v>#N/A</v>
      </c>
      <c r="AN23" s="51" t="e">
        <f>IFERROR(IF(COUNT($U$4:$U23)&lt;&gt;AN$2,NA(),SLOPE(AB$4:AB$26,$R$4:$R$26)*($R23-COUNTIF(BL$4:BL23,"Hold"))+INTERCEPT(AB$4:AB$26,$R$4:$R$26)),NA())</f>
        <v>#N/A</v>
      </c>
      <c r="AO23" s="51" t="e">
        <f>IFERROR(IF(COUNT($U$4:$U23)&lt;&gt;AO$2,NA(),SLOPE(AC$4:AC$26,$R$4:$R$26)*($R23-COUNTIF(BM$4:BM23,"Hold"))+INTERCEPT(AC$4:AC$26,$R$4:$R$26)),NA())</f>
        <v>#N/A</v>
      </c>
      <c r="AP23" s="51" t="e">
        <f>IFERROR(IF(COUNT($U$4:$U23)&lt;&gt;AP$2,NA(),SLOPE(AD$4:AD$26,$R$4:$R$26)*($R23-COUNTIF(BN$4:BN23,"Hold"))+INTERCEPT(AD$4:AD$26,$R$4:$R$26)),NA())</f>
        <v>#N/A</v>
      </c>
      <c r="AQ23" s="51" t="e">
        <f>IFERROR(IF(COUNT($U$4:$U23)&lt;&gt;AQ$2,NA(),SLOPE(AE$4:AE$26,$R$4:$R$26)*($R23-COUNTIF(BO$4:BO23,"Hold"))+INTERCEPT(AE$4:AE$26,$R$4:$R$26)),NA())</f>
        <v>#N/A</v>
      </c>
      <c r="AR23" s="51" t="e">
        <f>IFERROR(IF(COUNT($U$4:$U23)&lt;&gt;AR$2,NA(),SLOPE(AF$4:AF$26,$R$4:$R$26)*($R23-COUNTIF(BP$4:BP23,"Hold"))+INTERCEPT(AF$4:AF$26,$R$4:$R$26)),NA())</f>
        <v>#N/A</v>
      </c>
      <c r="AS23" s="51" t="e">
        <f>IFERROR(IF(COUNT($U$4:$U23)&lt;&gt;AS$2,NA(),SLOPE(AG$4:AG$26,$R$4:$R$26)*($R23-COUNTIF(BQ$4:BQ23,"Hold"))+INTERCEPT(AG$4:AG$26,$R$4:$R$26)),NA())</f>
        <v>#N/A</v>
      </c>
      <c r="AT23" s="51" t="e">
        <f>IFERROR(IF(COUNT($U$4:$U23)&lt;&gt;AT$2,NA(),SLOPE(AH$4:AH$26,$R$4:$R$26)*($R23-COUNTIF(BR$4:BR23,"Hold"))+INTERCEPT(AH$4:AH$26,$R$4:$R$26)),NA())</f>
        <v>#N/A</v>
      </c>
      <c r="AU23" s="51" t="e">
        <f>IFERROR(IF(COUNT($U$4:$U23)&lt;&gt;AU$2,NA(),SLOPE(AI$4:AI$26,$R$4:$R$26)*($R23-COUNTIF(BS$4:BS23,"Hold"))+INTERCEPT(AI$4:AI$26,$R$4:$R$26)),NA())</f>
        <v>#N/A</v>
      </c>
      <c r="AV23" s="57" t="e">
        <f>IF(AND(ISNUMBER($U23),COUNT($U$4:$U23)=AV$2),$G23,IF($H23="Hold",AV22,IF(COUNT($U$4:$U23)=AV$2,$V23+AV22,NA())))</f>
        <v>#N/A</v>
      </c>
      <c r="AW23" s="57" t="e">
        <f>IF(AND(ISNUMBER($U23),COUNT($U$4:$U23)=AW$2),$G23,IF($H23="Hold",AW22,IF(COUNT($U$4:$U23)=AW$2,$V23+AW22,NA())))</f>
        <v>#N/A</v>
      </c>
      <c r="AX23" s="57" t="e">
        <f>IF(AND(ISNUMBER($U23),COUNT($U$4:$U23)=AX$2),$G23,IF($H23="Hold",AX22,IF(COUNT($U$4:$U23)=AX$2,$V23+AX22,NA())))</f>
        <v>#N/A</v>
      </c>
      <c r="AY23" s="57" t="e">
        <f>IF(AND(ISNUMBER($U23),COUNT($U$4:$U23)=AY$2),$G23,IF($H23="Hold",AY22,IF(COUNT($U$4:$U23)=AY$2,$V23+AY22,NA())))</f>
        <v>#N/A</v>
      </c>
      <c r="AZ23" s="57" t="e">
        <f>IF(AND(ISNUMBER($U23),COUNT($U$4:$U23)=AZ$2),$G23,IF($H23="Hold",AZ22,IF(COUNT($U$4:$U23)=AZ$2,$V23+AZ22,NA())))</f>
        <v>#N/A</v>
      </c>
      <c r="BA23" s="57" t="e">
        <f>IF(AND(ISNUMBER($U23),COUNT($U$4:$U23)=BA$2),$G23,IF($H23="Hold",BA22,IF(COUNT($U$4:$U23)=BA$2,$V23+BA22,NA())))</f>
        <v>#N/A</v>
      </c>
      <c r="BB23" s="57" t="e">
        <f>IF(AND(ISNUMBER($U23),COUNT($U$4:$U23)=BB$2),$G23,IF($H23="Hold",BB22,IF(COUNT($U$4:$U23)=BB$2,$V23+BB22,NA())))</f>
        <v>#N/A</v>
      </c>
      <c r="BC23" s="57" t="e">
        <f>IF(AND(ISNUMBER($U23),COUNT($U$4:$U23)=BC$2),$G23,IF($H23="Hold",BC22,IF(COUNT($U$4:$U23)=BC$2,$V23+BC22,NA())))</f>
        <v>#N/A</v>
      </c>
      <c r="BD23" s="57" t="e">
        <f>IF(AND(ISNUMBER($U23),COUNT($U$4:$U23)=BD$2),$G23,IF($H23="Hold",BD22,IF(COUNT($U$4:$U23)=BD$2,$V23+BD22,NA())))</f>
        <v>#N/A</v>
      </c>
      <c r="BE23" s="57" t="e">
        <f>IF(AND(ISNUMBER($U23),COUNT($U$4:$U23)=BE$2),$G23,IF($H23="Hold",BE22,IF(COUNT($U$4:$U23)=BE$2,$V23+BE22,NA())))</f>
        <v>#N/A</v>
      </c>
      <c r="BF23" s="57" t="e">
        <f>IF(AND(ISNUMBER($U23),COUNT($U$4:$U23)=BF$2),$G23,IF($H23="Hold",BF22,IF(COUNT($U$4:$U23)=BF$2,$V23+BF22,NA())))</f>
        <v>#N/A</v>
      </c>
      <c r="BG23" s="57" t="e">
        <f>IF(AND(ISNUMBER($U23),COUNT($U$4:$U23)=BG$2),$G23,IF($H23="Hold",BG22,IF(COUNT($U$4:$U23)=BG$2,$V23+BG22,NA())))</f>
        <v>#N/A</v>
      </c>
      <c r="BH23" s="55" t="e">
        <f>IF(AND(COUNT($U$4:$U23)=BH$2,$H23="Hold"),"Hold",NA())</f>
        <v>#N/A</v>
      </c>
      <c r="BI23" s="55" t="e">
        <f>IF(AND(COUNT($U$4:$U23)=BI$2,$H23="Hold"),"Hold",NA())</f>
        <v>#N/A</v>
      </c>
      <c r="BJ23" s="55" t="e">
        <f>IF(AND(COUNT($U$4:$U23)=BJ$2,$H23="Hold"),"Hold",NA())</f>
        <v>#N/A</v>
      </c>
      <c r="BK23" s="55" t="e">
        <f>IF(AND(COUNT($U$4:$U23)=BK$2,$H23="Hold"),"Hold",NA())</f>
        <v>#N/A</v>
      </c>
      <c r="BL23" s="55" t="e">
        <f>IF(AND(COUNT($U$4:$U23)=BL$2,$H23="Hold"),"Hold",NA())</f>
        <v>#N/A</v>
      </c>
      <c r="BM23" s="55" t="e">
        <f>IF(AND(COUNT($U$4:$U23)=BM$2,$H23="Hold"),"Hold",NA())</f>
        <v>#N/A</v>
      </c>
      <c r="BN23" s="55" t="e">
        <f>IF(AND(COUNT($U$4:$U23)=BN$2,$H23="Hold"),"Hold",NA())</f>
        <v>#N/A</v>
      </c>
      <c r="BO23" s="55" t="e">
        <f>IF(AND(COUNT($U$4:$U23)=BO$2,$H23="Hold"),"Hold",NA())</f>
        <v>#N/A</v>
      </c>
      <c r="BP23" s="55" t="e">
        <f>IF(AND(COUNT($U$4:$U23)=BP$2,$H23="Hold"),"Hold",NA())</f>
        <v>#N/A</v>
      </c>
      <c r="BQ23" s="55" t="e">
        <f>IF(AND(COUNT($U$4:$U23)=BQ$2,$H23="Hold"),"Hold",NA())</f>
        <v>#N/A</v>
      </c>
      <c r="BR23" s="55" t="e">
        <f>IF(AND(COUNT($U$4:$U23)=BR$2,$H23="Hold"),"Hold",NA())</f>
        <v>#N/A</v>
      </c>
      <c r="BS23" s="55" t="e">
        <f>IF(AND(COUNT($U$4:$U23)=BS$2,$H23="Hold"),"Hold",NA())</f>
        <v>#N/A</v>
      </c>
    </row>
    <row r="24" spans="1:71" s="96" customFormat="1" ht="18.75" customHeight="1" x14ac:dyDescent="0.25">
      <c r="B24" s="23"/>
      <c r="C24" s="95"/>
      <c r="D24" s="9">
        <f t="shared" si="2"/>
        <v>40</v>
      </c>
      <c r="E24" s="10">
        <f t="shared" si="3"/>
        <v>42870</v>
      </c>
      <c r="F24" s="5" t="str">
        <f>IFERROR(IF(COUNT(G$4:G24)=0,"",IF(H24="Hold",F23,IF(ISNUMBER(U24),G24,F23+V24))),"")</f>
        <v/>
      </c>
      <c r="G24" s="13"/>
      <c r="H24" s="27"/>
      <c r="I24" s="17"/>
      <c r="J24" s="93"/>
      <c r="K24" s="34"/>
      <c r="L24" s="151" t="s">
        <v>86</v>
      </c>
      <c r="M24" s="151"/>
      <c r="N24" s="151"/>
      <c r="O24" s="151"/>
      <c r="P24" s="37"/>
      <c r="R24" s="46">
        <v>21</v>
      </c>
      <c r="S24" s="47" t="e">
        <f t="shared" si="0"/>
        <v>#N/A</v>
      </c>
      <c r="T24" s="47"/>
      <c r="U24" s="52" t="str">
        <f>IF(H24="30 Mins",$N$19,IF(H24="45 Mins",$N$20,IF(H24="60 Mins",$N$21,IF(H24="Alt 1",$N$22,IF(H24="Alt 2",$N$23,IF(H24="Alt 3",$N$24,IF(H24="Alt 4",$N$25,IF(H24="Alt 5",#REF!,IF(H24="Change",V23,"")))))))))</f>
        <v/>
      </c>
      <c r="V24" s="53" t="e">
        <f>IF(COUNT(U$4:U24)=0,NA(),IF(ISNUMBER(U24),U24,V23))</f>
        <v>#N/A</v>
      </c>
      <c r="W24" s="48" t="e">
        <f t="shared" si="1"/>
        <v>#N/A</v>
      </c>
      <c r="X24" s="72" t="str">
        <f>IF(AND(ISNUMBER($S24),COUNT($U$4:$U24)=X$2),$S24,"")</f>
        <v/>
      </c>
      <c r="Y24" s="72" t="str">
        <f>IF(AND(ISNUMBER($S24),COUNT($U$4:$U24)=Y$2),$S24,"")</f>
        <v/>
      </c>
      <c r="Z24" s="72" t="str">
        <f>IF(AND(ISNUMBER($S24),COUNT($U$4:$U24)=Z$2),$S24,"")</f>
        <v/>
      </c>
      <c r="AA24" s="72" t="str">
        <f>IF(AND(ISNUMBER($S24),COUNT($U$4:$U24)=AA$2),$S24,"")</f>
        <v/>
      </c>
      <c r="AB24" s="72" t="str">
        <f>IF(AND(ISNUMBER($S24),COUNT($U$4:$U24)=AB$2),$S24,"")</f>
        <v/>
      </c>
      <c r="AC24" s="72" t="str">
        <f>IF(AND(ISNUMBER($S24),COUNT($U$4:$U24)=AC$2),$S24,"")</f>
        <v/>
      </c>
      <c r="AD24" s="72" t="str">
        <f>IF(AND(ISNUMBER($S24),COUNT($U$4:$U24)=AD$2),$S24,"")</f>
        <v/>
      </c>
      <c r="AE24" s="72" t="str">
        <f>IF(AND(ISNUMBER($S24),COUNT($U$4:$U24)=AE$2),$S24,"")</f>
        <v/>
      </c>
      <c r="AF24" s="72" t="str">
        <f>IF(AND(ISNUMBER($S24),COUNT($U$4:$U24)=AF$2),$S24,"")</f>
        <v/>
      </c>
      <c r="AG24" s="72" t="str">
        <f>IF(AND(ISNUMBER($S24),COUNT($U$4:$U24)=AG$2),$S24,"")</f>
        <v/>
      </c>
      <c r="AH24" s="72" t="str">
        <f>IF(AND(ISNUMBER($S24),COUNT($U$4:$U24)=AH$2),$S24,"")</f>
        <v/>
      </c>
      <c r="AI24" s="72" t="str">
        <f>IF(AND(ISNUMBER($S24),COUNT($U$4:$U24)=AI$2),$S24,"")</f>
        <v/>
      </c>
      <c r="AJ24" s="51" t="e">
        <f>IFERROR(IF(COUNT($U$4:$U24)&lt;&gt;AJ$2,NA(),SLOPE(X$4:X$26,$R$4:$R$26)*($R24-COUNTIF(BH$4:BH24,"Hold"))+INTERCEPT(X$4:X$26,$R$4:$R$26)),NA())</f>
        <v>#N/A</v>
      </c>
      <c r="AK24" s="51" t="e">
        <f>IFERROR(IF(COUNT($U$4:$U24)&lt;&gt;AK$2,NA(),SLOPE(Y$4:Y$26,$R$4:$R$26)*($R24-COUNTIF(BI$4:BI24,"Hold"))+INTERCEPT(Y$4:Y$26,$R$4:$R$26)),NA())</f>
        <v>#N/A</v>
      </c>
      <c r="AL24" s="51" t="e">
        <f>IFERROR(IF(COUNT($U$4:$U24)&lt;&gt;AL$2,NA(),SLOPE(Z$4:Z$26,$R$4:$R$26)*($R24-COUNTIF(BJ$4:BJ24,"Hold"))+INTERCEPT(Z$4:Z$26,$R$4:$R$26)),NA())</f>
        <v>#N/A</v>
      </c>
      <c r="AM24" s="51" t="e">
        <f>IFERROR(IF(COUNT($U$4:$U24)&lt;&gt;AM$2,NA(),SLOPE(AA$4:AA$26,$R$4:$R$26)*($R24-COUNTIF(BK$4:BK24,"Hold"))+INTERCEPT(AA$4:AA$26,$R$4:$R$26)),NA())</f>
        <v>#N/A</v>
      </c>
      <c r="AN24" s="51" t="e">
        <f>IFERROR(IF(COUNT($U$4:$U24)&lt;&gt;AN$2,NA(),SLOPE(AB$4:AB$26,$R$4:$R$26)*($R24-COUNTIF(BL$4:BL24,"Hold"))+INTERCEPT(AB$4:AB$26,$R$4:$R$26)),NA())</f>
        <v>#N/A</v>
      </c>
      <c r="AO24" s="51" t="e">
        <f>IFERROR(IF(COUNT($U$4:$U24)&lt;&gt;AO$2,NA(),SLOPE(AC$4:AC$26,$R$4:$R$26)*($R24-COUNTIF(BM$4:BM24,"Hold"))+INTERCEPT(AC$4:AC$26,$R$4:$R$26)),NA())</f>
        <v>#N/A</v>
      </c>
      <c r="AP24" s="51" t="e">
        <f>IFERROR(IF(COUNT($U$4:$U24)&lt;&gt;AP$2,NA(),SLOPE(AD$4:AD$26,$R$4:$R$26)*($R24-COUNTIF(BN$4:BN24,"Hold"))+INTERCEPT(AD$4:AD$26,$R$4:$R$26)),NA())</f>
        <v>#N/A</v>
      </c>
      <c r="AQ24" s="51" t="e">
        <f>IFERROR(IF(COUNT($U$4:$U24)&lt;&gt;AQ$2,NA(),SLOPE(AE$4:AE$26,$R$4:$R$26)*($R24-COUNTIF(BO$4:BO24,"Hold"))+INTERCEPT(AE$4:AE$26,$R$4:$R$26)),NA())</f>
        <v>#N/A</v>
      </c>
      <c r="AR24" s="51" t="e">
        <f>IFERROR(IF(COUNT($U$4:$U24)&lt;&gt;AR$2,NA(),SLOPE(AF$4:AF$26,$R$4:$R$26)*($R24-COUNTIF(BP$4:BP24,"Hold"))+INTERCEPT(AF$4:AF$26,$R$4:$R$26)),NA())</f>
        <v>#N/A</v>
      </c>
      <c r="AS24" s="51" t="e">
        <f>IFERROR(IF(COUNT($U$4:$U24)&lt;&gt;AS$2,NA(),SLOPE(AG$4:AG$26,$R$4:$R$26)*($R24-COUNTIF(BQ$4:BQ24,"Hold"))+INTERCEPT(AG$4:AG$26,$R$4:$R$26)),NA())</f>
        <v>#N/A</v>
      </c>
      <c r="AT24" s="51" t="e">
        <f>IFERROR(IF(COUNT($U$4:$U24)&lt;&gt;AT$2,NA(),SLOPE(AH$4:AH$26,$R$4:$R$26)*($R24-COUNTIF(BR$4:BR24,"Hold"))+INTERCEPT(AH$4:AH$26,$R$4:$R$26)),NA())</f>
        <v>#N/A</v>
      </c>
      <c r="AU24" s="51" t="e">
        <f>IFERROR(IF(COUNT($U$4:$U24)&lt;&gt;AU$2,NA(),SLOPE(AI$4:AI$26,$R$4:$R$26)*($R24-COUNTIF(BS$4:BS24,"Hold"))+INTERCEPT(AI$4:AI$26,$R$4:$R$26)),NA())</f>
        <v>#N/A</v>
      </c>
      <c r="AV24" s="57" t="e">
        <f>IF(AND(ISNUMBER($U24),COUNT($U$4:$U24)=AV$2),$G24,IF($H24="Hold",AV23,IF(COUNT($U$4:$U24)=AV$2,$V24+AV23,NA())))</f>
        <v>#N/A</v>
      </c>
      <c r="AW24" s="57" t="e">
        <f>IF(AND(ISNUMBER($U24),COUNT($U$4:$U24)=AW$2),$G24,IF($H24="Hold",AW23,IF(COUNT($U$4:$U24)=AW$2,$V24+AW23,NA())))</f>
        <v>#N/A</v>
      </c>
      <c r="AX24" s="57" t="e">
        <f>IF(AND(ISNUMBER($U24),COUNT($U$4:$U24)=AX$2),$G24,IF($H24="Hold",AX23,IF(COUNT($U$4:$U24)=AX$2,$V24+AX23,NA())))</f>
        <v>#N/A</v>
      </c>
      <c r="AY24" s="57" t="e">
        <f>IF(AND(ISNUMBER($U24),COUNT($U$4:$U24)=AY$2),$G24,IF($H24="Hold",AY23,IF(COUNT($U$4:$U24)=AY$2,$V24+AY23,NA())))</f>
        <v>#N/A</v>
      </c>
      <c r="AZ24" s="57" t="e">
        <f>IF(AND(ISNUMBER($U24),COUNT($U$4:$U24)=AZ$2),$G24,IF($H24="Hold",AZ23,IF(COUNT($U$4:$U24)=AZ$2,$V24+AZ23,NA())))</f>
        <v>#N/A</v>
      </c>
      <c r="BA24" s="57" t="e">
        <f>IF(AND(ISNUMBER($U24),COUNT($U$4:$U24)=BA$2),$G24,IF($H24="Hold",BA23,IF(COUNT($U$4:$U24)=BA$2,$V24+BA23,NA())))</f>
        <v>#N/A</v>
      </c>
      <c r="BB24" s="57" t="e">
        <f>IF(AND(ISNUMBER($U24),COUNT($U$4:$U24)=BB$2),$G24,IF($H24="Hold",BB23,IF(COUNT($U$4:$U24)=BB$2,$V24+BB23,NA())))</f>
        <v>#N/A</v>
      </c>
      <c r="BC24" s="57" t="e">
        <f>IF(AND(ISNUMBER($U24),COUNT($U$4:$U24)=BC$2),$G24,IF($H24="Hold",BC23,IF(COUNT($U$4:$U24)=BC$2,$V24+BC23,NA())))</f>
        <v>#N/A</v>
      </c>
      <c r="BD24" s="57" t="e">
        <f>IF(AND(ISNUMBER($U24),COUNT($U$4:$U24)=BD$2),$G24,IF($H24="Hold",BD23,IF(COUNT($U$4:$U24)=BD$2,$V24+BD23,NA())))</f>
        <v>#N/A</v>
      </c>
      <c r="BE24" s="57" t="e">
        <f>IF(AND(ISNUMBER($U24),COUNT($U$4:$U24)=BE$2),$G24,IF($H24="Hold",BE23,IF(COUNT($U$4:$U24)=BE$2,$V24+BE23,NA())))</f>
        <v>#N/A</v>
      </c>
      <c r="BF24" s="57" t="e">
        <f>IF(AND(ISNUMBER($U24),COUNT($U$4:$U24)=BF$2),$G24,IF($H24="Hold",BF23,IF(COUNT($U$4:$U24)=BF$2,$V24+BF23,NA())))</f>
        <v>#N/A</v>
      </c>
      <c r="BG24" s="57" t="e">
        <f>IF(AND(ISNUMBER($U24),COUNT($U$4:$U24)=BG$2),$G24,IF($H24="Hold",BG23,IF(COUNT($U$4:$U24)=BG$2,$V24+BG23,NA())))</f>
        <v>#N/A</v>
      </c>
      <c r="BH24" s="55" t="e">
        <f>IF(AND(COUNT($U$4:$U24)=BH$2,$H24="Hold"),"Hold",NA())</f>
        <v>#N/A</v>
      </c>
      <c r="BI24" s="55" t="e">
        <f>IF(AND(COUNT($U$4:$U24)=BI$2,$H24="Hold"),"Hold",NA())</f>
        <v>#N/A</v>
      </c>
      <c r="BJ24" s="55" t="e">
        <f>IF(AND(COUNT($U$4:$U24)=BJ$2,$H24="Hold"),"Hold",NA())</f>
        <v>#N/A</v>
      </c>
      <c r="BK24" s="55" t="e">
        <f>IF(AND(COUNT($U$4:$U24)=BK$2,$H24="Hold"),"Hold",NA())</f>
        <v>#N/A</v>
      </c>
      <c r="BL24" s="55" t="e">
        <f>IF(AND(COUNT($U$4:$U24)=BL$2,$H24="Hold"),"Hold",NA())</f>
        <v>#N/A</v>
      </c>
      <c r="BM24" s="55" t="e">
        <f>IF(AND(COUNT($U$4:$U24)=BM$2,$H24="Hold"),"Hold",NA())</f>
        <v>#N/A</v>
      </c>
      <c r="BN24" s="55" t="e">
        <f>IF(AND(COUNT($U$4:$U24)=BN$2,$H24="Hold"),"Hold",NA())</f>
        <v>#N/A</v>
      </c>
      <c r="BO24" s="55" t="e">
        <f>IF(AND(COUNT($U$4:$U24)=BO$2,$H24="Hold"),"Hold",NA())</f>
        <v>#N/A</v>
      </c>
      <c r="BP24" s="55" t="e">
        <f>IF(AND(COUNT($U$4:$U24)=BP$2,$H24="Hold"),"Hold",NA())</f>
        <v>#N/A</v>
      </c>
      <c r="BQ24" s="55" t="e">
        <f>IF(AND(COUNT($U$4:$U24)=BQ$2,$H24="Hold"),"Hold",NA())</f>
        <v>#N/A</v>
      </c>
      <c r="BR24" s="55" t="e">
        <f>IF(AND(COUNT($U$4:$U24)=BR$2,$H24="Hold"),"Hold",NA())</f>
        <v>#N/A</v>
      </c>
      <c r="BS24" s="55" t="e">
        <f>IF(AND(COUNT($U$4:$U24)=BS$2,$H24="Hold"),"Hold",NA())</f>
        <v>#N/A</v>
      </c>
    </row>
    <row r="25" spans="1:71" s="96" customFormat="1" ht="18.75" customHeight="1" x14ac:dyDescent="0.25">
      <c r="B25" s="23"/>
      <c r="C25" s="95"/>
      <c r="D25" s="9">
        <f t="shared" si="2"/>
        <v>42</v>
      </c>
      <c r="E25" s="10">
        <f t="shared" si="3"/>
        <v>42884</v>
      </c>
      <c r="F25" s="5" t="str">
        <f>IFERROR(IF(COUNT(G$4:G25)=0,"",IF(H25="Hold",F24,IF(ISNUMBER(U25),G25,F24+V25))),"")</f>
        <v/>
      </c>
      <c r="G25" s="13"/>
      <c r="H25" s="27"/>
      <c r="I25" s="17"/>
      <c r="J25" s="93"/>
      <c r="K25" s="34"/>
      <c r="L25" s="151"/>
      <c r="M25" s="151"/>
      <c r="N25" s="151"/>
      <c r="O25" s="151"/>
      <c r="P25" s="37"/>
      <c r="R25" s="46">
        <v>22</v>
      </c>
      <c r="S25" s="47" t="e">
        <f t="shared" si="0"/>
        <v>#N/A</v>
      </c>
      <c r="T25" s="47"/>
      <c r="U25" s="52" t="str">
        <f>IF(H25="30 Mins",$N$19,IF(H25="45 Mins",$N$20,IF(H25="60 Mins",$N$21,IF(H25="Alt 1",$N$22,IF(H25="Alt 2",$N$23,IF(H25="Alt 3",$N$24,IF(H25="Alt 4",$N$25,IF(H25="Alt 5",#REF!,IF(H25="Change",V24,"")))))))))</f>
        <v/>
      </c>
      <c r="V25" s="53" t="e">
        <f>IF(COUNT(U$4:U25)=0,NA(),IF(ISNUMBER(U25),U25,V24))</f>
        <v>#N/A</v>
      </c>
      <c r="W25" s="48" t="e">
        <f t="shared" si="1"/>
        <v>#N/A</v>
      </c>
      <c r="X25" s="72" t="str">
        <f>IF(AND(ISNUMBER($S25),COUNT($U$4:$U25)=X$2),$S25,"")</f>
        <v/>
      </c>
      <c r="Y25" s="72" t="str">
        <f>IF(AND(ISNUMBER($S25),COUNT($U$4:$U25)=Y$2),$S25,"")</f>
        <v/>
      </c>
      <c r="Z25" s="72" t="str">
        <f>IF(AND(ISNUMBER($S25),COUNT($U$4:$U25)=Z$2),$S25,"")</f>
        <v/>
      </c>
      <c r="AA25" s="72" t="str">
        <f>IF(AND(ISNUMBER($S25),COUNT($U$4:$U25)=AA$2),$S25,"")</f>
        <v/>
      </c>
      <c r="AB25" s="72" t="str">
        <f>IF(AND(ISNUMBER($S25),COUNT($U$4:$U25)=AB$2),$S25,"")</f>
        <v/>
      </c>
      <c r="AC25" s="72" t="str">
        <f>IF(AND(ISNUMBER($S25),COUNT($U$4:$U25)=AC$2),$S25,"")</f>
        <v/>
      </c>
      <c r="AD25" s="72" t="str">
        <f>IF(AND(ISNUMBER($S25),COUNT($U$4:$U25)=AD$2),$S25,"")</f>
        <v/>
      </c>
      <c r="AE25" s="72" t="str">
        <f>IF(AND(ISNUMBER($S25),COUNT($U$4:$U25)=AE$2),$S25,"")</f>
        <v/>
      </c>
      <c r="AF25" s="72" t="str">
        <f>IF(AND(ISNUMBER($S25),COUNT($U$4:$U25)=AF$2),$S25,"")</f>
        <v/>
      </c>
      <c r="AG25" s="72" t="str">
        <f>IF(AND(ISNUMBER($S25),COUNT($U$4:$U25)=AG$2),$S25,"")</f>
        <v/>
      </c>
      <c r="AH25" s="72" t="str">
        <f>IF(AND(ISNUMBER($S25),COUNT($U$4:$U25)=AH$2),$S25,"")</f>
        <v/>
      </c>
      <c r="AI25" s="72" t="str">
        <f>IF(AND(ISNUMBER($S25),COUNT($U$4:$U25)=AI$2),$S25,"")</f>
        <v/>
      </c>
      <c r="AJ25" s="51" t="e">
        <f>IFERROR(IF(COUNT($U$4:$U25)&lt;&gt;AJ$2,NA(),SLOPE(X$4:X$26,$R$4:$R$26)*($R25-COUNTIF(BH$4:BH25,"Hold"))+INTERCEPT(X$4:X$26,$R$4:$R$26)),NA())</f>
        <v>#N/A</v>
      </c>
      <c r="AK25" s="51" t="e">
        <f>IFERROR(IF(COUNT($U$4:$U25)&lt;&gt;AK$2,NA(),SLOPE(Y$4:Y$26,$R$4:$R$26)*($R25-COUNTIF(BI$4:BI25,"Hold"))+INTERCEPT(Y$4:Y$26,$R$4:$R$26)),NA())</f>
        <v>#N/A</v>
      </c>
      <c r="AL25" s="51" t="e">
        <f>IFERROR(IF(COUNT($U$4:$U25)&lt;&gt;AL$2,NA(),SLOPE(Z$4:Z$26,$R$4:$R$26)*($R25-COUNTIF(BJ$4:BJ25,"Hold"))+INTERCEPT(Z$4:Z$26,$R$4:$R$26)),NA())</f>
        <v>#N/A</v>
      </c>
      <c r="AM25" s="51" t="e">
        <f>IFERROR(IF(COUNT($U$4:$U25)&lt;&gt;AM$2,NA(),SLOPE(AA$4:AA$26,$R$4:$R$26)*($R25-COUNTIF(BK$4:BK25,"Hold"))+INTERCEPT(AA$4:AA$26,$R$4:$R$26)),NA())</f>
        <v>#N/A</v>
      </c>
      <c r="AN25" s="51" t="e">
        <f>IFERROR(IF(COUNT($U$4:$U25)&lt;&gt;AN$2,NA(),SLOPE(AB$4:AB$26,$R$4:$R$26)*($R25-COUNTIF(BL$4:BL25,"Hold"))+INTERCEPT(AB$4:AB$26,$R$4:$R$26)),NA())</f>
        <v>#N/A</v>
      </c>
      <c r="AO25" s="51" t="e">
        <f>IFERROR(IF(COUNT($U$4:$U25)&lt;&gt;AO$2,NA(),SLOPE(AC$4:AC$26,$R$4:$R$26)*($R25-COUNTIF(BM$4:BM25,"Hold"))+INTERCEPT(AC$4:AC$26,$R$4:$R$26)),NA())</f>
        <v>#N/A</v>
      </c>
      <c r="AP25" s="51" t="e">
        <f>IFERROR(IF(COUNT($U$4:$U25)&lt;&gt;AP$2,NA(),SLOPE(AD$4:AD$26,$R$4:$R$26)*($R25-COUNTIF(BN$4:BN25,"Hold"))+INTERCEPT(AD$4:AD$26,$R$4:$R$26)),NA())</f>
        <v>#N/A</v>
      </c>
      <c r="AQ25" s="51" t="e">
        <f>IFERROR(IF(COUNT($U$4:$U25)&lt;&gt;AQ$2,NA(),SLOPE(AE$4:AE$26,$R$4:$R$26)*($R25-COUNTIF(BO$4:BO25,"Hold"))+INTERCEPT(AE$4:AE$26,$R$4:$R$26)),NA())</f>
        <v>#N/A</v>
      </c>
      <c r="AR25" s="51" t="e">
        <f>IFERROR(IF(COUNT($U$4:$U25)&lt;&gt;AR$2,NA(),SLOPE(AF$4:AF$26,$R$4:$R$26)*($R25-COUNTIF(BP$4:BP25,"Hold"))+INTERCEPT(AF$4:AF$26,$R$4:$R$26)),NA())</f>
        <v>#N/A</v>
      </c>
      <c r="AS25" s="51" t="e">
        <f>IFERROR(IF(COUNT($U$4:$U25)&lt;&gt;AS$2,NA(),SLOPE(AG$4:AG$26,$R$4:$R$26)*($R25-COUNTIF(BQ$4:BQ25,"Hold"))+INTERCEPT(AG$4:AG$26,$R$4:$R$26)),NA())</f>
        <v>#N/A</v>
      </c>
      <c r="AT25" s="51" t="e">
        <f>IFERROR(IF(COUNT($U$4:$U25)&lt;&gt;AT$2,NA(),SLOPE(AH$4:AH$26,$R$4:$R$26)*($R25-COUNTIF(BR$4:BR25,"Hold"))+INTERCEPT(AH$4:AH$26,$R$4:$R$26)),NA())</f>
        <v>#N/A</v>
      </c>
      <c r="AU25" s="51" t="e">
        <f>IFERROR(IF(COUNT($U$4:$U25)&lt;&gt;AU$2,NA(),SLOPE(AI$4:AI$26,$R$4:$R$26)*($R25-COUNTIF(BS$4:BS25,"Hold"))+INTERCEPT(AI$4:AI$26,$R$4:$R$26)),NA())</f>
        <v>#N/A</v>
      </c>
      <c r="AV25" s="57" t="e">
        <f>IF(AND(ISNUMBER($U25),COUNT($U$4:$U25)=AV$2),$G25,IF($H25="Hold",AV24,IF(COUNT($U$4:$U25)=AV$2,$V25+AV24,NA())))</f>
        <v>#N/A</v>
      </c>
      <c r="AW25" s="57" t="e">
        <f>IF(AND(ISNUMBER($U25),COUNT($U$4:$U25)=AW$2),$G25,IF($H25="Hold",AW24,IF(COUNT($U$4:$U25)=AW$2,$V25+AW24,NA())))</f>
        <v>#N/A</v>
      </c>
      <c r="AX25" s="57" t="e">
        <f>IF(AND(ISNUMBER($U25),COUNT($U$4:$U25)=AX$2),$G25,IF($H25="Hold",AX24,IF(COUNT($U$4:$U25)=AX$2,$V25+AX24,NA())))</f>
        <v>#N/A</v>
      </c>
      <c r="AY25" s="57" t="e">
        <f>IF(AND(ISNUMBER($U25),COUNT($U$4:$U25)=AY$2),$G25,IF($H25="Hold",AY24,IF(COUNT($U$4:$U25)=AY$2,$V25+AY24,NA())))</f>
        <v>#N/A</v>
      </c>
      <c r="AZ25" s="57" t="e">
        <f>IF(AND(ISNUMBER($U25),COUNT($U$4:$U25)=AZ$2),$G25,IF($H25="Hold",AZ24,IF(COUNT($U$4:$U25)=AZ$2,$V25+AZ24,NA())))</f>
        <v>#N/A</v>
      </c>
      <c r="BA25" s="57" t="e">
        <f>IF(AND(ISNUMBER($U25),COUNT($U$4:$U25)=BA$2),$G25,IF($H25="Hold",BA24,IF(COUNT($U$4:$U25)=BA$2,$V25+BA24,NA())))</f>
        <v>#N/A</v>
      </c>
      <c r="BB25" s="57" t="e">
        <f>IF(AND(ISNUMBER($U25),COUNT($U$4:$U25)=BB$2),$G25,IF($H25="Hold",BB24,IF(COUNT($U$4:$U25)=BB$2,$V25+BB24,NA())))</f>
        <v>#N/A</v>
      </c>
      <c r="BC25" s="57" t="e">
        <f>IF(AND(ISNUMBER($U25),COUNT($U$4:$U25)=BC$2),$G25,IF($H25="Hold",BC24,IF(COUNT($U$4:$U25)=BC$2,$V25+BC24,NA())))</f>
        <v>#N/A</v>
      </c>
      <c r="BD25" s="57" t="e">
        <f>IF(AND(ISNUMBER($U25),COUNT($U$4:$U25)=BD$2),$G25,IF($H25="Hold",BD24,IF(COUNT($U$4:$U25)=BD$2,$V25+BD24,NA())))</f>
        <v>#N/A</v>
      </c>
      <c r="BE25" s="57" t="e">
        <f>IF(AND(ISNUMBER($U25),COUNT($U$4:$U25)=BE$2),$G25,IF($H25="Hold",BE24,IF(COUNT($U$4:$U25)=BE$2,$V25+BE24,NA())))</f>
        <v>#N/A</v>
      </c>
      <c r="BF25" s="57" t="e">
        <f>IF(AND(ISNUMBER($U25),COUNT($U$4:$U25)=BF$2),$G25,IF($H25="Hold",BF24,IF(COUNT($U$4:$U25)=BF$2,$V25+BF24,NA())))</f>
        <v>#N/A</v>
      </c>
      <c r="BG25" s="57" t="e">
        <f>IF(AND(ISNUMBER($U25),COUNT($U$4:$U25)=BG$2),$G25,IF($H25="Hold",BG24,IF(COUNT($U$4:$U25)=BG$2,$V25+BG24,NA())))</f>
        <v>#N/A</v>
      </c>
      <c r="BH25" s="55" t="e">
        <f>IF(AND(COUNT($U$4:$U25)=BH$2,$H25="Hold"),"Hold",NA())</f>
        <v>#N/A</v>
      </c>
      <c r="BI25" s="55" t="e">
        <f>IF(AND(COUNT($U$4:$U25)=BI$2,$H25="Hold"),"Hold",NA())</f>
        <v>#N/A</v>
      </c>
      <c r="BJ25" s="55" t="e">
        <f>IF(AND(COUNT($U$4:$U25)=BJ$2,$H25="Hold"),"Hold",NA())</f>
        <v>#N/A</v>
      </c>
      <c r="BK25" s="55" t="e">
        <f>IF(AND(COUNT($U$4:$U25)=BK$2,$H25="Hold"),"Hold",NA())</f>
        <v>#N/A</v>
      </c>
      <c r="BL25" s="55" t="e">
        <f>IF(AND(COUNT($U$4:$U25)=BL$2,$H25="Hold"),"Hold",NA())</f>
        <v>#N/A</v>
      </c>
      <c r="BM25" s="55" t="e">
        <f>IF(AND(COUNT($U$4:$U25)=BM$2,$H25="Hold"),"Hold",NA())</f>
        <v>#N/A</v>
      </c>
      <c r="BN25" s="55" t="e">
        <f>IF(AND(COUNT($U$4:$U25)=BN$2,$H25="Hold"),"Hold",NA())</f>
        <v>#N/A</v>
      </c>
      <c r="BO25" s="55" t="e">
        <f>IF(AND(COUNT($U$4:$U25)=BO$2,$H25="Hold"),"Hold",NA())</f>
        <v>#N/A</v>
      </c>
      <c r="BP25" s="55" t="e">
        <f>IF(AND(COUNT($U$4:$U25)=BP$2,$H25="Hold"),"Hold",NA())</f>
        <v>#N/A</v>
      </c>
      <c r="BQ25" s="55" t="e">
        <f>IF(AND(COUNT($U$4:$U25)=BQ$2,$H25="Hold"),"Hold",NA())</f>
        <v>#N/A</v>
      </c>
      <c r="BR25" s="55" t="e">
        <f>IF(AND(COUNT($U$4:$U25)=BR$2,$H25="Hold"),"Hold",NA())</f>
        <v>#N/A</v>
      </c>
      <c r="BS25" s="55" t="e">
        <f>IF(AND(COUNT($U$4:$U25)=BS$2,$H25="Hold"),"Hold",NA())</f>
        <v>#N/A</v>
      </c>
    </row>
    <row r="26" spans="1:71" s="96" customFormat="1" ht="18.75" customHeight="1" x14ac:dyDescent="0.25">
      <c r="B26" s="61" t="str">
        <f>IF(ISBLANK($A$1),"","This worksheet was created by Mike Braun for the Pulaski County School District.  (Delete contents of Cell A1.)")</f>
        <v/>
      </c>
      <c r="C26" s="95"/>
      <c r="D26" s="9">
        <f t="shared" si="2"/>
        <v>44</v>
      </c>
      <c r="E26" s="10">
        <f t="shared" si="3"/>
        <v>42898</v>
      </c>
      <c r="F26" s="5" t="str">
        <f>IFERROR(IF(COUNT(G$4:G26)=0,"",IF(H26="Hold",F25,IF(ISNUMBER(U26),G26,F25+V26))),"")</f>
        <v/>
      </c>
      <c r="G26" s="14"/>
      <c r="H26" s="27"/>
      <c r="I26" s="17"/>
      <c r="J26" s="93"/>
      <c r="K26" s="41"/>
      <c r="L26" s="152"/>
      <c r="M26" s="152"/>
      <c r="N26" s="152"/>
      <c r="O26" s="152"/>
      <c r="P26" s="42"/>
      <c r="R26" s="46">
        <v>23</v>
      </c>
      <c r="S26" s="47" t="e">
        <f t="shared" si="0"/>
        <v>#N/A</v>
      </c>
      <c r="T26" s="47"/>
      <c r="U26" s="52" t="str">
        <f>IF(H26="30 Mins",$N$19,IF(H26="45 Mins",$N$20,IF(H26="60 Mins",$N$21,IF(H26="Alt 1",$N$22,IF(H26="Alt 2",$N$23,IF(H26="Alt 3",$N$24,IF(H26="Alt 4",$N$25,IF(H26="Alt 5",#REF!,IF(H26="Change",V25,"")))))))))</f>
        <v/>
      </c>
      <c r="V26" s="53" t="e">
        <f>IF(COUNT(U$4:U26)=0,NA(),IF(ISNUMBER(U26),U26,V25))</f>
        <v>#N/A</v>
      </c>
      <c r="W26" s="48" t="e">
        <f t="shared" si="1"/>
        <v>#N/A</v>
      </c>
      <c r="X26" s="73" t="str">
        <f>IF(AND(ISNUMBER($S26),COUNT($U$4:$U26)=X$2),$S26,"")</f>
        <v/>
      </c>
      <c r="Y26" s="73" t="str">
        <f>IF(AND(ISNUMBER($S26),COUNT($U$4:$U26)=Y$2),$S26,"")</f>
        <v/>
      </c>
      <c r="Z26" s="73" t="str">
        <f>IF(AND(ISNUMBER($S26),COUNT($U$4:$U26)=Z$2),$S26,"")</f>
        <v/>
      </c>
      <c r="AA26" s="73" t="str">
        <f>IF(AND(ISNUMBER($S26),COUNT($U$4:$U26)=AA$2),$S26,"")</f>
        <v/>
      </c>
      <c r="AB26" s="73" t="str">
        <f>IF(AND(ISNUMBER($S26),COUNT($U$4:$U26)=AB$2),$S26,"")</f>
        <v/>
      </c>
      <c r="AC26" s="73" t="str">
        <f>IF(AND(ISNUMBER($S26),COUNT($U$4:$U26)=AC$2),$S26,"")</f>
        <v/>
      </c>
      <c r="AD26" s="73" t="str">
        <f>IF(AND(ISNUMBER($S26),COUNT($U$4:$U26)=AD$2),$S26,"")</f>
        <v/>
      </c>
      <c r="AE26" s="73" t="str">
        <f>IF(AND(ISNUMBER($S26),COUNT($U$4:$U26)=AE$2),$S26,"")</f>
        <v/>
      </c>
      <c r="AF26" s="73" t="str">
        <f>IF(AND(ISNUMBER($S26),COUNT($U$4:$U26)=AF$2),$S26,"")</f>
        <v/>
      </c>
      <c r="AG26" s="73" t="str">
        <f>IF(AND(ISNUMBER($S26),COUNT($U$4:$U26)=AG$2),$S26,"")</f>
        <v/>
      </c>
      <c r="AH26" s="73" t="str">
        <f>IF(AND(ISNUMBER($S26),COUNT($U$4:$U26)=AH$2),$S26,"")</f>
        <v/>
      </c>
      <c r="AI26" s="73" t="str">
        <f>IF(AND(ISNUMBER($S26),COUNT($U$4:$U26)=AI$2),$S26,"")</f>
        <v/>
      </c>
      <c r="AJ26" s="51" t="e">
        <f>IFERROR(IF(COUNT($U$4:$U26)&lt;&gt;AJ$2,NA(),SLOPE(X$4:X$26,$R$4:$R$26)*($R26-COUNTIF(BH$4:BH26,"Hold"))+INTERCEPT(X$4:X$26,$R$4:$R$26)),NA())</f>
        <v>#N/A</v>
      </c>
      <c r="AK26" s="51" t="e">
        <f>IFERROR(IF(COUNT($U$4:$U26)&lt;&gt;AK$2,NA(),SLOPE(Y$4:Y$26,$R$4:$R$26)*($R26-COUNTIF(BI$4:BI26,"Hold"))+INTERCEPT(Y$4:Y$26,$R$4:$R$26)),NA())</f>
        <v>#N/A</v>
      </c>
      <c r="AL26" s="51" t="e">
        <f>IFERROR(IF(COUNT($U$4:$U26)&lt;&gt;AL$2,NA(),SLOPE(Z$4:Z$26,$R$4:$R$26)*($R26-COUNTIF(BJ$4:BJ26,"Hold"))+INTERCEPT(Z$4:Z$26,$R$4:$R$26)),NA())</f>
        <v>#N/A</v>
      </c>
      <c r="AM26" s="51" t="e">
        <f>IFERROR(IF(COUNT($U$4:$U26)&lt;&gt;AM$2,NA(),SLOPE(AA$4:AA$26,$R$4:$R$26)*($R26-COUNTIF(BK$4:BK26,"Hold"))+INTERCEPT(AA$4:AA$26,$R$4:$R$26)),NA())</f>
        <v>#N/A</v>
      </c>
      <c r="AN26" s="51" t="e">
        <f>IFERROR(IF(COUNT($U$4:$U26)&lt;&gt;AN$2,NA(),SLOPE(AB$4:AB$26,$R$4:$R$26)*($R26-COUNTIF(BL$4:BL26,"Hold"))+INTERCEPT(AB$4:AB$26,$R$4:$R$26)),NA())</f>
        <v>#N/A</v>
      </c>
      <c r="AO26" s="51" t="e">
        <f>IFERROR(IF(COUNT($U$4:$U26)&lt;&gt;AO$2,NA(),SLOPE(AC$4:AC$26,$R$4:$R$26)*($R26-COUNTIF(BM$4:BM26,"Hold"))+INTERCEPT(AC$4:AC$26,$R$4:$R$26)),NA())</f>
        <v>#N/A</v>
      </c>
      <c r="AP26" s="51" t="e">
        <f>IFERROR(IF(COUNT($U$4:$U26)&lt;&gt;AP$2,NA(),SLOPE(AD$4:AD$26,$R$4:$R$26)*($R26-COUNTIF(BN$4:BN26,"Hold"))+INTERCEPT(AD$4:AD$26,$R$4:$R$26)),NA())</f>
        <v>#N/A</v>
      </c>
      <c r="AQ26" s="51" t="e">
        <f>IFERROR(IF(COUNT($U$4:$U26)&lt;&gt;AQ$2,NA(),SLOPE(AE$4:AE$26,$R$4:$R$26)*($R26-COUNTIF(BO$4:BO26,"Hold"))+INTERCEPT(AE$4:AE$26,$R$4:$R$26)),NA())</f>
        <v>#N/A</v>
      </c>
      <c r="AR26" s="51" t="e">
        <f>IFERROR(IF(COUNT($U$4:$U26)&lt;&gt;AR$2,NA(),SLOPE(AF$4:AF$26,$R$4:$R$26)*($R26-COUNTIF(BP$4:BP26,"Hold"))+INTERCEPT(AF$4:AF$26,$R$4:$R$26)),NA())</f>
        <v>#N/A</v>
      </c>
      <c r="AS26" s="51" t="e">
        <f>IFERROR(IF(COUNT($U$4:$U26)&lt;&gt;AS$2,NA(),SLOPE(AG$4:AG$26,$R$4:$R$26)*($R26-COUNTIF(BQ$4:BQ26,"Hold"))+INTERCEPT(AG$4:AG$26,$R$4:$R$26)),NA())</f>
        <v>#N/A</v>
      </c>
      <c r="AT26" s="51" t="e">
        <f>IFERROR(IF(COUNT($U$4:$U26)&lt;&gt;AT$2,NA(),SLOPE(AH$4:AH$26,$R$4:$R$26)*($R26-COUNTIF(BR$4:BR26,"Hold"))+INTERCEPT(AH$4:AH$26,$R$4:$R$26)),NA())</f>
        <v>#N/A</v>
      </c>
      <c r="AU26" s="51" t="e">
        <f>IFERROR(IF(COUNT($U$4:$U26)&lt;&gt;AU$2,NA(),SLOPE(AI$4:AI$26,$R$4:$R$26)*($R26-COUNTIF(BS$4:BS26,"Hold"))+INTERCEPT(AI$4:AI$26,$R$4:$R$26)),NA())</f>
        <v>#N/A</v>
      </c>
      <c r="AV26" s="57" t="e">
        <f>IF(AND(ISNUMBER($U26),COUNT($U$4:$U26)=AV$2),$G26,IF($H26="Hold",AV25,IF(COUNT($U$4:$U26)=AV$2,$V26+AV25,NA())))</f>
        <v>#N/A</v>
      </c>
      <c r="AW26" s="57" t="e">
        <f>IF(AND(ISNUMBER($U26),COUNT($U$4:$U26)=AW$2),$G26,IF($H26="Hold",AW25,IF(COUNT($U$4:$U26)=AW$2,$V26+AW25,NA())))</f>
        <v>#N/A</v>
      </c>
      <c r="AX26" s="57" t="e">
        <f>IF(AND(ISNUMBER($U26),COUNT($U$4:$U26)=AX$2),$G26,IF($H26="Hold",AX25,IF(COUNT($U$4:$U26)=AX$2,$V26+AX25,NA())))</f>
        <v>#N/A</v>
      </c>
      <c r="AY26" s="57" t="e">
        <f>IF(AND(ISNUMBER($U26),COUNT($U$4:$U26)=AY$2),$G26,IF($H26="Hold",AY25,IF(COUNT($U$4:$U26)=AY$2,$V26+AY25,NA())))</f>
        <v>#N/A</v>
      </c>
      <c r="AZ26" s="57" t="e">
        <f>IF(AND(ISNUMBER($U26),COUNT($U$4:$U26)=AZ$2),$G26,IF($H26="Hold",AZ25,IF(COUNT($U$4:$U26)=AZ$2,$V26+AZ25,NA())))</f>
        <v>#N/A</v>
      </c>
      <c r="BA26" s="57" t="e">
        <f>IF(AND(ISNUMBER($U26),COUNT($U$4:$U26)=BA$2),$G26,IF($H26="Hold",BA25,IF(COUNT($U$4:$U26)=BA$2,$V26+BA25,NA())))</f>
        <v>#N/A</v>
      </c>
      <c r="BB26" s="57" t="e">
        <f>IF(AND(ISNUMBER($U26),COUNT($U$4:$U26)=BB$2),$G26,IF($H26="Hold",BB25,IF(COUNT($U$4:$U26)=BB$2,$V26+BB25,NA())))</f>
        <v>#N/A</v>
      </c>
      <c r="BC26" s="57" t="e">
        <f>IF(AND(ISNUMBER($U26),COUNT($U$4:$U26)=BC$2),$G26,IF($H26="Hold",BC25,IF(COUNT($U$4:$U26)=BC$2,$V26+BC25,NA())))</f>
        <v>#N/A</v>
      </c>
      <c r="BD26" s="57" t="e">
        <f>IF(AND(ISNUMBER($U26),COUNT($U$4:$U26)=BD$2),$G26,IF($H26="Hold",BD25,IF(COUNT($U$4:$U26)=BD$2,$V26+BD25,NA())))</f>
        <v>#N/A</v>
      </c>
      <c r="BE26" s="57" t="e">
        <f>IF(AND(ISNUMBER($U26),COUNT($U$4:$U26)=BE$2),$G26,IF($H26="Hold",BE25,IF(COUNT($U$4:$U26)=BE$2,$V26+BE25,NA())))</f>
        <v>#N/A</v>
      </c>
      <c r="BF26" s="57" t="e">
        <f>IF(AND(ISNUMBER($U26),COUNT($U$4:$U26)=BF$2),$G26,IF($H26="Hold",BF25,IF(COUNT($U$4:$U26)=BF$2,$V26+BF25,NA())))</f>
        <v>#N/A</v>
      </c>
      <c r="BG26" s="57" t="e">
        <f>IF(AND(ISNUMBER($U26),COUNT($U$4:$U26)=BG$2),$G26,IF($H26="Hold",BG25,IF(COUNT($U$4:$U26)=BG$2,$V26+BG25,NA())))</f>
        <v>#N/A</v>
      </c>
      <c r="BH26" s="55" t="e">
        <f>IF(AND(COUNT($U$4:$U26)=BH$2,$H26="Hold"),"Hold",NA())</f>
        <v>#N/A</v>
      </c>
      <c r="BI26" s="55" t="e">
        <f>IF(AND(COUNT($U$4:$U26)=BI$2,$H26="Hold"),"Hold",NA())</f>
        <v>#N/A</v>
      </c>
      <c r="BJ26" s="55" t="e">
        <f>IF(AND(COUNT($U$4:$U26)=BJ$2,$H26="Hold"),"Hold",NA())</f>
        <v>#N/A</v>
      </c>
      <c r="BK26" s="55" t="e">
        <f>IF(AND(COUNT($U$4:$U26)=BK$2,$H26="Hold"),"Hold",NA())</f>
        <v>#N/A</v>
      </c>
      <c r="BL26" s="55" t="e">
        <f>IF(AND(COUNT($U$4:$U26)=BL$2,$H26="Hold"),"Hold",NA())</f>
        <v>#N/A</v>
      </c>
      <c r="BM26" s="55" t="e">
        <f>IF(AND(COUNT($U$4:$U26)=BM$2,$H26="Hold"),"Hold",NA())</f>
        <v>#N/A</v>
      </c>
      <c r="BN26" s="55" t="e">
        <f>IF(AND(COUNT($U$4:$U26)=BN$2,$H26="Hold"),"Hold",NA())</f>
        <v>#N/A</v>
      </c>
      <c r="BO26" s="55" t="e">
        <f>IF(AND(COUNT($U$4:$U26)=BO$2,$H26="Hold"),"Hold",NA())</f>
        <v>#N/A</v>
      </c>
      <c r="BP26" s="55" t="e">
        <f>IF(AND(COUNT($U$4:$U26)=BP$2,$H26="Hold"),"Hold",NA())</f>
        <v>#N/A</v>
      </c>
      <c r="BQ26" s="55" t="e">
        <f>IF(AND(COUNT($U$4:$U26)=BQ$2,$H26="Hold"),"Hold",NA())</f>
        <v>#N/A</v>
      </c>
      <c r="BR26" s="55" t="e">
        <f>IF(AND(COUNT($U$4:$U26)=BR$2,$H26="Hold"),"Hold",NA())</f>
        <v>#N/A</v>
      </c>
      <c r="BS26" s="55" t="e">
        <f>IF(AND(COUNT($U$4:$U26)=BS$2,$H26="Hold"),"Hold",NA())</f>
        <v>#N/A</v>
      </c>
    </row>
    <row r="27" spans="1:71" s="96" customFormat="1" ht="8.25" customHeight="1" x14ac:dyDescent="0.3">
      <c r="B27" s="98"/>
      <c r="C27" s="95"/>
      <c r="D27" s="140" t="s">
        <v>87</v>
      </c>
      <c r="E27" s="140"/>
      <c r="F27" s="140"/>
      <c r="G27" s="140"/>
      <c r="H27" s="140"/>
      <c r="I27" s="140"/>
      <c r="J27" s="15"/>
      <c r="K27" s="88"/>
      <c r="L27" s="149" t="s">
        <v>85</v>
      </c>
      <c r="M27" s="149"/>
      <c r="N27" s="149"/>
      <c r="O27" s="149"/>
      <c r="R27" s="11"/>
      <c r="S27" s="11"/>
      <c r="T27" s="11"/>
      <c r="U27" s="100"/>
      <c r="V27" s="100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71" s="96" customFormat="1" ht="18.75" customHeight="1" x14ac:dyDescent="0.25">
      <c r="B28" s="130" t="s">
        <v>18</v>
      </c>
      <c r="C28" s="95"/>
      <c r="D28" s="141"/>
      <c r="E28" s="141"/>
      <c r="F28" s="141"/>
      <c r="G28" s="141"/>
      <c r="H28" s="141"/>
      <c r="I28" s="141"/>
      <c r="J28" s="101"/>
      <c r="L28" s="150"/>
      <c r="M28" s="150"/>
      <c r="N28" s="150"/>
      <c r="O28" s="150"/>
      <c r="P28" s="117"/>
      <c r="Q28" s="117"/>
    </row>
    <row r="29" spans="1:71" s="96" customFormat="1" ht="31.5" x14ac:dyDescent="0.25">
      <c r="A29" s="2"/>
      <c r="B29" s="80" t="s">
        <v>76</v>
      </c>
      <c r="C29" s="88"/>
      <c r="J29" s="101"/>
      <c r="L29" s="118"/>
      <c r="M29" s="118"/>
      <c r="N29" s="118"/>
      <c r="O29" s="118"/>
      <c r="P29" s="116"/>
      <c r="Q29" s="116"/>
    </row>
    <row r="30" spans="1:71" s="96" customFormat="1" ht="18.75" customHeight="1" x14ac:dyDescent="0.25">
      <c r="A30" s="2"/>
      <c r="B30" s="119" t="s">
        <v>74</v>
      </c>
      <c r="C30" s="88"/>
      <c r="J30" s="101"/>
      <c r="K30" s="88"/>
      <c r="L30" s="131"/>
      <c r="M30" s="88"/>
      <c r="N30" s="88"/>
      <c r="O30" s="88"/>
      <c r="P30" s="102"/>
    </row>
    <row r="31" spans="1:71" s="2" customFormat="1" ht="18.75" customHeight="1" x14ac:dyDescent="0.25">
      <c r="B31" s="103"/>
      <c r="C31" s="88"/>
      <c r="J31" s="15"/>
      <c r="K31" s="88"/>
      <c r="L31" s="104"/>
      <c r="M31" s="104"/>
      <c r="N31" s="104"/>
      <c r="O31" s="105"/>
      <c r="P31" s="106"/>
    </row>
    <row r="32" spans="1:71" s="2" customFormat="1" ht="18.75" customHeight="1" x14ac:dyDescent="0.25">
      <c r="A32" s="12"/>
      <c r="C32" s="104"/>
      <c r="J32" s="15"/>
      <c r="L32" s="88"/>
      <c r="M32" s="88"/>
      <c r="N32" s="88"/>
      <c r="O32" s="88"/>
      <c r="P32" s="102"/>
    </row>
    <row r="33" spans="1:16" s="2" customFormat="1" ht="18.75" customHeight="1" x14ac:dyDescent="0.25">
      <c r="C33" s="88"/>
      <c r="D33" s="102"/>
      <c r="E33" s="107"/>
      <c r="F33" s="107"/>
      <c r="G33" s="108"/>
      <c r="H33" s="99"/>
      <c r="I33" s="3"/>
      <c r="J33" s="3"/>
      <c r="L33" s="88"/>
      <c r="M33" s="88"/>
      <c r="N33" s="88"/>
      <c r="O33" s="88"/>
      <c r="P33" s="102"/>
    </row>
    <row r="34" spans="1:16" ht="49.5" customHeight="1" x14ac:dyDescent="0.25">
      <c r="A34" s="2"/>
      <c r="B34" s="2"/>
      <c r="C34" s="88"/>
      <c r="K34" s="2"/>
      <c r="L34" s="2"/>
      <c r="M34" s="2"/>
      <c r="N34" s="2"/>
      <c r="O34" s="2"/>
      <c r="P34" s="19"/>
    </row>
    <row r="35" spans="1:16" s="2" customFormat="1" ht="15" customHeight="1" x14ac:dyDescent="0.25">
      <c r="D35" s="102"/>
      <c r="E35" s="107"/>
      <c r="F35" s="107"/>
      <c r="G35" s="113"/>
      <c r="H35" s="113"/>
      <c r="I35" s="114"/>
      <c r="J35" s="49"/>
      <c r="P35" s="19"/>
    </row>
    <row r="36" spans="1:16" s="2" customFormat="1" ht="15" customHeight="1" x14ac:dyDescent="0.25">
      <c r="D36" s="102"/>
      <c r="E36" s="107"/>
      <c r="F36" s="107"/>
      <c r="G36" s="113"/>
      <c r="H36" s="113"/>
      <c r="I36" s="114"/>
      <c r="J36" s="49"/>
      <c r="P36" s="19"/>
    </row>
    <row r="37" spans="1:16" s="2" customFormat="1" ht="15" customHeight="1" x14ac:dyDescent="0.25">
      <c r="D37" s="19"/>
      <c r="E37" s="15"/>
      <c r="F37" s="15"/>
      <c r="J37" s="15"/>
      <c r="P37" s="19"/>
    </row>
    <row r="38" spans="1:16" s="2" customFormat="1" ht="15" customHeight="1" x14ac:dyDescent="0.25">
      <c r="D38" s="19"/>
      <c r="E38" s="15"/>
      <c r="F38" s="15"/>
      <c r="J38" s="15"/>
      <c r="P38" s="19"/>
    </row>
    <row r="39" spans="1:16" s="2" customFormat="1" ht="15" customHeight="1" x14ac:dyDescent="0.25">
      <c r="D39" s="19"/>
      <c r="E39" s="15"/>
      <c r="F39" s="15"/>
      <c r="J39" s="15"/>
      <c r="P39" s="19"/>
    </row>
    <row r="40" spans="1:16" s="2" customFormat="1" ht="15" customHeight="1" x14ac:dyDescent="0.25">
      <c r="D40" s="19"/>
      <c r="E40" s="15"/>
      <c r="F40" s="15"/>
      <c r="J40" s="15"/>
      <c r="P40" s="19"/>
    </row>
    <row r="41" spans="1:16" s="2" customFormat="1" ht="15" customHeight="1" x14ac:dyDescent="0.25">
      <c r="D41" s="19"/>
      <c r="E41" s="15"/>
      <c r="F41" s="15"/>
      <c r="J41" s="15"/>
      <c r="P41" s="19"/>
    </row>
    <row r="42" spans="1:16" s="2" customFormat="1" ht="15" customHeight="1" x14ac:dyDescent="0.25">
      <c r="D42" s="19"/>
      <c r="E42" s="15"/>
      <c r="F42" s="15"/>
      <c r="J42" s="15"/>
      <c r="P42" s="19"/>
    </row>
    <row r="43" spans="1:16" s="2" customFormat="1" ht="15" customHeight="1" x14ac:dyDescent="0.25">
      <c r="D43" s="19"/>
      <c r="E43" s="15"/>
      <c r="F43" s="15"/>
      <c r="J43" s="15"/>
      <c r="P43" s="19"/>
    </row>
    <row r="44" spans="1:16" s="2" customFormat="1" ht="15" customHeight="1" x14ac:dyDescent="0.25">
      <c r="D44" s="19"/>
      <c r="E44" s="15"/>
      <c r="F44" s="15"/>
      <c r="J44" s="15"/>
      <c r="P44" s="19"/>
    </row>
    <row r="45" spans="1:16" s="2" customFormat="1" ht="15" customHeight="1" x14ac:dyDescent="0.25">
      <c r="D45" s="19"/>
      <c r="E45" s="15"/>
      <c r="F45" s="15"/>
      <c r="J45" s="15"/>
      <c r="P45" s="19"/>
    </row>
    <row r="46" spans="1:16" s="2" customFormat="1" ht="15" customHeight="1" x14ac:dyDescent="0.25">
      <c r="D46" s="19"/>
      <c r="E46" s="15"/>
      <c r="F46" s="15"/>
      <c r="J46" s="15"/>
      <c r="P46" s="19"/>
    </row>
    <row r="47" spans="1:16" s="2" customFormat="1" ht="15" customHeight="1" x14ac:dyDescent="0.25">
      <c r="D47" s="19"/>
      <c r="E47" s="15"/>
      <c r="F47" s="15"/>
      <c r="J47" s="15"/>
      <c r="P47" s="19"/>
    </row>
    <row r="48" spans="1:16" s="2" customFormat="1" ht="15" customHeight="1" x14ac:dyDescent="0.25">
      <c r="D48" s="19"/>
      <c r="E48" s="15"/>
      <c r="F48" s="15"/>
      <c r="J48" s="15"/>
      <c r="P48" s="19"/>
    </row>
    <row r="49" spans="1:59" s="2" customFormat="1" ht="15" customHeight="1" x14ac:dyDescent="0.25">
      <c r="D49" s="19"/>
      <c r="E49" s="15"/>
      <c r="F49" s="15"/>
      <c r="J49" s="15"/>
      <c r="P49" s="19"/>
    </row>
    <row r="50" spans="1:59" s="2" customFormat="1" ht="15" customHeight="1" x14ac:dyDescent="0.25">
      <c r="D50" s="19"/>
      <c r="E50" s="15"/>
      <c r="F50" s="15"/>
      <c r="J50" s="15"/>
      <c r="P50" s="19"/>
    </row>
    <row r="51" spans="1:59" s="2" customFormat="1" ht="15" customHeight="1" x14ac:dyDescent="0.25">
      <c r="D51" s="19"/>
      <c r="E51" s="15"/>
      <c r="F51" s="15"/>
      <c r="J51" s="15"/>
      <c r="P51" s="19"/>
    </row>
    <row r="52" spans="1:59" s="2" customFormat="1" ht="15" customHeight="1" x14ac:dyDescent="0.25">
      <c r="B52" s="12"/>
      <c r="D52" s="19"/>
      <c r="E52" s="15"/>
      <c r="F52" s="15"/>
      <c r="J52" s="15"/>
      <c r="K52" s="12"/>
      <c r="P52" s="19"/>
    </row>
    <row r="53" spans="1:59" s="2" customFormat="1" ht="15" customHeight="1" x14ac:dyDescent="0.25">
      <c r="B53" s="12"/>
      <c r="D53" s="19"/>
      <c r="E53" s="15"/>
      <c r="F53" s="15"/>
      <c r="J53" s="15"/>
      <c r="K53" s="12"/>
      <c r="P53" s="19"/>
    </row>
    <row r="54" spans="1:59" s="2" customFormat="1" ht="15" customHeight="1" x14ac:dyDescent="0.25">
      <c r="B54" s="12"/>
      <c r="D54" s="19"/>
      <c r="E54" s="15"/>
      <c r="F54" s="15"/>
      <c r="J54" s="15"/>
      <c r="K54" s="12"/>
      <c r="L54" s="12"/>
      <c r="M54" s="12"/>
      <c r="N54" s="12"/>
      <c r="O54" s="12"/>
      <c r="P54" s="20"/>
    </row>
    <row r="55" spans="1:59" s="2" customFormat="1" ht="14.1" customHeight="1" x14ac:dyDescent="0.25">
      <c r="A55" s="12"/>
      <c r="B55" s="12"/>
      <c r="C55" s="12"/>
      <c r="D55" s="19"/>
      <c r="E55" s="15"/>
      <c r="F55" s="15"/>
      <c r="J55" s="15"/>
      <c r="K55" s="12"/>
      <c r="L55" s="12"/>
      <c r="M55" s="12"/>
      <c r="N55" s="12"/>
      <c r="O55" s="12"/>
      <c r="P55" s="20"/>
    </row>
    <row r="56" spans="1:59" s="2" customFormat="1" ht="14.1" customHeight="1" x14ac:dyDescent="0.25">
      <c r="A56" s="12"/>
      <c r="B56" s="12"/>
      <c r="C56" s="12"/>
      <c r="D56" s="19"/>
      <c r="E56" s="15"/>
      <c r="F56" s="15"/>
      <c r="J56" s="15"/>
      <c r="K56" s="12"/>
      <c r="L56" s="12"/>
      <c r="M56" s="12"/>
      <c r="N56" s="12"/>
      <c r="O56" s="12"/>
      <c r="P56" s="20"/>
    </row>
    <row r="57" spans="1:59" ht="14.1" customHeight="1" x14ac:dyDescent="0.25">
      <c r="C57" s="12"/>
      <c r="D57" s="20"/>
      <c r="E57" s="16"/>
      <c r="F57" s="16"/>
      <c r="G57" s="12"/>
      <c r="H57" s="12"/>
      <c r="I57" s="12"/>
      <c r="J57" s="16"/>
      <c r="K57" s="12"/>
      <c r="L57" s="12"/>
      <c r="M57" s="12"/>
      <c r="N57" s="12"/>
      <c r="O57" s="12"/>
      <c r="P57" s="20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59" ht="14.1" customHeight="1" x14ac:dyDescent="0.25">
      <c r="C58" s="12"/>
      <c r="D58" s="20"/>
      <c r="E58" s="16"/>
      <c r="F58" s="16"/>
      <c r="G58" s="12"/>
      <c r="H58" s="12"/>
      <c r="I58" s="12"/>
      <c r="J58" s="16"/>
      <c r="L58" s="12"/>
      <c r="M58" s="12"/>
      <c r="N58" s="12"/>
      <c r="O58" s="12"/>
      <c r="P58" s="20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59" ht="14.1" customHeight="1" x14ac:dyDescent="0.25">
      <c r="C59" s="12"/>
      <c r="D59" s="20"/>
      <c r="E59" s="16"/>
      <c r="F59" s="16"/>
      <c r="G59" s="12"/>
      <c r="H59" s="12"/>
      <c r="I59" s="12"/>
      <c r="J59" s="16"/>
      <c r="L59" s="12"/>
      <c r="M59" s="12"/>
      <c r="N59" s="12"/>
      <c r="O59" s="12"/>
      <c r="P59" s="20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0" spans="1:59" ht="14.1" customHeight="1" x14ac:dyDescent="0.25">
      <c r="C60" s="12"/>
      <c r="D60" s="20"/>
      <c r="E60" s="16"/>
      <c r="F60" s="16"/>
      <c r="G60" s="12"/>
      <c r="H60" s="12"/>
      <c r="I60" s="12"/>
      <c r="J60" s="16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</row>
    <row r="61" spans="1:59" ht="14.1" customHeight="1" x14ac:dyDescent="0.25">
      <c r="D61" s="20"/>
      <c r="E61" s="16"/>
      <c r="F61" s="16"/>
      <c r="G61" s="12"/>
      <c r="H61" s="12"/>
      <c r="I61" s="12"/>
      <c r="J61" s="16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</row>
    <row r="62" spans="1:59" ht="14.1" customHeight="1" x14ac:dyDescent="0.25">
      <c r="D62" s="20"/>
      <c r="E62" s="16"/>
      <c r="F62" s="16"/>
      <c r="G62" s="12"/>
      <c r="H62" s="12"/>
      <c r="I62" s="12"/>
      <c r="J62" s="16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3" spans="1:59" ht="14.1" customHeight="1" x14ac:dyDescent="0.25">
      <c r="Q63" s="115"/>
    </row>
    <row r="65" spans="17:17" ht="14.1" customHeight="1" x14ac:dyDescent="0.25">
      <c r="Q65" s="115"/>
    </row>
    <row r="67" spans="17:17" ht="14.1" customHeight="1" x14ac:dyDescent="0.25">
      <c r="Q67" s="115"/>
    </row>
    <row r="69" spans="17:17" ht="14.1" customHeight="1" x14ac:dyDescent="0.25">
      <c r="Q69" s="115"/>
    </row>
    <row r="71" spans="17:17" ht="14.1" customHeight="1" x14ac:dyDescent="0.25">
      <c r="Q71" s="115"/>
    </row>
    <row r="73" spans="17:17" ht="14.1" customHeight="1" x14ac:dyDescent="0.25">
      <c r="Q73" s="115"/>
    </row>
    <row r="75" spans="17:17" ht="14.1" customHeight="1" x14ac:dyDescent="0.25">
      <c r="Q75" s="115"/>
    </row>
    <row r="77" spans="17:17" ht="14.1" customHeight="1" x14ac:dyDescent="0.25">
      <c r="Q77" s="115"/>
    </row>
  </sheetData>
  <sheetProtection algorithmName="SHA-512" hashValue="XTzoBpOw6XEr/1KbqidLjIU/1CrBMXqZ3ZX7mNHxZKRG5aq5OFWDaZVY1nn73Kgb1byXXfEBK3xherKGfK9c4w==" saltValue="fvk0wZLYl1BiC0apZvKDiw==" spinCount="100000" sheet="1" objects="1" scenarios="1" sort="0"/>
  <mergeCells count="22">
    <mergeCell ref="L13:M13"/>
    <mergeCell ref="D2:H2"/>
    <mergeCell ref="B3:B4"/>
    <mergeCell ref="L3:O3"/>
    <mergeCell ref="L4:M4"/>
    <mergeCell ref="N4:O4"/>
    <mergeCell ref="L5:M5"/>
    <mergeCell ref="N5:O5"/>
    <mergeCell ref="L7:O7"/>
    <mergeCell ref="L8:M8"/>
    <mergeCell ref="N8:O8"/>
    <mergeCell ref="L9:M9"/>
    <mergeCell ref="L11:O11"/>
    <mergeCell ref="L24:O26"/>
    <mergeCell ref="D27:I28"/>
    <mergeCell ref="L27:O28"/>
    <mergeCell ref="L14:M14"/>
    <mergeCell ref="L15:M15"/>
    <mergeCell ref="L16:M16"/>
    <mergeCell ref="L18:O18"/>
    <mergeCell ref="O22:P22"/>
    <mergeCell ref="O23:P23"/>
  </mergeCells>
  <conditionalFormatting sqref="R2:BS26">
    <cfRule type="expression" dxfId="23" priority="1">
      <formula>IF(ISBLANK($A$1),TRUE,FALSE)</formula>
    </cfRule>
  </conditionalFormatting>
  <conditionalFormatting sqref="AJ4:BS26">
    <cfRule type="containsErrors" dxfId="22" priority="2">
      <formula>ISERROR(AJ4)</formula>
    </cfRule>
  </conditionalFormatting>
  <dataValidations count="2">
    <dataValidation type="list" showInputMessage="1" showErrorMessage="1" sqref="H4">
      <formula1>$T$4:$T$9</formula1>
    </dataValidation>
    <dataValidation type="list" showInputMessage="1" showErrorMessage="1" sqref="H5:H26">
      <formula1>$T$4:$T$11</formula1>
    </dataValidation>
  </dataValidations>
  <hyperlinks>
    <hyperlink ref="L27" r:id="rId1" display="https://youtu.be/myxUd_RfmoI"/>
  </hyperlinks>
  <printOptions horizontalCentered="1"/>
  <pageMargins left="0.5" right="0.5" top="0.5" bottom="0.7" header="0" footer="0.3"/>
  <pageSetup orientation="landscape" r:id="rId2"/>
  <headerFooter>
    <oddFooter>&amp;L&amp;8Printed &amp;D  &amp;T&amp;C&amp;8Pulaski County Schools&amp;R&amp;8Page &amp;P of &amp;N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77"/>
  <sheetViews>
    <sheetView showGridLines="0" zoomScaleNormal="100" workbookViewId="0"/>
  </sheetViews>
  <sheetFormatPr defaultColWidth="9.140625" defaultRowHeight="14.1" customHeight="1" x14ac:dyDescent="0.25"/>
  <cols>
    <col min="1" max="1" width="2.7109375" style="12" customWidth="1"/>
    <col min="2" max="2" width="113.5703125" style="12" customWidth="1"/>
    <col min="3" max="3" width="2.7109375" style="104" customWidth="1"/>
    <col min="4" max="4" width="6.42578125" style="106" customWidth="1"/>
    <col min="5" max="5" width="10.42578125" style="109" customWidth="1"/>
    <col min="6" max="6" width="7" style="109" customWidth="1"/>
    <col min="7" max="7" width="7" style="110" customWidth="1"/>
    <col min="8" max="8" width="8.42578125" style="110" customWidth="1"/>
    <col min="9" max="9" width="41.85546875" style="111" customWidth="1"/>
    <col min="10" max="10" width="2.7109375" style="112" customWidth="1"/>
    <col min="11" max="11" width="2.7109375" style="104" customWidth="1"/>
    <col min="12" max="12" width="14.42578125" style="104" customWidth="1"/>
    <col min="13" max="13" width="2" style="104" bestFit="1" customWidth="1"/>
    <col min="14" max="15" width="10.5703125" style="104" customWidth="1"/>
    <col min="16" max="16" width="2.5703125" style="106" customWidth="1"/>
    <col min="17" max="17" width="14" style="2" customWidth="1"/>
    <col min="18" max="18" width="8.140625" style="2" bestFit="1" customWidth="1"/>
    <col min="19" max="20" width="9.140625" style="2" customWidth="1"/>
    <col min="21" max="22" width="10.7109375" style="2" customWidth="1"/>
    <col min="23" max="35" width="9.140625" style="2" customWidth="1"/>
    <col min="36" max="48" width="9.140625" style="2"/>
    <col min="49" max="56" width="9.140625" style="2" customWidth="1"/>
    <col min="57" max="59" width="9.140625" style="2"/>
    <col min="60" max="16384" width="9.140625" style="12"/>
  </cols>
  <sheetData>
    <row r="1" spans="1:73" s="81" customFormat="1" ht="10.5" customHeight="1" x14ac:dyDescent="0.3">
      <c r="A1" s="1"/>
      <c r="B1" s="82"/>
      <c r="D1" s="83"/>
      <c r="E1" s="84"/>
      <c r="F1" s="84"/>
      <c r="G1" s="82"/>
      <c r="H1" s="82"/>
      <c r="I1" s="85"/>
      <c r="J1" s="86"/>
      <c r="M1" s="129"/>
      <c r="N1" s="83"/>
      <c r="O1" s="83"/>
      <c r="P1" s="83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U1" s="87"/>
    </row>
    <row r="2" spans="1:73" s="81" customFormat="1" ht="18.75" customHeight="1" x14ac:dyDescent="0.35">
      <c r="B2" s="79" t="s">
        <v>78</v>
      </c>
      <c r="D2" s="142" t="str">
        <f>IF($N$4="","",$N$4)</f>
        <v/>
      </c>
      <c r="E2" s="142"/>
      <c r="F2" s="142"/>
      <c r="G2" s="142"/>
      <c r="H2" s="142"/>
      <c r="I2" s="120" t="str">
        <f>IF($N$8="","",$N$8)</f>
        <v/>
      </c>
      <c r="J2" s="120"/>
      <c r="K2" s="121"/>
      <c r="L2" s="122"/>
      <c r="M2" s="122"/>
      <c r="N2" s="122"/>
      <c r="O2" s="28"/>
      <c r="P2" s="29"/>
      <c r="Q2" s="87"/>
      <c r="R2" s="11" t="s">
        <v>23</v>
      </c>
      <c r="S2" s="4"/>
      <c r="T2" s="4"/>
      <c r="U2" s="4"/>
      <c r="V2" s="4"/>
      <c r="W2" s="6"/>
      <c r="X2" s="68">
        <v>1</v>
      </c>
      <c r="Y2" s="68">
        <v>2</v>
      </c>
      <c r="Z2" s="68">
        <v>3</v>
      </c>
      <c r="AA2" s="68">
        <v>4</v>
      </c>
      <c r="AB2" s="69">
        <v>5</v>
      </c>
      <c r="AC2" s="70">
        <v>6</v>
      </c>
      <c r="AD2" s="70">
        <v>7</v>
      </c>
      <c r="AE2" s="70">
        <v>8</v>
      </c>
      <c r="AF2" s="70">
        <v>9</v>
      </c>
      <c r="AG2" s="70">
        <v>10</v>
      </c>
      <c r="AH2" s="70">
        <v>11</v>
      </c>
      <c r="AI2" s="70">
        <v>12</v>
      </c>
      <c r="AJ2" s="65">
        <v>1</v>
      </c>
      <c r="AK2" s="66">
        <v>2</v>
      </c>
      <c r="AL2" s="66">
        <v>3</v>
      </c>
      <c r="AM2" s="66">
        <v>4</v>
      </c>
      <c r="AN2" s="67">
        <v>5</v>
      </c>
      <c r="AO2" s="67">
        <v>6</v>
      </c>
      <c r="AP2" s="67">
        <v>7</v>
      </c>
      <c r="AQ2" s="67">
        <v>8</v>
      </c>
      <c r="AR2" s="67">
        <v>9</v>
      </c>
      <c r="AS2" s="67">
        <v>10</v>
      </c>
      <c r="AT2" s="67">
        <v>11</v>
      </c>
      <c r="AU2" s="67">
        <v>12</v>
      </c>
      <c r="AV2" s="62">
        <v>1</v>
      </c>
      <c r="AW2" s="63">
        <v>2</v>
      </c>
      <c r="AX2" s="63">
        <v>3</v>
      </c>
      <c r="AY2" s="63">
        <v>4</v>
      </c>
      <c r="AZ2" s="64">
        <v>5</v>
      </c>
      <c r="BA2" s="62">
        <v>6</v>
      </c>
      <c r="BB2" s="62">
        <v>7</v>
      </c>
      <c r="BC2" s="62">
        <v>8</v>
      </c>
      <c r="BD2" s="62">
        <v>9</v>
      </c>
      <c r="BE2" s="62">
        <v>10</v>
      </c>
      <c r="BF2" s="62">
        <v>11</v>
      </c>
      <c r="BG2" s="62">
        <v>12</v>
      </c>
      <c r="BH2" s="58">
        <v>1</v>
      </c>
      <c r="BI2" s="59">
        <v>2</v>
      </c>
      <c r="BJ2" s="59">
        <v>3</v>
      </c>
      <c r="BK2" s="59">
        <v>4</v>
      </c>
      <c r="BL2" s="60">
        <v>5</v>
      </c>
      <c r="BM2" s="58">
        <v>6</v>
      </c>
      <c r="BN2" s="58">
        <v>7</v>
      </c>
      <c r="BO2" s="58">
        <v>8</v>
      </c>
      <c r="BP2" s="58">
        <v>9</v>
      </c>
      <c r="BQ2" s="58">
        <v>10</v>
      </c>
      <c r="BR2" s="58">
        <v>11</v>
      </c>
      <c r="BS2" s="58">
        <v>12</v>
      </c>
    </row>
    <row r="3" spans="1:73" s="2" customFormat="1" ht="18.75" customHeight="1" thickBot="1" x14ac:dyDescent="0.35">
      <c r="B3" s="156" t="str">
        <f>IF($N$4="","",IF($N$8="",$N$4,$N$4&amp;"  ("&amp;N8&amp;")"))</f>
        <v/>
      </c>
      <c r="C3" s="88"/>
      <c r="D3" s="89" t="s">
        <v>22</v>
      </c>
      <c r="E3" s="89" t="s">
        <v>20</v>
      </c>
      <c r="F3" s="89" t="s">
        <v>19</v>
      </c>
      <c r="G3" s="89" t="s">
        <v>21</v>
      </c>
      <c r="H3" s="90" t="s">
        <v>72</v>
      </c>
      <c r="I3" s="91" t="s">
        <v>18</v>
      </c>
      <c r="J3" s="92"/>
      <c r="K3" s="30"/>
      <c r="L3" s="157" t="s">
        <v>62</v>
      </c>
      <c r="M3" s="157"/>
      <c r="N3" s="157"/>
      <c r="O3" s="157"/>
      <c r="P3" s="31"/>
      <c r="Q3" s="18"/>
      <c r="R3" s="43">
        <v>0</v>
      </c>
      <c r="S3" s="44" t="s">
        <v>71</v>
      </c>
      <c r="T3" s="44" t="s">
        <v>65</v>
      </c>
      <c r="U3" s="44" t="s">
        <v>69</v>
      </c>
      <c r="V3" s="44" t="s">
        <v>70</v>
      </c>
      <c r="W3" s="45" t="s">
        <v>11</v>
      </c>
      <c r="X3" s="71" t="s">
        <v>5</v>
      </c>
      <c r="Y3" s="71" t="s">
        <v>6</v>
      </c>
      <c r="Z3" s="71" t="s">
        <v>7</v>
      </c>
      <c r="AA3" s="71" t="s">
        <v>8</v>
      </c>
      <c r="AB3" s="71" t="s">
        <v>9</v>
      </c>
      <c r="AC3" s="71" t="s">
        <v>10</v>
      </c>
      <c r="AD3" s="71" t="s">
        <v>36</v>
      </c>
      <c r="AE3" s="71" t="s">
        <v>26</v>
      </c>
      <c r="AF3" s="71" t="s">
        <v>28</v>
      </c>
      <c r="AG3" s="71" t="s">
        <v>30</v>
      </c>
      <c r="AH3" s="71" t="s">
        <v>32</v>
      </c>
      <c r="AI3" s="71" t="s">
        <v>34</v>
      </c>
      <c r="AJ3" s="50" t="s">
        <v>75</v>
      </c>
      <c r="AK3" s="50" t="s">
        <v>0</v>
      </c>
      <c r="AL3" s="50" t="s">
        <v>1</v>
      </c>
      <c r="AM3" s="50" t="s">
        <v>2</v>
      </c>
      <c r="AN3" s="50" t="s">
        <v>3</v>
      </c>
      <c r="AO3" s="50" t="s">
        <v>4</v>
      </c>
      <c r="AP3" s="50" t="s">
        <v>25</v>
      </c>
      <c r="AQ3" s="50" t="s">
        <v>27</v>
      </c>
      <c r="AR3" s="50" t="s">
        <v>29</v>
      </c>
      <c r="AS3" s="50" t="s">
        <v>31</v>
      </c>
      <c r="AT3" s="50" t="s">
        <v>33</v>
      </c>
      <c r="AU3" s="50" t="s">
        <v>35</v>
      </c>
      <c r="AV3" s="56" t="s">
        <v>77</v>
      </c>
      <c r="AW3" s="56" t="s">
        <v>13</v>
      </c>
      <c r="AX3" s="56" t="s">
        <v>14</v>
      </c>
      <c r="AY3" s="56" t="s">
        <v>15</v>
      </c>
      <c r="AZ3" s="56" t="s">
        <v>16</v>
      </c>
      <c r="BA3" s="56" t="s">
        <v>17</v>
      </c>
      <c r="BB3" s="56" t="s">
        <v>37</v>
      </c>
      <c r="BC3" s="56" t="s">
        <v>38</v>
      </c>
      <c r="BD3" s="56" t="s">
        <v>39</v>
      </c>
      <c r="BE3" s="56" t="s">
        <v>40</v>
      </c>
      <c r="BF3" s="56" t="s">
        <v>41</v>
      </c>
      <c r="BG3" s="56" t="s">
        <v>42</v>
      </c>
      <c r="BH3" s="54" t="s">
        <v>43</v>
      </c>
      <c r="BI3" s="54" t="s">
        <v>44</v>
      </c>
      <c r="BJ3" s="54" t="s">
        <v>45</v>
      </c>
      <c r="BK3" s="54" t="s">
        <v>46</v>
      </c>
      <c r="BL3" s="54" t="s">
        <v>47</v>
      </c>
      <c r="BM3" s="54" t="s">
        <v>48</v>
      </c>
      <c r="BN3" s="54" t="s">
        <v>49</v>
      </c>
      <c r="BO3" s="54" t="s">
        <v>50</v>
      </c>
      <c r="BP3" s="54" t="s">
        <v>51</v>
      </c>
      <c r="BQ3" s="54" t="s">
        <v>52</v>
      </c>
      <c r="BR3" s="54" t="s">
        <v>53</v>
      </c>
      <c r="BS3" s="54" t="s">
        <v>54</v>
      </c>
    </row>
    <row r="4" spans="1:73" s="2" customFormat="1" ht="18.75" customHeight="1" thickTop="1" thickBot="1" x14ac:dyDescent="0.3">
      <c r="B4" s="156"/>
      <c r="C4" s="88"/>
      <c r="D4" s="7">
        <v>0</v>
      </c>
      <c r="E4" s="8">
        <v>42590</v>
      </c>
      <c r="F4" s="5" t="str">
        <f>IFERROR(IF(COUNT(G$4:G4)=0,"",IF(H4="Hold",F3,IF(ISNUMBER(U4),G4,F3+V4))),"")</f>
        <v/>
      </c>
      <c r="G4" s="13"/>
      <c r="H4" s="26"/>
      <c r="I4" s="17"/>
      <c r="J4" s="93"/>
      <c r="K4" s="30"/>
      <c r="L4" s="145" t="s">
        <v>24</v>
      </c>
      <c r="M4" s="145"/>
      <c r="N4" s="147"/>
      <c r="O4" s="147"/>
      <c r="P4" s="32"/>
      <c r="Q4" s="18"/>
      <c r="R4" s="46">
        <v>1</v>
      </c>
      <c r="S4" s="47" t="e">
        <f t="shared" ref="S4:S26" si="0">IF(OR(ISTEXT($G4),ISBLANK($G4)),NA(),$G4)</f>
        <v>#N/A</v>
      </c>
      <c r="T4" s="52" t="s">
        <v>64</v>
      </c>
      <c r="U4" s="52" t="str">
        <f>IF(H4="30 Mins",$N$19,IF(H4="45 Mins",$N$20,IF(H4="60 Mins",$N$21,IF(H4="Alt 1",$N$22,IF(H4="Alt 2",$N$23,IF(H4="Alt 3",$N$24,IF(H4="Alt 4",$N$25,IF(H4="Alt 5",#REF!,IF(H4="Change",V3,"")))))))))</f>
        <v/>
      </c>
      <c r="V4" s="53" t="e">
        <f>IF(COUNT(U$4:U4)=0,NA(),IF(ISNUMBER(U4),U4,V3))</f>
        <v>#N/A</v>
      </c>
      <c r="W4" s="48" t="e">
        <f t="shared" ref="W4:W26" si="1">IF(ISNUMBER(U4),E4-3,NA())</f>
        <v>#N/A</v>
      </c>
      <c r="X4" s="72" t="str">
        <f>IF(AND(ISNUMBER($S4),COUNT($U$4:$U4)=X$2),$S4,"")</f>
        <v/>
      </c>
      <c r="Y4" s="72" t="str">
        <f>IF(AND(ISNUMBER($S4),COUNT($U$4:$U4)=Y$2),$S4,"")</f>
        <v/>
      </c>
      <c r="Z4" s="72" t="str">
        <f>IF(AND(ISNUMBER($S4),COUNT($U$4:$U4)=Z$2),$S4,"")</f>
        <v/>
      </c>
      <c r="AA4" s="72" t="str">
        <f>IF(AND(ISNUMBER($S4),COUNT($U$4:$U4)=AA$2),$S4,"")</f>
        <v/>
      </c>
      <c r="AB4" s="72" t="str">
        <f>IF(AND(ISNUMBER($S4),COUNT($U$4:$U4)=AB$2),$S4,"")</f>
        <v/>
      </c>
      <c r="AC4" s="72" t="str">
        <f>IF(AND(ISNUMBER($S4),COUNT($U$4:$U4)=AC$2),$S4,"")</f>
        <v/>
      </c>
      <c r="AD4" s="72" t="str">
        <f>IF(AND(ISNUMBER($S4),COUNT($U$4:$U4)=AD$2),$S4,"")</f>
        <v/>
      </c>
      <c r="AE4" s="72" t="str">
        <f>IF(AND(ISNUMBER($S4),COUNT($U$4:$U4)=AE$2),$S4,"")</f>
        <v/>
      </c>
      <c r="AF4" s="72" t="str">
        <f>IF(AND(ISNUMBER($S4),COUNT($U$4:$U4)=AF$2),$S4,"")</f>
        <v/>
      </c>
      <c r="AG4" s="72" t="str">
        <f>IF(AND(ISNUMBER($S4),COUNT($U$4:$U4)=AG$2),$S4,"")</f>
        <v/>
      </c>
      <c r="AH4" s="72" t="str">
        <f>IF(AND(ISNUMBER($S4),COUNT($U$4:$U4)=AH$2),$S4,"")</f>
        <v/>
      </c>
      <c r="AI4" s="72" t="str">
        <f>IF(AND(ISNUMBER($S4),COUNT($U$4:$U4)=AI$2),$S4,"")</f>
        <v/>
      </c>
      <c r="AJ4" s="51" t="e">
        <f>IFERROR(IF(COUNT($U$4:$U4)&lt;&gt;AJ$2,NA(),SLOPE(X$4:X$26,$R$4:$R$26)*($R4-COUNTIF(BH$4:BH4,"Hold"))+INTERCEPT(X$4:X$26,$R$4:$R$26)),NA())</f>
        <v>#N/A</v>
      </c>
      <c r="AK4" s="51" t="e">
        <f>IFERROR(IF(COUNT($U$4:$U4)&lt;&gt;AK$2,NA(),SLOPE(Y$4:Y$26,$R$4:$R$26)*($R4-COUNTIF(BI$4:BI4,"Hold"))+INTERCEPT(Y$4:Y$26,$R$4:$R$26)),NA())</f>
        <v>#N/A</v>
      </c>
      <c r="AL4" s="51" t="e">
        <f>IFERROR(IF(COUNT($U$4:$U4)&lt;&gt;AL$2,NA(),SLOPE(Z$4:Z$26,$R$4:$R$26)*($R4-COUNTIF(BJ$4:BJ4,"Hold"))+INTERCEPT(Z$4:Z$26,$R$4:$R$26)),NA())</f>
        <v>#N/A</v>
      </c>
      <c r="AM4" s="51" t="e">
        <f>IFERROR(IF(COUNT($U$4:$U4)&lt;&gt;AM$2,NA(),SLOPE(AA$4:AA$26,$R$4:$R$26)*($R4-COUNTIF(BK$4:BK4,"Hold"))+INTERCEPT(AA$4:AA$26,$R$4:$R$26)),NA())</f>
        <v>#N/A</v>
      </c>
      <c r="AN4" s="51" t="e">
        <f>IFERROR(IF(COUNT($U$4:$U4)&lt;&gt;AN$2,NA(),SLOPE(AB$4:AB$26,$R$4:$R$26)*($R4-COUNTIF(BL$4:BL4,"Hold"))+INTERCEPT(AB$4:AB$26,$R$4:$R$26)),NA())</f>
        <v>#N/A</v>
      </c>
      <c r="AO4" s="51" t="e">
        <f>IFERROR(IF(COUNT($U$4:$U4)&lt;&gt;AO$2,NA(),SLOPE(AC$4:AC$26,$R$4:$R$26)*($R4-COUNTIF(BM$4:BM4,"Hold"))+INTERCEPT(AC$4:AC$26,$R$4:$R$26)),NA())</f>
        <v>#N/A</v>
      </c>
      <c r="AP4" s="51" t="e">
        <f>IFERROR(IF(COUNT($U$4:$U4)&lt;&gt;AP$2,NA(),SLOPE(AD$4:AD$26,$R$4:$R$26)*($R4-COUNTIF(BN$4:BN4,"Hold"))+INTERCEPT(AD$4:AD$26,$R$4:$R$26)),NA())</f>
        <v>#N/A</v>
      </c>
      <c r="AQ4" s="51" t="e">
        <f>IFERROR(IF(COUNT($U$4:$U4)&lt;&gt;AQ$2,NA(),SLOPE(AE$4:AE$26,$R$4:$R$26)*($R4-COUNTIF(BO$4:BO4,"Hold"))+INTERCEPT(AE$4:AE$26,$R$4:$R$26)),NA())</f>
        <v>#N/A</v>
      </c>
      <c r="AR4" s="51" t="e">
        <f>IFERROR(IF(COUNT($U$4:$U4)&lt;&gt;AR$2,NA(),SLOPE(AF$4:AF$26,$R$4:$R$26)*($R4-COUNTIF(BP$4:BP4,"Hold"))+INTERCEPT(AF$4:AF$26,$R$4:$R$26)),NA())</f>
        <v>#N/A</v>
      </c>
      <c r="AS4" s="51" t="e">
        <f>IFERROR(IF(COUNT($U$4:$U4)&lt;&gt;AS$2,NA(),SLOPE(AG$4:AG$26,$R$4:$R$26)*($R4-COUNTIF(BQ$4:BQ4,"Hold"))+INTERCEPT(AG$4:AG$26,$R$4:$R$26)),NA())</f>
        <v>#N/A</v>
      </c>
      <c r="AT4" s="51" t="e">
        <f>IFERROR(IF(COUNT($U$4:$U4)&lt;&gt;AT$2,NA(),SLOPE(AH$4:AH$26,$R$4:$R$26)*($R4-COUNTIF(BR$4:BR4,"Hold"))+INTERCEPT(AH$4:AH$26,$R$4:$R$26)),NA())</f>
        <v>#N/A</v>
      </c>
      <c r="AU4" s="51" t="e">
        <f>IFERROR(IF(COUNT($U$4:$U4)&lt;&gt;AU$2,NA(),SLOPE(AI$4:AI$26,$R$4:$R$26)*($R4-COUNTIF(BS$4:BS4,"Hold"))+INTERCEPT(AI$4:AI$26,$R$4:$R$26)),NA())</f>
        <v>#N/A</v>
      </c>
      <c r="AV4" s="57" t="e">
        <f>IF(AND(ISNUMBER($U4),COUNT($U$4:$U4)=AV$2),$G4,IF($H4="Hold",AV3,IF(COUNT($U$4:$U4)=AV$2,$V4+AV3,NA())))</f>
        <v>#N/A</v>
      </c>
      <c r="AW4" s="57" t="e">
        <f>IF(AND(ISNUMBER($U4),COUNT($U$4:$U4)=AW$2),$G4,IF($H4="Hold",AW3,IF(COUNT($U$4:$U4)=AW$2,$V4+AW3,NA())))</f>
        <v>#N/A</v>
      </c>
      <c r="AX4" s="57" t="e">
        <f>IF(AND(ISNUMBER($U4),COUNT($U$4:$U4)=AX$2),$G4,IF($H4="Hold",AX3,IF(COUNT($U$4:$U4)=AX$2,$V4+AX3,NA())))</f>
        <v>#N/A</v>
      </c>
      <c r="AY4" s="57" t="e">
        <f>IF(AND(ISNUMBER($U4),COUNT($U$4:$U4)=AY$2),$G4,IF($H4="Hold",AY3,IF(COUNT($U$4:$U4)=AY$2,$V4+AY3,NA())))</f>
        <v>#N/A</v>
      </c>
      <c r="AZ4" s="57" t="e">
        <f>IF(AND(ISNUMBER($U4),COUNT($U$4:$U4)=AZ$2),$G4,IF($H4="Hold",AZ3,IF(COUNT($U$4:$U4)=AZ$2,$V4+AZ3,NA())))</f>
        <v>#N/A</v>
      </c>
      <c r="BA4" s="57" t="e">
        <f>IF(AND(ISNUMBER($U4),COUNT($U$4:$U4)=BA$2),$G4,IF($H4="Hold",BA3,IF(COUNT($U$4:$U4)=BA$2,$V4+BA3,NA())))</f>
        <v>#N/A</v>
      </c>
      <c r="BB4" s="57" t="e">
        <f>IF(AND(ISNUMBER($U4),COUNT($U$4:$U4)=BB$2),$G4,IF($H4="Hold",BB3,IF(COUNT($U$4:$U4)=BB$2,$V4+BB3,NA())))</f>
        <v>#N/A</v>
      </c>
      <c r="BC4" s="57" t="e">
        <f>IF(AND(ISNUMBER($U4),COUNT($U$4:$U4)=BC$2),$G4,IF($H4="Hold",BC3,IF(COUNT($U$4:$U4)=BC$2,$V4+BC3,NA())))</f>
        <v>#N/A</v>
      </c>
      <c r="BD4" s="57" t="e">
        <f>IF(AND(ISNUMBER($U4),COUNT($U$4:$U4)=BD$2),$G4,IF($H4="Hold",BD3,IF(COUNT($U$4:$U4)=BD$2,$V4+BD3,NA())))</f>
        <v>#N/A</v>
      </c>
      <c r="BE4" s="57" t="e">
        <f>IF(AND(ISNUMBER($U4),COUNT($U$4:$U4)=BE$2),$G4,IF($H4="Hold",BE3,IF(COUNT($U$4:$U4)=BE$2,$V4+BE3,NA())))</f>
        <v>#N/A</v>
      </c>
      <c r="BF4" s="57" t="e">
        <f>IF(AND(ISNUMBER($U4),COUNT($U$4:$U4)=BF$2),$G4,IF($H4="Hold",BF3,IF(COUNT($U$4:$U4)=BF$2,$V4+BF3,NA())))</f>
        <v>#N/A</v>
      </c>
      <c r="BG4" s="57" t="e">
        <f>IF(AND(ISNUMBER($U4),COUNT($U$4:$U4)=BG$2),$G4,IF($H4="Hold",BG3,IF(COUNT($U$4:$U4)=BG$2,$V4+BG3,NA())))</f>
        <v>#N/A</v>
      </c>
      <c r="BH4" s="55" t="e">
        <f>IF(AND(COUNT($U$4:$U4)=BH$2,$H4="Hold"),"Hold",NA())</f>
        <v>#N/A</v>
      </c>
      <c r="BI4" s="55" t="e">
        <f>IF(AND(COUNT($U$4:$U4)=BI$2,$H4="Hold"),"Hold",NA())</f>
        <v>#N/A</v>
      </c>
      <c r="BJ4" s="55" t="e">
        <f>IF(AND(COUNT($U$4:$U4)=BJ$2,$H4="Hold"),"Hold",NA())</f>
        <v>#N/A</v>
      </c>
      <c r="BK4" s="55" t="e">
        <f>IF(AND(COUNT($U$4:$U4)=BK$2,$H4="Hold"),"Hold",NA())</f>
        <v>#N/A</v>
      </c>
      <c r="BL4" s="55" t="e">
        <f>IF(AND(COUNT($U$4:$U4)=BL$2,$H4="Hold"),"Hold",NA())</f>
        <v>#N/A</v>
      </c>
      <c r="BM4" s="55" t="e">
        <f>IF(AND(COUNT($U$4:$U4)=BM$2,$H4="Hold"),"Hold",NA())</f>
        <v>#N/A</v>
      </c>
      <c r="BN4" s="55" t="e">
        <f>IF(AND(COUNT($U$4:$U4)=BN$2,$H4="Hold"),"Hold",NA())</f>
        <v>#N/A</v>
      </c>
      <c r="BO4" s="55" t="e">
        <f>IF(AND(COUNT($U$4:$U4)=BO$2,$H4="Hold"),"Hold",NA())</f>
        <v>#N/A</v>
      </c>
      <c r="BP4" s="55" t="e">
        <f>IF(AND(COUNT($U$4:$U4)=BP$2,$H4="Hold"),"Hold",NA())</f>
        <v>#N/A</v>
      </c>
      <c r="BQ4" s="55" t="e">
        <f>IF(AND(COUNT($U$4:$U4)=BQ$2,$H4="Hold"),"Hold",NA())</f>
        <v>#N/A</v>
      </c>
      <c r="BR4" s="55" t="e">
        <f>IF(AND(COUNT($U$4:$U4)=BR$2,$H4="Hold"),"Hold",NA())</f>
        <v>#N/A</v>
      </c>
      <c r="BS4" s="55" t="e">
        <f>IF(AND(COUNT($U$4:$U4)=BS$2,$H4="Hold"),"Hold",NA())</f>
        <v>#N/A</v>
      </c>
    </row>
    <row r="5" spans="1:73" s="2" customFormat="1" ht="18.75" customHeight="1" thickTop="1" thickBot="1" x14ac:dyDescent="0.3">
      <c r="B5" s="21"/>
      <c r="C5" s="88"/>
      <c r="D5" s="9">
        <f>D4+2</f>
        <v>2</v>
      </c>
      <c r="E5" s="10">
        <f>E4+14</f>
        <v>42604</v>
      </c>
      <c r="F5" s="5" t="str">
        <f>IFERROR(IF(COUNT(G$4:G5)=0,"",IF(H5="Hold",F4,IF(ISNUMBER(U5),G5,F4+V5))),"")</f>
        <v/>
      </c>
      <c r="G5" s="13"/>
      <c r="H5" s="27"/>
      <c r="I5" s="17"/>
      <c r="J5" s="93"/>
      <c r="K5" s="30"/>
      <c r="L5" s="144" t="s">
        <v>12</v>
      </c>
      <c r="M5" s="144"/>
      <c r="N5" s="159"/>
      <c r="O5" s="159"/>
      <c r="P5" s="33"/>
      <c r="R5" s="46">
        <v>2</v>
      </c>
      <c r="S5" s="47" t="e">
        <f t="shared" si="0"/>
        <v>#N/A</v>
      </c>
      <c r="T5" s="47" t="s">
        <v>55</v>
      </c>
      <c r="U5" s="52" t="str">
        <f>IF(H5="30 Mins",$N$19,IF(H5="45 Mins",$N$20,IF(H5="60 Mins",$N$21,IF(H5="Alt 1",$N$22,IF(H5="Alt 2",$N$23,IF(H5="Alt 3",$N$24,IF(H5="Alt 4",$N$25,IF(H5="Alt 5",#REF!,IF(H5="Change",V4,"")))))))))</f>
        <v/>
      </c>
      <c r="V5" s="53" t="e">
        <f>IF(COUNT(U$4:U5)=0,NA(),IF(ISNUMBER(U5),U5,V4))</f>
        <v>#N/A</v>
      </c>
      <c r="W5" s="48" t="e">
        <f t="shared" si="1"/>
        <v>#N/A</v>
      </c>
      <c r="X5" s="72" t="str">
        <f>IF(AND(ISNUMBER($S5),COUNT($U$4:$U5)=X$2),$S5,"")</f>
        <v/>
      </c>
      <c r="Y5" s="72" t="str">
        <f>IF(AND(ISNUMBER($S5),COUNT($U$4:$U5)=Y$2),$S5,"")</f>
        <v/>
      </c>
      <c r="Z5" s="72" t="str">
        <f>IF(AND(ISNUMBER($S5),COUNT($U$4:$U5)=Z$2),$S5,"")</f>
        <v/>
      </c>
      <c r="AA5" s="72" t="str">
        <f>IF(AND(ISNUMBER($S5),COUNT($U$4:$U5)=AA$2),$S5,"")</f>
        <v/>
      </c>
      <c r="AB5" s="72" t="str">
        <f>IF(AND(ISNUMBER($S5),COUNT($U$4:$U5)=AB$2),$S5,"")</f>
        <v/>
      </c>
      <c r="AC5" s="72" t="str">
        <f>IF(AND(ISNUMBER($S5),COUNT($U$4:$U5)=AC$2),$S5,"")</f>
        <v/>
      </c>
      <c r="AD5" s="72" t="str">
        <f>IF(AND(ISNUMBER($S5),COUNT($U$4:$U5)=AD$2),$S5,"")</f>
        <v/>
      </c>
      <c r="AE5" s="72" t="str">
        <f>IF(AND(ISNUMBER($S5),COUNT($U$4:$U5)=AE$2),$S5,"")</f>
        <v/>
      </c>
      <c r="AF5" s="72" t="str">
        <f>IF(AND(ISNUMBER($S5),COUNT($U$4:$U5)=AF$2),$S5,"")</f>
        <v/>
      </c>
      <c r="AG5" s="72" t="str">
        <f>IF(AND(ISNUMBER($S5),COUNT($U$4:$U5)=AG$2),$S5,"")</f>
        <v/>
      </c>
      <c r="AH5" s="72" t="str">
        <f>IF(AND(ISNUMBER($S5),COUNT($U$4:$U5)=AH$2),$S5,"")</f>
        <v/>
      </c>
      <c r="AI5" s="72" t="str">
        <f>IF(AND(ISNUMBER($S5),COUNT($U$4:$U5)=AI$2),$S5,"")</f>
        <v/>
      </c>
      <c r="AJ5" s="51" t="e">
        <f>IFERROR(IF(COUNT($U$4:$U5)&lt;&gt;AJ$2,NA(),SLOPE(X$4:X$26,$R$4:$R$26)*($R5-COUNTIF(BH$4:BH5,"Hold"))+INTERCEPT(X$4:X$26,$R$4:$R$26)),NA())</f>
        <v>#N/A</v>
      </c>
      <c r="AK5" s="51" t="e">
        <f>IFERROR(IF(COUNT($U$4:$U5)&lt;&gt;AK$2,NA(),SLOPE(Y$4:Y$26,$R$4:$R$26)*($R5-COUNTIF(BI$4:BI5,"Hold"))+INTERCEPT(Y$4:Y$26,$R$4:$R$26)),NA())</f>
        <v>#N/A</v>
      </c>
      <c r="AL5" s="51" t="e">
        <f>IFERROR(IF(COUNT($U$4:$U5)&lt;&gt;AL$2,NA(),SLOPE(Z$4:Z$26,$R$4:$R$26)*($R5-COUNTIF(BJ$4:BJ5,"Hold"))+INTERCEPT(Z$4:Z$26,$R$4:$R$26)),NA())</f>
        <v>#N/A</v>
      </c>
      <c r="AM5" s="51" t="e">
        <f>IFERROR(IF(COUNT($U$4:$U5)&lt;&gt;AM$2,NA(),SLOPE(AA$4:AA$26,$R$4:$R$26)*($R5-COUNTIF(BK$4:BK5,"Hold"))+INTERCEPT(AA$4:AA$26,$R$4:$R$26)),NA())</f>
        <v>#N/A</v>
      </c>
      <c r="AN5" s="51" t="e">
        <f>IFERROR(IF(COUNT($U$4:$U5)&lt;&gt;AN$2,NA(),SLOPE(AB$4:AB$26,$R$4:$R$26)*($R5-COUNTIF(BL$4:BL5,"Hold"))+INTERCEPT(AB$4:AB$26,$R$4:$R$26)),NA())</f>
        <v>#N/A</v>
      </c>
      <c r="AO5" s="51" t="e">
        <f>IFERROR(IF(COUNT($U$4:$U5)&lt;&gt;AO$2,NA(),SLOPE(AC$4:AC$26,$R$4:$R$26)*($R5-COUNTIF(BM$4:BM5,"Hold"))+INTERCEPT(AC$4:AC$26,$R$4:$R$26)),NA())</f>
        <v>#N/A</v>
      </c>
      <c r="AP5" s="51" t="e">
        <f>IFERROR(IF(COUNT($U$4:$U5)&lt;&gt;AP$2,NA(),SLOPE(AD$4:AD$26,$R$4:$R$26)*($R5-COUNTIF(BN$4:BN5,"Hold"))+INTERCEPT(AD$4:AD$26,$R$4:$R$26)),NA())</f>
        <v>#N/A</v>
      </c>
      <c r="AQ5" s="51" t="e">
        <f>IFERROR(IF(COUNT($U$4:$U5)&lt;&gt;AQ$2,NA(),SLOPE(AE$4:AE$26,$R$4:$R$26)*($R5-COUNTIF(BO$4:BO5,"Hold"))+INTERCEPT(AE$4:AE$26,$R$4:$R$26)),NA())</f>
        <v>#N/A</v>
      </c>
      <c r="AR5" s="51" t="e">
        <f>IFERROR(IF(COUNT($U$4:$U5)&lt;&gt;AR$2,NA(),SLOPE(AF$4:AF$26,$R$4:$R$26)*($R5-COUNTIF(BP$4:BP5,"Hold"))+INTERCEPT(AF$4:AF$26,$R$4:$R$26)),NA())</f>
        <v>#N/A</v>
      </c>
      <c r="AS5" s="51" t="e">
        <f>IFERROR(IF(COUNT($U$4:$U5)&lt;&gt;AS$2,NA(),SLOPE(AG$4:AG$26,$R$4:$R$26)*($R5-COUNTIF(BQ$4:BQ5,"Hold"))+INTERCEPT(AG$4:AG$26,$R$4:$R$26)),NA())</f>
        <v>#N/A</v>
      </c>
      <c r="AT5" s="51" t="e">
        <f>IFERROR(IF(COUNT($U$4:$U5)&lt;&gt;AT$2,NA(),SLOPE(AH$4:AH$26,$R$4:$R$26)*($R5-COUNTIF(BR$4:BR5,"Hold"))+INTERCEPT(AH$4:AH$26,$R$4:$R$26)),NA())</f>
        <v>#N/A</v>
      </c>
      <c r="AU5" s="51" t="e">
        <f>IFERROR(IF(COUNT($U$4:$U5)&lt;&gt;AU$2,NA(),SLOPE(AI$4:AI$26,$R$4:$R$26)*($R5-COUNTIF(BS$4:BS5,"Hold"))+INTERCEPT(AI$4:AI$26,$R$4:$R$26)),NA())</f>
        <v>#N/A</v>
      </c>
      <c r="AV5" s="57" t="e">
        <f>IF(AND(ISNUMBER($U5),COUNT($U$4:$U5)=AV$2),$G5,IF($H5="Hold",AV4,IF(COUNT($U$4:$U5)=AV$2,$V5+AV4,NA())))</f>
        <v>#N/A</v>
      </c>
      <c r="AW5" s="57" t="e">
        <f>IF(AND(ISNUMBER($U5),COUNT($U$4:$U5)=AW$2),$G5,IF($H5="Hold",AW4,IF(COUNT($U$4:$U5)=AW$2,$V5+AW4,NA())))</f>
        <v>#N/A</v>
      </c>
      <c r="AX5" s="57" t="e">
        <f>IF(AND(ISNUMBER($U5),COUNT($U$4:$U5)=AX$2),$G5,IF($H5="Hold",AX4,IF(COUNT($U$4:$U5)=AX$2,$V5+AX4,NA())))</f>
        <v>#N/A</v>
      </c>
      <c r="AY5" s="57" t="e">
        <f>IF(AND(ISNUMBER($U5),COUNT($U$4:$U5)=AY$2),$G5,IF($H5="Hold",AY4,IF(COUNT($U$4:$U5)=AY$2,$V5+AY4,NA())))</f>
        <v>#N/A</v>
      </c>
      <c r="AZ5" s="57" t="e">
        <f>IF(AND(ISNUMBER($U5),COUNT($U$4:$U5)=AZ$2),$G5,IF($H5="Hold",AZ4,IF(COUNT($U$4:$U5)=AZ$2,$V5+AZ4,NA())))</f>
        <v>#N/A</v>
      </c>
      <c r="BA5" s="57" t="e">
        <f>IF(AND(ISNUMBER($U5),COUNT($U$4:$U5)=BA$2),$G5,IF($H5="Hold",BA4,IF(COUNT($U$4:$U5)=BA$2,$V5+BA4,NA())))</f>
        <v>#N/A</v>
      </c>
      <c r="BB5" s="57" t="e">
        <f>IF(AND(ISNUMBER($U5),COUNT($U$4:$U5)=BB$2),$G5,IF($H5="Hold",BB4,IF(COUNT($U$4:$U5)=BB$2,$V5+BB4,NA())))</f>
        <v>#N/A</v>
      </c>
      <c r="BC5" s="57" t="e">
        <f>IF(AND(ISNUMBER($U5),COUNT($U$4:$U5)=BC$2),$G5,IF($H5="Hold",BC4,IF(COUNT($U$4:$U5)=BC$2,$V5+BC4,NA())))</f>
        <v>#N/A</v>
      </c>
      <c r="BD5" s="57" t="e">
        <f>IF(AND(ISNUMBER($U5),COUNT($U$4:$U5)=BD$2),$G5,IF($H5="Hold",BD4,IF(COUNT($U$4:$U5)=BD$2,$V5+BD4,NA())))</f>
        <v>#N/A</v>
      </c>
      <c r="BE5" s="57" t="e">
        <f>IF(AND(ISNUMBER($U5),COUNT($U$4:$U5)=BE$2),$G5,IF($H5="Hold",BE4,IF(COUNT($U$4:$U5)=BE$2,$V5+BE4,NA())))</f>
        <v>#N/A</v>
      </c>
      <c r="BF5" s="57" t="e">
        <f>IF(AND(ISNUMBER($U5),COUNT($U$4:$U5)=BF$2),$G5,IF($H5="Hold",BF4,IF(COUNT($U$4:$U5)=BF$2,$V5+BF4,NA())))</f>
        <v>#N/A</v>
      </c>
      <c r="BG5" s="57" t="e">
        <f>IF(AND(ISNUMBER($U5),COUNT($U$4:$U5)=BG$2),$G5,IF($H5="Hold",BG4,IF(COUNT($U$4:$U5)=BG$2,$V5+BG4,NA())))</f>
        <v>#N/A</v>
      </c>
      <c r="BH5" s="55" t="e">
        <f>IF(AND(COUNT($U$4:$U5)=BH$2,$H5="Hold"),"Hold",NA())</f>
        <v>#N/A</v>
      </c>
      <c r="BI5" s="55" t="e">
        <f>IF(AND(COUNT($U$4:$U5)=BI$2,$H5="Hold"),"Hold",NA())</f>
        <v>#N/A</v>
      </c>
      <c r="BJ5" s="55" t="e">
        <f>IF(AND(COUNT($U$4:$U5)=BJ$2,$H5="Hold"),"Hold",NA())</f>
        <v>#N/A</v>
      </c>
      <c r="BK5" s="55" t="e">
        <f>IF(AND(COUNT($U$4:$U5)=BK$2,$H5="Hold"),"Hold",NA())</f>
        <v>#N/A</v>
      </c>
      <c r="BL5" s="55" t="e">
        <f>IF(AND(COUNT($U$4:$U5)=BL$2,$H5="Hold"),"Hold",NA())</f>
        <v>#N/A</v>
      </c>
      <c r="BM5" s="55" t="e">
        <f>IF(AND(COUNT($U$4:$U5)=BM$2,$H5="Hold"),"Hold",NA())</f>
        <v>#N/A</v>
      </c>
      <c r="BN5" s="55" t="e">
        <f>IF(AND(COUNT($U$4:$U5)=BN$2,$H5="Hold"),"Hold",NA())</f>
        <v>#N/A</v>
      </c>
      <c r="BO5" s="55" t="e">
        <f>IF(AND(COUNT($U$4:$U5)=BO$2,$H5="Hold"),"Hold",NA())</f>
        <v>#N/A</v>
      </c>
      <c r="BP5" s="55" t="e">
        <f>IF(AND(COUNT($U$4:$U5)=BP$2,$H5="Hold"),"Hold",NA())</f>
        <v>#N/A</v>
      </c>
      <c r="BQ5" s="55" t="e">
        <f>IF(AND(COUNT($U$4:$U5)=BQ$2,$H5="Hold"),"Hold",NA())</f>
        <v>#N/A</v>
      </c>
      <c r="BR5" s="55" t="e">
        <f>IF(AND(COUNT($U$4:$U5)=BR$2,$H5="Hold"),"Hold",NA())</f>
        <v>#N/A</v>
      </c>
      <c r="BS5" s="55" t="e">
        <f>IF(AND(COUNT($U$4:$U5)=BS$2,$H5="Hold"),"Hold",NA())</f>
        <v>#N/A</v>
      </c>
    </row>
    <row r="6" spans="1:73" s="94" customFormat="1" ht="18.75" customHeight="1" thickTop="1" x14ac:dyDescent="0.25">
      <c r="B6" s="22"/>
      <c r="C6" s="95"/>
      <c r="D6" s="9">
        <f t="shared" ref="D6:D26" si="2">D5+2</f>
        <v>4</v>
      </c>
      <c r="E6" s="10">
        <f t="shared" ref="E6:E26" si="3">E5+14</f>
        <v>42618</v>
      </c>
      <c r="F6" s="5" t="str">
        <f>IFERROR(IF(COUNT(G$4:G6)=0,"",IF(H6="Hold",F5,IF(ISNUMBER(U6),G6,F5+V6))),"")</f>
        <v/>
      </c>
      <c r="G6" s="13"/>
      <c r="H6" s="27"/>
      <c r="I6" s="17"/>
      <c r="J6" s="93"/>
      <c r="K6" s="34"/>
      <c r="L6" s="74"/>
      <c r="M6" s="74"/>
      <c r="N6" s="75"/>
      <c r="O6" s="75"/>
      <c r="P6" s="35"/>
      <c r="R6" s="46">
        <v>3</v>
      </c>
      <c r="S6" s="47" t="e">
        <f t="shared" si="0"/>
        <v>#N/A</v>
      </c>
      <c r="T6" s="47" t="s">
        <v>66</v>
      </c>
      <c r="U6" s="52" t="str">
        <f>IF(H6="30 Mins",$N$19,IF(H6="45 Mins",$N$20,IF(H6="60 Mins",$N$21,IF(H6="Alt 1",$N$22,IF(H6="Alt 2",$N$23,IF(H6="Alt 3",$N$24,IF(H6="Alt 4",$N$25,IF(H6="Alt 5",#REF!,IF(H6="Change",V5,"")))))))))</f>
        <v/>
      </c>
      <c r="V6" s="53" t="e">
        <f>IF(COUNT(U$4:U6)=0,NA(),IF(ISNUMBER(U6),U6,V5))</f>
        <v>#N/A</v>
      </c>
      <c r="W6" s="48" t="e">
        <f t="shared" si="1"/>
        <v>#N/A</v>
      </c>
      <c r="X6" s="72" t="str">
        <f>IF(AND(ISNUMBER($S6),COUNT($U$4:$U6)=X$2),$S6,"")</f>
        <v/>
      </c>
      <c r="Y6" s="72" t="str">
        <f>IF(AND(ISNUMBER($S6),COUNT($U$4:$U6)=Y$2),$S6,"")</f>
        <v/>
      </c>
      <c r="Z6" s="72" t="str">
        <f>IF(AND(ISNUMBER($S6),COUNT($U$4:$U6)=Z$2),$S6,"")</f>
        <v/>
      </c>
      <c r="AA6" s="72" t="str">
        <f>IF(AND(ISNUMBER($S6),COUNT($U$4:$U6)=AA$2),$S6,"")</f>
        <v/>
      </c>
      <c r="AB6" s="72" t="str">
        <f>IF(AND(ISNUMBER($S6),COUNT($U$4:$U6)=AB$2),$S6,"")</f>
        <v/>
      </c>
      <c r="AC6" s="72" t="str">
        <f>IF(AND(ISNUMBER($S6),COUNT($U$4:$U6)=AC$2),$S6,"")</f>
        <v/>
      </c>
      <c r="AD6" s="72" t="str">
        <f>IF(AND(ISNUMBER($S6),COUNT($U$4:$U6)=AD$2),$S6,"")</f>
        <v/>
      </c>
      <c r="AE6" s="72" t="str">
        <f>IF(AND(ISNUMBER($S6),COUNT($U$4:$U6)=AE$2),$S6,"")</f>
        <v/>
      </c>
      <c r="AF6" s="72" t="str">
        <f>IF(AND(ISNUMBER($S6),COUNT($U$4:$U6)=AF$2),$S6,"")</f>
        <v/>
      </c>
      <c r="AG6" s="72" t="str">
        <f>IF(AND(ISNUMBER($S6),COUNT($U$4:$U6)=AG$2),$S6,"")</f>
        <v/>
      </c>
      <c r="AH6" s="72" t="str">
        <f>IF(AND(ISNUMBER($S6),COUNT($U$4:$U6)=AH$2),$S6,"")</f>
        <v/>
      </c>
      <c r="AI6" s="72" t="str">
        <f>IF(AND(ISNUMBER($S6),COUNT($U$4:$U6)=AI$2),$S6,"")</f>
        <v/>
      </c>
      <c r="AJ6" s="51" t="e">
        <f>IFERROR(IF(COUNT($U$4:$U6)&lt;&gt;AJ$2,NA(),SLOPE(X$4:X$26,$R$4:$R$26)*($R6-COUNTIF(BH$4:BH6,"Hold"))+INTERCEPT(X$4:X$26,$R$4:$R$26)),NA())</f>
        <v>#N/A</v>
      </c>
      <c r="AK6" s="51" t="e">
        <f>IFERROR(IF(COUNT($U$4:$U6)&lt;&gt;AK$2,NA(),SLOPE(Y$4:Y$26,$R$4:$R$26)*($R6-COUNTIF(BI$4:BI6,"Hold"))+INTERCEPT(Y$4:Y$26,$R$4:$R$26)),NA())</f>
        <v>#N/A</v>
      </c>
      <c r="AL6" s="51" t="e">
        <f>IFERROR(IF(COUNT($U$4:$U6)&lt;&gt;AL$2,NA(),SLOPE(Z$4:Z$26,$R$4:$R$26)*($R6-COUNTIF(BJ$4:BJ6,"Hold"))+INTERCEPT(Z$4:Z$26,$R$4:$R$26)),NA())</f>
        <v>#N/A</v>
      </c>
      <c r="AM6" s="51" t="e">
        <f>IFERROR(IF(COUNT($U$4:$U6)&lt;&gt;AM$2,NA(),SLOPE(AA$4:AA$26,$R$4:$R$26)*($R6-COUNTIF(BK$4:BK6,"Hold"))+INTERCEPT(AA$4:AA$26,$R$4:$R$26)),NA())</f>
        <v>#N/A</v>
      </c>
      <c r="AN6" s="51" t="e">
        <f>IFERROR(IF(COUNT($U$4:$U6)&lt;&gt;AN$2,NA(),SLOPE(AB$4:AB$26,$R$4:$R$26)*($R6-COUNTIF(BL$4:BL6,"Hold"))+INTERCEPT(AB$4:AB$26,$R$4:$R$26)),NA())</f>
        <v>#N/A</v>
      </c>
      <c r="AO6" s="51" t="e">
        <f>IFERROR(IF(COUNT($U$4:$U6)&lt;&gt;AO$2,NA(),SLOPE(AC$4:AC$26,$R$4:$R$26)*($R6-COUNTIF(BM$4:BM6,"Hold"))+INTERCEPT(AC$4:AC$26,$R$4:$R$26)),NA())</f>
        <v>#N/A</v>
      </c>
      <c r="AP6" s="51" t="e">
        <f>IFERROR(IF(COUNT($U$4:$U6)&lt;&gt;AP$2,NA(),SLOPE(AD$4:AD$26,$R$4:$R$26)*($R6-COUNTIF(BN$4:BN6,"Hold"))+INTERCEPT(AD$4:AD$26,$R$4:$R$26)),NA())</f>
        <v>#N/A</v>
      </c>
      <c r="AQ6" s="51" t="e">
        <f>IFERROR(IF(COUNT($U$4:$U6)&lt;&gt;AQ$2,NA(),SLOPE(AE$4:AE$26,$R$4:$R$26)*($R6-COUNTIF(BO$4:BO6,"Hold"))+INTERCEPT(AE$4:AE$26,$R$4:$R$26)),NA())</f>
        <v>#N/A</v>
      </c>
      <c r="AR6" s="51" t="e">
        <f>IFERROR(IF(COUNT($U$4:$U6)&lt;&gt;AR$2,NA(),SLOPE(AF$4:AF$26,$R$4:$R$26)*($R6-COUNTIF(BP$4:BP6,"Hold"))+INTERCEPT(AF$4:AF$26,$R$4:$R$26)),NA())</f>
        <v>#N/A</v>
      </c>
      <c r="AS6" s="51" t="e">
        <f>IFERROR(IF(COUNT($U$4:$U6)&lt;&gt;AS$2,NA(),SLOPE(AG$4:AG$26,$R$4:$R$26)*($R6-COUNTIF(BQ$4:BQ6,"Hold"))+INTERCEPT(AG$4:AG$26,$R$4:$R$26)),NA())</f>
        <v>#N/A</v>
      </c>
      <c r="AT6" s="51" t="e">
        <f>IFERROR(IF(COUNT($U$4:$U6)&lt;&gt;AT$2,NA(),SLOPE(AH$4:AH$26,$R$4:$R$26)*($R6-COUNTIF(BR$4:BR6,"Hold"))+INTERCEPT(AH$4:AH$26,$R$4:$R$26)),NA())</f>
        <v>#N/A</v>
      </c>
      <c r="AU6" s="51" t="e">
        <f>IFERROR(IF(COUNT($U$4:$U6)&lt;&gt;AU$2,NA(),SLOPE(AI$4:AI$26,$R$4:$R$26)*($R6-COUNTIF(BS$4:BS6,"Hold"))+INTERCEPT(AI$4:AI$26,$R$4:$R$26)),NA())</f>
        <v>#N/A</v>
      </c>
      <c r="AV6" s="57" t="e">
        <f>IF(AND(ISNUMBER($U6),COUNT($U$4:$U6)=AV$2),$G6,IF($H6="Hold",AV5,IF(COUNT($U$4:$U6)=AV$2,$V6+AV5,NA())))</f>
        <v>#N/A</v>
      </c>
      <c r="AW6" s="57" t="e">
        <f>IF(AND(ISNUMBER($U6),COUNT($U$4:$U6)=AW$2),$G6,IF($H6="Hold",AW5,IF(COUNT($U$4:$U6)=AW$2,$V6+AW5,NA())))</f>
        <v>#N/A</v>
      </c>
      <c r="AX6" s="57" t="e">
        <f>IF(AND(ISNUMBER($U6),COUNT($U$4:$U6)=AX$2),$G6,IF($H6="Hold",AX5,IF(COUNT($U$4:$U6)=AX$2,$V6+AX5,NA())))</f>
        <v>#N/A</v>
      </c>
      <c r="AY6" s="57" t="e">
        <f>IF(AND(ISNUMBER($U6),COUNT($U$4:$U6)=AY$2),$G6,IF($H6="Hold",AY5,IF(COUNT($U$4:$U6)=AY$2,$V6+AY5,NA())))</f>
        <v>#N/A</v>
      </c>
      <c r="AZ6" s="57" t="e">
        <f>IF(AND(ISNUMBER($U6),COUNT($U$4:$U6)=AZ$2),$G6,IF($H6="Hold",AZ5,IF(COUNT($U$4:$U6)=AZ$2,$V6+AZ5,NA())))</f>
        <v>#N/A</v>
      </c>
      <c r="BA6" s="57" t="e">
        <f>IF(AND(ISNUMBER($U6),COUNT($U$4:$U6)=BA$2),$G6,IF($H6="Hold",BA5,IF(COUNT($U$4:$U6)=BA$2,$V6+BA5,NA())))</f>
        <v>#N/A</v>
      </c>
      <c r="BB6" s="57" t="e">
        <f>IF(AND(ISNUMBER($U6),COUNT($U$4:$U6)=BB$2),$G6,IF($H6="Hold",BB5,IF(COUNT($U$4:$U6)=BB$2,$V6+BB5,NA())))</f>
        <v>#N/A</v>
      </c>
      <c r="BC6" s="57" t="e">
        <f>IF(AND(ISNUMBER($U6),COUNT($U$4:$U6)=BC$2),$G6,IF($H6="Hold",BC5,IF(COUNT($U$4:$U6)=BC$2,$V6+BC5,NA())))</f>
        <v>#N/A</v>
      </c>
      <c r="BD6" s="57" t="e">
        <f>IF(AND(ISNUMBER($U6),COUNT($U$4:$U6)=BD$2),$G6,IF($H6="Hold",BD5,IF(COUNT($U$4:$U6)=BD$2,$V6+BD5,NA())))</f>
        <v>#N/A</v>
      </c>
      <c r="BE6" s="57" t="e">
        <f>IF(AND(ISNUMBER($U6),COUNT($U$4:$U6)=BE$2),$G6,IF($H6="Hold",BE5,IF(COUNT($U$4:$U6)=BE$2,$V6+BE5,NA())))</f>
        <v>#N/A</v>
      </c>
      <c r="BF6" s="57" t="e">
        <f>IF(AND(ISNUMBER($U6),COUNT($U$4:$U6)=BF$2),$G6,IF($H6="Hold",BF5,IF(COUNT($U$4:$U6)=BF$2,$V6+BF5,NA())))</f>
        <v>#N/A</v>
      </c>
      <c r="BG6" s="57" t="e">
        <f>IF(AND(ISNUMBER($U6),COUNT($U$4:$U6)=BG$2),$G6,IF($H6="Hold",BG5,IF(COUNT($U$4:$U6)=BG$2,$V6+BG5,NA())))</f>
        <v>#N/A</v>
      </c>
      <c r="BH6" s="55" t="e">
        <f>IF(AND(COUNT($U$4:$U6)=BH$2,$H6="Hold"),"Hold",NA())</f>
        <v>#N/A</v>
      </c>
      <c r="BI6" s="55" t="e">
        <f>IF(AND(COUNT($U$4:$U6)=BI$2,$H6="Hold"),"Hold",NA())</f>
        <v>#N/A</v>
      </c>
      <c r="BJ6" s="55" t="e">
        <f>IF(AND(COUNT($U$4:$U6)=BJ$2,$H6="Hold"),"Hold",NA())</f>
        <v>#N/A</v>
      </c>
      <c r="BK6" s="55" t="e">
        <f>IF(AND(COUNT($U$4:$U6)=BK$2,$H6="Hold"),"Hold",NA())</f>
        <v>#N/A</v>
      </c>
      <c r="BL6" s="55" t="e">
        <f>IF(AND(COUNT($U$4:$U6)=BL$2,$H6="Hold"),"Hold",NA())</f>
        <v>#N/A</v>
      </c>
      <c r="BM6" s="55" t="e">
        <f>IF(AND(COUNT($U$4:$U6)=BM$2,$H6="Hold"),"Hold",NA())</f>
        <v>#N/A</v>
      </c>
      <c r="BN6" s="55" t="e">
        <f>IF(AND(COUNT($U$4:$U6)=BN$2,$H6="Hold"),"Hold",NA())</f>
        <v>#N/A</v>
      </c>
      <c r="BO6" s="55" t="e">
        <f>IF(AND(COUNT($U$4:$U6)=BO$2,$H6="Hold"),"Hold",NA())</f>
        <v>#N/A</v>
      </c>
      <c r="BP6" s="55" t="e">
        <f>IF(AND(COUNT($U$4:$U6)=BP$2,$H6="Hold"),"Hold",NA())</f>
        <v>#N/A</v>
      </c>
      <c r="BQ6" s="55" t="e">
        <f>IF(AND(COUNT($U$4:$U6)=BQ$2,$H6="Hold"),"Hold",NA())</f>
        <v>#N/A</v>
      </c>
      <c r="BR6" s="55" t="e">
        <f>IF(AND(COUNT($U$4:$U6)=BR$2,$H6="Hold"),"Hold",NA())</f>
        <v>#N/A</v>
      </c>
      <c r="BS6" s="55" t="e">
        <f>IF(AND(COUNT($U$4:$U6)=BS$2,$H6="Hold"),"Hold",NA())</f>
        <v>#N/A</v>
      </c>
    </row>
    <row r="7" spans="1:73" s="94" customFormat="1" ht="18.75" customHeight="1" x14ac:dyDescent="0.25">
      <c r="B7" s="22"/>
      <c r="C7" s="95"/>
      <c r="D7" s="9">
        <f t="shared" si="2"/>
        <v>6</v>
      </c>
      <c r="E7" s="10">
        <f t="shared" si="3"/>
        <v>42632</v>
      </c>
      <c r="F7" s="5" t="str">
        <f>IFERROR(IF(COUNT(G$4:G7)=0,"",IF(H7="Hold",F6,IF(ISNUMBER(U7),G7,F6+V7))),"")</f>
        <v/>
      </c>
      <c r="G7" s="13"/>
      <c r="H7" s="27"/>
      <c r="I7" s="17"/>
      <c r="J7" s="93"/>
      <c r="K7" s="34"/>
      <c r="L7" s="158" t="s">
        <v>61</v>
      </c>
      <c r="M7" s="158"/>
      <c r="N7" s="158"/>
      <c r="O7" s="158"/>
      <c r="P7" s="36"/>
      <c r="R7" s="46">
        <v>4</v>
      </c>
      <c r="S7" s="47" t="e">
        <f t="shared" si="0"/>
        <v>#N/A</v>
      </c>
      <c r="T7" s="47" t="s">
        <v>67</v>
      </c>
      <c r="U7" s="52" t="str">
        <f>IF(H7="30 Mins",$N$19,IF(H7="45 Mins",$N$20,IF(H7="60 Mins",$N$21,IF(H7="Alt 1",$N$22,IF(H7="Alt 2",$N$23,IF(H7="Alt 3",$N$24,IF(H7="Alt 4",$N$25,IF(H7="Alt 5",#REF!,IF(H7="Change",V6,"")))))))))</f>
        <v/>
      </c>
      <c r="V7" s="53" t="e">
        <f>IF(COUNT(U$4:U7)=0,NA(),IF(ISNUMBER(U7),U7,V6))</f>
        <v>#N/A</v>
      </c>
      <c r="W7" s="48" t="e">
        <f t="shared" si="1"/>
        <v>#N/A</v>
      </c>
      <c r="X7" s="72" t="str">
        <f>IF(AND(ISNUMBER($S7),COUNT($U$4:$U7)=X$2),$S7,"")</f>
        <v/>
      </c>
      <c r="Y7" s="72" t="str">
        <f>IF(AND(ISNUMBER($S7),COUNT($U$4:$U7)=Y$2),$S7,"")</f>
        <v/>
      </c>
      <c r="Z7" s="72" t="str">
        <f>IF(AND(ISNUMBER($S7),COUNT($U$4:$U7)=Z$2),$S7,"")</f>
        <v/>
      </c>
      <c r="AA7" s="72" t="str">
        <f>IF(AND(ISNUMBER($S7),COUNT($U$4:$U7)=AA$2),$S7,"")</f>
        <v/>
      </c>
      <c r="AB7" s="72" t="str">
        <f>IF(AND(ISNUMBER($S7),COUNT($U$4:$U7)=AB$2),$S7,"")</f>
        <v/>
      </c>
      <c r="AC7" s="72" t="str">
        <f>IF(AND(ISNUMBER($S7),COUNT($U$4:$U7)=AC$2),$S7,"")</f>
        <v/>
      </c>
      <c r="AD7" s="72" t="str">
        <f>IF(AND(ISNUMBER($S7),COUNT($U$4:$U7)=AD$2),$S7,"")</f>
        <v/>
      </c>
      <c r="AE7" s="72" t="str">
        <f>IF(AND(ISNUMBER($S7),COUNT($U$4:$U7)=AE$2),$S7,"")</f>
        <v/>
      </c>
      <c r="AF7" s="72" t="str">
        <f>IF(AND(ISNUMBER($S7),COUNT($U$4:$U7)=AF$2),$S7,"")</f>
        <v/>
      </c>
      <c r="AG7" s="72" t="str">
        <f>IF(AND(ISNUMBER($S7),COUNT($U$4:$U7)=AG$2),$S7,"")</f>
        <v/>
      </c>
      <c r="AH7" s="72" t="str">
        <f>IF(AND(ISNUMBER($S7),COUNT($U$4:$U7)=AH$2),$S7,"")</f>
        <v/>
      </c>
      <c r="AI7" s="72" t="str">
        <f>IF(AND(ISNUMBER($S7),COUNT($U$4:$U7)=AI$2),$S7,"")</f>
        <v/>
      </c>
      <c r="AJ7" s="51" t="e">
        <f>IFERROR(IF(COUNT($U$4:$U7)&lt;&gt;AJ$2,NA(),SLOPE(X$4:X$26,$R$4:$R$26)*($R7-COUNTIF(BH$4:BH7,"Hold"))+INTERCEPT(X$4:X$26,$R$4:$R$26)),NA())</f>
        <v>#N/A</v>
      </c>
      <c r="AK7" s="51" t="e">
        <f>IFERROR(IF(COUNT($U$4:$U7)&lt;&gt;AK$2,NA(),SLOPE(Y$4:Y$26,$R$4:$R$26)*($R7-COUNTIF(BI$4:BI7,"Hold"))+INTERCEPT(Y$4:Y$26,$R$4:$R$26)),NA())</f>
        <v>#N/A</v>
      </c>
      <c r="AL7" s="51" t="e">
        <f>IFERROR(IF(COUNT($U$4:$U7)&lt;&gt;AL$2,NA(),SLOPE(Z$4:Z$26,$R$4:$R$26)*($R7-COUNTIF(BJ$4:BJ7,"Hold"))+INTERCEPT(Z$4:Z$26,$R$4:$R$26)),NA())</f>
        <v>#N/A</v>
      </c>
      <c r="AM7" s="51" t="e">
        <f>IFERROR(IF(COUNT($U$4:$U7)&lt;&gt;AM$2,NA(),SLOPE(AA$4:AA$26,$R$4:$R$26)*($R7-COUNTIF(BK$4:BK7,"Hold"))+INTERCEPT(AA$4:AA$26,$R$4:$R$26)),NA())</f>
        <v>#N/A</v>
      </c>
      <c r="AN7" s="51" t="e">
        <f>IFERROR(IF(COUNT($U$4:$U7)&lt;&gt;AN$2,NA(),SLOPE(AB$4:AB$26,$R$4:$R$26)*($R7-COUNTIF(BL$4:BL7,"Hold"))+INTERCEPT(AB$4:AB$26,$R$4:$R$26)),NA())</f>
        <v>#N/A</v>
      </c>
      <c r="AO7" s="51" t="e">
        <f>IFERROR(IF(COUNT($U$4:$U7)&lt;&gt;AO$2,NA(),SLOPE(AC$4:AC$26,$R$4:$R$26)*($R7-COUNTIF(BM$4:BM7,"Hold"))+INTERCEPT(AC$4:AC$26,$R$4:$R$26)),NA())</f>
        <v>#N/A</v>
      </c>
      <c r="AP7" s="51" t="e">
        <f>IFERROR(IF(COUNT($U$4:$U7)&lt;&gt;AP$2,NA(),SLOPE(AD$4:AD$26,$R$4:$R$26)*($R7-COUNTIF(BN$4:BN7,"Hold"))+INTERCEPT(AD$4:AD$26,$R$4:$R$26)),NA())</f>
        <v>#N/A</v>
      </c>
      <c r="AQ7" s="51" t="e">
        <f>IFERROR(IF(COUNT($U$4:$U7)&lt;&gt;AQ$2,NA(),SLOPE(AE$4:AE$26,$R$4:$R$26)*($R7-COUNTIF(BO$4:BO7,"Hold"))+INTERCEPT(AE$4:AE$26,$R$4:$R$26)),NA())</f>
        <v>#N/A</v>
      </c>
      <c r="AR7" s="51" t="e">
        <f>IFERROR(IF(COUNT($U$4:$U7)&lt;&gt;AR$2,NA(),SLOPE(AF$4:AF$26,$R$4:$R$26)*($R7-COUNTIF(BP$4:BP7,"Hold"))+INTERCEPT(AF$4:AF$26,$R$4:$R$26)),NA())</f>
        <v>#N/A</v>
      </c>
      <c r="AS7" s="51" t="e">
        <f>IFERROR(IF(COUNT($U$4:$U7)&lt;&gt;AS$2,NA(),SLOPE(AG$4:AG$26,$R$4:$R$26)*($R7-COUNTIF(BQ$4:BQ7,"Hold"))+INTERCEPT(AG$4:AG$26,$R$4:$R$26)),NA())</f>
        <v>#N/A</v>
      </c>
      <c r="AT7" s="51" t="e">
        <f>IFERROR(IF(COUNT($U$4:$U7)&lt;&gt;AT$2,NA(),SLOPE(AH$4:AH$26,$R$4:$R$26)*($R7-COUNTIF(BR$4:BR7,"Hold"))+INTERCEPT(AH$4:AH$26,$R$4:$R$26)),NA())</f>
        <v>#N/A</v>
      </c>
      <c r="AU7" s="51" t="e">
        <f>IFERROR(IF(COUNT($U$4:$U7)&lt;&gt;AU$2,NA(),SLOPE(AI$4:AI$26,$R$4:$R$26)*($R7-COUNTIF(BS$4:BS7,"Hold"))+INTERCEPT(AI$4:AI$26,$R$4:$R$26)),NA())</f>
        <v>#N/A</v>
      </c>
      <c r="AV7" s="57" t="e">
        <f>IF(AND(ISNUMBER($U7),COUNT($U$4:$U7)=AV$2),$G7,IF($H7="Hold",AV6,IF(COUNT($U$4:$U7)=AV$2,$V7+AV6,NA())))</f>
        <v>#N/A</v>
      </c>
      <c r="AW7" s="57" t="e">
        <f>IF(AND(ISNUMBER($U7),COUNT($U$4:$U7)=AW$2),$G7,IF($H7="Hold",AW6,IF(COUNT($U$4:$U7)=AW$2,$V7+AW6,NA())))</f>
        <v>#N/A</v>
      </c>
      <c r="AX7" s="57" t="e">
        <f>IF(AND(ISNUMBER($U7),COUNT($U$4:$U7)=AX$2),$G7,IF($H7="Hold",AX6,IF(COUNT($U$4:$U7)=AX$2,$V7+AX6,NA())))</f>
        <v>#N/A</v>
      </c>
      <c r="AY7" s="57" t="e">
        <f>IF(AND(ISNUMBER($U7),COUNT($U$4:$U7)=AY$2),$G7,IF($H7="Hold",AY6,IF(COUNT($U$4:$U7)=AY$2,$V7+AY6,NA())))</f>
        <v>#N/A</v>
      </c>
      <c r="AZ7" s="57" t="e">
        <f>IF(AND(ISNUMBER($U7),COUNT($U$4:$U7)=AZ$2),$G7,IF($H7="Hold",AZ6,IF(COUNT($U$4:$U7)=AZ$2,$V7+AZ6,NA())))</f>
        <v>#N/A</v>
      </c>
      <c r="BA7" s="57" t="e">
        <f>IF(AND(ISNUMBER($U7),COUNT($U$4:$U7)=BA$2),$G7,IF($H7="Hold",BA6,IF(COUNT($U$4:$U7)=BA$2,$V7+BA6,NA())))</f>
        <v>#N/A</v>
      </c>
      <c r="BB7" s="57" t="e">
        <f>IF(AND(ISNUMBER($U7),COUNT($U$4:$U7)=BB$2),$G7,IF($H7="Hold",BB6,IF(COUNT($U$4:$U7)=BB$2,$V7+BB6,NA())))</f>
        <v>#N/A</v>
      </c>
      <c r="BC7" s="57" t="e">
        <f>IF(AND(ISNUMBER($U7),COUNT($U$4:$U7)=BC$2),$G7,IF($H7="Hold",BC6,IF(COUNT($U$4:$U7)=BC$2,$V7+BC6,NA())))</f>
        <v>#N/A</v>
      </c>
      <c r="BD7" s="57" t="e">
        <f>IF(AND(ISNUMBER($U7),COUNT($U$4:$U7)=BD$2),$G7,IF($H7="Hold",BD6,IF(COUNT($U$4:$U7)=BD$2,$V7+BD6,NA())))</f>
        <v>#N/A</v>
      </c>
      <c r="BE7" s="57" t="e">
        <f>IF(AND(ISNUMBER($U7),COUNT($U$4:$U7)=BE$2),$G7,IF($H7="Hold",BE6,IF(COUNT($U$4:$U7)=BE$2,$V7+BE6,NA())))</f>
        <v>#N/A</v>
      </c>
      <c r="BF7" s="57" t="e">
        <f>IF(AND(ISNUMBER($U7),COUNT($U$4:$U7)=BF$2),$G7,IF($H7="Hold",BF6,IF(COUNT($U$4:$U7)=BF$2,$V7+BF6,NA())))</f>
        <v>#N/A</v>
      </c>
      <c r="BG7" s="57" t="e">
        <f>IF(AND(ISNUMBER($U7),COUNT($U$4:$U7)=BG$2),$G7,IF($H7="Hold",BG6,IF(COUNT($U$4:$U7)=BG$2,$V7+BG6,NA())))</f>
        <v>#N/A</v>
      </c>
      <c r="BH7" s="55" t="e">
        <f>IF(AND(COUNT($U$4:$U7)=BH$2,$H7="Hold"),"Hold",NA())</f>
        <v>#N/A</v>
      </c>
      <c r="BI7" s="55" t="e">
        <f>IF(AND(COUNT($U$4:$U7)=BI$2,$H7="Hold"),"Hold",NA())</f>
        <v>#N/A</v>
      </c>
      <c r="BJ7" s="55" t="e">
        <f>IF(AND(COUNT($U$4:$U7)=BJ$2,$H7="Hold"),"Hold",NA())</f>
        <v>#N/A</v>
      </c>
      <c r="BK7" s="55" t="e">
        <f>IF(AND(COUNT($U$4:$U7)=BK$2,$H7="Hold"),"Hold",NA())</f>
        <v>#N/A</v>
      </c>
      <c r="BL7" s="55" t="e">
        <f>IF(AND(COUNT($U$4:$U7)=BL$2,$H7="Hold"),"Hold",NA())</f>
        <v>#N/A</v>
      </c>
      <c r="BM7" s="55" t="e">
        <f>IF(AND(COUNT($U$4:$U7)=BM$2,$H7="Hold"),"Hold",NA())</f>
        <v>#N/A</v>
      </c>
      <c r="BN7" s="55" t="e">
        <f>IF(AND(COUNT($U$4:$U7)=BN$2,$H7="Hold"),"Hold",NA())</f>
        <v>#N/A</v>
      </c>
      <c r="BO7" s="55" t="e">
        <f>IF(AND(COUNT($U$4:$U7)=BO$2,$H7="Hold"),"Hold",NA())</f>
        <v>#N/A</v>
      </c>
      <c r="BP7" s="55" t="e">
        <f>IF(AND(COUNT($U$4:$U7)=BP$2,$H7="Hold"),"Hold",NA())</f>
        <v>#N/A</v>
      </c>
      <c r="BQ7" s="55" t="e">
        <f>IF(AND(COUNT($U$4:$U7)=BQ$2,$H7="Hold"),"Hold",NA())</f>
        <v>#N/A</v>
      </c>
      <c r="BR7" s="55" t="e">
        <f>IF(AND(COUNT($U$4:$U7)=BR$2,$H7="Hold"),"Hold",NA())</f>
        <v>#N/A</v>
      </c>
      <c r="BS7" s="55" t="e">
        <f>IF(AND(COUNT($U$4:$U7)=BS$2,$H7="Hold"),"Hold",NA())</f>
        <v>#N/A</v>
      </c>
    </row>
    <row r="8" spans="1:73" s="96" customFormat="1" ht="18.75" customHeight="1" thickBot="1" x14ac:dyDescent="0.3">
      <c r="B8" s="23"/>
      <c r="C8" s="95"/>
      <c r="D8" s="9">
        <f t="shared" si="2"/>
        <v>8</v>
      </c>
      <c r="E8" s="10">
        <f t="shared" si="3"/>
        <v>42646</v>
      </c>
      <c r="F8" s="5" t="str">
        <f>IFERROR(IF(COUNT(G$4:G8)=0,"",IF(H8="Hold",F7,IF(ISNUMBER(U8),G8,F7+V8))),"")</f>
        <v/>
      </c>
      <c r="G8" s="13"/>
      <c r="H8" s="27"/>
      <c r="I8" s="17"/>
      <c r="J8" s="93"/>
      <c r="K8" s="34"/>
      <c r="L8" s="143" t="s">
        <v>56</v>
      </c>
      <c r="M8" s="143"/>
      <c r="N8" s="147"/>
      <c r="O8" s="147"/>
      <c r="P8" s="37"/>
      <c r="R8" s="46">
        <v>5</v>
      </c>
      <c r="S8" s="47" t="e">
        <f t="shared" si="0"/>
        <v>#N/A</v>
      </c>
      <c r="T8" s="47" t="str">
        <f>IFERROR(IF(L22="Alternate 1","Alt 1",L22),"Alt 1")</f>
        <v>Alt 1</v>
      </c>
      <c r="U8" s="52" t="str">
        <f>IF(H8="30 Mins",$N$19,IF(H8="45 Mins",$N$20,IF(H8="60 Mins",$N$21,IF(H8="Alt 1",$N$22,IF(H8="Alt 2",$N$23,IF(H8="Alt 3",$N$24,IF(H8="Alt 4",$N$25,IF(H8="Alt 5",#REF!,IF(H8="Change",V7,"")))))))))</f>
        <v/>
      </c>
      <c r="V8" s="53" t="e">
        <f>IF(COUNT(U$4:U8)=0,NA(),IF(ISNUMBER(U8),U8,V7))</f>
        <v>#N/A</v>
      </c>
      <c r="W8" s="48" t="e">
        <f t="shared" si="1"/>
        <v>#N/A</v>
      </c>
      <c r="X8" s="72" t="str">
        <f>IF(AND(ISNUMBER($S8),COUNT($U$4:$U8)=X$2),$S8,"")</f>
        <v/>
      </c>
      <c r="Y8" s="72" t="str">
        <f>IF(AND(ISNUMBER($S8),COUNT($U$4:$U8)=Y$2),$S8,"")</f>
        <v/>
      </c>
      <c r="Z8" s="72" t="str">
        <f>IF(AND(ISNUMBER($S8),COUNT($U$4:$U8)=Z$2),$S8,"")</f>
        <v/>
      </c>
      <c r="AA8" s="72" t="str">
        <f>IF(AND(ISNUMBER($S8),COUNT($U$4:$U8)=AA$2),$S8,"")</f>
        <v/>
      </c>
      <c r="AB8" s="72" t="str">
        <f>IF(AND(ISNUMBER($S8),COUNT($U$4:$U8)=AB$2),$S8,"")</f>
        <v/>
      </c>
      <c r="AC8" s="72" t="str">
        <f>IF(AND(ISNUMBER($S8),COUNT($U$4:$U8)=AC$2),$S8,"")</f>
        <v/>
      </c>
      <c r="AD8" s="72" t="str">
        <f>IF(AND(ISNUMBER($S8),COUNT($U$4:$U8)=AD$2),$S8,"")</f>
        <v/>
      </c>
      <c r="AE8" s="72" t="str">
        <f>IF(AND(ISNUMBER($S8),COUNT($U$4:$U8)=AE$2),$S8,"")</f>
        <v/>
      </c>
      <c r="AF8" s="72" t="str">
        <f>IF(AND(ISNUMBER($S8),COUNT($U$4:$U8)=AF$2),$S8,"")</f>
        <v/>
      </c>
      <c r="AG8" s="72" t="str">
        <f>IF(AND(ISNUMBER($S8),COUNT($U$4:$U8)=AG$2),$S8,"")</f>
        <v/>
      </c>
      <c r="AH8" s="72" t="str">
        <f>IF(AND(ISNUMBER($S8),COUNT($U$4:$U8)=AH$2),$S8,"")</f>
        <v/>
      </c>
      <c r="AI8" s="72" t="str">
        <f>IF(AND(ISNUMBER($S8),COUNT($U$4:$U8)=AI$2),$S8,"")</f>
        <v/>
      </c>
      <c r="AJ8" s="51" t="e">
        <f>IFERROR(IF(COUNT($U$4:$U8)&lt;&gt;AJ$2,NA(),SLOPE(X$4:X$26,$R$4:$R$26)*($R8-COUNTIF(BH$4:BH8,"Hold"))+INTERCEPT(X$4:X$26,$R$4:$R$26)),NA())</f>
        <v>#N/A</v>
      </c>
      <c r="AK8" s="51" t="e">
        <f>IFERROR(IF(COUNT($U$4:$U8)&lt;&gt;AK$2,NA(),SLOPE(Y$4:Y$26,$R$4:$R$26)*($R8-COUNTIF(BI$4:BI8,"Hold"))+INTERCEPT(Y$4:Y$26,$R$4:$R$26)),NA())</f>
        <v>#N/A</v>
      </c>
      <c r="AL8" s="51" t="e">
        <f>IFERROR(IF(COUNT($U$4:$U8)&lt;&gt;AL$2,NA(),SLOPE(Z$4:Z$26,$R$4:$R$26)*($R8-COUNTIF(BJ$4:BJ8,"Hold"))+INTERCEPT(Z$4:Z$26,$R$4:$R$26)),NA())</f>
        <v>#N/A</v>
      </c>
      <c r="AM8" s="51" t="e">
        <f>IFERROR(IF(COUNT($U$4:$U8)&lt;&gt;AM$2,NA(),SLOPE(AA$4:AA$26,$R$4:$R$26)*($R8-COUNTIF(BK$4:BK8,"Hold"))+INTERCEPT(AA$4:AA$26,$R$4:$R$26)),NA())</f>
        <v>#N/A</v>
      </c>
      <c r="AN8" s="51" t="e">
        <f>IFERROR(IF(COUNT($U$4:$U8)&lt;&gt;AN$2,NA(),SLOPE(AB$4:AB$26,$R$4:$R$26)*($R8-COUNTIF(BL$4:BL8,"Hold"))+INTERCEPT(AB$4:AB$26,$R$4:$R$26)),NA())</f>
        <v>#N/A</v>
      </c>
      <c r="AO8" s="51" t="e">
        <f>IFERROR(IF(COUNT($U$4:$U8)&lt;&gt;AO$2,NA(),SLOPE(AC$4:AC$26,$R$4:$R$26)*($R8-COUNTIF(BM$4:BM8,"Hold"))+INTERCEPT(AC$4:AC$26,$R$4:$R$26)),NA())</f>
        <v>#N/A</v>
      </c>
      <c r="AP8" s="51" t="e">
        <f>IFERROR(IF(COUNT($U$4:$U8)&lt;&gt;AP$2,NA(),SLOPE(AD$4:AD$26,$R$4:$R$26)*($R8-COUNTIF(BN$4:BN8,"Hold"))+INTERCEPT(AD$4:AD$26,$R$4:$R$26)),NA())</f>
        <v>#N/A</v>
      </c>
      <c r="AQ8" s="51" t="e">
        <f>IFERROR(IF(COUNT($U$4:$U8)&lt;&gt;AQ$2,NA(),SLOPE(AE$4:AE$26,$R$4:$R$26)*($R8-COUNTIF(BO$4:BO8,"Hold"))+INTERCEPT(AE$4:AE$26,$R$4:$R$26)),NA())</f>
        <v>#N/A</v>
      </c>
      <c r="AR8" s="51" t="e">
        <f>IFERROR(IF(COUNT($U$4:$U8)&lt;&gt;AR$2,NA(),SLOPE(AF$4:AF$26,$R$4:$R$26)*($R8-COUNTIF(BP$4:BP8,"Hold"))+INTERCEPT(AF$4:AF$26,$R$4:$R$26)),NA())</f>
        <v>#N/A</v>
      </c>
      <c r="AS8" s="51" t="e">
        <f>IFERROR(IF(COUNT($U$4:$U8)&lt;&gt;AS$2,NA(),SLOPE(AG$4:AG$26,$R$4:$R$26)*($R8-COUNTIF(BQ$4:BQ8,"Hold"))+INTERCEPT(AG$4:AG$26,$R$4:$R$26)),NA())</f>
        <v>#N/A</v>
      </c>
      <c r="AT8" s="51" t="e">
        <f>IFERROR(IF(COUNT($U$4:$U8)&lt;&gt;AT$2,NA(),SLOPE(AH$4:AH$26,$R$4:$R$26)*($R8-COUNTIF(BR$4:BR8,"Hold"))+INTERCEPT(AH$4:AH$26,$R$4:$R$26)),NA())</f>
        <v>#N/A</v>
      </c>
      <c r="AU8" s="51" t="e">
        <f>IFERROR(IF(COUNT($U$4:$U8)&lt;&gt;AU$2,NA(),SLOPE(AI$4:AI$26,$R$4:$R$26)*($R8-COUNTIF(BS$4:BS8,"Hold"))+INTERCEPT(AI$4:AI$26,$R$4:$R$26)),NA())</f>
        <v>#N/A</v>
      </c>
      <c r="AV8" s="57" t="e">
        <f>IF(AND(ISNUMBER($U8),COUNT($U$4:$U8)=AV$2),$G8,IF($H8="Hold",AV7,IF(COUNT($U$4:$U8)=AV$2,$V8+AV7,NA())))</f>
        <v>#N/A</v>
      </c>
      <c r="AW8" s="57" t="e">
        <f>IF(AND(ISNUMBER($U8),COUNT($U$4:$U8)=AW$2),$G8,IF($H8="Hold",AW7,IF(COUNT($U$4:$U8)=AW$2,$V8+AW7,NA())))</f>
        <v>#N/A</v>
      </c>
      <c r="AX8" s="57" t="e">
        <f>IF(AND(ISNUMBER($U8),COUNT($U$4:$U8)=AX$2),$G8,IF($H8="Hold",AX7,IF(COUNT($U$4:$U8)=AX$2,$V8+AX7,NA())))</f>
        <v>#N/A</v>
      </c>
      <c r="AY8" s="57" t="e">
        <f>IF(AND(ISNUMBER($U8),COUNT($U$4:$U8)=AY$2),$G8,IF($H8="Hold",AY7,IF(COUNT($U$4:$U8)=AY$2,$V8+AY7,NA())))</f>
        <v>#N/A</v>
      </c>
      <c r="AZ8" s="57" t="e">
        <f>IF(AND(ISNUMBER($U8),COUNT($U$4:$U8)=AZ$2),$G8,IF($H8="Hold",AZ7,IF(COUNT($U$4:$U8)=AZ$2,$V8+AZ7,NA())))</f>
        <v>#N/A</v>
      </c>
      <c r="BA8" s="57" t="e">
        <f>IF(AND(ISNUMBER($U8),COUNT($U$4:$U8)=BA$2),$G8,IF($H8="Hold",BA7,IF(COUNT($U$4:$U8)=BA$2,$V8+BA7,NA())))</f>
        <v>#N/A</v>
      </c>
      <c r="BB8" s="57" t="e">
        <f>IF(AND(ISNUMBER($U8),COUNT($U$4:$U8)=BB$2),$G8,IF($H8="Hold",BB7,IF(COUNT($U$4:$U8)=BB$2,$V8+BB7,NA())))</f>
        <v>#N/A</v>
      </c>
      <c r="BC8" s="57" t="e">
        <f>IF(AND(ISNUMBER($U8),COUNT($U$4:$U8)=BC$2),$G8,IF($H8="Hold",BC7,IF(COUNT($U$4:$U8)=BC$2,$V8+BC7,NA())))</f>
        <v>#N/A</v>
      </c>
      <c r="BD8" s="57" t="e">
        <f>IF(AND(ISNUMBER($U8),COUNT($U$4:$U8)=BD$2),$G8,IF($H8="Hold",BD7,IF(COUNT($U$4:$U8)=BD$2,$V8+BD7,NA())))</f>
        <v>#N/A</v>
      </c>
      <c r="BE8" s="57" t="e">
        <f>IF(AND(ISNUMBER($U8),COUNT($U$4:$U8)=BE$2),$G8,IF($H8="Hold",BE7,IF(COUNT($U$4:$U8)=BE$2,$V8+BE7,NA())))</f>
        <v>#N/A</v>
      </c>
      <c r="BF8" s="57" t="e">
        <f>IF(AND(ISNUMBER($U8),COUNT($U$4:$U8)=BF$2),$G8,IF($H8="Hold",BF7,IF(COUNT($U$4:$U8)=BF$2,$V8+BF7,NA())))</f>
        <v>#N/A</v>
      </c>
      <c r="BG8" s="57" t="e">
        <f>IF(AND(ISNUMBER($U8),COUNT($U$4:$U8)=BG$2),$G8,IF($H8="Hold",BG7,IF(COUNT($U$4:$U8)=BG$2,$V8+BG7,NA())))</f>
        <v>#N/A</v>
      </c>
      <c r="BH8" s="55" t="e">
        <f>IF(AND(COUNT($U$4:$U8)=BH$2,$H8="Hold"),"Hold",NA())</f>
        <v>#N/A</v>
      </c>
      <c r="BI8" s="55" t="e">
        <f>IF(AND(COUNT($U$4:$U8)=BI$2,$H8="Hold"),"Hold",NA())</f>
        <v>#N/A</v>
      </c>
      <c r="BJ8" s="55" t="e">
        <f>IF(AND(COUNT($U$4:$U8)=BJ$2,$H8="Hold"),"Hold",NA())</f>
        <v>#N/A</v>
      </c>
      <c r="BK8" s="55" t="e">
        <f>IF(AND(COUNT($U$4:$U8)=BK$2,$H8="Hold"),"Hold",NA())</f>
        <v>#N/A</v>
      </c>
      <c r="BL8" s="55" t="e">
        <f>IF(AND(COUNT($U$4:$U8)=BL$2,$H8="Hold"),"Hold",NA())</f>
        <v>#N/A</v>
      </c>
      <c r="BM8" s="55" t="e">
        <f>IF(AND(COUNT($U$4:$U8)=BM$2,$H8="Hold"),"Hold",NA())</f>
        <v>#N/A</v>
      </c>
      <c r="BN8" s="55" t="e">
        <f>IF(AND(COUNT($U$4:$U8)=BN$2,$H8="Hold"),"Hold",NA())</f>
        <v>#N/A</v>
      </c>
      <c r="BO8" s="55" t="e">
        <f>IF(AND(COUNT($U$4:$U8)=BO$2,$H8="Hold"),"Hold",NA())</f>
        <v>#N/A</v>
      </c>
      <c r="BP8" s="55" t="e">
        <f>IF(AND(COUNT($U$4:$U8)=BP$2,$H8="Hold"),"Hold",NA())</f>
        <v>#N/A</v>
      </c>
      <c r="BQ8" s="55" t="e">
        <f>IF(AND(COUNT($U$4:$U8)=BQ$2,$H8="Hold"),"Hold",NA())</f>
        <v>#N/A</v>
      </c>
      <c r="BR8" s="55" t="e">
        <f>IF(AND(COUNT($U$4:$U8)=BR$2,$H8="Hold"),"Hold",NA())</f>
        <v>#N/A</v>
      </c>
      <c r="BS8" s="55" t="e">
        <f>IF(AND(COUNT($U$4:$U8)=BS$2,$H8="Hold"),"Hold",NA())</f>
        <v>#N/A</v>
      </c>
    </row>
    <row r="9" spans="1:73" s="96" customFormat="1" ht="18.75" customHeight="1" thickTop="1" x14ac:dyDescent="0.25">
      <c r="B9" s="23"/>
      <c r="C9" s="95"/>
      <c r="D9" s="9">
        <f t="shared" si="2"/>
        <v>10</v>
      </c>
      <c r="E9" s="10">
        <f t="shared" si="3"/>
        <v>42660</v>
      </c>
      <c r="F9" s="5" t="str">
        <f>IFERROR(IF(COUNT(G$4:G9)=0,"",IF(H9="Hold",F8,IF(ISNUMBER(U9),G9,F8+V9))),"")</f>
        <v/>
      </c>
      <c r="G9" s="13"/>
      <c r="H9" s="27"/>
      <c r="I9" s="17"/>
      <c r="J9" s="93"/>
      <c r="K9" s="34"/>
      <c r="L9" s="148" t="s">
        <v>63</v>
      </c>
      <c r="M9" s="148"/>
      <c r="N9" s="24"/>
      <c r="O9" s="76"/>
      <c r="P9" s="37"/>
      <c r="R9" s="46">
        <v>6</v>
      </c>
      <c r="S9" s="47" t="e">
        <f t="shared" si="0"/>
        <v>#N/A</v>
      </c>
      <c r="T9" s="47" t="str">
        <f>IFERROR(IF(L23="Alternate 2","Alt 2",L23),"Alt 2")</f>
        <v>Alt 2</v>
      </c>
      <c r="U9" s="52" t="str">
        <f>IF(H9="30 Mins",$N$19,IF(H9="45 Mins",$N$20,IF(H9="60 Mins",$N$21,IF(H9="Alt 1",$N$22,IF(H9="Alt 2",$N$23,IF(H9="Alt 3",$N$24,IF(H9="Alt 4",$N$25,IF(H9="Alt 5",#REF!,IF(H9="Change",V8,"")))))))))</f>
        <v/>
      </c>
      <c r="V9" s="53" t="e">
        <f>IF(COUNT(U$4:U9)=0,NA(),IF(ISNUMBER(U9),U9,V8))</f>
        <v>#N/A</v>
      </c>
      <c r="W9" s="48" t="e">
        <f t="shared" si="1"/>
        <v>#N/A</v>
      </c>
      <c r="X9" s="72" t="str">
        <f>IF(AND(ISNUMBER($S9),COUNT($U$4:$U9)=X$2),$S9,"")</f>
        <v/>
      </c>
      <c r="Y9" s="72" t="str">
        <f>IF(AND(ISNUMBER($S9),COUNT($U$4:$U9)=Y$2),$S9,"")</f>
        <v/>
      </c>
      <c r="Z9" s="72" t="str">
        <f>IF(AND(ISNUMBER($S9),COUNT($U$4:$U9)=Z$2),$S9,"")</f>
        <v/>
      </c>
      <c r="AA9" s="72" t="str">
        <f>IF(AND(ISNUMBER($S9),COUNT($U$4:$U9)=AA$2),$S9,"")</f>
        <v/>
      </c>
      <c r="AB9" s="72" t="str">
        <f>IF(AND(ISNUMBER($S9),COUNT($U$4:$U9)=AB$2),$S9,"")</f>
        <v/>
      </c>
      <c r="AC9" s="72" t="str">
        <f>IF(AND(ISNUMBER($S9),COUNT($U$4:$U9)=AC$2),$S9,"")</f>
        <v/>
      </c>
      <c r="AD9" s="72" t="str">
        <f>IF(AND(ISNUMBER($S9),COUNT($U$4:$U9)=AD$2),$S9,"")</f>
        <v/>
      </c>
      <c r="AE9" s="72" t="str">
        <f>IF(AND(ISNUMBER($S9),COUNT($U$4:$U9)=AE$2),$S9,"")</f>
        <v/>
      </c>
      <c r="AF9" s="72" t="str">
        <f>IF(AND(ISNUMBER($S9),COUNT($U$4:$U9)=AF$2),$S9,"")</f>
        <v/>
      </c>
      <c r="AG9" s="72" t="str">
        <f>IF(AND(ISNUMBER($S9),COUNT($U$4:$U9)=AG$2),$S9,"")</f>
        <v/>
      </c>
      <c r="AH9" s="72" t="str">
        <f>IF(AND(ISNUMBER($S9),COUNT($U$4:$U9)=AH$2),$S9,"")</f>
        <v/>
      </c>
      <c r="AI9" s="72" t="str">
        <f>IF(AND(ISNUMBER($S9),COUNT($U$4:$U9)=AI$2),$S9,"")</f>
        <v/>
      </c>
      <c r="AJ9" s="51" t="e">
        <f>IFERROR(IF(COUNT($U$4:$U9)&lt;&gt;AJ$2,NA(),SLOPE(X$4:X$26,$R$4:$R$26)*($R9-COUNTIF(BH$4:BH9,"Hold"))+INTERCEPT(X$4:X$26,$R$4:$R$26)),NA())</f>
        <v>#N/A</v>
      </c>
      <c r="AK9" s="51" t="e">
        <f>IFERROR(IF(COUNT($U$4:$U9)&lt;&gt;AK$2,NA(),SLOPE(Y$4:Y$26,$R$4:$R$26)*($R9-COUNTIF(BI$4:BI9,"Hold"))+INTERCEPT(Y$4:Y$26,$R$4:$R$26)),NA())</f>
        <v>#N/A</v>
      </c>
      <c r="AL9" s="51" t="e">
        <f>IFERROR(IF(COUNT($U$4:$U9)&lt;&gt;AL$2,NA(),SLOPE(Z$4:Z$26,$R$4:$R$26)*($R9-COUNTIF(BJ$4:BJ9,"Hold"))+INTERCEPT(Z$4:Z$26,$R$4:$R$26)),NA())</f>
        <v>#N/A</v>
      </c>
      <c r="AM9" s="51" t="e">
        <f>IFERROR(IF(COUNT($U$4:$U9)&lt;&gt;AM$2,NA(),SLOPE(AA$4:AA$26,$R$4:$R$26)*($R9-COUNTIF(BK$4:BK9,"Hold"))+INTERCEPT(AA$4:AA$26,$R$4:$R$26)),NA())</f>
        <v>#N/A</v>
      </c>
      <c r="AN9" s="51" t="e">
        <f>IFERROR(IF(COUNT($U$4:$U9)&lt;&gt;AN$2,NA(),SLOPE(AB$4:AB$26,$R$4:$R$26)*($R9-COUNTIF(BL$4:BL9,"Hold"))+INTERCEPT(AB$4:AB$26,$R$4:$R$26)),NA())</f>
        <v>#N/A</v>
      </c>
      <c r="AO9" s="51" t="e">
        <f>IFERROR(IF(COUNT($U$4:$U9)&lt;&gt;AO$2,NA(),SLOPE(AC$4:AC$26,$R$4:$R$26)*($R9-COUNTIF(BM$4:BM9,"Hold"))+INTERCEPT(AC$4:AC$26,$R$4:$R$26)),NA())</f>
        <v>#N/A</v>
      </c>
      <c r="AP9" s="51" t="e">
        <f>IFERROR(IF(COUNT($U$4:$U9)&lt;&gt;AP$2,NA(),SLOPE(AD$4:AD$26,$R$4:$R$26)*($R9-COUNTIF(BN$4:BN9,"Hold"))+INTERCEPT(AD$4:AD$26,$R$4:$R$26)),NA())</f>
        <v>#N/A</v>
      </c>
      <c r="AQ9" s="51" t="e">
        <f>IFERROR(IF(COUNT($U$4:$U9)&lt;&gt;AQ$2,NA(),SLOPE(AE$4:AE$26,$R$4:$R$26)*($R9-COUNTIF(BO$4:BO9,"Hold"))+INTERCEPT(AE$4:AE$26,$R$4:$R$26)),NA())</f>
        <v>#N/A</v>
      </c>
      <c r="AR9" s="51" t="e">
        <f>IFERROR(IF(COUNT($U$4:$U9)&lt;&gt;AR$2,NA(),SLOPE(AF$4:AF$26,$R$4:$R$26)*($R9-COUNTIF(BP$4:BP9,"Hold"))+INTERCEPT(AF$4:AF$26,$R$4:$R$26)),NA())</f>
        <v>#N/A</v>
      </c>
      <c r="AS9" s="51" t="e">
        <f>IFERROR(IF(COUNT($U$4:$U9)&lt;&gt;AS$2,NA(),SLOPE(AG$4:AG$26,$R$4:$R$26)*($R9-COUNTIF(BQ$4:BQ9,"Hold"))+INTERCEPT(AG$4:AG$26,$R$4:$R$26)),NA())</f>
        <v>#N/A</v>
      </c>
      <c r="AT9" s="51" t="e">
        <f>IFERROR(IF(COUNT($U$4:$U9)&lt;&gt;AT$2,NA(),SLOPE(AH$4:AH$26,$R$4:$R$26)*($R9-COUNTIF(BR$4:BR9,"Hold"))+INTERCEPT(AH$4:AH$26,$R$4:$R$26)),NA())</f>
        <v>#N/A</v>
      </c>
      <c r="AU9" s="51" t="e">
        <f>IFERROR(IF(COUNT($U$4:$U9)&lt;&gt;AU$2,NA(),SLOPE(AI$4:AI$26,$R$4:$R$26)*($R9-COUNTIF(BS$4:BS9,"Hold"))+INTERCEPT(AI$4:AI$26,$R$4:$R$26)),NA())</f>
        <v>#N/A</v>
      </c>
      <c r="AV9" s="57" t="e">
        <f>IF(AND(ISNUMBER($U9),COUNT($U$4:$U9)=AV$2),$G9,IF($H9="Hold",AV8,IF(COUNT($U$4:$U9)=AV$2,$V9+AV8,NA())))</f>
        <v>#N/A</v>
      </c>
      <c r="AW9" s="57" t="e">
        <f>IF(AND(ISNUMBER($U9),COUNT($U$4:$U9)=AW$2),$G9,IF($H9="Hold",AW8,IF(COUNT($U$4:$U9)=AW$2,$V9+AW8,NA())))</f>
        <v>#N/A</v>
      </c>
      <c r="AX9" s="57" t="e">
        <f>IF(AND(ISNUMBER($U9),COUNT($U$4:$U9)=AX$2),$G9,IF($H9="Hold",AX8,IF(COUNT($U$4:$U9)=AX$2,$V9+AX8,NA())))</f>
        <v>#N/A</v>
      </c>
      <c r="AY9" s="57" t="e">
        <f>IF(AND(ISNUMBER($U9),COUNT($U$4:$U9)=AY$2),$G9,IF($H9="Hold",AY8,IF(COUNT($U$4:$U9)=AY$2,$V9+AY8,NA())))</f>
        <v>#N/A</v>
      </c>
      <c r="AZ9" s="57" t="e">
        <f>IF(AND(ISNUMBER($U9),COUNT($U$4:$U9)=AZ$2),$G9,IF($H9="Hold",AZ8,IF(COUNT($U$4:$U9)=AZ$2,$V9+AZ8,NA())))</f>
        <v>#N/A</v>
      </c>
      <c r="BA9" s="57" t="e">
        <f>IF(AND(ISNUMBER($U9),COUNT($U$4:$U9)=BA$2),$G9,IF($H9="Hold",BA8,IF(COUNT($U$4:$U9)=BA$2,$V9+BA8,NA())))</f>
        <v>#N/A</v>
      </c>
      <c r="BB9" s="57" t="e">
        <f>IF(AND(ISNUMBER($U9),COUNT($U$4:$U9)=BB$2),$G9,IF($H9="Hold",BB8,IF(COUNT($U$4:$U9)=BB$2,$V9+BB8,NA())))</f>
        <v>#N/A</v>
      </c>
      <c r="BC9" s="57" t="e">
        <f>IF(AND(ISNUMBER($U9),COUNT($U$4:$U9)=BC$2),$G9,IF($H9="Hold",BC8,IF(COUNT($U$4:$U9)=BC$2,$V9+BC8,NA())))</f>
        <v>#N/A</v>
      </c>
      <c r="BD9" s="57" t="e">
        <f>IF(AND(ISNUMBER($U9),COUNT($U$4:$U9)=BD$2),$G9,IF($H9="Hold",BD8,IF(COUNT($U$4:$U9)=BD$2,$V9+BD8,NA())))</f>
        <v>#N/A</v>
      </c>
      <c r="BE9" s="57" t="e">
        <f>IF(AND(ISNUMBER($U9),COUNT($U$4:$U9)=BE$2),$G9,IF($H9="Hold",BE8,IF(COUNT($U$4:$U9)=BE$2,$V9+BE8,NA())))</f>
        <v>#N/A</v>
      </c>
      <c r="BF9" s="57" t="e">
        <f>IF(AND(ISNUMBER($U9),COUNT($U$4:$U9)=BF$2),$G9,IF($H9="Hold",BF8,IF(COUNT($U$4:$U9)=BF$2,$V9+BF8,NA())))</f>
        <v>#N/A</v>
      </c>
      <c r="BG9" s="57" t="e">
        <f>IF(AND(ISNUMBER($U9),COUNT($U$4:$U9)=BG$2),$G9,IF($H9="Hold",BG8,IF(COUNT($U$4:$U9)=BG$2,$V9+BG8,NA())))</f>
        <v>#N/A</v>
      </c>
      <c r="BH9" s="55" t="e">
        <f>IF(AND(COUNT($U$4:$U9)=BH$2,$H9="Hold"),"Hold",NA())</f>
        <v>#N/A</v>
      </c>
      <c r="BI9" s="55" t="e">
        <f>IF(AND(COUNT($U$4:$U9)=BI$2,$H9="Hold"),"Hold",NA())</f>
        <v>#N/A</v>
      </c>
      <c r="BJ9" s="55" t="e">
        <f>IF(AND(COUNT($U$4:$U9)=BJ$2,$H9="Hold"),"Hold",NA())</f>
        <v>#N/A</v>
      </c>
      <c r="BK9" s="55" t="e">
        <f>IF(AND(COUNT($U$4:$U9)=BK$2,$H9="Hold"),"Hold",NA())</f>
        <v>#N/A</v>
      </c>
      <c r="BL9" s="55" t="e">
        <f>IF(AND(COUNT($U$4:$U9)=BL$2,$H9="Hold"),"Hold",NA())</f>
        <v>#N/A</v>
      </c>
      <c r="BM9" s="55" t="e">
        <f>IF(AND(COUNT($U$4:$U9)=BM$2,$H9="Hold"),"Hold",NA())</f>
        <v>#N/A</v>
      </c>
      <c r="BN9" s="55" t="e">
        <f>IF(AND(COUNT($U$4:$U9)=BN$2,$H9="Hold"),"Hold",NA())</f>
        <v>#N/A</v>
      </c>
      <c r="BO9" s="55" t="e">
        <f>IF(AND(COUNT($U$4:$U9)=BO$2,$H9="Hold"),"Hold",NA())</f>
        <v>#N/A</v>
      </c>
      <c r="BP9" s="55" t="e">
        <f>IF(AND(COUNT($U$4:$U9)=BP$2,$H9="Hold"),"Hold",NA())</f>
        <v>#N/A</v>
      </c>
      <c r="BQ9" s="55" t="e">
        <f>IF(AND(COUNT($U$4:$U9)=BQ$2,$H9="Hold"),"Hold",NA())</f>
        <v>#N/A</v>
      </c>
      <c r="BR9" s="55" t="e">
        <f>IF(AND(COUNT($U$4:$U9)=BR$2,$H9="Hold"),"Hold",NA())</f>
        <v>#N/A</v>
      </c>
      <c r="BS9" s="55" t="e">
        <f>IF(AND(COUNT($U$4:$U9)=BS$2,$H9="Hold"),"Hold",NA())</f>
        <v>#N/A</v>
      </c>
    </row>
    <row r="10" spans="1:73" s="96" customFormat="1" ht="18.75" customHeight="1" x14ac:dyDescent="0.25">
      <c r="B10" s="23"/>
      <c r="C10" s="95"/>
      <c r="D10" s="9">
        <f t="shared" si="2"/>
        <v>12</v>
      </c>
      <c r="E10" s="10">
        <f t="shared" si="3"/>
        <v>42674</v>
      </c>
      <c r="F10" s="5" t="str">
        <f>IFERROR(IF(COUNT(G$4:G10)=0,"",IF(H10="Hold",F9,IF(ISNUMBER(U10),G10,F9+V10))),"")</f>
        <v/>
      </c>
      <c r="G10" s="13"/>
      <c r="H10" s="27"/>
      <c r="I10" s="17"/>
      <c r="J10" s="93"/>
      <c r="K10" s="34"/>
      <c r="L10" s="38"/>
      <c r="M10" s="38"/>
      <c r="N10" s="38"/>
      <c r="O10" s="38"/>
      <c r="P10" s="37"/>
      <c r="R10" s="46">
        <v>7</v>
      </c>
      <c r="S10" s="47" t="e">
        <f t="shared" si="0"/>
        <v>#N/A</v>
      </c>
      <c r="T10" s="47" t="s">
        <v>68</v>
      </c>
      <c r="U10" s="52" t="str">
        <f>IF(H10="30 Mins",$N$19,IF(H10="45 Mins",$N$20,IF(H10="60 Mins",$N$21,IF(H10="Alt 1",$N$22,IF(H10="Alt 2",$N$23,IF(H10="Alt 3",$N$24,IF(H10="Alt 4",$N$25,IF(H10="Alt 5",#REF!,IF(H10="Change",V9,"")))))))))</f>
        <v/>
      </c>
      <c r="V10" s="53" t="e">
        <f>IF(COUNT(U$4:U10)=0,NA(),IF(ISNUMBER(U10),U10,V9))</f>
        <v>#N/A</v>
      </c>
      <c r="W10" s="48" t="e">
        <f t="shared" si="1"/>
        <v>#N/A</v>
      </c>
      <c r="X10" s="72" t="str">
        <f>IF(AND(ISNUMBER($S10),COUNT($U$4:$U10)=X$2),$S10,"")</f>
        <v/>
      </c>
      <c r="Y10" s="72" t="str">
        <f>IF(AND(ISNUMBER($S10),COUNT($U$4:$U10)=Y$2),$S10,"")</f>
        <v/>
      </c>
      <c r="Z10" s="72" t="str">
        <f>IF(AND(ISNUMBER($S10),COUNT($U$4:$U10)=Z$2),$S10,"")</f>
        <v/>
      </c>
      <c r="AA10" s="72" t="str">
        <f>IF(AND(ISNUMBER($S10),COUNT($U$4:$U10)=AA$2),$S10,"")</f>
        <v/>
      </c>
      <c r="AB10" s="72" t="str">
        <f>IF(AND(ISNUMBER($S10),COUNT($U$4:$U10)=AB$2),$S10,"")</f>
        <v/>
      </c>
      <c r="AC10" s="72" t="str">
        <f>IF(AND(ISNUMBER($S10),COUNT($U$4:$U10)=AC$2),$S10,"")</f>
        <v/>
      </c>
      <c r="AD10" s="72" t="str">
        <f>IF(AND(ISNUMBER($S10),COUNT($U$4:$U10)=AD$2),$S10,"")</f>
        <v/>
      </c>
      <c r="AE10" s="72" t="str">
        <f>IF(AND(ISNUMBER($S10),COUNT($U$4:$U10)=AE$2),$S10,"")</f>
        <v/>
      </c>
      <c r="AF10" s="72" t="str">
        <f>IF(AND(ISNUMBER($S10),COUNT($U$4:$U10)=AF$2),$S10,"")</f>
        <v/>
      </c>
      <c r="AG10" s="72" t="str">
        <f>IF(AND(ISNUMBER($S10),COUNT($U$4:$U10)=AG$2),$S10,"")</f>
        <v/>
      </c>
      <c r="AH10" s="72" t="str">
        <f>IF(AND(ISNUMBER($S10),COUNT($U$4:$U10)=AH$2),$S10,"")</f>
        <v/>
      </c>
      <c r="AI10" s="72" t="str">
        <f>IF(AND(ISNUMBER($S10),COUNT($U$4:$U10)=AI$2),$S10,"")</f>
        <v/>
      </c>
      <c r="AJ10" s="51" t="e">
        <f>IFERROR(IF(COUNT($U$4:$U10)&lt;&gt;AJ$2,NA(),SLOPE(X$4:X$26,$R$4:$R$26)*($R10-COUNTIF(BH$4:BH10,"Hold"))+INTERCEPT(X$4:X$26,$R$4:$R$26)),NA())</f>
        <v>#N/A</v>
      </c>
      <c r="AK10" s="51" t="e">
        <f>IFERROR(IF(COUNT($U$4:$U10)&lt;&gt;AK$2,NA(),SLOPE(Y$4:Y$26,$R$4:$R$26)*($R10-COUNTIF(BI$4:BI10,"Hold"))+INTERCEPT(Y$4:Y$26,$R$4:$R$26)),NA())</f>
        <v>#N/A</v>
      </c>
      <c r="AL10" s="51" t="e">
        <f>IFERROR(IF(COUNT($U$4:$U10)&lt;&gt;AL$2,NA(),SLOPE(Z$4:Z$26,$R$4:$R$26)*($R10-COUNTIF(BJ$4:BJ10,"Hold"))+INTERCEPT(Z$4:Z$26,$R$4:$R$26)),NA())</f>
        <v>#N/A</v>
      </c>
      <c r="AM10" s="51" t="e">
        <f>IFERROR(IF(COUNT($U$4:$U10)&lt;&gt;AM$2,NA(),SLOPE(AA$4:AA$26,$R$4:$R$26)*($R10-COUNTIF(BK$4:BK10,"Hold"))+INTERCEPT(AA$4:AA$26,$R$4:$R$26)),NA())</f>
        <v>#N/A</v>
      </c>
      <c r="AN10" s="51" t="e">
        <f>IFERROR(IF(COUNT($U$4:$U10)&lt;&gt;AN$2,NA(),SLOPE(AB$4:AB$26,$R$4:$R$26)*($R10-COUNTIF(BL$4:BL10,"Hold"))+INTERCEPT(AB$4:AB$26,$R$4:$R$26)),NA())</f>
        <v>#N/A</v>
      </c>
      <c r="AO10" s="51" t="e">
        <f>IFERROR(IF(COUNT($U$4:$U10)&lt;&gt;AO$2,NA(),SLOPE(AC$4:AC$26,$R$4:$R$26)*($R10-COUNTIF(BM$4:BM10,"Hold"))+INTERCEPT(AC$4:AC$26,$R$4:$R$26)),NA())</f>
        <v>#N/A</v>
      </c>
      <c r="AP10" s="51" t="e">
        <f>IFERROR(IF(COUNT($U$4:$U10)&lt;&gt;AP$2,NA(),SLOPE(AD$4:AD$26,$R$4:$R$26)*($R10-COUNTIF(BN$4:BN10,"Hold"))+INTERCEPT(AD$4:AD$26,$R$4:$R$26)),NA())</f>
        <v>#N/A</v>
      </c>
      <c r="AQ10" s="51" t="e">
        <f>IFERROR(IF(COUNT($U$4:$U10)&lt;&gt;AQ$2,NA(),SLOPE(AE$4:AE$26,$R$4:$R$26)*($R10-COUNTIF(BO$4:BO10,"Hold"))+INTERCEPT(AE$4:AE$26,$R$4:$R$26)),NA())</f>
        <v>#N/A</v>
      </c>
      <c r="AR10" s="51" t="e">
        <f>IFERROR(IF(COUNT($U$4:$U10)&lt;&gt;AR$2,NA(),SLOPE(AF$4:AF$26,$R$4:$R$26)*($R10-COUNTIF(BP$4:BP10,"Hold"))+INTERCEPT(AF$4:AF$26,$R$4:$R$26)),NA())</f>
        <v>#N/A</v>
      </c>
      <c r="AS10" s="51" t="e">
        <f>IFERROR(IF(COUNT($U$4:$U10)&lt;&gt;AS$2,NA(),SLOPE(AG$4:AG$26,$R$4:$R$26)*($R10-COUNTIF(BQ$4:BQ10,"Hold"))+INTERCEPT(AG$4:AG$26,$R$4:$R$26)),NA())</f>
        <v>#N/A</v>
      </c>
      <c r="AT10" s="51" t="e">
        <f>IFERROR(IF(COUNT($U$4:$U10)&lt;&gt;AT$2,NA(),SLOPE(AH$4:AH$26,$R$4:$R$26)*($R10-COUNTIF(BR$4:BR10,"Hold"))+INTERCEPT(AH$4:AH$26,$R$4:$R$26)),NA())</f>
        <v>#N/A</v>
      </c>
      <c r="AU10" s="51" t="e">
        <f>IFERROR(IF(COUNT($U$4:$U10)&lt;&gt;AU$2,NA(),SLOPE(AI$4:AI$26,$R$4:$R$26)*($R10-COUNTIF(BS$4:BS10,"Hold"))+INTERCEPT(AI$4:AI$26,$R$4:$R$26)),NA())</f>
        <v>#N/A</v>
      </c>
      <c r="AV10" s="57" t="e">
        <f>IF(AND(ISNUMBER($U10),COUNT($U$4:$U10)=AV$2),$G10,IF($H10="Hold",AV9,IF(COUNT($U$4:$U10)=AV$2,$V10+AV9,NA())))</f>
        <v>#N/A</v>
      </c>
      <c r="AW10" s="57" t="e">
        <f>IF(AND(ISNUMBER($U10),COUNT($U$4:$U10)=AW$2),$G10,IF($H10="Hold",AW9,IF(COUNT($U$4:$U10)=AW$2,$V10+AW9,NA())))</f>
        <v>#N/A</v>
      </c>
      <c r="AX10" s="57" t="e">
        <f>IF(AND(ISNUMBER($U10),COUNT($U$4:$U10)=AX$2),$G10,IF($H10="Hold",AX9,IF(COUNT($U$4:$U10)=AX$2,$V10+AX9,NA())))</f>
        <v>#N/A</v>
      </c>
      <c r="AY10" s="57" t="e">
        <f>IF(AND(ISNUMBER($U10),COUNT($U$4:$U10)=AY$2),$G10,IF($H10="Hold",AY9,IF(COUNT($U$4:$U10)=AY$2,$V10+AY9,NA())))</f>
        <v>#N/A</v>
      </c>
      <c r="AZ10" s="57" t="e">
        <f>IF(AND(ISNUMBER($U10),COUNT($U$4:$U10)=AZ$2),$G10,IF($H10="Hold",AZ9,IF(COUNT($U$4:$U10)=AZ$2,$V10+AZ9,NA())))</f>
        <v>#N/A</v>
      </c>
      <c r="BA10" s="57" t="e">
        <f>IF(AND(ISNUMBER($U10),COUNT($U$4:$U10)=BA$2),$G10,IF($H10="Hold",BA9,IF(COUNT($U$4:$U10)=BA$2,$V10+BA9,NA())))</f>
        <v>#N/A</v>
      </c>
      <c r="BB10" s="57" t="e">
        <f>IF(AND(ISNUMBER($U10),COUNT($U$4:$U10)=BB$2),$G10,IF($H10="Hold",BB9,IF(COUNT($U$4:$U10)=BB$2,$V10+BB9,NA())))</f>
        <v>#N/A</v>
      </c>
      <c r="BC10" s="57" t="e">
        <f>IF(AND(ISNUMBER($U10),COUNT($U$4:$U10)=BC$2),$G10,IF($H10="Hold",BC9,IF(COUNT($U$4:$U10)=BC$2,$V10+BC9,NA())))</f>
        <v>#N/A</v>
      </c>
      <c r="BD10" s="57" t="e">
        <f>IF(AND(ISNUMBER($U10),COUNT($U$4:$U10)=BD$2),$G10,IF($H10="Hold",BD9,IF(COUNT($U$4:$U10)=BD$2,$V10+BD9,NA())))</f>
        <v>#N/A</v>
      </c>
      <c r="BE10" s="57" t="e">
        <f>IF(AND(ISNUMBER($U10),COUNT($U$4:$U10)=BE$2),$G10,IF($H10="Hold",BE9,IF(COUNT($U$4:$U10)=BE$2,$V10+BE9,NA())))</f>
        <v>#N/A</v>
      </c>
      <c r="BF10" s="57" t="e">
        <f>IF(AND(ISNUMBER($U10),COUNT($U$4:$U10)=BF$2),$G10,IF($H10="Hold",BF9,IF(COUNT($U$4:$U10)=BF$2,$V10+BF9,NA())))</f>
        <v>#N/A</v>
      </c>
      <c r="BG10" s="57" t="e">
        <f>IF(AND(ISNUMBER($U10),COUNT($U$4:$U10)=BG$2),$G10,IF($H10="Hold",BG9,IF(COUNT($U$4:$U10)=BG$2,$V10+BG9,NA())))</f>
        <v>#N/A</v>
      </c>
      <c r="BH10" s="55" t="e">
        <f>IF(AND(COUNT($U$4:$U10)=BH$2,$H10="Hold"),"Hold",NA())</f>
        <v>#N/A</v>
      </c>
      <c r="BI10" s="55" t="e">
        <f>IF(AND(COUNT($U$4:$U10)=BI$2,$H10="Hold"),"Hold",NA())</f>
        <v>#N/A</v>
      </c>
      <c r="BJ10" s="55" t="e">
        <f>IF(AND(COUNT($U$4:$U10)=BJ$2,$H10="Hold"),"Hold",NA())</f>
        <v>#N/A</v>
      </c>
      <c r="BK10" s="55" t="e">
        <f>IF(AND(COUNT($U$4:$U10)=BK$2,$H10="Hold"),"Hold",NA())</f>
        <v>#N/A</v>
      </c>
      <c r="BL10" s="55" t="e">
        <f>IF(AND(COUNT($U$4:$U10)=BL$2,$H10="Hold"),"Hold",NA())</f>
        <v>#N/A</v>
      </c>
      <c r="BM10" s="55" t="e">
        <f>IF(AND(COUNT($U$4:$U10)=BM$2,$H10="Hold"),"Hold",NA())</f>
        <v>#N/A</v>
      </c>
      <c r="BN10" s="55" t="e">
        <f>IF(AND(COUNT($U$4:$U10)=BN$2,$H10="Hold"),"Hold",NA())</f>
        <v>#N/A</v>
      </c>
      <c r="BO10" s="55" t="e">
        <f>IF(AND(COUNT($U$4:$U10)=BO$2,$H10="Hold"),"Hold",NA())</f>
        <v>#N/A</v>
      </c>
      <c r="BP10" s="55" t="e">
        <f>IF(AND(COUNT($U$4:$U10)=BP$2,$H10="Hold"),"Hold",NA())</f>
        <v>#N/A</v>
      </c>
      <c r="BQ10" s="55" t="e">
        <f>IF(AND(COUNT($U$4:$U10)=BQ$2,$H10="Hold"),"Hold",NA())</f>
        <v>#N/A</v>
      </c>
      <c r="BR10" s="55" t="e">
        <f>IF(AND(COUNT($U$4:$U10)=BR$2,$H10="Hold"),"Hold",NA())</f>
        <v>#N/A</v>
      </c>
      <c r="BS10" s="55" t="e">
        <f>IF(AND(COUNT($U$4:$U10)=BS$2,$H10="Hold"),"Hold",NA())</f>
        <v>#N/A</v>
      </c>
    </row>
    <row r="11" spans="1:73" s="96" customFormat="1" ht="18.75" customHeight="1" x14ac:dyDescent="0.25">
      <c r="B11" s="23"/>
      <c r="C11" s="95"/>
      <c r="D11" s="9">
        <f t="shared" si="2"/>
        <v>14</v>
      </c>
      <c r="E11" s="10">
        <f t="shared" si="3"/>
        <v>42688</v>
      </c>
      <c r="F11" s="5" t="str">
        <f>IFERROR(IF(COUNT(G$4:G11)=0,"",IF(H11="Hold",F10,IF(ISNUMBER(U11),G11,F10+V11))),"")</f>
        <v/>
      </c>
      <c r="G11" s="13"/>
      <c r="H11" s="27"/>
      <c r="I11" s="17"/>
      <c r="J11" s="93"/>
      <c r="K11" s="34"/>
      <c r="L11" s="146" t="s">
        <v>82</v>
      </c>
      <c r="M11" s="146"/>
      <c r="N11" s="146"/>
      <c r="O11" s="146"/>
      <c r="P11" s="37"/>
      <c r="R11" s="46">
        <v>8</v>
      </c>
      <c r="S11" s="47" t="e">
        <f t="shared" si="0"/>
        <v>#N/A</v>
      </c>
      <c r="T11" s="47"/>
      <c r="U11" s="52" t="str">
        <f>IF(H11="30 Mins",$N$19,IF(H11="45 Mins",$N$20,IF(H11="60 Mins",$N$21,IF(H11="Alt 1",$N$22,IF(H11="Alt 2",$N$23,IF(H11="Alt 3",$N$24,IF(H11="Alt 4",$N$25,IF(H11="Alt 5",#REF!,IF(H11="Change",V10,"")))))))))</f>
        <v/>
      </c>
      <c r="V11" s="53" t="e">
        <f>IF(COUNT(U$4:U11)=0,NA(),IF(ISNUMBER(U11),U11,V10))</f>
        <v>#N/A</v>
      </c>
      <c r="W11" s="48" t="e">
        <f t="shared" si="1"/>
        <v>#N/A</v>
      </c>
      <c r="X11" s="72" t="str">
        <f>IF(AND(ISNUMBER($S11),COUNT($U$4:$U11)=X$2),$S11,"")</f>
        <v/>
      </c>
      <c r="Y11" s="72" t="str">
        <f>IF(AND(ISNUMBER($S11),COUNT($U$4:$U11)=Y$2),$S11,"")</f>
        <v/>
      </c>
      <c r="Z11" s="72" t="str">
        <f>IF(AND(ISNUMBER($S11),COUNT($U$4:$U11)=Z$2),$S11,"")</f>
        <v/>
      </c>
      <c r="AA11" s="72" t="str">
        <f>IF(AND(ISNUMBER($S11),COUNT($U$4:$U11)=AA$2),$S11,"")</f>
        <v/>
      </c>
      <c r="AB11" s="72" t="str">
        <f>IF(AND(ISNUMBER($S11),COUNT($U$4:$U11)=AB$2),$S11,"")</f>
        <v/>
      </c>
      <c r="AC11" s="72" t="str">
        <f>IF(AND(ISNUMBER($S11),COUNT($U$4:$U11)=AC$2),$S11,"")</f>
        <v/>
      </c>
      <c r="AD11" s="72" t="str">
        <f>IF(AND(ISNUMBER($S11),COUNT($U$4:$U11)=AD$2),$S11,"")</f>
        <v/>
      </c>
      <c r="AE11" s="72" t="str">
        <f>IF(AND(ISNUMBER($S11),COUNT($U$4:$U11)=AE$2),$S11,"")</f>
        <v/>
      </c>
      <c r="AF11" s="72" t="str">
        <f>IF(AND(ISNUMBER($S11),COUNT($U$4:$U11)=AF$2),$S11,"")</f>
        <v/>
      </c>
      <c r="AG11" s="72" t="str">
        <f>IF(AND(ISNUMBER($S11),COUNT($U$4:$U11)=AG$2),$S11,"")</f>
        <v/>
      </c>
      <c r="AH11" s="72" t="str">
        <f>IF(AND(ISNUMBER($S11),COUNT($U$4:$U11)=AH$2),$S11,"")</f>
        <v/>
      </c>
      <c r="AI11" s="72" t="str">
        <f>IF(AND(ISNUMBER($S11),COUNT($U$4:$U11)=AI$2),$S11,"")</f>
        <v/>
      </c>
      <c r="AJ11" s="51" t="e">
        <f>IFERROR(IF(COUNT($U$4:$U11)&lt;&gt;AJ$2,NA(),SLOPE(X$4:X$26,$R$4:$R$26)*($R11-COUNTIF(BH$4:BH11,"Hold"))+INTERCEPT(X$4:X$26,$R$4:$R$26)),NA())</f>
        <v>#N/A</v>
      </c>
      <c r="AK11" s="51" t="e">
        <f>IFERROR(IF(COUNT($U$4:$U11)&lt;&gt;AK$2,NA(),SLOPE(Y$4:Y$26,$R$4:$R$26)*($R11-COUNTIF(BI$4:BI11,"Hold"))+INTERCEPT(Y$4:Y$26,$R$4:$R$26)),NA())</f>
        <v>#N/A</v>
      </c>
      <c r="AL11" s="51" t="e">
        <f>IFERROR(IF(COUNT($U$4:$U11)&lt;&gt;AL$2,NA(),SLOPE(Z$4:Z$26,$R$4:$R$26)*($R11-COUNTIF(BJ$4:BJ11,"Hold"))+INTERCEPT(Z$4:Z$26,$R$4:$R$26)),NA())</f>
        <v>#N/A</v>
      </c>
      <c r="AM11" s="51" t="e">
        <f>IFERROR(IF(COUNT($U$4:$U11)&lt;&gt;AM$2,NA(),SLOPE(AA$4:AA$26,$R$4:$R$26)*($R11-COUNTIF(BK$4:BK11,"Hold"))+INTERCEPT(AA$4:AA$26,$R$4:$R$26)),NA())</f>
        <v>#N/A</v>
      </c>
      <c r="AN11" s="51" t="e">
        <f>IFERROR(IF(COUNT($U$4:$U11)&lt;&gt;AN$2,NA(),SLOPE(AB$4:AB$26,$R$4:$R$26)*($R11-COUNTIF(BL$4:BL11,"Hold"))+INTERCEPT(AB$4:AB$26,$R$4:$R$26)),NA())</f>
        <v>#N/A</v>
      </c>
      <c r="AO11" s="51" t="e">
        <f>IFERROR(IF(COUNT($U$4:$U11)&lt;&gt;AO$2,NA(),SLOPE(AC$4:AC$26,$R$4:$R$26)*($R11-COUNTIF(BM$4:BM11,"Hold"))+INTERCEPT(AC$4:AC$26,$R$4:$R$26)),NA())</f>
        <v>#N/A</v>
      </c>
      <c r="AP11" s="51" t="e">
        <f>IFERROR(IF(COUNT($U$4:$U11)&lt;&gt;AP$2,NA(),SLOPE(AD$4:AD$26,$R$4:$R$26)*($R11-COUNTIF(BN$4:BN11,"Hold"))+INTERCEPT(AD$4:AD$26,$R$4:$R$26)),NA())</f>
        <v>#N/A</v>
      </c>
      <c r="AQ11" s="51" t="e">
        <f>IFERROR(IF(COUNT($U$4:$U11)&lt;&gt;AQ$2,NA(),SLOPE(AE$4:AE$26,$R$4:$R$26)*($R11-COUNTIF(BO$4:BO11,"Hold"))+INTERCEPT(AE$4:AE$26,$R$4:$R$26)),NA())</f>
        <v>#N/A</v>
      </c>
      <c r="AR11" s="51" t="e">
        <f>IFERROR(IF(COUNT($U$4:$U11)&lt;&gt;AR$2,NA(),SLOPE(AF$4:AF$26,$R$4:$R$26)*($R11-COUNTIF(BP$4:BP11,"Hold"))+INTERCEPT(AF$4:AF$26,$R$4:$R$26)),NA())</f>
        <v>#N/A</v>
      </c>
      <c r="AS11" s="51" t="e">
        <f>IFERROR(IF(COUNT($U$4:$U11)&lt;&gt;AS$2,NA(),SLOPE(AG$4:AG$26,$R$4:$R$26)*($R11-COUNTIF(BQ$4:BQ11,"Hold"))+INTERCEPT(AG$4:AG$26,$R$4:$R$26)),NA())</f>
        <v>#N/A</v>
      </c>
      <c r="AT11" s="51" t="e">
        <f>IFERROR(IF(COUNT($U$4:$U11)&lt;&gt;AT$2,NA(),SLOPE(AH$4:AH$26,$R$4:$R$26)*($R11-COUNTIF(BR$4:BR11,"Hold"))+INTERCEPT(AH$4:AH$26,$R$4:$R$26)),NA())</f>
        <v>#N/A</v>
      </c>
      <c r="AU11" s="51" t="e">
        <f>IFERROR(IF(COUNT($U$4:$U11)&lt;&gt;AU$2,NA(),SLOPE(AI$4:AI$26,$R$4:$R$26)*($R11-COUNTIF(BS$4:BS11,"Hold"))+INTERCEPT(AI$4:AI$26,$R$4:$R$26)),NA())</f>
        <v>#N/A</v>
      </c>
      <c r="AV11" s="57" t="e">
        <f>IF(AND(ISNUMBER($U11),COUNT($U$4:$U11)=AV$2),$G11,IF($H11="Hold",AV10,IF(COUNT($U$4:$U11)=AV$2,$V11+AV10,NA())))</f>
        <v>#N/A</v>
      </c>
      <c r="AW11" s="57" t="e">
        <f>IF(AND(ISNUMBER($U11),COUNT($U$4:$U11)=AW$2),$G11,IF($H11="Hold",AW10,IF(COUNT($U$4:$U11)=AW$2,$V11+AW10,NA())))</f>
        <v>#N/A</v>
      </c>
      <c r="AX11" s="57" t="e">
        <f>IF(AND(ISNUMBER($U11),COUNT($U$4:$U11)=AX$2),$G11,IF($H11="Hold",AX10,IF(COUNT($U$4:$U11)=AX$2,$V11+AX10,NA())))</f>
        <v>#N/A</v>
      </c>
      <c r="AY11" s="57" t="e">
        <f>IF(AND(ISNUMBER($U11),COUNT($U$4:$U11)=AY$2),$G11,IF($H11="Hold",AY10,IF(COUNT($U$4:$U11)=AY$2,$V11+AY10,NA())))</f>
        <v>#N/A</v>
      </c>
      <c r="AZ11" s="57" t="e">
        <f>IF(AND(ISNUMBER($U11),COUNT($U$4:$U11)=AZ$2),$G11,IF($H11="Hold",AZ10,IF(COUNT($U$4:$U11)=AZ$2,$V11+AZ10,NA())))</f>
        <v>#N/A</v>
      </c>
      <c r="BA11" s="57" t="e">
        <f>IF(AND(ISNUMBER($U11),COUNT($U$4:$U11)=BA$2),$G11,IF($H11="Hold",BA10,IF(COUNT($U$4:$U11)=BA$2,$V11+BA10,NA())))</f>
        <v>#N/A</v>
      </c>
      <c r="BB11" s="57" t="e">
        <f>IF(AND(ISNUMBER($U11),COUNT($U$4:$U11)=BB$2),$G11,IF($H11="Hold",BB10,IF(COUNT($U$4:$U11)=BB$2,$V11+BB10,NA())))</f>
        <v>#N/A</v>
      </c>
      <c r="BC11" s="57" t="e">
        <f>IF(AND(ISNUMBER($U11),COUNT($U$4:$U11)=BC$2),$G11,IF($H11="Hold",BC10,IF(COUNT($U$4:$U11)=BC$2,$V11+BC10,NA())))</f>
        <v>#N/A</v>
      </c>
      <c r="BD11" s="57" t="e">
        <f>IF(AND(ISNUMBER($U11),COUNT($U$4:$U11)=BD$2),$G11,IF($H11="Hold",BD10,IF(COUNT($U$4:$U11)=BD$2,$V11+BD10,NA())))</f>
        <v>#N/A</v>
      </c>
      <c r="BE11" s="57" t="e">
        <f>IF(AND(ISNUMBER($U11),COUNT($U$4:$U11)=BE$2),$G11,IF($H11="Hold",BE10,IF(COUNT($U$4:$U11)=BE$2,$V11+BE10,NA())))</f>
        <v>#N/A</v>
      </c>
      <c r="BF11" s="57" t="e">
        <f>IF(AND(ISNUMBER($U11),COUNT($U$4:$U11)=BF$2),$G11,IF($H11="Hold",BF10,IF(COUNT($U$4:$U11)=BF$2,$V11+BF10,NA())))</f>
        <v>#N/A</v>
      </c>
      <c r="BG11" s="57" t="e">
        <f>IF(AND(ISNUMBER($U11),COUNT($U$4:$U11)=BG$2),$G11,IF($H11="Hold",BG10,IF(COUNT($U$4:$U11)=BG$2,$V11+BG10,NA())))</f>
        <v>#N/A</v>
      </c>
      <c r="BH11" s="55" t="e">
        <f>IF(AND(COUNT($U$4:$U11)=BH$2,$H11="Hold"),"Hold",NA())</f>
        <v>#N/A</v>
      </c>
      <c r="BI11" s="55" t="e">
        <f>IF(AND(COUNT($U$4:$U11)=BI$2,$H11="Hold"),"Hold",NA())</f>
        <v>#N/A</v>
      </c>
      <c r="BJ11" s="55" t="e">
        <f>IF(AND(COUNT($U$4:$U11)=BJ$2,$H11="Hold"),"Hold",NA())</f>
        <v>#N/A</v>
      </c>
      <c r="BK11" s="55" t="e">
        <f>IF(AND(COUNT($U$4:$U11)=BK$2,$H11="Hold"),"Hold",NA())</f>
        <v>#N/A</v>
      </c>
      <c r="BL11" s="55" t="e">
        <f>IF(AND(COUNT($U$4:$U11)=BL$2,$H11="Hold"),"Hold",NA())</f>
        <v>#N/A</v>
      </c>
      <c r="BM11" s="55" t="e">
        <f>IF(AND(COUNT($U$4:$U11)=BM$2,$H11="Hold"),"Hold",NA())</f>
        <v>#N/A</v>
      </c>
      <c r="BN11" s="55" t="e">
        <f>IF(AND(COUNT($U$4:$U11)=BN$2,$H11="Hold"),"Hold",NA())</f>
        <v>#N/A</v>
      </c>
      <c r="BO11" s="55" t="e">
        <f>IF(AND(COUNT($U$4:$U11)=BO$2,$H11="Hold"),"Hold",NA())</f>
        <v>#N/A</v>
      </c>
      <c r="BP11" s="55" t="e">
        <f>IF(AND(COUNT($U$4:$U11)=BP$2,$H11="Hold"),"Hold",NA())</f>
        <v>#N/A</v>
      </c>
      <c r="BQ11" s="55" t="e">
        <f>IF(AND(COUNT($U$4:$U11)=BQ$2,$H11="Hold"),"Hold",NA())</f>
        <v>#N/A</v>
      </c>
      <c r="BR11" s="55" t="e">
        <f>IF(AND(COUNT($U$4:$U11)=BR$2,$H11="Hold"),"Hold",NA())</f>
        <v>#N/A</v>
      </c>
      <c r="BS11" s="55" t="e">
        <f>IF(AND(COUNT($U$4:$U11)=BS$2,$H11="Hold"),"Hold",NA())</f>
        <v>#N/A</v>
      </c>
    </row>
    <row r="12" spans="1:73" s="96" customFormat="1" ht="18.75" customHeight="1" x14ac:dyDescent="0.25">
      <c r="B12" s="23"/>
      <c r="C12" s="95"/>
      <c r="D12" s="9">
        <f t="shared" si="2"/>
        <v>16</v>
      </c>
      <c r="E12" s="10">
        <f t="shared" si="3"/>
        <v>42702</v>
      </c>
      <c r="F12" s="5" t="str">
        <f>IFERROR(IF(COUNT(G$4:G12)=0,"",IF(H12="Hold",F11,IF(ISNUMBER(U12),G12,F11+V12))),"")</f>
        <v/>
      </c>
      <c r="G12" s="13"/>
      <c r="H12" s="27"/>
      <c r="I12" s="17"/>
      <c r="J12" s="93"/>
      <c r="K12" s="34"/>
      <c r="L12" s="124"/>
      <c r="M12" s="124"/>
      <c r="N12" s="132" t="s">
        <v>83</v>
      </c>
      <c r="O12" s="132" t="s">
        <v>84</v>
      </c>
      <c r="P12" s="37"/>
      <c r="R12" s="46">
        <v>9</v>
      </c>
      <c r="S12" s="47" t="e">
        <f t="shared" si="0"/>
        <v>#N/A</v>
      </c>
      <c r="T12" s="47" t="str">
        <f>IF(ISNUMBER(N25),"Alt 4","")</f>
        <v/>
      </c>
      <c r="U12" s="52" t="str">
        <f>IF(H12="30 Mins",$N$19,IF(H12="45 Mins",$N$20,IF(H12="60 Mins",$N$21,IF(H12="Alt 1",$N$22,IF(H12="Alt 2",$N$23,IF(H12="Alt 3",$N$24,IF(H12="Alt 4",$N$25,IF(H12="Alt 5",#REF!,IF(H12="Change",V11,"")))))))))</f>
        <v/>
      </c>
      <c r="V12" s="53" t="e">
        <f>IF(COUNT(U$4:U12)=0,NA(),IF(ISNUMBER(U12),U12,V11))</f>
        <v>#N/A</v>
      </c>
      <c r="W12" s="48" t="e">
        <f t="shared" si="1"/>
        <v>#N/A</v>
      </c>
      <c r="X12" s="72" t="str">
        <f>IF(AND(ISNUMBER($S12),COUNT($U$4:$U12)=X$2),$S12,"")</f>
        <v/>
      </c>
      <c r="Y12" s="72" t="str">
        <f>IF(AND(ISNUMBER($S12),COUNT($U$4:$U12)=Y$2),$S12,"")</f>
        <v/>
      </c>
      <c r="Z12" s="72" t="str">
        <f>IF(AND(ISNUMBER($S12),COUNT($U$4:$U12)=Z$2),$S12,"")</f>
        <v/>
      </c>
      <c r="AA12" s="72" t="str">
        <f>IF(AND(ISNUMBER($S12),COUNT($U$4:$U12)=AA$2),$S12,"")</f>
        <v/>
      </c>
      <c r="AB12" s="72" t="str">
        <f>IF(AND(ISNUMBER($S12),COUNT($U$4:$U12)=AB$2),$S12,"")</f>
        <v/>
      </c>
      <c r="AC12" s="72" t="str">
        <f>IF(AND(ISNUMBER($S12),COUNT($U$4:$U12)=AC$2),$S12,"")</f>
        <v/>
      </c>
      <c r="AD12" s="72" t="str">
        <f>IF(AND(ISNUMBER($S12),COUNT($U$4:$U12)=AD$2),$S12,"")</f>
        <v/>
      </c>
      <c r="AE12" s="72" t="str">
        <f>IF(AND(ISNUMBER($S12),COUNT($U$4:$U12)=AE$2),$S12,"")</f>
        <v/>
      </c>
      <c r="AF12" s="72" t="str">
        <f>IF(AND(ISNUMBER($S12),COUNT($U$4:$U12)=AF$2),$S12,"")</f>
        <v/>
      </c>
      <c r="AG12" s="72" t="str">
        <f>IF(AND(ISNUMBER($S12),COUNT($U$4:$U12)=AG$2),$S12,"")</f>
        <v/>
      </c>
      <c r="AH12" s="72" t="str">
        <f>IF(AND(ISNUMBER($S12),COUNT($U$4:$U12)=AH$2),$S12,"")</f>
        <v/>
      </c>
      <c r="AI12" s="72" t="str">
        <f>IF(AND(ISNUMBER($S12),COUNT($U$4:$U12)=AI$2),$S12,"")</f>
        <v/>
      </c>
      <c r="AJ12" s="51" t="e">
        <f>IFERROR(IF(COUNT($U$4:$U12)&lt;&gt;AJ$2,NA(),SLOPE(X$4:X$26,$R$4:$R$26)*($R12-COUNTIF(BH$4:BH12,"Hold"))+INTERCEPT(X$4:X$26,$R$4:$R$26)),NA())</f>
        <v>#N/A</v>
      </c>
      <c r="AK12" s="51" t="e">
        <f>IFERROR(IF(COUNT($U$4:$U12)&lt;&gt;AK$2,NA(),SLOPE(Y$4:Y$26,$R$4:$R$26)*($R12-COUNTIF(BI$4:BI12,"Hold"))+INTERCEPT(Y$4:Y$26,$R$4:$R$26)),NA())</f>
        <v>#N/A</v>
      </c>
      <c r="AL12" s="51" t="e">
        <f>IFERROR(IF(COUNT($U$4:$U12)&lt;&gt;AL$2,NA(),SLOPE(Z$4:Z$26,$R$4:$R$26)*($R12-COUNTIF(BJ$4:BJ12,"Hold"))+INTERCEPT(Z$4:Z$26,$R$4:$R$26)),NA())</f>
        <v>#N/A</v>
      </c>
      <c r="AM12" s="51" t="e">
        <f>IFERROR(IF(COUNT($U$4:$U12)&lt;&gt;AM$2,NA(),SLOPE(AA$4:AA$26,$R$4:$R$26)*($R12-COUNTIF(BK$4:BK12,"Hold"))+INTERCEPT(AA$4:AA$26,$R$4:$R$26)),NA())</f>
        <v>#N/A</v>
      </c>
      <c r="AN12" s="51" t="e">
        <f>IFERROR(IF(COUNT($U$4:$U12)&lt;&gt;AN$2,NA(),SLOPE(AB$4:AB$26,$R$4:$R$26)*($R12-COUNTIF(BL$4:BL12,"Hold"))+INTERCEPT(AB$4:AB$26,$R$4:$R$26)),NA())</f>
        <v>#N/A</v>
      </c>
      <c r="AO12" s="51" t="e">
        <f>IFERROR(IF(COUNT($U$4:$U12)&lt;&gt;AO$2,NA(),SLOPE(AC$4:AC$26,$R$4:$R$26)*($R12-COUNTIF(BM$4:BM12,"Hold"))+INTERCEPT(AC$4:AC$26,$R$4:$R$26)),NA())</f>
        <v>#N/A</v>
      </c>
      <c r="AP12" s="51" t="e">
        <f>IFERROR(IF(COUNT($U$4:$U12)&lt;&gt;AP$2,NA(),SLOPE(AD$4:AD$26,$R$4:$R$26)*($R12-COUNTIF(BN$4:BN12,"Hold"))+INTERCEPT(AD$4:AD$26,$R$4:$R$26)),NA())</f>
        <v>#N/A</v>
      </c>
      <c r="AQ12" s="51" t="e">
        <f>IFERROR(IF(COUNT($U$4:$U12)&lt;&gt;AQ$2,NA(),SLOPE(AE$4:AE$26,$R$4:$R$26)*($R12-COUNTIF(BO$4:BO12,"Hold"))+INTERCEPT(AE$4:AE$26,$R$4:$R$26)),NA())</f>
        <v>#N/A</v>
      </c>
      <c r="AR12" s="51" t="e">
        <f>IFERROR(IF(COUNT($U$4:$U12)&lt;&gt;AR$2,NA(),SLOPE(AF$4:AF$26,$R$4:$R$26)*($R12-COUNTIF(BP$4:BP12,"Hold"))+INTERCEPT(AF$4:AF$26,$R$4:$R$26)),NA())</f>
        <v>#N/A</v>
      </c>
      <c r="AS12" s="51" t="e">
        <f>IFERROR(IF(COUNT($U$4:$U12)&lt;&gt;AS$2,NA(),SLOPE(AG$4:AG$26,$R$4:$R$26)*($R12-COUNTIF(BQ$4:BQ12,"Hold"))+INTERCEPT(AG$4:AG$26,$R$4:$R$26)),NA())</f>
        <v>#N/A</v>
      </c>
      <c r="AT12" s="51" t="e">
        <f>IFERROR(IF(COUNT($U$4:$U12)&lt;&gt;AT$2,NA(),SLOPE(AH$4:AH$26,$R$4:$R$26)*($R12-COUNTIF(BR$4:BR12,"Hold"))+INTERCEPT(AH$4:AH$26,$R$4:$R$26)),NA())</f>
        <v>#N/A</v>
      </c>
      <c r="AU12" s="51" t="e">
        <f>IFERROR(IF(COUNT($U$4:$U12)&lt;&gt;AU$2,NA(),SLOPE(AI$4:AI$26,$R$4:$R$26)*($R12-COUNTIF(BS$4:BS12,"Hold"))+INTERCEPT(AI$4:AI$26,$R$4:$R$26)),NA())</f>
        <v>#N/A</v>
      </c>
      <c r="AV12" s="57" t="e">
        <f>IF(AND(ISNUMBER($U12),COUNT($U$4:$U12)=AV$2),$G12,IF($H12="Hold",AV11,IF(COUNT($U$4:$U12)=AV$2,$V12+AV11,NA())))</f>
        <v>#N/A</v>
      </c>
      <c r="AW12" s="57" t="e">
        <f>IF(AND(ISNUMBER($U12),COUNT($U$4:$U12)=AW$2),$G12,IF($H12="Hold",AW11,IF(COUNT($U$4:$U12)=AW$2,$V12+AW11,NA())))</f>
        <v>#N/A</v>
      </c>
      <c r="AX12" s="57" t="e">
        <f>IF(AND(ISNUMBER($U12),COUNT($U$4:$U12)=AX$2),$G12,IF($H12="Hold",AX11,IF(COUNT($U$4:$U12)=AX$2,$V12+AX11,NA())))</f>
        <v>#N/A</v>
      </c>
      <c r="AY12" s="57" t="e">
        <f>IF(AND(ISNUMBER($U12),COUNT($U$4:$U12)=AY$2),$G12,IF($H12="Hold",AY11,IF(COUNT($U$4:$U12)=AY$2,$V12+AY11,NA())))</f>
        <v>#N/A</v>
      </c>
      <c r="AZ12" s="57" t="e">
        <f>IF(AND(ISNUMBER($U12),COUNT($U$4:$U12)=AZ$2),$G12,IF($H12="Hold",AZ11,IF(COUNT($U$4:$U12)=AZ$2,$V12+AZ11,NA())))</f>
        <v>#N/A</v>
      </c>
      <c r="BA12" s="57" t="e">
        <f>IF(AND(ISNUMBER($U12),COUNT($U$4:$U12)=BA$2),$G12,IF($H12="Hold",BA11,IF(COUNT($U$4:$U12)=BA$2,$V12+BA11,NA())))</f>
        <v>#N/A</v>
      </c>
      <c r="BB12" s="57" t="e">
        <f>IF(AND(ISNUMBER($U12),COUNT($U$4:$U12)=BB$2),$G12,IF($H12="Hold",BB11,IF(COUNT($U$4:$U12)=BB$2,$V12+BB11,NA())))</f>
        <v>#N/A</v>
      </c>
      <c r="BC12" s="57" t="e">
        <f>IF(AND(ISNUMBER($U12),COUNT($U$4:$U12)=BC$2),$G12,IF($H12="Hold",BC11,IF(COUNT($U$4:$U12)=BC$2,$V12+BC11,NA())))</f>
        <v>#N/A</v>
      </c>
      <c r="BD12" s="57" t="e">
        <f>IF(AND(ISNUMBER($U12),COUNT($U$4:$U12)=BD$2),$G12,IF($H12="Hold",BD11,IF(COUNT($U$4:$U12)=BD$2,$V12+BD11,NA())))</f>
        <v>#N/A</v>
      </c>
      <c r="BE12" s="57" t="e">
        <f>IF(AND(ISNUMBER($U12),COUNT($U$4:$U12)=BE$2),$G12,IF($H12="Hold",BE11,IF(COUNT($U$4:$U12)=BE$2,$V12+BE11,NA())))</f>
        <v>#N/A</v>
      </c>
      <c r="BF12" s="57" t="e">
        <f>IF(AND(ISNUMBER($U12),COUNT($U$4:$U12)=BF$2),$G12,IF($H12="Hold",BF11,IF(COUNT($U$4:$U12)=BF$2,$V12+BF11,NA())))</f>
        <v>#N/A</v>
      </c>
      <c r="BG12" s="57" t="e">
        <f>IF(AND(ISNUMBER($U12),COUNT($U$4:$U12)=BG$2),$G12,IF($H12="Hold",BG11,IF(COUNT($U$4:$U12)=BG$2,$V12+BG11,NA())))</f>
        <v>#N/A</v>
      </c>
      <c r="BH12" s="55" t="e">
        <f>IF(AND(COUNT($U$4:$U12)=BH$2,$H12="Hold"),"Hold",NA())</f>
        <v>#N/A</v>
      </c>
      <c r="BI12" s="55" t="e">
        <f>IF(AND(COUNT($U$4:$U12)=BI$2,$H12="Hold"),"Hold",NA())</f>
        <v>#N/A</v>
      </c>
      <c r="BJ12" s="55" t="e">
        <f>IF(AND(COUNT($U$4:$U12)=BJ$2,$H12="Hold"),"Hold",NA())</f>
        <v>#N/A</v>
      </c>
      <c r="BK12" s="55" t="e">
        <f>IF(AND(COUNT($U$4:$U12)=BK$2,$H12="Hold"),"Hold",NA())</f>
        <v>#N/A</v>
      </c>
      <c r="BL12" s="55" t="e">
        <f>IF(AND(COUNT($U$4:$U12)=BL$2,$H12="Hold"),"Hold",NA())</f>
        <v>#N/A</v>
      </c>
      <c r="BM12" s="55" t="e">
        <f>IF(AND(COUNT($U$4:$U12)=BM$2,$H12="Hold"),"Hold",NA())</f>
        <v>#N/A</v>
      </c>
      <c r="BN12" s="55" t="e">
        <f>IF(AND(COUNT($U$4:$U12)=BN$2,$H12="Hold"),"Hold",NA())</f>
        <v>#N/A</v>
      </c>
      <c r="BO12" s="55" t="e">
        <f>IF(AND(COUNT($U$4:$U12)=BO$2,$H12="Hold"),"Hold",NA())</f>
        <v>#N/A</v>
      </c>
      <c r="BP12" s="55" t="e">
        <f>IF(AND(COUNT($U$4:$U12)=BP$2,$H12="Hold"),"Hold",NA())</f>
        <v>#N/A</v>
      </c>
      <c r="BQ12" s="55" t="e">
        <f>IF(AND(COUNT($U$4:$U12)=BQ$2,$H12="Hold"),"Hold",NA())</f>
        <v>#N/A</v>
      </c>
      <c r="BR12" s="55" t="e">
        <f>IF(AND(COUNT($U$4:$U12)=BR$2,$H12="Hold"),"Hold",NA())</f>
        <v>#N/A</v>
      </c>
      <c r="BS12" s="55" t="e">
        <f>IF(AND(COUNT($U$4:$U12)=BS$2,$H12="Hold"),"Hold",NA())</f>
        <v>#N/A</v>
      </c>
    </row>
    <row r="13" spans="1:73" s="96" customFormat="1" ht="18.75" customHeight="1" thickBot="1" x14ac:dyDescent="0.3">
      <c r="B13" s="23"/>
      <c r="C13" s="95"/>
      <c r="D13" s="9">
        <f t="shared" si="2"/>
        <v>18</v>
      </c>
      <c r="E13" s="10">
        <f t="shared" si="3"/>
        <v>42716</v>
      </c>
      <c r="F13" s="5" t="str">
        <f>IFERROR(IF(COUNT(G$4:G13)=0,"",IF(H13="Hold",F12,IF(ISNUMBER(U13),G13,F12+V13))),"")</f>
        <v/>
      </c>
      <c r="G13" s="13"/>
      <c r="H13" s="27"/>
      <c r="I13" s="17"/>
      <c r="J13" s="93"/>
      <c r="K13" s="34"/>
      <c r="L13" s="148" t="s">
        <v>57</v>
      </c>
      <c r="M13" s="148"/>
      <c r="N13" s="134"/>
      <c r="O13" s="135"/>
      <c r="P13" s="37"/>
      <c r="R13" s="46">
        <v>10</v>
      </c>
      <c r="S13" s="47" t="e">
        <f t="shared" si="0"/>
        <v>#N/A</v>
      </c>
      <c r="T13" s="47" t="str">
        <f>IF(ISNUMBER(#REF!),"Alt 5","")</f>
        <v/>
      </c>
      <c r="U13" s="52" t="str">
        <f>IF(H13="30 Mins",$N$19,IF(H13="45 Mins",$N$20,IF(H13="60 Mins",$N$21,IF(H13="Alt 1",$N$22,IF(H13="Alt 2",$N$23,IF(H13="Alt 3",$N$24,IF(H13="Alt 4",$N$25,IF(H13="Alt 5",#REF!,IF(H13="Change",V12,"")))))))))</f>
        <v/>
      </c>
      <c r="V13" s="53" t="e">
        <f>IF(COUNT(U$4:U13)=0,NA(),IF(ISNUMBER(U13),U13,V12))</f>
        <v>#N/A</v>
      </c>
      <c r="W13" s="48" t="e">
        <f t="shared" si="1"/>
        <v>#N/A</v>
      </c>
      <c r="X13" s="72" t="str">
        <f>IF(AND(ISNUMBER($S13),COUNT($U$4:$U13)=X$2),$S13,"")</f>
        <v/>
      </c>
      <c r="Y13" s="72" t="str">
        <f>IF(AND(ISNUMBER($S13),COUNT($U$4:$U13)=Y$2),$S13,"")</f>
        <v/>
      </c>
      <c r="Z13" s="72" t="str">
        <f>IF(AND(ISNUMBER($S13),COUNT($U$4:$U13)=Z$2),$S13,"")</f>
        <v/>
      </c>
      <c r="AA13" s="72" t="str">
        <f>IF(AND(ISNUMBER($S13),COUNT($U$4:$U13)=AA$2),$S13,"")</f>
        <v/>
      </c>
      <c r="AB13" s="72" t="str">
        <f>IF(AND(ISNUMBER($S13),COUNT($U$4:$U13)=AB$2),$S13,"")</f>
        <v/>
      </c>
      <c r="AC13" s="72" t="str">
        <f>IF(AND(ISNUMBER($S13),COUNT($U$4:$U13)=AC$2),$S13,"")</f>
        <v/>
      </c>
      <c r="AD13" s="72" t="str">
        <f>IF(AND(ISNUMBER($S13),COUNT($U$4:$U13)=AD$2),$S13,"")</f>
        <v/>
      </c>
      <c r="AE13" s="72" t="str">
        <f>IF(AND(ISNUMBER($S13),COUNT($U$4:$U13)=AE$2),$S13,"")</f>
        <v/>
      </c>
      <c r="AF13" s="72" t="str">
        <f>IF(AND(ISNUMBER($S13),COUNT($U$4:$U13)=AF$2),$S13,"")</f>
        <v/>
      </c>
      <c r="AG13" s="72" t="str">
        <f>IF(AND(ISNUMBER($S13),COUNT($U$4:$U13)=AG$2),$S13,"")</f>
        <v/>
      </c>
      <c r="AH13" s="72" t="str">
        <f>IF(AND(ISNUMBER($S13),COUNT($U$4:$U13)=AH$2),$S13,"")</f>
        <v/>
      </c>
      <c r="AI13" s="72" t="str">
        <f>IF(AND(ISNUMBER($S13),COUNT($U$4:$U13)=AI$2),$S13,"")</f>
        <v/>
      </c>
      <c r="AJ13" s="51" t="e">
        <f>IFERROR(IF(COUNT($U$4:$U13)&lt;&gt;AJ$2,NA(),SLOPE(X$4:X$26,$R$4:$R$26)*($R13-COUNTIF(BH$4:BH13,"Hold"))+INTERCEPT(X$4:X$26,$R$4:$R$26)),NA())</f>
        <v>#N/A</v>
      </c>
      <c r="AK13" s="51" t="e">
        <f>IFERROR(IF(COUNT($U$4:$U13)&lt;&gt;AK$2,NA(),SLOPE(Y$4:Y$26,$R$4:$R$26)*($R13-COUNTIF(BI$4:BI13,"Hold"))+INTERCEPT(Y$4:Y$26,$R$4:$R$26)),NA())</f>
        <v>#N/A</v>
      </c>
      <c r="AL13" s="51" t="e">
        <f>IFERROR(IF(COUNT($U$4:$U13)&lt;&gt;AL$2,NA(),SLOPE(Z$4:Z$26,$R$4:$R$26)*($R13-COUNTIF(BJ$4:BJ13,"Hold"))+INTERCEPT(Z$4:Z$26,$R$4:$R$26)),NA())</f>
        <v>#N/A</v>
      </c>
      <c r="AM13" s="51" t="e">
        <f>IFERROR(IF(COUNT($U$4:$U13)&lt;&gt;AM$2,NA(),SLOPE(AA$4:AA$26,$R$4:$R$26)*($R13-COUNTIF(BK$4:BK13,"Hold"))+INTERCEPT(AA$4:AA$26,$R$4:$R$26)),NA())</f>
        <v>#N/A</v>
      </c>
      <c r="AN13" s="51" t="e">
        <f>IFERROR(IF(COUNT($U$4:$U13)&lt;&gt;AN$2,NA(),SLOPE(AB$4:AB$26,$R$4:$R$26)*($R13-COUNTIF(BL$4:BL13,"Hold"))+INTERCEPT(AB$4:AB$26,$R$4:$R$26)),NA())</f>
        <v>#N/A</v>
      </c>
      <c r="AO13" s="51" t="e">
        <f>IFERROR(IF(COUNT($U$4:$U13)&lt;&gt;AO$2,NA(),SLOPE(AC$4:AC$26,$R$4:$R$26)*($R13-COUNTIF(BM$4:BM13,"Hold"))+INTERCEPT(AC$4:AC$26,$R$4:$R$26)),NA())</f>
        <v>#N/A</v>
      </c>
      <c r="AP13" s="51" t="e">
        <f>IFERROR(IF(COUNT($U$4:$U13)&lt;&gt;AP$2,NA(),SLOPE(AD$4:AD$26,$R$4:$R$26)*($R13-COUNTIF(BN$4:BN13,"Hold"))+INTERCEPT(AD$4:AD$26,$R$4:$R$26)),NA())</f>
        <v>#N/A</v>
      </c>
      <c r="AQ13" s="51" t="e">
        <f>IFERROR(IF(COUNT($U$4:$U13)&lt;&gt;AQ$2,NA(),SLOPE(AE$4:AE$26,$R$4:$R$26)*($R13-COUNTIF(BO$4:BO13,"Hold"))+INTERCEPT(AE$4:AE$26,$R$4:$R$26)),NA())</f>
        <v>#N/A</v>
      </c>
      <c r="AR13" s="51" t="e">
        <f>IFERROR(IF(COUNT($U$4:$U13)&lt;&gt;AR$2,NA(),SLOPE(AF$4:AF$26,$R$4:$R$26)*($R13-COUNTIF(BP$4:BP13,"Hold"))+INTERCEPT(AF$4:AF$26,$R$4:$R$26)),NA())</f>
        <v>#N/A</v>
      </c>
      <c r="AS13" s="51" t="e">
        <f>IFERROR(IF(COUNT($U$4:$U13)&lt;&gt;AS$2,NA(),SLOPE(AG$4:AG$26,$R$4:$R$26)*($R13-COUNTIF(BQ$4:BQ13,"Hold"))+INTERCEPT(AG$4:AG$26,$R$4:$R$26)),NA())</f>
        <v>#N/A</v>
      </c>
      <c r="AT13" s="51" t="e">
        <f>IFERROR(IF(COUNT($U$4:$U13)&lt;&gt;AT$2,NA(),SLOPE(AH$4:AH$26,$R$4:$R$26)*($R13-COUNTIF(BR$4:BR13,"Hold"))+INTERCEPT(AH$4:AH$26,$R$4:$R$26)),NA())</f>
        <v>#N/A</v>
      </c>
      <c r="AU13" s="51" t="e">
        <f>IFERROR(IF(COUNT($U$4:$U13)&lt;&gt;AU$2,NA(),SLOPE(AI$4:AI$26,$R$4:$R$26)*($R13-COUNTIF(BS$4:BS13,"Hold"))+INTERCEPT(AI$4:AI$26,$R$4:$R$26)),NA())</f>
        <v>#N/A</v>
      </c>
      <c r="AV13" s="57" t="e">
        <f>IF(AND(ISNUMBER($U13),COUNT($U$4:$U13)=AV$2),$G13,IF($H13="Hold",AV12,IF(COUNT($U$4:$U13)=AV$2,$V13+AV12,NA())))</f>
        <v>#N/A</v>
      </c>
      <c r="AW13" s="57" t="e">
        <f>IF(AND(ISNUMBER($U13),COUNT($U$4:$U13)=AW$2),$G13,IF($H13="Hold",AW12,IF(COUNT($U$4:$U13)=AW$2,$V13+AW12,NA())))</f>
        <v>#N/A</v>
      </c>
      <c r="AX13" s="57" t="e">
        <f>IF(AND(ISNUMBER($U13),COUNT($U$4:$U13)=AX$2),$G13,IF($H13="Hold",AX12,IF(COUNT($U$4:$U13)=AX$2,$V13+AX12,NA())))</f>
        <v>#N/A</v>
      </c>
      <c r="AY13" s="57" t="e">
        <f>IF(AND(ISNUMBER($U13),COUNT($U$4:$U13)=AY$2),$G13,IF($H13="Hold",AY12,IF(COUNT($U$4:$U13)=AY$2,$V13+AY12,NA())))</f>
        <v>#N/A</v>
      </c>
      <c r="AZ13" s="57" t="e">
        <f>IF(AND(ISNUMBER($U13),COUNT($U$4:$U13)=AZ$2),$G13,IF($H13="Hold",AZ12,IF(COUNT($U$4:$U13)=AZ$2,$V13+AZ12,NA())))</f>
        <v>#N/A</v>
      </c>
      <c r="BA13" s="57" t="e">
        <f>IF(AND(ISNUMBER($U13),COUNT($U$4:$U13)=BA$2),$G13,IF($H13="Hold",BA12,IF(COUNT($U$4:$U13)=BA$2,$V13+BA12,NA())))</f>
        <v>#N/A</v>
      </c>
      <c r="BB13" s="57" t="e">
        <f>IF(AND(ISNUMBER($U13),COUNT($U$4:$U13)=BB$2),$G13,IF($H13="Hold",BB12,IF(COUNT($U$4:$U13)=BB$2,$V13+BB12,NA())))</f>
        <v>#N/A</v>
      </c>
      <c r="BC13" s="57" t="e">
        <f>IF(AND(ISNUMBER($U13),COUNT($U$4:$U13)=BC$2),$G13,IF($H13="Hold",BC12,IF(COUNT($U$4:$U13)=BC$2,$V13+BC12,NA())))</f>
        <v>#N/A</v>
      </c>
      <c r="BD13" s="57" t="e">
        <f>IF(AND(ISNUMBER($U13),COUNT($U$4:$U13)=BD$2),$G13,IF($H13="Hold",BD12,IF(COUNT($U$4:$U13)=BD$2,$V13+BD12,NA())))</f>
        <v>#N/A</v>
      </c>
      <c r="BE13" s="57" t="e">
        <f>IF(AND(ISNUMBER($U13),COUNT($U$4:$U13)=BE$2),$G13,IF($H13="Hold",BE12,IF(COUNT($U$4:$U13)=BE$2,$V13+BE12,NA())))</f>
        <v>#N/A</v>
      </c>
      <c r="BF13" s="57" t="e">
        <f>IF(AND(ISNUMBER($U13),COUNT($U$4:$U13)=BF$2),$G13,IF($H13="Hold",BF12,IF(COUNT($U$4:$U13)=BF$2,$V13+BF12,NA())))</f>
        <v>#N/A</v>
      </c>
      <c r="BG13" s="57" t="e">
        <f>IF(AND(ISNUMBER($U13),COUNT($U$4:$U13)=BG$2),$G13,IF($H13="Hold",BG12,IF(COUNT($U$4:$U13)=BG$2,$V13+BG12,NA())))</f>
        <v>#N/A</v>
      </c>
      <c r="BH13" s="55" t="e">
        <f>IF(AND(COUNT($U$4:$U13)=BH$2,$H13="Hold"),"Hold",NA())</f>
        <v>#N/A</v>
      </c>
      <c r="BI13" s="55" t="e">
        <f>IF(AND(COUNT($U$4:$U13)=BI$2,$H13="Hold"),"Hold",NA())</f>
        <v>#N/A</v>
      </c>
      <c r="BJ13" s="55" t="e">
        <f>IF(AND(COUNT($U$4:$U13)=BJ$2,$H13="Hold"),"Hold",NA())</f>
        <v>#N/A</v>
      </c>
      <c r="BK13" s="55" t="e">
        <f>IF(AND(COUNT($U$4:$U13)=BK$2,$H13="Hold"),"Hold",NA())</f>
        <v>#N/A</v>
      </c>
      <c r="BL13" s="55" t="e">
        <f>IF(AND(COUNT($U$4:$U13)=BL$2,$H13="Hold"),"Hold",NA())</f>
        <v>#N/A</v>
      </c>
      <c r="BM13" s="55" t="e">
        <f>IF(AND(COUNT($U$4:$U13)=BM$2,$H13="Hold"),"Hold",NA())</f>
        <v>#N/A</v>
      </c>
      <c r="BN13" s="55" t="e">
        <f>IF(AND(COUNT($U$4:$U13)=BN$2,$H13="Hold"),"Hold",NA())</f>
        <v>#N/A</v>
      </c>
      <c r="BO13" s="55" t="e">
        <f>IF(AND(COUNT($U$4:$U13)=BO$2,$H13="Hold"),"Hold",NA())</f>
        <v>#N/A</v>
      </c>
      <c r="BP13" s="55" t="e">
        <f>IF(AND(COUNT($U$4:$U13)=BP$2,$H13="Hold"),"Hold",NA())</f>
        <v>#N/A</v>
      </c>
      <c r="BQ13" s="55" t="e">
        <f>IF(AND(COUNT($U$4:$U13)=BQ$2,$H13="Hold"),"Hold",NA())</f>
        <v>#N/A</v>
      </c>
      <c r="BR13" s="55" t="e">
        <f>IF(AND(COUNT($U$4:$U13)=BR$2,$H13="Hold"),"Hold",NA())</f>
        <v>#N/A</v>
      </c>
      <c r="BS13" s="55" t="e">
        <f>IF(AND(COUNT($U$4:$U13)=BS$2,$H13="Hold"),"Hold",NA())</f>
        <v>#N/A</v>
      </c>
    </row>
    <row r="14" spans="1:73" s="96" customFormat="1" ht="18.75" customHeight="1" thickTop="1" thickBot="1" x14ac:dyDescent="0.3">
      <c r="B14" s="23"/>
      <c r="C14" s="95"/>
      <c r="D14" s="9">
        <f t="shared" si="2"/>
        <v>20</v>
      </c>
      <c r="E14" s="10">
        <f t="shared" si="3"/>
        <v>42730</v>
      </c>
      <c r="F14" s="5" t="str">
        <f>IFERROR(IF(COUNT(G$4:G14)=0,"",IF(H14="Hold",F13,IF(ISNUMBER(U14),G14,F13+V14))),"")</f>
        <v/>
      </c>
      <c r="G14" s="13"/>
      <c r="H14" s="27"/>
      <c r="I14" s="17"/>
      <c r="J14" s="93"/>
      <c r="K14" s="34"/>
      <c r="L14" s="148" t="s">
        <v>58</v>
      </c>
      <c r="M14" s="148"/>
      <c r="N14" s="136"/>
      <c r="O14" s="137"/>
      <c r="P14" s="37"/>
      <c r="R14" s="46">
        <v>11</v>
      </c>
      <c r="S14" s="47" t="e">
        <f t="shared" si="0"/>
        <v>#N/A</v>
      </c>
      <c r="T14" s="47"/>
      <c r="U14" s="52" t="str">
        <f>IF(H14="30 Mins",$N$19,IF(H14="45 Mins",$N$20,IF(H14="60 Mins",$N$21,IF(H14="Alt 1",$N$22,IF(H14="Alt 2",$N$23,IF(H14="Alt 3",$N$24,IF(H14="Alt 4",$N$25,IF(H14="Alt 5",#REF!,IF(H14="Change",V13,"")))))))))</f>
        <v/>
      </c>
      <c r="V14" s="53" t="e">
        <f>IF(COUNT(U$4:U14)=0,NA(),IF(ISNUMBER(U14),U14,V13))</f>
        <v>#N/A</v>
      </c>
      <c r="W14" s="48" t="e">
        <f t="shared" si="1"/>
        <v>#N/A</v>
      </c>
      <c r="X14" s="72" t="str">
        <f>IF(AND(ISNUMBER($S14),COUNT($U$4:$U14)=X$2),$S14,"")</f>
        <v/>
      </c>
      <c r="Y14" s="72" t="str">
        <f>IF(AND(ISNUMBER($S14),COUNT($U$4:$U14)=Y$2),$S14,"")</f>
        <v/>
      </c>
      <c r="Z14" s="72" t="str">
        <f>IF(AND(ISNUMBER($S14),COUNT($U$4:$U14)=Z$2),$S14,"")</f>
        <v/>
      </c>
      <c r="AA14" s="72" t="str">
        <f>IF(AND(ISNUMBER($S14),COUNT($U$4:$U14)=AA$2),$S14,"")</f>
        <v/>
      </c>
      <c r="AB14" s="72" t="str">
        <f>IF(AND(ISNUMBER($S14),COUNT($U$4:$U14)=AB$2),$S14,"")</f>
        <v/>
      </c>
      <c r="AC14" s="72" t="str">
        <f>IF(AND(ISNUMBER($S14),COUNT($U$4:$U14)=AC$2),$S14,"")</f>
        <v/>
      </c>
      <c r="AD14" s="72" t="str">
        <f>IF(AND(ISNUMBER($S14),COUNT($U$4:$U14)=AD$2),$S14,"")</f>
        <v/>
      </c>
      <c r="AE14" s="72" t="str">
        <f>IF(AND(ISNUMBER($S14),COUNT($U$4:$U14)=AE$2),$S14,"")</f>
        <v/>
      </c>
      <c r="AF14" s="72" t="str">
        <f>IF(AND(ISNUMBER($S14),COUNT($U$4:$U14)=AF$2),$S14,"")</f>
        <v/>
      </c>
      <c r="AG14" s="72" t="str">
        <f>IF(AND(ISNUMBER($S14),COUNT($U$4:$U14)=AG$2),$S14,"")</f>
        <v/>
      </c>
      <c r="AH14" s="72" t="str">
        <f>IF(AND(ISNUMBER($S14),COUNT($U$4:$U14)=AH$2),$S14,"")</f>
        <v/>
      </c>
      <c r="AI14" s="72" t="str">
        <f>IF(AND(ISNUMBER($S14),COUNT($U$4:$U14)=AI$2),$S14,"")</f>
        <v/>
      </c>
      <c r="AJ14" s="51" t="e">
        <f>IFERROR(IF(COUNT($U$4:$U14)&lt;&gt;AJ$2,NA(),SLOPE(X$4:X$26,$R$4:$R$26)*($R14-COUNTIF(BH$4:BH14,"Hold"))+INTERCEPT(X$4:X$26,$R$4:$R$26)),NA())</f>
        <v>#N/A</v>
      </c>
      <c r="AK14" s="51" t="e">
        <f>IFERROR(IF(COUNT($U$4:$U14)&lt;&gt;AK$2,NA(),SLOPE(Y$4:Y$26,$R$4:$R$26)*($R14-COUNTIF(BI$4:BI14,"Hold"))+INTERCEPT(Y$4:Y$26,$R$4:$R$26)),NA())</f>
        <v>#N/A</v>
      </c>
      <c r="AL14" s="51" t="e">
        <f>IFERROR(IF(COUNT($U$4:$U14)&lt;&gt;AL$2,NA(),SLOPE(Z$4:Z$26,$R$4:$R$26)*($R14-COUNTIF(BJ$4:BJ14,"Hold"))+INTERCEPT(Z$4:Z$26,$R$4:$R$26)),NA())</f>
        <v>#N/A</v>
      </c>
      <c r="AM14" s="51" t="e">
        <f>IFERROR(IF(COUNT($U$4:$U14)&lt;&gt;AM$2,NA(),SLOPE(AA$4:AA$26,$R$4:$R$26)*($R14-COUNTIF(BK$4:BK14,"Hold"))+INTERCEPT(AA$4:AA$26,$R$4:$R$26)),NA())</f>
        <v>#N/A</v>
      </c>
      <c r="AN14" s="51" t="e">
        <f>IFERROR(IF(COUNT($U$4:$U14)&lt;&gt;AN$2,NA(),SLOPE(AB$4:AB$26,$R$4:$R$26)*($R14-COUNTIF(BL$4:BL14,"Hold"))+INTERCEPT(AB$4:AB$26,$R$4:$R$26)),NA())</f>
        <v>#N/A</v>
      </c>
      <c r="AO14" s="51" t="e">
        <f>IFERROR(IF(COUNT($U$4:$U14)&lt;&gt;AO$2,NA(),SLOPE(AC$4:AC$26,$R$4:$R$26)*($R14-COUNTIF(BM$4:BM14,"Hold"))+INTERCEPT(AC$4:AC$26,$R$4:$R$26)),NA())</f>
        <v>#N/A</v>
      </c>
      <c r="AP14" s="51" t="e">
        <f>IFERROR(IF(COUNT($U$4:$U14)&lt;&gt;AP$2,NA(),SLOPE(AD$4:AD$26,$R$4:$R$26)*($R14-COUNTIF(BN$4:BN14,"Hold"))+INTERCEPT(AD$4:AD$26,$R$4:$R$26)),NA())</f>
        <v>#N/A</v>
      </c>
      <c r="AQ14" s="51" t="e">
        <f>IFERROR(IF(COUNT($U$4:$U14)&lt;&gt;AQ$2,NA(),SLOPE(AE$4:AE$26,$R$4:$R$26)*($R14-COUNTIF(BO$4:BO14,"Hold"))+INTERCEPT(AE$4:AE$26,$R$4:$R$26)),NA())</f>
        <v>#N/A</v>
      </c>
      <c r="AR14" s="51" t="e">
        <f>IFERROR(IF(COUNT($U$4:$U14)&lt;&gt;AR$2,NA(),SLOPE(AF$4:AF$26,$R$4:$R$26)*($R14-COUNTIF(BP$4:BP14,"Hold"))+INTERCEPT(AF$4:AF$26,$R$4:$R$26)),NA())</f>
        <v>#N/A</v>
      </c>
      <c r="AS14" s="51" t="e">
        <f>IFERROR(IF(COUNT($U$4:$U14)&lt;&gt;AS$2,NA(),SLOPE(AG$4:AG$26,$R$4:$R$26)*($R14-COUNTIF(BQ$4:BQ14,"Hold"))+INTERCEPT(AG$4:AG$26,$R$4:$R$26)),NA())</f>
        <v>#N/A</v>
      </c>
      <c r="AT14" s="51" t="e">
        <f>IFERROR(IF(COUNT($U$4:$U14)&lt;&gt;AT$2,NA(),SLOPE(AH$4:AH$26,$R$4:$R$26)*($R14-COUNTIF(BR$4:BR14,"Hold"))+INTERCEPT(AH$4:AH$26,$R$4:$R$26)),NA())</f>
        <v>#N/A</v>
      </c>
      <c r="AU14" s="51" t="e">
        <f>IFERROR(IF(COUNT($U$4:$U14)&lt;&gt;AU$2,NA(),SLOPE(AI$4:AI$26,$R$4:$R$26)*($R14-COUNTIF(BS$4:BS14,"Hold"))+INTERCEPT(AI$4:AI$26,$R$4:$R$26)),NA())</f>
        <v>#N/A</v>
      </c>
      <c r="AV14" s="57" t="e">
        <f>IF(AND(ISNUMBER($U14),COUNT($U$4:$U14)=AV$2),$G14,IF($H14="Hold",AV13,IF(COUNT($U$4:$U14)=AV$2,$V14+AV13,NA())))</f>
        <v>#N/A</v>
      </c>
      <c r="AW14" s="57" t="e">
        <f>IF(AND(ISNUMBER($U14),COUNT($U$4:$U14)=AW$2),$G14,IF($H14="Hold",AW13,IF(COUNT($U$4:$U14)=AW$2,$V14+AW13,NA())))</f>
        <v>#N/A</v>
      </c>
      <c r="AX14" s="57" t="e">
        <f>IF(AND(ISNUMBER($U14),COUNT($U$4:$U14)=AX$2),$G14,IF($H14="Hold",AX13,IF(COUNT($U$4:$U14)=AX$2,$V14+AX13,NA())))</f>
        <v>#N/A</v>
      </c>
      <c r="AY14" s="57" t="e">
        <f>IF(AND(ISNUMBER($U14),COUNT($U$4:$U14)=AY$2),$G14,IF($H14="Hold",AY13,IF(COUNT($U$4:$U14)=AY$2,$V14+AY13,NA())))</f>
        <v>#N/A</v>
      </c>
      <c r="AZ14" s="57" t="e">
        <f>IF(AND(ISNUMBER($U14),COUNT($U$4:$U14)=AZ$2),$G14,IF($H14="Hold",AZ13,IF(COUNT($U$4:$U14)=AZ$2,$V14+AZ13,NA())))</f>
        <v>#N/A</v>
      </c>
      <c r="BA14" s="57" t="e">
        <f>IF(AND(ISNUMBER($U14),COUNT($U$4:$U14)=BA$2),$G14,IF($H14="Hold",BA13,IF(COUNT($U$4:$U14)=BA$2,$V14+BA13,NA())))</f>
        <v>#N/A</v>
      </c>
      <c r="BB14" s="57" t="e">
        <f>IF(AND(ISNUMBER($U14),COUNT($U$4:$U14)=BB$2),$G14,IF($H14="Hold",BB13,IF(COUNT($U$4:$U14)=BB$2,$V14+BB13,NA())))</f>
        <v>#N/A</v>
      </c>
      <c r="BC14" s="57" t="e">
        <f>IF(AND(ISNUMBER($U14),COUNT($U$4:$U14)=BC$2),$G14,IF($H14="Hold",BC13,IF(COUNT($U$4:$U14)=BC$2,$V14+BC13,NA())))</f>
        <v>#N/A</v>
      </c>
      <c r="BD14" s="57" t="e">
        <f>IF(AND(ISNUMBER($U14),COUNT($U$4:$U14)=BD$2),$G14,IF($H14="Hold",BD13,IF(COUNT($U$4:$U14)=BD$2,$V14+BD13,NA())))</f>
        <v>#N/A</v>
      </c>
      <c r="BE14" s="57" t="e">
        <f>IF(AND(ISNUMBER($U14),COUNT($U$4:$U14)=BE$2),$G14,IF($H14="Hold",BE13,IF(COUNT($U$4:$U14)=BE$2,$V14+BE13,NA())))</f>
        <v>#N/A</v>
      </c>
      <c r="BF14" s="57" t="e">
        <f>IF(AND(ISNUMBER($U14),COUNT($U$4:$U14)=BF$2),$G14,IF($H14="Hold",BF13,IF(COUNT($U$4:$U14)=BF$2,$V14+BF13,NA())))</f>
        <v>#N/A</v>
      </c>
      <c r="BG14" s="57" t="e">
        <f>IF(AND(ISNUMBER($U14),COUNT($U$4:$U14)=BG$2),$G14,IF($H14="Hold",BG13,IF(COUNT($U$4:$U14)=BG$2,$V14+BG13,NA())))</f>
        <v>#N/A</v>
      </c>
      <c r="BH14" s="55" t="e">
        <f>IF(AND(COUNT($U$4:$U14)=BH$2,$H14="Hold"),"Hold",NA())</f>
        <v>#N/A</v>
      </c>
      <c r="BI14" s="55" t="e">
        <f>IF(AND(COUNT($U$4:$U14)=BI$2,$H14="Hold"),"Hold",NA())</f>
        <v>#N/A</v>
      </c>
      <c r="BJ14" s="55" t="e">
        <f>IF(AND(COUNT($U$4:$U14)=BJ$2,$H14="Hold"),"Hold",NA())</f>
        <v>#N/A</v>
      </c>
      <c r="BK14" s="55" t="e">
        <f>IF(AND(COUNT($U$4:$U14)=BK$2,$H14="Hold"),"Hold",NA())</f>
        <v>#N/A</v>
      </c>
      <c r="BL14" s="55" t="e">
        <f>IF(AND(COUNT($U$4:$U14)=BL$2,$H14="Hold"),"Hold",NA())</f>
        <v>#N/A</v>
      </c>
      <c r="BM14" s="55" t="e">
        <f>IF(AND(COUNT($U$4:$U14)=BM$2,$H14="Hold"),"Hold",NA())</f>
        <v>#N/A</v>
      </c>
      <c r="BN14" s="55" t="e">
        <f>IF(AND(COUNT($U$4:$U14)=BN$2,$H14="Hold"),"Hold",NA())</f>
        <v>#N/A</v>
      </c>
      <c r="BO14" s="55" t="e">
        <f>IF(AND(COUNT($U$4:$U14)=BO$2,$H14="Hold"),"Hold",NA())</f>
        <v>#N/A</v>
      </c>
      <c r="BP14" s="55" t="e">
        <f>IF(AND(COUNT($U$4:$U14)=BP$2,$H14="Hold"),"Hold",NA())</f>
        <v>#N/A</v>
      </c>
      <c r="BQ14" s="55" t="e">
        <f>IF(AND(COUNT($U$4:$U14)=BQ$2,$H14="Hold"),"Hold",NA())</f>
        <v>#N/A</v>
      </c>
      <c r="BR14" s="55" t="e">
        <f>IF(AND(COUNT($U$4:$U14)=BR$2,$H14="Hold"),"Hold",NA())</f>
        <v>#N/A</v>
      </c>
      <c r="BS14" s="55" t="e">
        <f>IF(AND(COUNT($U$4:$U14)=BS$2,$H14="Hold"),"Hold",NA())</f>
        <v>#N/A</v>
      </c>
    </row>
    <row r="15" spans="1:73" s="96" customFormat="1" ht="18.75" customHeight="1" thickTop="1" thickBot="1" x14ac:dyDescent="0.3">
      <c r="B15" s="23"/>
      <c r="C15" s="95"/>
      <c r="D15" s="9">
        <f t="shared" si="2"/>
        <v>22</v>
      </c>
      <c r="E15" s="10">
        <f t="shared" si="3"/>
        <v>42744</v>
      </c>
      <c r="F15" s="5" t="str">
        <f>IFERROR(IF(COUNT(G$4:G15)=0,"",IF(H15="Hold",F14,IF(ISNUMBER(U15),G15,F14+V15))),"")</f>
        <v/>
      </c>
      <c r="G15" s="13"/>
      <c r="H15" s="27"/>
      <c r="I15" s="17"/>
      <c r="J15" s="93"/>
      <c r="K15" s="34"/>
      <c r="L15" s="148" t="s">
        <v>59</v>
      </c>
      <c r="M15" s="148"/>
      <c r="N15" s="136"/>
      <c r="O15" s="137"/>
      <c r="P15" s="37"/>
      <c r="R15" s="46">
        <v>12</v>
      </c>
      <c r="S15" s="47" t="e">
        <f t="shared" si="0"/>
        <v>#N/A</v>
      </c>
      <c r="T15" s="47"/>
      <c r="U15" s="52" t="str">
        <f>IF(H15="30 Mins",$N$19,IF(H15="45 Mins",$N$20,IF(H15="60 Mins",$N$21,IF(H15="Alt 1",$N$22,IF(H15="Alt 2",$N$23,IF(H15="Alt 3",$N$24,IF(H15="Alt 4",$N$25,IF(H15="Alt 5",#REF!,IF(H15="Change",V14,"")))))))))</f>
        <v/>
      </c>
      <c r="V15" s="53" t="e">
        <f>IF(COUNT(U$4:U15)=0,NA(),IF(ISNUMBER(U15),U15,V14))</f>
        <v>#N/A</v>
      </c>
      <c r="W15" s="48" t="e">
        <f t="shared" si="1"/>
        <v>#N/A</v>
      </c>
      <c r="X15" s="72" t="str">
        <f>IF(AND(ISNUMBER($S15),COUNT($U$4:$U15)=X$2),$S15,"")</f>
        <v/>
      </c>
      <c r="Y15" s="72" t="str">
        <f>IF(AND(ISNUMBER($S15),COUNT($U$4:$U15)=Y$2),$S15,"")</f>
        <v/>
      </c>
      <c r="Z15" s="72" t="str">
        <f>IF(AND(ISNUMBER($S15),COUNT($U$4:$U15)=Z$2),$S15,"")</f>
        <v/>
      </c>
      <c r="AA15" s="72" t="str">
        <f>IF(AND(ISNUMBER($S15),COUNT($U$4:$U15)=AA$2),$S15,"")</f>
        <v/>
      </c>
      <c r="AB15" s="72" t="str">
        <f>IF(AND(ISNUMBER($S15),COUNT($U$4:$U15)=AB$2),$S15,"")</f>
        <v/>
      </c>
      <c r="AC15" s="72" t="str">
        <f>IF(AND(ISNUMBER($S15),COUNT($U$4:$U15)=AC$2),$S15,"")</f>
        <v/>
      </c>
      <c r="AD15" s="72" t="str">
        <f>IF(AND(ISNUMBER($S15),COUNT($U$4:$U15)=AD$2),$S15,"")</f>
        <v/>
      </c>
      <c r="AE15" s="72" t="str">
        <f>IF(AND(ISNUMBER($S15),COUNT($U$4:$U15)=AE$2),$S15,"")</f>
        <v/>
      </c>
      <c r="AF15" s="72" t="str">
        <f>IF(AND(ISNUMBER($S15),COUNT($U$4:$U15)=AF$2),$S15,"")</f>
        <v/>
      </c>
      <c r="AG15" s="72" t="str">
        <f>IF(AND(ISNUMBER($S15),COUNT($U$4:$U15)=AG$2),$S15,"")</f>
        <v/>
      </c>
      <c r="AH15" s="72" t="str">
        <f>IF(AND(ISNUMBER($S15),COUNT($U$4:$U15)=AH$2),$S15,"")</f>
        <v/>
      </c>
      <c r="AI15" s="72" t="str">
        <f>IF(AND(ISNUMBER($S15),COUNT($U$4:$U15)=AI$2),$S15,"")</f>
        <v/>
      </c>
      <c r="AJ15" s="51" t="e">
        <f>IFERROR(IF(COUNT($U$4:$U15)&lt;&gt;AJ$2,NA(),SLOPE(X$4:X$26,$R$4:$R$26)*($R15-COUNTIF(BH$4:BH15,"Hold"))+INTERCEPT(X$4:X$26,$R$4:$R$26)),NA())</f>
        <v>#N/A</v>
      </c>
      <c r="AK15" s="51" t="e">
        <f>IFERROR(IF(COUNT($U$4:$U15)&lt;&gt;AK$2,NA(),SLOPE(Y$4:Y$26,$R$4:$R$26)*($R15-COUNTIF(BI$4:BI15,"Hold"))+INTERCEPT(Y$4:Y$26,$R$4:$R$26)),NA())</f>
        <v>#N/A</v>
      </c>
      <c r="AL15" s="51" t="e">
        <f>IFERROR(IF(COUNT($U$4:$U15)&lt;&gt;AL$2,NA(),SLOPE(Z$4:Z$26,$R$4:$R$26)*($R15-COUNTIF(BJ$4:BJ15,"Hold"))+INTERCEPT(Z$4:Z$26,$R$4:$R$26)),NA())</f>
        <v>#N/A</v>
      </c>
      <c r="AM15" s="51" t="e">
        <f>IFERROR(IF(COUNT($U$4:$U15)&lt;&gt;AM$2,NA(),SLOPE(AA$4:AA$26,$R$4:$R$26)*($R15-COUNTIF(BK$4:BK15,"Hold"))+INTERCEPT(AA$4:AA$26,$R$4:$R$26)),NA())</f>
        <v>#N/A</v>
      </c>
      <c r="AN15" s="51" t="e">
        <f>IFERROR(IF(COUNT($U$4:$U15)&lt;&gt;AN$2,NA(),SLOPE(AB$4:AB$26,$R$4:$R$26)*($R15-COUNTIF(BL$4:BL15,"Hold"))+INTERCEPT(AB$4:AB$26,$R$4:$R$26)),NA())</f>
        <v>#N/A</v>
      </c>
      <c r="AO15" s="51" t="e">
        <f>IFERROR(IF(COUNT($U$4:$U15)&lt;&gt;AO$2,NA(),SLOPE(AC$4:AC$26,$R$4:$R$26)*($R15-COUNTIF(BM$4:BM15,"Hold"))+INTERCEPT(AC$4:AC$26,$R$4:$R$26)),NA())</f>
        <v>#N/A</v>
      </c>
      <c r="AP15" s="51" t="e">
        <f>IFERROR(IF(COUNT($U$4:$U15)&lt;&gt;AP$2,NA(),SLOPE(AD$4:AD$26,$R$4:$R$26)*($R15-COUNTIF(BN$4:BN15,"Hold"))+INTERCEPT(AD$4:AD$26,$R$4:$R$26)),NA())</f>
        <v>#N/A</v>
      </c>
      <c r="AQ15" s="51" t="e">
        <f>IFERROR(IF(COUNT($U$4:$U15)&lt;&gt;AQ$2,NA(),SLOPE(AE$4:AE$26,$R$4:$R$26)*($R15-COUNTIF(BO$4:BO15,"Hold"))+INTERCEPT(AE$4:AE$26,$R$4:$R$26)),NA())</f>
        <v>#N/A</v>
      </c>
      <c r="AR15" s="51" t="e">
        <f>IFERROR(IF(COUNT($U$4:$U15)&lt;&gt;AR$2,NA(),SLOPE(AF$4:AF$26,$R$4:$R$26)*($R15-COUNTIF(BP$4:BP15,"Hold"))+INTERCEPT(AF$4:AF$26,$R$4:$R$26)),NA())</f>
        <v>#N/A</v>
      </c>
      <c r="AS15" s="51" t="e">
        <f>IFERROR(IF(COUNT($U$4:$U15)&lt;&gt;AS$2,NA(),SLOPE(AG$4:AG$26,$R$4:$R$26)*($R15-COUNTIF(BQ$4:BQ15,"Hold"))+INTERCEPT(AG$4:AG$26,$R$4:$R$26)),NA())</f>
        <v>#N/A</v>
      </c>
      <c r="AT15" s="51" t="e">
        <f>IFERROR(IF(COUNT($U$4:$U15)&lt;&gt;AT$2,NA(),SLOPE(AH$4:AH$26,$R$4:$R$26)*($R15-COUNTIF(BR$4:BR15,"Hold"))+INTERCEPT(AH$4:AH$26,$R$4:$R$26)),NA())</f>
        <v>#N/A</v>
      </c>
      <c r="AU15" s="51" t="e">
        <f>IFERROR(IF(COUNT($U$4:$U15)&lt;&gt;AU$2,NA(),SLOPE(AI$4:AI$26,$R$4:$R$26)*($R15-COUNTIF(BS$4:BS15,"Hold"))+INTERCEPT(AI$4:AI$26,$R$4:$R$26)),NA())</f>
        <v>#N/A</v>
      </c>
      <c r="AV15" s="57" t="e">
        <f>IF(AND(ISNUMBER($U15),COUNT($U$4:$U15)=AV$2),$G15,IF($H15="Hold",AV14,IF(COUNT($U$4:$U15)=AV$2,$V15+AV14,NA())))</f>
        <v>#N/A</v>
      </c>
      <c r="AW15" s="57" t="e">
        <f>IF(AND(ISNUMBER($U15),COUNT($U$4:$U15)=AW$2),$G15,IF($H15="Hold",AW14,IF(COUNT($U$4:$U15)=AW$2,$V15+AW14,NA())))</f>
        <v>#N/A</v>
      </c>
      <c r="AX15" s="57" t="e">
        <f>IF(AND(ISNUMBER($U15),COUNT($U$4:$U15)=AX$2),$G15,IF($H15="Hold",AX14,IF(COUNT($U$4:$U15)=AX$2,$V15+AX14,NA())))</f>
        <v>#N/A</v>
      </c>
      <c r="AY15" s="57" t="e">
        <f>IF(AND(ISNUMBER($U15),COUNT($U$4:$U15)=AY$2),$G15,IF($H15="Hold",AY14,IF(COUNT($U$4:$U15)=AY$2,$V15+AY14,NA())))</f>
        <v>#N/A</v>
      </c>
      <c r="AZ15" s="57" t="e">
        <f>IF(AND(ISNUMBER($U15),COUNT($U$4:$U15)=AZ$2),$G15,IF($H15="Hold",AZ14,IF(COUNT($U$4:$U15)=AZ$2,$V15+AZ14,NA())))</f>
        <v>#N/A</v>
      </c>
      <c r="BA15" s="57" t="e">
        <f>IF(AND(ISNUMBER($U15),COUNT($U$4:$U15)=BA$2),$G15,IF($H15="Hold",BA14,IF(COUNT($U$4:$U15)=BA$2,$V15+BA14,NA())))</f>
        <v>#N/A</v>
      </c>
      <c r="BB15" s="57" t="e">
        <f>IF(AND(ISNUMBER($U15),COUNT($U$4:$U15)=BB$2),$G15,IF($H15="Hold",BB14,IF(COUNT($U$4:$U15)=BB$2,$V15+BB14,NA())))</f>
        <v>#N/A</v>
      </c>
      <c r="BC15" s="57" t="e">
        <f>IF(AND(ISNUMBER($U15),COUNT($U$4:$U15)=BC$2),$G15,IF($H15="Hold",BC14,IF(COUNT($U$4:$U15)=BC$2,$V15+BC14,NA())))</f>
        <v>#N/A</v>
      </c>
      <c r="BD15" s="57" t="e">
        <f>IF(AND(ISNUMBER($U15),COUNT($U$4:$U15)=BD$2),$G15,IF($H15="Hold",BD14,IF(COUNT($U$4:$U15)=BD$2,$V15+BD14,NA())))</f>
        <v>#N/A</v>
      </c>
      <c r="BE15" s="57" t="e">
        <f>IF(AND(ISNUMBER($U15),COUNT($U$4:$U15)=BE$2),$G15,IF($H15="Hold",BE14,IF(COUNT($U$4:$U15)=BE$2,$V15+BE14,NA())))</f>
        <v>#N/A</v>
      </c>
      <c r="BF15" s="57" t="e">
        <f>IF(AND(ISNUMBER($U15),COUNT($U$4:$U15)=BF$2),$G15,IF($H15="Hold",BF14,IF(COUNT($U$4:$U15)=BF$2,$V15+BF14,NA())))</f>
        <v>#N/A</v>
      </c>
      <c r="BG15" s="57" t="e">
        <f>IF(AND(ISNUMBER($U15),COUNT($U$4:$U15)=BG$2),$G15,IF($H15="Hold",BG14,IF(COUNT($U$4:$U15)=BG$2,$V15+BG14,NA())))</f>
        <v>#N/A</v>
      </c>
      <c r="BH15" s="55" t="e">
        <f>IF(AND(COUNT($U$4:$U15)=BH$2,$H15="Hold"),"Hold",NA())</f>
        <v>#N/A</v>
      </c>
      <c r="BI15" s="55" t="e">
        <f>IF(AND(COUNT($U$4:$U15)=BI$2,$H15="Hold"),"Hold",NA())</f>
        <v>#N/A</v>
      </c>
      <c r="BJ15" s="55" t="e">
        <f>IF(AND(COUNT($U$4:$U15)=BJ$2,$H15="Hold"),"Hold",NA())</f>
        <v>#N/A</v>
      </c>
      <c r="BK15" s="55" t="e">
        <f>IF(AND(COUNT($U$4:$U15)=BK$2,$H15="Hold"),"Hold",NA())</f>
        <v>#N/A</v>
      </c>
      <c r="BL15" s="55" t="e">
        <f>IF(AND(COUNT($U$4:$U15)=BL$2,$H15="Hold"),"Hold",NA())</f>
        <v>#N/A</v>
      </c>
      <c r="BM15" s="55" t="e">
        <f>IF(AND(COUNT($U$4:$U15)=BM$2,$H15="Hold"),"Hold",NA())</f>
        <v>#N/A</v>
      </c>
      <c r="BN15" s="55" t="e">
        <f>IF(AND(COUNT($U$4:$U15)=BN$2,$H15="Hold"),"Hold",NA())</f>
        <v>#N/A</v>
      </c>
      <c r="BO15" s="55" t="e">
        <f>IF(AND(COUNT($U$4:$U15)=BO$2,$H15="Hold"),"Hold",NA())</f>
        <v>#N/A</v>
      </c>
      <c r="BP15" s="55" t="e">
        <f>IF(AND(COUNT($U$4:$U15)=BP$2,$H15="Hold"),"Hold",NA())</f>
        <v>#N/A</v>
      </c>
      <c r="BQ15" s="55" t="e">
        <f>IF(AND(COUNT($U$4:$U15)=BQ$2,$H15="Hold"),"Hold",NA())</f>
        <v>#N/A</v>
      </c>
      <c r="BR15" s="55" t="e">
        <f>IF(AND(COUNT($U$4:$U15)=BR$2,$H15="Hold"),"Hold",NA())</f>
        <v>#N/A</v>
      </c>
      <c r="BS15" s="55" t="e">
        <f>IF(AND(COUNT($U$4:$U15)=BS$2,$H15="Hold"),"Hold",NA())</f>
        <v>#N/A</v>
      </c>
    </row>
    <row r="16" spans="1:73" s="96" customFormat="1" ht="18.75" customHeight="1" thickTop="1" x14ac:dyDescent="0.25">
      <c r="B16" s="23"/>
      <c r="C16" s="95"/>
      <c r="D16" s="9">
        <f t="shared" si="2"/>
        <v>24</v>
      </c>
      <c r="E16" s="10">
        <f t="shared" si="3"/>
        <v>42758</v>
      </c>
      <c r="F16" s="5" t="str">
        <f>IFERROR(IF(COUNT(G$4:G16)=0,"",IF(H16="Hold",F15,IF(ISNUMBER(U16),G16,F15+V16))),"")</f>
        <v/>
      </c>
      <c r="G16" s="13"/>
      <c r="H16" s="27"/>
      <c r="I16" s="17"/>
      <c r="J16" s="93"/>
      <c r="K16" s="34"/>
      <c r="L16" s="148" t="s">
        <v>60</v>
      </c>
      <c r="M16" s="148"/>
      <c r="N16" s="138"/>
      <c r="O16" s="139"/>
      <c r="P16" s="37"/>
      <c r="R16" s="46">
        <v>13</v>
      </c>
      <c r="S16" s="47" t="e">
        <f t="shared" si="0"/>
        <v>#N/A</v>
      </c>
      <c r="T16" s="47"/>
      <c r="U16" s="52" t="str">
        <f>IF(H16="30 Mins",$N$19,IF(H16="45 Mins",$N$20,IF(H16="60 Mins",$N$21,IF(H16="Alt 1",$N$22,IF(H16="Alt 2",$N$23,IF(H16="Alt 3",$N$24,IF(H16="Alt 4",$N$25,IF(H16="Alt 5",#REF!,IF(H16="Change",V15,"")))))))))</f>
        <v/>
      </c>
      <c r="V16" s="53" t="e">
        <f>IF(COUNT(U$4:U16)=0,NA(),IF(ISNUMBER(U16),U16,V15))</f>
        <v>#N/A</v>
      </c>
      <c r="W16" s="48" t="e">
        <f t="shared" si="1"/>
        <v>#N/A</v>
      </c>
      <c r="X16" s="72" t="str">
        <f>IF(AND(ISNUMBER($S16),COUNT($U$4:$U16)=X$2),$S16,"")</f>
        <v/>
      </c>
      <c r="Y16" s="72" t="str">
        <f>IF(AND(ISNUMBER($S16),COUNT($U$4:$U16)=Y$2),$S16,"")</f>
        <v/>
      </c>
      <c r="Z16" s="72" t="str">
        <f>IF(AND(ISNUMBER($S16),COUNT($U$4:$U16)=Z$2),$S16,"")</f>
        <v/>
      </c>
      <c r="AA16" s="72" t="str">
        <f>IF(AND(ISNUMBER($S16),COUNT($U$4:$U16)=AA$2),$S16,"")</f>
        <v/>
      </c>
      <c r="AB16" s="72" t="str">
        <f>IF(AND(ISNUMBER($S16),COUNT($U$4:$U16)=AB$2),$S16,"")</f>
        <v/>
      </c>
      <c r="AC16" s="72" t="str">
        <f>IF(AND(ISNUMBER($S16),COUNT($U$4:$U16)=AC$2),$S16,"")</f>
        <v/>
      </c>
      <c r="AD16" s="72" t="str">
        <f>IF(AND(ISNUMBER($S16),COUNT($U$4:$U16)=AD$2),$S16,"")</f>
        <v/>
      </c>
      <c r="AE16" s="72" t="str">
        <f>IF(AND(ISNUMBER($S16),COUNT($U$4:$U16)=AE$2),$S16,"")</f>
        <v/>
      </c>
      <c r="AF16" s="72" t="str">
        <f>IF(AND(ISNUMBER($S16),COUNT($U$4:$U16)=AF$2),$S16,"")</f>
        <v/>
      </c>
      <c r="AG16" s="72" t="str">
        <f>IF(AND(ISNUMBER($S16),COUNT($U$4:$U16)=AG$2),$S16,"")</f>
        <v/>
      </c>
      <c r="AH16" s="72" t="str">
        <f>IF(AND(ISNUMBER($S16),COUNT($U$4:$U16)=AH$2),$S16,"")</f>
        <v/>
      </c>
      <c r="AI16" s="72" t="str">
        <f>IF(AND(ISNUMBER($S16),COUNT($U$4:$U16)=AI$2),$S16,"")</f>
        <v/>
      </c>
      <c r="AJ16" s="51" t="e">
        <f>IFERROR(IF(COUNT($U$4:$U16)&lt;&gt;AJ$2,NA(),SLOPE(X$4:X$26,$R$4:$R$26)*($R16-COUNTIF(BH$4:BH16,"Hold"))+INTERCEPT(X$4:X$26,$R$4:$R$26)),NA())</f>
        <v>#N/A</v>
      </c>
      <c r="AK16" s="51" t="e">
        <f>IFERROR(IF(COUNT($U$4:$U16)&lt;&gt;AK$2,NA(),SLOPE(Y$4:Y$26,$R$4:$R$26)*($R16-COUNTIF(BI$4:BI16,"Hold"))+INTERCEPT(Y$4:Y$26,$R$4:$R$26)),NA())</f>
        <v>#N/A</v>
      </c>
      <c r="AL16" s="51" t="e">
        <f>IFERROR(IF(COUNT($U$4:$U16)&lt;&gt;AL$2,NA(),SLOPE(Z$4:Z$26,$R$4:$R$26)*($R16-COUNTIF(BJ$4:BJ16,"Hold"))+INTERCEPT(Z$4:Z$26,$R$4:$R$26)),NA())</f>
        <v>#N/A</v>
      </c>
      <c r="AM16" s="51" t="e">
        <f>IFERROR(IF(COUNT($U$4:$U16)&lt;&gt;AM$2,NA(),SLOPE(AA$4:AA$26,$R$4:$R$26)*($R16-COUNTIF(BK$4:BK16,"Hold"))+INTERCEPT(AA$4:AA$26,$R$4:$R$26)),NA())</f>
        <v>#N/A</v>
      </c>
      <c r="AN16" s="51" t="e">
        <f>IFERROR(IF(COUNT($U$4:$U16)&lt;&gt;AN$2,NA(),SLOPE(AB$4:AB$26,$R$4:$R$26)*($R16-COUNTIF(BL$4:BL16,"Hold"))+INTERCEPT(AB$4:AB$26,$R$4:$R$26)),NA())</f>
        <v>#N/A</v>
      </c>
      <c r="AO16" s="51" t="e">
        <f>IFERROR(IF(COUNT($U$4:$U16)&lt;&gt;AO$2,NA(),SLOPE(AC$4:AC$26,$R$4:$R$26)*($R16-COUNTIF(BM$4:BM16,"Hold"))+INTERCEPT(AC$4:AC$26,$R$4:$R$26)),NA())</f>
        <v>#N/A</v>
      </c>
      <c r="AP16" s="51" t="e">
        <f>IFERROR(IF(COUNT($U$4:$U16)&lt;&gt;AP$2,NA(),SLOPE(AD$4:AD$26,$R$4:$R$26)*($R16-COUNTIF(BN$4:BN16,"Hold"))+INTERCEPT(AD$4:AD$26,$R$4:$R$26)),NA())</f>
        <v>#N/A</v>
      </c>
      <c r="AQ16" s="51" t="e">
        <f>IFERROR(IF(COUNT($U$4:$U16)&lt;&gt;AQ$2,NA(),SLOPE(AE$4:AE$26,$R$4:$R$26)*($R16-COUNTIF(BO$4:BO16,"Hold"))+INTERCEPT(AE$4:AE$26,$R$4:$R$26)),NA())</f>
        <v>#N/A</v>
      </c>
      <c r="AR16" s="51" t="e">
        <f>IFERROR(IF(COUNT($U$4:$U16)&lt;&gt;AR$2,NA(),SLOPE(AF$4:AF$26,$R$4:$R$26)*($R16-COUNTIF(BP$4:BP16,"Hold"))+INTERCEPT(AF$4:AF$26,$R$4:$R$26)),NA())</f>
        <v>#N/A</v>
      </c>
      <c r="AS16" s="51" t="e">
        <f>IFERROR(IF(COUNT($U$4:$U16)&lt;&gt;AS$2,NA(),SLOPE(AG$4:AG$26,$R$4:$R$26)*($R16-COUNTIF(BQ$4:BQ16,"Hold"))+INTERCEPT(AG$4:AG$26,$R$4:$R$26)),NA())</f>
        <v>#N/A</v>
      </c>
      <c r="AT16" s="51" t="e">
        <f>IFERROR(IF(COUNT($U$4:$U16)&lt;&gt;AT$2,NA(),SLOPE(AH$4:AH$26,$R$4:$R$26)*($R16-COUNTIF(BR$4:BR16,"Hold"))+INTERCEPT(AH$4:AH$26,$R$4:$R$26)),NA())</f>
        <v>#N/A</v>
      </c>
      <c r="AU16" s="51" t="e">
        <f>IFERROR(IF(COUNT($U$4:$U16)&lt;&gt;AU$2,NA(),SLOPE(AI$4:AI$26,$R$4:$R$26)*($R16-COUNTIF(BS$4:BS16,"Hold"))+INTERCEPT(AI$4:AI$26,$R$4:$R$26)),NA())</f>
        <v>#N/A</v>
      </c>
      <c r="AV16" s="57" t="e">
        <f>IF(AND(ISNUMBER($U16),COUNT($U$4:$U16)=AV$2),$G16,IF($H16="Hold",AV15,IF(COUNT($U$4:$U16)=AV$2,$V16+AV15,NA())))</f>
        <v>#N/A</v>
      </c>
      <c r="AW16" s="57" t="e">
        <f>IF(AND(ISNUMBER($U16),COUNT($U$4:$U16)=AW$2),$G16,IF($H16="Hold",AW15,IF(COUNT($U$4:$U16)=AW$2,$V16+AW15,NA())))</f>
        <v>#N/A</v>
      </c>
      <c r="AX16" s="57" t="e">
        <f>IF(AND(ISNUMBER($U16),COUNT($U$4:$U16)=AX$2),$G16,IF($H16="Hold",AX15,IF(COUNT($U$4:$U16)=AX$2,$V16+AX15,NA())))</f>
        <v>#N/A</v>
      </c>
      <c r="AY16" s="57" t="e">
        <f>IF(AND(ISNUMBER($U16),COUNT($U$4:$U16)=AY$2),$G16,IF($H16="Hold",AY15,IF(COUNT($U$4:$U16)=AY$2,$V16+AY15,NA())))</f>
        <v>#N/A</v>
      </c>
      <c r="AZ16" s="57" t="e">
        <f>IF(AND(ISNUMBER($U16),COUNT($U$4:$U16)=AZ$2),$G16,IF($H16="Hold",AZ15,IF(COUNT($U$4:$U16)=AZ$2,$V16+AZ15,NA())))</f>
        <v>#N/A</v>
      </c>
      <c r="BA16" s="57" t="e">
        <f>IF(AND(ISNUMBER($U16),COUNT($U$4:$U16)=BA$2),$G16,IF($H16="Hold",BA15,IF(COUNT($U$4:$U16)=BA$2,$V16+BA15,NA())))</f>
        <v>#N/A</v>
      </c>
      <c r="BB16" s="57" t="e">
        <f>IF(AND(ISNUMBER($U16),COUNT($U$4:$U16)=BB$2),$G16,IF($H16="Hold",BB15,IF(COUNT($U$4:$U16)=BB$2,$V16+BB15,NA())))</f>
        <v>#N/A</v>
      </c>
      <c r="BC16" s="57" t="e">
        <f>IF(AND(ISNUMBER($U16),COUNT($U$4:$U16)=BC$2),$G16,IF($H16="Hold",BC15,IF(COUNT($U$4:$U16)=BC$2,$V16+BC15,NA())))</f>
        <v>#N/A</v>
      </c>
      <c r="BD16" s="57" t="e">
        <f>IF(AND(ISNUMBER($U16),COUNT($U$4:$U16)=BD$2),$G16,IF($H16="Hold",BD15,IF(COUNT($U$4:$U16)=BD$2,$V16+BD15,NA())))</f>
        <v>#N/A</v>
      </c>
      <c r="BE16" s="57" t="e">
        <f>IF(AND(ISNUMBER($U16),COUNT($U$4:$U16)=BE$2),$G16,IF($H16="Hold",BE15,IF(COUNT($U$4:$U16)=BE$2,$V16+BE15,NA())))</f>
        <v>#N/A</v>
      </c>
      <c r="BF16" s="57" t="e">
        <f>IF(AND(ISNUMBER($U16),COUNT($U$4:$U16)=BF$2),$G16,IF($H16="Hold",BF15,IF(COUNT($U$4:$U16)=BF$2,$V16+BF15,NA())))</f>
        <v>#N/A</v>
      </c>
      <c r="BG16" s="57" t="e">
        <f>IF(AND(ISNUMBER($U16),COUNT($U$4:$U16)=BG$2),$G16,IF($H16="Hold",BG15,IF(COUNT($U$4:$U16)=BG$2,$V16+BG15,NA())))</f>
        <v>#N/A</v>
      </c>
      <c r="BH16" s="55" t="e">
        <f>IF(AND(COUNT($U$4:$U16)=BH$2,$H16="Hold"),"Hold",NA())</f>
        <v>#N/A</v>
      </c>
      <c r="BI16" s="55" t="e">
        <f>IF(AND(COUNT($U$4:$U16)=BI$2,$H16="Hold"),"Hold",NA())</f>
        <v>#N/A</v>
      </c>
      <c r="BJ16" s="55" t="e">
        <f>IF(AND(COUNT($U$4:$U16)=BJ$2,$H16="Hold"),"Hold",NA())</f>
        <v>#N/A</v>
      </c>
      <c r="BK16" s="55" t="e">
        <f>IF(AND(COUNT($U$4:$U16)=BK$2,$H16="Hold"),"Hold",NA())</f>
        <v>#N/A</v>
      </c>
      <c r="BL16" s="55" t="e">
        <f>IF(AND(COUNT($U$4:$U16)=BL$2,$H16="Hold"),"Hold",NA())</f>
        <v>#N/A</v>
      </c>
      <c r="BM16" s="55" t="e">
        <f>IF(AND(COUNT($U$4:$U16)=BM$2,$H16="Hold"),"Hold",NA())</f>
        <v>#N/A</v>
      </c>
      <c r="BN16" s="55" t="e">
        <f>IF(AND(COUNT($U$4:$U16)=BN$2,$H16="Hold"),"Hold",NA())</f>
        <v>#N/A</v>
      </c>
      <c r="BO16" s="55" t="e">
        <f>IF(AND(COUNT($U$4:$U16)=BO$2,$H16="Hold"),"Hold",NA())</f>
        <v>#N/A</v>
      </c>
      <c r="BP16" s="55" t="e">
        <f>IF(AND(COUNT($U$4:$U16)=BP$2,$H16="Hold"),"Hold",NA())</f>
        <v>#N/A</v>
      </c>
      <c r="BQ16" s="55" t="e">
        <f>IF(AND(COUNT($U$4:$U16)=BQ$2,$H16="Hold"),"Hold",NA())</f>
        <v>#N/A</v>
      </c>
      <c r="BR16" s="55" t="e">
        <f>IF(AND(COUNT($U$4:$U16)=BR$2,$H16="Hold"),"Hold",NA())</f>
        <v>#N/A</v>
      </c>
      <c r="BS16" s="55" t="e">
        <f>IF(AND(COUNT($U$4:$U16)=BS$2,$H16="Hold"),"Hold",NA())</f>
        <v>#N/A</v>
      </c>
    </row>
    <row r="17" spans="1:71" s="96" customFormat="1" ht="18.75" customHeight="1" x14ac:dyDescent="0.25">
      <c r="B17" s="23"/>
      <c r="C17" s="95"/>
      <c r="D17" s="9">
        <f t="shared" si="2"/>
        <v>26</v>
      </c>
      <c r="E17" s="10">
        <f t="shared" si="3"/>
        <v>42772</v>
      </c>
      <c r="F17" s="5" t="str">
        <f>IFERROR(IF(COUNT(G$4:G17)=0,"",IF(H17="Hold",F16,IF(ISNUMBER(U17),G17,F16+V17))),"")</f>
        <v/>
      </c>
      <c r="G17" s="13"/>
      <c r="H17" s="27"/>
      <c r="I17" s="17"/>
      <c r="J17" s="93"/>
      <c r="K17" s="34"/>
      <c r="L17" s="74"/>
      <c r="M17" s="74"/>
      <c r="N17" s="75"/>
      <c r="O17" s="75"/>
      <c r="P17" s="37"/>
      <c r="R17" s="46">
        <v>14</v>
      </c>
      <c r="S17" s="47" t="e">
        <f t="shared" si="0"/>
        <v>#N/A</v>
      </c>
      <c r="T17" s="47"/>
      <c r="U17" s="52" t="str">
        <f>IF(H17="30 Mins",$N$19,IF(H17="45 Mins",$N$20,IF(H17="60 Mins",$N$21,IF(H17="Alt 1",$N$22,IF(H17="Alt 2",$N$23,IF(H17="Alt 3",$N$24,IF(H17="Alt 4",$N$25,IF(H17="Alt 5",#REF!,IF(H17="Change",V16,"")))))))))</f>
        <v/>
      </c>
      <c r="V17" s="53" t="e">
        <f>IF(COUNT(U$4:U17)=0,NA(),IF(ISNUMBER(U17),U17,V16))</f>
        <v>#N/A</v>
      </c>
      <c r="W17" s="48" t="e">
        <f t="shared" si="1"/>
        <v>#N/A</v>
      </c>
      <c r="X17" s="72" t="str">
        <f>IF(AND(ISNUMBER($S17),COUNT($U$4:$U17)=X$2),$S17,"")</f>
        <v/>
      </c>
      <c r="Y17" s="72" t="str">
        <f>IF(AND(ISNUMBER($S17),COUNT($U$4:$U17)=Y$2),$S17,"")</f>
        <v/>
      </c>
      <c r="Z17" s="72" t="str">
        <f>IF(AND(ISNUMBER($S17),COUNT($U$4:$U17)=Z$2),$S17,"")</f>
        <v/>
      </c>
      <c r="AA17" s="72" t="str">
        <f>IF(AND(ISNUMBER($S17),COUNT($U$4:$U17)=AA$2),$S17,"")</f>
        <v/>
      </c>
      <c r="AB17" s="72" t="str">
        <f>IF(AND(ISNUMBER($S17),COUNT($U$4:$U17)=AB$2),$S17,"")</f>
        <v/>
      </c>
      <c r="AC17" s="72" t="str">
        <f>IF(AND(ISNUMBER($S17),COUNT($U$4:$U17)=AC$2),$S17,"")</f>
        <v/>
      </c>
      <c r="AD17" s="72" t="str">
        <f>IF(AND(ISNUMBER($S17),COUNT($U$4:$U17)=AD$2),$S17,"")</f>
        <v/>
      </c>
      <c r="AE17" s="72" t="str">
        <f>IF(AND(ISNUMBER($S17),COUNT($U$4:$U17)=AE$2),$S17,"")</f>
        <v/>
      </c>
      <c r="AF17" s="72" t="str">
        <f>IF(AND(ISNUMBER($S17),COUNT($U$4:$U17)=AF$2),$S17,"")</f>
        <v/>
      </c>
      <c r="AG17" s="72" t="str">
        <f>IF(AND(ISNUMBER($S17),COUNT($U$4:$U17)=AG$2),$S17,"")</f>
        <v/>
      </c>
      <c r="AH17" s="72" t="str">
        <f>IF(AND(ISNUMBER($S17),COUNT($U$4:$U17)=AH$2),$S17,"")</f>
        <v/>
      </c>
      <c r="AI17" s="72" t="str">
        <f>IF(AND(ISNUMBER($S17),COUNT($U$4:$U17)=AI$2),$S17,"")</f>
        <v/>
      </c>
      <c r="AJ17" s="51" t="e">
        <f>IFERROR(IF(COUNT($U$4:$U17)&lt;&gt;AJ$2,NA(),SLOPE(X$4:X$26,$R$4:$R$26)*($R17-COUNTIF(BH$4:BH17,"Hold"))+INTERCEPT(X$4:X$26,$R$4:$R$26)),NA())</f>
        <v>#N/A</v>
      </c>
      <c r="AK17" s="51" t="e">
        <f>IFERROR(IF(COUNT($U$4:$U17)&lt;&gt;AK$2,NA(),SLOPE(Y$4:Y$26,$R$4:$R$26)*($R17-COUNTIF(BI$4:BI17,"Hold"))+INTERCEPT(Y$4:Y$26,$R$4:$R$26)),NA())</f>
        <v>#N/A</v>
      </c>
      <c r="AL17" s="51" t="e">
        <f>IFERROR(IF(COUNT($U$4:$U17)&lt;&gt;AL$2,NA(),SLOPE(Z$4:Z$26,$R$4:$R$26)*($R17-COUNTIF(BJ$4:BJ17,"Hold"))+INTERCEPT(Z$4:Z$26,$R$4:$R$26)),NA())</f>
        <v>#N/A</v>
      </c>
      <c r="AM17" s="51" t="e">
        <f>IFERROR(IF(COUNT($U$4:$U17)&lt;&gt;AM$2,NA(),SLOPE(AA$4:AA$26,$R$4:$R$26)*($R17-COUNTIF(BK$4:BK17,"Hold"))+INTERCEPT(AA$4:AA$26,$R$4:$R$26)),NA())</f>
        <v>#N/A</v>
      </c>
      <c r="AN17" s="51" t="e">
        <f>IFERROR(IF(COUNT($U$4:$U17)&lt;&gt;AN$2,NA(),SLOPE(AB$4:AB$26,$R$4:$R$26)*($R17-COUNTIF(BL$4:BL17,"Hold"))+INTERCEPT(AB$4:AB$26,$R$4:$R$26)),NA())</f>
        <v>#N/A</v>
      </c>
      <c r="AO17" s="51" t="e">
        <f>IFERROR(IF(COUNT($U$4:$U17)&lt;&gt;AO$2,NA(),SLOPE(AC$4:AC$26,$R$4:$R$26)*($R17-COUNTIF(BM$4:BM17,"Hold"))+INTERCEPT(AC$4:AC$26,$R$4:$R$26)),NA())</f>
        <v>#N/A</v>
      </c>
      <c r="AP17" s="51" t="e">
        <f>IFERROR(IF(COUNT($U$4:$U17)&lt;&gt;AP$2,NA(),SLOPE(AD$4:AD$26,$R$4:$R$26)*($R17-COUNTIF(BN$4:BN17,"Hold"))+INTERCEPT(AD$4:AD$26,$R$4:$R$26)),NA())</f>
        <v>#N/A</v>
      </c>
      <c r="AQ17" s="51" t="e">
        <f>IFERROR(IF(COUNT($U$4:$U17)&lt;&gt;AQ$2,NA(),SLOPE(AE$4:AE$26,$R$4:$R$26)*($R17-COUNTIF(BO$4:BO17,"Hold"))+INTERCEPT(AE$4:AE$26,$R$4:$R$26)),NA())</f>
        <v>#N/A</v>
      </c>
      <c r="AR17" s="51" t="e">
        <f>IFERROR(IF(COUNT($U$4:$U17)&lt;&gt;AR$2,NA(),SLOPE(AF$4:AF$26,$R$4:$R$26)*($R17-COUNTIF(BP$4:BP17,"Hold"))+INTERCEPT(AF$4:AF$26,$R$4:$R$26)),NA())</f>
        <v>#N/A</v>
      </c>
      <c r="AS17" s="51" t="e">
        <f>IFERROR(IF(COUNT($U$4:$U17)&lt;&gt;AS$2,NA(),SLOPE(AG$4:AG$26,$R$4:$R$26)*($R17-COUNTIF(BQ$4:BQ17,"Hold"))+INTERCEPT(AG$4:AG$26,$R$4:$R$26)),NA())</f>
        <v>#N/A</v>
      </c>
      <c r="AT17" s="51" t="e">
        <f>IFERROR(IF(COUNT($U$4:$U17)&lt;&gt;AT$2,NA(),SLOPE(AH$4:AH$26,$R$4:$R$26)*($R17-COUNTIF(BR$4:BR17,"Hold"))+INTERCEPT(AH$4:AH$26,$R$4:$R$26)),NA())</f>
        <v>#N/A</v>
      </c>
      <c r="AU17" s="51" t="e">
        <f>IFERROR(IF(COUNT($U$4:$U17)&lt;&gt;AU$2,NA(),SLOPE(AI$4:AI$26,$R$4:$R$26)*($R17-COUNTIF(BS$4:BS17,"Hold"))+INTERCEPT(AI$4:AI$26,$R$4:$R$26)),NA())</f>
        <v>#N/A</v>
      </c>
      <c r="AV17" s="57" t="e">
        <f>IF(AND(ISNUMBER($U17),COUNT($U$4:$U17)=AV$2),$G17,IF($H17="Hold",AV16,IF(COUNT($U$4:$U17)=AV$2,$V17+AV16,NA())))</f>
        <v>#N/A</v>
      </c>
      <c r="AW17" s="57" t="e">
        <f>IF(AND(ISNUMBER($U17),COUNT($U$4:$U17)=AW$2),$G17,IF($H17="Hold",AW16,IF(COUNT($U$4:$U17)=AW$2,$V17+AW16,NA())))</f>
        <v>#N/A</v>
      </c>
      <c r="AX17" s="57" t="e">
        <f>IF(AND(ISNUMBER($U17),COUNT($U$4:$U17)=AX$2),$G17,IF($H17="Hold",AX16,IF(COUNT($U$4:$U17)=AX$2,$V17+AX16,NA())))</f>
        <v>#N/A</v>
      </c>
      <c r="AY17" s="57" t="e">
        <f>IF(AND(ISNUMBER($U17),COUNT($U$4:$U17)=AY$2),$G17,IF($H17="Hold",AY16,IF(COUNT($U$4:$U17)=AY$2,$V17+AY16,NA())))</f>
        <v>#N/A</v>
      </c>
      <c r="AZ17" s="57" t="e">
        <f>IF(AND(ISNUMBER($U17),COUNT($U$4:$U17)=AZ$2),$G17,IF($H17="Hold",AZ16,IF(COUNT($U$4:$U17)=AZ$2,$V17+AZ16,NA())))</f>
        <v>#N/A</v>
      </c>
      <c r="BA17" s="57" t="e">
        <f>IF(AND(ISNUMBER($U17),COUNT($U$4:$U17)=BA$2),$G17,IF($H17="Hold",BA16,IF(COUNT($U$4:$U17)=BA$2,$V17+BA16,NA())))</f>
        <v>#N/A</v>
      </c>
      <c r="BB17" s="57" t="e">
        <f>IF(AND(ISNUMBER($U17),COUNT($U$4:$U17)=BB$2),$G17,IF($H17="Hold",BB16,IF(COUNT($U$4:$U17)=BB$2,$V17+BB16,NA())))</f>
        <v>#N/A</v>
      </c>
      <c r="BC17" s="57" t="e">
        <f>IF(AND(ISNUMBER($U17),COUNT($U$4:$U17)=BC$2),$G17,IF($H17="Hold",BC16,IF(COUNT($U$4:$U17)=BC$2,$V17+BC16,NA())))</f>
        <v>#N/A</v>
      </c>
      <c r="BD17" s="57" t="e">
        <f>IF(AND(ISNUMBER($U17),COUNT($U$4:$U17)=BD$2),$G17,IF($H17="Hold",BD16,IF(COUNT($U$4:$U17)=BD$2,$V17+BD16,NA())))</f>
        <v>#N/A</v>
      </c>
      <c r="BE17" s="57" t="e">
        <f>IF(AND(ISNUMBER($U17),COUNT($U$4:$U17)=BE$2),$G17,IF($H17="Hold",BE16,IF(COUNT($U$4:$U17)=BE$2,$V17+BE16,NA())))</f>
        <v>#N/A</v>
      </c>
      <c r="BF17" s="57" t="e">
        <f>IF(AND(ISNUMBER($U17),COUNT($U$4:$U17)=BF$2),$G17,IF($H17="Hold",BF16,IF(COUNT($U$4:$U17)=BF$2,$V17+BF16,NA())))</f>
        <v>#N/A</v>
      </c>
      <c r="BG17" s="57" t="e">
        <f>IF(AND(ISNUMBER($U17),COUNT($U$4:$U17)=BG$2),$G17,IF($H17="Hold",BG16,IF(COUNT($U$4:$U17)=BG$2,$V17+BG16,NA())))</f>
        <v>#N/A</v>
      </c>
      <c r="BH17" s="55" t="e">
        <f>IF(AND(COUNT($U$4:$U17)=BH$2,$H17="Hold"),"Hold",NA())</f>
        <v>#N/A</v>
      </c>
      <c r="BI17" s="55" t="e">
        <f>IF(AND(COUNT($U$4:$U17)=BI$2,$H17="Hold"),"Hold",NA())</f>
        <v>#N/A</v>
      </c>
      <c r="BJ17" s="55" t="e">
        <f>IF(AND(COUNT($U$4:$U17)=BJ$2,$H17="Hold"),"Hold",NA())</f>
        <v>#N/A</v>
      </c>
      <c r="BK17" s="55" t="e">
        <f>IF(AND(COUNT($U$4:$U17)=BK$2,$H17="Hold"),"Hold",NA())</f>
        <v>#N/A</v>
      </c>
      <c r="BL17" s="55" t="e">
        <f>IF(AND(COUNT($U$4:$U17)=BL$2,$H17="Hold"),"Hold",NA())</f>
        <v>#N/A</v>
      </c>
      <c r="BM17" s="55" t="e">
        <f>IF(AND(COUNT($U$4:$U17)=BM$2,$H17="Hold"),"Hold",NA())</f>
        <v>#N/A</v>
      </c>
      <c r="BN17" s="55" t="e">
        <f>IF(AND(COUNT($U$4:$U17)=BN$2,$H17="Hold"),"Hold",NA())</f>
        <v>#N/A</v>
      </c>
      <c r="BO17" s="55" t="e">
        <f>IF(AND(COUNT($U$4:$U17)=BO$2,$H17="Hold"),"Hold",NA())</f>
        <v>#N/A</v>
      </c>
      <c r="BP17" s="55" t="e">
        <f>IF(AND(COUNT($U$4:$U17)=BP$2,$H17="Hold"),"Hold",NA())</f>
        <v>#N/A</v>
      </c>
      <c r="BQ17" s="55" t="e">
        <f>IF(AND(COUNT($U$4:$U17)=BQ$2,$H17="Hold"),"Hold",NA())</f>
        <v>#N/A</v>
      </c>
      <c r="BR17" s="55" t="e">
        <f>IF(AND(COUNT($U$4:$U17)=BR$2,$H17="Hold"),"Hold",NA())</f>
        <v>#N/A</v>
      </c>
      <c r="BS17" s="55" t="e">
        <f>IF(AND(COUNT($U$4:$U17)=BS$2,$H17="Hold"),"Hold",NA())</f>
        <v>#N/A</v>
      </c>
    </row>
    <row r="18" spans="1:71" s="96" customFormat="1" ht="18.75" customHeight="1" x14ac:dyDescent="0.25">
      <c r="B18" s="23"/>
      <c r="C18" s="95"/>
      <c r="D18" s="9">
        <f t="shared" si="2"/>
        <v>28</v>
      </c>
      <c r="E18" s="10">
        <f t="shared" si="3"/>
        <v>42786</v>
      </c>
      <c r="F18" s="5" t="str">
        <f>IFERROR(IF(COUNT(G$4:G18)=0,"",IF(H18="Hold",F17,IF(ISNUMBER(U18),G18,F17+V18))),"")</f>
        <v/>
      </c>
      <c r="G18" s="13"/>
      <c r="H18" s="27"/>
      <c r="I18" s="17"/>
      <c r="J18" s="93"/>
      <c r="K18" s="34"/>
      <c r="L18" s="155" t="s">
        <v>73</v>
      </c>
      <c r="M18" s="155"/>
      <c r="N18" s="155"/>
      <c r="O18" s="155"/>
      <c r="P18" s="37"/>
      <c r="R18" s="46">
        <v>15</v>
      </c>
      <c r="S18" s="47" t="e">
        <f t="shared" si="0"/>
        <v>#N/A</v>
      </c>
      <c r="T18" s="47"/>
      <c r="U18" s="52" t="str">
        <f>IF(H18="30 Mins",$N$19,IF(H18="45 Mins",$N$20,IF(H18="60 Mins",$N$21,IF(H18="Alt 1",$N$22,IF(H18="Alt 2",$N$23,IF(H18="Alt 3",$N$24,IF(H18="Alt 4",$N$25,IF(H18="Alt 5",#REF!,IF(H18="Change",V17,"")))))))))</f>
        <v/>
      </c>
      <c r="V18" s="53" t="e">
        <f>IF(COUNT(U$4:U18)=0,NA(),IF(ISNUMBER(U18),U18,V17))</f>
        <v>#N/A</v>
      </c>
      <c r="W18" s="48" t="e">
        <f t="shared" si="1"/>
        <v>#N/A</v>
      </c>
      <c r="X18" s="72" t="str">
        <f>IF(AND(ISNUMBER($S18),COUNT($U$4:$U18)=X$2),$S18,"")</f>
        <v/>
      </c>
      <c r="Y18" s="72" t="str">
        <f>IF(AND(ISNUMBER($S18),COUNT($U$4:$U18)=Y$2),$S18,"")</f>
        <v/>
      </c>
      <c r="Z18" s="72" t="str">
        <f>IF(AND(ISNUMBER($S18),COUNT($U$4:$U18)=Z$2),$S18,"")</f>
        <v/>
      </c>
      <c r="AA18" s="72" t="str">
        <f>IF(AND(ISNUMBER($S18),COUNT($U$4:$U18)=AA$2),$S18,"")</f>
        <v/>
      </c>
      <c r="AB18" s="72" t="str">
        <f>IF(AND(ISNUMBER($S18),COUNT($U$4:$U18)=AB$2),$S18,"")</f>
        <v/>
      </c>
      <c r="AC18" s="72" t="str">
        <f>IF(AND(ISNUMBER($S18),COUNT($U$4:$U18)=AC$2),$S18,"")</f>
        <v/>
      </c>
      <c r="AD18" s="72" t="str">
        <f>IF(AND(ISNUMBER($S18),COUNT($U$4:$U18)=AD$2),$S18,"")</f>
        <v/>
      </c>
      <c r="AE18" s="72" t="str">
        <f>IF(AND(ISNUMBER($S18),COUNT($U$4:$U18)=AE$2),$S18,"")</f>
        <v/>
      </c>
      <c r="AF18" s="72" t="str">
        <f>IF(AND(ISNUMBER($S18),COUNT($U$4:$U18)=AF$2),$S18,"")</f>
        <v/>
      </c>
      <c r="AG18" s="72" t="str">
        <f>IF(AND(ISNUMBER($S18),COUNT($U$4:$U18)=AG$2),$S18,"")</f>
        <v/>
      </c>
      <c r="AH18" s="72" t="str">
        <f>IF(AND(ISNUMBER($S18),COUNT($U$4:$U18)=AH$2),$S18,"")</f>
        <v/>
      </c>
      <c r="AI18" s="72" t="str">
        <f>IF(AND(ISNUMBER($S18),COUNT($U$4:$U18)=AI$2),$S18,"")</f>
        <v/>
      </c>
      <c r="AJ18" s="51" t="e">
        <f>IFERROR(IF(COUNT($U$4:$U18)&lt;&gt;AJ$2,NA(),SLOPE(X$4:X$26,$R$4:$R$26)*($R18-COUNTIF(BH$4:BH18,"Hold"))+INTERCEPT(X$4:X$26,$R$4:$R$26)),NA())</f>
        <v>#N/A</v>
      </c>
      <c r="AK18" s="51" t="e">
        <f>IFERROR(IF(COUNT($U$4:$U18)&lt;&gt;AK$2,NA(),SLOPE(Y$4:Y$26,$R$4:$R$26)*($R18-COUNTIF(BI$4:BI18,"Hold"))+INTERCEPT(Y$4:Y$26,$R$4:$R$26)),NA())</f>
        <v>#N/A</v>
      </c>
      <c r="AL18" s="51" t="e">
        <f>IFERROR(IF(COUNT($U$4:$U18)&lt;&gt;AL$2,NA(),SLOPE(Z$4:Z$26,$R$4:$R$26)*($R18-COUNTIF(BJ$4:BJ18,"Hold"))+INTERCEPT(Z$4:Z$26,$R$4:$R$26)),NA())</f>
        <v>#N/A</v>
      </c>
      <c r="AM18" s="51" t="e">
        <f>IFERROR(IF(COUNT($U$4:$U18)&lt;&gt;AM$2,NA(),SLOPE(AA$4:AA$26,$R$4:$R$26)*($R18-COUNTIF(BK$4:BK18,"Hold"))+INTERCEPT(AA$4:AA$26,$R$4:$R$26)),NA())</f>
        <v>#N/A</v>
      </c>
      <c r="AN18" s="51" t="e">
        <f>IFERROR(IF(COUNT($U$4:$U18)&lt;&gt;AN$2,NA(),SLOPE(AB$4:AB$26,$R$4:$R$26)*($R18-COUNTIF(BL$4:BL18,"Hold"))+INTERCEPT(AB$4:AB$26,$R$4:$R$26)),NA())</f>
        <v>#N/A</v>
      </c>
      <c r="AO18" s="51" t="e">
        <f>IFERROR(IF(COUNT($U$4:$U18)&lt;&gt;AO$2,NA(),SLOPE(AC$4:AC$26,$R$4:$R$26)*($R18-COUNTIF(BM$4:BM18,"Hold"))+INTERCEPT(AC$4:AC$26,$R$4:$R$26)),NA())</f>
        <v>#N/A</v>
      </c>
      <c r="AP18" s="51" t="e">
        <f>IFERROR(IF(COUNT($U$4:$U18)&lt;&gt;AP$2,NA(),SLOPE(AD$4:AD$26,$R$4:$R$26)*($R18-COUNTIF(BN$4:BN18,"Hold"))+INTERCEPT(AD$4:AD$26,$R$4:$R$26)),NA())</f>
        <v>#N/A</v>
      </c>
      <c r="AQ18" s="51" t="e">
        <f>IFERROR(IF(COUNT($U$4:$U18)&lt;&gt;AQ$2,NA(),SLOPE(AE$4:AE$26,$R$4:$R$26)*($R18-COUNTIF(BO$4:BO18,"Hold"))+INTERCEPT(AE$4:AE$26,$R$4:$R$26)),NA())</f>
        <v>#N/A</v>
      </c>
      <c r="AR18" s="51" t="e">
        <f>IFERROR(IF(COUNT($U$4:$U18)&lt;&gt;AR$2,NA(),SLOPE(AF$4:AF$26,$R$4:$R$26)*($R18-COUNTIF(BP$4:BP18,"Hold"))+INTERCEPT(AF$4:AF$26,$R$4:$R$26)),NA())</f>
        <v>#N/A</v>
      </c>
      <c r="AS18" s="51" t="e">
        <f>IFERROR(IF(COUNT($U$4:$U18)&lt;&gt;AS$2,NA(),SLOPE(AG$4:AG$26,$R$4:$R$26)*($R18-COUNTIF(BQ$4:BQ18,"Hold"))+INTERCEPT(AG$4:AG$26,$R$4:$R$26)),NA())</f>
        <v>#N/A</v>
      </c>
      <c r="AT18" s="51" t="e">
        <f>IFERROR(IF(COUNT($U$4:$U18)&lt;&gt;AT$2,NA(),SLOPE(AH$4:AH$26,$R$4:$R$26)*($R18-COUNTIF(BR$4:BR18,"Hold"))+INTERCEPT(AH$4:AH$26,$R$4:$R$26)),NA())</f>
        <v>#N/A</v>
      </c>
      <c r="AU18" s="51" t="e">
        <f>IFERROR(IF(COUNT($U$4:$U18)&lt;&gt;AU$2,NA(),SLOPE(AI$4:AI$26,$R$4:$R$26)*($R18-COUNTIF(BS$4:BS18,"Hold"))+INTERCEPT(AI$4:AI$26,$R$4:$R$26)),NA())</f>
        <v>#N/A</v>
      </c>
      <c r="AV18" s="57" t="e">
        <f>IF(AND(ISNUMBER($U18),COUNT($U$4:$U18)=AV$2),$G18,IF($H18="Hold",AV17,IF(COUNT($U$4:$U18)=AV$2,$V18+AV17,NA())))</f>
        <v>#N/A</v>
      </c>
      <c r="AW18" s="57" t="e">
        <f>IF(AND(ISNUMBER($U18),COUNT($U$4:$U18)=AW$2),$G18,IF($H18="Hold",AW17,IF(COUNT($U$4:$U18)=AW$2,$V18+AW17,NA())))</f>
        <v>#N/A</v>
      </c>
      <c r="AX18" s="57" t="e">
        <f>IF(AND(ISNUMBER($U18),COUNT($U$4:$U18)=AX$2),$G18,IF($H18="Hold",AX17,IF(COUNT($U$4:$U18)=AX$2,$V18+AX17,NA())))</f>
        <v>#N/A</v>
      </c>
      <c r="AY18" s="57" t="e">
        <f>IF(AND(ISNUMBER($U18),COUNT($U$4:$U18)=AY$2),$G18,IF($H18="Hold",AY17,IF(COUNT($U$4:$U18)=AY$2,$V18+AY17,NA())))</f>
        <v>#N/A</v>
      </c>
      <c r="AZ18" s="57" t="e">
        <f>IF(AND(ISNUMBER($U18),COUNT($U$4:$U18)=AZ$2),$G18,IF($H18="Hold",AZ17,IF(COUNT($U$4:$U18)=AZ$2,$V18+AZ17,NA())))</f>
        <v>#N/A</v>
      </c>
      <c r="BA18" s="57" t="e">
        <f>IF(AND(ISNUMBER($U18),COUNT($U$4:$U18)=BA$2),$G18,IF($H18="Hold",BA17,IF(COUNT($U$4:$U18)=BA$2,$V18+BA17,NA())))</f>
        <v>#N/A</v>
      </c>
      <c r="BB18" s="57" t="e">
        <f>IF(AND(ISNUMBER($U18),COUNT($U$4:$U18)=BB$2),$G18,IF($H18="Hold",BB17,IF(COUNT($U$4:$U18)=BB$2,$V18+BB17,NA())))</f>
        <v>#N/A</v>
      </c>
      <c r="BC18" s="57" t="e">
        <f>IF(AND(ISNUMBER($U18),COUNT($U$4:$U18)=BC$2),$G18,IF($H18="Hold",BC17,IF(COUNT($U$4:$U18)=BC$2,$V18+BC17,NA())))</f>
        <v>#N/A</v>
      </c>
      <c r="BD18" s="57" t="e">
        <f>IF(AND(ISNUMBER($U18),COUNT($U$4:$U18)=BD$2),$G18,IF($H18="Hold",BD17,IF(COUNT($U$4:$U18)=BD$2,$V18+BD17,NA())))</f>
        <v>#N/A</v>
      </c>
      <c r="BE18" s="57" t="e">
        <f>IF(AND(ISNUMBER($U18),COUNT($U$4:$U18)=BE$2),$G18,IF($H18="Hold",BE17,IF(COUNT($U$4:$U18)=BE$2,$V18+BE17,NA())))</f>
        <v>#N/A</v>
      </c>
      <c r="BF18" s="57" t="e">
        <f>IF(AND(ISNUMBER($U18),COUNT($U$4:$U18)=BF$2),$G18,IF($H18="Hold",BF17,IF(COUNT($U$4:$U18)=BF$2,$V18+BF17,NA())))</f>
        <v>#N/A</v>
      </c>
      <c r="BG18" s="57" t="e">
        <f>IF(AND(ISNUMBER($U18),COUNT($U$4:$U18)=BG$2),$G18,IF($H18="Hold",BG17,IF(COUNT($U$4:$U18)=BG$2,$V18+BG17,NA())))</f>
        <v>#N/A</v>
      </c>
      <c r="BH18" s="55" t="e">
        <f>IF(AND(COUNT($U$4:$U18)=BH$2,$H18="Hold"),"Hold",NA())</f>
        <v>#N/A</v>
      </c>
      <c r="BI18" s="55" t="e">
        <f>IF(AND(COUNT($U$4:$U18)=BI$2,$H18="Hold"),"Hold",NA())</f>
        <v>#N/A</v>
      </c>
      <c r="BJ18" s="55" t="e">
        <f>IF(AND(COUNT($U$4:$U18)=BJ$2,$H18="Hold"),"Hold",NA())</f>
        <v>#N/A</v>
      </c>
      <c r="BK18" s="55" t="e">
        <f>IF(AND(COUNT($U$4:$U18)=BK$2,$H18="Hold"),"Hold",NA())</f>
        <v>#N/A</v>
      </c>
      <c r="BL18" s="55" t="e">
        <f>IF(AND(COUNT($U$4:$U18)=BL$2,$H18="Hold"),"Hold",NA())</f>
        <v>#N/A</v>
      </c>
      <c r="BM18" s="55" t="e">
        <f>IF(AND(COUNT($U$4:$U18)=BM$2,$H18="Hold"),"Hold",NA())</f>
        <v>#N/A</v>
      </c>
      <c r="BN18" s="55" t="e">
        <f>IF(AND(COUNT($U$4:$U18)=BN$2,$H18="Hold"),"Hold",NA())</f>
        <v>#N/A</v>
      </c>
      <c r="BO18" s="55" t="e">
        <f>IF(AND(COUNT($U$4:$U18)=BO$2,$H18="Hold"),"Hold",NA())</f>
        <v>#N/A</v>
      </c>
      <c r="BP18" s="55" t="e">
        <f>IF(AND(COUNT($U$4:$U18)=BP$2,$H18="Hold"),"Hold",NA())</f>
        <v>#N/A</v>
      </c>
      <c r="BQ18" s="55" t="e">
        <f>IF(AND(COUNT($U$4:$U18)=BQ$2,$H18="Hold"),"Hold",NA())</f>
        <v>#N/A</v>
      </c>
      <c r="BR18" s="55" t="e">
        <f>IF(AND(COUNT($U$4:$U18)=BR$2,$H18="Hold"),"Hold",NA())</f>
        <v>#N/A</v>
      </c>
      <c r="BS18" s="55" t="e">
        <f>IF(AND(COUNT($U$4:$U18)=BS$2,$H18="Hold"),"Hold",NA())</f>
        <v>#N/A</v>
      </c>
    </row>
    <row r="19" spans="1:71" s="96" customFormat="1" ht="18.75" customHeight="1" x14ac:dyDescent="0.25">
      <c r="B19" s="23"/>
      <c r="C19" s="95"/>
      <c r="D19" s="9">
        <f t="shared" si="2"/>
        <v>30</v>
      </c>
      <c r="E19" s="10">
        <f t="shared" si="3"/>
        <v>42800</v>
      </c>
      <c r="F19" s="5" t="str">
        <f>IFERROR(IF(COUNT(G$4:G19)=0,"",IF(H19="Hold",F18,IF(ISNUMBER(U19),G19,F18+V19))),"")</f>
        <v/>
      </c>
      <c r="G19" s="13"/>
      <c r="H19" s="27"/>
      <c r="I19" s="17"/>
      <c r="J19" s="93"/>
      <c r="K19" s="34"/>
      <c r="L19" s="39" t="s">
        <v>55</v>
      </c>
      <c r="M19" s="125" t="s">
        <v>79</v>
      </c>
      <c r="N19" s="97">
        <v>4.5</v>
      </c>
      <c r="O19" s="75"/>
      <c r="P19" s="37"/>
      <c r="R19" s="46">
        <v>16</v>
      </c>
      <c r="S19" s="47" t="e">
        <f t="shared" si="0"/>
        <v>#N/A</v>
      </c>
      <c r="T19" s="47"/>
      <c r="U19" s="52" t="str">
        <f>IF(H19="30 Mins",$N$19,IF(H19="45 Mins",$N$20,IF(H19="60 Mins",$N$21,IF(H19="Alt 1",$N$22,IF(H19="Alt 2",$N$23,IF(H19="Alt 3",$N$24,IF(H19="Alt 4",$N$25,IF(H19="Alt 5",#REF!,IF(H19="Change",V18,"")))))))))</f>
        <v/>
      </c>
      <c r="V19" s="53" t="e">
        <f>IF(COUNT(U$4:U19)=0,NA(),IF(ISNUMBER(U19),U19,V18))</f>
        <v>#N/A</v>
      </c>
      <c r="W19" s="48" t="e">
        <f t="shared" si="1"/>
        <v>#N/A</v>
      </c>
      <c r="X19" s="72" t="str">
        <f>IF(AND(ISNUMBER($S19),COUNT($U$4:$U19)=X$2),$S19,"")</f>
        <v/>
      </c>
      <c r="Y19" s="72" t="str">
        <f>IF(AND(ISNUMBER($S19),COUNT($U$4:$U19)=Y$2),$S19,"")</f>
        <v/>
      </c>
      <c r="Z19" s="72" t="str">
        <f>IF(AND(ISNUMBER($S19),COUNT($U$4:$U19)=Z$2),$S19,"")</f>
        <v/>
      </c>
      <c r="AA19" s="72" t="str">
        <f>IF(AND(ISNUMBER($S19),COUNT($U$4:$U19)=AA$2),$S19,"")</f>
        <v/>
      </c>
      <c r="AB19" s="72" t="str">
        <f>IF(AND(ISNUMBER($S19),COUNT($U$4:$U19)=AB$2),$S19,"")</f>
        <v/>
      </c>
      <c r="AC19" s="72" t="str">
        <f>IF(AND(ISNUMBER($S19),COUNT($U$4:$U19)=AC$2),$S19,"")</f>
        <v/>
      </c>
      <c r="AD19" s="72" t="str">
        <f>IF(AND(ISNUMBER($S19),COUNT($U$4:$U19)=AD$2),$S19,"")</f>
        <v/>
      </c>
      <c r="AE19" s="72" t="str">
        <f>IF(AND(ISNUMBER($S19),COUNT($U$4:$U19)=AE$2),$S19,"")</f>
        <v/>
      </c>
      <c r="AF19" s="72" t="str">
        <f>IF(AND(ISNUMBER($S19),COUNT($U$4:$U19)=AF$2),$S19,"")</f>
        <v/>
      </c>
      <c r="AG19" s="72" t="str">
        <f>IF(AND(ISNUMBER($S19),COUNT($U$4:$U19)=AG$2),$S19,"")</f>
        <v/>
      </c>
      <c r="AH19" s="72" t="str">
        <f>IF(AND(ISNUMBER($S19),COUNT($U$4:$U19)=AH$2),$S19,"")</f>
        <v/>
      </c>
      <c r="AI19" s="72" t="str">
        <f>IF(AND(ISNUMBER($S19),COUNT($U$4:$U19)=AI$2),$S19,"")</f>
        <v/>
      </c>
      <c r="AJ19" s="51" t="e">
        <f>IFERROR(IF(COUNT($U$4:$U19)&lt;&gt;AJ$2,NA(),SLOPE(X$4:X$26,$R$4:$R$26)*($R19-COUNTIF(BH$4:BH19,"Hold"))+INTERCEPT(X$4:X$26,$R$4:$R$26)),NA())</f>
        <v>#N/A</v>
      </c>
      <c r="AK19" s="51" t="e">
        <f>IFERROR(IF(COUNT($U$4:$U19)&lt;&gt;AK$2,NA(),SLOPE(Y$4:Y$26,$R$4:$R$26)*($R19-COUNTIF(BI$4:BI19,"Hold"))+INTERCEPT(Y$4:Y$26,$R$4:$R$26)),NA())</f>
        <v>#N/A</v>
      </c>
      <c r="AL19" s="51" t="e">
        <f>IFERROR(IF(COUNT($U$4:$U19)&lt;&gt;AL$2,NA(),SLOPE(Z$4:Z$26,$R$4:$R$26)*($R19-COUNTIF(BJ$4:BJ19,"Hold"))+INTERCEPT(Z$4:Z$26,$R$4:$R$26)),NA())</f>
        <v>#N/A</v>
      </c>
      <c r="AM19" s="51" t="e">
        <f>IFERROR(IF(COUNT($U$4:$U19)&lt;&gt;AM$2,NA(),SLOPE(AA$4:AA$26,$R$4:$R$26)*($R19-COUNTIF(BK$4:BK19,"Hold"))+INTERCEPT(AA$4:AA$26,$R$4:$R$26)),NA())</f>
        <v>#N/A</v>
      </c>
      <c r="AN19" s="51" t="e">
        <f>IFERROR(IF(COUNT($U$4:$U19)&lt;&gt;AN$2,NA(),SLOPE(AB$4:AB$26,$R$4:$R$26)*($R19-COUNTIF(BL$4:BL19,"Hold"))+INTERCEPT(AB$4:AB$26,$R$4:$R$26)),NA())</f>
        <v>#N/A</v>
      </c>
      <c r="AO19" s="51" t="e">
        <f>IFERROR(IF(COUNT($U$4:$U19)&lt;&gt;AO$2,NA(),SLOPE(AC$4:AC$26,$R$4:$R$26)*($R19-COUNTIF(BM$4:BM19,"Hold"))+INTERCEPT(AC$4:AC$26,$R$4:$R$26)),NA())</f>
        <v>#N/A</v>
      </c>
      <c r="AP19" s="51" t="e">
        <f>IFERROR(IF(COUNT($U$4:$U19)&lt;&gt;AP$2,NA(),SLOPE(AD$4:AD$26,$R$4:$R$26)*($R19-COUNTIF(BN$4:BN19,"Hold"))+INTERCEPT(AD$4:AD$26,$R$4:$R$26)),NA())</f>
        <v>#N/A</v>
      </c>
      <c r="AQ19" s="51" t="e">
        <f>IFERROR(IF(COUNT($U$4:$U19)&lt;&gt;AQ$2,NA(),SLOPE(AE$4:AE$26,$R$4:$R$26)*($R19-COUNTIF(BO$4:BO19,"Hold"))+INTERCEPT(AE$4:AE$26,$R$4:$R$26)),NA())</f>
        <v>#N/A</v>
      </c>
      <c r="AR19" s="51" t="e">
        <f>IFERROR(IF(COUNT($U$4:$U19)&lt;&gt;AR$2,NA(),SLOPE(AF$4:AF$26,$R$4:$R$26)*($R19-COUNTIF(BP$4:BP19,"Hold"))+INTERCEPT(AF$4:AF$26,$R$4:$R$26)),NA())</f>
        <v>#N/A</v>
      </c>
      <c r="AS19" s="51" t="e">
        <f>IFERROR(IF(COUNT($U$4:$U19)&lt;&gt;AS$2,NA(),SLOPE(AG$4:AG$26,$R$4:$R$26)*($R19-COUNTIF(BQ$4:BQ19,"Hold"))+INTERCEPT(AG$4:AG$26,$R$4:$R$26)),NA())</f>
        <v>#N/A</v>
      </c>
      <c r="AT19" s="51" t="e">
        <f>IFERROR(IF(COUNT($U$4:$U19)&lt;&gt;AT$2,NA(),SLOPE(AH$4:AH$26,$R$4:$R$26)*($R19-COUNTIF(BR$4:BR19,"Hold"))+INTERCEPT(AH$4:AH$26,$R$4:$R$26)),NA())</f>
        <v>#N/A</v>
      </c>
      <c r="AU19" s="51" t="e">
        <f>IFERROR(IF(COUNT($U$4:$U19)&lt;&gt;AU$2,NA(),SLOPE(AI$4:AI$26,$R$4:$R$26)*($R19-COUNTIF(BS$4:BS19,"Hold"))+INTERCEPT(AI$4:AI$26,$R$4:$R$26)),NA())</f>
        <v>#N/A</v>
      </c>
      <c r="AV19" s="57" t="e">
        <f>IF(AND(ISNUMBER($U19),COUNT($U$4:$U19)=AV$2),$G19,IF($H19="Hold",AV18,IF(COUNT($U$4:$U19)=AV$2,$V19+AV18,NA())))</f>
        <v>#N/A</v>
      </c>
      <c r="AW19" s="57" t="e">
        <f>IF(AND(ISNUMBER($U19),COUNT($U$4:$U19)=AW$2),$G19,IF($H19="Hold",AW18,IF(COUNT($U$4:$U19)=AW$2,$V19+AW18,NA())))</f>
        <v>#N/A</v>
      </c>
      <c r="AX19" s="57" t="e">
        <f>IF(AND(ISNUMBER($U19),COUNT($U$4:$U19)=AX$2),$G19,IF($H19="Hold",AX18,IF(COUNT($U$4:$U19)=AX$2,$V19+AX18,NA())))</f>
        <v>#N/A</v>
      </c>
      <c r="AY19" s="57" t="e">
        <f>IF(AND(ISNUMBER($U19),COUNT($U$4:$U19)=AY$2),$G19,IF($H19="Hold",AY18,IF(COUNT($U$4:$U19)=AY$2,$V19+AY18,NA())))</f>
        <v>#N/A</v>
      </c>
      <c r="AZ19" s="57" t="e">
        <f>IF(AND(ISNUMBER($U19),COUNT($U$4:$U19)=AZ$2),$G19,IF($H19="Hold",AZ18,IF(COUNT($U$4:$U19)=AZ$2,$V19+AZ18,NA())))</f>
        <v>#N/A</v>
      </c>
      <c r="BA19" s="57" t="e">
        <f>IF(AND(ISNUMBER($U19),COUNT($U$4:$U19)=BA$2),$G19,IF($H19="Hold",BA18,IF(COUNT($U$4:$U19)=BA$2,$V19+BA18,NA())))</f>
        <v>#N/A</v>
      </c>
      <c r="BB19" s="57" t="e">
        <f>IF(AND(ISNUMBER($U19),COUNT($U$4:$U19)=BB$2),$G19,IF($H19="Hold",BB18,IF(COUNT($U$4:$U19)=BB$2,$V19+BB18,NA())))</f>
        <v>#N/A</v>
      </c>
      <c r="BC19" s="57" t="e">
        <f>IF(AND(ISNUMBER($U19),COUNT($U$4:$U19)=BC$2),$G19,IF($H19="Hold",BC18,IF(COUNT($U$4:$U19)=BC$2,$V19+BC18,NA())))</f>
        <v>#N/A</v>
      </c>
      <c r="BD19" s="57" t="e">
        <f>IF(AND(ISNUMBER($U19),COUNT($U$4:$U19)=BD$2),$G19,IF($H19="Hold",BD18,IF(COUNT($U$4:$U19)=BD$2,$V19+BD18,NA())))</f>
        <v>#N/A</v>
      </c>
      <c r="BE19" s="57" t="e">
        <f>IF(AND(ISNUMBER($U19),COUNT($U$4:$U19)=BE$2),$G19,IF($H19="Hold",BE18,IF(COUNT($U$4:$U19)=BE$2,$V19+BE18,NA())))</f>
        <v>#N/A</v>
      </c>
      <c r="BF19" s="57" t="e">
        <f>IF(AND(ISNUMBER($U19),COUNT($U$4:$U19)=BF$2),$G19,IF($H19="Hold",BF18,IF(COUNT($U$4:$U19)=BF$2,$V19+BF18,NA())))</f>
        <v>#N/A</v>
      </c>
      <c r="BG19" s="57" t="e">
        <f>IF(AND(ISNUMBER($U19),COUNT($U$4:$U19)=BG$2),$G19,IF($H19="Hold",BG18,IF(COUNT($U$4:$U19)=BG$2,$V19+BG18,NA())))</f>
        <v>#N/A</v>
      </c>
      <c r="BH19" s="55" t="e">
        <f>IF(AND(COUNT($U$4:$U19)=BH$2,$H19="Hold"),"Hold",NA())</f>
        <v>#N/A</v>
      </c>
      <c r="BI19" s="55" t="e">
        <f>IF(AND(COUNT($U$4:$U19)=BI$2,$H19="Hold"),"Hold",NA())</f>
        <v>#N/A</v>
      </c>
      <c r="BJ19" s="55" t="e">
        <f>IF(AND(COUNT($U$4:$U19)=BJ$2,$H19="Hold"),"Hold",NA())</f>
        <v>#N/A</v>
      </c>
      <c r="BK19" s="55" t="e">
        <f>IF(AND(COUNT($U$4:$U19)=BK$2,$H19="Hold"),"Hold",NA())</f>
        <v>#N/A</v>
      </c>
      <c r="BL19" s="55" t="e">
        <f>IF(AND(COUNT($U$4:$U19)=BL$2,$H19="Hold"),"Hold",NA())</f>
        <v>#N/A</v>
      </c>
      <c r="BM19" s="55" t="e">
        <f>IF(AND(COUNT($U$4:$U19)=BM$2,$H19="Hold"),"Hold",NA())</f>
        <v>#N/A</v>
      </c>
      <c r="BN19" s="55" t="e">
        <f>IF(AND(COUNT($U$4:$U19)=BN$2,$H19="Hold"),"Hold",NA())</f>
        <v>#N/A</v>
      </c>
      <c r="BO19" s="55" t="e">
        <f>IF(AND(COUNT($U$4:$U19)=BO$2,$H19="Hold"),"Hold",NA())</f>
        <v>#N/A</v>
      </c>
      <c r="BP19" s="55" t="e">
        <f>IF(AND(COUNT($U$4:$U19)=BP$2,$H19="Hold"),"Hold",NA())</f>
        <v>#N/A</v>
      </c>
      <c r="BQ19" s="55" t="e">
        <f>IF(AND(COUNT($U$4:$U19)=BQ$2,$H19="Hold"),"Hold",NA())</f>
        <v>#N/A</v>
      </c>
      <c r="BR19" s="55" t="e">
        <f>IF(AND(COUNT($U$4:$U19)=BR$2,$H19="Hold"),"Hold",NA())</f>
        <v>#N/A</v>
      </c>
      <c r="BS19" s="55" t="e">
        <f>IF(AND(COUNT($U$4:$U19)=BS$2,$H19="Hold"),"Hold",NA())</f>
        <v>#N/A</v>
      </c>
    </row>
    <row r="20" spans="1:71" s="96" customFormat="1" ht="18.75" customHeight="1" x14ac:dyDescent="0.25">
      <c r="B20" s="23"/>
      <c r="C20" s="95"/>
      <c r="D20" s="9">
        <f t="shared" si="2"/>
        <v>32</v>
      </c>
      <c r="E20" s="10">
        <f t="shared" si="3"/>
        <v>42814</v>
      </c>
      <c r="F20" s="5" t="str">
        <f>IFERROR(IF(COUNT(G$4:G20)=0,"",IF(H20="Hold",F19,IF(ISNUMBER(U20),G20,F19+V20))),"")</f>
        <v/>
      </c>
      <c r="G20" s="13"/>
      <c r="H20" s="27"/>
      <c r="I20" s="17"/>
      <c r="J20" s="93"/>
      <c r="K20" s="34"/>
      <c r="L20" s="40" t="s">
        <v>66</v>
      </c>
      <c r="M20" s="126" t="s">
        <v>79</v>
      </c>
      <c r="N20" s="97">
        <v>5.55</v>
      </c>
      <c r="O20" s="75"/>
      <c r="P20" s="37"/>
      <c r="R20" s="46">
        <v>17</v>
      </c>
      <c r="S20" s="47" t="e">
        <f t="shared" si="0"/>
        <v>#N/A</v>
      </c>
      <c r="T20" s="47"/>
      <c r="U20" s="52" t="str">
        <f>IF(H20="30 Mins",$N$19,IF(H20="45 Mins",$N$20,IF(H20="60 Mins",$N$21,IF(H20="Alt 1",$N$22,IF(H20="Alt 2",$N$23,IF(H20="Alt 3",$N$24,IF(H20="Alt 4",$N$25,IF(H20="Alt 5",#REF!,IF(H20="Change",V19,"")))))))))</f>
        <v/>
      </c>
      <c r="V20" s="53" t="e">
        <f>IF(COUNT(U$4:U20)=0,NA(),IF(ISNUMBER(U20),U20,V19))</f>
        <v>#N/A</v>
      </c>
      <c r="W20" s="48" t="e">
        <f t="shared" si="1"/>
        <v>#N/A</v>
      </c>
      <c r="X20" s="72" t="str">
        <f>IF(AND(ISNUMBER($S20),COUNT($U$4:$U20)=X$2),$S20,"")</f>
        <v/>
      </c>
      <c r="Y20" s="72" t="str">
        <f>IF(AND(ISNUMBER($S20),COUNT($U$4:$U20)=Y$2),$S20,"")</f>
        <v/>
      </c>
      <c r="Z20" s="72" t="str">
        <f>IF(AND(ISNUMBER($S20),COUNT($U$4:$U20)=Z$2),$S20,"")</f>
        <v/>
      </c>
      <c r="AA20" s="72" t="str">
        <f>IF(AND(ISNUMBER($S20),COUNT($U$4:$U20)=AA$2),$S20,"")</f>
        <v/>
      </c>
      <c r="AB20" s="72" t="str">
        <f>IF(AND(ISNUMBER($S20),COUNT($U$4:$U20)=AB$2),$S20,"")</f>
        <v/>
      </c>
      <c r="AC20" s="72" t="str">
        <f>IF(AND(ISNUMBER($S20),COUNT($U$4:$U20)=AC$2),$S20,"")</f>
        <v/>
      </c>
      <c r="AD20" s="72" t="str">
        <f>IF(AND(ISNUMBER($S20),COUNT($U$4:$U20)=AD$2),$S20,"")</f>
        <v/>
      </c>
      <c r="AE20" s="72" t="str">
        <f>IF(AND(ISNUMBER($S20),COUNT($U$4:$U20)=AE$2),$S20,"")</f>
        <v/>
      </c>
      <c r="AF20" s="72" t="str">
        <f>IF(AND(ISNUMBER($S20),COUNT($U$4:$U20)=AF$2),$S20,"")</f>
        <v/>
      </c>
      <c r="AG20" s="72" t="str">
        <f>IF(AND(ISNUMBER($S20),COUNT($U$4:$U20)=AG$2),$S20,"")</f>
        <v/>
      </c>
      <c r="AH20" s="72" t="str">
        <f>IF(AND(ISNUMBER($S20),COUNT($U$4:$U20)=AH$2),$S20,"")</f>
        <v/>
      </c>
      <c r="AI20" s="72" t="str">
        <f>IF(AND(ISNUMBER($S20),COUNT($U$4:$U20)=AI$2),$S20,"")</f>
        <v/>
      </c>
      <c r="AJ20" s="51" t="e">
        <f>IFERROR(IF(COUNT($U$4:$U20)&lt;&gt;AJ$2,NA(),SLOPE(X$4:X$26,$R$4:$R$26)*($R20-COUNTIF(BH$4:BH20,"Hold"))+INTERCEPT(X$4:X$26,$R$4:$R$26)),NA())</f>
        <v>#N/A</v>
      </c>
      <c r="AK20" s="51" t="e">
        <f>IFERROR(IF(COUNT($U$4:$U20)&lt;&gt;AK$2,NA(),SLOPE(Y$4:Y$26,$R$4:$R$26)*($R20-COUNTIF(BI$4:BI20,"Hold"))+INTERCEPT(Y$4:Y$26,$R$4:$R$26)),NA())</f>
        <v>#N/A</v>
      </c>
      <c r="AL20" s="51" t="e">
        <f>IFERROR(IF(COUNT($U$4:$U20)&lt;&gt;AL$2,NA(),SLOPE(Z$4:Z$26,$R$4:$R$26)*($R20-COUNTIF(BJ$4:BJ20,"Hold"))+INTERCEPT(Z$4:Z$26,$R$4:$R$26)),NA())</f>
        <v>#N/A</v>
      </c>
      <c r="AM20" s="51" t="e">
        <f>IFERROR(IF(COUNT($U$4:$U20)&lt;&gt;AM$2,NA(),SLOPE(AA$4:AA$26,$R$4:$R$26)*($R20-COUNTIF(BK$4:BK20,"Hold"))+INTERCEPT(AA$4:AA$26,$R$4:$R$26)),NA())</f>
        <v>#N/A</v>
      </c>
      <c r="AN20" s="51" t="e">
        <f>IFERROR(IF(COUNT($U$4:$U20)&lt;&gt;AN$2,NA(),SLOPE(AB$4:AB$26,$R$4:$R$26)*($R20-COUNTIF(BL$4:BL20,"Hold"))+INTERCEPT(AB$4:AB$26,$R$4:$R$26)),NA())</f>
        <v>#N/A</v>
      </c>
      <c r="AO20" s="51" t="e">
        <f>IFERROR(IF(COUNT($U$4:$U20)&lt;&gt;AO$2,NA(),SLOPE(AC$4:AC$26,$R$4:$R$26)*($R20-COUNTIF(BM$4:BM20,"Hold"))+INTERCEPT(AC$4:AC$26,$R$4:$R$26)),NA())</f>
        <v>#N/A</v>
      </c>
      <c r="AP20" s="51" t="e">
        <f>IFERROR(IF(COUNT($U$4:$U20)&lt;&gt;AP$2,NA(),SLOPE(AD$4:AD$26,$R$4:$R$26)*($R20-COUNTIF(BN$4:BN20,"Hold"))+INTERCEPT(AD$4:AD$26,$R$4:$R$26)),NA())</f>
        <v>#N/A</v>
      </c>
      <c r="AQ20" s="51" t="e">
        <f>IFERROR(IF(COUNT($U$4:$U20)&lt;&gt;AQ$2,NA(),SLOPE(AE$4:AE$26,$R$4:$R$26)*($R20-COUNTIF(BO$4:BO20,"Hold"))+INTERCEPT(AE$4:AE$26,$R$4:$R$26)),NA())</f>
        <v>#N/A</v>
      </c>
      <c r="AR20" s="51" t="e">
        <f>IFERROR(IF(COUNT($U$4:$U20)&lt;&gt;AR$2,NA(),SLOPE(AF$4:AF$26,$R$4:$R$26)*($R20-COUNTIF(BP$4:BP20,"Hold"))+INTERCEPT(AF$4:AF$26,$R$4:$R$26)),NA())</f>
        <v>#N/A</v>
      </c>
      <c r="AS20" s="51" t="e">
        <f>IFERROR(IF(COUNT($U$4:$U20)&lt;&gt;AS$2,NA(),SLOPE(AG$4:AG$26,$R$4:$R$26)*($R20-COUNTIF(BQ$4:BQ20,"Hold"))+INTERCEPT(AG$4:AG$26,$R$4:$R$26)),NA())</f>
        <v>#N/A</v>
      </c>
      <c r="AT20" s="51" t="e">
        <f>IFERROR(IF(COUNT($U$4:$U20)&lt;&gt;AT$2,NA(),SLOPE(AH$4:AH$26,$R$4:$R$26)*($R20-COUNTIF(BR$4:BR20,"Hold"))+INTERCEPT(AH$4:AH$26,$R$4:$R$26)),NA())</f>
        <v>#N/A</v>
      </c>
      <c r="AU20" s="51" t="e">
        <f>IFERROR(IF(COUNT($U$4:$U20)&lt;&gt;AU$2,NA(),SLOPE(AI$4:AI$26,$R$4:$R$26)*($R20-COUNTIF(BS$4:BS20,"Hold"))+INTERCEPT(AI$4:AI$26,$R$4:$R$26)),NA())</f>
        <v>#N/A</v>
      </c>
      <c r="AV20" s="57" t="e">
        <f>IF(AND(ISNUMBER($U20),COUNT($U$4:$U20)=AV$2),$G20,IF($H20="Hold",AV19,IF(COUNT($U$4:$U20)=AV$2,$V20+AV19,NA())))</f>
        <v>#N/A</v>
      </c>
      <c r="AW20" s="57" t="e">
        <f>IF(AND(ISNUMBER($U20),COUNT($U$4:$U20)=AW$2),$G20,IF($H20="Hold",AW19,IF(COUNT($U$4:$U20)=AW$2,$V20+AW19,NA())))</f>
        <v>#N/A</v>
      </c>
      <c r="AX20" s="57" t="e">
        <f>IF(AND(ISNUMBER($U20),COUNT($U$4:$U20)=AX$2),$G20,IF($H20="Hold",AX19,IF(COUNT($U$4:$U20)=AX$2,$V20+AX19,NA())))</f>
        <v>#N/A</v>
      </c>
      <c r="AY20" s="57" t="e">
        <f>IF(AND(ISNUMBER($U20),COUNT($U$4:$U20)=AY$2),$G20,IF($H20="Hold",AY19,IF(COUNT($U$4:$U20)=AY$2,$V20+AY19,NA())))</f>
        <v>#N/A</v>
      </c>
      <c r="AZ20" s="57" t="e">
        <f>IF(AND(ISNUMBER($U20),COUNT($U$4:$U20)=AZ$2),$G20,IF($H20="Hold",AZ19,IF(COUNT($U$4:$U20)=AZ$2,$V20+AZ19,NA())))</f>
        <v>#N/A</v>
      </c>
      <c r="BA20" s="57" t="e">
        <f>IF(AND(ISNUMBER($U20),COUNT($U$4:$U20)=BA$2),$G20,IF($H20="Hold",BA19,IF(COUNT($U$4:$U20)=BA$2,$V20+BA19,NA())))</f>
        <v>#N/A</v>
      </c>
      <c r="BB20" s="57" t="e">
        <f>IF(AND(ISNUMBER($U20),COUNT($U$4:$U20)=BB$2),$G20,IF($H20="Hold",BB19,IF(COUNT($U$4:$U20)=BB$2,$V20+BB19,NA())))</f>
        <v>#N/A</v>
      </c>
      <c r="BC20" s="57" t="e">
        <f>IF(AND(ISNUMBER($U20),COUNT($U$4:$U20)=BC$2),$G20,IF($H20="Hold",BC19,IF(COUNT($U$4:$U20)=BC$2,$V20+BC19,NA())))</f>
        <v>#N/A</v>
      </c>
      <c r="BD20" s="57" t="e">
        <f>IF(AND(ISNUMBER($U20),COUNT($U$4:$U20)=BD$2),$G20,IF($H20="Hold",BD19,IF(COUNT($U$4:$U20)=BD$2,$V20+BD19,NA())))</f>
        <v>#N/A</v>
      </c>
      <c r="BE20" s="57" t="e">
        <f>IF(AND(ISNUMBER($U20),COUNT($U$4:$U20)=BE$2),$G20,IF($H20="Hold",BE19,IF(COUNT($U$4:$U20)=BE$2,$V20+BE19,NA())))</f>
        <v>#N/A</v>
      </c>
      <c r="BF20" s="57" t="e">
        <f>IF(AND(ISNUMBER($U20),COUNT($U$4:$U20)=BF$2),$G20,IF($H20="Hold",BF19,IF(COUNT($U$4:$U20)=BF$2,$V20+BF19,NA())))</f>
        <v>#N/A</v>
      </c>
      <c r="BG20" s="57" t="e">
        <f>IF(AND(ISNUMBER($U20),COUNT($U$4:$U20)=BG$2),$G20,IF($H20="Hold",BG19,IF(COUNT($U$4:$U20)=BG$2,$V20+BG19,NA())))</f>
        <v>#N/A</v>
      </c>
      <c r="BH20" s="55" t="e">
        <f>IF(AND(COUNT($U$4:$U20)=BH$2,$H20="Hold"),"Hold",NA())</f>
        <v>#N/A</v>
      </c>
      <c r="BI20" s="55" t="e">
        <f>IF(AND(COUNT($U$4:$U20)=BI$2,$H20="Hold"),"Hold",NA())</f>
        <v>#N/A</v>
      </c>
      <c r="BJ20" s="55" t="e">
        <f>IF(AND(COUNT($U$4:$U20)=BJ$2,$H20="Hold"),"Hold",NA())</f>
        <v>#N/A</v>
      </c>
      <c r="BK20" s="55" t="e">
        <f>IF(AND(COUNT($U$4:$U20)=BK$2,$H20="Hold"),"Hold",NA())</f>
        <v>#N/A</v>
      </c>
      <c r="BL20" s="55" t="e">
        <f>IF(AND(COUNT($U$4:$U20)=BL$2,$H20="Hold"),"Hold",NA())</f>
        <v>#N/A</v>
      </c>
      <c r="BM20" s="55" t="e">
        <f>IF(AND(COUNT($U$4:$U20)=BM$2,$H20="Hold"),"Hold",NA())</f>
        <v>#N/A</v>
      </c>
      <c r="BN20" s="55" t="e">
        <f>IF(AND(COUNT($U$4:$U20)=BN$2,$H20="Hold"),"Hold",NA())</f>
        <v>#N/A</v>
      </c>
      <c r="BO20" s="55" t="e">
        <f>IF(AND(COUNT($U$4:$U20)=BO$2,$H20="Hold"),"Hold",NA())</f>
        <v>#N/A</v>
      </c>
      <c r="BP20" s="55" t="e">
        <f>IF(AND(COUNT($U$4:$U20)=BP$2,$H20="Hold"),"Hold",NA())</f>
        <v>#N/A</v>
      </c>
      <c r="BQ20" s="55" t="e">
        <f>IF(AND(COUNT($U$4:$U20)=BQ$2,$H20="Hold"),"Hold",NA())</f>
        <v>#N/A</v>
      </c>
      <c r="BR20" s="55" t="e">
        <f>IF(AND(COUNT($U$4:$U20)=BR$2,$H20="Hold"),"Hold",NA())</f>
        <v>#N/A</v>
      </c>
      <c r="BS20" s="55" t="e">
        <f>IF(AND(COUNT($U$4:$U20)=BS$2,$H20="Hold"),"Hold",NA())</f>
        <v>#N/A</v>
      </c>
    </row>
    <row r="21" spans="1:71" s="96" customFormat="1" ht="18.75" customHeight="1" x14ac:dyDescent="0.25">
      <c r="B21" s="23"/>
      <c r="C21" s="95"/>
      <c r="D21" s="9">
        <f t="shared" si="2"/>
        <v>34</v>
      </c>
      <c r="E21" s="10">
        <f t="shared" si="3"/>
        <v>42828</v>
      </c>
      <c r="F21" s="5" t="str">
        <f>IFERROR(IF(COUNT(G$4:G21)=0,"",IF(H21="Hold",F20,IF(ISNUMBER(U21),G21,F20+V21))),"")</f>
        <v/>
      </c>
      <c r="G21" s="13"/>
      <c r="H21" s="27"/>
      <c r="I21" s="17"/>
      <c r="J21" s="93"/>
      <c r="K21" s="34"/>
      <c r="L21" s="25" t="s">
        <v>67</v>
      </c>
      <c r="M21" s="133" t="s">
        <v>79</v>
      </c>
      <c r="N21" s="97">
        <v>6.6</v>
      </c>
      <c r="O21" s="75"/>
      <c r="P21" s="37"/>
      <c r="R21" s="46">
        <v>18</v>
      </c>
      <c r="S21" s="47" t="e">
        <f t="shared" si="0"/>
        <v>#N/A</v>
      </c>
      <c r="T21" s="47"/>
      <c r="U21" s="52" t="str">
        <f>IF(H21="30 Mins",$N$19,IF(H21="45 Mins",$N$20,IF(H21="60 Mins",$N$21,IF(H21="Alt 1",$N$22,IF(H21="Alt 2",$N$23,IF(H21="Alt 3",$N$24,IF(H21="Alt 4",$N$25,IF(H21="Alt 5",#REF!,IF(H21="Change",V20,"")))))))))</f>
        <v/>
      </c>
      <c r="V21" s="53" t="e">
        <f>IF(COUNT(U$4:U21)=0,NA(),IF(ISNUMBER(U21),U21,V20))</f>
        <v>#N/A</v>
      </c>
      <c r="W21" s="48" t="e">
        <f t="shared" si="1"/>
        <v>#N/A</v>
      </c>
      <c r="X21" s="72" t="str">
        <f>IF(AND(ISNUMBER($S21),COUNT($U$4:$U21)=X$2),$S21,"")</f>
        <v/>
      </c>
      <c r="Y21" s="72" t="str">
        <f>IF(AND(ISNUMBER($S21),COUNT($U$4:$U21)=Y$2),$S21,"")</f>
        <v/>
      </c>
      <c r="Z21" s="72" t="str">
        <f>IF(AND(ISNUMBER($S21),COUNT($U$4:$U21)=Z$2),$S21,"")</f>
        <v/>
      </c>
      <c r="AA21" s="72" t="str">
        <f>IF(AND(ISNUMBER($S21),COUNT($U$4:$U21)=AA$2),$S21,"")</f>
        <v/>
      </c>
      <c r="AB21" s="72" t="str">
        <f>IF(AND(ISNUMBER($S21),COUNT($U$4:$U21)=AB$2),$S21,"")</f>
        <v/>
      </c>
      <c r="AC21" s="72" t="str">
        <f>IF(AND(ISNUMBER($S21),COUNT($U$4:$U21)=AC$2),$S21,"")</f>
        <v/>
      </c>
      <c r="AD21" s="72" t="str">
        <f>IF(AND(ISNUMBER($S21),COUNT($U$4:$U21)=AD$2),$S21,"")</f>
        <v/>
      </c>
      <c r="AE21" s="72" t="str">
        <f>IF(AND(ISNUMBER($S21),COUNT($U$4:$U21)=AE$2),$S21,"")</f>
        <v/>
      </c>
      <c r="AF21" s="72" t="str">
        <f>IF(AND(ISNUMBER($S21),COUNT($U$4:$U21)=AF$2),$S21,"")</f>
        <v/>
      </c>
      <c r="AG21" s="72" t="str">
        <f>IF(AND(ISNUMBER($S21),COUNT($U$4:$U21)=AG$2),$S21,"")</f>
        <v/>
      </c>
      <c r="AH21" s="72" t="str">
        <f>IF(AND(ISNUMBER($S21),COUNT($U$4:$U21)=AH$2),$S21,"")</f>
        <v/>
      </c>
      <c r="AI21" s="72" t="str">
        <f>IF(AND(ISNUMBER($S21),COUNT($U$4:$U21)=AI$2),$S21,"")</f>
        <v/>
      </c>
      <c r="AJ21" s="51" t="e">
        <f>IFERROR(IF(COUNT($U$4:$U21)&lt;&gt;AJ$2,NA(),SLOPE(X$4:X$26,$R$4:$R$26)*($R21-COUNTIF(BH$4:BH21,"Hold"))+INTERCEPT(X$4:X$26,$R$4:$R$26)),NA())</f>
        <v>#N/A</v>
      </c>
      <c r="AK21" s="51" t="e">
        <f>IFERROR(IF(COUNT($U$4:$U21)&lt;&gt;AK$2,NA(),SLOPE(Y$4:Y$26,$R$4:$R$26)*($R21-COUNTIF(BI$4:BI21,"Hold"))+INTERCEPT(Y$4:Y$26,$R$4:$R$26)),NA())</f>
        <v>#N/A</v>
      </c>
      <c r="AL21" s="51" t="e">
        <f>IFERROR(IF(COUNT($U$4:$U21)&lt;&gt;AL$2,NA(),SLOPE(Z$4:Z$26,$R$4:$R$26)*($R21-COUNTIF(BJ$4:BJ21,"Hold"))+INTERCEPT(Z$4:Z$26,$R$4:$R$26)),NA())</f>
        <v>#N/A</v>
      </c>
      <c r="AM21" s="51" t="e">
        <f>IFERROR(IF(COUNT($U$4:$U21)&lt;&gt;AM$2,NA(),SLOPE(AA$4:AA$26,$R$4:$R$26)*($R21-COUNTIF(BK$4:BK21,"Hold"))+INTERCEPT(AA$4:AA$26,$R$4:$R$26)),NA())</f>
        <v>#N/A</v>
      </c>
      <c r="AN21" s="51" t="e">
        <f>IFERROR(IF(COUNT($U$4:$U21)&lt;&gt;AN$2,NA(),SLOPE(AB$4:AB$26,$R$4:$R$26)*($R21-COUNTIF(BL$4:BL21,"Hold"))+INTERCEPT(AB$4:AB$26,$R$4:$R$26)),NA())</f>
        <v>#N/A</v>
      </c>
      <c r="AO21" s="51" t="e">
        <f>IFERROR(IF(COUNT($U$4:$U21)&lt;&gt;AO$2,NA(),SLOPE(AC$4:AC$26,$R$4:$R$26)*($R21-COUNTIF(BM$4:BM21,"Hold"))+INTERCEPT(AC$4:AC$26,$R$4:$R$26)),NA())</f>
        <v>#N/A</v>
      </c>
      <c r="AP21" s="51" t="e">
        <f>IFERROR(IF(COUNT($U$4:$U21)&lt;&gt;AP$2,NA(),SLOPE(AD$4:AD$26,$R$4:$R$26)*($R21-COUNTIF(BN$4:BN21,"Hold"))+INTERCEPT(AD$4:AD$26,$R$4:$R$26)),NA())</f>
        <v>#N/A</v>
      </c>
      <c r="AQ21" s="51" t="e">
        <f>IFERROR(IF(COUNT($U$4:$U21)&lt;&gt;AQ$2,NA(),SLOPE(AE$4:AE$26,$R$4:$R$26)*($R21-COUNTIF(BO$4:BO21,"Hold"))+INTERCEPT(AE$4:AE$26,$R$4:$R$26)),NA())</f>
        <v>#N/A</v>
      </c>
      <c r="AR21" s="51" t="e">
        <f>IFERROR(IF(COUNT($U$4:$U21)&lt;&gt;AR$2,NA(),SLOPE(AF$4:AF$26,$R$4:$R$26)*($R21-COUNTIF(BP$4:BP21,"Hold"))+INTERCEPT(AF$4:AF$26,$R$4:$R$26)),NA())</f>
        <v>#N/A</v>
      </c>
      <c r="AS21" s="51" t="e">
        <f>IFERROR(IF(COUNT($U$4:$U21)&lt;&gt;AS$2,NA(),SLOPE(AG$4:AG$26,$R$4:$R$26)*($R21-COUNTIF(BQ$4:BQ21,"Hold"))+INTERCEPT(AG$4:AG$26,$R$4:$R$26)),NA())</f>
        <v>#N/A</v>
      </c>
      <c r="AT21" s="51" t="e">
        <f>IFERROR(IF(COUNT($U$4:$U21)&lt;&gt;AT$2,NA(),SLOPE(AH$4:AH$26,$R$4:$R$26)*($R21-COUNTIF(BR$4:BR21,"Hold"))+INTERCEPT(AH$4:AH$26,$R$4:$R$26)),NA())</f>
        <v>#N/A</v>
      </c>
      <c r="AU21" s="51" t="e">
        <f>IFERROR(IF(COUNT($U$4:$U21)&lt;&gt;AU$2,NA(),SLOPE(AI$4:AI$26,$R$4:$R$26)*($R21-COUNTIF(BS$4:BS21,"Hold"))+INTERCEPT(AI$4:AI$26,$R$4:$R$26)),NA())</f>
        <v>#N/A</v>
      </c>
      <c r="AV21" s="57" t="e">
        <f>IF(AND(ISNUMBER($U21),COUNT($U$4:$U21)=AV$2),$G21,IF($H21="Hold",AV20,IF(COUNT($U$4:$U21)=AV$2,$V21+AV20,NA())))</f>
        <v>#N/A</v>
      </c>
      <c r="AW21" s="57" t="e">
        <f>IF(AND(ISNUMBER($U21),COUNT($U$4:$U21)=AW$2),$G21,IF($H21="Hold",AW20,IF(COUNT($U$4:$U21)=AW$2,$V21+AW20,NA())))</f>
        <v>#N/A</v>
      </c>
      <c r="AX21" s="57" t="e">
        <f>IF(AND(ISNUMBER($U21),COUNT($U$4:$U21)=AX$2),$G21,IF($H21="Hold",AX20,IF(COUNT($U$4:$U21)=AX$2,$V21+AX20,NA())))</f>
        <v>#N/A</v>
      </c>
      <c r="AY21" s="57" t="e">
        <f>IF(AND(ISNUMBER($U21),COUNT($U$4:$U21)=AY$2),$G21,IF($H21="Hold",AY20,IF(COUNT($U$4:$U21)=AY$2,$V21+AY20,NA())))</f>
        <v>#N/A</v>
      </c>
      <c r="AZ21" s="57" t="e">
        <f>IF(AND(ISNUMBER($U21),COUNT($U$4:$U21)=AZ$2),$G21,IF($H21="Hold",AZ20,IF(COUNT($U$4:$U21)=AZ$2,$V21+AZ20,NA())))</f>
        <v>#N/A</v>
      </c>
      <c r="BA21" s="57" t="e">
        <f>IF(AND(ISNUMBER($U21),COUNT($U$4:$U21)=BA$2),$G21,IF($H21="Hold",BA20,IF(COUNT($U$4:$U21)=BA$2,$V21+BA20,NA())))</f>
        <v>#N/A</v>
      </c>
      <c r="BB21" s="57" t="e">
        <f>IF(AND(ISNUMBER($U21),COUNT($U$4:$U21)=BB$2),$G21,IF($H21="Hold",BB20,IF(COUNT($U$4:$U21)=BB$2,$V21+BB20,NA())))</f>
        <v>#N/A</v>
      </c>
      <c r="BC21" s="57" t="e">
        <f>IF(AND(ISNUMBER($U21),COUNT($U$4:$U21)=BC$2),$G21,IF($H21="Hold",BC20,IF(COUNT($U$4:$U21)=BC$2,$V21+BC20,NA())))</f>
        <v>#N/A</v>
      </c>
      <c r="BD21" s="57" t="e">
        <f>IF(AND(ISNUMBER($U21),COUNT($U$4:$U21)=BD$2),$G21,IF($H21="Hold",BD20,IF(COUNT($U$4:$U21)=BD$2,$V21+BD20,NA())))</f>
        <v>#N/A</v>
      </c>
      <c r="BE21" s="57" t="e">
        <f>IF(AND(ISNUMBER($U21),COUNT($U$4:$U21)=BE$2),$G21,IF($H21="Hold",BE20,IF(COUNT($U$4:$U21)=BE$2,$V21+BE20,NA())))</f>
        <v>#N/A</v>
      </c>
      <c r="BF21" s="57" t="e">
        <f>IF(AND(ISNUMBER($U21),COUNT($U$4:$U21)=BF$2),$G21,IF($H21="Hold",BF20,IF(COUNT($U$4:$U21)=BF$2,$V21+BF20,NA())))</f>
        <v>#N/A</v>
      </c>
      <c r="BG21" s="57" t="e">
        <f>IF(AND(ISNUMBER($U21),COUNT($U$4:$U21)=BG$2),$G21,IF($H21="Hold",BG20,IF(COUNT($U$4:$U21)=BG$2,$V21+BG20,NA())))</f>
        <v>#N/A</v>
      </c>
      <c r="BH21" s="55" t="e">
        <f>IF(AND(COUNT($U$4:$U21)=BH$2,$H21="Hold"),"Hold",NA())</f>
        <v>#N/A</v>
      </c>
      <c r="BI21" s="55" t="e">
        <f>IF(AND(COUNT($U$4:$U21)=BI$2,$H21="Hold"),"Hold",NA())</f>
        <v>#N/A</v>
      </c>
      <c r="BJ21" s="55" t="e">
        <f>IF(AND(COUNT($U$4:$U21)=BJ$2,$H21="Hold"),"Hold",NA())</f>
        <v>#N/A</v>
      </c>
      <c r="BK21" s="55" t="e">
        <f>IF(AND(COUNT($U$4:$U21)=BK$2,$H21="Hold"),"Hold",NA())</f>
        <v>#N/A</v>
      </c>
      <c r="BL21" s="55" t="e">
        <f>IF(AND(COUNT($U$4:$U21)=BL$2,$H21="Hold"),"Hold",NA())</f>
        <v>#N/A</v>
      </c>
      <c r="BM21" s="55" t="e">
        <f>IF(AND(COUNT($U$4:$U21)=BM$2,$H21="Hold"),"Hold",NA())</f>
        <v>#N/A</v>
      </c>
      <c r="BN21" s="55" t="e">
        <f>IF(AND(COUNT($U$4:$U21)=BN$2,$H21="Hold"),"Hold",NA())</f>
        <v>#N/A</v>
      </c>
      <c r="BO21" s="55" t="e">
        <f>IF(AND(COUNT($U$4:$U21)=BO$2,$H21="Hold"),"Hold",NA())</f>
        <v>#N/A</v>
      </c>
      <c r="BP21" s="55" t="e">
        <f>IF(AND(COUNT($U$4:$U21)=BP$2,$H21="Hold"),"Hold",NA())</f>
        <v>#N/A</v>
      </c>
      <c r="BQ21" s="55" t="e">
        <f>IF(AND(COUNT($U$4:$U21)=BQ$2,$H21="Hold"),"Hold",NA())</f>
        <v>#N/A</v>
      </c>
      <c r="BR21" s="55" t="e">
        <f>IF(AND(COUNT($U$4:$U21)=BR$2,$H21="Hold"),"Hold",NA())</f>
        <v>#N/A</v>
      </c>
      <c r="BS21" s="55" t="e">
        <f>IF(AND(COUNT($U$4:$U21)=BS$2,$H21="Hold"),"Hold",NA())</f>
        <v>#N/A</v>
      </c>
    </row>
    <row r="22" spans="1:71" s="96" customFormat="1" ht="18.75" customHeight="1" thickBot="1" x14ac:dyDescent="0.3">
      <c r="B22" s="23"/>
      <c r="C22" s="95"/>
      <c r="D22" s="9">
        <f t="shared" si="2"/>
        <v>36</v>
      </c>
      <c r="E22" s="10">
        <f t="shared" si="3"/>
        <v>42842</v>
      </c>
      <c r="F22" s="5" t="str">
        <f>IFERROR(IF(COUNT(G$4:G22)=0,"",IF(H22="Hold",F21,IF(ISNUMBER(U22),G22,F21+V22))),"")</f>
        <v/>
      </c>
      <c r="G22" s="13"/>
      <c r="H22" s="27"/>
      <c r="I22" s="17"/>
      <c r="J22" s="93"/>
      <c r="K22" s="34"/>
      <c r="L22" s="123" t="s">
        <v>80</v>
      </c>
      <c r="M22" s="128" t="s">
        <v>79</v>
      </c>
      <c r="N22" s="77"/>
      <c r="O22" s="153" t="str">
        <f>IF(AND(COUNTIF($H$4:$H$26,"Alt 1")&gt;0,ISBLANK(N22)),"← RoI* Needed","")</f>
        <v/>
      </c>
      <c r="P22" s="154"/>
      <c r="R22" s="46">
        <v>19</v>
      </c>
      <c r="S22" s="47" t="e">
        <f t="shared" si="0"/>
        <v>#N/A</v>
      </c>
      <c r="T22" s="47"/>
      <c r="U22" s="52" t="str">
        <f>IF(H22="30 Mins",$N$19,IF(H22="45 Mins",$N$20,IF(H22="60 Mins",$N$21,IF(H22="Alt 1",$N$22,IF(H22="Alt 2",$N$23,IF(H22="Alt 3",$N$24,IF(H22="Alt 4",$N$25,IF(H22="Alt 5",#REF!,IF(H22="Change",V21,"")))))))))</f>
        <v/>
      </c>
      <c r="V22" s="53" t="e">
        <f>IF(COUNT(U$4:U22)=0,NA(),IF(ISNUMBER(U22),U22,V21))</f>
        <v>#N/A</v>
      </c>
      <c r="W22" s="48" t="e">
        <f t="shared" si="1"/>
        <v>#N/A</v>
      </c>
      <c r="X22" s="72" t="str">
        <f>IF(AND(ISNUMBER($S22),COUNT($U$4:$U22)=X$2),$S22,"")</f>
        <v/>
      </c>
      <c r="Y22" s="72" t="str">
        <f>IF(AND(ISNUMBER($S22),COUNT($U$4:$U22)=Y$2),$S22,"")</f>
        <v/>
      </c>
      <c r="Z22" s="72" t="str">
        <f>IF(AND(ISNUMBER($S22),COUNT($U$4:$U22)=Z$2),$S22,"")</f>
        <v/>
      </c>
      <c r="AA22" s="72" t="str">
        <f>IF(AND(ISNUMBER($S22),COUNT($U$4:$U22)=AA$2),$S22,"")</f>
        <v/>
      </c>
      <c r="AB22" s="72" t="str">
        <f>IF(AND(ISNUMBER($S22),COUNT($U$4:$U22)=AB$2),$S22,"")</f>
        <v/>
      </c>
      <c r="AC22" s="72" t="str">
        <f>IF(AND(ISNUMBER($S22),COUNT($U$4:$U22)=AC$2),$S22,"")</f>
        <v/>
      </c>
      <c r="AD22" s="72" t="str">
        <f>IF(AND(ISNUMBER($S22),COUNT($U$4:$U22)=AD$2),$S22,"")</f>
        <v/>
      </c>
      <c r="AE22" s="72" t="str">
        <f>IF(AND(ISNUMBER($S22),COUNT($U$4:$U22)=AE$2),$S22,"")</f>
        <v/>
      </c>
      <c r="AF22" s="72" t="str">
        <f>IF(AND(ISNUMBER($S22),COUNT($U$4:$U22)=AF$2),$S22,"")</f>
        <v/>
      </c>
      <c r="AG22" s="72" t="str">
        <f>IF(AND(ISNUMBER($S22),COUNT($U$4:$U22)=AG$2),$S22,"")</f>
        <v/>
      </c>
      <c r="AH22" s="72" t="str">
        <f>IF(AND(ISNUMBER($S22),COUNT($U$4:$U22)=AH$2),$S22,"")</f>
        <v/>
      </c>
      <c r="AI22" s="72" t="str">
        <f>IF(AND(ISNUMBER($S22),COUNT($U$4:$U22)=AI$2),$S22,"")</f>
        <v/>
      </c>
      <c r="AJ22" s="51" t="e">
        <f>IFERROR(IF(COUNT($U$4:$U22)&lt;&gt;AJ$2,NA(),SLOPE(X$4:X$26,$R$4:$R$26)*($R22-COUNTIF(BH$4:BH22,"Hold"))+INTERCEPT(X$4:X$26,$R$4:$R$26)),NA())</f>
        <v>#N/A</v>
      </c>
      <c r="AK22" s="51" t="e">
        <f>IFERROR(IF(COUNT($U$4:$U22)&lt;&gt;AK$2,NA(),SLOPE(Y$4:Y$26,$R$4:$R$26)*($R22-COUNTIF(BI$4:BI22,"Hold"))+INTERCEPT(Y$4:Y$26,$R$4:$R$26)),NA())</f>
        <v>#N/A</v>
      </c>
      <c r="AL22" s="51" t="e">
        <f>IFERROR(IF(COUNT($U$4:$U22)&lt;&gt;AL$2,NA(),SLOPE(Z$4:Z$26,$R$4:$R$26)*($R22-COUNTIF(BJ$4:BJ22,"Hold"))+INTERCEPT(Z$4:Z$26,$R$4:$R$26)),NA())</f>
        <v>#N/A</v>
      </c>
      <c r="AM22" s="51" t="e">
        <f>IFERROR(IF(COUNT($U$4:$U22)&lt;&gt;AM$2,NA(),SLOPE(AA$4:AA$26,$R$4:$R$26)*($R22-COUNTIF(BK$4:BK22,"Hold"))+INTERCEPT(AA$4:AA$26,$R$4:$R$26)),NA())</f>
        <v>#N/A</v>
      </c>
      <c r="AN22" s="51" t="e">
        <f>IFERROR(IF(COUNT($U$4:$U22)&lt;&gt;AN$2,NA(),SLOPE(AB$4:AB$26,$R$4:$R$26)*($R22-COUNTIF(BL$4:BL22,"Hold"))+INTERCEPT(AB$4:AB$26,$R$4:$R$26)),NA())</f>
        <v>#N/A</v>
      </c>
      <c r="AO22" s="51" t="e">
        <f>IFERROR(IF(COUNT($U$4:$U22)&lt;&gt;AO$2,NA(),SLOPE(AC$4:AC$26,$R$4:$R$26)*($R22-COUNTIF(BM$4:BM22,"Hold"))+INTERCEPT(AC$4:AC$26,$R$4:$R$26)),NA())</f>
        <v>#N/A</v>
      </c>
      <c r="AP22" s="51" t="e">
        <f>IFERROR(IF(COUNT($U$4:$U22)&lt;&gt;AP$2,NA(),SLOPE(AD$4:AD$26,$R$4:$R$26)*($R22-COUNTIF(BN$4:BN22,"Hold"))+INTERCEPT(AD$4:AD$26,$R$4:$R$26)),NA())</f>
        <v>#N/A</v>
      </c>
      <c r="AQ22" s="51" t="e">
        <f>IFERROR(IF(COUNT($U$4:$U22)&lt;&gt;AQ$2,NA(),SLOPE(AE$4:AE$26,$R$4:$R$26)*($R22-COUNTIF(BO$4:BO22,"Hold"))+INTERCEPT(AE$4:AE$26,$R$4:$R$26)),NA())</f>
        <v>#N/A</v>
      </c>
      <c r="AR22" s="51" t="e">
        <f>IFERROR(IF(COUNT($U$4:$U22)&lt;&gt;AR$2,NA(),SLOPE(AF$4:AF$26,$R$4:$R$26)*($R22-COUNTIF(BP$4:BP22,"Hold"))+INTERCEPT(AF$4:AF$26,$R$4:$R$26)),NA())</f>
        <v>#N/A</v>
      </c>
      <c r="AS22" s="51" t="e">
        <f>IFERROR(IF(COUNT($U$4:$U22)&lt;&gt;AS$2,NA(),SLOPE(AG$4:AG$26,$R$4:$R$26)*($R22-COUNTIF(BQ$4:BQ22,"Hold"))+INTERCEPT(AG$4:AG$26,$R$4:$R$26)),NA())</f>
        <v>#N/A</v>
      </c>
      <c r="AT22" s="51" t="e">
        <f>IFERROR(IF(COUNT($U$4:$U22)&lt;&gt;AT$2,NA(),SLOPE(AH$4:AH$26,$R$4:$R$26)*($R22-COUNTIF(BR$4:BR22,"Hold"))+INTERCEPT(AH$4:AH$26,$R$4:$R$26)),NA())</f>
        <v>#N/A</v>
      </c>
      <c r="AU22" s="51" t="e">
        <f>IFERROR(IF(COUNT($U$4:$U22)&lt;&gt;AU$2,NA(),SLOPE(AI$4:AI$26,$R$4:$R$26)*($R22-COUNTIF(BS$4:BS22,"Hold"))+INTERCEPT(AI$4:AI$26,$R$4:$R$26)),NA())</f>
        <v>#N/A</v>
      </c>
      <c r="AV22" s="57" t="e">
        <f>IF(AND(ISNUMBER($U22),COUNT($U$4:$U22)=AV$2),$G22,IF($H22="Hold",AV21,IF(COUNT($U$4:$U22)=AV$2,$V22+AV21,NA())))</f>
        <v>#N/A</v>
      </c>
      <c r="AW22" s="57" t="e">
        <f>IF(AND(ISNUMBER($U22),COUNT($U$4:$U22)=AW$2),$G22,IF($H22="Hold",AW21,IF(COUNT($U$4:$U22)=AW$2,$V22+AW21,NA())))</f>
        <v>#N/A</v>
      </c>
      <c r="AX22" s="57" t="e">
        <f>IF(AND(ISNUMBER($U22),COUNT($U$4:$U22)=AX$2),$G22,IF($H22="Hold",AX21,IF(COUNT($U$4:$U22)=AX$2,$V22+AX21,NA())))</f>
        <v>#N/A</v>
      </c>
      <c r="AY22" s="57" t="e">
        <f>IF(AND(ISNUMBER($U22),COUNT($U$4:$U22)=AY$2),$G22,IF($H22="Hold",AY21,IF(COUNT($U$4:$U22)=AY$2,$V22+AY21,NA())))</f>
        <v>#N/A</v>
      </c>
      <c r="AZ22" s="57" t="e">
        <f>IF(AND(ISNUMBER($U22),COUNT($U$4:$U22)=AZ$2),$G22,IF($H22="Hold",AZ21,IF(COUNT($U$4:$U22)=AZ$2,$V22+AZ21,NA())))</f>
        <v>#N/A</v>
      </c>
      <c r="BA22" s="57" t="e">
        <f>IF(AND(ISNUMBER($U22),COUNT($U$4:$U22)=BA$2),$G22,IF($H22="Hold",BA21,IF(COUNT($U$4:$U22)=BA$2,$V22+BA21,NA())))</f>
        <v>#N/A</v>
      </c>
      <c r="BB22" s="57" t="e">
        <f>IF(AND(ISNUMBER($U22),COUNT($U$4:$U22)=BB$2),$G22,IF($H22="Hold",BB21,IF(COUNT($U$4:$U22)=BB$2,$V22+BB21,NA())))</f>
        <v>#N/A</v>
      </c>
      <c r="BC22" s="57" t="e">
        <f>IF(AND(ISNUMBER($U22),COUNT($U$4:$U22)=BC$2),$G22,IF($H22="Hold",BC21,IF(COUNT($U$4:$U22)=BC$2,$V22+BC21,NA())))</f>
        <v>#N/A</v>
      </c>
      <c r="BD22" s="57" t="e">
        <f>IF(AND(ISNUMBER($U22),COUNT($U$4:$U22)=BD$2),$G22,IF($H22="Hold",BD21,IF(COUNT($U$4:$U22)=BD$2,$V22+BD21,NA())))</f>
        <v>#N/A</v>
      </c>
      <c r="BE22" s="57" t="e">
        <f>IF(AND(ISNUMBER($U22),COUNT($U$4:$U22)=BE$2),$G22,IF($H22="Hold",BE21,IF(COUNT($U$4:$U22)=BE$2,$V22+BE21,NA())))</f>
        <v>#N/A</v>
      </c>
      <c r="BF22" s="57" t="e">
        <f>IF(AND(ISNUMBER($U22),COUNT($U$4:$U22)=BF$2),$G22,IF($H22="Hold",BF21,IF(COUNT($U$4:$U22)=BF$2,$V22+BF21,NA())))</f>
        <v>#N/A</v>
      </c>
      <c r="BG22" s="57" t="e">
        <f>IF(AND(ISNUMBER($U22),COUNT($U$4:$U22)=BG$2),$G22,IF($H22="Hold",BG21,IF(COUNT($U$4:$U22)=BG$2,$V22+BG21,NA())))</f>
        <v>#N/A</v>
      </c>
      <c r="BH22" s="55" t="e">
        <f>IF(AND(COUNT($U$4:$U22)=BH$2,$H22="Hold"),"Hold",NA())</f>
        <v>#N/A</v>
      </c>
      <c r="BI22" s="55" t="e">
        <f>IF(AND(COUNT($U$4:$U22)=BI$2,$H22="Hold"),"Hold",NA())</f>
        <v>#N/A</v>
      </c>
      <c r="BJ22" s="55" t="e">
        <f>IF(AND(COUNT($U$4:$U22)=BJ$2,$H22="Hold"),"Hold",NA())</f>
        <v>#N/A</v>
      </c>
      <c r="BK22" s="55" t="e">
        <f>IF(AND(COUNT($U$4:$U22)=BK$2,$H22="Hold"),"Hold",NA())</f>
        <v>#N/A</v>
      </c>
      <c r="BL22" s="55" t="e">
        <f>IF(AND(COUNT($U$4:$U22)=BL$2,$H22="Hold"),"Hold",NA())</f>
        <v>#N/A</v>
      </c>
      <c r="BM22" s="55" t="e">
        <f>IF(AND(COUNT($U$4:$U22)=BM$2,$H22="Hold"),"Hold",NA())</f>
        <v>#N/A</v>
      </c>
      <c r="BN22" s="55" t="e">
        <f>IF(AND(COUNT($U$4:$U22)=BN$2,$H22="Hold"),"Hold",NA())</f>
        <v>#N/A</v>
      </c>
      <c r="BO22" s="55" t="e">
        <f>IF(AND(COUNT($U$4:$U22)=BO$2,$H22="Hold"),"Hold",NA())</f>
        <v>#N/A</v>
      </c>
      <c r="BP22" s="55" t="e">
        <f>IF(AND(COUNT($U$4:$U22)=BP$2,$H22="Hold"),"Hold",NA())</f>
        <v>#N/A</v>
      </c>
      <c r="BQ22" s="55" t="e">
        <f>IF(AND(COUNT($U$4:$U22)=BQ$2,$H22="Hold"),"Hold",NA())</f>
        <v>#N/A</v>
      </c>
      <c r="BR22" s="55" t="e">
        <f>IF(AND(COUNT($U$4:$U22)=BR$2,$H22="Hold"),"Hold",NA())</f>
        <v>#N/A</v>
      </c>
      <c r="BS22" s="55" t="e">
        <f>IF(AND(COUNT($U$4:$U22)=BS$2,$H22="Hold"),"Hold",NA())</f>
        <v>#N/A</v>
      </c>
    </row>
    <row r="23" spans="1:71" s="96" customFormat="1" ht="18.75" customHeight="1" thickTop="1" x14ac:dyDescent="0.25">
      <c r="B23" s="23"/>
      <c r="C23" s="95"/>
      <c r="D23" s="9">
        <f t="shared" si="2"/>
        <v>38</v>
      </c>
      <c r="E23" s="10">
        <f t="shared" si="3"/>
        <v>42856</v>
      </c>
      <c r="F23" s="5" t="str">
        <f>IFERROR(IF(COUNT(G$4:G23)=0,"",IF(H23="Hold",F22,IF(ISNUMBER(U23),G23,F22+V23))),"")</f>
        <v/>
      </c>
      <c r="G23" s="13"/>
      <c r="H23" s="27"/>
      <c r="I23" s="17"/>
      <c r="J23" s="93"/>
      <c r="K23" s="34"/>
      <c r="L23" s="123" t="s">
        <v>81</v>
      </c>
      <c r="M23" s="128" t="s">
        <v>79</v>
      </c>
      <c r="N23" s="78"/>
      <c r="O23" s="153" t="str">
        <f>IF(AND(COUNTIF($H$4:$H$26,"Alt 2")&gt;0,ISBLANK(N23)),"← RoI* Needed","")</f>
        <v/>
      </c>
      <c r="P23" s="154"/>
      <c r="R23" s="46">
        <v>20</v>
      </c>
      <c r="S23" s="47" t="e">
        <f t="shared" si="0"/>
        <v>#N/A</v>
      </c>
      <c r="T23" s="47"/>
      <c r="U23" s="52" t="str">
        <f>IF(H23="30 Mins",$N$19,IF(H23="45 Mins",$N$20,IF(H23="60 Mins",$N$21,IF(H23="Alt 1",$N$22,IF(H23="Alt 2",$N$23,IF(H23="Alt 3",$N$24,IF(H23="Alt 4",$N$25,IF(H23="Alt 5",#REF!,IF(H23="Change",V22,"")))))))))</f>
        <v/>
      </c>
      <c r="V23" s="53" t="e">
        <f>IF(COUNT(U$4:U23)=0,NA(),IF(ISNUMBER(U23),U23,V22))</f>
        <v>#N/A</v>
      </c>
      <c r="W23" s="48" t="e">
        <f t="shared" si="1"/>
        <v>#N/A</v>
      </c>
      <c r="X23" s="72" t="str">
        <f>IF(AND(ISNUMBER($S23),COUNT($U$4:$U23)=X$2),$S23,"")</f>
        <v/>
      </c>
      <c r="Y23" s="72" t="str">
        <f>IF(AND(ISNUMBER($S23),COUNT($U$4:$U23)=Y$2),$S23,"")</f>
        <v/>
      </c>
      <c r="Z23" s="72" t="str">
        <f>IF(AND(ISNUMBER($S23),COUNT($U$4:$U23)=Z$2),$S23,"")</f>
        <v/>
      </c>
      <c r="AA23" s="72" t="str">
        <f>IF(AND(ISNUMBER($S23),COUNT($U$4:$U23)=AA$2),$S23,"")</f>
        <v/>
      </c>
      <c r="AB23" s="72" t="str">
        <f>IF(AND(ISNUMBER($S23),COUNT($U$4:$U23)=AB$2),$S23,"")</f>
        <v/>
      </c>
      <c r="AC23" s="72" t="str">
        <f>IF(AND(ISNUMBER($S23),COUNT($U$4:$U23)=AC$2),$S23,"")</f>
        <v/>
      </c>
      <c r="AD23" s="72" t="str">
        <f>IF(AND(ISNUMBER($S23),COUNT($U$4:$U23)=AD$2),$S23,"")</f>
        <v/>
      </c>
      <c r="AE23" s="72" t="str">
        <f>IF(AND(ISNUMBER($S23),COUNT($U$4:$U23)=AE$2),$S23,"")</f>
        <v/>
      </c>
      <c r="AF23" s="72" t="str">
        <f>IF(AND(ISNUMBER($S23),COUNT($U$4:$U23)=AF$2),$S23,"")</f>
        <v/>
      </c>
      <c r="AG23" s="72" t="str">
        <f>IF(AND(ISNUMBER($S23),COUNT($U$4:$U23)=AG$2),$S23,"")</f>
        <v/>
      </c>
      <c r="AH23" s="72" t="str">
        <f>IF(AND(ISNUMBER($S23),COUNT($U$4:$U23)=AH$2),$S23,"")</f>
        <v/>
      </c>
      <c r="AI23" s="72" t="str">
        <f>IF(AND(ISNUMBER($S23),COUNT($U$4:$U23)=AI$2),$S23,"")</f>
        <v/>
      </c>
      <c r="AJ23" s="51" t="e">
        <f>IFERROR(IF(COUNT($U$4:$U23)&lt;&gt;AJ$2,NA(),SLOPE(X$4:X$26,$R$4:$R$26)*($R23-COUNTIF(BH$4:BH23,"Hold"))+INTERCEPT(X$4:X$26,$R$4:$R$26)),NA())</f>
        <v>#N/A</v>
      </c>
      <c r="AK23" s="51" t="e">
        <f>IFERROR(IF(COUNT($U$4:$U23)&lt;&gt;AK$2,NA(),SLOPE(Y$4:Y$26,$R$4:$R$26)*($R23-COUNTIF(BI$4:BI23,"Hold"))+INTERCEPT(Y$4:Y$26,$R$4:$R$26)),NA())</f>
        <v>#N/A</v>
      </c>
      <c r="AL23" s="51" t="e">
        <f>IFERROR(IF(COUNT($U$4:$U23)&lt;&gt;AL$2,NA(),SLOPE(Z$4:Z$26,$R$4:$R$26)*($R23-COUNTIF(BJ$4:BJ23,"Hold"))+INTERCEPT(Z$4:Z$26,$R$4:$R$26)),NA())</f>
        <v>#N/A</v>
      </c>
      <c r="AM23" s="51" t="e">
        <f>IFERROR(IF(COUNT($U$4:$U23)&lt;&gt;AM$2,NA(),SLOPE(AA$4:AA$26,$R$4:$R$26)*($R23-COUNTIF(BK$4:BK23,"Hold"))+INTERCEPT(AA$4:AA$26,$R$4:$R$26)),NA())</f>
        <v>#N/A</v>
      </c>
      <c r="AN23" s="51" t="e">
        <f>IFERROR(IF(COUNT($U$4:$U23)&lt;&gt;AN$2,NA(),SLOPE(AB$4:AB$26,$R$4:$R$26)*($R23-COUNTIF(BL$4:BL23,"Hold"))+INTERCEPT(AB$4:AB$26,$R$4:$R$26)),NA())</f>
        <v>#N/A</v>
      </c>
      <c r="AO23" s="51" t="e">
        <f>IFERROR(IF(COUNT($U$4:$U23)&lt;&gt;AO$2,NA(),SLOPE(AC$4:AC$26,$R$4:$R$26)*($R23-COUNTIF(BM$4:BM23,"Hold"))+INTERCEPT(AC$4:AC$26,$R$4:$R$26)),NA())</f>
        <v>#N/A</v>
      </c>
      <c r="AP23" s="51" t="e">
        <f>IFERROR(IF(COUNT($U$4:$U23)&lt;&gt;AP$2,NA(),SLOPE(AD$4:AD$26,$R$4:$R$26)*($R23-COUNTIF(BN$4:BN23,"Hold"))+INTERCEPT(AD$4:AD$26,$R$4:$R$26)),NA())</f>
        <v>#N/A</v>
      </c>
      <c r="AQ23" s="51" t="e">
        <f>IFERROR(IF(COUNT($U$4:$U23)&lt;&gt;AQ$2,NA(),SLOPE(AE$4:AE$26,$R$4:$R$26)*($R23-COUNTIF(BO$4:BO23,"Hold"))+INTERCEPT(AE$4:AE$26,$R$4:$R$26)),NA())</f>
        <v>#N/A</v>
      </c>
      <c r="AR23" s="51" t="e">
        <f>IFERROR(IF(COUNT($U$4:$U23)&lt;&gt;AR$2,NA(),SLOPE(AF$4:AF$26,$R$4:$R$26)*($R23-COUNTIF(BP$4:BP23,"Hold"))+INTERCEPT(AF$4:AF$26,$R$4:$R$26)),NA())</f>
        <v>#N/A</v>
      </c>
      <c r="AS23" s="51" t="e">
        <f>IFERROR(IF(COUNT($U$4:$U23)&lt;&gt;AS$2,NA(),SLOPE(AG$4:AG$26,$R$4:$R$26)*($R23-COUNTIF(BQ$4:BQ23,"Hold"))+INTERCEPT(AG$4:AG$26,$R$4:$R$26)),NA())</f>
        <v>#N/A</v>
      </c>
      <c r="AT23" s="51" t="e">
        <f>IFERROR(IF(COUNT($U$4:$U23)&lt;&gt;AT$2,NA(),SLOPE(AH$4:AH$26,$R$4:$R$26)*($R23-COUNTIF(BR$4:BR23,"Hold"))+INTERCEPT(AH$4:AH$26,$R$4:$R$26)),NA())</f>
        <v>#N/A</v>
      </c>
      <c r="AU23" s="51" t="e">
        <f>IFERROR(IF(COUNT($U$4:$U23)&lt;&gt;AU$2,NA(),SLOPE(AI$4:AI$26,$R$4:$R$26)*($R23-COUNTIF(BS$4:BS23,"Hold"))+INTERCEPT(AI$4:AI$26,$R$4:$R$26)),NA())</f>
        <v>#N/A</v>
      </c>
      <c r="AV23" s="57" t="e">
        <f>IF(AND(ISNUMBER($U23),COUNT($U$4:$U23)=AV$2),$G23,IF($H23="Hold",AV22,IF(COUNT($U$4:$U23)=AV$2,$V23+AV22,NA())))</f>
        <v>#N/A</v>
      </c>
      <c r="AW23" s="57" t="e">
        <f>IF(AND(ISNUMBER($U23),COUNT($U$4:$U23)=AW$2),$G23,IF($H23="Hold",AW22,IF(COUNT($U$4:$U23)=AW$2,$V23+AW22,NA())))</f>
        <v>#N/A</v>
      </c>
      <c r="AX23" s="57" t="e">
        <f>IF(AND(ISNUMBER($U23),COUNT($U$4:$U23)=AX$2),$G23,IF($H23="Hold",AX22,IF(COUNT($U$4:$U23)=AX$2,$V23+AX22,NA())))</f>
        <v>#N/A</v>
      </c>
      <c r="AY23" s="57" t="e">
        <f>IF(AND(ISNUMBER($U23),COUNT($U$4:$U23)=AY$2),$G23,IF($H23="Hold",AY22,IF(COUNT($U$4:$U23)=AY$2,$V23+AY22,NA())))</f>
        <v>#N/A</v>
      </c>
      <c r="AZ23" s="57" t="e">
        <f>IF(AND(ISNUMBER($U23),COUNT($U$4:$U23)=AZ$2),$G23,IF($H23="Hold",AZ22,IF(COUNT($U$4:$U23)=AZ$2,$V23+AZ22,NA())))</f>
        <v>#N/A</v>
      </c>
      <c r="BA23" s="57" t="e">
        <f>IF(AND(ISNUMBER($U23),COUNT($U$4:$U23)=BA$2),$G23,IF($H23="Hold",BA22,IF(COUNT($U$4:$U23)=BA$2,$V23+BA22,NA())))</f>
        <v>#N/A</v>
      </c>
      <c r="BB23" s="57" t="e">
        <f>IF(AND(ISNUMBER($U23),COUNT($U$4:$U23)=BB$2),$G23,IF($H23="Hold",BB22,IF(COUNT($U$4:$U23)=BB$2,$V23+BB22,NA())))</f>
        <v>#N/A</v>
      </c>
      <c r="BC23" s="57" t="e">
        <f>IF(AND(ISNUMBER($U23),COUNT($U$4:$U23)=BC$2),$G23,IF($H23="Hold",BC22,IF(COUNT($U$4:$U23)=BC$2,$V23+BC22,NA())))</f>
        <v>#N/A</v>
      </c>
      <c r="BD23" s="57" t="e">
        <f>IF(AND(ISNUMBER($U23),COUNT($U$4:$U23)=BD$2),$G23,IF($H23="Hold",BD22,IF(COUNT($U$4:$U23)=BD$2,$V23+BD22,NA())))</f>
        <v>#N/A</v>
      </c>
      <c r="BE23" s="57" t="e">
        <f>IF(AND(ISNUMBER($U23),COUNT($U$4:$U23)=BE$2),$G23,IF($H23="Hold",BE22,IF(COUNT($U$4:$U23)=BE$2,$V23+BE22,NA())))</f>
        <v>#N/A</v>
      </c>
      <c r="BF23" s="57" t="e">
        <f>IF(AND(ISNUMBER($U23),COUNT($U$4:$U23)=BF$2),$G23,IF($H23="Hold",BF22,IF(COUNT($U$4:$U23)=BF$2,$V23+BF22,NA())))</f>
        <v>#N/A</v>
      </c>
      <c r="BG23" s="57" t="e">
        <f>IF(AND(ISNUMBER($U23),COUNT($U$4:$U23)=BG$2),$G23,IF($H23="Hold",BG22,IF(COUNT($U$4:$U23)=BG$2,$V23+BG22,NA())))</f>
        <v>#N/A</v>
      </c>
      <c r="BH23" s="55" t="e">
        <f>IF(AND(COUNT($U$4:$U23)=BH$2,$H23="Hold"),"Hold",NA())</f>
        <v>#N/A</v>
      </c>
      <c r="BI23" s="55" t="e">
        <f>IF(AND(COUNT($U$4:$U23)=BI$2,$H23="Hold"),"Hold",NA())</f>
        <v>#N/A</v>
      </c>
      <c r="BJ23" s="55" t="e">
        <f>IF(AND(COUNT($U$4:$U23)=BJ$2,$H23="Hold"),"Hold",NA())</f>
        <v>#N/A</v>
      </c>
      <c r="BK23" s="55" t="e">
        <f>IF(AND(COUNT($U$4:$U23)=BK$2,$H23="Hold"),"Hold",NA())</f>
        <v>#N/A</v>
      </c>
      <c r="BL23" s="55" t="e">
        <f>IF(AND(COUNT($U$4:$U23)=BL$2,$H23="Hold"),"Hold",NA())</f>
        <v>#N/A</v>
      </c>
      <c r="BM23" s="55" t="e">
        <f>IF(AND(COUNT($U$4:$U23)=BM$2,$H23="Hold"),"Hold",NA())</f>
        <v>#N/A</v>
      </c>
      <c r="BN23" s="55" t="e">
        <f>IF(AND(COUNT($U$4:$U23)=BN$2,$H23="Hold"),"Hold",NA())</f>
        <v>#N/A</v>
      </c>
      <c r="BO23" s="55" t="e">
        <f>IF(AND(COUNT($U$4:$U23)=BO$2,$H23="Hold"),"Hold",NA())</f>
        <v>#N/A</v>
      </c>
      <c r="BP23" s="55" t="e">
        <f>IF(AND(COUNT($U$4:$U23)=BP$2,$H23="Hold"),"Hold",NA())</f>
        <v>#N/A</v>
      </c>
      <c r="BQ23" s="55" t="e">
        <f>IF(AND(COUNT($U$4:$U23)=BQ$2,$H23="Hold"),"Hold",NA())</f>
        <v>#N/A</v>
      </c>
      <c r="BR23" s="55" t="e">
        <f>IF(AND(COUNT($U$4:$U23)=BR$2,$H23="Hold"),"Hold",NA())</f>
        <v>#N/A</v>
      </c>
      <c r="BS23" s="55" t="e">
        <f>IF(AND(COUNT($U$4:$U23)=BS$2,$H23="Hold"),"Hold",NA())</f>
        <v>#N/A</v>
      </c>
    </row>
    <row r="24" spans="1:71" s="96" customFormat="1" ht="18.75" customHeight="1" x14ac:dyDescent="0.25">
      <c r="B24" s="23"/>
      <c r="C24" s="95"/>
      <c r="D24" s="9">
        <f t="shared" si="2"/>
        <v>40</v>
      </c>
      <c r="E24" s="10">
        <f t="shared" si="3"/>
        <v>42870</v>
      </c>
      <c r="F24" s="5" t="str">
        <f>IFERROR(IF(COUNT(G$4:G24)=0,"",IF(H24="Hold",F23,IF(ISNUMBER(U24),G24,F23+V24))),"")</f>
        <v/>
      </c>
      <c r="G24" s="13"/>
      <c r="H24" s="27"/>
      <c r="I24" s="17"/>
      <c r="J24" s="93"/>
      <c r="K24" s="34"/>
      <c r="L24" s="151" t="s">
        <v>86</v>
      </c>
      <c r="M24" s="151"/>
      <c r="N24" s="151"/>
      <c r="O24" s="151"/>
      <c r="P24" s="37"/>
      <c r="R24" s="46">
        <v>21</v>
      </c>
      <c r="S24" s="47" t="e">
        <f t="shared" si="0"/>
        <v>#N/A</v>
      </c>
      <c r="T24" s="47"/>
      <c r="U24" s="52" t="str">
        <f>IF(H24="30 Mins",$N$19,IF(H24="45 Mins",$N$20,IF(H24="60 Mins",$N$21,IF(H24="Alt 1",$N$22,IF(H24="Alt 2",$N$23,IF(H24="Alt 3",$N$24,IF(H24="Alt 4",$N$25,IF(H24="Alt 5",#REF!,IF(H24="Change",V23,"")))))))))</f>
        <v/>
      </c>
      <c r="V24" s="53" t="e">
        <f>IF(COUNT(U$4:U24)=0,NA(),IF(ISNUMBER(U24),U24,V23))</f>
        <v>#N/A</v>
      </c>
      <c r="W24" s="48" t="e">
        <f t="shared" si="1"/>
        <v>#N/A</v>
      </c>
      <c r="X24" s="72" t="str">
        <f>IF(AND(ISNUMBER($S24),COUNT($U$4:$U24)=X$2),$S24,"")</f>
        <v/>
      </c>
      <c r="Y24" s="72" t="str">
        <f>IF(AND(ISNUMBER($S24),COUNT($U$4:$U24)=Y$2),$S24,"")</f>
        <v/>
      </c>
      <c r="Z24" s="72" t="str">
        <f>IF(AND(ISNUMBER($S24),COUNT($U$4:$U24)=Z$2),$S24,"")</f>
        <v/>
      </c>
      <c r="AA24" s="72" t="str">
        <f>IF(AND(ISNUMBER($S24),COUNT($U$4:$U24)=AA$2),$S24,"")</f>
        <v/>
      </c>
      <c r="AB24" s="72" t="str">
        <f>IF(AND(ISNUMBER($S24),COUNT($U$4:$U24)=AB$2),$S24,"")</f>
        <v/>
      </c>
      <c r="AC24" s="72" t="str">
        <f>IF(AND(ISNUMBER($S24),COUNT($U$4:$U24)=AC$2),$S24,"")</f>
        <v/>
      </c>
      <c r="AD24" s="72" t="str">
        <f>IF(AND(ISNUMBER($S24),COUNT($U$4:$U24)=AD$2),$S24,"")</f>
        <v/>
      </c>
      <c r="AE24" s="72" t="str">
        <f>IF(AND(ISNUMBER($S24),COUNT($U$4:$U24)=AE$2),$S24,"")</f>
        <v/>
      </c>
      <c r="AF24" s="72" t="str">
        <f>IF(AND(ISNUMBER($S24),COUNT($U$4:$U24)=AF$2),$S24,"")</f>
        <v/>
      </c>
      <c r="AG24" s="72" t="str">
        <f>IF(AND(ISNUMBER($S24),COUNT($U$4:$U24)=AG$2),$S24,"")</f>
        <v/>
      </c>
      <c r="AH24" s="72" t="str">
        <f>IF(AND(ISNUMBER($S24),COUNT($U$4:$U24)=AH$2),$S24,"")</f>
        <v/>
      </c>
      <c r="AI24" s="72" t="str">
        <f>IF(AND(ISNUMBER($S24),COUNT($U$4:$U24)=AI$2),$S24,"")</f>
        <v/>
      </c>
      <c r="AJ24" s="51" t="e">
        <f>IFERROR(IF(COUNT($U$4:$U24)&lt;&gt;AJ$2,NA(),SLOPE(X$4:X$26,$R$4:$R$26)*($R24-COUNTIF(BH$4:BH24,"Hold"))+INTERCEPT(X$4:X$26,$R$4:$R$26)),NA())</f>
        <v>#N/A</v>
      </c>
      <c r="AK24" s="51" t="e">
        <f>IFERROR(IF(COUNT($U$4:$U24)&lt;&gt;AK$2,NA(),SLOPE(Y$4:Y$26,$R$4:$R$26)*($R24-COUNTIF(BI$4:BI24,"Hold"))+INTERCEPT(Y$4:Y$26,$R$4:$R$26)),NA())</f>
        <v>#N/A</v>
      </c>
      <c r="AL24" s="51" t="e">
        <f>IFERROR(IF(COUNT($U$4:$U24)&lt;&gt;AL$2,NA(),SLOPE(Z$4:Z$26,$R$4:$R$26)*($R24-COUNTIF(BJ$4:BJ24,"Hold"))+INTERCEPT(Z$4:Z$26,$R$4:$R$26)),NA())</f>
        <v>#N/A</v>
      </c>
      <c r="AM24" s="51" t="e">
        <f>IFERROR(IF(COUNT($U$4:$U24)&lt;&gt;AM$2,NA(),SLOPE(AA$4:AA$26,$R$4:$R$26)*($R24-COUNTIF(BK$4:BK24,"Hold"))+INTERCEPT(AA$4:AA$26,$R$4:$R$26)),NA())</f>
        <v>#N/A</v>
      </c>
      <c r="AN24" s="51" t="e">
        <f>IFERROR(IF(COUNT($U$4:$U24)&lt;&gt;AN$2,NA(),SLOPE(AB$4:AB$26,$R$4:$R$26)*($R24-COUNTIF(BL$4:BL24,"Hold"))+INTERCEPT(AB$4:AB$26,$R$4:$R$26)),NA())</f>
        <v>#N/A</v>
      </c>
      <c r="AO24" s="51" t="e">
        <f>IFERROR(IF(COUNT($U$4:$U24)&lt;&gt;AO$2,NA(),SLOPE(AC$4:AC$26,$R$4:$R$26)*($R24-COUNTIF(BM$4:BM24,"Hold"))+INTERCEPT(AC$4:AC$26,$R$4:$R$26)),NA())</f>
        <v>#N/A</v>
      </c>
      <c r="AP24" s="51" t="e">
        <f>IFERROR(IF(COUNT($U$4:$U24)&lt;&gt;AP$2,NA(),SLOPE(AD$4:AD$26,$R$4:$R$26)*($R24-COUNTIF(BN$4:BN24,"Hold"))+INTERCEPT(AD$4:AD$26,$R$4:$R$26)),NA())</f>
        <v>#N/A</v>
      </c>
      <c r="AQ24" s="51" t="e">
        <f>IFERROR(IF(COUNT($U$4:$U24)&lt;&gt;AQ$2,NA(),SLOPE(AE$4:AE$26,$R$4:$R$26)*($R24-COUNTIF(BO$4:BO24,"Hold"))+INTERCEPT(AE$4:AE$26,$R$4:$R$26)),NA())</f>
        <v>#N/A</v>
      </c>
      <c r="AR24" s="51" t="e">
        <f>IFERROR(IF(COUNT($U$4:$U24)&lt;&gt;AR$2,NA(),SLOPE(AF$4:AF$26,$R$4:$R$26)*($R24-COUNTIF(BP$4:BP24,"Hold"))+INTERCEPT(AF$4:AF$26,$R$4:$R$26)),NA())</f>
        <v>#N/A</v>
      </c>
      <c r="AS24" s="51" t="e">
        <f>IFERROR(IF(COUNT($U$4:$U24)&lt;&gt;AS$2,NA(),SLOPE(AG$4:AG$26,$R$4:$R$26)*($R24-COUNTIF(BQ$4:BQ24,"Hold"))+INTERCEPT(AG$4:AG$26,$R$4:$R$26)),NA())</f>
        <v>#N/A</v>
      </c>
      <c r="AT24" s="51" t="e">
        <f>IFERROR(IF(COUNT($U$4:$U24)&lt;&gt;AT$2,NA(),SLOPE(AH$4:AH$26,$R$4:$R$26)*($R24-COUNTIF(BR$4:BR24,"Hold"))+INTERCEPT(AH$4:AH$26,$R$4:$R$26)),NA())</f>
        <v>#N/A</v>
      </c>
      <c r="AU24" s="51" t="e">
        <f>IFERROR(IF(COUNT($U$4:$U24)&lt;&gt;AU$2,NA(),SLOPE(AI$4:AI$26,$R$4:$R$26)*($R24-COUNTIF(BS$4:BS24,"Hold"))+INTERCEPT(AI$4:AI$26,$R$4:$R$26)),NA())</f>
        <v>#N/A</v>
      </c>
      <c r="AV24" s="57" t="e">
        <f>IF(AND(ISNUMBER($U24),COUNT($U$4:$U24)=AV$2),$G24,IF($H24="Hold",AV23,IF(COUNT($U$4:$U24)=AV$2,$V24+AV23,NA())))</f>
        <v>#N/A</v>
      </c>
      <c r="AW24" s="57" t="e">
        <f>IF(AND(ISNUMBER($U24),COUNT($U$4:$U24)=AW$2),$G24,IF($H24="Hold",AW23,IF(COUNT($U$4:$U24)=AW$2,$V24+AW23,NA())))</f>
        <v>#N/A</v>
      </c>
      <c r="AX24" s="57" t="e">
        <f>IF(AND(ISNUMBER($U24),COUNT($U$4:$U24)=AX$2),$G24,IF($H24="Hold",AX23,IF(COUNT($U$4:$U24)=AX$2,$V24+AX23,NA())))</f>
        <v>#N/A</v>
      </c>
      <c r="AY24" s="57" t="e">
        <f>IF(AND(ISNUMBER($U24),COUNT($U$4:$U24)=AY$2),$G24,IF($H24="Hold",AY23,IF(COUNT($U$4:$U24)=AY$2,$V24+AY23,NA())))</f>
        <v>#N/A</v>
      </c>
      <c r="AZ24" s="57" t="e">
        <f>IF(AND(ISNUMBER($U24),COUNT($U$4:$U24)=AZ$2),$G24,IF($H24="Hold",AZ23,IF(COUNT($U$4:$U24)=AZ$2,$V24+AZ23,NA())))</f>
        <v>#N/A</v>
      </c>
      <c r="BA24" s="57" t="e">
        <f>IF(AND(ISNUMBER($U24),COUNT($U$4:$U24)=BA$2),$G24,IF($H24="Hold",BA23,IF(COUNT($U$4:$U24)=BA$2,$V24+BA23,NA())))</f>
        <v>#N/A</v>
      </c>
      <c r="BB24" s="57" t="e">
        <f>IF(AND(ISNUMBER($U24),COUNT($U$4:$U24)=BB$2),$G24,IF($H24="Hold",BB23,IF(COUNT($U$4:$U24)=BB$2,$V24+BB23,NA())))</f>
        <v>#N/A</v>
      </c>
      <c r="BC24" s="57" t="e">
        <f>IF(AND(ISNUMBER($U24),COUNT($U$4:$U24)=BC$2),$G24,IF($H24="Hold",BC23,IF(COUNT($U$4:$U24)=BC$2,$V24+BC23,NA())))</f>
        <v>#N/A</v>
      </c>
      <c r="BD24" s="57" t="e">
        <f>IF(AND(ISNUMBER($U24),COUNT($U$4:$U24)=BD$2),$G24,IF($H24="Hold",BD23,IF(COUNT($U$4:$U24)=BD$2,$V24+BD23,NA())))</f>
        <v>#N/A</v>
      </c>
      <c r="BE24" s="57" t="e">
        <f>IF(AND(ISNUMBER($U24),COUNT($U$4:$U24)=BE$2),$G24,IF($H24="Hold",BE23,IF(COUNT($U$4:$U24)=BE$2,$V24+BE23,NA())))</f>
        <v>#N/A</v>
      </c>
      <c r="BF24" s="57" t="e">
        <f>IF(AND(ISNUMBER($U24),COUNT($U$4:$U24)=BF$2),$G24,IF($H24="Hold",BF23,IF(COUNT($U$4:$U24)=BF$2,$V24+BF23,NA())))</f>
        <v>#N/A</v>
      </c>
      <c r="BG24" s="57" t="e">
        <f>IF(AND(ISNUMBER($U24),COUNT($U$4:$U24)=BG$2),$G24,IF($H24="Hold",BG23,IF(COUNT($U$4:$U24)=BG$2,$V24+BG23,NA())))</f>
        <v>#N/A</v>
      </c>
      <c r="BH24" s="55" t="e">
        <f>IF(AND(COUNT($U$4:$U24)=BH$2,$H24="Hold"),"Hold",NA())</f>
        <v>#N/A</v>
      </c>
      <c r="BI24" s="55" t="e">
        <f>IF(AND(COUNT($U$4:$U24)=BI$2,$H24="Hold"),"Hold",NA())</f>
        <v>#N/A</v>
      </c>
      <c r="BJ24" s="55" t="e">
        <f>IF(AND(COUNT($U$4:$U24)=BJ$2,$H24="Hold"),"Hold",NA())</f>
        <v>#N/A</v>
      </c>
      <c r="BK24" s="55" t="e">
        <f>IF(AND(COUNT($U$4:$U24)=BK$2,$H24="Hold"),"Hold",NA())</f>
        <v>#N/A</v>
      </c>
      <c r="BL24" s="55" t="e">
        <f>IF(AND(COUNT($U$4:$U24)=BL$2,$H24="Hold"),"Hold",NA())</f>
        <v>#N/A</v>
      </c>
      <c r="BM24" s="55" t="e">
        <f>IF(AND(COUNT($U$4:$U24)=BM$2,$H24="Hold"),"Hold",NA())</f>
        <v>#N/A</v>
      </c>
      <c r="BN24" s="55" t="e">
        <f>IF(AND(COUNT($U$4:$U24)=BN$2,$H24="Hold"),"Hold",NA())</f>
        <v>#N/A</v>
      </c>
      <c r="BO24" s="55" t="e">
        <f>IF(AND(COUNT($U$4:$U24)=BO$2,$H24="Hold"),"Hold",NA())</f>
        <v>#N/A</v>
      </c>
      <c r="BP24" s="55" t="e">
        <f>IF(AND(COUNT($U$4:$U24)=BP$2,$H24="Hold"),"Hold",NA())</f>
        <v>#N/A</v>
      </c>
      <c r="BQ24" s="55" t="e">
        <f>IF(AND(COUNT($U$4:$U24)=BQ$2,$H24="Hold"),"Hold",NA())</f>
        <v>#N/A</v>
      </c>
      <c r="BR24" s="55" t="e">
        <f>IF(AND(COUNT($U$4:$U24)=BR$2,$H24="Hold"),"Hold",NA())</f>
        <v>#N/A</v>
      </c>
      <c r="BS24" s="55" t="e">
        <f>IF(AND(COUNT($U$4:$U24)=BS$2,$H24="Hold"),"Hold",NA())</f>
        <v>#N/A</v>
      </c>
    </row>
    <row r="25" spans="1:71" s="96" customFormat="1" ht="18.75" customHeight="1" x14ac:dyDescent="0.25">
      <c r="B25" s="23"/>
      <c r="C25" s="95"/>
      <c r="D25" s="9">
        <f t="shared" si="2"/>
        <v>42</v>
      </c>
      <c r="E25" s="10">
        <f t="shared" si="3"/>
        <v>42884</v>
      </c>
      <c r="F25" s="5" t="str">
        <f>IFERROR(IF(COUNT(G$4:G25)=0,"",IF(H25="Hold",F24,IF(ISNUMBER(U25),G25,F24+V25))),"")</f>
        <v/>
      </c>
      <c r="G25" s="13"/>
      <c r="H25" s="27"/>
      <c r="I25" s="17"/>
      <c r="J25" s="93"/>
      <c r="K25" s="34"/>
      <c r="L25" s="151"/>
      <c r="M25" s="151"/>
      <c r="N25" s="151"/>
      <c r="O25" s="151"/>
      <c r="P25" s="37"/>
      <c r="R25" s="46">
        <v>22</v>
      </c>
      <c r="S25" s="47" t="e">
        <f t="shared" si="0"/>
        <v>#N/A</v>
      </c>
      <c r="T25" s="47"/>
      <c r="U25" s="52" t="str">
        <f>IF(H25="30 Mins",$N$19,IF(H25="45 Mins",$N$20,IF(H25="60 Mins",$N$21,IF(H25="Alt 1",$N$22,IF(H25="Alt 2",$N$23,IF(H25="Alt 3",$N$24,IF(H25="Alt 4",$N$25,IF(H25="Alt 5",#REF!,IF(H25="Change",V24,"")))))))))</f>
        <v/>
      </c>
      <c r="V25" s="53" t="e">
        <f>IF(COUNT(U$4:U25)=0,NA(),IF(ISNUMBER(U25),U25,V24))</f>
        <v>#N/A</v>
      </c>
      <c r="W25" s="48" t="e">
        <f t="shared" si="1"/>
        <v>#N/A</v>
      </c>
      <c r="X25" s="72" t="str">
        <f>IF(AND(ISNUMBER($S25),COUNT($U$4:$U25)=X$2),$S25,"")</f>
        <v/>
      </c>
      <c r="Y25" s="72" t="str">
        <f>IF(AND(ISNUMBER($S25),COUNT($U$4:$U25)=Y$2),$S25,"")</f>
        <v/>
      </c>
      <c r="Z25" s="72" t="str">
        <f>IF(AND(ISNUMBER($S25),COUNT($U$4:$U25)=Z$2),$S25,"")</f>
        <v/>
      </c>
      <c r="AA25" s="72" t="str">
        <f>IF(AND(ISNUMBER($S25),COUNT($U$4:$U25)=AA$2),$S25,"")</f>
        <v/>
      </c>
      <c r="AB25" s="72" t="str">
        <f>IF(AND(ISNUMBER($S25),COUNT($U$4:$U25)=AB$2),$S25,"")</f>
        <v/>
      </c>
      <c r="AC25" s="72" t="str">
        <f>IF(AND(ISNUMBER($S25),COUNT($U$4:$U25)=AC$2),$S25,"")</f>
        <v/>
      </c>
      <c r="AD25" s="72" t="str">
        <f>IF(AND(ISNUMBER($S25),COUNT($U$4:$U25)=AD$2),$S25,"")</f>
        <v/>
      </c>
      <c r="AE25" s="72" t="str">
        <f>IF(AND(ISNUMBER($S25),COUNT($U$4:$U25)=AE$2),$S25,"")</f>
        <v/>
      </c>
      <c r="AF25" s="72" t="str">
        <f>IF(AND(ISNUMBER($S25),COUNT($U$4:$U25)=AF$2),$S25,"")</f>
        <v/>
      </c>
      <c r="AG25" s="72" t="str">
        <f>IF(AND(ISNUMBER($S25),COUNT($U$4:$U25)=AG$2),$S25,"")</f>
        <v/>
      </c>
      <c r="AH25" s="72" t="str">
        <f>IF(AND(ISNUMBER($S25),COUNT($U$4:$U25)=AH$2),$S25,"")</f>
        <v/>
      </c>
      <c r="AI25" s="72" t="str">
        <f>IF(AND(ISNUMBER($S25),COUNT($U$4:$U25)=AI$2),$S25,"")</f>
        <v/>
      </c>
      <c r="AJ25" s="51" t="e">
        <f>IFERROR(IF(COUNT($U$4:$U25)&lt;&gt;AJ$2,NA(),SLOPE(X$4:X$26,$R$4:$R$26)*($R25-COUNTIF(BH$4:BH25,"Hold"))+INTERCEPT(X$4:X$26,$R$4:$R$26)),NA())</f>
        <v>#N/A</v>
      </c>
      <c r="AK25" s="51" t="e">
        <f>IFERROR(IF(COUNT($U$4:$U25)&lt;&gt;AK$2,NA(),SLOPE(Y$4:Y$26,$R$4:$R$26)*($R25-COUNTIF(BI$4:BI25,"Hold"))+INTERCEPT(Y$4:Y$26,$R$4:$R$26)),NA())</f>
        <v>#N/A</v>
      </c>
      <c r="AL25" s="51" t="e">
        <f>IFERROR(IF(COUNT($U$4:$U25)&lt;&gt;AL$2,NA(),SLOPE(Z$4:Z$26,$R$4:$R$26)*($R25-COUNTIF(BJ$4:BJ25,"Hold"))+INTERCEPT(Z$4:Z$26,$R$4:$R$26)),NA())</f>
        <v>#N/A</v>
      </c>
      <c r="AM25" s="51" t="e">
        <f>IFERROR(IF(COUNT($U$4:$U25)&lt;&gt;AM$2,NA(),SLOPE(AA$4:AA$26,$R$4:$R$26)*($R25-COUNTIF(BK$4:BK25,"Hold"))+INTERCEPT(AA$4:AA$26,$R$4:$R$26)),NA())</f>
        <v>#N/A</v>
      </c>
      <c r="AN25" s="51" t="e">
        <f>IFERROR(IF(COUNT($U$4:$U25)&lt;&gt;AN$2,NA(),SLOPE(AB$4:AB$26,$R$4:$R$26)*($R25-COUNTIF(BL$4:BL25,"Hold"))+INTERCEPT(AB$4:AB$26,$R$4:$R$26)),NA())</f>
        <v>#N/A</v>
      </c>
      <c r="AO25" s="51" t="e">
        <f>IFERROR(IF(COUNT($U$4:$U25)&lt;&gt;AO$2,NA(),SLOPE(AC$4:AC$26,$R$4:$R$26)*($R25-COUNTIF(BM$4:BM25,"Hold"))+INTERCEPT(AC$4:AC$26,$R$4:$R$26)),NA())</f>
        <v>#N/A</v>
      </c>
      <c r="AP25" s="51" t="e">
        <f>IFERROR(IF(COUNT($U$4:$U25)&lt;&gt;AP$2,NA(),SLOPE(AD$4:AD$26,$R$4:$R$26)*($R25-COUNTIF(BN$4:BN25,"Hold"))+INTERCEPT(AD$4:AD$26,$R$4:$R$26)),NA())</f>
        <v>#N/A</v>
      </c>
      <c r="AQ25" s="51" t="e">
        <f>IFERROR(IF(COUNT($U$4:$U25)&lt;&gt;AQ$2,NA(),SLOPE(AE$4:AE$26,$R$4:$R$26)*($R25-COUNTIF(BO$4:BO25,"Hold"))+INTERCEPT(AE$4:AE$26,$R$4:$R$26)),NA())</f>
        <v>#N/A</v>
      </c>
      <c r="AR25" s="51" t="e">
        <f>IFERROR(IF(COUNT($U$4:$U25)&lt;&gt;AR$2,NA(),SLOPE(AF$4:AF$26,$R$4:$R$26)*($R25-COUNTIF(BP$4:BP25,"Hold"))+INTERCEPT(AF$4:AF$26,$R$4:$R$26)),NA())</f>
        <v>#N/A</v>
      </c>
      <c r="AS25" s="51" t="e">
        <f>IFERROR(IF(COUNT($U$4:$U25)&lt;&gt;AS$2,NA(),SLOPE(AG$4:AG$26,$R$4:$R$26)*($R25-COUNTIF(BQ$4:BQ25,"Hold"))+INTERCEPT(AG$4:AG$26,$R$4:$R$26)),NA())</f>
        <v>#N/A</v>
      </c>
      <c r="AT25" s="51" t="e">
        <f>IFERROR(IF(COUNT($U$4:$U25)&lt;&gt;AT$2,NA(),SLOPE(AH$4:AH$26,$R$4:$R$26)*($R25-COUNTIF(BR$4:BR25,"Hold"))+INTERCEPT(AH$4:AH$26,$R$4:$R$26)),NA())</f>
        <v>#N/A</v>
      </c>
      <c r="AU25" s="51" t="e">
        <f>IFERROR(IF(COUNT($U$4:$U25)&lt;&gt;AU$2,NA(),SLOPE(AI$4:AI$26,$R$4:$R$26)*($R25-COUNTIF(BS$4:BS25,"Hold"))+INTERCEPT(AI$4:AI$26,$R$4:$R$26)),NA())</f>
        <v>#N/A</v>
      </c>
      <c r="AV25" s="57" t="e">
        <f>IF(AND(ISNUMBER($U25),COUNT($U$4:$U25)=AV$2),$G25,IF($H25="Hold",AV24,IF(COUNT($U$4:$U25)=AV$2,$V25+AV24,NA())))</f>
        <v>#N/A</v>
      </c>
      <c r="AW25" s="57" t="e">
        <f>IF(AND(ISNUMBER($U25),COUNT($U$4:$U25)=AW$2),$G25,IF($H25="Hold",AW24,IF(COUNT($U$4:$U25)=AW$2,$V25+AW24,NA())))</f>
        <v>#N/A</v>
      </c>
      <c r="AX25" s="57" t="e">
        <f>IF(AND(ISNUMBER($U25),COUNT($U$4:$U25)=AX$2),$G25,IF($H25="Hold",AX24,IF(COUNT($U$4:$U25)=AX$2,$V25+AX24,NA())))</f>
        <v>#N/A</v>
      </c>
      <c r="AY25" s="57" t="e">
        <f>IF(AND(ISNUMBER($U25),COUNT($U$4:$U25)=AY$2),$G25,IF($H25="Hold",AY24,IF(COUNT($U$4:$U25)=AY$2,$V25+AY24,NA())))</f>
        <v>#N/A</v>
      </c>
      <c r="AZ25" s="57" t="e">
        <f>IF(AND(ISNUMBER($U25),COUNT($U$4:$U25)=AZ$2),$G25,IF($H25="Hold",AZ24,IF(COUNT($U$4:$U25)=AZ$2,$V25+AZ24,NA())))</f>
        <v>#N/A</v>
      </c>
      <c r="BA25" s="57" t="e">
        <f>IF(AND(ISNUMBER($U25),COUNT($U$4:$U25)=BA$2),$G25,IF($H25="Hold",BA24,IF(COUNT($U$4:$U25)=BA$2,$V25+BA24,NA())))</f>
        <v>#N/A</v>
      </c>
      <c r="BB25" s="57" t="e">
        <f>IF(AND(ISNUMBER($U25),COUNT($U$4:$U25)=BB$2),$G25,IF($H25="Hold",BB24,IF(COUNT($U$4:$U25)=BB$2,$V25+BB24,NA())))</f>
        <v>#N/A</v>
      </c>
      <c r="BC25" s="57" t="e">
        <f>IF(AND(ISNUMBER($U25),COUNT($U$4:$U25)=BC$2),$G25,IF($H25="Hold",BC24,IF(COUNT($U$4:$U25)=BC$2,$V25+BC24,NA())))</f>
        <v>#N/A</v>
      </c>
      <c r="BD25" s="57" t="e">
        <f>IF(AND(ISNUMBER($U25),COUNT($U$4:$U25)=BD$2),$G25,IF($H25="Hold",BD24,IF(COUNT($U$4:$U25)=BD$2,$V25+BD24,NA())))</f>
        <v>#N/A</v>
      </c>
      <c r="BE25" s="57" t="e">
        <f>IF(AND(ISNUMBER($U25),COUNT($U$4:$U25)=BE$2),$G25,IF($H25="Hold",BE24,IF(COUNT($U$4:$U25)=BE$2,$V25+BE24,NA())))</f>
        <v>#N/A</v>
      </c>
      <c r="BF25" s="57" t="e">
        <f>IF(AND(ISNUMBER($U25),COUNT($U$4:$U25)=BF$2),$G25,IF($H25="Hold",BF24,IF(COUNT($U$4:$U25)=BF$2,$V25+BF24,NA())))</f>
        <v>#N/A</v>
      </c>
      <c r="BG25" s="57" t="e">
        <f>IF(AND(ISNUMBER($U25),COUNT($U$4:$U25)=BG$2),$G25,IF($H25="Hold",BG24,IF(COUNT($U$4:$U25)=BG$2,$V25+BG24,NA())))</f>
        <v>#N/A</v>
      </c>
      <c r="BH25" s="55" t="e">
        <f>IF(AND(COUNT($U$4:$U25)=BH$2,$H25="Hold"),"Hold",NA())</f>
        <v>#N/A</v>
      </c>
      <c r="BI25" s="55" t="e">
        <f>IF(AND(COUNT($U$4:$U25)=BI$2,$H25="Hold"),"Hold",NA())</f>
        <v>#N/A</v>
      </c>
      <c r="BJ25" s="55" t="e">
        <f>IF(AND(COUNT($U$4:$U25)=BJ$2,$H25="Hold"),"Hold",NA())</f>
        <v>#N/A</v>
      </c>
      <c r="BK25" s="55" t="e">
        <f>IF(AND(COUNT($U$4:$U25)=BK$2,$H25="Hold"),"Hold",NA())</f>
        <v>#N/A</v>
      </c>
      <c r="BL25" s="55" t="e">
        <f>IF(AND(COUNT($U$4:$U25)=BL$2,$H25="Hold"),"Hold",NA())</f>
        <v>#N/A</v>
      </c>
      <c r="BM25" s="55" t="e">
        <f>IF(AND(COUNT($U$4:$U25)=BM$2,$H25="Hold"),"Hold",NA())</f>
        <v>#N/A</v>
      </c>
      <c r="BN25" s="55" t="e">
        <f>IF(AND(COUNT($U$4:$U25)=BN$2,$H25="Hold"),"Hold",NA())</f>
        <v>#N/A</v>
      </c>
      <c r="BO25" s="55" t="e">
        <f>IF(AND(COUNT($U$4:$U25)=BO$2,$H25="Hold"),"Hold",NA())</f>
        <v>#N/A</v>
      </c>
      <c r="BP25" s="55" t="e">
        <f>IF(AND(COUNT($U$4:$U25)=BP$2,$H25="Hold"),"Hold",NA())</f>
        <v>#N/A</v>
      </c>
      <c r="BQ25" s="55" t="e">
        <f>IF(AND(COUNT($U$4:$U25)=BQ$2,$H25="Hold"),"Hold",NA())</f>
        <v>#N/A</v>
      </c>
      <c r="BR25" s="55" t="e">
        <f>IF(AND(COUNT($U$4:$U25)=BR$2,$H25="Hold"),"Hold",NA())</f>
        <v>#N/A</v>
      </c>
      <c r="BS25" s="55" t="e">
        <f>IF(AND(COUNT($U$4:$U25)=BS$2,$H25="Hold"),"Hold",NA())</f>
        <v>#N/A</v>
      </c>
    </row>
    <row r="26" spans="1:71" s="96" customFormat="1" ht="18.75" customHeight="1" x14ac:dyDescent="0.25">
      <c r="B26" s="61" t="str">
        <f>IF(ISBLANK($A$1),"","This worksheet was created by Mike Braun for the Pulaski County School District.  (Delete contents of Cell A1.)")</f>
        <v/>
      </c>
      <c r="C26" s="95"/>
      <c r="D26" s="9">
        <f t="shared" si="2"/>
        <v>44</v>
      </c>
      <c r="E26" s="10">
        <f t="shared" si="3"/>
        <v>42898</v>
      </c>
      <c r="F26" s="5" t="str">
        <f>IFERROR(IF(COUNT(G$4:G26)=0,"",IF(H26="Hold",F25,IF(ISNUMBER(U26),G26,F25+V26))),"")</f>
        <v/>
      </c>
      <c r="G26" s="14"/>
      <c r="H26" s="27"/>
      <c r="I26" s="17"/>
      <c r="J26" s="93"/>
      <c r="K26" s="41"/>
      <c r="L26" s="152"/>
      <c r="M26" s="152"/>
      <c r="N26" s="152"/>
      <c r="O26" s="152"/>
      <c r="P26" s="42"/>
      <c r="R26" s="46">
        <v>23</v>
      </c>
      <c r="S26" s="47" t="e">
        <f t="shared" si="0"/>
        <v>#N/A</v>
      </c>
      <c r="T26" s="47"/>
      <c r="U26" s="52" t="str">
        <f>IF(H26="30 Mins",$N$19,IF(H26="45 Mins",$N$20,IF(H26="60 Mins",$N$21,IF(H26="Alt 1",$N$22,IF(H26="Alt 2",$N$23,IF(H26="Alt 3",$N$24,IF(H26="Alt 4",$N$25,IF(H26="Alt 5",#REF!,IF(H26="Change",V25,"")))))))))</f>
        <v/>
      </c>
      <c r="V26" s="53" t="e">
        <f>IF(COUNT(U$4:U26)=0,NA(),IF(ISNUMBER(U26),U26,V25))</f>
        <v>#N/A</v>
      </c>
      <c r="W26" s="48" t="e">
        <f t="shared" si="1"/>
        <v>#N/A</v>
      </c>
      <c r="X26" s="73" t="str">
        <f>IF(AND(ISNUMBER($S26),COUNT($U$4:$U26)=X$2),$S26,"")</f>
        <v/>
      </c>
      <c r="Y26" s="73" t="str">
        <f>IF(AND(ISNUMBER($S26),COUNT($U$4:$U26)=Y$2),$S26,"")</f>
        <v/>
      </c>
      <c r="Z26" s="73" t="str">
        <f>IF(AND(ISNUMBER($S26),COUNT($U$4:$U26)=Z$2),$S26,"")</f>
        <v/>
      </c>
      <c r="AA26" s="73" t="str">
        <f>IF(AND(ISNUMBER($S26),COUNT($U$4:$U26)=AA$2),$S26,"")</f>
        <v/>
      </c>
      <c r="AB26" s="73" t="str">
        <f>IF(AND(ISNUMBER($S26),COUNT($U$4:$U26)=AB$2),$S26,"")</f>
        <v/>
      </c>
      <c r="AC26" s="73" t="str">
        <f>IF(AND(ISNUMBER($S26),COUNT($U$4:$U26)=AC$2),$S26,"")</f>
        <v/>
      </c>
      <c r="AD26" s="73" t="str">
        <f>IF(AND(ISNUMBER($S26),COUNT($U$4:$U26)=AD$2),$S26,"")</f>
        <v/>
      </c>
      <c r="AE26" s="73" t="str">
        <f>IF(AND(ISNUMBER($S26),COUNT($U$4:$U26)=AE$2),$S26,"")</f>
        <v/>
      </c>
      <c r="AF26" s="73" t="str">
        <f>IF(AND(ISNUMBER($S26),COUNT($U$4:$U26)=AF$2),$S26,"")</f>
        <v/>
      </c>
      <c r="AG26" s="73" t="str">
        <f>IF(AND(ISNUMBER($S26),COUNT($U$4:$U26)=AG$2),$S26,"")</f>
        <v/>
      </c>
      <c r="AH26" s="73" t="str">
        <f>IF(AND(ISNUMBER($S26),COUNT($U$4:$U26)=AH$2),$S26,"")</f>
        <v/>
      </c>
      <c r="AI26" s="73" t="str">
        <f>IF(AND(ISNUMBER($S26),COUNT($U$4:$U26)=AI$2),$S26,"")</f>
        <v/>
      </c>
      <c r="AJ26" s="51" t="e">
        <f>IFERROR(IF(COUNT($U$4:$U26)&lt;&gt;AJ$2,NA(),SLOPE(X$4:X$26,$R$4:$R$26)*($R26-COUNTIF(BH$4:BH26,"Hold"))+INTERCEPT(X$4:X$26,$R$4:$R$26)),NA())</f>
        <v>#N/A</v>
      </c>
      <c r="AK26" s="51" t="e">
        <f>IFERROR(IF(COUNT($U$4:$U26)&lt;&gt;AK$2,NA(),SLOPE(Y$4:Y$26,$R$4:$R$26)*($R26-COUNTIF(BI$4:BI26,"Hold"))+INTERCEPT(Y$4:Y$26,$R$4:$R$26)),NA())</f>
        <v>#N/A</v>
      </c>
      <c r="AL26" s="51" t="e">
        <f>IFERROR(IF(COUNT($U$4:$U26)&lt;&gt;AL$2,NA(),SLOPE(Z$4:Z$26,$R$4:$R$26)*($R26-COUNTIF(BJ$4:BJ26,"Hold"))+INTERCEPT(Z$4:Z$26,$R$4:$R$26)),NA())</f>
        <v>#N/A</v>
      </c>
      <c r="AM26" s="51" t="e">
        <f>IFERROR(IF(COUNT($U$4:$U26)&lt;&gt;AM$2,NA(),SLOPE(AA$4:AA$26,$R$4:$R$26)*($R26-COUNTIF(BK$4:BK26,"Hold"))+INTERCEPT(AA$4:AA$26,$R$4:$R$26)),NA())</f>
        <v>#N/A</v>
      </c>
      <c r="AN26" s="51" t="e">
        <f>IFERROR(IF(COUNT($U$4:$U26)&lt;&gt;AN$2,NA(),SLOPE(AB$4:AB$26,$R$4:$R$26)*($R26-COUNTIF(BL$4:BL26,"Hold"))+INTERCEPT(AB$4:AB$26,$R$4:$R$26)),NA())</f>
        <v>#N/A</v>
      </c>
      <c r="AO26" s="51" t="e">
        <f>IFERROR(IF(COUNT($U$4:$U26)&lt;&gt;AO$2,NA(),SLOPE(AC$4:AC$26,$R$4:$R$26)*($R26-COUNTIF(BM$4:BM26,"Hold"))+INTERCEPT(AC$4:AC$26,$R$4:$R$26)),NA())</f>
        <v>#N/A</v>
      </c>
      <c r="AP26" s="51" t="e">
        <f>IFERROR(IF(COUNT($U$4:$U26)&lt;&gt;AP$2,NA(),SLOPE(AD$4:AD$26,$R$4:$R$26)*($R26-COUNTIF(BN$4:BN26,"Hold"))+INTERCEPT(AD$4:AD$26,$R$4:$R$26)),NA())</f>
        <v>#N/A</v>
      </c>
      <c r="AQ26" s="51" t="e">
        <f>IFERROR(IF(COUNT($U$4:$U26)&lt;&gt;AQ$2,NA(),SLOPE(AE$4:AE$26,$R$4:$R$26)*($R26-COUNTIF(BO$4:BO26,"Hold"))+INTERCEPT(AE$4:AE$26,$R$4:$R$26)),NA())</f>
        <v>#N/A</v>
      </c>
      <c r="AR26" s="51" t="e">
        <f>IFERROR(IF(COUNT($U$4:$U26)&lt;&gt;AR$2,NA(),SLOPE(AF$4:AF$26,$R$4:$R$26)*($R26-COUNTIF(BP$4:BP26,"Hold"))+INTERCEPT(AF$4:AF$26,$R$4:$R$26)),NA())</f>
        <v>#N/A</v>
      </c>
      <c r="AS26" s="51" t="e">
        <f>IFERROR(IF(COUNT($U$4:$U26)&lt;&gt;AS$2,NA(),SLOPE(AG$4:AG$26,$R$4:$R$26)*($R26-COUNTIF(BQ$4:BQ26,"Hold"))+INTERCEPT(AG$4:AG$26,$R$4:$R$26)),NA())</f>
        <v>#N/A</v>
      </c>
      <c r="AT26" s="51" t="e">
        <f>IFERROR(IF(COUNT($U$4:$U26)&lt;&gt;AT$2,NA(),SLOPE(AH$4:AH$26,$R$4:$R$26)*($R26-COUNTIF(BR$4:BR26,"Hold"))+INTERCEPT(AH$4:AH$26,$R$4:$R$26)),NA())</f>
        <v>#N/A</v>
      </c>
      <c r="AU26" s="51" t="e">
        <f>IFERROR(IF(COUNT($U$4:$U26)&lt;&gt;AU$2,NA(),SLOPE(AI$4:AI$26,$R$4:$R$26)*($R26-COUNTIF(BS$4:BS26,"Hold"))+INTERCEPT(AI$4:AI$26,$R$4:$R$26)),NA())</f>
        <v>#N/A</v>
      </c>
      <c r="AV26" s="57" t="e">
        <f>IF(AND(ISNUMBER($U26),COUNT($U$4:$U26)=AV$2),$G26,IF($H26="Hold",AV25,IF(COUNT($U$4:$U26)=AV$2,$V26+AV25,NA())))</f>
        <v>#N/A</v>
      </c>
      <c r="AW26" s="57" t="e">
        <f>IF(AND(ISNUMBER($U26),COUNT($U$4:$U26)=AW$2),$G26,IF($H26="Hold",AW25,IF(COUNT($U$4:$U26)=AW$2,$V26+AW25,NA())))</f>
        <v>#N/A</v>
      </c>
      <c r="AX26" s="57" t="e">
        <f>IF(AND(ISNUMBER($U26),COUNT($U$4:$U26)=AX$2),$G26,IF($H26="Hold",AX25,IF(COUNT($U$4:$U26)=AX$2,$V26+AX25,NA())))</f>
        <v>#N/A</v>
      </c>
      <c r="AY26" s="57" t="e">
        <f>IF(AND(ISNUMBER($U26),COUNT($U$4:$U26)=AY$2),$G26,IF($H26="Hold",AY25,IF(COUNT($U$4:$U26)=AY$2,$V26+AY25,NA())))</f>
        <v>#N/A</v>
      </c>
      <c r="AZ26" s="57" t="e">
        <f>IF(AND(ISNUMBER($U26),COUNT($U$4:$U26)=AZ$2),$G26,IF($H26="Hold",AZ25,IF(COUNT($U$4:$U26)=AZ$2,$V26+AZ25,NA())))</f>
        <v>#N/A</v>
      </c>
      <c r="BA26" s="57" t="e">
        <f>IF(AND(ISNUMBER($U26),COUNT($U$4:$U26)=BA$2),$G26,IF($H26="Hold",BA25,IF(COUNT($U$4:$U26)=BA$2,$V26+BA25,NA())))</f>
        <v>#N/A</v>
      </c>
      <c r="BB26" s="57" t="e">
        <f>IF(AND(ISNUMBER($U26),COUNT($U$4:$U26)=BB$2),$G26,IF($H26="Hold",BB25,IF(COUNT($U$4:$U26)=BB$2,$V26+BB25,NA())))</f>
        <v>#N/A</v>
      </c>
      <c r="BC26" s="57" t="e">
        <f>IF(AND(ISNUMBER($U26),COUNT($U$4:$U26)=BC$2),$G26,IF($H26="Hold",BC25,IF(COUNT($U$4:$U26)=BC$2,$V26+BC25,NA())))</f>
        <v>#N/A</v>
      </c>
      <c r="BD26" s="57" t="e">
        <f>IF(AND(ISNUMBER($U26),COUNT($U$4:$U26)=BD$2),$G26,IF($H26="Hold",BD25,IF(COUNT($U$4:$U26)=BD$2,$V26+BD25,NA())))</f>
        <v>#N/A</v>
      </c>
      <c r="BE26" s="57" t="e">
        <f>IF(AND(ISNUMBER($U26),COUNT($U$4:$U26)=BE$2),$G26,IF($H26="Hold",BE25,IF(COUNT($U$4:$U26)=BE$2,$V26+BE25,NA())))</f>
        <v>#N/A</v>
      </c>
      <c r="BF26" s="57" t="e">
        <f>IF(AND(ISNUMBER($U26),COUNT($U$4:$U26)=BF$2),$G26,IF($H26="Hold",BF25,IF(COUNT($U$4:$U26)=BF$2,$V26+BF25,NA())))</f>
        <v>#N/A</v>
      </c>
      <c r="BG26" s="57" t="e">
        <f>IF(AND(ISNUMBER($U26),COUNT($U$4:$U26)=BG$2),$G26,IF($H26="Hold",BG25,IF(COUNT($U$4:$U26)=BG$2,$V26+BG25,NA())))</f>
        <v>#N/A</v>
      </c>
      <c r="BH26" s="55" t="e">
        <f>IF(AND(COUNT($U$4:$U26)=BH$2,$H26="Hold"),"Hold",NA())</f>
        <v>#N/A</v>
      </c>
      <c r="BI26" s="55" t="e">
        <f>IF(AND(COUNT($U$4:$U26)=BI$2,$H26="Hold"),"Hold",NA())</f>
        <v>#N/A</v>
      </c>
      <c r="BJ26" s="55" t="e">
        <f>IF(AND(COUNT($U$4:$U26)=BJ$2,$H26="Hold"),"Hold",NA())</f>
        <v>#N/A</v>
      </c>
      <c r="BK26" s="55" t="e">
        <f>IF(AND(COUNT($U$4:$U26)=BK$2,$H26="Hold"),"Hold",NA())</f>
        <v>#N/A</v>
      </c>
      <c r="BL26" s="55" t="e">
        <f>IF(AND(COUNT($U$4:$U26)=BL$2,$H26="Hold"),"Hold",NA())</f>
        <v>#N/A</v>
      </c>
      <c r="BM26" s="55" t="e">
        <f>IF(AND(COUNT($U$4:$U26)=BM$2,$H26="Hold"),"Hold",NA())</f>
        <v>#N/A</v>
      </c>
      <c r="BN26" s="55" t="e">
        <f>IF(AND(COUNT($U$4:$U26)=BN$2,$H26="Hold"),"Hold",NA())</f>
        <v>#N/A</v>
      </c>
      <c r="BO26" s="55" t="e">
        <f>IF(AND(COUNT($U$4:$U26)=BO$2,$H26="Hold"),"Hold",NA())</f>
        <v>#N/A</v>
      </c>
      <c r="BP26" s="55" t="e">
        <f>IF(AND(COUNT($U$4:$U26)=BP$2,$H26="Hold"),"Hold",NA())</f>
        <v>#N/A</v>
      </c>
      <c r="BQ26" s="55" t="e">
        <f>IF(AND(COUNT($U$4:$U26)=BQ$2,$H26="Hold"),"Hold",NA())</f>
        <v>#N/A</v>
      </c>
      <c r="BR26" s="55" t="e">
        <f>IF(AND(COUNT($U$4:$U26)=BR$2,$H26="Hold"),"Hold",NA())</f>
        <v>#N/A</v>
      </c>
      <c r="BS26" s="55" t="e">
        <f>IF(AND(COUNT($U$4:$U26)=BS$2,$H26="Hold"),"Hold",NA())</f>
        <v>#N/A</v>
      </c>
    </row>
    <row r="27" spans="1:71" s="96" customFormat="1" ht="8.25" customHeight="1" x14ac:dyDescent="0.3">
      <c r="B27" s="98"/>
      <c r="C27" s="95"/>
      <c r="D27" s="140" t="s">
        <v>87</v>
      </c>
      <c r="E27" s="140"/>
      <c r="F27" s="140"/>
      <c r="G27" s="140"/>
      <c r="H27" s="140"/>
      <c r="I27" s="140"/>
      <c r="J27" s="15"/>
      <c r="K27" s="88"/>
      <c r="L27" s="149" t="s">
        <v>85</v>
      </c>
      <c r="M27" s="149"/>
      <c r="N27" s="149"/>
      <c r="O27" s="149"/>
      <c r="R27" s="11"/>
      <c r="S27" s="11"/>
      <c r="T27" s="11"/>
      <c r="U27" s="100"/>
      <c r="V27" s="100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71" s="96" customFormat="1" ht="18.75" customHeight="1" x14ac:dyDescent="0.25">
      <c r="B28" s="130" t="s">
        <v>18</v>
      </c>
      <c r="C28" s="95"/>
      <c r="D28" s="141"/>
      <c r="E28" s="141"/>
      <c r="F28" s="141"/>
      <c r="G28" s="141"/>
      <c r="H28" s="141"/>
      <c r="I28" s="141"/>
      <c r="J28" s="101"/>
      <c r="L28" s="150"/>
      <c r="M28" s="150"/>
      <c r="N28" s="150"/>
      <c r="O28" s="150"/>
      <c r="P28" s="117"/>
      <c r="Q28" s="117"/>
    </row>
    <row r="29" spans="1:71" s="96" customFormat="1" ht="31.5" x14ac:dyDescent="0.25">
      <c r="A29" s="2"/>
      <c r="B29" s="80" t="s">
        <v>76</v>
      </c>
      <c r="C29" s="88"/>
      <c r="J29" s="101"/>
      <c r="L29" s="118"/>
      <c r="M29" s="118"/>
      <c r="N29" s="118"/>
      <c r="O29" s="118"/>
      <c r="P29" s="116"/>
      <c r="Q29" s="116"/>
    </row>
    <row r="30" spans="1:71" s="96" customFormat="1" ht="18.75" customHeight="1" x14ac:dyDescent="0.25">
      <c r="A30" s="2"/>
      <c r="B30" s="119" t="s">
        <v>74</v>
      </c>
      <c r="C30" s="88"/>
      <c r="J30" s="101"/>
      <c r="K30" s="88"/>
      <c r="L30" s="131"/>
      <c r="M30" s="88"/>
      <c r="N30" s="88"/>
      <c r="O30" s="88"/>
      <c r="P30" s="102"/>
    </row>
    <row r="31" spans="1:71" s="2" customFormat="1" ht="18.75" customHeight="1" x14ac:dyDescent="0.25">
      <c r="B31" s="103"/>
      <c r="C31" s="88"/>
      <c r="J31" s="15"/>
      <c r="K31" s="88"/>
      <c r="L31" s="104"/>
      <c r="M31" s="104"/>
      <c r="N31" s="104"/>
      <c r="O31" s="105"/>
      <c r="P31" s="106"/>
    </row>
    <row r="32" spans="1:71" s="2" customFormat="1" ht="18.75" customHeight="1" x14ac:dyDescent="0.25">
      <c r="A32" s="12"/>
      <c r="C32" s="104"/>
      <c r="J32" s="15"/>
      <c r="L32" s="88"/>
      <c r="M32" s="88"/>
      <c r="N32" s="88"/>
      <c r="O32" s="88"/>
      <c r="P32" s="102"/>
    </row>
    <row r="33" spans="1:16" s="2" customFormat="1" ht="18.75" customHeight="1" x14ac:dyDescent="0.25">
      <c r="C33" s="88"/>
      <c r="D33" s="102"/>
      <c r="E33" s="107"/>
      <c r="F33" s="107"/>
      <c r="G33" s="108"/>
      <c r="H33" s="99"/>
      <c r="I33" s="3"/>
      <c r="J33" s="3"/>
      <c r="L33" s="88"/>
      <c r="M33" s="88"/>
      <c r="N33" s="88"/>
      <c r="O33" s="88"/>
      <c r="P33" s="102"/>
    </row>
    <row r="34" spans="1:16" ht="49.5" customHeight="1" x14ac:dyDescent="0.25">
      <c r="A34" s="2"/>
      <c r="B34" s="2"/>
      <c r="C34" s="88"/>
      <c r="K34" s="2"/>
      <c r="L34" s="2"/>
      <c r="M34" s="2"/>
      <c r="N34" s="2"/>
      <c r="O34" s="2"/>
      <c r="P34" s="19"/>
    </row>
    <row r="35" spans="1:16" s="2" customFormat="1" ht="15" customHeight="1" x14ac:dyDescent="0.25">
      <c r="D35" s="102"/>
      <c r="E35" s="107"/>
      <c r="F35" s="107"/>
      <c r="G35" s="113"/>
      <c r="H35" s="113"/>
      <c r="I35" s="114"/>
      <c r="J35" s="49"/>
      <c r="P35" s="19"/>
    </row>
    <row r="36" spans="1:16" s="2" customFormat="1" ht="15" customHeight="1" x14ac:dyDescent="0.25">
      <c r="D36" s="102"/>
      <c r="E36" s="107"/>
      <c r="F36" s="107"/>
      <c r="G36" s="113"/>
      <c r="H36" s="113"/>
      <c r="I36" s="114"/>
      <c r="J36" s="49"/>
      <c r="P36" s="19"/>
    </row>
    <row r="37" spans="1:16" s="2" customFormat="1" ht="15" customHeight="1" x14ac:dyDescent="0.25">
      <c r="D37" s="19"/>
      <c r="E37" s="15"/>
      <c r="F37" s="15"/>
      <c r="J37" s="15"/>
      <c r="P37" s="19"/>
    </row>
    <row r="38" spans="1:16" s="2" customFormat="1" ht="15" customHeight="1" x14ac:dyDescent="0.25">
      <c r="D38" s="19"/>
      <c r="E38" s="15"/>
      <c r="F38" s="15"/>
      <c r="J38" s="15"/>
      <c r="P38" s="19"/>
    </row>
    <row r="39" spans="1:16" s="2" customFormat="1" ht="15" customHeight="1" x14ac:dyDescent="0.25">
      <c r="D39" s="19"/>
      <c r="E39" s="15"/>
      <c r="F39" s="15"/>
      <c r="J39" s="15"/>
      <c r="P39" s="19"/>
    </row>
    <row r="40" spans="1:16" s="2" customFormat="1" ht="15" customHeight="1" x14ac:dyDescent="0.25">
      <c r="D40" s="19"/>
      <c r="E40" s="15"/>
      <c r="F40" s="15"/>
      <c r="J40" s="15"/>
      <c r="P40" s="19"/>
    </row>
    <row r="41" spans="1:16" s="2" customFormat="1" ht="15" customHeight="1" x14ac:dyDescent="0.25">
      <c r="D41" s="19"/>
      <c r="E41" s="15"/>
      <c r="F41" s="15"/>
      <c r="J41" s="15"/>
      <c r="P41" s="19"/>
    </row>
    <row r="42" spans="1:16" s="2" customFormat="1" ht="15" customHeight="1" x14ac:dyDescent="0.25">
      <c r="D42" s="19"/>
      <c r="E42" s="15"/>
      <c r="F42" s="15"/>
      <c r="J42" s="15"/>
      <c r="P42" s="19"/>
    </row>
    <row r="43" spans="1:16" s="2" customFormat="1" ht="15" customHeight="1" x14ac:dyDescent="0.25">
      <c r="D43" s="19"/>
      <c r="E43" s="15"/>
      <c r="F43" s="15"/>
      <c r="J43" s="15"/>
      <c r="P43" s="19"/>
    </row>
    <row r="44" spans="1:16" s="2" customFormat="1" ht="15" customHeight="1" x14ac:dyDescent="0.25">
      <c r="D44" s="19"/>
      <c r="E44" s="15"/>
      <c r="F44" s="15"/>
      <c r="J44" s="15"/>
      <c r="P44" s="19"/>
    </row>
    <row r="45" spans="1:16" s="2" customFormat="1" ht="15" customHeight="1" x14ac:dyDescent="0.25">
      <c r="D45" s="19"/>
      <c r="E45" s="15"/>
      <c r="F45" s="15"/>
      <c r="J45" s="15"/>
      <c r="P45" s="19"/>
    </row>
    <row r="46" spans="1:16" s="2" customFormat="1" ht="15" customHeight="1" x14ac:dyDescent="0.25">
      <c r="D46" s="19"/>
      <c r="E46" s="15"/>
      <c r="F46" s="15"/>
      <c r="J46" s="15"/>
      <c r="P46" s="19"/>
    </row>
    <row r="47" spans="1:16" s="2" customFormat="1" ht="15" customHeight="1" x14ac:dyDescent="0.25">
      <c r="D47" s="19"/>
      <c r="E47" s="15"/>
      <c r="F47" s="15"/>
      <c r="J47" s="15"/>
      <c r="P47" s="19"/>
    </row>
    <row r="48" spans="1:16" s="2" customFormat="1" ht="15" customHeight="1" x14ac:dyDescent="0.25">
      <c r="D48" s="19"/>
      <c r="E48" s="15"/>
      <c r="F48" s="15"/>
      <c r="J48" s="15"/>
      <c r="P48" s="19"/>
    </row>
    <row r="49" spans="1:59" s="2" customFormat="1" ht="15" customHeight="1" x14ac:dyDescent="0.25">
      <c r="D49" s="19"/>
      <c r="E49" s="15"/>
      <c r="F49" s="15"/>
      <c r="J49" s="15"/>
      <c r="P49" s="19"/>
    </row>
    <row r="50" spans="1:59" s="2" customFormat="1" ht="15" customHeight="1" x14ac:dyDescent="0.25">
      <c r="D50" s="19"/>
      <c r="E50" s="15"/>
      <c r="F50" s="15"/>
      <c r="J50" s="15"/>
      <c r="P50" s="19"/>
    </row>
    <row r="51" spans="1:59" s="2" customFormat="1" ht="15" customHeight="1" x14ac:dyDescent="0.25">
      <c r="D51" s="19"/>
      <c r="E51" s="15"/>
      <c r="F51" s="15"/>
      <c r="J51" s="15"/>
      <c r="P51" s="19"/>
    </row>
    <row r="52" spans="1:59" s="2" customFormat="1" ht="15" customHeight="1" x14ac:dyDescent="0.25">
      <c r="B52" s="12"/>
      <c r="D52" s="19"/>
      <c r="E52" s="15"/>
      <c r="F52" s="15"/>
      <c r="J52" s="15"/>
      <c r="K52" s="12"/>
      <c r="P52" s="19"/>
    </row>
    <row r="53" spans="1:59" s="2" customFormat="1" ht="15" customHeight="1" x14ac:dyDescent="0.25">
      <c r="B53" s="12"/>
      <c r="D53" s="19"/>
      <c r="E53" s="15"/>
      <c r="F53" s="15"/>
      <c r="J53" s="15"/>
      <c r="K53" s="12"/>
      <c r="P53" s="19"/>
    </row>
    <row r="54" spans="1:59" s="2" customFormat="1" ht="15" customHeight="1" x14ac:dyDescent="0.25">
      <c r="B54" s="12"/>
      <c r="D54" s="19"/>
      <c r="E54" s="15"/>
      <c r="F54" s="15"/>
      <c r="J54" s="15"/>
      <c r="K54" s="12"/>
      <c r="L54" s="12"/>
      <c r="M54" s="12"/>
      <c r="N54" s="12"/>
      <c r="O54" s="12"/>
      <c r="P54" s="20"/>
    </row>
    <row r="55" spans="1:59" s="2" customFormat="1" ht="14.1" customHeight="1" x14ac:dyDescent="0.25">
      <c r="A55" s="12"/>
      <c r="B55" s="12"/>
      <c r="C55" s="12"/>
      <c r="D55" s="19"/>
      <c r="E55" s="15"/>
      <c r="F55" s="15"/>
      <c r="J55" s="15"/>
      <c r="K55" s="12"/>
      <c r="L55" s="12"/>
      <c r="M55" s="12"/>
      <c r="N55" s="12"/>
      <c r="O55" s="12"/>
      <c r="P55" s="20"/>
    </row>
    <row r="56" spans="1:59" s="2" customFormat="1" ht="14.1" customHeight="1" x14ac:dyDescent="0.25">
      <c r="A56" s="12"/>
      <c r="B56" s="12"/>
      <c r="C56" s="12"/>
      <c r="D56" s="19"/>
      <c r="E56" s="15"/>
      <c r="F56" s="15"/>
      <c r="J56" s="15"/>
      <c r="K56" s="12"/>
      <c r="L56" s="12"/>
      <c r="M56" s="12"/>
      <c r="N56" s="12"/>
      <c r="O56" s="12"/>
      <c r="P56" s="20"/>
    </row>
    <row r="57" spans="1:59" ht="14.1" customHeight="1" x14ac:dyDescent="0.25">
      <c r="C57" s="12"/>
      <c r="D57" s="20"/>
      <c r="E57" s="16"/>
      <c r="F57" s="16"/>
      <c r="G57" s="12"/>
      <c r="H57" s="12"/>
      <c r="I57" s="12"/>
      <c r="J57" s="16"/>
      <c r="K57" s="12"/>
      <c r="L57" s="12"/>
      <c r="M57" s="12"/>
      <c r="N57" s="12"/>
      <c r="O57" s="12"/>
      <c r="P57" s="20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59" ht="14.1" customHeight="1" x14ac:dyDescent="0.25">
      <c r="C58" s="12"/>
      <c r="D58" s="20"/>
      <c r="E58" s="16"/>
      <c r="F58" s="16"/>
      <c r="G58" s="12"/>
      <c r="H58" s="12"/>
      <c r="I58" s="12"/>
      <c r="J58" s="16"/>
      <c r="L58" s="12"/>
      <c r="M58" s="12"/>
      <c r="N58" s="12"/>
      <c r="O58" s="12"/>
      <c r="P58" s="20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59" ht="14.1" customHeight="1" x14ac:dyDescent="0.25">
      <c r="C59" s="12"/>
      <c r="D59" s="20"/>
      <c r="E59" s="16"/>
      <c r="F59" s="16"/>
      <c r="G59" s="12"/>
      <c r="H59" s="12"/>
      <c r="I59" s="12"/>
      <c r="J59" s="16"/>
      <c r="L59" s="12"/>
      <c r="M59" s="12"/>
      <c r="N59" s="12"/>
      <c r="O59" s="12"/>
      <c r="P59" s="20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0" spans="1:59" ht="14.1" customHeight="1" x14ac:dyDescent="0.25">
      <c r="C60" s="12"/>
      <c r="D60" s="20"/>
      <c r="E60" s="16"/>
      <c r="F60" s="16"/>
      <c r="G60" s="12"/>
      <c r="H60" s="12"/>
      <c r="I60" s="12"/>
      <c r="J60" s="16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</row>
    <row r="61" spans="1:59" ht="14.1" customHeight="1" x14ac:dyDescent="0.25">
      <c r="D61" s="20"/>
      <c r="E61" s="16"/>
      <c r="F61" s="16"/>
      <c r="G61" s="12"/>
      <c r="H61" s="12"/>
      <c r="I61" s="12"/>
      <c r="J61" s="16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</row>
    <row r="62" spans="1:59" ht="14.1" customHeight="1" x14ac:dyDescent="0.25">
      <c r="D62" s="20"/>
      <c r="E62" s="16"/>
      <c r="F62" s="16"/>
      <c r="G62" s="12"/>
      <c r="H62" s="12"/>
      <c r="I62" s="12"/>
      <c r="J62" s="16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3" spans="1:59" ht="14.1" customHeight="1" x14ac:dyDescent="0.25">
      <c r="Q63" s="115"/>
    </row>
    <row r="65" spans="17:17" ht="14.1" customHeight="1" x14ac:dyDescent="0.25">
      <c r="Q65" s="115"/>
    </row>
    <row r="67" spans="17:17" ht="14.1" customHeight="1" x14ac:dyDescent="0.25">
      <c r="Q67" s="115"/>
    </row>
    <row r="69" spans="17:17" ht="14.1" customHeight="1" x14ac:dyDescent="0.25">
      <c r="Q69" s="115"/>
    </row>
    <row r="71" spans="17:17" ht="14.1" customHeight="1" x14ac:dyDescent="0.25">
      <c r="Q71" s="115"/>
    </row>
    <row r="73" spans="17:17" ht="14.1" customHeight="1" x14ac:dyDescent="0.25">
      <c r="Q73" s="115"/>
    </row>
    <row r="75" spans="17:17" ht="14.1" customHeight="1" x14ac:dyDescent="0.25">
      <c r="Q75" s="115"/>
    </row>
    <row r="77" spans="17:17" ht="14.1" customHeight="1" x14ac:dyDescent="0.25">
      <c r="Q77" s="115"/>
    </row>
  </sheetData>
  <sheetProtection algorithmName="SHA-512" hashValue="XTzoBpOw6XEr/1KbqidLjIU/1CrBMXqZ3ZX7mNHxZKRG5aq5OFWDaZVY1nn73Kgb1byXXfEBK3xherKGfK9c4w==" saltValue="fvk0wZLYl1BiC0apZvKDiw==" spinCount="100000" sheet="1" objects="1" scenarios="1" sort="0"/>
  <mergeCells count="22">
    <mergeCell ref="L13:M13"/>
    <mergeCell ref="D2:H2"/>
    <mergeCell ref="B3:B4"/>
    <mergeCell ref="L3:O3"/>
    <mergeCell ref="L4:M4"/>
    <mergeCell ref="N4:O4"/>
    <mergeCell ref="L5:M5"/>
    <mergeCell ref="N5:O5"/>
    <mergeCell ref="L7:O7"/>
    <mergeCell ref="L8:M8"/>
    <mergeCell ref="N8:O8"/>
    <mergeCell ref="L9:M9"/>
    <mergeCell ref="L11:O11"/>
    <mergeCell ref="L24:O26"/>
    <mergeCell ref="D27:I28"/>
    <mergeCell ref="L27:O28"/>
    <mergeCell ref="L14:M14"/>
    <mergeCell ref="L15:M15"/>
    <mergeCell ref="L16:M16"/>
    <mergeCell ref="L18:O18"/>
    <mergeCell ref="O22:P22"/>
    <mergeCell ref="O23:P23"/>
  </mergeCells>
  <conditionalFormatting sqref="R2:BS26">
    <cfRule type="expression" dxfId="57" priority="1">
      <formula>IF(ISBLANK($A$1),TRUE,FALSE)</formula>
    </cfRule>
  </conditionalFormatting>
  <conditionalFormatting sqref="AJ4:BS26">
    <cfRule type="containsErrors" dxfId="56" priority="2">
      <formula>ISERROR(AJ4)</formula>
    </cfRule>
  </conditionalFormatting>
  <dataValidations count="2">
    <dataValidation type="list" showInputMessage="1" showErrorMessage="1" sqref="H4">
      <formula1>$T$4:$T$9</formula1>
    </dataValidation>
    <dataValidation type="list" showInputMessage="1" showErrorMessage="1" sqref="H5:H26">
      <formula1>$T$4:$T$11</formula1>
    </dataValidation>
  </dataValidations>
  <hyperlinks>
    <hyperlink ref="L27" r:id="rId1" display="https://youtu.be/myxUd_RfmoI"/>
  </hyperlinks>
  <printOptions horizontalCentered="1"/>
  <pageMargins left="0.5" right="0.5" top="0.5" bottom="0.7" header="0" footer="0.3"/>
  <pageSetup orientation="landscape" r:id="rId2"/>
  <headerFooter>
    <oddFooter>&amp;L&amp;8Printed &amp;D  &amp;T&amp;C&amp;8Pulaski County Schools&amp;R&amp;8Page &amp;P of &amp;N</oddFooter>
  </headerFooter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77"/>
  <sheetViews>
    <sheetView showGridLines="0" zoomScaleNormal="100" workbookViewId="0"/>
  </sheetViews>
  <sheetFormatPr defaultColWidth="9.140625" defaultRowHeight="14.1" customHeight="1" x14ac:dyDescent="0.25"/>
  <cols>
    <col min="1" max="1" width="2.7109375" style="12" customWidth="1"/>
    <col min="2" max="2" width="113.5703125" style="12" customWidth="1"/>
    <col min="3" max="3" width="2.7109375" style="104" customWidth="1"/>
    <col min="4" max="4" width="6.42578125" style="106" customWidth="1"/>
    <col min="5" max="5" width="10.42578125" style="109" customWidth="1"/>
    <col min="6" max="6" width="7" style="109" customWidth="1"/>
    <col min="7" max="7" width="7" style="110" customWidth="1"/>
    <col min="8" max="8" width="8.42578125" style="110" customWidth="1"/>
    <col min="9" max="9" width="41.85546875" style="111" customWidth="1"/>
    <col min="10" max="10" width="2.7109375" style="112" customWidth="1"/>
    <col min="11" max="11" width="2.7109375" style="104" customWidth="1"/>
    <col min="12" max="12" width="14.42578125" style="104" customWidth="1"/>
    <col min="13" max="13" width="2" style="104" bestFit="1" customWidth="1"/>
    <col min="14" max="15" width="10.5703125" style="104" customWidth="1"/>
    <col min="16" max="16" width="2.5703125" style="106" customWidth="1"/>
    <col min="17" max="17" width="14" style="2" customWidth="1"/>
    <col min="18" max="18" width="8.140625" style="2" bestFit="1" customWidth="1"/>
    <col min="19" max="20" width="9.140625" style="2" customWidth="1"/>
    <col min="21" max="22" width="10.7109375" style="2" customWidth="1"/>
    <col min="23" max="35" width="9.140625" style="2" customWidth="1"/>
    <col min="36" max="48" width="9.140625" style="2"/>
    <col min="49" max="56" width="9.140625" style="2" customWidth="1"/>
    <col min="57" max="59" width="9.140625" style="2"/>
    <col min="60" max="16384" width="9.140625" style="12"/>
  </cols>
  <sheetData>
    <row r="1" spans="1:73" s="81" customFormat="1" ht="10.5" customHeight="1" x14ac:dyDescent="0.3">
      <c r="A1" s="1"/>
      <c r="B1" s="82"/>
      <c r="D1" s="83"/>
      <c r="E1" s="84"/>
      <c r="F1" s="84"/>
      <c r="G1" s="82"/>
      <c r="H1" s="82"/>
      <c r="I1" s="85"/>
      <c r="J1" s="86"/>
      <c r="M1" s="129"/>
      <c r="N1" s="83"/>
      <c r="O1" s="83"/>
      <c r="P1" s="83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U1" s="87"/>
    </row>
    <row r="2" spans="1:73" s="81" customFormat="1" ht="18.75" customHeight="1" x14ac:dyDescent="0.35">
      <c r="B2" s="79" t="s">
        <v>78</v>
      </c>
      <c r="D2" s="142" t="str">
        <f>IF($N$4="","",$N$4)</f>
        <v/>
      </c>
      <c r="E2" s="142"/>
      <c r="F2" s="142"/>
      <c r="G2" s="142"/>
      <c r="H2" s="142"/>
      <c r="I2" s="120" t="str">
        <f>IF($N$8="","",$N$8)</f>
        <v/>
      </c>
      <c r="J2" s="120"/>
      <c r="K2" s="121"/>
      <c r="L2" s="122"/>
      <c r="M2" s="122"/>
      <c r="N2" s="122"/>
      <c r="O2" s="28"/>
      <c r="P2" s="29"/>
      <c r="Q2" s="87"/>
      <c r="R2" s="11" t="s">
        <v>23</v>
      </c>
      <c r="S2" s="4"/>
      <c r="T2" s="4"/>
      <c r="U2" s="4"/>
      <c r="V2" s="4"/>
      <c r="W2" s="6"/>
      <c r="X2" s="68">
        <v>1</v>
      </c>
      <c r="Y2" s="68">
        <v>2</v>
      </c>
      <c r="Z2" s="68">
        <v>3</v>
      </c>
      <c r="AA2" s="68">
        <v>4</v>
      </c>
      <c r="AB2" s="69">
        <v>5</v>
      </c>
      <c r="AC2" s="70">
        <v>6</v>
      </c>
      <c r="AD2" s="70">
        <v>7</v>
      </c>
      <c r="AE2" s="70">
        <v>8</v>
      </c>
      <c r="AF2" s="70">
        <v>9</v>
      </c>
      <c r="AG2" s="70">
        <v>10</v>
      </c>
      <c r="AH2" s="70">
        <v>11</v>
      </c>
      <c r="AI2" s="70">
        <v>12</v>
      </c>
      <c r="AJ2" s="65">
        <v>1</v>
      </c>
      <c r="AK2" s="66">
        <v>2</v>
      </c>
      <c r="AL2" s="66">
        <v>3</v>
      </c>
      <c r="AM2" s="66">
        <v>4</v>
      </c>
      <c r="AN2" s="67">
        <v>5</v>
      </c>
      <c r="AO2" s="67">
        <v>6</v>
      </c>
      <c r="AP2" s="67">
        <v>7</v>
      </c>
      <c r="AQ2" s="67">
        <v>8</v>
      </c>
      <c r="AR2" s="67">
        <v>9</v>
      </c>
      <c r="AS2" s="67">
        <v>10</v>
      </c>
      <c r="AT2" s="67">
        <v>11</v>
      </c>
      <c r="AU2" s="67">
        <v>12</v>
      </c>
      <c r="AV2" s="62">
        <v>1</v>
      </c>
      <c r="AW2" s="63">
        <v>2</v>
      </c>
      <c r="AX2" s="63">
        <v>3</v>
      </c>
      <c r="AY2" s="63">
        <v>4</v>
      </c>
      <c r="AZ2" s="64">
        <v>5</v>
      </c>
      <c r="BA2" s="62">
        <v>6</v>
      </c>
      <c r="BB2" s="62">
        <v>7</v>
      </c>
      <c r="BC2" s="62">
        <v>8</v>
      </c>
      <c r="BD2" s="62">
        <v>9</v>
      </c>
      <c r="BE2" s="62">
        <v>10</v>
      </c>
      <c r="BF2" s="62">
        <v>11</v>
      </c>
      <c r="BG2" s="62">
        <v>12</v>
      </c>
      <c r="BH2" s="58">
        <v>1</v>
      </c>
      <c r="BI2" s="59">
        <v>2</v>
      </c>
      <c r="BJ2" s="59">
        <v>3</v>
      </c>
      <c r="BK2" s="59">
        <v>4</v>
      </c>
      <c r="BL2" s="60">
        <v>5</v>
      </c>
      <c r="BM2" s="58">
        <v>6</v>
      </c>
      <c r="BN2" s="58">
        <v>7</v>
      </c>
      <c r="BO2" s="58">
        <v>8</v>
      </c>
      <c r="BP2" s="58">
        <v>9</v>
      </c>
      <c r="BQ2" s="58">
        <v>10</v>
      </c>
      <c r="BR2" s="58">
        <v>11</v>
      </c>
      <c r="BS2" s="58">
        <v>12</v>
      </c>
    </row>
    <row r="3" spans="1:73" s="2" customFormat="1" ht="18.75" customHeight="1" thickBot="1" x14ac:dyDescent="0.35">
      <c r="B3" s="156" t="str">
        <f>IF($N$4="","",IF($N$8="",$N$4,$N$4&amp;"  ("&amp;N8&amp;")"))</f>
        <v/>
      </c>
      <c r="C3" s="88"/>
      <c r="D3" s="89" t="s">
        <v>22</v>
      </c>
      <c r="E3" s="89" t="s">
        <v>20</v>
      </c>
      <c r="F3" s="89" t="s">
        <v>19</v>
      </c>
      <c r="G3" s="89" t="s">
        <v>21</v>
      </c>
      <c r="H3" s="90" t="s">
        <v>72</v>
      </c>
      <c r="I3" s="91" t="s">
        <v>18</v>
      </c>
      <c r="J3" s="92"/>
      <c r="K3" s="30"/>
      <c r="L3" s="157" t="s">
        <v>62</v>
      </c>
      <c r="M3" s="157"/>
      <c r="N3" s="157"/>
      <c r="O3" s="157"/>
      <c r="P3" s="31"/>
      <c r="Q3" s="18"/>
      <c r="R3" s="43">
        <v>0</v>
      </c>
      <c r="S3" s="44" t="s">
        <v>71</v>
      </c>
      <c r="T3" s="44" t="s">
        <v>65</v>
      </c>
      <c r="U3" s="44" t="s">
        <v>69</v>
      </c>
      <c r="V3" s="44" t="s">
        <v>70</v>
      </c>
      <c r="W3" s="45" t="s">
        <v>11</v>
      </c>
      <c r="X3" s="71" t="s">
        <v>5</v>
      </c>
      <c r="Y3" s="71" t="s">
        <v>6</v>
      </c>
      <c r="Z3" s="71" t="s">
        <v>7</v>
      </c>
      <c r="AA3" s="71" t="s">
        <v>8</v>
      </c>
      <c r="AB3" s="71" t="s">
        <v>9</v>
      </c>
      <c r="AC3" s="71" t="s">
        <v>10</v>
      </c>
      <c r="AD3" s="71" t="s">
        <v>36</v>
      </c>
      <c r="AE3" s="71" t="s">
        <v>26</v>
      </c>
      <c r="AF3" s="71" t="s">
        <v>28</v>
      </c>
      <c r="AG3" s="71" t="s">
        <v>30</v>
      </c>
      <c r="AH3" s="71" t="s">
        <v>32</v>
      </c>
      <c r="AI3" s="71" t="s">
        <v>34</v>
      </c>
      <c r="AJ3" s="50" t="s">
        <v>75</v>
      </c>
      <c r="AK3" s="50" t="s">
        <v>0</v>
      </c>
      <c r="AL3" s="50" t="s">
        <v>1</v>
      </c>
      <c r="AM3" s="50" t="s">
        <v>2</v>
      </c>
      <c r="AN3" s="50" t="s">
        <v>3</v>
      </c>
      <c r="AO3" s="50" t="s">
        <v>4</v>
      </c>
      <c r="AP3" s="50" t="s">
        <v>25</v>
      </c>
      <c r="AQ3" s="50" t="s">
        <v>27</v>
      </c>
      <c r="AR3" s="50" t="s">
        <v>29</v>
      </c>
      <c r="AS3" s="50" t="s">
        <v>31</v>
      </c>
      <c r="AT3" s="50" t="s">
        <v>33</v>
      </c>
      <c r="AU3" s="50" t="s">
        <v>35</v>
      </c>
      <c r="AV3" s="56" t="s">
        <v>77</v>
      </c>
      <c r="AW3" s="56" t="s">
        <v>13</v>
      </c>
      <c r="AX3" s="56" t="s">
        <v>14</v>
      </c>
      <c r="AY3" s="56" t="s">
        <v>15</v>
      </c>
      <c r="AZ3" s="56" t="s">
        <v>16</v>
      </c>
      <c r="BA3" s="56" t="s">
        <v>17</v>
      </c>
      <c r="BB3" s="56" t="s">
        <v>37</v>
      </c>
      <c r="BC3" s="56" t="s">
        <v>38</v>
      </c>
      <c r="BD3" s="56" t="s">
        <v>39</v>
      </c>
      <c r="BE3" s="56" t="s">
        <v>40</v>
      </c>
      <c r="BF3" s="56" t="s">
        <v>41</v>
      </c>
      <c r="BG3" s="56" t="s">
        <v>42</v>
      </c>
      <c r="BH3" s="54" t="s">
        <v>43</v>
      </c>
      <c r="BI3" s="54" t="s">
        <v>44</v>
      </c>
      <c r="BJ3" s="54" t="s">
        <v>45</v>
      </c>
      <c r="BK3" s="54" t="s">
        <v>46</v>
      </c>
      <c r="BL3" s="54" t="s">
        <v>47</v>
      </c>
      <c r="BM3" s="54" t="s">
        <v>48</v>
      </c>
      <c r="BN3" s="54" t="s">
        <v>49</v>
      </c>
      <c r="BO3" s="54" t="s">
        <v>50</v>
      </c>
      <c r="BP3" s="54" t="s">
        <v>51</v>
      </c>
      <c r="BQ3" s="54" t="s">
        <v>52</v>
      </c>
      <c r="BR3" s="54" t="s">
        <v>53</v>
      </c>
      <c r="BS3" s="54" t="s">
        <v>54</v>
      </c>
    </row>
    <row r="4" spans="1:73" s="2" customFormat="1" ht="18.75" customHeight="1" thickTop="1" thickBot="1" x14ac:dyDescent="0.3">
      <c r="B4" s="156"/>
      <c r="C4" s="88"/>
      <c r="D4" s="7">
        <v>0</v>
      </c>
      <c r="E4" s="8">
        <v>42590</v>
      </c>
      <c r="F4" s="5" t="str">
        <f>IFERROR(IF(COUNT(G$4:G4)=0,"",IF(H4="Hold",F3,IF(ISNUMBER(U4),G4,F3+V4))),"")</f>
        <v/>
      </c>
      <c r="G4" s="13"/>
      <c r="H4" s="26"/>
      <c r="I4" s="17"/>
      <c r="J4" s="93"/>
      <c r="K4" s="30"/>
      <c r="L4" s="145" t="s">
        <v>24</v>
      </c>
      <c r="M4" s="145"/>
      <c r="N4" s="147"/>
      <c r="O4" s="147"/>
      <c r="P4" s="32"/>
      <c r="Q4" s="18"/>
      <c r="R4" s="46">
        <v>1</v>
      </c>
      <c r="S4" s="47" t="e">
        <f t="shared" ref="S4:S26" si="0">IF(OR(ISTEXT($G4),ISBLANK($G4)),NA(),$G4)</f>
        <v>#N/A</v>
      </c>
      <c r="T4" s="52" t="s">
        <v>64</v>
      </c>
      <c r="U4" s="52" t="str">
        <f>IF(H4="30 Mins",$N$19,IF(H4="45 Mins",$N$20,IF(H4="60 Mins",$N$21,IF(H4="Alt 1",$N$22,IF(H4="Alt 2",$N$23,IF(H4="Alt 3",$N$24,IF(H4="Alt 4",$N$25,IF(H4="Alt 5",#REF!,IF(H4="Change",V3,"")))))))))</f>
        <v/>
      </c>
      <c r="V4" s="53" t="e">
        <f>IF(COUNT(U$4:U4)=0,NA(),IF(ISNUMBER(U4),U4,V3))</f>
        <v>#N/A</v>
      </c>
      <c r="W4" s="48" t="e">
        <f t="shared" ref="W4:W26" si="1">IF(ISNUMBER(U4),E4-3,NA())</f>
        <v>#N/A</v>
      </c>
      <c r="X4" s="72" t="str">
        <f>IF(AND(ISNUMBER($S4),COUNT($U$4:$U4)=X$2),$S4,"")</f>
        <v/>
      </c>
      <c r="Y4" s="72" t="str">
        <f>IF(AND(ISNUMBER($S4),COUNT($U$4:$U4)=Y$2),$S4,"")</f>
        <v/>
      </c>
      <c r="Z4" s="72" t="str">
        <f>IF(AND(ISNUMBER($S4),COUNT($U$4:$U4)=Z$2),$S4,"")</f>
        <v/>
      </c>
      <c r="AA4" s="72" t="str">
        <f>IF(AND(ISNUMBER($S4),COUNT($U$4:$U4)=AA$2),$S4,"")</f>
        <v/>
      </c>
      <c r="AB4" s="72" t="str">
        <f>IF(AND(ISNUMBER($S4),COUNT($U$4:$U4)=AB$2),$S4,"")</f>
        <v/>
      </c>
      <c r="AC4" s="72" t="str">
        <f>IF(AND(ISNUMBER($S4),COUNT($U$4:$U4)=AC$2),$S4,"")</f>
        <v/>
      </c>
      <c r="AD4" s="72" t="str">
        <f>IF(AND(ISNUMBER($S4),COUNT($U$4:$U4)=AD$2),$S4,"")</f>
        <v/>
      </c>
      <c r="AE4" s="72" t="str">
        <f>IF(AND(ISNUMBER($S4),COUNT($U$4:$U4)=AE$2),$S4,"")</f>
        <v/>
      </c>
      <c r="AF4" s="72" t="str">
        <f>IF(AND(ISNUMBER($S4),COUNT($U$4:$U4)=AF$2),$S4,"")</f>
        <v/>
      </c>
      <c r="AG4" s="72" t="str">
        <f>IF(AND(ISNUMBER($S4),COUNT($U$4:$U4)=AG$2),$S4,"")</f>
        <v/>
      </c>
      <c r="AH4" s="72" t="str">
        <f>IF(AND(ISNUMBER($S4),COUNT($U$4:$U4)=AH$2),$S4,"")</f>
        <v/>
      </c>
      <c r="AI4" s="72" t="str">
        <f>IF(AND(ISNUMBER($S4),COUNT($U$4:$U4)=AI$2),$S4,"")</f>
        <v/>
      </c>
      <c r="AJ4" s="51" t="e">
        <f>IFERROR(IF(COUNT($U$4:$U4)&lt;&gt;AJ$2,NA(),SLOPE(X$4:X$26,$R$4:$R$26)*($R4-COUNTIF(BH$4:BH4,"Hold"))+INTERCEPT(X$4:X$26,$R$4:$R$26)),NA())</f>
        <v>#N/A</v>
      </c>
      <c r="AK4" s="51" t="e">
        <f>IFERROR(IF(COUNT($U$4:$U4)&lt;&gt;AK$2,NA(),SLOPE(Y$4:Y$26,$R$4:$R$26)*($R4-COUNTIF(BI$4:BI4,"Hold"))+INTERCEPT(Y$4:Y$26,$R$4:$R$26)),NA())</f>
        <v>#N/A</v>
      </c>
      <c r="AL4" s="51" t="e">
        <f>IFERROR(IF(COUNT($U$4:$U4)&lt;&gt;AL$2,NA(),SLOPE(Z$4:Z$26,$R$4:$R$26)*($R4-COUNTIF(BJ$4:BJ4,"Hold"))+INTERCEPT(Z$4:Z$26,$R$4:$R$26)),NA())</f>
        <v>#N/A</v>
      </c>
      <c r="AM4" s="51" t="e">
        <f>IFERROR(IF(COUNT($U$4:$U4)&lt;&gt;AM$2,NA(),SLOPE(AA$4:AA$26,$R$4:$R$26)*($R4-COUNTIF(BK$4:BK4,"Hold"))+INTERCEPT(AA$4:AA$26,$R$4:$R$26)),NA())</f>
        <v>#N/A</v>
      </c>
      <c r="AN4" s="51" t="e">
        <f>IFERROR(IF(COUNT($U$4:$U4)&lt;&gt;AN$2,NA(),SLOPE(AB$4:AB$26,$R$4:$R$26)*($R4-COUNTIF(BL$4:BL4,"Hold"))+INTERCEPT(AB$4:AB$26,$R$4:$R$26)),NA())</f>
        <v>#N/A</v>
      </c>
      <c r="AO4" s="51" t="e">
        <f>IFERROR(IF(COUNT($U$4:$U4)&lt;&gt;AO$2,NA(),SLOPE(AC$4:AC$26,$R$4:$R$26)*($R4-COUNTIF(BM$4:BM4,"Hold"))+INTERCEPT(AC$4:AC$26,$R$4:$R$26)),NA())</f>
        <v>#N/A</v>
      </c>
      <c r="AP4" s="51" t="e">
        <f>IFERROR(IF(COUNT($U$4:$U4)&lt;&gt;AP$2,NA(),SLOPE(AD$4:AD$26,$R$4:$R$26)*($R4-COUNTIF(BN$4:BN4,"Hold"))+INTERCEPT(AD$4:AD$26,$R$4:$R$26)),NA())</f>
        <v>#N/A</v>
      </c>
      <c r="AQ4" s="51" t="e">
        <f>IFERROR(IF(COUNT($U$4:$U4)&lt;&gt;AQ$2,NA(),SLOPE(AE$4:AE$26,$R$4:$R$26)*($R4-COUNTIF(BO$4:BO4,"Hold"))+INTERCEPT(AE$4:AE$26,$R$4:$R$26)),NA())</f>
        <v>#N/A</v>
      </c>
      <c r="AR4" s="51" t="e">
        <f>IFERROR(IF(COUNT($U$4:$U4)&lt;&gt;AR$2,NA(),SLOPE(AF$4:AF$26,$R$4:$R$26)*($R4-COUNTIF(BP$4:BP4,"Hold"))+INTERCEPT(AF$4:AF$26,$R$4:$R$26)),NA())</f>
        <v>#N/A</v>
      </c>
      <c r="AS4" s="51" t="e">
        <f>IFERROR(IF(COUNT($U$4:$U4)&lt;&gt;AS$2,NA(),SLOPE(AG$4:AG$26,$R$4:$R$26)*($R4-COUNTIF(BQ$4:BQ4,"Hold"))+INTERCEPT(AG$4:AG$26,$R$4:$R$26)),NA())</f>
        <v>#N/A</v>
      </c>
      <c r="AT4" s="51" t="e">
        <f>IFERROR(IF(COUNT($U$4:$U4)&lt;&gt;AT$2,NA(),SLOPE(AH$4:AH$26,$R$4:$R$26)*($R4-COUNTIF(BR$4:BR4,"Hold"))+INTERCEPT(AH$4:AH$26,$R$4:$R$26)),NA())</f>
        <v>#N/A</v>
      </c>
      <c r="AU4" s="51" t="e">
        <f>IFERROR(IF(COUNT($U$4:$U4)&lt;&gt;AU$2,NA(),SLOPE(AI$4:AI$26,$R$4:$R$26)*($R4-COUNTIF(BS$4:BS4,"Hold"))+INTERCEPT(AI$4:AI$26,$R$4:$R$26)),NA())</f>
        <v>#N/A</v>
      </c>
      <c r="AV4" s="57" t="e">
        <f>IF(AND(ISNUMBER($U4),COUNT($U$4:$U4)=AV$2),$G4,IF($H4="Hold",AV3,IF(COUNT($U$4:$U4)=AV$2,$V4+AV3,NA())))</f>
        <v>#N/A</v>
      </c>
      <c r="AW4" s="57" t="e">
        <f>IF(AND(ISNUMBER($U4),COUNT($U$4:$U4)=AW$2),$G4,IF($H4="Hold",AW3,IF(COUNT($U$4:$U4)=AW$2,$V4+AW3,NA())))</f>
        <v>#N/A</v>
      </c>
      <c r="AX4" s="57" t="e">
        <f>IF(AND(ISNUMBER($U4),COUNT($U$4:$U4)=AX$2),$G4,IF($H4="Hold",AX3,IF(COUNT($U$4:$U4)=AX$2,$V4+AX3,NA())))</f>
        <v>#N/A</v>
      </c>
      <c r="AY4" s="57" t="e">
        <f>IF(AND(ISNUMBER($U4),COUNT($U$4:$U4)=AY$2),$G4,IF($H4="Hold",AY3,IF(COUNT($U$4:$U4)=AY$2,$V4+AY3,NA())))</f>
        <v>#N/A</v>
      </c>
      <c r="AZ4" s="57" t="e">
        <f>IF(AND(ISNUMBER($U4),COUNT($U$4:$U4)=AZ$2),$G4,IF($H4="Hold",AZ3,IF(COUNT($U$4:$U4)=AZ$2,$V4+AZ3,NA())))</f>
        <v>#N/A</v>
      </c>
      <c r="BA4" s="57" t="e">
        <f>IF(AND(ISNUMBER($U4),COUNT($U$4:$U4)=BA$2),$G4,IF($H4="Hold",BA3,IF(COUNT($U$4:$U4)=BA$2,$V4+BA3,NA())))</f>
        <v>#N/A</v>
      </c>
      <c r="BB4" s="57" t="e">
        <f>IF(AND(ISNUMBER($U4),COUNT($U$4:$U4)=BB$2),$G4,IF($H4="Hold",BB3,IF(COUNT($U$4:$U4)=BB$2,$V4+BB3,NA())))</f>
        <v>#N/A</v>
      </c>
      <c r="BC4" s="57" t="e">
        <f>IF(AND(ISNUMBER($U4),COUNT($U$4:$U4)=BC$2),$G4,IF($H4="Hold",BC3,IF(COUNT($U$4:$U4)=BC$2,$V4+BC3,NA())))</f>
        <v>#N/A</v>
      </c>
      <c r="BD4" s="57" t="e">
        <f>IF(AND(ISNUMBER($U4),COUNT($U$4:$U4)=BD$2),$G4,IF($H4="Hold",BD3,IF(COUNT($U$4:$U4)=BD$2,$V4+BD3,NA())))</f>
        <v>#N/A</v>
      </c>
      <c r="BE4" s="57" t="e">
        <f>IF(AND(ISNUMBER($U4),COUNT($U$4:$U4)=BE$2),$G4,IF($H4="Hold",BE3,IF(COUNT($U$4:$U4)=BE$2,$V4+BE3,NA())))</f>
        <v>#N/A</v>
      </c>
      <c r="BF4" s="57" t="e">
        <f>IF(AND(ISNUMBER($U4),COUNT($U$4:$U4)=BF$2),$G4,IF($H4="Hold",BF3,IF(COUNT($U$4:$U4)=BF$2,$V4+BF3,NA())))</f>
        <v>#N/A</v>
      </c>
      <c r="BG4" s="57" t="e">
        <f>IF(AND(ISNUMBER($U4),COUNT($U$4:$U4)=BG$2),$G4,IF($H4="Hold",BG3,IF(COUNT($U$4:$U4)=BG$2,$V4+BG3,NA())))</f>
        <v>#N/A</v>
      </c>
      <c r="BH4" s="55" t="e">
        <f>IF(AND(COUNT($U$4:$U4)=BH$2,$H4="Hold"),"Hold",NA())</f>
        <v>#N/A</v>
      </c>
      <c r="BI4" s="55" t="e">
        <f>IF(AND(COUNT($U$4:$U4)=BI$2,$H4="Hold"),"Hold",NA())</f>
        <v>#N/A</v>
      </c>
      <c r="BJ4" s="55" t="e">
        <f>IF(AND(COUNT($U$4:$U4)=BJ$2,$H4="Hold"),"Hold",NA())</f>
        <v>#N/A</v>
      </c>
      <c r="BK4" s="55" t="e">
        <f>IF(AND(COUNT($U$4:$U4)=BK$2,$H4="Hold"),"Hold",NA())</f>
        <v>#N/A</v>
      </c>
      <c r="BL4" s="55" t="e">
        <f>IF(AND(COUNT($U$4:$U4)=BL$2,$H4="Hold"),"Hold",NA())</f>
        <v>#N/A</v>
      </c>
      <c r="BM4" s="55" t="e">
        <f>IF(AND(COUNT($U$4:$U4)=BM$2,$H4="Hold"),"Hold",NA())</f>
        <v>#N/A</v>
      </c>
      <c r="BN4" s="55" t="e">
        <f>IF(AND(COUNT($U$4:$U4)=BN$2,$H4="Hold"),"Hold",NA())</f>
        <v>#N/A</v>
      </c>
      <c r="BO4" s="55" t="e">
        <f>IF(AND(COUNT($U$4:$U4)=BO$2,$H4="Hold"),"Hold",NA())</f>
        <v>#N/A</v>
      </c>
      <c r="BP4" s="55" t="e">
        <f>IF(AND(COUNT($U$4:$U4)=BP$2,$H4="Hold"),"Hold",NA())</f>
        <v>#N/A</v>
      </c>
      <c r="BQ4" s="55" t="e">
        <f>IF(AND(COUNT($U$4:$U4)=BQ$2,$H4="Hold"),"Hold",NA())</f>
        <v>#N/A</v>
      </c>
      <c r="BR4" s="55" t="e">
        <f>IF(AND(COUNT($U$4:$U4)=BR$2,$H4="Hold"),"Hold",NA())</f>
        <v>#N/A</v>
      </c>
      <c r="BS4" s="55" t="e">
        <f>IF(AND(COUNT($U$4:$U4)=BS$2,$H4="Hold"),"Hold",NA())</f>
        <v>#N/A</v>
      </c>
    </row>
    <row r="5" spans="1:73" s="2" customFormat="1" ht="18.75" customHeight="1" thickTop="1" thickBot="1" x14ac:dyDescent="0.3">
      <c r="B5" s="21"/>
      <c r="C5" s="88"/>
      <c r="D5" s="9">
        <f>D4+2</f>
        <v>2</v>
      </c>
      <c r="E5" s="10">
        <f>E4+14</f>
        <v>42604</v>
      </c>
      <c r="F5" s="5" t="str">
        <f>IFERROR(IF(COUNT(G$4:G5)=0,"",IF(H5="Hold",F4,IF(ISNUMBER(U5),G5,F4+V5))),"")</f>
        <v/>
      </c>
      <c r="G5" s="13"/>
      <c r="H5" s="27"/>
      <c r="I5" s="17"/>
      <c r="J5" s="93"/>
      <c r="K5" s="30"/>
      <c r="L5" s="144" t="s">
        <v>12</v>
      </c>
      <c r="M5" s="144"/>
      <c r="N5" s="159"/>
      <c r="O5" s="159"/>
      <c r="P5" s="33"/>
      <c r="R5" s="46">
        <v>2</v>
      </c>
      <c r="S5" s="47" t="e">
        <f t="shared" si="0"/>
        <v>#N/A</v>
      </c>
      <c r="T5" s="47" t="s">
        <v>55</v>
      </c>
      <c r="U5" s="52" t="str">
        <f>IF(H5="30 Mins",$N$19,IF(H5="45 Mins",$N$20,IF(H5="60 Mins",$N$21,IF(H5="Alt 1",$N$22,IF(H5="Alt 2",$N$23,IF(H5="Alt 3",$N$24,IF(H5="Alt 4",$N$25,IF(H5="Alt 5",#REF!,IF(H5="Change",V4,"")))))))))</f>
        <v/>
      </c>
      <c r="V5" s="53" t="e">
        <f>IF(COUNT(U$4:U5)=0,NA(),IF(ISNUMBER(U5),U5,V4))</f>
        <v>#N/A</v>
      </c>
      <c r="W5" s="48" t="e">
        <f t="shared" si="1"/>
        <v>#N/A</v>
      </c>
      <c r="X5" s="72" t="str">
        <f>IF(AND(ISNUMBER($S5),COUNT($U$4:$U5)=X$2),$S5,"")</f>
        <v/>
      </c>
      <c r="Y5" s="72" t="str">
        <f>IF(AND(ISNUMBER($S5),COUNT($U$4:$U5)=Y$2),$S5,"")</f>
        <v/>
      </c>
      <c r="Z5" s="72" t="str">
        <f>IF(AND(ISNUMBER($S5),COUNT($U$4:$U5)=Z$2),$S5,"")</f>
        <v/>
      </c>
      <c r="AA5" s="72" t="str">
        <f>IF(AND(ISNUMBER($S5),COUNT($U$4:$U5)=AA$2),$S5,"")</f>
        <v/>
      </c>
      <c r="AB5" s="72" t="str">
        <f>IF(AND(ISNUMBER($S5),COUNT($U$4:$U5)=AB$2),$S5,"")</f>
        <v/>
      </c>
      <c r="AC5" s="72" t="str">
        <f>IF(AND(ISNUMBER($S5),COUNT($U$4:$U5)=AC$2),$S5,"")</f>
        <v/>
      </c>
      <c r="AD5" s="72" t="str">
        <f>IF(AND(ISNUMBER($S5),COUNT($U$4:$U5)=AD$2),$S5,"")</f>
        <v/>
      </c>
      <c r="AE5" s="72" t="str">
        <f>IF(AND(ISNUMBER($S5),COUNT($U$4:$U5)=AE$2),$S5,"")</f>
        <v/>
      </c>
      <c r="AF5" s="72" t="str">
        <f>IF(AND(ISNUMBER($S5),COUNT($U$4:$U5)=AF$2),$S5,"")</f>
        <v/>
      </c>
      <c r="AG5" s="72" t="str">
        <f>IF(AND(ISNUMBER($S5),COUNT($U$4:$U5)=AG$2),$S5,"")</f>
        <v/>
      </c>
      <c r="AH5" s="72" t="str">
        <f>IF(AND(ISNUMBER($S5),COUNT($U$4:$U5)=AH$2),$S5,"")</f>
        <v/>
      </c>
      <c r="AI5" s="72" t="str">
        <f>IF(AND(ISNUMBER($S5),COUNT($U$4:$U5)=AI$2),$S5,"")</f>
        <v/>
      </c>
      <c r="AJ5" s="51" t="e">
        <f>IFERROR(IF(COUNT($U$4:$U5)&lt;&gt;AJ$2,NA(),SLOPE(X$4:X$26,$R$4:$R$26)*($R5-COUNTIF(BH$4:BH5,"Hold"))+INTERCEPT(X$4:X$26,$R$4:$R$26)),NA())</f>
        <v>#N/A</v>
      </c>
      <c r="AK5" s="51" t="e">
        <f>IFERROR(IF(COUNT($U$4:$U5)&lt;&gt;AK$2,NA(),SLOPE(Y$4:Y$26,$R$4:$R$26)*($R5-COUNTIF(BI$4:BI5,"Hold"))+INTERCEPT(Y$4:Y$26,$R$4:$R$26)),NA())</f>
        <v>#N/A</v>
      </c>
      <c r="AL5" s="51" t="e">
        <f>IFERROR(IF(COUNT($U$4:$U5)&lt;&gt;AL$2,NA(),SLOPE(Z$4:Z$26,$R$4:$R$26)*($R5-COUNTIF(BJ$4:BJ5,"Hold"))+INTERCEPT(Z$4:Z$26,$R$4:$R$26)),NA())</f>
        <v>#N/A</v>
      </c>
      <c r="AM5" s="51" t="e">
        <f>IFERROR(IF(COUNT($U$4:$U5)&lt;&gt;AM$2,NA(),SLOPE(AA$4:AA$26,$R$4:$R$26)*($R5-COUNTIF(BK$4:BK5,"Hold"))+INTERCEPT(AA$4:AA$26,$R$4:$R$26)),NA())</f>
        <v>#N/A</v>
      </c>
      <c r="AN5" s="51" t="e">
        <f>IFERROR(IF(COUNT($U$4:$U5)&lt;&gt;AN$2,NA(),SLOPE(AB$4:AB$26,$R$4:$R$26)*($R5-COUNTIF(BL$4:BL5,"Hold"))+INTERCEPT(AB$4:AB$26,$R$4:$R$26)),NA())</f>
        <v>#N/A</v>
      </c>
      <c r="AO5" s="51" t="e">
        <f>IFERROR(IF(COUNT($U$4:$U5)&lt;&gt;AO$2,NA(),SLOPE(AC$4:AC$26,$R$4:$R$26)*($R5-COUNTIF(BM$4:BM5,"Hold"))+INTERCEPT(AC$4:AC$26,$R$4:$R$26)),NA())</f>
        <v>#N/A</v>
      </c>
      <c r="AP5" s="51" t="e">
        <f>IFERROR(IF(COUNT($U$4:$U5)&lt;&gt;AP$2,NA(),SLOPE(AD$4:AD$26,$R$4:$R$26)*($R5-COUNTIF(BN$4:BN5,"Hold"))+INTERCEPT(AD$4:AD$26,$R$4:$R$26)),NA())</f>
        <v>#N/A</v>
      </c>
      <c r="AQ5" s="51" t="e">
        <f>IFERROR(IF(COUNT($U$4:$U5)&lt;&gt;AQ$2,NA(),SLOPE(AE$4:AE$26,$R$4:$R$26)*($R5-COUNTIF(BO$4:BO5,"Hold"))+INTERCEPT(AE$4:AE$26,$R$4:$R$26)),NA())</f>
        <v>#N/A</v>
      </c>
      <c r="AR5" s="51" t="e">
        <f>IFERROR(IF(COUNT($U$4:$U5)&lt;&gt;AR$2,NA(),SLOPE(AF$4:AF$26,$R$4:$R$26)*($R5-COUNTIF(BP$4:BP5,"Hold"))+INTERCEPT(AF$4:AF$26,$R$4:$R$26)),NA())</f>
        <v>#N/A</v>
      </c>
      <c r="AS5" s="51" t="e">
        <f>IFERROR(IF(COUNT($U$4:$U5)&lt;&gt;AS$2,NA(),SLOPE(AG$4:AG$26,$R$4:$R$26)*($R5-COUNTIF(BQ$4:BQ5,"Hold"))+INTERCEPT(AG$4:AG$26,$R$4:$R$26)),NA())</f>
        <v>#N/A</v>
      </c>
      <c r="AT5" s="51" t="e">
        <f>IFERROR(IF(COUNT($U$4:$U5)&lt;&gt;AT$2,NA(),SLOPE(AH$4:AH$26,$R$4:$R$26)*($R5-COUNTIF(BR$4:BR5,"Hold"))+INTERCEPT(AH$4:AH$26,$R$4:$R$26)),NA())</f>
        <v>#N/A</v>
      </c>
      <c r="AU5" s="51" t="e">
        <f>IFERROR(IF(COUNT($U$4:$U5)&lt;&gt;AU$2,NA(),SLOPE(AI$4:AI$26,$R$4:$R$26)*($R5-COUNTIF(BS$4:BS5,"Hold"))+INTERCEPT(AI$4:AI$26,$R$4:$R$26)),NA())</f>
        <v>#N/A</v>
      </c>
      <c r="AV5" s="57" t="e">
        <f>IF(AND(ISNUMBER($U5),COUNT($U$4:$U5)=AV$2),$G5,IF($H5="Hold",AV4,IF(COUNT($U$4:$U5)=AV$2,$V5+AV4,NA())))</f>
        <v>#N/A</v>
      </c>
      <c r="AW5" s="57" t="e">
        <f>IF(AND(ISNUMBER($U5),COUNT($U$4:$U5)=AW$2),$G5,IF($H5="Hold",AW4,IF(COUNT($U$4:$U5)=AW$2,$V5+AW4,NA())))</f>
        <v>#N/A</v>
      </c>
      <c r="AX5" s="57" t="e">
        <f>IF(AND(ISNUMBER($U5),COUNT($U$4:$U5)=AX$2),$G5,IF($H5="Hold",AX4,IF(COUNT($U$4:$U5)=AX$2,$V5+AX4,NA())))</f>
        <v>#N/A</v>
      </c>
      <c r="AY5" s="57" t="e">
        <f>IF(AND(ISNUMBER($U5),COUNT($U$4:$U5)=AY$2),$G5,IF($H5="Hold",AY4,IF(COUNT($U$4:$U5)=AY$2,$V5+AY4,NA())))</f>
        <v>#N/A</v>
      </c>
      <c r="AZ5" s="57" t="e">
        <f>IF(AND(ISNUMBER($U5),COUNT($U$4:$U5)=AZ$2),$G5,IF($H5="Hold",AZ4,IF(COUNT($U$4:$U5)=AZ$2,$V5+AZ4,NA())))</f>
        <v>#N/A</v>
      </c>
      <c r="BA5" s="57" t="e">
        <f>IF(AND(ISNUMBER($U5),COUNT($U$4:$U5)=BA$2),$G5,IF($H5="Hold",BA4,IF(COUNT($U$4:$U5)=BA$2,$V5+BA4,NA())))</f>
        <v>#N/A</v>
      </c>
      <c r="BB5" s="57" t="e">
        <f>IF(AND(ISNUMBER($U5),COUNT($U$4:$U5)=BB$2),$G5,IF($H5="Hold",BB4,IF(COUNT($U$4:$U5)=BB$2,$V5+BB4,NA())))</f>
        <v>#N/A</v>
      </c>
      <c r="BC5" s="57" t="e">
        <f>IF(AND(ISNUMBER($U5),COUNT($U$4:$U5)=BC$2),$G5,IF($H5="Hold",BC4,IF(COUNT($U$4:$U5)=BC$2,$V5+BC4,NA())))</f>
        <v>#N/A</v>
      </c>
      <c r="BD5" s="57" t="e">
        <f>IF(AND(ISNUMBER($U5),COUNT($U$4:$U5)=BD$2),$G5,IF($H5="Hold",BD4,IF(COUNT($U$4:$U5)=BD$2,$V5+BD4,NA())))</f>
        <v>#N/A</v>
      </c>
      <c r="BE5" s="57" t="e">
        <f>IF(AND(ISNUMBER($U5),COUNT($U$4:$U5)=BE$2),$G5,IF($H5="Hold",BE4,IF(COUNT($U$4:$U5)=BE$2,$V5+BE4,NA())))</f>
        <v>#N/A</v>
      </c>
      <c r="BF5" s="57" t="e">
        <f>IF(AND(ISNUMBER($U5),COUNT($U$4:$U5)=BF$2),$G5,IF($H5="Hold",BF4,IF(COUNT($U$4:$U5)=BF$2,$V5+BF4,NA())))</f>
        <v>#N/A</v>
      </c>
      <c r="BG5" s="57" t="e">
        <f>IF(AND(ISNUMBER($U5),COUNT($U$4:$U5)=BG$2),$G5,IF($H5="Hold",BG4,IF(COUNT($U$4:$U5)=BG$2,$V5+BG4,NA())))</f>
        <v>#N/A</v>
      </c>
      <c r="BH5" s="55" t="e">
        <f>IF(AND(COUNT($U$4:$U5)=BH$2,$H5="Hold"),"Hold",NA())</f>
        <v>#N/A</v>
      </c>
      <c r="BI5" s="55" t="e">
        <f>IF(AND(COUNT($U$4:$U5)=BI$2,$H5="Hold"),"Hold",NA())</f>
        <v>#N/A</v>
      </c>
      <c r="BJ5" s="55" t="e">
        <f>IF(AND(COUNT($U$4:$U5)=BJ$2,$H5="Hold"),"Hold",NA())</f>
        <v>#N/A</v>
      </c>
      <c r="BK5" s="55" t="e">
        <f>IF(AND(COUNT($U$4:$U5)=BK$2,$H5="Hold"),"Hold",NA())</f>
        <v>#N/A</v>
      </c>
      <c r="BL5" s="55" t="e">
        <f>IF(AND(COUNT($U$4:$U5)=BL$2,$H5="Hold"),"Hold",NA())</f>
        <v>#N/A</v>
      </c>
      <c r="BM5" s="55" t="e">
        <f>IF(AND(COUNT($U$4:$U5)=BM$2,$H5="Hold"),"Hold",NA())</f>
        <v>#N/A</v>
      </c>
      <c r="BN5" s="55" t="e">
        <f>IF(AND(COUNT($U$4:$U5)=BN$2,$H5="Hold"),"Hold",NA())</f>
        <v>#N/A</v>
      </c>
      <c r="BO5" s="55" t="e">
        <f>IF(AND(COUNT($U$4:$U5)=BO$2,$H5="Hold"),"Hold",NA())</f>
        <v>#N/A</v>
      </c>
      <c r="BP5" s="55" t="e">
        <f>IF(AND(COUNT($U$4:$U5)=BP$2,$H5="Hold"),"Hold",NA())</f>
        <v>#N/A</v>
      </c>
      <c r="BQ5" s="55" t="e">
        <f>IF(AND(COUNT($U$4:$U5)=BQ$2,$H5="Hold"),"Hold",NA())</f>
        <v>#N/A</v>
      </c>
      <c r="BR5" s="55" t="e">
        <f>IF(AND(COUNT($U$4:$U5)=BR$2,$H5="Hold"),"Hold",NA())</f>
        <v>#N/A</v>
      </c>
      <c r="BS5" s="55" t="e">
        <f>IF(AND(COUNT($U$4:$U5)=BS$2,$H5="Hold"),"Hold",NA())</f>
        <v>#N/A</v>
      </c>
    </row>
    <row r="6" spans="1:73" s="94" customFormat="1" ht="18.75" customHeight="1" thickTop="1" x14ac:dyDescent="0.25">
      <c r="B6" s="22"/>
      <c r="C6" s="95"/>
      <c r="D6" s="9">
        <f t="shared" ref="D6:D26" si="2">D5+2</f>
        <v>4</v>
      </c>
      <c r="E6" s="10">
        <f t="shared" ref="E6:E26" si="3">E5+14</f>
        <v>42618</v>
      </c>
      <c r="F6" s="5" t="str">
        <f>IFERROR(IF(COUNT(G$4:G6)=0,"",IF(H6="Hold",F5,IF(ISNUMBER(U6),G6,F5+V6))),"")</f>
        <v/>
      </c>
      <c r="G6" s="13"/>
      <c r="H6" s="27"/>
      <c r="I6" s="17"/>
      <c r="J6" s="93"/>
      <c r="K6" s="34"/>
      <c r="L6" s="74"/>
      <c r="M6" s="74"/>
      <c r="N6" s="75"/>
      <c r="O6" s="75"/>
      <c r="P6" s="35"/>
      <c r="R6" s="46">
        <v>3</v>
      </c>
      <c r="S6" s="47" t="e">
        <f t="shared" si="0"/>
        <v>#N/A</v>
      </c>
      <c r="T6" s="47" t="s">
        <v>66</v>
      </c>
      <c r="U6" s="52" t="str">
        <f>IF(H6="30 Mins",$N$19,IF(H6="45 Mins",$N$20,IF(H6="60 Mins",$N$21,IF(H6="Alt 1",$N$22,IF(H6="Alt 2",$N$23,IF(H6="Alt 3",$N$24,IF(H6="Alt 4",$N$25,IF(H6="Alt 5",#REF!,IF(H6="Change",V5,"")))))))))</f>
        <v/>
      </c>
      <c r="V6" s="53" t="e">
        <f>IF(COUNT(U$4:U6)=0,NA(),IF(ISNUMBER(U6),U6,V5))</f>
        <v>#N/A</v>
      </c>
      <c r="W6" s="48" t="e">
        <f t="shared" si="1"/>
        <v>#N/A</v>
      </c>
      <c r="X6" s="72" t="str">
        <f>IF(AND(ISNUMBER($S6),COUNT($U$4:$U6)=X$2),$S6,"")</f>
        <v/>
      </c>
      <c r="Y6" s="72" t="str">
        <f>IF(AND(ISNUMBER($S6),COUNT($U$4:$U6)=Y$2),$S6,"")</f>
        <v/>
      </c>
      <c r="Z6" s="72" t="str">
        <f>IF(AND(ISNUMBER($S6),COUNT($U$4:$U6)=Z$2),$S6,"")</f>
        <v/>
      </c>
      <c r="AA6" s="72" t="str">
        <f>IF(AND(ISNUMBER($S6),COUNT($U$4:$U6)=AA$2),$S6,"")</f>
        <v/>
      </c>
      <c r="AB6" s="72" t="str">
        <f>IF(AND(ISNUMBER($S6),COUNT($U$4:$U6)=AB$2),$S6,"")</f>
        <v/>
      </c>
      <c r="AC6" s="72" t="str">
        <f>IF(AND(ISNUMBER($S6),COUNT($U$4:$U6)=AC$2),$S6,"")</f>
        <v/>
      </c>
      <c r="AD6" s="72" t="str">
        <f>IF(AND(ISNUMBER($S6),COUNT($U$4:$U6)=AD$2),$S6,"")</f>
        <v/>
      </c>
      <c r="AE6" s="72" t="str">
        <f>IF(AND(ISNUMBER($S6),COUNT($U$4:$U6)=AE$2),$S6,"")</f>
        <v/>
      </c>
      <c r="AF6" s="72" t="str">
        <f>IF(AND(ISNUMBER($S6),COUNT($U$4:$U6)=AF$2),$S6,"")</f>
        <v/>
      </c>
      <c r="AG6" s="72" t="str">
        <f>IF(AND(ISNUMBER($S6),COUNT($U$4:$U6)=AG$2),$S6,"")</f>
        <v/>
      </c>
      <c r="AH6" s="72" t="str">
        <f>IF(AND(ISNUMBER($S6),COUNT($U$4:$U6)=AH$2),$S6,"")</f>
        <v/>
      </c>
      <c r="AI6" s="72" t="str">
        <f>IF(AND(ISNUMBER($S6),COUNT($U$4:$U6)=AI$2),$S6,"")</f>
        <v/>
      </c>
      <c r="AJ6" s="51" t="e">
        <f>IFERROR(IF(COUNT($U$4:$U6)&lt;&gt;AJ$2,NA(),SLOPE(X$4:X$26,$R$4:$R$26)*($R6-COUNTIF(BH$4:BH6,"Hold"))+INTERCEPT(X$4:X$26,$R$4:$R$26)),NA())</f>
        <v>#N/A</v>
      </c>
      <c r="AK6" s="51" t="e">
        <f>IFERROR(IF(COUNT($U$4:$U6)&lt;&gt;AK$2,NA(),SLOPE(Y$4:Y$26,$R$4:$R$26)*($R6-COUNTIF(BI$4:BI6,"Hold"))+INTERCEPT(Y$4:Y$26,$R$4:$R$26)),NA())</f>
        <v>#N/A</v>
      </c>
      <c r="AL6" s="51" t="e">
        <f>IFERROR(IF(COUNT($U$4:$U6)&lt;&gt;AL$2,NA(),SLOPE(Z$4:Z$26,$R$4:$R$26)*($R6-COUNTIF(BJ$4:BJ6,"Hold"))+INTERCEPT(Z$4:Z$26,$R$4:$R$26)),NA())</f>
        <v>#N/A</v>
      </c>
      <c r="AM6" s="51" t="e">
        <f>IFERROR(IF(COUNT($U$4:$U6)&lt;&gt;AM$2,NA(),SLOPE(AA$4:AA$26,$R$4:$R$26)*($R6-COUNTIF(BK$4:BK6,"Hold"))+INTERCEPT(AA$4:AA$26,$R$4:$R$26)),NA())</f>
        <v>#N/A</v>
      </c>
      <c r="AN6" s="51" t="e">
        <f>IFERROR(IF(COUNT($U$4:$U6)&lt;&gt;AN$2,NA(),SLOPE(AB$4:AB$26,$R$4:$R$26)*($R6-COUNTIF(BL$4:BL6,"Hold"))+INTERCEPT(AB$4:AB$26,$R$4:$R$26)),NA())</f>
        <v>#N/A</v>
      </c>
      <c r="AO6" s="51" t="e">
        <f>IFERROR(IF(COUNT($U$4:$U6)&lt;&gt;AO$2,NA(),SLOPE(AC$4:AC$26,$R$4:$R$26)*($R6-COUNTIF(BM$4:BM6,"Hold"))+INTERCEPT(AC$4:AC$26,$R$4:$R$26)),NA())</f>
        <v>#N/A</v>
      </c>
      <c r="AP6" s="51" t="e">
        <f>IFERROR(IF(COUNT($U$4:$U6)&lt;&gt;AP$2,NA(),SLOPE(AD$4:AD$26,$R$4:$R$26)*($R6-COUNTIF(BN$4:BN6,"Hold"))+INTERCEPT(AD$4:AD$26,$R$4:$R$26)),NA())</f>
        <v>#N/A</v>
      </c>
      <c r="AQ6" s="51" t="e">
        <f>IFERROR(IF(COUNT($U$4:$U6)&lt;&gt;AQ$2,NA(),SLOPE(AE$4:AE$26,$R$4:$R$26)*($R6-COUNTIF(BO$4:BO6,"Hold"))+INTERCEPT(AE$4:AE$26,$R$4:$R$26)),NA())</f>
        <v>#N/A</v>
      </c>
      <c r="AR6" s="51" t="e">
        <f>IFERROR(IF(COUNT($U$4:$U6)&lt;&gt;AR$2,NA(),SLOPE(AF$4:AF$26,$R$4:$R$26)*($R6-COUNTIF(BP$4:BP6,"Hold"))+INTERCEPT(AF$4:AF$26,$R$4:$R$26)),NA())</f>
        <v>#N/A</v>
      </c>
      <c r="AS6" s="51" t="e">
        <f>IFERROR(IF(COUNT($U$4:$U6)&lt;&gt;AS$2,NA(),SLOPE(AG$4:AG$26,$R$4:$R$26)*($R6-COUNTIF(BQ$4:BQ6,"Hold"))+INTERCEPT(AG$4:AG$26,$R$4:$R$26)),NA())</f>
        <v>#N/A</v>
      </c>
      <c r="AT6" s="51" t="e">
        <f>IFERROR(IF(COUNT($U$4:$U6)&lt;&gt;AT$2,NA(),SLOPE(AH$4:AH$26,$R$4:$R$26)*($R6-COUNTIF(BR$4:BR6,"Hold"))+INTERCEPT(AH$4:AH$26,$R$4:$R$26)),NA())</f>
        <v>#N/A</v>
      </c>
      <c r="AU6" s="51" t="e">
        <f>IFERROR(IF(COUNT($U$4:$U6)&lt;&gt;AU$2,NA(),SLOPE(AI$4:AI$26,$R$4:$R$26)*($R6-COUNTIF(BS$4:BS6,"Hold"))+INTERCEPT(AI$4:AI$26,$R$4:$R$26)),NA())</f>
        <v>#N/A</v>
      </c>
      <c r="AV6" s="57" t="e">
        <f>IF(AND(ISNUMBER($U6),COUNT($U$4:$U6)=AV$2),$G6,IF($H6="Hold",AV5,IF(COUNT($U$4:$U6)=AV$2,$V6+AV5,NA())))</f>
        <v>#N/A</v>
      </c>
      <c r="AW6" s="57" t="e">
        <f>IF(AND(ISNUMBER($U6),COUNT($U$4:$U6)=AW$2),$G6,IF($H6="Hold",AW5,IF(COUNT($U$4:$U6)=AW$2,$V6+AW5,NA())))</f>
        <v>#N/A</v>
      </c>
      <c r="AX6" s="57" t="e">
        <f>IF(AND(ISNUMBER($U6),COUNT($U$4:$U6)=AX$2),$G6,IF($H6="Hold",AX5,IF(COUNT($U$4:$U6)=AX$2,$V6+AX5,NA())))</f>
        <v>#N/A</v>
      </c>
      <c r="AY6" s="57" t="e">
        <f>IF(AND(ISNUMBER($U6),COUNT($U$4:$U6)=AY$2),$G6,IF($H6="Hold",AY5,IF(COUNT($U$4:$U6)=AY$2,$V6+AY5,NA())))</f>
        <v>#N/A</v>
      </c>
      <c r="AZ6" s="57" t="e">
        <f>IF(AND(ISNUMBER($U6),COUNT($U$4:$U6)=AZ$2),$G6,IF($H6="Hold",AZ5,IF(COUNT($U$4:$U6)=AZ$2,$V6+AZ5,NA())))</f>
        <v>#N/A</v>
      </c>
      <c r="BA6" s="57" t="e">
        <f>IF(AND(ISNUMBER($U6),COUNT($U$4:$U6)=BA$2),$G6,IF($H6="Hold",BA5,IF(COUNT($U$4:$U6)=BA$2,$V6+BA5,NA())))</f>
        <v>#N/A</v>
      </c>
      <c r="BB6" s="57" t="e">
        <f>IF(AND(ISNUMBER($U6),COUNT($U$4:$U6)=BB$2),$G6,IF($H6="Hold",BB5,IF(COUNT($U$4:$U6)=BB$2,$V6+BB5,NA())))</f>
        <v>#N/A</v>
      </c>
      <c r="BC6" s="57" t="e">
        <f>IF(AND(ISNUMBER($U6),COUNT($U$4:$U6)=BC$2),$G6,IF($H6="Hold",BC5,IF(COUNT($U$4:$U6)=BC$2,$V6+BC5,NA())))</f>
        <v>#N/A</v>
      </c>
      <c r="BD6" s="57" t="e">
        <f>IF(AND(ISNUMBER($U6),COUNT($U$4:$U6)=BD$2),$G6,IF($H6="Hold",BD5,IF(COUNT($U$4:$U6)=BD$2,$V6+BD5,NA())))</f>
        <v>#N/A</v>
      </c>
      <c r="BE6" s="57" t="e">
        <f>IF(AND(ISNUMBER($U6),COUNT($U$4:$U6)=BE$2),$G6,IF($H6="Hold",BE5,IF(COUNT($U$4:$U6)=BE$2,$V6+BE5,NA())))</f>
        <v>#N/A</v>
      </c>
      <c r="BF6" s="57" t="e">
        <f>IF(AND(ISNUMBER($U6),COUNT($U$4:$U6)=BF$2),$G6,IF($H6="Hold",BF5,IF(COUNT($U$4:$U6)=BF$2,$V6+BF5,NA())))</f>
        <v>#N/A</v>
      </c>
      <c r="BG6" s="57" t="e">
        <f>IF(AND(ISNUMBER($U6),COUNT($U$4:$U6)=BG$2),$G6,IF($H6="Hold",BG5,IF(COUNT($U$4:$U6)=BG$2,$V6+BG5,NA())))</f>
        <v>#N/A</v>
      </c>
      <c r="BH6" s="55" t="e">
        <f>IF(AND(COUNT($U$4:$U6)=BH$2,$H6="Hold"),"Hold",NA())</f>
        <v>#N/A</v>
      </c>
      <c r="BI6" s="55" t="e">
        <f>IF(AND(COUNT($U$4:$U6)=BI$2,$H6="Hold"),"Hold",NA())</f>
        <v>#N/A</v>
      </c>
      <c r="BJ6" s="55" t="e">
        <f>IF(AND(COUNT($U$4:$U6)=BJ$2,$H6="Hold"),"Hold",NA())</f>
        <v>#N/A</v>
      </c>
      <c r="BK6" s="55" t="e">
        <f>IF(AND(COUNT($U$4:$U6)=BK$2,$H6="Hold"),"Hold",NA())</f>
        <v>#N/A</v>
      </c>
      <c r="BL6" s="55" t="e">
        <f>IF(AND(COUNT($U$4:$U6)=BL$2,$H6="Hold"),"Hold",NA())</f>
        <v>#N/A</v>
      </c>
      <c r="BM6" s="55" t="e">
        <f>IF(AND(COUNT($U$4:$U6)=BM$2,$H6="Hold"),"Hold",NA())</f>
        <v>#N/A</v>
      </c>
      <c r="BN6" s="55" t="e">
        <f>IF(AND(COUNT($U$4:$U6)=BN$2,$H6="Hold"),"Hold",NA())</f>
        <v>#N/A</v>
      </c>
      <c r="BO6" s="55" t="e">
        <f>IF(AND(COUNT($U$4:$U6)=BO$2,$H6="Hold"),"Hold",NA())</f>
        <v>#N/A</v>
      </c>
      <c r="BP6" s="55" t="e">
        <f>IF(AND(COUNT($U$4:$U6)=BP$2,$H6="Hold"),"Hold",NA())</f>
        <v>#N/A</v>
      </c>
      <c r="BQ6" s="55" t="e">
        <f>IF(AND(COUNT($U$4:$U6)=BQ$2,$H6="Hold"),"Hold",NA())</f>
        <v>#N/A</v>
      </c>
      <c r="BR6" s="55" t="e">
        <f>IF(AND(COUNT($U$4:$U6)=BR$2,$H6="Hold"),"Hold",NA())</f>
        <v>#N/A</v>
      </c>
      <c r="BS6" s="55" t="e">
        <f>IF(AND(COUNT($U$4:$U6)=BS$2,$H6="Hold"),"Hold",NA())</f>
        <v>#N/A</v>
      </c>
    </row>
    <row r="7" spans="1:73" s="94" customFormat="1" ht="18.75" customHeight="1" x14ac:dyDescent="0.25">
      <c r="B7" s="22"/>
      <c r="C7" s="95"/>
      <c r="D7" s="9">
        <f t="shared" si="2"/>
        <v>6</v>
      </c>
      <c r="E7" s="10">
        <f t="shared" si="3"/>
        <v>42632</v>
      </c>
      <c r="F7" s="5" t="str">
        <f>IFERROR(IF(COUNT(G$4:G7)=0,"",IF(H7="Hold",F6,IF(ISNUMBER(U7),G7,F6+V7))),"")</f>
        <v/>
      </c>
      <c r="G7" s="13"/>
      <c r="H7" s="27"/>
      <c r="I7" s="17"/>
      <c r="J7" s="93"/>
      <c r="K7" s="34"/>
      <c r="L7" s="158" t="s">
        <v>61</v>
      </c>
      <c r="M7" s="158"/>
      <c r="N7" s="158"/>
      <c r="O7" s="158"/>
      <c r="P7" s="36"/>
      <c r="R7" s="46">
        <v>4</v>
      </c>
      <c r="S7" s="47" t="e">
        <f t="shared" si="0"/>
        <v>#N/A</v>
      </c>
      <c r="T7" s="47" t="s">
        <v>67</v>
      </c>
      <c r="U7" s="52" t="str">
        <f>IF(H7="30 Mins",$N$19,IF(H7="45 Mins",$N$20,IF(H7="60 Mins",$N$21,IF(H7="Alt 1",$N$22,IF(H7="Alt 2",$N$23,IF(H7="Alt 3",$N$24,IF(H7="Alt 4",$N$25,IF(H7="Alt 5",#REF!,IF(H7="Change",V6,"")))))))))</f>
        <v/>
      </c>
      <c r="V7" s="53" t="e">
        <f>IF(COUNT(U$4:U7)=0,NA(),IF(ISNUMBER(U7),U7,V6))</f>
        <v>#N/A</v>
      </c>
      <c r="W7" s="48" t="e">
        <f t="shared" si="1"/>
        <v>#N/A</v>
      </c>
      <c r="X7" s="72" t="str">
        <f>IF(AND(ISNUMBER($S7),COUNT($U$4:$U7)=X$2),$S7,"")</f>
        <v/>
      </c>
      <c r="Y7" s="72" t="str">
        <f>IF(AND(ISNUMBER($S7),COUNT($U$4:$U7)=Y$2),$S7,"")</f>
        <v/>
      </c>
      <c r="Z7" s="72" t="str">
        <f>IF(AND(ISNUMBER($S7),COUNT($U$4:$U7)=Z$2),$S7,"")</f>
        <v/>
      </c>
      <c r="AA7" s="72" t="str">
        <f>IF(AND(ISNUMBER($S7),COUNT($U$4:$U7)=AA$2),$S7,"")</f>
        <v/>
      </c>
      <c r="AB7" s="72" t="str">
        <f>IF(AND(ISNUMBER($S7),COUNT($U$4:$U7)=AB$2),$S7,"")</f>
        <v/>
      </c>
      <c r="AC7" s="72" t="str">
        <f>IF(AND(ISNUMBER($S7),COUNT($U$4:$U7)=AC$2),$S7,"")</f>
        <v/>
      </c>
      <c r="AD7" s="72" t="str">
        <f>IF(AND(ISNUMBER($S7),COUNT($U$4:$U7)=AD$2),$S7,"")</f>
        <v/>
      </c>
      <c r="AE7" s="72" t="str">
        <f>IF(AND(ISNUMBER($S7),COUNT($U$4:$U7)=AE$2),$S7,"")</f>
        <v/>
      </c>
      <c r="AF7" s="72" t="str">
        <f>IF(AND(ISNUMBER($S7),COUNT($U$4:$U7)=AF$2),$S7,"")</f>
        <v/>
      </c>
      <c r="AG7" s="72" t="str">
        <f>IF(AND(ISNUMBER($S7),COUNT($U$4:$U7)=AG$2),$S7,"")</f>
        <v/>
      </c>
      <c r="AH7" s="72" t="str">
        <f>IF(AND(ISNUMBER($S7),COUNT($U$4:$U7)=AH$2),$S7,"")</f>
        <v/>
      </c>
      <c r="AI7" s="72" t="str">
        <f>IF(AND(ISNUMBER($S7),COUNT($U$4:$U7)=AI$2),$S7,"")</f>
        <v/>
      </c>
      <c r="AJ7" s="51" t="e">
        <f>IFERROR(IF(COUNT($U$4:$U7)&lt;&gt;AJ$2,NA(),SLOPE(X$4:X$26,$R$4:$R$26)*($R7-COUNTIF(BH$4:BH7,"Hold"))+INTERCEPT(X$4:X$26,$R$4:$R$26)),NA())</f>
        <v>#N/A</v>
      </c>
      <c r="AK7" s="51" t="e">
        <f>IFERROR(IF(COUNT($U$4:$U7)&lt;&gt;AK$2,NA(),SLOPE(Y$4:Y$26,$R$4:$R$26)*($R7-COUNTIF(BI$4:BI7,"Hold"))+INTERCEPT(Y$4:Y$26,$R$4:$R$26)),NA())</f>
        <v>#N/A</v>
      </c>
      <c r="AL7" s="51" t="e">
        <f>IFERROR(IF(COUNT($U$4:$U7)&lt;&gt;AL$2,NA(),SLOPE(Z$4:Z$26,$R$4:$R$26)*($R7-COUNTIF(BJ$4:BJ7,"Hold"))+INTERCEPT(Z$4:Z$26,$R$4:$R$26)),NA())</f>
        <v>#N/A</v>
      </c>
      <c r="AM7" s="51" t="e">
        <f>IFERROR(IF(COUNT($U$4:$U7)&lt;&gt;AM$2,NA(),SLOPE(AA$4:AA$26,$R$4:$R$26)*($R7-COUNTIF(BK$4:BK7,"Hold"))+INTERCEPT(AA$4:AA$26,$R$4:$R$26)),NA())</f>
        <v>#N/A</v>
      </c>
      <c r="AN7" s="51" t="e">
        <f>IFERROR(IF(COUNT($U$4:$U7)&lt;&gt;AN$2,NA(),SLOPE(AB$4:AB$26,$R$4:$R$26)*($R7-COUNTIF(BL$4:BL7,"Hold"))+INTERCEPT(AB$4:AB$26,$R$4:$R$26)),NA())</f>
        <v>#N/A</v>
      </c>
      <c r="AO7" s="51" t="e">
        <f>IFERROR(IF(COUNT($U$4:$U7)&lt;&gt;AO$2,NA(),SLOPE(AC$4:AC$26,$R$4:$R$26)*($R7-COUNTIF(BM$4:BM7,"Hold"))+INTERCEPT(AC$4:AC$26,$R$4:$R$26)),NA())</f>
        <v>#N/A</v>
      </c>
      <c r="AP7" s="51" t="e">
        <f>IFERROR(IF(COUNT($U$4:$U7)&lt;&gt;AP$2,NA(),SLOPE(AD$4:AD$26,$R$4:$R$26)*($R7-COUNTIF(BN$4:BN7,"Hold"))+INTERCEPT(AD$4:AD$26,$R$4:$R$26)),NA())</f>
        <v>#N/A</v>
      </c>
      <c r="AQ7" s="51" t="e">
        <f>IFERROR(IF(COUNT($U$4:$U7)&lt;&gt;AQ$2,NA(),SLOPE(AE$4:AE$26,$R$4:$R$26)*($R7-COUNTIF(BO$4:BO7,"Hold"))+INTERCEPT(AE$4:AE$26,$R$4:$R$26)),NA())</f>
        <v>#N/A</v>
      </c>
      <c r="AR7" s="51" t="e">
        <f>IFERROR(IF(COUNT($U$4:$U7)&lt;&gt;AR$2,NA(),SLOPE(AF$4:AF$26,$R$4:$R$26)*($R7-COUNTIF(BP$4:BP7,"Hold"))+INTERCEPT(AF$4:AF$26,$R$4:$R$26)),NA())</f>
        <v>#N/A</v>
      </c>
      <c r="AS7" s="51" t="e">
        <f>IFERROR(IF(COUNT($U$4:$U7)&lt;&gt;AS$2,NA(),SLOPE(AG$4:AG$26,$R$4:$R$26)*($R7-COUNTIF(BQ$4:BQ7,"Hold"))+INTERCEPT(AG$4:AG$26,$R$4:$R$26)),NA())</f>
        <v>#N/A</v>
      </c>
      <c r="AT7" s="51" t="e">
        <f>IFERROR(IF(COUNT($U$4:$U7)&lt;&gt;AT$2,NA(),SLOPE(AH$4:AH$26,$R$4:$R$26)*($R7-COUNTIF(BR$4:BR7,"Hold"))+INTERCEPT(AH$4:AH$26,$R$4:$R$26)),NA())</f>
        <v>#N/A</v>
      </c>
      <c r="AU7" s="51" t="e">
        <f>IFERROR(IF(COUNT($U$4:$U7)&lt;&gt;AU$2,NA(),SLOPE(AI$4:AI$26,$R$4:$R$26)*($R7-COUNTIF(BS$4:BS7,"Hold"))+INTERCEPT(AI$4:AI$26,$R$4:$R$26)),NA())</f>
        <v>#N/A</v>
      </c>
      <c r="AV7" s="57" t="e">
        <f>IF(AND(ISNUMBER($U7),COUNT($U$4:$U7)=AV$2),$G7,IF($H7="Hold",AV6,IF(COUNT($U$4:$U7)=AV$2,$V7+AV6,NA())))</f>
        <v>#N/A</v>
      </c>
      <c r="AW7" s="57" t="e">
        <f>IF(AND(ISNUMBER($U7),COUNT($U$4:$U7)=AW$2),$G7,IF($H7="Hold",AW6,IF(COUNT($U$4:$U7)=AW$2,$V7+AW6,NA())))</f>
        <v>#N/A</v>
      </c>
      <c r="AX7" s="57" t="e">
        <f>IF(AND(ISNUMBER($U7),COUNT($U$4:$U7)=AX$2),$G7,IF($H7="Hold",AX6,IF(COUNT($U$4:$U7)=AX$2,$V7+AX6,NA())))</f>
        <v>#N/A</v>
      </c>
      <c r="AY7" s="57" t="e">
        <f>IF(AND(ISNUMBER($U7),COUNT($U$4:$U7)=AY$2),$G7,IF($H7="Hold",AY6,IF(COUNT($U$4:$U7)=AY$2,$V7+AY6,NA())))</f>
        <v>#N/A</v>
      </c>
      <c r="AZ7" s="57" t="e">
        <f>IF(AND(ISNUMBER($U7),COUNT($U$4:$U7)=AZ$2),$G7,IF($H7="Hold",AZ6,IF(COUNT($U$4:$U7)=AZ$2,$V7+AZ6,NA())))</f>
        <v>#N/A</v>
      </c>
      <c r="BA7" s="57" t="e">
        <f>IF(AND(ISNUMBER($U7),COUNT($U$4:$U7)=BA$2),$G7,IF($H7="Hold",BA6,IF(COUNT($U$4:$U7)=BA$2,$V7+BA6,NA())))</f>
        <v>#N/A</v>
      </c>
      <c r="BB7" s="57" t="e">
        <f>IF(AND(ISNUMBER($U7),COUNT($U$4:$U7)=BB$2),$G7,IF($H7="Hold",BB6,IF(COUNT($U$4:$U7)=BB$2,$V7+BB6,NA())))</f>
        <v>#N/A</v>
      </c>
      <c r="BC7" s="57" t="e">
        <f>IF(AND(ISNUMBER($U7),COUNT($U$4:$U7)=BC$2),$G7,IF($H7="Hold",BC6,IF(COUNT($U$4:$U7)=BC$2,$V7+BC6,NA())))</f>
        <v>#N/A</v>
      </c>
      <c r="BD7" s="57" t="e">
        <f>IF(AND(ISNUMBER($U7),COUNT($U$4:$U7)=BD$2),$G7,IF($H7="Hold",BD6,IF(COUNT($U$4:$U7)=BD$2,$V7+BD6,NA())))</f>
        <v>#N/A</v>
      </c>
      <c r="BE7" s="57" t="e">
        <f>IF(AND(ISNUMBER($U7),COUNT($U$4:$U7)=BE$2),$G7,IF($H7="Hold",BE6,IF(COUNT($U$4:$U7)=BE$2,$V7+BE6,NA())))</f>
        <v>#N/A</v>
      </c>
      <c r="BF7" s="57" t="e">
        <f>IF(AND(ISNUMBER($U7),COUNT($U$4:$U7)=BF$2),$G7,IF($H7="Hold",BF6,IF(COUNT($U$4:$U7)=BF$2,$V7+BF6,NA())))</f>
        <v>#N/A</v>
      </c>
      <c r="BG7" s="57" t="e">
        <f>IF(AND(ISNUMBER($U7),COUNT($U$4:$U7)=BG$2),$G7,IF($H7="Hold",BG6,IF(COUNT($U$4:$U7)=BG$2,$V7+BG6,NA())))</f>
        <v>#N/A</v>
      </c>
      <c r="BH7" s="55" t="e">
        <f>IF(AND(COUNT($U$4:$U7)=BH$2,$H7="Hold"),"Hold",NA())</f>
        <v>#N/A</v>
      </c>
      <c r="BI7" s="55" t="e">
        <f>IF(AND(COUNT($U$4:$U7)=BI$2,$H7="Hold"),"Hold",NA())</f>
        <v>#N/A</v>
      </c>
      <c r="BJ7" s="55" t="e">
        <f>IF(AND(COUNT($U$4:$U7)=BJ$2,$H7="Hold"),"Hold",NA())</f>
        <v>#N/A</v>
      </c>
      <c r="BK7" s="55" t="e">
        <f>IF(AND(COUNT($U$4:$U7)=BK$2,$H7="Hold"),"Hold",NA())</f>
        <v>#N/A</v>
      </c>
      <c r="BL7" s="55" t="e">
        <f>IF(AND(COUNT($U$4:$U7)=BL$2,$H7="Hold"),"Hold",NA())</f>
        <v>#N/A</v>
      </c>
      <c r="BM7" s="55" t="e">
        <f>IF(AND(COUNT($U$4:$U7)=BM$2,$H7="Hold"),"Hold",NA())</f>
        <v>#N/A</v>
      </c>
      <c r="BN7" s="55" t="e">
        <f>IF(AND(COUNT($U$4:$U7)=BN$2,$H7="Hold"),"Hold",NA())</f>
        <v>#N/A</v>
      </c>
      <c r="BO7" s="55" t="e">
        <f>IF(AND(COUNT($U$4:$U7)=BO$2,$H7="Hold"),"Hold",NA())</f>
        <v>#N/A</v>
      </c>
      <c r="BP7" s="55" t="e">
        <f>IF(AND(COUNT($U$4:$U7)=BP$2,$H7="Hold"),"Hold",NA())</f>
        <v>#N/A</v>
      </c>
      <c r="BQ7" s="55" t="e">
        <f>IF(AND(COUNT($U$4:$U7)=BQ$2,$H7="Hold"),"Hold",NA())</f>
        <v>#N/A</v>
      </c>
      <c r="BR7" s="55" t="e">
        <f>IF(AND(COUNT($U$4:$U7)=BR$2,$H7="Hold"),"Hold",NA())</f>
        <v>#N/A</v>
      </c>
      <c r="BS7" s="55" t="e">
        <f>IF(AND(COUNT($U$4:$U7)=BS$2,$H7="Hold"),"Hold",NA())</f>
        <v>#N/A</v>
      </c>
    </row>
    <row r="8" spans="1:73" s="96" customFormat="1" ht="18.75" customHeight="1" thickBot="1" x14ac:dyDescent="0.3">
      <c r="B8" s="23"/>
      <c r="C8" s="95"/>
      <c r="D8" s="9">
        <f t="shared" si="2"/>
        <v>8</v>
      </c>
      <c r="E8" s="10">
        <f t="shared" si="3"/>
        <v>42646</v>
      </c>
      <c r="F8" s="5" t="str">
        <f>IFERROR(IF(COUNT(G$4:G8)=0,"",IF(H8="Hold",F7,IF(ISNUMBER(U8),G8,F7+V8))),"")</f>
        <v/>
      </c>
      <c r="G8" s="13"/>
      <c r="H8" s="27"/>
      <c r="I8" s="17"/>
      <c r="J8" s="93"/>
      <c r="K8" s="34"/>
      <c r="L8" s="143" t="s">
        <v>56</v>
      </c>
      <c r="M8" s="143"/>
      <c r="N8" s="147"/>
      <c r="O8" s="147"/>
      <c r="P8" s="37"/>
      <c r="R8" s="46">
        <v>5</v>
      </c>
      <c r="S8" s="47" t="e">
        <f t="shared" si="0"/>
        <v>#N/A</v>
      </c>
      <c r="T8" s="47" t="str">
        <f>IFERROR(IF(L22="Alternate 1","Alt 1",L22),"Alt 1")</f>
        <v>Alt 1</v>
      </c>
      <c r="U8" s="52" t="str">
        <f>IF(H8="30 Mins",$N$19,IF(H8="45 Mins",$N$20,IF(H8="60 Mins",$N$21,IF(H8="Alt 1",$N$22,IF(H8="Alt 2",$N$23,IF(H8="Alt 3",$N$24,IF(H8="Alt 4",$N$25,IF(H8="Alt 5",#REF!,IF(H8="Change",V7,"")))))))))</f>
        <v/>
      </c>
      <c r="V8" s="53" t="e">
        <f>IF(COUNT(U$4:U8)=0,NA(),IF(ISNUMBER(U8),U8,V7))</f>
        <v>#N/A</v>
      </c>
      <c r="W8" s="48" t="e">
        <f t="shared" si="1"/>
        <v>#N/A</v>
      </c>
      <c r="X8" s="72" t="str">
        <f>IF(AND(ISNUMBER($S8),COUNT($U$4:$U8)=X$2),$S8,"")</f>
        <v/>
      </c>
      <c r="Y8" s="72" t="str">
        <f>IF(AND(ISNUMBER($S8),COUNT($U$4:$U8)=Y$2),$S8,"")</f>
        <v/>
      </c>
      <c r="Z8" s="72" t="str">
        <f>IF(AND(ISNUMBER($S8),COUNT($U$4:$U8)=Z$2),$S8,"")</f>
        <v/>
      </c>
      <c r="AA8" s="72" t="str">
        <f>IF(AND(ISNUMBER($S8),COUNT($U$4:$U8)=AA$2),$S8,"")</f>
        <v/>
      </c>
      <c r="AB8" s="72" t="str">
        <f>IF(AND(ISNUMBER($S8),COUNT($U$4:$U8)=AB$2),$S8,"")</f>
        <v/>
      </c>
      <c r="AC8" s="72" t="str">
        <f>IF(AND(ISNUMBER($S8),COUNT($U$4:$U8)=AC$2),$S8,"")</f>
        <v/>
      </c>
      <c r="AD8" s="72" t="str">
        <f>IF(AND(ISNUMBER($S8),COUNT($U$4:$U8)=AD$2),$S8,"")</f>
        <v/>
      </c>
      <c r="AE8" s="72" t="str">
        <f>IF(AND(ISNUMBER($S8),COUNT($U$4:$U8)=AE$2),$S8,"")</f>
        <v/>
      </c>
      <c r="AF8" s="72" t="str">
        <f>IF(AND(ISNUMBER($S8),COUNT($U$4:$U8)=AF$2),$S8,"")</f>
        <v/>
      </c>
      <c r="AG8" s="72" t="str">
        <f>IF(AND(ISNUMBER($S8),COUNT($U$4:$U8)=AG$2),$S8,"")</f>
        <v/>
      </c>
      <c r="AH8" s="72" t="str">
        <f>IF(AND(ISNUMBER($S8),COUNT($U$4:$U8)=AH$2),$S8,"")</f>
        <v/>
      </c>
      <c r="AI8" s="72" t="str">
        <f>IF(AND(ISNUMBER($S8),COUNT($U$4:$U8)=AI$2),$S8,"")</f>
        <v/>
      </c>
      <c r="AJ8" s="51" t="e">
        <f>IFERROR(IF(COUNT($U$4:$U8)&lt;&gt;AJ$2,NA(),SLOPE(X$4:X$26,$R$4:$R$26)*($R8-COUNTIF(BH$4:BH8,"Hold"))+INTERCEPT(X$4:X$26,$R$4:$R$26)),NA())</f>
        <v>#N/A</v>
      </c>
      <c r="AK8" s="51" t="e">
        <f>IFERROR(IF(COUNT($U$4:$U8)&lt;&gt;AK$2,NA(),SLOPE(Y$4:Y$26,$R$4:$R$26)*($R8-COUNTIF(BI$4:BI8,"Hold"))+INTERCEPT(Y$4:Y$26,$R$4:$R$26)),NA())</f>
        <v>#N/A</v>
      </c>
      <c r="AL8" s="51" t="e">
        <f>IFERROR(IF(COUNT($U$4:$U8)&lt;&gt;AL$2,NA(),SLOPE(Z$4:Z$26,$R$4:$R$26)*($R8-COUNTIF(BJ$4:BJ8,"Hold"))+INTERCEPT(Z$4:Z$26,$R$4:$R$26)),NA())</f>
        <v>#N/A</v>
      </c>
      <c r="AM8" s="51" t="e">
        <f>IFERROR(IF(COUNT($U$4:$U8)&lt;&gt;AM$2,NA(),SLOPE(AA$4:AA$26,$R$4:$R$26)*($R8-COUNTIF(BK$4:BK8,"Hold"))+INTERCEPT(AA$4:AA$26,$R$4:$R$26)),NA())</f>
        <v>#N/A</v>
      </c>
      <c r="AN8" s="51" t="e">
        <f>IFERROR(IF(COUNT($U$4:$U8)&lt;&gt;AN$2,NA(),SLOPE(AB$4:AB$26,$R$4:$R$26)*($R8-COUNTIF(BL$4:BL8,"Hold"))+INTERCEPT(AB$4:AB$26,$R$4:$R$26)),NA())</f>
        <v>#N/A</v>
      </c>
      <c r="AO8" s="51" t="e">
        <f>IFERROR(IF(COUNT($U$4:$U8)&lt;&gt;AO$2,NA(),SLOPE(AC$4:AC$26,$R$4:$R$26)*($R8-COUNTIF(BM$4:BM8,"Hold"))+INTERCEPT(AC$4:AC$26,$R$4:$R$26)),NA())</f>
        <v>#N/A</v>
      </c>
      <c r="AP8" s="51" t="e">
        <f>IFERROR(IF(COUNT($U$4:$U8)&lt;&gt;AP$2,NA(),SLOPE(AD$4:AD$26,$R$4:$R$26)*($R8-COUNTIF(BN$4:BN8,"Hold"))+INTERCEPT(AD$4:AD$26,$R$4:$R$26)),NA())</f>
        <v>#N/A</v>
      </c>
      <c r="AQ8" s="51" t="e">
        <f>IFERROR(IF(COUNT($U$4:$U8)&lt;&gt;AQ$2,NA(),SLOPE(AE$4:AE$26,$R$4:$R$26)*($R8-COUNTIF(BO$4:BO8,"Hold"))+INTERCEPT(AE$4:AE$26,$R$4:$R$26)),NA())</f>
        <v>#N/A</v>
      </c>
      <c r="AR8" s="51" t="e">
        <f>IFERROR(IF(COUNT($U$4:$U8)&lt;&gt;AR$2,NA(),SLOPE(AF$4:AF$26,$R$4:$R$26)*($R8-COUNTIF(BP$4:BP8,"Hold"))+INTERCEPT(AF$4:AF$26,$R$4:$R$26)),NA())</f>
        <v>#N/A</v>
      </c>
      <c r="AS8" s="51" t="e">
        <f>IFERROR(IF(COUNT($U$4:$U8)&lt;&gt;AS$2,NA(),SLOPE(AG$4:AG$26,$R$4:$R$26)*($R8-COUNTIF(BQ$4:BQ8,"Hold"))+INTERCEPT(AG$4:AG$26,$R$4:$R$26)),NA())</f>
        <v>#N/A</v>
      </c>
      <c r="AT8" s="51" t="e">
        <f>IFERROR(IF(COUNT($U$4:$U8)&lt;&gt;AT$2,NA(),SLOPE(AH$4:AH$26,$R$4:$R$26)*($R8-COUNTIF(BR$4:BR8,"Hold"))+INTERCEPT(AH$4:AH$26,$R$4:$R$26)),NA())</f>
        <v>#N/A</v>
      </c>
      <c r="AU8" s="51" t="e">
        <f>IFERROR(IF(COUNT($U$4:$U8)&lt;&gt;AU$2,NA(),SLOPE(AI$4:AI$26,$R$4:$R$26)*($R8-COUNTIF(BS$4:BS8,"Hold"))+INTERCEPT(AI$4:AI$26,$R$4:$R$26)),NA())</f>
        <v>#N/A</v>
      </c>
      <c r="AV8" s="57" t="e">
        <f>IF(AND(ISNUMBER($U8),COUNT($U$4:$U8)=AV$2),$G8,IF($H8="Hold",AV7,IF(COUNT($U$4:$U8)=AV$2,$V8+AV7,NA())))</f>
        <v>#N/A</v>
      </c>
      <c r="AW8" s="57" t="e">
        <f>IF(AND(ISNUMBER($U8),COUNT($U$4:$U8)=AW$2),$G8,IF($H8="Hold",AW7,IF(COUNT($U$4:$U8)=AW$2,$V8+AW7,NA())))</f>
        <v>#N/A</v>
      </c>
      <c r="AX8" s="57" t="e">
        <f>IF(AND(ISNUMBER($U8),COUNT($U$4:$U8)=AX$2),$G8,IF($H8="Hold",AX7,IF(COUNT($U$4:$U8)=AX$2,$V8+AX7,NA())))</f>
        <v>#N/A</v>
      </c>
      <c r="AY8" s="57" t="e">
        <f>IF(AND(ISNUMBER($U8),COUNT($U$4:$U8)=AY$2),$G8,IF($H8="Hold",AY7,IF(COUNT($U$4:$U8)=AY$2,$V8+AY7,NA())))</f>
        <v>#N/A</v>
      </c>
      <c r="AZ8" s="57" t="e">
        <f>IF(AND(ISNUMBER($U8),COUNT($U$4:$U8)=AZ$2),$G8,IF($H8="Hold",AZ7,IF(COUNT($U$4:$U8)=AZ$2,$V8+AZ7,NA())))</f>
        <v>#N/A</v>
      </c>
      <c r="BA8" s="57" t="e">
        <f>IF(AND(ISNUMBER($U8),COUNT($U$4:$U8)=BA$2),$G8,IF($H8="Hold",BA7,IF(COUNT($U$4:$U8)=BA$2,$V8+BA7,NA())))</f>
        <v>#N/A</v>
      </c>
      <c r="BB8" s="57" t="e">
        <f>IF(AND(ISNUMBER($U8),COUNT($U$4:$U8)=BB$2),$G8,IF($H8="Hold",BB7,IF(COUNT($U$4:$U8)=BB$2,$V8+BB7,NA())))</f>
        <v>#N/A</v>
      </c>
      <c r="BC8" s="57" t="e">
        <f>IF(AND(ISNUMBER($U8),COUNT($U$4:$U8)=BC$2),$G8,IF($H8="Hold",BC7,IF(COUNT($U$4:$U8)=BC$2,$V8+BC7,NA())))</f>
        <v>#N/A</v>
      </c>
      <c r="BD8" s="57" t="e">
        <f>IF(AND(ISNUMBER($U8),COUNT($U$4:$U8)=BD$2),$G8,IF($H8="Hold",BD7,IF(COUNT($U$4:$U8)=BD$2,$V8+BD7,NA())))</f>
        <v>#N/A</v>
      </c>
      <c r="BE8" s="57" t="e">
        <f>IF(AND(ISNUMBER($U8),COUNT($U$4:$U8)=BE$2),$G8,IF($H8="Hold",BE7,IF(COUNT($U$4:$U8)=BE$2,$V8+BE7,NA())))</f>
        <v>#N/A</v>
      </c>
      <c r="BF8" s="57" t="e">
        <f>IF(AND(ISNUMBER($U8),COUNT($U$4:$U8)=BF$2),$G8,IF($H8="Hold",BF7,IF(COUNT($U$4:$U8)=BF$2,$V8+BF7,NA())))</f>
        <v>#N/A</v>
      </c>
      <c r="BG8" s="57" t="e">
        <f>IF(AND(ISNUMBER($U8),COUNT($U$4:$U8)=BG$2),$G8,IF($H8="Hold",BG7,IF(COUNT($U$4:$U8)=BG$2,$V8+BG7,NA())))</f>
        <v>#N/A</v>
      </c>
      <c r="BH8" s="55" t="e">
        <f>IF(AND(COUNT($U$4:$U8)=BH$2,$H8="Hold"),"Hold",NA())</f>
        <v>#N/A</v>
      </c>
      <c r="BI8" s="55" t="e">
        <f>IF(AND(COUNT($U$4:$U8)=BI$2,$H8="Hold"),"Hold",NA())</f>
        <v>#N/A</v>
      </c>
      <c r="BJ8" s="55" t="e">
        <f>IF(AND(COUNT($U$4:$U8)=BJ$2,$H8="Hold"),"Hold",NA())</f>
        <v>#N/A</v>
      </c>
      <c r="BK8" s="55" t="e">
        <f>IF(AND(COUNT($U$4:$U8)=BK$2,$H8="Hold"),"Hold",NA())</f>
        <v>#N/A</v>
      </c>
      <c r="BL8" s="55" t="e">
        <f>IF(AND(COUNT($U$4:$U8)=BL$2,$H8="Hold"),"Hold",NA())</f>
        <v>#N/A</v>
      </c>
      <c r="BM8" s="55" t="e">
        <f>IF(AND(COUNT($U$4:$U8)=BM$2,$H8="Hold"),"Hold",NA())</f>
        <v>#N/A</v>
      </c>
      <c r="BN8" s="55" t="e">
        <f>IF(AND(COUNT($U$4:$U8)=BN$2,$H8="Hold"),"Hold",NA())</f>
        <v>#N/A</v>
      </c>
      <c r="BO8" s="55" t="e">
        <f>IF(AND(COUNT($U$4:$U8)=BO$2,$H8="Hold"),"Hold",NA())</f>
        <v>#N/A</v>
      </c>
      <c r="BP8" s="55" t="e">
        <f>IF(AND(COUNT($U$4:$U8)=BP$2,$H8="Hold"),"Hold",NA())</f>
        <v>#N/A</v>
      </c>
      <c r="BQ8" s="55" t="e">
        <f>IF(AND(COUNT($U$4:$U8)=BQ$2,$H8="Hold"),"Hold",NA())</f>
        <v>#N/A</v>
      </c>
      <c r="BR8" s="55" t="e">
        <f>IF(AND(COUNT($U$4:$U8)=BR$2,$H8="Hold"),"Hold",NA())</f>
        <v>#N/A</v>
      </c>
      <c r="BS8" s="55" t="e">
        <f>IF(AND(COUNT($U$4:$U8)=BS$2,$H8="Hold"),"Hold",NA())</f>
        <v>#N/A</v>
      </c>
    </row>
    <row r="9" spans="1:73" s="96" customFormat="1" ht="18.75" customHeight="1" thickTop="1" x14ac:dyDescent="0.25">
      <c r="B9" s="23"/>
      <c r="C9" s="95"/>
      <c r="D9" s="9">
        <f t="shared" si="2"/>
        <v>10</v>
      </c>
      <c r="E9" s="10">
        <f t="shared" si="3"/>
        <v>42660</v>
      </c>
      <c r="F9" s="5" t="str">
        <f>IFERROR(IF(COUNT(G$4:G9)=0,"",IF(H9="Hold",F8,IF(ISNUMBER(U9),G9,F8+V9))),"")</f>
        <v/>
      </c>
      <c r="G9" s="13"/>
      <c r="H9" s="27"/>
      <c r="I9" s="17"/>
      <c r="J9" s="93"/>
      <c r="K9" s="34"/>
      <c r="L9" s="148" t="s">
        <v>63</v>
      </c>
      <c r="M9" s="148"/>
      <c r="N9" s="24"/>
      <c r="O9" s="76"/>
      <c r="P9" s="37"/>
      <c r="R9" s="46">
        <v>6</v>
      </c>
      <c r="S9" s="47" t="e">
        <f t="shared" si="0"/>
        <v>#N/A</v>
      </c>
      <c r="T9" s="47" t="str">
        <f>IFERROR(IF(L23="Alternate 2","Alt 2",L23),"Alt 2")</f>
        <v>Alt 2</v>
      </c>
      <c r="U9" s="52" t="str">
        <f>IF(H9="30 Mins",$N$19,IF(H9="45 Mins",$N$20,IF(H9="60 Mins",$N$21,IF(H9="Alt 1",$N$22,IF(H9="Alt 2",$N$23,IF(H9="Alt 3",$N$24,IF(H9="Alt 4",$N$25,IF(H9="Alt 5",#REF!,IF(H9="Change",V8,"")))))))))</f>
        <v/>
      </c>
      <c r="V9" s="53" t="e">
        <f>IF(COUNT(U$4:U9)=0,NA(),IF(ISNUMBER(U9),U9,V8))</f>
        <v>#N/A</v>
      </c>
      <c r="W9" s="48" t="e">
        <f t="shared" si="1"/>
        <v>#N/A</v>
      </c>
      <c r="X9" s="72" t="str">
        <f>IF(AND(ISNUMBER($S9),COUNT($U$4:$U9)=X$2),$S9,"")</f>
        <v/>
      </c>
      <c r="Y9" s="72" t="str">
        <f>IF(AND(ISNUMBER($S9),COUNT($U$4:$U9)=Y$2),$S9,"")</f>
        <v/>
      </c>
      <c r="Z9" s="72" t="str">
        <f>IF(AND(ISNUMBER($S9),COUNT($U$4:$U9)=Z$2),$S9,"")</f>
        <v/>
      </c>
      <c r="AA9" s="72" t="str">
        <f>IF(AND(ISNUMBER($S9),COUNT($U$4:$U9)=AA$2),$S9,"")</f>
        <v/>
      </c>
      <c r="AB9" s="72" t="str">
        <f>IF(AND(ISNUMBER($S9),COUNT($U$4:$U9)=AB$2),$S9,"")</f>
        <v/>
      </c>
      <c r="AC9" s="72" t="str">
        <f>IF(AND(ISNUMBER($S9),COUNT($U$4:$U9)=AC$2),$S9,"")</f>
        <v/>
      </c>
      <c r="AD9" s="72" t="str">
        <f>IF(AND(ISNUMBER($S9),COUNT($U$4:$U9)=AD$2),$S9,"")</f>
        <v/>
      </c>
      <c r="AE9" s="72" t="str">
        <f>IF(AND(ISNUMBER($S9),COUNT($U$4:$U9)=AE$2),$S9,"")</f>
        <v/>
      </c>
      <c r="AF9" s="72" t="str">
        <f>IF(AND(ISNUMBER($S9),COUNT($U$4:$U9)=AF$2),$S9,"")</f>
        <v/>
      </c>
      <c r="AG9" s="72" t="str">
        <f>IF(AND(ISNUMBER($S9),COUNT($U$4:$U9)=AG$2),$S9,"")</f>
        <v/>
      </c>
      <c r="AH9" s="72" t="str">
        <f>IF(AND(ISNUMBER($S9),COUNT($U$4:$U9)=AH$2),$S9,"")</f>
        <v/>
      </c>
      <c r="AI9" s="72" t="str">
        <f>IF(AND(ISNUMBER($S9),COUNT($U$4:$U9)=AI$2),$S9,"")</f>
        <v/>
      </c>
      <c r="AJ9" s="51" t="e">
        <f>IFERROR(IF(COUNT($U$4:$U9)&lt;&gt;AJ$2,NA(),SLOPE(X$4:X$26,$R$4:$R$26)*($R9-COUNTIF(BH$4:BH9,"Hold"))+INTERCEPT(X$4:X$26,$R$4:$R$26)),NA())</f>
        <v>#N/A</v>
      </c>
      <c r="AK9" s="51" t="e">
        <f>IFERROR(IF(COUNT($U$4:$U9)&lt;&gt;AK$2,NA(),SLOPE(Y$4:Y$26,$R$4:$R$26)*($R9-COUNTIF(BI$4:BI9,"Hold"))+INTERCEPT(Y$4:Y$26,$R$4:$R$26)),NA())</f>
        <v>#N/A</v>
      </c>
      <c r="AL9" s="51" t="e">
        <f>IFERROR(IF(COUNT($U$4:$U9)&lt;&gt;AL$2,NA(),SLOPE(Z$4:Z$26,$R$4:$R$26)*($R9-COUNTIF(BJ$4:BJ9,"Hold"))+INTERCEPT(Z$4:Z$26,$R$4:$R$26)),NA())</f>
        <v>#N/A</v>
      </c>
      <c r="AM9" s="51" t="e">
        <f>IFERROR(IF(COUNT($U$4:$U9)&lt;&gt;AM$2,NA(),SLOPE(AA$4:AA$26,$R$4:$R$26)*($R9-COUNTIF(BK$4:BK9,"Hold"))+INTERCEPT(AA$4:AA$26,$R$4:$R$26)),NA())</f>
        <v>#N/A</v>
      </c>
      <c r="AN9" s="51" t="e">
        <f>IFERROR(IF(COUNT($U$4:$U9)&lt;&gt;AN$2,NA(),SLOPE(AB$4:AB$26,$R$4:$R$26)*($R9-COUNTIF(BL$4:BL9,"Hold"))+INTERCEPT(AB$4:AB$26,$R$4:$R$26)),NA())</f>
        <v>#N/A</v>
      </c>
      <c r="AO9" s="51" t="e">
        <f>IFERROR(IF(COUNT($U$4:$U9)&lt;&gt;AO$2,NA(),SLOPE(AC$4:AC$26,$R$4:$R$26)*($R9-COUNTIF(BM$4:BM9,"Hold"))+INTERCEPT(AC$4:AC$26,$R$4:$R$26)),NA())</f>
        <v>#N/A</v>
      </c>
      <c r="AP9" s="51" t="e">
        <f>IFERROR(IF(COUNT($U$4:$U9)&lt;&gt;AP$2,NA(),SLOPE(AD$4:AD$26,$R$4:$R$26)*($R9-COUNTIF(BN$4:BN9,"Hold"))+INTERCEPT(AD$4:AD$26,$R$4:$R$26)),NA())</f>
        <v>#N/A</v>
      </c>
      <c r="AQ9" s="51" t="e">
        <f>IFERROR(IF(COUNT($U$4:$U9)&lt;&gt;AQ$2,NA(),SLOPE(AE$4:AE$26,$R$4:$R$26)*($R9-COUNTIF(BO$4:BO9,"Hold"))+INTERCEPT(AE$4:AE$26,$R$4:$R$26)),NA())</f>
        <v>#N/A</v>
      </c>
      <c r="AR9" s="51" t="e">
        <f>IFERROR(IF(COUNT($U$4:$U9)&lt;&gt;AR$2,NA(),SLOPE(AF$4:AF$26,$R$4:$R$26)*($R9-COUNTIF(BP$4:BP9,"Hold"))+INTERCEPT(AF$4:AF$26,$R$4:$R$26)),NA())</f>
        <v>#N/A</v>
      </c>
      <c r="AS9" s="51" t="e">
        <f>IFERROR(IF(COUNT($U$4:$U9)&lt;&gt;AS$2,NA(),SLOPE(AG$4:AG$26,$R$4:$R$26)*($R9-COUNTIF(BQ$4:BQ9,"Hold"))+INTERCEPT(AG$4:AG$26,$R$4:$R$26)),NA())</f>
        <v>#N/A</v>
      </c>
      <c r="AT9" s="51" t="e">
        <f>IFERROR(IF(COUNT($U$4:$U9)&lt;&gt;AT$2,NA(),SLOPE(AH$4:AH$26,$R$4:$R$26)*($R9-COUNTIF(BR$4:BR9,"Hold"))+INTERCEPT(AH$4:AH$26,$R$4:$R$26)),NA())</f>
        <v>#N/A</v>
      </c>
      <c r="AU9" s="51" t="e">
        <f>IFERROR(IF(COUNT($U$4:$U9)&lt;&gt;AU$2,NA(),SLOPE(AI$4:AI$26,$R$4:$R$26)*($R9-COUNTIF(BS$4:BS9,"Hold"))+INTERCEPT(AI$4:AI$26,$R$4:$R$26)),NA())</f>
        <v>#N/A</v>
      </c>
      <c r="AV9" s="57" t="e">
        <f>IF(AND(ISNUMBER($U9),COUNT($U$4:$U9)=AV$2),$G9,IF($H9="Hold",AV8,IF(COUNT($U$4:$U9)=AV$2,$V9+AV8,NA())))</f>
        <v>#N/A</v>
      </c>
      <c r="AW9" s="57" t="e">
        <f>IF(AND(ISNUMBER($U9),COUNT($U$4:$U9)=AW$2),$G9,IF($H9="Hold",AW8,IF(COUNT($U$4:$U9)=AW$2,$V9+AW8,NA())))</f>
        <v>#N/A</v>
      </c>
      <c r="AX9" s="57" t="e">
        <f>IF(AND(ISNUMBER($U9),COUNT($U$4:$U9)=AX$2),$G9,IF($H9="Hold",AX8,IF(COUNT($U$4:$U9)=AX$2,$V9+AX8,NA())))</f>
        <v>#N/A</v>
      </c>
      <c r="AY9" s="57" t="e">
        <f>IF(AND(ISNUMBER($U9),COUNT($U$4:$U9)=AY$2),$G9,IF($H9="Hold",AY8,IF(COUNT($U$4:$U9)=AY$2,$V9+AY8,NA())))</f>
        <v>#N/A</v>
      </c>
      <c r="AZ9" s="57" t="e">
        <f>IF(AND(ISNUMBER($U9),COUNT($U$4:$U9)=AZ$2),$G9,IF($H9="Hold",AZ8,IF(COUNT($U$4:$U9)=AZ$2,$V9+AZ8,NA())))</f>
        <v>#N/A</v>
      </c>
      <c r="BA9" s="57" t="e">
        <f>IF(AND(ISNUMBER($U9),COUNT($U$4:$U9)=BA$2),$G9,IF($H9="Hold",BA8,IF(COUNT($U$4:$U9)=BA$2,$V9+BA8,NA())))</f>
        <v>#N/A</v>
      </c>
      <c r="BB9" s="57" t="e">
        <f>IF(AND(ISNUMBER($U9),COUNT($U$4:$U9)=BB$2),$G9,IF($H9="Hold",BB8,IF(COUNT($U$4:$U9)=BB$2,$V9+BB8,NA())))</f>
        <v>#N/A</v>
      </c>
      <c r="BC9" s="57" t="e">
        <f>IF(AND(ISNUMBER($U9),COUNT($U$4:$U9)=BC$2),$G9,IF($H9="Hold",BC8,IF(COUNT($U$4:$U9)=BC$2,$V9+BC8,NA())))</f>
        <v>#N/A</v>
      </c>
      <c r="BD9" s="57" t="e">
        <f>IF(AND(ISNUMBER($U9),COUNT($U$4:$U9)=BD$2),$G9,IF($H9="Hold",BD8,IF(COUNT($U$4:$U9)=BD$2,$V9+BD8,NA())))</f>
        <v>#N/A</v>
      </c>
      <c r="BE9" s="57" t="e">
        <f>IF(AND(ISNUMBER($U9),COUNT($U$4:$U9)=BE$2),$G9,IF($H9="Hold",BE8,IF(COUNT($U$4:$U9)=BE$2,$V9+BE8,NA())))</f>
        <v>#N/A</v>
      </c>
      <c r="BF9" s="57" t="e">
        <f>IF(AND(ISNUMBER($U9),COUNT($U$4:$U9)=BF$2),$G9,IF($H9="Hold",BF8,IF(COUNT($U$4:$U9)=BF$2,$V9+BF8,NA())))</f>
        <v>#N/A</v>
      </c>
      <c r="BG9" s="57" t="e">
        <f>IF(AND(ISNUMBER($U9),COUNT($U$4:$U9)=BG$2),$G9,IF($H9="Hold",BG8,IF(COUNT($U$4:$U9)=BG$2,$V9+BG8,NA())))</f>
        <v>#N/A</v>
      </c>
      <c r="BH9" s="55" t="e">
        <f>IF(AND(COUNT($U$4:$U9)=BH$2,$H9="Hold"),"Hold",NA())</f>
        <v>#N/A</v>
      </c>
      <c r="BI9" s="55" t="e">
        <f>IF(AND(COUNT($U$4:$U9)=BI$2,$H9="Hold"),"Hold",NA())</f>
        <v>#N/A</v>
      </c>
      <c r="BJ9" s="55" t="e">
        <f>IF(AND(COUNT($U$4:$U9)=BJ$2,$H9="Hold"),"Hold",NA())</f>
        <v>#N/A</v>
      </c>
      <c r="BK9" s="55" t="e">
        <f>IF(AND(COUNT($U$4:$U9)=BK$2,$H9="Hold"),"Hold",NA())</f>
        <v>#N/A</v>
      </c>
      <c r="BL9" s="55" t="e">
        <f>IF(AND(COUNT($U$4:$U9)=BL$2,$H9="Hold"),"Hold",NA())</f>
        <v>#N/A</v>
      </c>
      <c r="BM9" s="55" t="e">
        <f>IF(AND(COUNT($U$4:$U9)=BM$2,$H9="Hold"),"Hold",NA())</f>
        <v>#N/A</v>
      </c>
      <c r="BN9" s="55" t="e">
        <f>IF(AND(COUNT($U$4:$U9)=BN$2,$H9="Hold"),"Hold",NA())</f>
        <v>#N/A</v>
      </c>
      <c r="BO9" s="55" t="e">
        <f>IF(AND(COUNT($U$4:$U9)=BO$2,$H9="Hold"),"Hold",NA())</f>
        <v>#N/A</v>
      </c>
      <c r="BP9" s="55" t="e">
        <f>IF(AND(COUNT($U$4:$U9)=BP$2,$H9="Hold"),"Hold",NA())</f>
        <v>#N/A</v>
      </c>
      <c r="BQ9" s="55" t="e">
        <f>IF(AND(COUNT($U$4:$U9)=BQ$2,$H9="Hold"),"Hold",NA())</f>
        <v>#N/A</v>
      </c>
      <c r="BR9" s="55" t="e">
        <f>IF(AND(COUNT($U$4:$U9)=BR$2,$H9="Hold"),"Hold",NA())</f>
        <v>#N/A</v>
      </c>
      <c r="BS9" s="55" t="e">
        <f>IF(AND(COUNT($U$4:$U9)=BS$2,$H9="Hold"),"Hold",NA())</f>
        <v>#N/A</v>
      </c>
    </row>
    <row r="10" spans="1:73" s="96" customFormat="1" ht="18.75" customHeight="1" x14ac:dyDescent="0.25">
      <c r="B10" s="23"/>
      <c r="C10" s="95"/>
      <c r="D10" s="9">
        <f t="shared" si="2"/>
        <v>12</v>
      </c>
      <c r="E10" s="10">
        <f t="shared" si="3"/>
        <v>42674</v>
      </c>
      <c r="F10" s="5" t="str">
        <f>IFERROR(IF(COUNT(G$4:G10)=0,"",IF(H10="Hold",F9,IF(ISNUMBER(U10),G10,F9+V10))),"")</f>
        <v/>
      </c>
      <c r="G10" s="13"/>
      <c r="H10" s="27"/>
      <c r="I10" s="17"/>
      <c r="J10" s="93"/>
      <c r="K10" s="34"/>
      <c r="L10" s="38"/>
      <c r="M10" s="38"/>
      <c r="N10" s="38"/>
      <c r="O10" s="38"/>
      <c r="P10" s="37"/>
      <c r="R10" s="46">
        <v>7</v>
      </c>
      <c r="S10" s="47" t="e">
        <f t="shared" si="0"/>
        <v>#N/A</v>
      </c>
      <c r="T10" s="47" t="s">
        <v>68</v>
      </c>
      <c r="U10" s="52" t="str">
        <f>IF(H10="30 Mins",$N$19,IF(H10="45 Mins",$N$20,IF(H10="60 Mins",$N$21,IF(H10="Alt 1",$N$22,IF(H10="Alt 2",$N$23,IF(H10="Alt 3",$N$24,IF(H10="Alt 4",$N$25,IF(H10="Alt 5",#REF!,IF(H10="Change",V9,"")))))))))</f>
        <v/>
      </c>
      <c r="V10" s="53" t="e">
        <f>IF(COUNT(U$4:U10)=0,NA(),IF(ISNUMBER(U10),U10,V9))</f>
        <v>#N/A</v>
      </c>
      <c r="W10" s="48" t="e">
        <f t="shared" si="1"/>
        <v>#N/A</v>
      </c>
      <c r="X10" s="72" t="str">
        <f>IF(AND(ISNUMBER($S10),COUNT($U$4:$U10)=X$2),$S10,"")</f>
        <v/>
      </c>
      <c r="Y10" s="72" t="str">
        <f>IF(AND(ISNUMBER($S10),COUNT($U$4:$U10)=Y$2),$S10,"")</f>
        <v/>
      </c>
      <c r="Z10" s="72" t="str">
        <f>IF(AND(ISNUMBER($S10),COUNT($U$4:$U10)=Z$2),$S10,"")</f>
        <v/>
      </c>
      <c r="AA10" s="72" t="str">
        <f>IF(AND(ISNUMBER($S10),COUNT($U$4:$U10)=AA$2),$S10,"")</f>
        <v/>
      </c>
      <c r="AB10" s="72" t="str">
        <f>IF(AND(ISNUMBER($S10),COUNT($U$4:$U10)=AB$2),$S10,"")</f>
        <v/>
      </c>
      <c r="AC10" s="72" t="str">
        <f>IF(AND(ISNUMBER($S10),COUNT($U$4:$U10)=AC$2),$S10,"")</f>
        <v/>
      </c>
      <c r="AD10" s="72" t="str">
        <f>IF(AND(ISNUMBER($S10),COUNT($U$4:$U10)=AD$2),$S10,"")</f>
        <v/>
      </c>
      <c r="AE10" s="72" t="str">
        <f>IF(AND(ISNUMBER($S10),COUNT($U$4:$U10)=AE$2),$S10,"")</f>
        <v/>
      </c>
      <c r="AF10" s="72" t="str">
        <f>IF(AND(ISNUMBER($S10),COUNT($U$4:$U10)=AF$2),$S10,"")</f>
        <v/>
      </c>
      <c r="AG10" s="72" t="str">
        <f>IF(AND(ISNUMBER($S10),COUNT($U$4:$U10)=AG$2),$S10,"")</f>
        <v/>
      </c>
      <c r="AH10" s="72" t="str">
        <f>IF(AND(ISNUMBER($S10),COUNT($U$4:$U10)=AH$2),$S10,"")</f>
        <v/>
      </c>
      <c r="AI10" s="72" t="str">
        <f>IF(AND(ISNUMBER($S10),COUNT($U$4:$U10)=AI$2),$S10,"")</f>
        <v/>
      </c>
      <c r="AJ10" s="51" t="e">
        <f>IFERROR(IF(COUNT($U$4:$U10)&lt;&gt;AJ$2,NA(),SLOPE(X$4:X$26,$R$4:$R$26)*($R10-COUNTIF(BH$4:BH10,"Hold"))+INTERCEPT(X$4:X$26,$R$4:$R$26)),NA())</f>
        <v>#N/A</v>
      </c>
      <c r="AK10" s="51" t="e">
        <f>IFERROR(IF(COUNT($U$4:$U10)&lt;&gt;AK$2,NA(),SLOPE(Y$4:Y$26,$R$4:$R$26)*($R10-COUNTIF(BI$4:BI10,"Hold"))+INTERCEPT(Y$4:Y$26,$R$4:$R$26)),NA())</f>
        <v>#N/A</v>
      </c>
      <c r="AL10" s="51" t="e">
        <f>IFERROR(IF(COUNT($U$4:$U10)&lt;&gt;AL$2,NA(),SLOPE(Z$4:Z$26,$R$4:$R$26)*($R10-COUNTIF(BJ$4:BJ10,"Hold"))+INTERCEPT(Z$4:Z$26,$R$4:$R$26)),NA())</f>
        <v>#N/A</v>
      </c>
      <c r="AM10" s="51" t="e">
        <f>IFERROR(IF(COUNT($U$4:$U10)&lt;&gt;AM$2,NA(),SLOPE(AA$4:AA$26,$R$4:$R$26)*($R10-COUNTIF(BK$4:BK10,"Hold"))+INTERCEPT(AA$4:AA$26,$R$4:$R$26)),NA())</f>
        <v>#N/A</v>
      </c>
      <c r="AN10" s="51" t="e">
        <f>IFERROR(IF(COUNT($U$4:$U10)&lt;&gt;AN$2,NA(),SLOPE(AB$4:AB$26,$R$4:$R$26)*($R10-COUNTIF(BL$4:BL10,"Hold"))+INTERCEPT(AB$4:AB$26,$R$4:$R$26)),NA())</f>
        <v>#N/A</v>
      </c>
      <c r="AO10" s="51" t="e">
        <f>IFERROR(IF(COUNT($U$4:$U10)&lt;&gt;AO$2,NA(),SLOPE(AC$4:AC$26,$R$4:$R$26)*($R10-COUNTIF(BM$4:BM10,"Hold"))+INTERCEPT(AC$4:AC$26,$R$4:$R$26)),NA())</f>
        <v>#N/A</v>
      </c>
      <c r="AP10" s="51" t="e">
        <f>IFERROR(IF(COUNT($U$4:$U10)&lt;&gt;AP$2,NA(),SLOPE(AD$4:AD$26,$R$4:$R$26)*($R10-COUNTIF(BN$4:BN10,"Hold"))+INTERCEPT(AD$4:AD$26,$R$4:$R$26)),NA())</f>
        <v>#N/A</v>
      </c>
      <c r="AQ10" s="51" t="e">
        <f>IFERROR(IF(COUNT($U$4:$U10)&lt;&gt;AQ$2,NA(),SLOPE(AE$4:AE$26,$R$4:$R$26)*($R10-COUNTIF(BO$4:BO10,"Hold"))+INTERCEPT(AE$4:AE$26,$R$4:$R$26)),NA())</f>
        <v>#N/A</v>
      </c>
      <c r="AR10" s="51" t="e">
        <f>IFERROR(IF(COUNT($U$4:$U10)&lt;&gt;AR$2,NA(),SLOPE(AF$4:AF$26,$R$4:$R$26)*($R10-COUNTIF(BP$4:BP10,"Hold"))+INTERCEPT(AF$4:AF$26,$R$4:$R$26)),NA())</f>
        <v>#N/A</v>
      </c>
      <c r="AS10" s="51" t="e">
        <f>IFERROR(IF(COUNT($U$4:$U10)&lt;&gt;AS$2,NA(),SLOPE(AG$4:AG$26,$R$4:$R$26)*($R10-COUNTIF(BQ$4:BQ10,"Hold"))+INTERCEPT(AG$4:AG$26,$R$4:$R$26)),NA())</f>
        <v>#N/A</v>
      </c>
      <c r="AT10" s="51" t="e">
        <f>IFERROR(IF(COUNT($U$4:$U10)&lt;&gt;AT$2,NA(),SLOPE(AH$4:AH$26,$R$4:$R$26)*($R10-COUNTIF(BR$4:BR10,"Hold"))+INTERCEPT(AH$4:AH$26,$R$4:$R$26)),NA())</f>
        <v>#N/A</v>
      </c>
      <c r="AU10" s="51" t="e">
        <f>IFERROR(IF(COUNT($U$4:$U10)&lt;&gt;AU$2,NA(),SLOPE(AI$4:AI$26,$R$4:$R$26)*($R10-COUNTIF(BS$4:BS10,"Hold"))+INTERCEPT(AI$4:AI$26,$R$4:$R$26)),NA())</f>
        <v>#N/A</v>
      </c>
      <c r="AV10" s="57" t="e">
        <f>IF(AND(ISNUMBER($U10),COUNT($U$4:$U10)=AV$2),$G10,IF($H10="Hold",AV9,IF(COUNT($U$4:$U10)=AV$2,$V10+AV9,NA())))</f>
        <v>#N/A</v>
      </c>
      <c r="AW10" s="57" t="e">
        <f>IF(AND(ISNUMBER($U10),COUNT($U$4:$U10)=AW$2),$G10,IF($H10="Hold",AW9,IF(COUNT($U$4:$U10)=AW$2,$V10+AW9,NA())))</f>
        <v>#N/A</v>
      </c>
      <c r="AX10" s="57" t="e">
        <f>IF(AND(ISNUMBER($U10),COUNT($U$4:$U10)=AX$2),$G10,IF($H10="Hold",AX9,IF(COUNT($U$4:$U10)=AX$2,$V10+AX9,NA())))</f>
        <v>#N/A</v>
      </c>
      <c r="AY10" s="57" t="e">
        <f>IF(AND(ISNUMBER($U10),COUNT($U$4:$U10)=AY$2),$G10,IF($H10="Hold",AY9,IF(COUNT($U$4:$U10)=AY$2,$V10+AY9,NA())))</f>
        <v>#N/A</v>
      </c>
      <c r="AZ10" s="57" t="e">
        <f>IF(AND(ISNUMBER($U10),COUNT($U$4:$U10)=AZ$2),$G10,IF($H10="Hold",AZ9,IF(COUNT($U$4:$U10)=AZ$2,$V10+AZ9,NA())))</f>
        <v>#N/A</v>
      </c>
      <c r="BA10" s="57" t="e">
        <f>IF(AND(ISNUMBER($U10),COUNT($U$4:$U10)=BA$2),$G10,IF($H10="Hold",BA9,IF(COUNT($U$4:$U10)=BA$2,$V10+BA9,NA())))</f>
        <v>#N/A</v>
      </c>
      <c r="BB10" s="57" t="e">
        <f>IF(AND(ISNUMBER($U10),COUNT($U$4:$U10)=BB$2),$G10,IF($H10="Hold",BB9,IF(COUNT($U$4:$U10)=BB$2,$V10+BB9,NA())))</f>
        <v>#N/A</v>
      </c>
      <c r="BC10" s="57" t="e">
        <f>IF(AND(ISNUMBER($U10),COUNT($U$4:$U10)=BC$2),$G10,IF($H10="Hold",BC9,IF(COUNT($U$4:$U10)=BC$2,$V10+BC9,NA())))</f>
        <v>#N/A</v>
      </c>
      <c r="BD10" s="57" t="e">
        <f>IF(AND(ISNUMBER($U10),COUNT($U$4:$U10)=BD$2),$G10,IF($H10="Hold",BD9,IF(COUNT($U$4:$U10)=BD$2,$V10+BD9,NA())))</f>
        <v>#N/A</v>
      </c>
      <c r="BE10" s="57" t="e">
        <f>IF(AND(ISNUMBER($U10),COUNT($U$4:$U10)=BE$2),$G10,IF($H10="Hold",BE9,IF(COUNT($U$4:$U10)=BE$2,$V10+BE9,NA())))</f>
        <v>#N/A</v>
      </c>
      <c r="BF10" s="57" t="e">
        <f>IF(AND(ISNUMBER($U10),COUNT($U$4:$U10)=BF$2),$G10,IF($H10="Hold",BF9,IF(COUNT($U$4:$U10)=BF$2,$V10+BF9,NA())))</f>
        <v>#N/A</v>
      </c>
      <c r="BG10" s="57" t="e">
        <f>IF(AND(ISNUMBER($U10),COUNT($U$4:$U10)=BG$2),$G10,IF($H10="Hold",BG9,IF(COUNT($U$4:$U10)=BG$2,$V10+BG9,NA())))</f>
        <v>#N/A</v>
      </c>
      <c r="BH10" s="55" t="e">
        <f>IF(AND(COUNT($U$4:$U10)=BH$2,$H10="Hold"),"Hold",NA())</f>
        <v>#N/A</v>
      </c>
      <c r="BI10" s="55" t="e">
        <f>IF(AND(COUNT($U$4:$U10)=BI$2,$H10="Hold"),"Hold",NA())</f>
        <v>#N/A</v>
      </c>
      <c r="BJ10" s="55" t="e">
        <f>IF(AND(COUNT($U$4:$U10)=BJ$2,$H10="Hold"),"Hold",NA())</f>
        <v>#N/A</v>
      </c>
      <c r="BK10" s="55" t="e">
        <f>IF(AND(COUNT($U$4:$U10)=BK$2,$H10="Hold"),"Hold",NA())</f>
        <v>#N/A</v>
      </c>
      <c r="BL10" s="55" t="e">
        <f>IF(AND(COUNT($U$4:$U10)=BL$2,$H10="Hold"),"Hold",NA())</f>
        <v>#N/A</v>
      </c>
      <c r="BM10" s="55" t="e">
        <f>IF(AND(COUNT($U$4:$U10)=BM$2,$H10="Hold"),"Hold",NA())</f>
        <v>#N/A</v>
      </c>
      <c r="BN10" s="55" t="e">
        <f>IF(AND(COUNT($U$4:$U10)=BN$2,$H10="Hold"),"Hold",NA())</f>
        <v>#N/A</v>
      </c>
      <c r="BO10" s="55" t="e">
        <f>IF(AND(COUNT($U$4:$U10)=BO$2,$H10="Hold"),"Hold",NA())</f>
        <v>#N/A</v>
      </c>
      <c r="BP10" s="55" t="e">
        <f>IF(AND(COUNT($U$4:$U10)=BP$2,$H10="Hold"),"Hold",NA())</f>
        <v>#N/A</v>
      </c>
      <c r="BQ10" s="55" t="e">
        <f>IF(AND(COUNT($U$4:$U10)=BQ$2,$H10="Hold"),"Hold",NA())</f>
        <v>#N/A</v>
      </c>
      <c r="BR10" s="55" t="e">
        <f>IF(AND(COUNT($U$4:$U10)=BR$2,$H10="Hold"),"Hold",NA())</f>
        <v>#N/A</v>
      </c>
      <c r="BS10" s="55" t="e">
        <f>IF(AND(COUNT($U$4:$U10)=BS$2,$H10="Hold"),"Hold",NA())</f>
        <v>#N/A</v>
      </c>
    </row>
    <row r="11" spans="1:73" s="96" customFormat="1" ht="18.75" customHeight="1" x14ac:dyDescent="0.25">
      <c r="B11" s="23"/>
      <c r="C11" s="95"/>
      <c r="D11" s="9">
        <f t="shared" si="2"/>
        <v>14</v>
      </c>
      <c r="E11" s="10">
        <f t="shared" si="3"/>
        <v>42688</v>
      </c>
      <c r="F11" s="5" t="str">
        <f>IFERROR(IF(COUNT(G$4:G11)=0,"",IF(H11="Hold",F10,IF(ISNUMBER(U11),G11,F10+V11))),"")</f>
        <v/>
      </c>
      <c r="G11" s="13"/>
      <c r="H11" s="27"/>
      <c r="I11" s="17"/>
      <c r="J11" s="93"/>
      <c r="K11" s="34"/>
      <c r="L11" s="146" t="s">
        <v>82</v>
      </c>
      <c r="M11" s="146"/>
      <c r="N11" s="146"/>
      <c r="O11" s="146"/>
      <c r="P11" s="37"/>
      <c r="R11" s="46">
        <v>8</v>
      </c>
      <c r="S11" s="47" t="e">
        <f t="shared" si="0"/>
        <v>#N/A</v>
      </c>
      <c r="T11" s="47"/>
      <c r="U11" s="52" t="str">
        <f>IF(H11="30 Mins",$N$19,IF(H11="45 Mins",$N$20,IF(H11="60 Mins",$N$21,IF(H11="Alt 1",$N$22,IF(H11="Alt 2",$N$23,IF(H11="Alt 3",$N$24,IF(H11="Alt 4",$N$25,IF(H11="Alt 5",#REF!,IF(H11="Change",V10,"")))))))))</f>
        <v/>
      </c>
      <c r="V11" s="53" t="e">
        <f>IF(COUNT(U$4:U11)=0,NA(),IF(ISNUMBER(U11),U11,V10))</f>
        <v>#N/A</v>
      </c>
      <c r="W11" s="48" t="e">
        <f t="shared" si="1"/>
        <v>#N/A</v>
      </c>
      <c r="X11" s="72" t="str">
        <f>IF(AND(ISNUMBER($S11),COUNT($U$4:$U11)=X$2),$S11,"")</f>
        <v/>
      </c>
      <c r="Y11" s="72" t="str">
        <f>IF(AND(ISNUMBER($S11),COUNT($U$4:$U11)=Y$2),$S11,"")</f>
        <v/>
      </c>
      <c r="Z11" s="72" t="str">
        <f>IF(AND(ISNUMBER($S11),COUNT($U$4:$U11)=Z$2),$S11,"")</f>
        <v/>
      </c>
      <c r="AA11" s="72" t="str">
        <f>IF(AND(ISNUMBER($S11),COUNT($U$4:$U11)=AA$2),$S11,"")</f>
        <v/>
      </c>
      <c r="AB11" s="72" t="str">
        <f>IF(AND(ISNUMBER($S11),COUNT($U$4:$U11)=AB$2),$S11,"")</f>
        <v/>
      </c>
      <c r="AC11" s="72" t="str">
        <f>IF(AND(ISNUMBER($S11),COUNT($U$4:$U11)=AC$2),$S11,"")</f>
        <v/>
      </c>
      <c r="AD11" s="72" t="str">
        <f>IF(AND(ISNUMBER($S11),COUNT($U$4:$U11)=AD$2),$S11,"")</f>
        <v/>
      </c>
      <c r="AE11" s="72" t="str">
        <f>IF(AND(ISNUMBER($S11),COUNT($U$4:$U11)=AE$2),$S11,"")</f>
        <v/>
      </c>
      <c r="AF11" s="72" t="str">
        <f>IF(AND(ISNUMBER($S11),COUNT($U$4:$U11)=AF$2),$S11,"")</f>
        <v/>
      </c>
      <c r="AG11" s="72" t="str">
        <f>IF(AND(ISNUMBER($S11),COUNT($U$4:$U11)=AG$2),$S11,"")</f>
        <v/>
      </c>
      <c r="AH11" s="72" t="str">
        <f>IF(AND(ISNUMBER($S11),COUNT($U$4:$U11)=AH$2),$S11,"")</f>
        <v/>
      </c>
      <c r="AI11" s="72" t="str">
        <f>IF(AND(ISNUMBER($S11),COUNT($U$4:$U11)=AI$2),$S11,"")</f>
        <v/>
      </c>
      <c r="AJ11" s="51" t="e">
        <f>IFERROR(IF(COUNT($U$4:$U11)&lt;&gt;AJ$2,NA(),SLOPE(X$4:X$26,$R$4:$R$26)*($R11-COUNTIF(BH$4:BH11,"Hold"))+INTERCEPT(X$4:X$26,$R$4:$R$26)),NA())</f>
        <v>#N/A</v>
      </c>
      <c r="AK11" s="51" t="e">
        <f>IFERROR(IF(COUNT($U$4:$U11)&lt;&gt;AK$2,NA(),SLOPE(Y$4:Y$26,$R$4:$R$26)*($R11-COUNTIF(BI$4:BI11,"Hold"))+INTERCEPT(Y$4:Y$26,$R$4:$R$26)),NA())</f>
        <v>#N/A</v>
      </c>
      <c r="AL11" s="51" t="e">
        <f>IFERROR(IF(COUNT($U$4:$U11)&lt;&gt;AL$2,NA(),SLOPE(Z$4:Z$26,$R$4:$R$26)*($R11-COUNTIF(BJ$4:BJ11,"Hold"))+INTERCEPT(Z$4:Z$26,$R$4:$R$26)),NA())</f>
        <v>#N/A</v>
      </c>
      <c r="AM11" s="51" t="e">
        <f>IFERROR(IF(COUNT($U$4:$U11)&lt;&gt;AM$2,NA(),SLOPE(AA$4:AA$26,$R$4:$R$26)*($R11-COUNTIF(BK$4:BK11,"Hold"))+INTERCEPT(AA$4:AA$26,$R$4:$R$26)),NA())</f>
        <v>#N/A</v>
      </c>
      <c r="AN11" s="51" t="e">
        <f>IFERROR(IF(COUNT($U$4:$U11)&lt;&gt;AN$2,NA(),SLOPE(AB$4:AB$26,$R$4:$R$26)*($R11-COUNTIF(BL$4:BL11,"Hold"))+INTERCEPT(AB$4:AB$26,$R$4:$R$26)),NA())</f>
        <v>#N/A</v>
      </c>
      <c r="AO11" s="51" t="e">
        <f>IFERROR(IF(COUNT($U$4:$U11)&lt;&gt;AO$2,NA(),SLOPE(AC$4:AC$26,$R$4:$R$26)*($R11-COUNTIF(BM$4:BM11,"Hold"))+INTERCEPT(AC$4:AC$26,$R$4:$R$26)),NA())</f>
        <v>#N/A</v>
      </c>
      <c r="AP11" s="51" t="e">
        <f>IFERROR(IF(COUNT($U$4:$U11)&lt;&gt;AP$2,NA(),SLOPE(AD$4:AD$26,$R$4:$R$26)*($R11-COUNTIF(BN$4:BN11,"Hold"))+INTERCEPT(AD$4:AD$26,$R$4:$R$26)),NA())</f>
        <v>#N/A</v>
      </c>
      <c r="AQ11" s="51" t="e">
        <f>IFERROR(IF(COUNT($U$4:$U11)&lt;&gt;AQ$2,NA(),SLOPE(AE$4:AE$26,$R$4:$R$26)*($R11-COUNTIF(BO$4:BO11,"Hold"))+INTERCEPT(AE$4:AE$26,$R$4:$R$26)),NA())</f>
        <v>#N/A</v>
      </c>
      <c r="AR11" s="51" t="e">
        <f>IFERROR(IF(COUNT($U$4:$U11)&lt;&gt;AR$2,NA(),SLOPE(AF$4:AF$26,$R$4:$R$26)*($R11-COUNTIF(BP$4:BP11,"Hold"))+INTERCEPT(AF$4:AF$26,$R$4:$R$26)),NA())</f>
        <v>#N/A</v>
      </c>
      <c r="AS11" s="51" t="e">
        <f>IFERROR(IF(COUNT($U$4:$U11)&lt;&gt;AS$2,NA(),SLOPE(AG$4:AG$26,$R$4:$R$26)*($R11-COUNTIF(BQ$4:BQ11,"Hold"))+INTERCEPT(AG$4:AG$26,$R$4:$R$26)),NA())</f>
        <v>#N/A</v>
      </c>
      <c r="AT11" s="51" t="e">
        <f>IFERROR(IF(COUNT($U$4:$U11)&lt;&gt;AT$2,NA(),SLOPE(AH$4:AH$26,$R$4:$R$26)*($R11-COUNTIF(BR$4:BR11,"Hold"))+INTERCEPT(AH$4:AH$26,$R$4:$R$26)),NA())</f>
        <v>#N/A</v>
      </c>
      <c r="AU11" s="51" t="e">
        <f>IFERROR(IF(COUNT($U$4:$U11)&lt;&gt;AU$2,NA(),SLOPE(AI$4:AI$26,$R$4:$R$26)*($R11-COUNTIF(BS$4:BS11,"Hold"))+INTERCEPT(AI$4:AI$26,$R$4:$R$26)),NA())</f>
        <v>#N/A</v>
      </c>
      <c r="AV11" s="57" t="e">
        <f>IF(AND(ISNUMBER($U11),COUNT($U$4:$U11)=AV$2),$G11,IF($H11="Hold",AV10,IF(COUNT($U$4:$U11)=AV$2,$V11+AV10,NA())))</f>
        <v>#N/A</v>
      </c>
      <c r="AW11" s="57" t="e">
        <f>IF(AND(ISNUMBER($U11),COUNT($U$4:$U11)=AW$2),$G11,IF($H11="Hold",AW10,IF(COUNT($U$4:$U11)=AW$2,$V11+AW10,NA())))</f>
        <v>#N/A</v>
      </c>
      <c r="AX11" s="57" t="e">
        <f>IF(AND(ISNUMBER($U11),COUNT($U$4:$U11)=AX$2),$G11,IF($H11="Hold",AX10,IF(COUNT($U$4:$U11)=AX$2,$V11+AX10,NA())))</f>
        <v>#N/A</v>
      </c>
      <c r="AY11" s="57" t="e">
        <f>IF(AND(ISNUMBER($U11),COUNT($U$4:$U11)=AY$2),$G11,IF($H11="Hold",AY10,IF(COUNT($U$4:$U11)=AY$2,$V11+AY10,NA())))</f>
        <v>#N/A</v>
      </c>
      <c r="AZ11" s="57" t="e">
        <f>IF(AND(ISNUMBER($U11),COUNT($U$4:$U11)=AZ$2),$G11,IF($H11="Hold",AZ10,IF(COUNT($U$4:$U11)=AZ$2,$V11+AZ10,NA())))</f>
        <v>#N/A</v>
      </c>
      <c r="BA11" s="57" t="e">
        <f>IF(AND(ISNUMBER($U11),COUNT($U$4:$U11)=BA$2),$G11,IF($H11="Hold",BA10,IF(COUNT($U$4:$U11)=BA$2,$V11+BA10,NA())))</f>
        <v>#N/A</v>
      </c>
      <c r="BB11" s="57" t="e">
        <f>IF(AND(ISNUMBER($U11),COUNT($U$4:$U11)=BB$2),$G11,IF($H11="Hold",BB10,IF(COUNT($U$4:$U11)=BB$2,$V11+BB10,NA())))</f>
        <v>#N/A</v>
      </c>
      <c r="BC11" s="57" t="e">
        <f>IF(AND(ISNUMBER($U11),COUNT($U$4:$U11)=BC$2),$G11,IF($H11="Hold",BC10,IF(COUNT($U$4:$U11)=BC$2,$V11+BC10,NA())))</f>
        <v>#N/A</v>
      </c>
      <c r="BD11" s="57" t="e">
        <f>IF(AND(ISNUMBER($U11),COUNT($U$4:$U11)=BD$2),$G11,IF($H11="Hold",BD10,IF(COUNT($U$4:$U11)=BD$2,$V11+BD10,NA())))</f>
        <v>#N/A</v>
      </c>
      <c r="BE11" s="57" t="e">
        <f>IF(AND(ISNUMBER($U11),COUNT($U$4:$U11)=BE$2),$G11,IF($H11="Hold",BE10,IF(COUNT($U$4:$U11)=BE$2,$V11+BE10,NA())))</f>
        <v>#N/A</v>
      </c>
      <c r="BF11" s="57" t="e">
        <f>IF(AND(ISNUMBER($U11),COUNT($U$4:$U11)=BF$2),$G11,IF($H11="Hold",BF10,IF(COUNT($U$4:$U11)=BF$2,$V11+BF10,NA())))</f>
        <v>#N/A</v>
      </c>
      <c r="BG11" s="57" t="e">
        <f>IF(AND(ISNUMBER($U11),COUNT($U$4:$U11)=BG$2),$G11,IF($H11="Hold",BG10,IF(COUNT($U$4:$U11)=BG$2,$V11+BG10,NA())))</f>
        <v>#N/A</v>
      </c>
      <c r="BH11" s="55" t="e">
        <f>IF(AND(COUNT($U$4:$U11)=BH$2,$H11="Hold"),"Hold",NA())</f>
        <v>#N/A</v>
      </c>
      <c r="BI11" s="55" t="e">
        <f>IF(AND(COUNT($U$4:$U11)=BI$2,$H11="Hold"),"Hold",NA())</f>
        <v>#N/A</v>
      </c>
      <c r="BJ11" s="55" t="e">
        <f>IF(AND(COUNT($U$4:$U11)=BJ$2,$H11="Hold"),"Hold",NA())</f>
        <v>#N/A</v>
      </c>
      <c r="BK11" s="55" t="e">
        <f>IF(AND(COUNT($U$4:$U11)=BK$2,$H11="Hold"),"Hold",NA())</f>
        <v>#N/A</v>
      </c>
      <c r="BL11" s="55" t="e">
        <f>IF(AND(COUNT($U$4:$U11)=BL$2,$H11="Hold"),"Hold",NA())</f>
        <v>#N/A</v>
      </c>
      <c r="BM11" s="55" t="e">
        <f>IF(AND(COUNT($U$4:$U11)=BM$2,$H11="Hold"),"Hold",NA())</f>
        <v>#N/A</v>
      </c>
      <c r="BN11" s="55" t="e">
        <f>IF(AND(COUNT($U$4:$U11)=BN$2,$H11="Hold"),"Hold",NA())</f>
        <v>#N/A</v>
      </c>
      <c r="BO11" s="55" t="e">
        <f>IF(AND(COUNT($U$4:$U11)=BO$2,$H11="Hold"),"Hold",NA())</f>
        <v>#N/A</v>
      </c>
      <c r="BP11" s="55" t="e">
        <f>IF(AND(COUNT($U$4:$U11)=BP$2,$H11="Hold"),"Hold",NA())</f>
        <v>#N/A</v>
      </c>
      <c r="BQ11" s="55" t="e">
        <f>IF(AND(COUNT($U$4:$U11)=BQ$2,$H11="Hold"),"Hold",NA())</f>
        <v>#N/A</v>
      </c>
      <c r="BR11" s="55" t="e">
        <f>IF(AND(COUNT($U$4:$U11)=BR$2,$H11="Hold"),"Hold",NA())</f>
        <v>#N/A</v>
      </c>
      <c r="BS11" s="55" t="e">
        <f>IF(AND(COUNT($U$4:$U11)=BS$2,$H11="Hold"),"Hold",NA())</f>
        <v>#N/A</v>
      </c>
    </row>
    <row r="12" spans="1:73" s="96" customFormat="1" ht="18.75" customHeight="1" x14ac:dyDescent="0.25">
      <c r="B12" s="23"/>
      <c r="C12" s="95"/>
      <c r="D12" s="9">
        <f t="shared" si="2"/>
        <v>16</v>
      </c>
      <c r="E12" s="10">
        <f t="shared" si="3"/>
        <v>42702</v>
      </c>
      <c r="F12" s="5" t="str">
        <f>IFERROR(IF(COUNT(G$4:G12)=0,"",IF(H12="Hold",F11,IF(ISNUMBER(U12),G12,F11+V12))),"")</f>
        <v/>
      </c>
      <c r="G12" s="13"/>
      <c r="H12" s="27"/>
      <c r="I12" s="17"/>
      <c r="J12" s="93"/>
      <c r="K12" s="34"/>
      <c r="L12" s="124"/>
      <c r="M12" s="124"/>
      <c r="N12" s="132" t="s">
        <v>83</v>
      </c>
      <c r="O12" s="132" t="s">
        <v>84</v>
      </c>
      <c r="P12" s="37"/>
      <c r="R12" s="46">
        <v>9</v>
      </c>
      <c r="S12" s="47" t="e">
        <f t="shared" si="0"/>
        <v>#N/A</v>
      </c>
      <c r="T12" s="47" t="str">
        <f>IF(ISNUMBER(N25),"Alt 4","")</f>
        <v/>
      </c>
      <c r="U12" s="52" t="str">
        <f>IF(H12="30 Mins",$N$19,IF(H12="45 Mins",$N$20,IF(H12="60 Mins",$N$21,IF(H12="Alt 1",$N$22,IF(H12="Alt 2",$N$23,IF(H12="Alt 3",$N$24,IF(H12="Alt 4",$N$25,IF(H12="Alt 5",#REF!,IF(H12="Change",V11,"")))))))))</f>
        <v/>
      </c>
      <c r="V12" s="53" t="e">
        <f>IF(COUNT(U$4:U12)=0,NA(),IF(ISNUMBER(U12),U12,V11))</f>
        <v>#N/A</v>
      </c>
      <c r="W12" s="48" t="e">
        <f t="shared" si="1"/>
        <v>#N/A</v>
      </c>
      <c r="X12" s="72" t="str">
        <f>IF(AND(ISNUMBER($S12),COUNT($U$4:$U12)=X$2),$S12,"")</f>
        <v/>
      </c>
      <c r="Y12" s="72" t="str">
        <f>IF(AND(ISNUMBER($S12),COUNT($U$4:$U12)=Y$2),$S12,"")</f>
        <v/>
      </c>
      <c r="Z12" s="72" t="str">
        <f>IF(AND(ISNUMBER($S12),COUNT($U$4:$U12)=Z$2),$S12,"")</f>
        <v/>
      </c>
      <c r="AA12" s="72" t="str">
        <f>IF(AND(ISNUMBER($S12),COUNT($U$4:$U12)=AA$2),$S12,"")</f>
        <v/>
      </c>
      <c r="AB12" s="72" t="str">
        <f>IF(AND(ISNUMBER($S12),COUNT($U$4:$U12)=AB$2),$S12,"")</f>
        <v/>
      </c>
      <c r="AC12" s="72" t="str">
        <f>IF(AND(ISNUMBER($S12),COUNT($U$4:$U12)=AC$2),$S12,"")</f>
        <v/>
      </c>
      <c r="AD12" s="72" t="str">
        <f>IF(AND(ISNUMBER($S12),COUNT($U$4:$U12)=AD$2),$S12,"")</f>
        <v/>
      </c>
      <c r="AE12" s="72" t="str">
        <f>IF(AND(ISNUMBER($S12),COUNT($U$4:$U12)=AE$2),$S12,"")</f>
        <v/>
      </c>
      <c r="AF12" s="72" t="str">
        <f>IF(AND(ISNUMBER($S12),COUNT($U$4:$U12)=AF$2),$S12,"")</f>
        <v/>
      </c>
      <c r="AG12" s="72" t="str">
        <f>IF(AND(ISNUMBER($S12),COUNT($U$4:$U12)=AG$2),$S12,"")</f>
        <v/>
      </c>
      <c r="AH12" s="72" t="str">
        <f>IF(AND(ISNUMBER($S12),COUNT($U$4:$U12)=AH$2),$S12,"")</f>
        <v/>
      </c>
      <c r="AI12" s="72" t="str">
        <f>IF(AND(ISNUMBER($S12),COUNT($U$4:$U12)=AI$2),$S12,"")</f>
        <v/>
      </c>
      <c r="AJ12" s="51" t="e">
        <f>IFERROR(IF(COUNT($U$4:$U12)&lt;&gt;AJ$2,NA(),SLOPE(X$4:X$26,$R$4:$R$26)*($R12-COUNTIF(BH$4:BH12,"Hold"))+INTERCEPT(X$4:X$26,$R$4:$R$26)),NA())</f>
        <v>#N/A</v>
      </c>
      <c r="AK12" s="51" t="e">
        <f>IFERROR(IF(COUNT($U$4:$U12)&lt;&gt;AK$2,NA(),SLOPE(Y$4:Y$26,$R$4:$R$26)*($R12-COUNTIF(BI$4:BI12,"Hold"))+INTERCEPT(Y$4:Y$26,$R$4:$R$26)),NA())</f>
        <v>#N/A</v>
      </c>
      <c r="AL12" s="51" t="e">
        <f>IFERROR(IF(COUNT($U$4:$U12)&lt;&gt;AL$2,NA(),SLOPE(Z$4:Z$26,$R$4:$R$26)*($R12-COUNTIF(BJ$4:BJ12,"Hold"))+INTERCEPT(Z$4:Z$26,$R$4:$R$26)),NA())</f>
        <v>#N/A</v>
      </c>
      <c r="AM12" s="51" t="e">
        <f>IFERROR(IF(COUNT($U$4:$U12)&lt;&gt;AM$2,NA(),SLOPE(AA$4:AA$26,$R$4:$R$26)*($R12-COUNTIF(BK$4:BK12,"Hold"))+INTERCEPT(AA$4:AA$26,$R$4:$R$26)),NA())</f>
        <v>#N/A</v>
      </c>
      <c r="AN12" s="51" t="e">
        <f>IFERROR(IF(COUNT($U$4:$U12)&lt;&gt;AN$2,NA(),SLOPE(AB$4:AB$26,$R$4:$R$26)*($R12-COUNTIF(BL$4:BL12,"Hold"))+INTERCEPT(AB$4:AB$26,$R$4:$R$26)),NA())</f>
        <v>#N/A</v>
      </c>
      <c r="AO12" s="51" t="e">
        <f>IFERROR(IF(COUNT($U$4:$U12)&lt;&gt;AO$2,NA(),SLOPE(AC$4:AC$26,$R$4:$R$26)*($R12-COUNTIF(BM$4:BM12,"Hold"))+INTERCEPT(AC$4:AC$26,$R$4:$R$26)),NA())</f>
        <v>#N/A</v>
      </c>
      <c r="AP12" s="51" t="e">
        <f>IFERROR(IF(COUNT($U$4:$U12)&lt;&gt;AP$2,NA(),SLOPE(AD$4:AD$26,$R$4:$R$26)*($R12-COUNTIF(BN$4:BN12,"Hold"))+INTERCEPT(AD$4:AD$26,$R$4:$R$26)),NA())</f>
        <v>#N/A</v>
      </c>
      <c r="AQ12" s="51" t="e">
        <f>IFERROR(IF(COUNT($U$4:$U12)&lt;&gt;AQ$2,NA(),SLOPE(AE$4:AE$26,$R$4:$R$26)*($R12-COUNTIF(BO$4:BO12,"Hold"))+INTERCEPT(AE$4:AE$26,$R$4:$R$26)),NA())</f>
        <v>#N/A</v>
      </c>
      <c r="AR12" s="51" t="e">
        <f>IFERROR(IF(COUNT($U$4:$U12)&lt;&gt;AR$2,NA(),SLOPE(AF$4:AF$26,$R$4:$R$26)*($R12-COUNTIF(BP$4:BP12,"Hold"))+INTERCEPT(AF$4:AF$26,$R$4:$R$26)),NA())</f>
        <v>#N/A</v>
      </c>
      <c r="AS12" s="51" t="e">
        <f>IFERROR(IF(COUNT($U$4:$U12)&lt;&gt;AS$2,NA(),SLOPE(AG$4:AG$26,$R$4:$R$26)*($R12-COUNTIF(BQ$4:BQ12,"Hold"))+INTERCEPT(AG$4:AG$26,$R$4:$R$26)),NA())</f>
        <v>#N/A</v>
      </c>
      <c r="AT12" s="51" t="e">
        <f>IFERROR(IF(COUNT($U$4:$U12)&lt;&gt;AT$2,NA(),SLOPE(AH$4:AH$26,$R$4:$R$26)*($R12-COUNTIF(BR$4:BR12,"Hold"))+INTERCEPT(AH$4:AH$26,$R$4:$R$26)),NA())</f>
        <v>#N/A</v>
      </c>
      <c r="AU12" s="51" t="e">
        <f>IFERROR(IF(COUNT($U$4:$U12)&lt;&gt;AU$2,NA(),SLOPE(AI$4:AI$26,$R$4:$R$26)*($R12-COUNTIF(BS$4:BS12,"Hold"))+INTERCEPT(AI$4:AI$26,$R$4:$R$26)),NA())</f>
        <v>#N/A</v>
      </c>
      <c r="AV12" s="57" t="e">
        <f>IF(AND(ISNUMBER($U12),COUNT($U$4:$U12)=AV$2),$G12,IF($H12="Hold",AV11,IF(COUNT($U$4:$U12)=AV$2,$V12+AV11,NA())))</f>
        <v>#N/A</v>
      </c>
      <c r="AW12" s="57" t="e">
        <f>IF(AND(ISNUMBER($U12),COUNT($U$4:$U12)=AW$2),$G12,IF($H12="Hold",AW11,IF(COUNT($U$4:$U12)=AW$2,$V12+AW11,NA())))</f>
        <v>#N/A</v>
      </c>
      <c r="AX12" s="57" t="e">
        <f>IF(AND(ISNUMBER($U12),COUNT($U$4:$U12)=AX$2),$G12,IF($H12="Hold",AX11,IF(COUNT($U$4:$U12)=AX$2,$V12+AX11,NA())))</f>
        <v>#N/A</v>
      </c>
      <c r="AY12" s="57" t="e">
        <f>IF(AND(ISNUMBER($U12),COUNT($U$4:$U12)=AY$2),$G12,IF($H12="Hold",AY11,IF(COUNT($U$4:$U12)=AY$2,$V12+AY11,NA())))</f>
        <v>#N/A</v>
      </c>
      <c r="AZ12" s="57" t="e">
        <f>IF(AND(ISNUMBER($U12),COUNT($U$4:$U12)=AZ$2),$G12,IF($H12="Hold",AZ11,IF(COUNT($U$4:$U12)=AZ$2,$V12+AZ11,NA())))</f>
        <v>#N/A</v>
      </c>
      <c r="BA12" s="57" t="e">
        <f>IF(AND(ISNUMBER($U12),COUNT($U$4:$U12)=BA$2),$G12,IF($H12="Hold",BA11,IF(COUNT($U$4:$U12)=BA$2,$V12+BA11,NA())))</f>
        <v>#N/A</v>
      </c>
      <c r="BB12" s="57" t="e">
        <f>IF(AND(ISNUMBER($U12),COUNT($U$4:$U12)=BB$2),$G12,IF($H12="Hold",BB11,IF(COUNT($U$4:$U12)=BB$2,$V12+BB11,NA())))</f>
        <v>#N/A</v>
      </c>
      <c r="BC12" s="57" t="e">
        <f>IF(AND(ISNUMBER($U12),COUNT($U$4:$U12)=BC$2),$G12,IF($H12="Hold",BC11,IF(COUNT($U$4:$U12)=BC$2,$V12+BC11,NA())))</f>
        <v>#N/A</v>
      </c>
      <c r="BD12" s="57" t="e">
        <f>IF(AND(ISNUMBER($U12),COUNT($U$4:$U12)=BD$2),$G12,IF($H12="Hold",BD11,IF(COUNT($U$4:$U12)=BD$2,$V12+BD11,NA())))</f>
        <v>#N/A</v>
      </c>
      <c r="BE12" s="57" t="e">
        <f>IF(AND(ISNUMBER($U12),COUNT($U$4:$U12)=BE$2),$G12,IF($H12="Hold",BE11,IF(COUNT($U$4:$U12)=BE$2,$V12+BE11,NA())))</f>
        <v>#N/A</v>
      </c>
      <c r="BF12" s="57" t="e">
        <f>IF(AND(ISNUMBER($U12),COUNT($U$4:$U12)=BF$2),$G12,IF($H12="Hold",BF11,IF(COUNT($U$4:$U12)=BF$2,$V12+BF11,NA())))</f>
        <v>#N/A</v>
      </c>
      <c r="BG12" s="57" t="e">
        <f>IF(AND(ISNUMBER($U12),COUNT($U$4:$U12)=BG$2),$G12,IF($H12="Hold",BG11,IF(COUNT($U$4:$U12)=BG$2,$V12+BG11,NA())))</f>
        <v>#N/A</v>
      </c>
      <c r="BH12" s="55" t="e">
        <f>IF(AND(COUNT($U$4:$U12)=BH$2,$H12="Hold"),"Hold",NA())</f>
        <v>#N/A</v>
      </c>
      <c r="BI12" s="55" t="e">
        <f>IF(AND(COUNT($U$4:$U12)=BI$2,$H12="Hold"),"Hold",NA())</f>
        <v>#N/A</v>
      </c>
      <c r="BJ12" s="55" t="e">
        <f>IF(AND(COUNT($U$4:$U12)=BJ$2,$H12="Hold"),"Hold",NA())</f>
        <v>#N/A</v>
      </c>
      <c r="BK12" s="55" t="e">
        <f>IF(AND(COUNT($U$4:$U12)=BK$2,$H12="Hold"),"Hold",NA())</f>
        <v>#N/A</v>
      </c>
      <c r="BL12" s="55" t="e">
        <f>IF(AND(COUNT($U$4:$U12)=BL$2,$H12="Hold"),"Hold",NA())</f>
        <v>#N/A</v>
      </c>
      <c r="BM12" s="55" t="e">
        <f>IF(AND(COUNT($U$4:$U12)=BM$2,$H12="Hold"),"Hold",NA())</f>
        <v>#N/A</v>
      </c>
      <c r="BN12" s="55" t="e">
        <f>IF(AND(COUNT($U$4:$U12)=BN$2,$H12="Hold"),"Hold",NA())</f>
        <v>#N/A</v>
      </c>
      <c r="BO12" s="55" t="e">
        <f>IF(AND(COUNT($U$4:$U12)=BO$2,$H12="Hold"),"Hold",NA())</f>
        <v>#N/A</v>
      </c>
      <c r="BP12" s="55" t="e">
        <f>IF(AND(COUNT($U$4:$U12)=BP$2,$H12="Hold"),"Hold",NA())</f>
        <v>#N/A</v>
      </c>
      <c r="BQ12" s="55" t="e">
        <f>IF(AND(COUNT($U$4:$U12)=BQ$2,$H12="Hold"),"Hold",NA())</f>
        <v>#N/A</v>
      </c>
      <c r="BR12" s="55" t="e">
        <f>IF(AND(COUNT($U$4:$U12)=BR$2,$H12="Hold"),"Hold",NA())</f>
        <v>#N/A</v>
      </c>
      <c r="BS12" s="55" t="e">
        <f>IF(AND(COUNT($U$4:$U12)=BS$2,$H12="Hold"),"Hold",NA())</f>
        <v>#N/A</v>
      </c>
    </row>
    <row r="13" spans="1:73" s="96" customFormat="1" ht="18.75" customHeight="1" thickBot="1" x14ac:dyDescent="0.3">
      <c r="B13" s="23"/>
      <c r="C13" s="95"/>
      <c r="D13" s="9">
        <f t="shared" si="2"/>
        <v>18</v>
      </c>
      <c r="E13" s="10">
        <f t="shared" si="3"/>
        <v>42716</v>
      </c>
      <c r="F13" s="5" t="str">
        <f>IFERROR(IF(COUNT(G$4:G13)=0,"",IF(H13="Hold",F12,IF(ISNUMBER(U13),G13,F12+V13))),"")</f>
        <v/>
      </c>
      <c r="G13" s="13"/>
      <c r="H13" s="27"/>
      <c r="I13" s="17"/>
      <c r="J13" s="93"/>
      <c r="K13" s="34"/>
      <c r="L13" s="148" t="s">
        <v>57</v>
      </c>
      <c r="M13" s="148"/>
      <c r="N13" s="134"/>
      <c r="O13" s="135"/>
      <c r="P13" s="37"/>
      <c r="R13" s="46">
        <v>10</v>
      </c>
      <c r="S13" s="47" t="e">
        <f t="shared" si="0"/>
        <v>#N/A</v>
      </c>
      <c r="T13" s="47" t="str">
        <f>IF(ISNUMBER(#REF!),"Alt 5","")</f>
        <v/>
      </c>
      <c r="U13" s="52" t="str">
        <f>IF(H13="30 Mins",$N$19,IF(H13="45 Mins",$N$20,IF(H13="60 Mins",$N$21,IF(H13="Alt 1",$N$22,IF(H13="Alt 2",$N$23,IF(H13="Alt 3",$N$24,IF(H13="Alt 4",$N$25,IF(H13="Alt 5",#REF!,IF(H13="Change",V12,"")))))))))</f>
        <v/>
      </c>
      <c r="V13" s="53" t="e">
        <f>IF(COUNT(U$4:U13)=0,NA(),IF(ISNUMBER(U13),U13,V12))</f>
        <v>#N/A</v>
      </c>
      <c r="W13" s="48" t="e">
        <f t="shared" si="1"/>
        <v>#N/A</v>
      </c>
      <c r="X13" s="72" t="str">
        <f>IF(AND(ISNUMBER($S13),COUNT($U$4:$U13)=X$2),$S13,"")</f>
        <v/>
      </c>
      <c r="Y13" s="72" t="str">
        <f>IF(AND(ISNUMBER($S13),COUNT($U$4:$U13)=Y$2),$S13,"")</f>
        <v/>
      </c>
      <c r="Z13" s="72" t="str">
        <f>IF(AND(ISNUMBER($S13),COUNT($U$4:$U13)=Z$2),$S13,"")</f>
        <v/>
      </c>
      <c r="AA13" s="72" t="str">
        <f>IF(AND(ISNUMBER($S13),COUNT($U$4:$U13)=AA$2),$S13,"")</f>
        <v/>
      </c>
      <c r="AB13" s="72" t="str">
        <f>IF(AND(ISNUMBER($S13),COUNT($U$4:$U13)=AB$2),$S13,"")</f>
        <v/>
      </c>
      <c r="AC13" s="72" t="str">
        <f>IF(AND(ISNUMBER($S13),COUNT($U$4:$U13)=AC$2),$S13,"")</f>
        <v/>
      </c>
      <c r="AD13" s="72" t="str">
        <f>IF(AND(ISNUMBER($S13),COUNT($U$4:$U13)=AD$2),$S13,"")</f>
        <v/>
      </c>
      <c r="AE13" s="72" t="str">
        <f>IF(AND(ISNUMBER($S13),COUNT($U$4:$U13)=AE$2),$S13,"")</f>
        <v/>
      </c>
      <c r="AF13" s="72" t="str">
        <f>IF(AND(ISNUMBER($S13),COUNT($U$4:$U13)=AF$2),$S13,"")</f>
        <v/>
      </c>
      <c r="AG13" s="72" t="str">
        <f>IF(AND(ISNUMBER($S13),COUNT($U$4:$U13)=AG$2),$S13,"")</f>
        <v/>
      </c>
      <c r="AH13" s="72" t="str">
        <f>IF(AND(ISNUMBER($S13),COUNT($U$4:$U13)=AH$2),$S13,"")</f>
        <v/>
      </c>
      <c r="AI13" s="72" t="str">
        <f>IF(AND(ISNUMBER($S13),COUNT($U$4:$U13)=AI$2),$S13,"")</f>
        <v/>
      </c>
      <c r="AJ13" s="51" t="e">
        <f>IFERROR(IF(COUNT($U$4:$U13)&lt;&gt;AJ$2,NA(),SLOPE(X$4:X$26,$R$4:$R$26)*($R13-COUNTIF(BH$4:BH13,"Hold"))+INTERCEPT(X$4:X$26,$R$4:$R$26)),NA())</f>
        <v>#N/A</v>
      </c>
      <c r="AK13" s="51" t="e">
        <f>IFERROR(IF(COUNT($U$4:$U13)&lt;&gt;AK$2,NA(),SLOPE(Y$4:Y$26,$R$4:$R$26)*($R13-COUNTIF(BI$4:BI13,"Hold"))+INTERCEPT(Y$4:Y$26,$R$4:$R$26)),NA())</f>
        <v>#N/A</v>
      </c>
      <c r="AL13" s="51" t="e">
        <f>IFERROR(IF(COUNT($U$4:$U13)&lt;&gt;AL$2,NA(),SLOPE(Z$4:Z$26,$R$4:$R$26)*($R13-COUNTIF(BJ$4:BJ13,"Hold"))+INTERCEPT(Z$4:Z$26,$R$4:$R$26)),NA())</f>
        <v>#N/A</v>
      </c>
      <c r="AM13" s="51" t="e">
        <f>IFERROR(IF(COUNT($U$4:$U13)&lt;&gt;AM$2,NA(),SLOPE(AA$4:AA$26,$R$4:$R$26)*($R13-COUNTIF(BK$4:BK13,"Hold"))+INTERCEPT(AA$4:AA$26,$R$4:$R$26)),NA())</f>
        <v>#N/A</v>
      </c>
      <c r="AN13" s="51" t="e">
        <f>IFERROR(IF(COUNT($U$4:$U13)&lt;&gt;AN$2,NA(),SLOPE(AB$4:AB$26,$R$4:$R$26)*($R13-COUNTIF(BL$4:BL13,"Hold"))+INTERCEPT(AB$4:AB$26,$R$4:$R$26)),NA())</f>
        <v>#N/A</v>
      </c>
      <c r="AO13" s="51" t="e">
        <f>IFERROR(IF(COUNT($U$4:$U13)&lt;&gt;AO$2,NA(),SLOPE(AC$4:AC$26,$R$4:$R$26)*($R13-COUNTIF(BM$4:BM13,"Hold"))+INTERCEPT(AC$4:AC$26,$R$4:$R$26)),NA())</f>
        <v>#N/A</v>
      </c>
      <c r="AP13" s="51" t="e">
        <f>IFERROR(IF(COUNT($U$4:$U13)&lt;&gt;AP$2,NA(),SLOPE(AD$4:AD$26,$R$4:$R$26)*($R13-COUNTIF(BN$4:BN13,"Hold"))+INTERCEPT(AD$4:AD$26,$R$4:$R$26)),NA())</f>
        <v>#N/A</v>
      </c>
      <c r="AQ13" s="51" t="e">
        <f>IFERROR(IF(COUNT($U$4:$U13)&lt;&gt;AQ$2,NA(),SLOPE(AE$4:AE$26,$R$4:$R$26)*($R13-COUNTIF(BO$4:BO13,"Hold"))+INTERCEPT(AE$4:AE$26,$R$4:$R$26)),NA())</f>
        <v>#N/A</v>
      </c>
      <c r="AR13" s="51" t="e">
        <f>IFERROR(IF(COUNT($U$4:$U13)&lt;&gt;AR$2,NA(),SLOPE(AF$4:AF$26,$R$4:$R$26)*($R13-COUNTIF(BP$4:BP13,"Hold"))+INTERCEPT(AF$4:AF$26,$R$4:$R$26)),NA())</f>
        <v>#N/A</v>
      </c>
      <c r="AS13" s="51" t="e">
        <f>IFERROR(IF(COUNT($U$4:$U13)&lt;&gt;AS$2,NA(),SLOPE(AG$4:AG$26,$R$4:$R$26)*($R13-COUNTIF(BQ$4:BQ13,"Hold"))+INTERCEPT(AG$4:AG$26,$R$4:$R$26)),NA())</f>
        <v>#N/A</v>
      </c>
      <c r="AT13" s="51" t="e">
        <f>IFERROR(IF(COUNT($U$4:$U13)&lt;&gt;AT$2,NA(),SLOPE(AH$4:AH$26,$R$4:$R$26)*($R13-COUNTIF(BR$4:BR13,"Hold"))+INTERCEPT(AH$4:AH$26,$R$4:$R$26)),NA())</f>
        <v>#N/A</v>
      </c>
      <c r="AU13" s="51" t="e">
        <f>IFERROR(IF(COUNT($U$4:$U13)&lt;&gt;AU$2,NA(),SLOPE(AI$4:AI$26,$R$4:$R$26)*($R13-COUNTIF(BS$4:BS13,"Hold"))+INTERCEPT(AI$4:AI$26,$R$4:$R$26)),NA())</f>
        <v>#N/A</v>
      </c>
      <c r="AV13" s="57" t="e">
        <f>IF(AND(ISNUMBER($U13),COUNT($U$4:$U13)=AV$2),$G13,IF($H13="Hold",AV12,IF(COUNT($U$4:$U13)=AV$2,$V13+AV12,NA())))</f>
        <v>#N/A</v>
      </c>
      <c r="AW13" s="57" t="e">
        <f>IF(AND(ISNUMBER($U13),COUNT($U$4:$U13)=AW$2),$G13,IF($H13="Hold",AW12,IF(COUNT($U$4:$U13)=AW$2,$V13+AW12,NA())))</f>
        <v>#N/A</v>
      </c>
      <c r="AX13" s="57" t="e">
        <f>IF(AND(ISNUMBER($U13),COUNT($U$4:$U13)=AX$2),$G13,IF($H13="Hold",AX12,IF(COUNT($U$4:$U13)=AX$2,$V13+AX12,NA())))</f>
        <v>#N/A</v>
      </c>
      <c r="AY13" s="57" t="e">
        <f>IF(AND(ISNUMBER($U13),COUNT($U$4:$U13)=AY$2),$G13,IF($H13="Hold",AY12,IF(COUNT($U$4:$U13)=AY$2,$V13+AY12,NA())))</f>
        <v>#N/A</v>
      </c>
      <c r="AZ13" s="57" t="e">
        <f>IF(AND(ISNUMBER($U13),COUNT($U$4:$U13)=AZ$2),$G13,IF($H13="Hold",AZ12,IF(COUNT($U$4:$U13)=AZ$2,$V13+AZ12,NA())))</f>
        <v>#N/A</v>
      </c>
      <c r="BA13" s="57" t="e">
        <f>IF(AND(ISNUMBER($U13),COUNT($U$4:$U13)=BA$2),$G13,IF($H13="Hold",BA12,IF(COUNT($U$4:$U13)=BA$2,$V13+BA12,NA())))</f>
        <v>#N/A</v>
      </c>
      <c r="BB13" s="57" t="e">
        <f>IF(AND(ISNUMBER($U13),COUNT($U$4:$U13)=BB$2),$G13,IF($H13="Hold",BB12,IF(COUNT($U$4:$U13)=BB$2,$V13+BB12,NA())))</f>
        <v>#N/A</v>
      </c>
      <c r="BC13" s="57" t="e">
        <f>IF(AND(ISNUMBER($U13),COUNT($U$4:$U13)=BC$2),$G13,IF($H13="Hold",BC12,IF(COUNT($U$4:$U13)=BC$2,$V13+BC12,NA())))</f>
        <v>#N/A</v>
      </c>
      <c r="BD13" s="57" t="e">
        <f>IF(AND(ISNUMBER($U13),COUNT($U$4:$U13)=BD$2),$G13,IF($H13="Hold",BD12,IF(COUNT($U$4:$U13)=BD$2,$V13+BD12,NA())))</f>
        <v>#N/A</v>
      </c>
      <c r="BE13" s="57" t="e">
        <f>IF(AND(ISNUMBER($U13),COUNT($U$4:$U13)=BE$2),$G13,IF($H13="Hold",BE12,IF(COUNT($U$4:$U13)=BE$2,$V13+BE12,NA())))</f>
        <v>#N/A</v>
      </c>
      <c r="BF13" s="57" t="e">
        <f>IF(AND(ISNUMBER($U13),COUNT($U$4:$U13)=BF$2),$G13,IF($H13="Hold",BF12,IF(COUNT($U$4:$U13)=BF$2,$V13+BF12,NA())))</f>
        <v>#N/A</v>
      </c>
      <c r="BG13" s="57" t="e">
        <f>IF(AND(ISNUMBER($U13),COUNT($U$4:$U13)=BG$2),$G13,IF($H13="Hold",BG12,IF(COUNT($U$4:$U13)=BG$2,$V13+BG12,NA())))</f>
        <v>#N/A</v>
      </c>
      <c r="BH13" s="55" t="e">
        <f>IF(AND(COUNT($U$4:$U13)=BH$2,$H13="Hold"),"Hold",NA())</f>
        <v>#N/A</v>
      </c>
      <c r="BI13" s="55" t="e">
        <f>IF(AND(COUNT($U$4:$U13)=BI$2,$H13="Hold"),"Hold",NA())</f>
        <v>#N/A</v>
      </c>
      <c r="BJ13" s="55" t="e">
        <f>IF(AND(COUNT($U$4:$U13)=BJ$2,$H13="Hold"),"Hold",NA())</f>
        <v>#N/A</v>
      </c>
      <c r="BK13" s="55" t="e">
        <f>IF(AND(COUNT($U$4:$U13)=BK$2,$H13="Hold"),"Hold",NA())</f>
        <v>#N/A</v>
      </c>
      <c r="BL13" s="55" t="e">
        <f>IF(AND(COUNT($U$4:$U13)=BL$2,$H13="Hold"),"Hold",NA())</f>
        <v>#N/A</v>
      </c>
      <c r="BM13" s="55" t="e">
        <f>IF(AND(COUNT($U$4:$U13)=BM$2,$H13="Hold"),"Hold",NA())</f>
        <v>#N/A</v>
      </c>
      <c r="BN13" s="55" t="e">
        <f>IF(AND(COUNT($U$4:$U13)=BN$2,$H13="Hold"),"Hold",NA())</f>
        <v>#N/A</v>
      </c>
      <c r="BO13" s="55" t="e">
        <f>IF(AND(COUNT($U$4:$U13)=BO$2,$H13="Hold"),"Hold",NA())</f>
        <v>#N/A</v>
      </c>
      <c r="BP13" s="55" t="e">
        <f>IF(AND(COUNT($U$4:$U13)=BP$2,$H13="Hold"),"Hold",NA())</f>
        <v>#N/A</v>
      </c>
      <c r="BQ13" s="55" t="e">
        <f>IF(AND(COUNT($U$4:$U13)=BQ$2,$H13="Hold"),"Hold",NA())</f>
        <v>#N/A</v>
      </c>
      <c r="BR13" s="55" t="e">
        <f>IF(AND(COUNT($U$4:$U13)=BR$2,$H13="Hold"),"Hold",NA())</f>
        <v>#N/A</v>
      </c>
      <c r="BS13" s="55" t="e">
        <f>IF(AND(COUNT($U$4:$U13)=BS$2,$H13="Hold"),"Hold",NA())</f>
        <v>#N/A</v>
      </c>
    </row>
    <row r="14" spans="1:73" s="96" customFormat="1" ht="18.75" customHeight="1" thickTop="1" thickBot="1" x14ac:dyDescent="0.3">
      <c r="B14" s="23"/>
      <c r="C14" s="95"/>
      <c r="D14" s="9">
        <f t="shared" si="2"/>
        <v>20</v>
      </c>
      <c r="E14" s="10">
        <f t="shared" si="3"/>
        <v>42730</v>
      </c>
      <c r="F14" s="5" t="str">
        <f>IFERROR(IF(COUNT(G$4:G14)=0,"",IF(H14="Hold",F13,IF(ISNUMBER(U14),G14,F13+V14))),"")</f>
        <v/>
      </c>
      <c r="G14" s="13"/>
      <c r="H14" s="27"/>
      <c r="I14" s="17"/>
      <c r="J14" s="93"/>
      <c r="K14" s="34"/>
      <c r="L14" s="148" t="s">
        <v>58</v>
      </c>
      <c r="M14" s="148"/>
      <c r="N14" s="136"/>
      <c r="O14" s="137"/>
      <c r="P14" s="37"/>
      <c r="R14" s="46">
        <v>11</v>
      </c>
      <c r="S14" s="47" t="e">
        <f t="shared" si="0"/>
        <v>#N/A</v>
      </c>
      <c r="T14" s="47"/>
      <c r="U14" s="52" t="str">
        <f>IF(H14="30 Mins",$N$19,IF(H14="45 Mins",$N$20,IF(H14="60 Mins",$N$21,IF(H14="Alt 1",$N$22,IF(H14="Alt 2",$N$23,IF(H14="Alt 3",$N$24,IF(H14="Alt 4",$N$25,IF(H14="Alt 5",#REF!,IF(H14="Change",V13,"")))))))))</f>
        <v/>
      </c>
      <c r="V14" s="53" t="e">
        <f>IF(COUNT(U$4:U14)=0,NA(),IF(ISNUMBER(U14),U14,V13))</f>
        <v>#N/A</v>
      </c>
      <c r="W14" s="48" t="e">
        <f t="shared" si="1"/>
        <v>#N/A</v>
      </c>
      <c r="X14" s="72" t="str">
        <f>IF(AND(ISNUMBER($S14),COUNT($U$4:$U14)=X$2),$S14,"")</f>
        <v/>
      </c>
      <c r="Y14" s="72" t="str">
        <f>IF(AND(ISNUMBER($S14),COUNT($U$4:$U14)=Y$2),$S14,"")</f>
        <v/>
      </c>
      <c r="Z14" s="72" t="str">
        <f>IF(AND(ISNUMBER($S14),COUNT($U$4:$U14)=Z$2),$S14,"")</f>
        <v/>
      </c>
      <c r="AA14" s="72" t="str">
        <f>IF(AND(ISNUMBER($S14),COUNT($U$4:$U14)=AA$2),$S14,"")</f>
        <v/>
      </c>
      <c r="AB14" s="72" t="str">
        <f>IF(AND(ISNUMBER($S14),COUNT($U$4:$U14)=AB$2),$S14,"")</f>
        <v/>
      </c>
      <c r="AC14" s="72" t="str">
        <f>IF(AND(ISNUMBER($S14),COUNT($U$4:$U14)=AC$2),$S14,"")</f>
        <v/>
      </c>
      <c r="AD14" s="72" t="str">
        <f>IF(AND(ISNUMBER($S14),COUNT($U$4:$U14)=AD$2),$S14,"")</f>
        <v/>
      </c>
      <c r="AE14" s="72" t="str">
        <f>IF(AND(ISNUMBER($S14),COUNT($U$4:$U14)=AE$2),$S14,"")</f>
        <v/>
      </c>
      <c r="AF14" s="72" t="str">
        <f>IF(AND(ISNUMBER($S14),COUNT($U$4:$U14)=AF$2),$S14,"")</f>
        <v/>
      </c>
      <c r="AG14" s="72" t="str">
        <f>IF(AND(ISNUMBER($S14),COUNT($U$4:$U14)=AG$2),$S14,"")</f>
        <v/>
      </c>
      <c r="AH14" s="72" t="str">
        <f>IF(AND(ISNUMBER($S14),COUNT($U$4:$U14)=AH$2),$S14,"")</f>
        <v/>
      </c>
      <c r="AI14" s="72" t="str">
        <f>IF(AND(ISNUMBER($S14),COUNT($U$4:$U14)=AI$2),$S14,"")</f>
        <v/>
      </c>
      <c r="AJ14" s="51" t="e">
        <f>IFERROR(IF(COUNT($U$4:$U14)&lt;&gt;AJ$2,NA(),SLOPE(X$4:X$26,$R$4:$R$26)*($R14-COUNTIF(BH$4:BH14,"Hold"))+INTERCEPT(X$4:X$26,$R$4:$R$26)),NA())</f>
        <v>#N/A</v>
      </c>
      <c r="AK14" s="51" t="e">
        <f>IFERROR(IF(COUNT($U$4:$U14)&lt;&gt;AK$2,NA(),SLOPE(Y$4:Y$26,$R$4:$R$26)*($R14-COUNTIF(BI$4:BI14,"Hold"))+INTERCEPT(Y$4:Y$26,$R$4:$R$26)),NA())</f>
        <v>#N/A</v>
      </c>
      <c r="AL14" s="51" t="e">
        <f>IFERROR(IF(COUNT($U$4:$U14)&lt;&gt;AL$2,NA(),SLOPE(Z$4:Z$26,$R$4:$R$26)*($R14-COUNTIF(BJ$4:BJ14,"Hold"))+INTERCEPT(Z$4:Z$26,$R$4:$R$26)),NA())</f>
        <v>#N/A</v>
      </c>
      <c r="AM14" s="51" t="e">
        <f>IFERROR(IF(COUNT($U$4:$U14)&lt;&gt;AM$2,NA(),SLOPE(AA$4:AA$26,$R$4:$R$26)*($R14-COUNTIF(BK$4:BK14,"Hold"))+INTERCEPT(AA$4:AA$26,$R$4:$R$26)),NA())</f>
        <v>#N/A</v>
      </c>
      <c r="AN14" s="51" t="e">
        <f>IFERROR(IF(COUNT($U$4:$U14)&lt;&gt;AN$2,NA(),SLOPE(AB$4:AB$26,$R$4:$R$26)*($R14-COUNTIF(BL$4:BL14,"Hold"))+INTERCEPT(AB$4:AB$26,$R$4:$R$26)),NA())</f>
        <v>#N/A</v>
      </c>
      <c r="AO14" s="51" t="e">
        <f>IFERROR(IF(COUNT($U$4:$U14)&lt;&gt;AO$2,NA(),SLOPE(AC$4:AC$26,$R$4:$R$26)*($R14-COUNTIF(BM$4:BM14,"Hold"))+INTERCEPT(AC$4:AC$26,$R$4:$R$26)),NA())</f>
        <v>#N/A</v>
      </c>
      <c r="AP14" s="51" t="e">
        <f>IFERROR(IF(COUNT($U$4:$U14)&lt;&gt;AP$2,NA(),SLOPE(AD$4:AD$26,$R$4:$R$26)*($R14-COUNTIF(BN$4:BN14,"Hold"))+INTERCEPT(AD$4:AD$26,$R$4:$R$26)),NA())</f>
        <v>#N/A</v>
      </c>
      <c r="AQ14" s="51" t="e">
        <f>IFERROR(IF(COUNT($U$4:$U14)&lt;&gt;AQ$2,NA(),SLOPE(AE$4:AE$26,$R$4:$R$26)*($R14-COUNTIF(BO$4:BO14,"Hold"))+INTERCEPT(AE$4:AE$26,$R$4:$R$26)),NA())</f>
        <v>#N/A</v>
      </c>
      <c r="AR14" s="51" t="e">
        <f>IFERROR(IF(COUNT($U$4:$U14)&lt;&gt;AR$2,NA(),SLOPE(AF$4:AF$26,$R$4:$R$26)*($R14-COUNTIF(BP$4:BP14,"Hold"))+INTERCEPT(AF$4:AF$26,$R$4:$R$26)),NA())</f>
        <v>#N/A</v>
      </c>
      <c r="AS14" s="51" t="e">
        <f>IFERROR(IF(COUNT($U$4:$U14)&lt;&gt;AS$2,NA(),SLOPE(AG$4:AG$26,$R$4:$R$26)*($R14-COUNTIF(BQ$4:BQ14,"Hold"))+INTERCEPT(AG$4:AG$26,$R$4:$R$26)),NA())</f>
        <v>#N/A</v>
      </c>
      <c r="AT14" s="51" t="e">
        <f>IFERROR(IF(COUNT($U$4:$U14)&lt;&gt;AT$2,NA(),SLOPE(AH$4:AH$26,$R$4:$R$26)*($R14-COUNTIF(BR$4:BR14,"Hold"))+INTERCEPT(AH$4:AH$26,$R$4:$R$26)),NA())</f>
        <v>#N/A</v>
      </c>
      <c r="AU14" s="51" t="e">
        <f>IFERROR(IF(COUNT($U$4:$U14)&lt;&gt;AU$2,NA(),SLOPE(AI$4:AI$26,$R$4:$R$26)*($R14-COUNTIF(BS$4:BS14,"Hold"))+INTERCEPT(AI$4:AI$26,$R$4:$R$26)),NA())</f>
        <v>#N/A</v>
      </c>
      <c r="AV14" s="57" t="e">
        <f>IF(AND(ISNUMBER($U14),COUNT($U$4:$U14)=AV$2),$G14,IF($H14="Hold",AV13,IF(COUNT($U$4:$U14)=AV$2,$V14+AV13,NA())))</f>
        <v>#N/A</v>
      </c>
      <c r="AW14" s="57" t="e">
        <f>IF(AND(ISNUMBER($U14),COUNT($U$4:$U14)=AW$2),$G14,IF($H14="Hold",AW13,IF(COUNT($U$4:$U14)=AW$2,$V14+AW13,NA())))</f>
        <v>#N/A</v>
      </c>
      <c r="AX14" s="57" t="e">
        <f>IF(AND(ISNUMBER($U14),COUNT($U$4:$U14)=AX$2),$G14,IF($H14="Hold",AX13,IF(COUNT($U$4:$U14)=AX$2,$V14+AX13,NA())))</f>
        <v>#N/A</v>
      </c>
      <c r="AY14" s="57" t="e">
        <f>IF(AND(ISNUMBER($U14),COUNT($U$4:$U14)=AY$2),$G14,IF($H14="Hold",AY13,IF(COUNT($U$4:$U14)=AY$2,$V14+AY13,NA())))</f>
        <v>#N/A</v>
      </c>
      <c r="AZ14" s="57" t="e">
        <f>IF(AND(ISNUMBER($U14),COUNT($U$4:$U14)=AZ$2),$G14,IF($H14="Hold",AZ13,IF(COUNT($U$4:$U14)=AZ$2,$V14+AZ13,NA())))</f>
        <v>#N/A</v>
      </c>
      <c r="BA14" s="57" t="e">
        <f>IF(AND(ISNUMBER($U14),COUNT($U$4:$U14)=BA$2),$G14,IF($H14="Hold",BA13,IF(COUNT($U$4:$U14)=BA$2,$V14+BA13,NA())))</f>
        <v>#N/A</v>
      </c>
      <c r="BB14" s="57" t="e">
        <f>IF(AND(ISNUMBER($U14),COUNT($U$4:$U14)=BB$2),$G14,IF($H14="Hold",BB13,IF(COUNT($U$4:$U14)=BB$2,$V14+BB13,NA())))</f>
        <v>#N/A</v>
      </c>
      <c r="BC14" s="57" t="e">
        <f>IF(AND(ISNUMBER($U14),COUNT($U$4:$U14)=BC$2),$G14,IF($H14="Hold",BC13,IF(COUNT($U$4:$U14)=BC$2,$V14+BC13,NA())))</f>
        <v>#N/A</v>
      </c>
      <c r="BD14" s="57" t="e">
        <f>IF(AND(ISNUMBER($U14),COUNT($U$4:$U14)=BD$2),$G14,IF($H14="Hold",BD13,IF(COUNT($U$4:$U14)=BD$2,$V14+BD13,NA())))</f>
        <v>#N/A</v>
      </c>
      <c r="BE14" s="57" t="e">
        <f>IF(AND(ISNUMBER($U14),COUNT($U$4:$U14)=BE$2),$G14,IF($H14="Hold",BE13,IF(COUNT($U$4:$U14)=BE$2,$V14+BE13,NA())))</f>
        <v>#N/A</v>
      </c>
      <c r="BF14" s="57" t="e">
        <f>IF(AND(ISNUMBER($U14),COUNT($U$4:$U14)=BF$2),$G14,IF($H14="Hold",BF13,IF(COUNT($U$4:$U14)=BF$2,$V14+BF13,NA())))</f>
        <v>#N/A</v>
      </c>
      <c r="BG14" s="57" t="e">
        <f>IF(AND(ISNUMBER($U14),COUNT($U$4:$U14)=BG$2),$G14,IF($H14="Hold",BG13,IF(COUNT($U$4:$U14)=BG$2,$V14+BG13,NA())))</f>
        <v>#N/A</v>
      </c>
      <c r="BH14" s="55" t="e">
        <f>IF(AND(COUNT($U$4:$U14)=BH$2,$H14="Hold"),"Hold",NA())</f>
        <v>#N/A</v>
      </c>
      <c r="BI14" s="55" t="e">
        <f>IF(AND(COUNT($U$4:$U14)=BI$2,$H14="Hold"),"Hold",NA())</f>
        <v>#N/A</v>
      </c>
      <c r="BJ14" s="55" t="e">
        <f>IF(AND(COUNT($U$4:$U14)=BJ$2,$H14="Hold"),"Hold",NA())</f>
        <v>#N/A</v>
      </c>
      <c r="BK14" s="55" t="e">
        <f>IF(AND(COUNT($U$4:$U14)=BK$2,$H14="Hold"),"Hold",NA())</f>
        <v>#N/A</v>
      </c>
      <c r="BL14" s="55" t="e">
        <f>IF(AND(COUNT($U$4:$U14)=BL$2,$H14="Hold"),"Hold",NA())</f>
        <v>#N/A</v>
      </c>
      <c r="BM14" s="55" t="e">
        <f>IF(AND(COUNT($U$4:$U14)=BM$2,$H14="Hold"),"Hold",NA())</f>
        <v>#N/A</v>
      </c>
      <c r="BN14" s="55" t="e">
        <f>IF(AND(COUNT($U$4:$U14)=BN$2,$H14="Hold"),"Hold",NA())</f>
        <v>#N/A</v>
      </c>
      <c r="BO14" s="55" t="e">
        <f>IF(AND(COUNT($U$4:$U14)=BO$2,$H14="Hold"),"Hold",NA())</f>
        <v>#N/A</v>
      </c>
      <c r="BP14" s="55" t="e">
        <f>IF(AND(COUNT($U$4:$U14)=BP$2,$H14="Hold"),"Hold",NA())</f>
        <v>#N/A</v>
      </c>
      <c r="BQ14" s="55" t="e">
        <f>IF(AND(COUNT($U$4:$U14)=BQ$2,$H14="Hold"),"Hold",NA())</f>
        <v>#N/A</v>
      </c>
      <c r="BR14" s="55" t="e">
        <f>IF(AND(COUNT($U$4:$U14)=BR$2,$H14="Hold"),"Hold",NA())</f>
        <v>#N/A</v>
      </c>
      <c r="BS14" s="55" t="e">
        <f>IF(AND(COUNT($U$4:$U14)=BS$2,$H14="Hold"),"Hold",NA())</f>
        <v>#N/A</v>
      </c>
    </row>
    <row r="15" spans="1:73" s="96" customFormat="1" ht="18.75" customHeight="1" thickTop="1" thickBot="1" x14ac:dyDescent="0.3">
      <c r="B15" s="23"/>
      <c r="C15" s="95"/>
      <c r="D15" s="9">
        <f t="shared" si="2"/>
        <v>22</v>
      </c>
      <c r="E15" s="10">
        <f t="shared" si="3"/>
        <v>42744</v>
      </c>
      <c r="F15" s="5" t="str">
        <f>IFERROR(IF(COUNT(G$4:G15)=0,"",IF(H15="Hold",F14,IF(ISNUMBER(U15),G15,F14+V15))),"")</f>
        <v/>
      </c>
      <c r="G15" s="13"/>
      <c r="H15" s="27"/>
      <c r="I15" s="17"/>
      <c r="J15" s="93"/>
      <c r="K15" s="34"/>
      <c r="L15" s="148" t="s">
        <v>59</v>
      </c>
      <c r="M15" s="148"/>
      <c r="N15" s="136"/>
      <c r="O15" s="137"/>
      <c r="P15" s="37"/>
      <c r="R15" s="46">
        <v>12</v>
      </c>
      <c r="S15" s="47" t="e">
        <f t="shared" si="0"/>
        <v>#N/A</v>
      </c>
      <c r="T15" s="47"/>
      <c r="U15" s="52" t="str">
        <f>IF(H15="30 Mins",$N$19,IF(H15="45 Mins",$N$20,IF(H15="60 Mins",$N$21,IF(H15="Alt 1",$N$22,IF(H15="Alt 2",$N$23,IF(H15="Alt 3",$N$24,IF(H15="Alt 4",$N$25,IF(H15="Alt 5",#REF!,IF(H15="Change",V14,"")))))))))</f>
        <v/>
      </c>
      <c r="V15" s="53" t="e">
        <f>IF(COUNT(U$4:U15)=0,NA(),IF(ISNUMBER(U15),U15,V14))</f>
        <v>#N/A</v>
      </c>
      <c r="W15" s="48" t="e">
        <f t="shared" si="1"/>
        <v>#N/A</v>
      </c>
      <c r="X15" s="72" t="str">
        <f>IF(AND(ISNUMBER($S15),COUNT($U$4:$U15)=X$2),$S15,"")</f>
        <v/>
      </c>
      <c r="Y15" s="72" t="str">
        <f>IF(AND(ISNUMBER($S15),COUNT($U$4:$U15)=Y$2),$S15,"")</f>
        <v/>
      </c>
      <c r="Z15" s="72" t="str">
        <f>IF(AND(ISNUMBER($S15),COUNT($U$4:$U15)=Z$2),$S15,"")</f>
        <v/>
      </c>
      <c r="AA15" s="72" t="str">
        <f>IF(AND(ISNUMBER($S15),COUNT($U$4:$U15)=AA$2),$S15,"")</f>
        <v/>
      </c>
      <c r="AB15" s="72" t="str">
        <f>IF(AND(ISNUMBER($S15),COUNT($U$4:$U15)=AB$2),$S15,"")</f>
        <v/>
      </c>
      <c r="AC15" s="72" t="str">
        <f>IF(AND(ISNUMBER($S15),COUNT($U$4:$U15)=AC$2),$S15,"")</f>
        <v/>
      </c>
      <c r="AD15" s="72" t="str">
        <f>IF(AND(ISNUMBER($S15),COUNT($U$4:$U15)=AD$2),$S15,"")</f>
        <v/>
      </c>
      <c r="AE15" s="72" t="str">
        <f>IF(AND(ISNUMBER($S15),COUNT($U$4:$U15)=AE$2),$S15,"")</f>
        <v/>
      </c>
      <c r="AF15" s="72" t="str">
        <f>IF(AND(ISNUMBER($S15),COUNT($U$4:$U15)=AF$2),$S15,"")</f>
        <v/>
      </c>
      <c r="AG15" s="72" t="str">
        <f>IF(AND(ISNUMBER($S15),COUNT($U$4:$U15)=AG$2),$S15,"")</f>
        <v/>
      </c>
      <c r="AH15" s="72" t="str">
        <f>IF(AND(ISNUMBER($S15),COUNT($U$4:$U15)=AH$2),$S15,"")</f>
        <v/>
      </c>
      <c r="AI15" s="72" t="str">
        <f>IF(AND(ISNUMBER($S15),COUNT($U$4:$U15)=AI$2),$S15,"")</f>
        <v/>
      </c>
      <c r="AJ15" s="51" t="e">
        <f>IFERROR(IF(COUNT($U$4:$U15)&lt;&gt;AJ$2,NA(),SLOPE(X$4:X$26,$R$4:$R$26)*($R15-COUNTIF(BH$4:BH15,"Hold"))+INTERCEPT(X$4:X$26,$R$4:$R$26)),NA())</f>
        <v>#N/A</v>
      </c>
      <c r="AK15" s="51" t="e">
        <f>IFERROR(IF(COUNT($U$4:$U15)&lt;&gt;AK$2,NA(),SLOPE(Y$4:Y$26,$R$4:$R$26)*($R15-COUNTIF(BI$4:BI15,"Hold"))+INTERCEPT(Y$4:Y$26,$R$4:$R$26)),NA())</f>
        <v>#N/A</v>
      </c>
      <c r="AL15" s="51" t="e">
        <f>IFERROR(IF(COUNT($U$4:$U15)&lt;&gt;AL$2,NA(),SLOPE(Z$4:Z$26,$R$4:$R$26)*($R15-COUNTIF(BJ$4:BJ15,"Hold"))+INTERCEPT(Z$4:Z$26,$R$4:$R$26)),NA())</f>
        <v>#N/A</v>
      </c>
      <c r="AM15" s="51" t="e">
        <f>IFERROR(IF(COUNT($U$4:$U15)&lt;&gt;AM$2,NA(),SLOPE(AA$4:AA$26,$R$4:$R$26)*($R15-COUNTIF(BK$4:BK15,"Hold"))+INTERCEPT(AA$4:AA$26,$R$4:$R$26)),NA())</f>
        <v>#N/A</v>
      </c>
      <c r="AN15" s="51" t="e">
        <f>IFERROR(IF(COUNT($U$4:$U15)&lt;&gt;AN$2,NA(),SLOPE(AB$4:AB$26,$R$4:$R$26)*($R15-COUNTIF(BL$4:BL15,"Hold"))+INTERCEPT(AB$4:AB$26,$R$4:$R$26)),NA())</f>
        <v>#N/A</v>
      </c>
      <c r="AO15" s="51" t="e">
        <f>IFERROR(IF(COUNT($U$4:$U15)&lt;&gt;AO$2,NA(),SLOPE(AC$4:AC$26,$R$4:$R$26)*($R15-COUNTIF(BM$4:BM15,"Hold"))+INTERCEPT(AC$4:AC$26,$R$4:$R$26)),NA())</f>
        <v>#N/A</v>
      </c>
      <c r="AP15" s="51" t="e">
        <f>IFERROR(IF(COUNT($U$4:$U15)&lt;&gt;AP$2,NA(),SLOPE(AD$4:AD$26,$R$4:$R$26)*($R15-COUNTIF(BN$4:BN15,"Hold"))+INTERCEPT(AD$4:AD$26,$R$4:$R$26)),NA())</f>
        <v>#N/A</v>
      </c>
      <c r="AQ15" s="51" t="e">
        <f>IFERROR(IF(COUNT($U$4:$U15)&lt;&gt;AQ$2,NA(),SLOPE(AE$4:AE$26,$R$4:$R$26)*($R15-COUNTIF(BO$4:BO15,"Hold"))+INTERCEPT(AE$4:AE$26,$R$4:$R$26)),NA())</f>
        <v>#N/A</v>
      </c>
      <c r="AR15" s="51" t="e">
        <f>IFERROR(IF(COUNT($U$4:$U15)&lt;&gt;AR$2,NA(),SLOPE(AF$4:AF$26,$R$4:$R$26)*($R15-COUNTIF(BP$4:BP15,"Hold"))+INTERCEPT(AF$4:AF$26,$R$4:$R$26)),NA())</f>
        <v>#N/A</v>
      </c>
      <c r="AS15" s="51" t="e">
        <f>IFERROR(IF(COUNT($U$4:$U15)&lt;&gt;AS$2,NA(),SLOPE(AG$4:AG$26,$R$4:$R$26)*($R15-COUNTIF(BQ$4:BQ15,"Hold"))+INTERCEPT(AG$4:AG$26,$R$4:$R$26)),NA())</f>
        <v>#N/A</v>
      </c>
      <c r="AT15" s="51" t="e">
        <f>IFERROR(IF(COUNT($U$4:$U15)&lt;&gt;AT$2,NA(),SLOPE(AH$4:AH$26,$R$4:$R$26)*($R15-COUNTIF(BR$4:BR15,"Hold"))+INTERCEPT(AH$4:AH$26,$R$4:$R$26)),NA())</f>
        <v>#N/A</v>
      </c>
      <c r="AU15" s="51" t="e">
        <f>IFERROR(IF(COUNT($U$4:$U15)&lt;&gt;AU$2,NA(),SLOPE(AI$4:AI$26,$R$4:$R$26)*($R15-COUNTIF(BS$4:BS15,"Hold"))+INTERCEPT(AI$4:AI$26,$R$4:$R$26)),NA())</f>
        <v>#N/A</v>
      </c>
      <c r="AV15" s="57" t="e">
        <f>IF(AND(ISNUMBER($U15),COUNT($U$4:$U15)=AV$2),$G15,IF($H15="Hold",AV14,IF(COUNT($U$4:$U15)=AV$2,$V15+AV14,NA())))</f>
        <v>#N/A</v>
      </c>
      <c r="AW15" s="57" t="e">
        <f>IF(AND(ISNUMBER($U15),COUNT($U$4:$U15)=AW$2),$G15,IF($H15="Hold",AW14,IF(COUNT($U$4:$U15)=AW$2,$V15+AW14,NA())))</f>
        <v>#N/A</v>
      </c>
      <c r="AX15" s="57" t="e">
        <f>IF(AND(ISNUMBER($U15),COUNT($U$4:$U15)=AX$2),$G15,IF($H15="Hold",AX14,IF(COUNT($U$4:$U15)=AX$2,$V15+AX14,NA())))</f>
        <v>#N/A</v>
      </c>
      <c r="AY15" s="57" t="e">
        <f>IF(AND(ISNUMBER($U15),COUNT($U$4:$U15)=AY$2),$G15,IF($H15="Hold",AY14,IF(COUNT($U$4:$U15)=AY$2,$V15+AY14,NA())))</f>
        <v>#N/A</v>
      </c>
      <c r="AZ15" s="57" t="e">
        <f>IF(AND(ISNUMBER($U15),COUNT($U$4:$U15)=AZ$2),$G15,IF($H15="Hold",AZ14,IF(COUNT($U$4:$U15)=AZ$2,$V15+AZ14,NA())))</f>
        <v>#N/A</v>
      </c>
      <c r="BA15" s="57" t="e">
        <f>IF(AND(ISNUMBER($U15),COUNT($U$4:$U15)=BA$2),$G15,IF($H15="Hold",BA14,IF(COUNT($U$4:$U15)=BA$2,$V15+BA14,NA())))</f>
        <v>#N/A</v>
      </c>
      <c r="BB15" s="57" t="e">
        <f>IF(AND(ISNUMBER($U15),COUNT($U$4:$U15)=BB$2),$G15,IF($H15="Hold",BB14,IF(COUNT($U$4:$U15)=BB$2,$V15+BB14,NA())))</f>
        <v>#N/A</v>
      </c>
      <c r="BC15" s="57" t="e">
        <f>IF(AND(ISNUMBER($U15),COUNT($U$4:$U15)=BC$2),$G15,IF($H15="Hold",BC14,IF(COUNT($U$4:$U15)=BC$2,$V15+BC14,NA())))</f>
        <v>#N/A</v>
      </c>
      <c r="BD15" s="57" t="e">
        <f>IF(AND(ISNUMBER($U15),COUNT($U$4:$U15)=BD$2),$G15,IF($H15="Hold",BD14,IF(COUNT($U$4:$U15)=BD$2,$V15+BD14,NA())))</f>
        <v>#N/A</v>
      </c>
      <c r="BE15" s="57" t="e">
        <f>IF(AND(ISNUMBER($U15),COUNT($U$4:$U15)=BE$2),$G15,IF($H15="Hold",BE14,IF(COUNT($U$4:$U15)=BE$2,$V15+BE14,NA())))</f>
        <v>#N/A</v>
      </c>
      <c r="BF15" s="57" t="e">
        <f>IF(AND(ISNUMBER($U15),COUNT($U$4:$U15)=BF$2),$G15,IF($H15="Hold",BF14,IF(COUNT($U$4:$U15)=BF$2,$V15+BF14,NA())))</f>
        <v>#N/A</v>
      </c>
      <c r="BG15" s="57" t="e">
        <f>IF(AND(ISNUMBER($U15),COUNT($U$4:$U15)=BG$2),$G15,IF($H15="Hold",BG14,IF(COUNT($U$4:$U15)=BG$2,$V15+BG14,NA())))</f>
        <v>#N/A</v>
      </c>
      <c r="BH15" s="55" t="e">
        <f>IF(AND(COUNT($U$4:$U15)=BH$2,$H15="Hold"),"Hold",NA())</f>
        <v>#N/A</v>
      </c>
      <c r="BI15" s="55" t="e">
        <f>IF(AND(COUNT($U$4:$U15)=BI$2,$H15="Hold"),"Hold",NA())</f>
        <v>#N/A</v>
      </c>
      <c r="BJ15" s="55" t="e">
        <f>IF(AND(COUNT($U$4:$U15)=BJ$2,$H15="Hold"),"Hold",NA())</f>
        <v>#N/A</v>
      </c>
      <c r="BK15" s="55" t="e">
        <f>IF(AND(COUNT($U$4:$U15)=BK$2,$H15="Hold"),"Hold",NA())</f>
        <v>#N/A</v>
      </c>
      <c r="BL15" s="55" t="e">
        <f>IF(AND(COUNT($U$4:$U15)=BL$2,$H15="Hold"),"Hold",NA())</f>
        <v>#N/A</v>
      </c>
      <c r="BM15" s="55" t="e">
        <f>IF(AND(COUNT($U$4:$U15)=BM$2,$H15="Hold"),"Hold",NA())</f>
        <v>#N/A</v>
      </c>
      <c r="BN15" s="55" t="e">
        <f>IF(AND(COUNT($U$4:$U15)=BN$2,$H15="Hold"),"Hold",NA())</f>
        <v>#N/A</v>
      </c>
      <c r="BO15" s="55" t="e">
        <f>IF(AND(COUNT($U$4:$U15)=BO$2,$H15="Hold"),"Hold",NA())</f>
        <v>#N/A</v>
      </c>
      <c r="BP15" s="55" t="e">
        <f>IF(AND(COUNT($U$4:$U15)=BP$2,$H15="Hold"),"Hold",NA())</f>
        <v>#N/A</v>
      </c>
      <c r="BQ15" s="55" t="e">
        <f>IF(AND(COUNT($U$4:$U15)=BQ$2,$H15="Hold"),"Hold",NA())</f>
        <v>#N/A</v>
      </c>
      <c r="BR15" s="55" t="e">
        <f>IF(AND(COUNT($U$4:$U15)=BR$2,$H15="Hold"),"Hold",NA())</f>
        <v>#N/A</v>
      </c>
      <c r="BS15" s="55" t="e">
        <f>IF(AND(COUNT($U$4:$U15)=BS$2,$H15="Hold"),"Hold",NA())</f>
        <v>#N/A</v>
      </c>
    </row>
    <row r="16" spans="1:73" s="96" customFormat="1" ht="18.75" customHeight="1" thickTop="1" x14ac:dyDescent="0.25">
      <c r="B16" s="23"/>
      <c r="C16" s="95"/>
      <c r="D16" s="9">
        <f t="shared" si="2"/>
        <v>24</v>
      </c>
      <c r="E16" s="10">
        <f t="shared" si="3"/>
        <v>42758</v>
      </c>
      <c r="F16" s="5" t="str">
        <f>IFERROR(IF(COUNT(G$4:G16)=0,"",IF(H16="Hold",F15,IF(ISNUMBER(U16),G16,F15+V16))),"")</f>
        <v/>
      </c>
      <c r="G16" s="13"/>
      <c r="H16" s="27"/>
      <c r="I16" s="17"/>
      <c r="J16" s="93"/>
      <c r="K16" s="34"/>
      <c r="L16" s="148" t="s">
        <v>60</v>
      </c>
      <c r="M16" s="148"/>
      <c r="N16" s="138"/>
      <c r="O16" s="139"/>
      <c r="P16" s="37"/>
      <c r="R16" s="46">
        <v>13</v>
      </c>
      <c r="S16" s="47" t="e">
        <f t="shared" si="0"/>
        <v>#N/A</v>
      </c>
      <c r="T16" s="47"/>
      <c r="U16" s="52" t="str">
        <f>IF(H16="30 Mins",$N$19,IF(H16="45 Mins",$N$20,IF(H16="60 Mins",$N$21,IF(H16="Alt 1",$N$22,IF(H16="Alt 2",$N$23,IF(H16="Alt 3",$N$24,IF(H16="Alt 4",$N$25,IF(H16="Alt 5",#REF!,IF(H16="Change",V15,"")))))))))</f>
        <v/>
      </c>
      <c r="V16" s="53" t="e">
        <f>IF(COUNT(U$4:U16)=0,NA(),IF(ISNUMBER(U16),U16,V15))</f>
        <v>#N/A</v>
      </c>
      <c r="W16" s="48" t="e">
        <f t="shared" si="1"/>
        <v>#N/A</v>
      </c>
      <c r="X16" s="72" t="str">
        <f>IF(AND(ISNUMBER($S16),COUNT($U$4:$U16)=X$2),$S16,"")</f>
        <v/>
      </c>
      <c r="Y16" s="72" t="str">
        <f>IF(AND(ISNUMBER($S16),COUNT($U$4:$U16)=Y$2),$S16,"")</f>
        <v/>
      </c>
      <c r="Z16" s="72" t="str">
        <f>IF(AND(ISNUMBER($S16),COUNT($U$4:$U16)=Z$2),$S16,"")</f>
        <v/>
      </c>
      <c r="AA16" s="72" t="str">
        <f>IF(AND(ISNUMBER($S16),COUNT($U$4:$U16)=AA$2),$S16,"")</f>
        <v/>
      </c>
      <c r="AB16" s="72" t="str">
        <f>IF(AND(ISNUMBER($S16),COUNT($U$4:$U16)=AB$2),$S16,"")</f>
        <v/>
      </c>
      <c r="AC16" s="72" t="str">
        <f>IF(AND(ISNUMBER($S16),COUNT($U$4:$U16)=AC$2),$S16,"")</f>
        <v/>
      </c>
      <c r="AD16" s="72" t="str">
        <f>IF(AND(ISNUMBER($S16),COUNT($U$4:$U16)=AD$2),$S16,"")</f>
        <v/>
      </c>
      <c r="AE16" s="72" t="str">
        <f>IF(AND(ISNUMBER($S16),COUNT($U$4:$U16)=AE$2),$S16,"")</f>
        <v/>
      </c>
      <c r="AF16" s="72" t="str">
        <f>IF(AND(ISNUMBER($S16),COUNT($U$4:$U16)=AF$2),$S16,"")</f>
        <v/>
      </c>
      <c r="AG16" s="72" t="str">
        <f>IF(AND(ISNUMBER($S16),COUNT($U$4:$U16)=AG$2),$S16,"")</f>
        <v/>
      </c>
      <c r="AH16" s="72" t="str">
        <f>IF(AND(ISNUMBER($S16),COUNT($U$4:$U16)=AH$2),$S16,"")</f>
        <v/>
      </c>
      <c r="AI16" s="72" t="str">
        <f>IF(AND(ISNUMBER($S16),COUNT($U$4:$U16)=AI$2),$S16,"")</f>
        <v/>
      </c>
      <c r="AJ16" s="51" t="e">
        <f>IFERROR(IF(COUNT($U$4:$U16)&lt;&gt;AJ$2,NA(),SLOPE(X$4:X$26,$R$4:$R$26)*($R16-COUNTIF(BH$4:BH16,"Hold"))+INTERCEPT(X$4:X$26,$R$4:$R$26)),NA())</f>
        <v>#N/A</v>
      </c>
      <c r="AK16" s="51" t="e">
        <f>IFERROR(IF(COUNT($U$4:$U16)&lt;&gt;AK$2,NA(),SLOPE(Y$4:Y$26,$R$4:$R$26)*($R16-COUNTIF(BI$4:BI16,"Hold"))+INTERCEPT(Y$4:Y$26,$R$4:$R$26)),NA())</f>
        <v>#N/A</v>
      </c>
      <c r="AL16" s="51" t="e">
        <f>IFERROR(IF(COUNT($U$4:$U16)&lt;&gt;AL$2,NA(),SLOPE(Z$4:Z$26,$R$4:$R$26)*($R16-COUNTIF(BJ$4:BJ16,"Hold"))+INTERCEPT(Z$4:Z$26,$R$4:$R$26)),NA())</f>
        <v>#N/A</v>
      </c>
      <c r="AM16" s="51" t="e">
        <f>IFERROR(IF(COUNT($U$4:$U16)&lt;&gt;AM$2,NA(),SLOPE(AA$4:AA$26,$R$4:$R$26)*($R16-COUNTIF(BK$4:BK16,"Hold"))+INTERCEPT(AA$4:AA$26,$R$4:$R$26)),NA())</f>
        <v>#N/A</v>
      </c>
      <c r="AN16" s="51" t="e">
        <f>IFERROR(IF(COUNT($U$4:$U16)&lt;&gt;AN$2,NA(),SLOPE(AB$4:AB$26,$R$4:$R$26)*($R16-COUNTIF(BL$4:BL16,"Hold"))+INTERCEPT(AB$4:AB$26,$R$4:$R$26)),NA())</f>
        <v>#N/A</v>
      </c>
      <c r="AO16" s="51" t="e">
        <f>IFERROR(IF(COUNT($U$4:$U16)&lt;&gt;AO$2,NA(),SLOPE(AC$4:AC$26,$R$4:$R$26)*($R16-COUNTIF(BM$4:BM16,"Hold"))+INTERCEPT(AC$4:AC$26,$R$4:$R$26)),NA())</f>
        <v>#N/A</v>
      </c>
      <c r="AP16" s="51" t="e">
        <f>IFERROR(IF(COUNT($U$4:$U16)&lt;&gt;AP$2,NA(),SLOPE(AD$4:AD$26,$R$4:$R$26)*($R16-COUNTIF(BN$4:BN16,"Hold"))+INTERCEPT(AD$4:AD$26,$R$4:$R$26)),NA())</f>
        <v>#N/A</v>
      </c>
      <c r="AQ16" s="51" t="e">
        <f>IFERROR(IF(COUNT($U$4:$U16)&lt;&gt;AQ$2,NA(),SLOPE(AE$4:AE$26,$R$4:$R$26)*($R16-COUNTIF(BO$4:BO16,"Hold"))+INTERCEPT(AE$4:AE$26,$R$4:$R$26)),NA())</f>
        <v>#N/A</v>
      </c>
      <c r="AR16" s="51" t="e">
        <f>IFERROR(IF(COUNT($U$4:$U16)&lt;&gt;AR$2,NA(),SLOPE(AF$4:AF$26,$R$4:$R$26)*($R16-COUNTIF(BP$4:BP16,"Hold"))+INTERCEPT(AF$4:AF$26,$R$4:$R$26)),NA())</f>
        <v>#N/A</v>
      </c>
      <c r="AS16" s="51" t="e">
        <f>IFERROR(IF(COUNT($U$4:$U16)&lt;&gt;AS$2,NA(),SLOPE(AG$4:AG$26,$R$4:$R$26)*($R16-COUNTIF(BQ$4:BQ16,"Hold"))+INTERCEPT(AG$4:AG$26,$R$4:$R$26)),NA())</f>
        <v>#N/A</v>
      </c>
      <c r="AT16" s="51" t="e">
        <f>IFERROR(IF(COUNT($U$4:$U16)&lt;&gt;AT$2,NA(),SLOPE(AH$4:AH$26,$R$4:$R$26)*($R16-COUNTIF(BR$4:BR16,"Hold"))+INTERCEPT(AH$4:AH$26,$R$4:$R$26)),NA())</f>
        <v>#N/A</v>
      </c>
      <c r="AU16" s="51" t="e">
        <f>IFERROR(IF(COUNT($U$4:$U16)&lt;&gt;AU$2,NA(),SLOPE(AI$4:AI$26,$R$4:$R$26)*($R16-COUNTIF(BS$4:BS16,"Hold"))+INTERCEPT(AI$4:AI$26,$R$4:$R$26)),NA())</f>
        <v>#N/A</v>
      </c>
      <c r="AV16" s="57" t="e">
        <f>IF(AND(ISNUMBER($U16),COUNT($U$4:$U16)=AV$2),$G16,IF($H16="Hold",AV15,IF(COUNT($U$4:$U16)=AV$2,$V16+AV15,NA())))</f>
        <v>#N/A</v>
      </c>
      <c r="AW16" s="57" t="e">
        <f>IF(AND(ISNUMBER($U16),COUNT($U$4:$U16)=AW$2),$G16,IF($H16="Hold",AW15,IF(COUNT($U$4:$U16)=AW$2,$V16+AW15,NA())))</f>
        <v>#N/A</v>
      </c>
      <c r="AX16" s="57" t="e">
        <f>IF(AND(ISNUMBER($U16),COUNT($U$4:$U16)=AX$2),$G16,IF($H16="Hold",AX15,IF(COUNT($U$4:$U16)=AX$2,$V16+AX15,NA())))</f>
        <v>#N/A</v>
      </c>
      <c r="AY16" s="57" t="e">
        <f>IF(AND(ISNUMBER($U16),COUNT($U$4:$U16)=AY$2),$G16,IF($H16="Hold",AY15,IF(COUNT($U$4:$U16)=AY$2,$V16+AY15,NA())))</f>
        <v>#N/A</v>
      </c>
      <c r="AZ16" s="57" t="e">
        <f>IF(AND(ISNUMBER($U16),COUNT($U$4:$U16)=AZ$2),$G16,IF($H16="Hold",AZ15,IF(COUNT($U$4:$U16)=AZ$2,$V16+AZ15,NA())))</f>
        <v>#N/A</v>
      </c>
      <c r="BA16" s="57" t="e">
        <f>IF(AND(ISNUMBER($U16),COUNT($U$4:$U16)=BA$2),$G16,IF($H16="Hold",BA15,IF(COUNT($U$4:$U16)=BA$2,$V16+BA15,NA())))</f>
        <v>#N/A</v>
      </c>
      <c r="BB16" s="57" t="e">
        <f>IF(AND(ISNUMBER($U16),COUNT($U$4:$U16)=BB$2),$G16,IF($H16="Hold",BB15,IF(COUNT($U$4:$U16)=BB$2,$V16+BB15,NA())))</f>
        <v>#N/A</v>
      </c>
      <c r="BC16" s="57" t="e">
        <f>IF(AND(ISNUMBER($U16),COUNT($U$4:$U16)=BC$2),$G16,IF($H16="Hold",BC15,IF(COUNT($U$4:$U16)=BC$2,$V16+BC15,NA())))</f>
        <v>#N/A</v>
      </c>
      <c r="BD16" s="57" t="e">
        <f>IF(AND(ISNUMBER($U16),COUNT($U$4:$U16)=BD$2),$G16,IF($H16="Hold",BD15,IF(COUNT($U$4:$U16)=BD$2,$V16+BD15,NA())))</f>
        <v>#N/A</v>
      </c>
      <c r="BE16" s="57" t="e">
        <f>IF(AND(ISNUMBER($U16),COUNT($U$4:$U16)=BE$2),$G16,IF($H16="Hold",BE15,IF(COUNT($U$4:$U16)=BE$2,$V16+BE15,NA())))</f>
        <v>#N/A</v>
      </c>
      <c r="BF16" s="57" t="e">
        <f>IF(AND(ISNUMBER($U16),COUNT($U$4:$U16)=BF$2),$G16,IF($H16="Hold",BF15,IF(COUNT($U$4:$U16)=BF$2,$V16+BF15,NA())))</f>
        <v>#N/A</v>
      </c>
      <c r="BG16" s="57" t="e">
        <f>IF(AND(ISNUMBER($U16),COUNT($U$4:$U16)=BG$2),$G16,IF($H16="Hold",BG15,IF(COUNT($U$4:$U16)=BG$2,$V16+BG15,NA())))</f>
        <v>#N/A</v>
      </c>
      <c r="BH16" s="55" t="e">
        <f>IF(AND(COUNT($U$4:$U16)=BH$2,$H16="Hold"),"Hold",NA())</f>
        <v>#N/A</v>
      </c>
      <c r="BI16" s="55" t="e">
        <f>IF(AND(COUNT($U$4:$U16)=BI$2,$H16="Hold"),"Hold",NA())</f>
        <v>#N/A</v>
      </c>
      <c r="BJ16" s="55" t="e">
        <f>IF(AND(COUNT($U$4:$U16)=BJ$2,$H16="Hold"),"Hold",NA())</f>
        <v>#N/A</v>
      </c>
      <c r="BK16" s="55" t="e">
        <f>IF(AND(COUNT($U$4:$U16)=BK$2,$H16="Hold"),"Hold",NA())</f>
        <v>#N/A</v>
      </c>
      <c r="BL16" s="55" t="e">
        <f>IF(AND(COUNT($U$4:$U16)=BL$2,$H16="Hold"),"Hold",NA())</f>
        <v>#N/A</v>
      </c>
      <c r="BM16" s="55" t="e">
        <f>IF(AND(COUNT($U$4:$U16)=BM$2,$H16="Hold"),"Hold",NA())</f>
        <v>#N/A</v>
      </c>
      <c r="BN16" s="55" t="e">
        <f>IF(AND(COUNT($U$4:$U16)=BN$2,$H16="Hold"),"Hold",NA())</f>
        <v>#N/A</v>
      </c>
      <c r="BO16" s="55" t="e">
        <f>IF(AND(COUNT($U$4:$U16)=BO$2,$H16="Hold"),"Hold",NA())</f>
        <v>#N/A</v>
      </c>
      <c r="BP16" s="55" t="e">
        <f>IF(AND(COUNT($U$4:$U16)=BP$2,$H16="Hold"),"Hold",NA())</f>
        <v>#N/A</v>
      </c>
      <c r="BQ16" s="55" t="e">
        <f>IF(AND(COUNT($U$4:$U16)=BQ$2,$H16="Hold"),"Hold",NA())</f>
        <v>#N/A</v>
      </c>
      <c r="BR16" s="55" t="e">
        <f>IF(AND(COUNT($U$4:$U16)=BR$2,$H16="Hold"),"Hold",NA())</f>
        <v>#N/A</v>
      </c>
      <c r="BS16" s="55" t="e">
        <f>IF(AND(COUNT($U$4:$U16)=BS$2,$H16="Hold"),"Hold",NA())</f>
        <v>#N/A</v>
      </c>
    </row>
    <row r="17" spans="1:71" s="96" customFormat="1" ht="18.75" customHeight="1" x14ac:dyDescent="0.25">
      <c r="B17" s="23"/>
      <c r="C17" s="95"/>
      <c r="D17" s="9">
        <f t="shared" si="2"/>
        <v>26</v>
      </c>
      <c r="E17" s="10">
        <f t="shared" si="3"/>
        <v>42772</v>
      </c>
      <c r="F17" s="5" t="str">
        <f>IFERROR(IF(COUNT(G$4:G17)=0,"",IF(H17="Hold",F16,IF(ISNUMBER(U17),G17,F16+V17))),"")</f>
        <v/>
      </c>
      <c r="G17" s="13"/>
      <c r="H17" s="27"/>
      <c r="I17" s="17"/>
      <c r="J17" s="93"/>
      <c r="K17" s="34"/>
      <c r="L17" s="74"/>
      <c r="M17" s="74"/>
      <c r="N17" s="75"/>
      <c r="O17" s="75"/>
      <c r="P17" s="37"/>
      <c r="R17" s="46">
        <v>14</v>
      </c>
      <c r="S17" s="47" t="e">
        <f t="shared" si="0"/>
        <v>#N/A</v>
      </c>
      <c r="T17" s="47"/>
      <c r="U17" s="52" t="str">
        <f>IF(H17="30 Mins",$N$19,IF(H17="45 Mins",$N$20,IF(H17="60 Mins",$N$21,IF(H17="Alt 1",$N$22,IF(H17="Alt 2",$N$23,IF(H17="Alt 3",$N$24,IF(H17="Alt 4",$N$25,IF(H17="Alt 5",#REF!,IF(H17="Change",V16,"")))))))))</f>
        <v/>
      </c>
      <c r="V17" s="53" t="e">
        <f>IF(COUNT(U$4:U17)=0,NA(),IF(ISNUMBER(U17),U17,V16))</f>
        <v>#N/A</v>
      </c>
      <c r="W17" s="48" t="e">
        <f t="shared" si="1"/>
        <v>#N/A</v>
      </c>
      <c r="X17" s="72" t="str">
        <f>IF(AND(ISNUMBER($S17),COUNT($U$4:$U17)=X$2),$S17,"")</f>
        <v/>
      </c>
      <c r="Y17" s="72" t="str">
        <f>IF(AND(ISNUMBER($S17),COUNT($U$4:$U17)=Y$2),$S17,"")</f>
        <v/>
      </c>
      <c r="Z17" s="72" t="str">
        <f>IF(AND(ISNUMBER($S17),COUNT($U$4:$U17)=Z$2),$S17,"")</f>
        <v/>
      </c>
      <c r="AA17" s="72" t="str">
        <f>IF(AND(ISNUMBER($S17),COUNT($U$4:$U17)=AA$2),$S17,"")</f>
        <v/>
      </c>
      <c r="AB17" s="72" t="str">
        <f>IF(AND(ISNUMBER($S17),COUNT($U$4:$U17)=AB$2),$S17,"")</f>
        <v/>
      </c>
      <c r="AC17" s="72" t="str">
        <f>IF(AND(ISNUMBER($S17),COUNT($U$4:$U17)=AC$2),$S17,"")</f>
        <v/>
      </c>
      <c r="AD17" s="72" t="str">
        <f>IF(AND(ISNUMBER($S17),COUNT($U$4:$U17)=AD$2),$S17,"")</f>
        <v/>
      </c>
      <c r="AE17" s="72" t="str">
        <f>IF(AND(ISNUMBER($S17),COUNT($U$4:$U17)=AE$2),$S17,"")</f>
        <v/>
      </c>
      <c r="AF17" s="72" t="str">
        <f>IF(AND(ISNUMBER($S17),COUNT($U$4:$U17)=AF$2),$S17,"")</f>
        <v/>
      </c>
      <c r="AG17" s="72" t="str">
        <f>IF(AND(ISNUMBER($S17),COUNT($U$4:$U17)=AG$2),$S17,"")</f>
        <v/>
      </c>
      <c r="AH17" s="72" t="str">
        <f>IF(AND(ISNUMBER($S17),COUNT($U$4:$U17)=AH$2),$S17,"")</f>
        <v/>
      </c>
      <c r="AI17" s="72" t="str">
        <f>IF(AND(ISNUMBER($S17),COUNT($U$4:$U17)=AI$2),$S17,"")</f>
        <v/>
      </c>
      <c r="AJ17" s="51" t="e">
        <f>IFERROR(IF(COUNT($U$4:$U17)&lt;&gt;AJ$2,NA(),SLOPE(X$4:X$26,$R$4:$R$26)*($R17-COUNTIF(BH$4:BH17,"Hold"))+INTERCEPT(X$4:X$26,$R$4:$R$26)),NA())</f>
        <v>#N/A</v>
      </c>
      <c r="AK17" s="51" t="e">
        <f>IFERROR(IF(COUNT($U$4:$U17)&lt;&gt;AK$2,NA(),SLOPE(Y$4:Y$26,$R$4:$R$26)*($R17-COUNTIF(BI$4:BI17,"Hold"))+INTERCEPT(Y$4:Y$26,$R$4:$R$26)),NA())</f>
        <v>#N/A</v>
      </c>
      <c r="AL17" s="51" t="e">
        <f>IFERROR(IF(COUNT($U$4:$U17)&lt;&gt;AL$2,NA(),SLOPE(Z$4:Z$26,$R$4:$R$26)*($R17-COUNTIF(BJ$4:BJ17,"Hold"))+INTERCEPT(Z$4:Z$26,$R$4:$R$26)),NA())</f>
        <v>#N/A</v>
      </c>
      <c r="AM17" s="51" t="e">
        <f>IFERROR(IF(COUNT($U$4:$U17)&lt;&gt;AM$2,NA(),SLOPE(AA$4:AA$26,$R$4:$R$26)*($R17-COUNTIF(BK$4:BK17,"Hold"))+INTERCEPT(AA$4:AA$26,$R$4:$R$26)),NA())</f>
        <v>#N/A</v>
      </c>
      <c r="AN17" s="51" t="e">
        <f>IFERROR(IF(COUNT($U$4:$U17)&lt;&gt;AN$2,NA(),SLOPE(AB$4:AB$26,$R$4:$R$26)*($R17-COUNTIF(BL$4:BL17,"Hold"))+INTERCEPT(AB$4:AB$26,$R$4:$R$26)),NA())</f>
        <v>#N/A</v>
      </c>
      <c r="AO17" s="51" t="e">
        <f>IFERROR(IF(COUNT($U$4:$U17)&lt;&gt;AO$2,NA(),SLOPE(AC$4:AC$26,$R$4:$R$26)*($R17-COUNTIF(BM$4:BM17,"Hold"))+INTERCEPT(AC$4:AC$26,$R$4:$R$26)),NA())</f>
        <v>#N/A</v>
      </c>
      <c r="AP17" s="51" t="e">
        <f>IFERROR(IF(COUNT($U$4:$U17)&lt;&gt;AP$2,NA(),SLOPE(AD$4:AD$26,$R$4:$R$26)*($R17-COUNTIF(BN$4:BN17,"Hold"))+INTERCEPT(AD$4:AD$26,$R$4:$R$26)),NA())</f>
        <v>#N/A</v>
      </c>
      <c r="AQ17" s="51" t="e">
        <f>IFERROR(IF(COUNT($U$4:$U17)&lt;&gt;AQ$2,NA(),SLOPE(AE$4:AE$26,$R$4:$R$26)*($R17-COUNTIF(BO$4:BO17,"Hold"))+INTERCEPT(AE$4:AE$26,$R$4:$R$26)),NA())</f>
        <v>#N/A</v>
      </c>
      <c r="AR17" s="51" t="e">
        <f>IFERROR(IF(COUNT($U$4:$U17)&lt;&gt;AR$2,NA(),SLOPE(AF$4:AF$26,$R$4:$R$26)*($R17-COUNTIF(BP$4:BP17,"Hold"))+INTERCEPT(AF$4:AF$26,$R$4:$R$26)),NA())</f>
        <v>#N/A</v>
      </c>
      <c r="AS17" s="51" t="e">
        <f>IFERROR(IF(COUNT($U$4:$U17)&lt;&gt;AS$2,NA(),SLOPE(AG$4:AG$26,$R$4:$R$26)*($R17-COUNTIF(BQ$4:BQ17,"Hold"))+INTERCEPT(AG$4:AG$26,$R$4:$R$26)),NA())</f>
        <v>#N/A</v>
      </c>
      <c r="AT17" s="51" t="e">
        <f>IFERROR(IF(COUNT($U$4:$U17)&lt;&gt;AT$2,NA(),SLOPE(AH$4:AH$26,$R$4:$R$26)*($R17-COUNTIF(BR$4:BR17,"Hold"))+INTERCEPT(AH$4:AH$26,$R$4:$R$26)),NA())</f>
        <v>#N/A</v>
      </c>
      <c r="AU17" s="51" t="e">
        <f>IFERROR(IF(COUNT($U$4:$U17)&lt;&gt;AU$2,NA(),SLOPE(AI$4:AI$26,$R$4:$R$26)*($R17-COUNTIF(BS$4:BS17,"Hold"))+INTERCEPT(AI$4:AI$26,$R$4:$R$26)),NA())</f>
        <v>#N/A</v>
      </c>
      <c r="AV17" s="57" t="e">
        <f>IF(AND(ISNUMBER($U17),COUNT($U$4:$U17)=AV$2),$G17,IF($H17="Hold",AV16,IF(COUNT($U$4:$U17)=AV$2,$V17+AV16,NA())))</f>
        <v>#N/A</v>
      </c>
      <c r="AW17" s="57" t="e">
        <f>IF(AND(ISNUMBER($U17),COUNT($U$4:$U17)=AW$2),$G17,IF($H17="Hold",AW16,IF(COUNT($U$4:$U17)=AW$2,$V17+AW16,NA())))</f>
        <v>#N/A</v>
      </c>
      <c r="AX17" s="57" t="e">
        <f>IF(AND(ISNUMBER($U17),COUNT($U$4:$U17)=AX$2),$G17,IF($H17="Hold",AX16,IF(COUNT($U$4:$U17)=AX$2,$V17+AX16,NA())))</f>
        <v>#N/A</v>
      </c>
      <c r="AY17" s="57" t="e">
        <f>IF(AND(ISNUMBER($U17),COUNT($U$4:$U17)=AY$2),$G17,IF($H17="Hold",AY16,IF(COUNT($U$4:$U17)=AY$2,$V17+AY16,NA())))</f>
        <v>#N/A</v>
      </c>
      <c r="AZ17" s="57" t="e">
        <f>IF(AND(ISNUMBER($U17),COUNT($U$4:$U17)=AZ$2),$G17,IF($H17="Hold",AZ16,IF(COUNT($U$4:$U17)=AZ$2,$V17+AZ16,NA())))</f>
        <v>#N/A</v>
      </c>
      <c r="BA17" s="57" t="e">
        <f>IF(AND(ISNUMBER($U17),COUNT($U$4:$U17)=BA$2),$G17,IF($H17="Hold",BA16,IF(COUNT($U$4:$U17)=BA$2,$V17+BA16,NA())))</f>
        <v>#N/A</v>
      </c>
      <c r="BB17" s="57" t="e">
        <f>IF(AND(ISNUMBER($U17),COUNT($U$4:$U17)=BB$2),$G17,IF($H17="Hold",BB16,IF(COUNT($U$4:$U17)=BB$2,$V17+BB16,NA())))</f>
        <v>#N/A</v>
      </c>
      <c r="BC17" s="57" t="e">
        <f>IF(AND(ISNUMBER($U17),COUNT($U$4:$U17)=BC$2),$G17,IF($H17="Hold",BC16,IF(COUNT($U$4:$U17)=BC$2,$V17+BC16,NA())))</f>
        <v>#N/A</v>
      </c>
      <c r="BD17" s="57" t="e">
        <f>IF(AND(ISNUMBER($U17),COUNT($U$4:$U17)=BD$2),$G17,IF($H17="Hold",BD16,IF(COUNT($U$4:$U17)=BD$2,$V17+BD16,NA())))</f>
        <v>#N/A</v>
      </c>
      <c r="BE17" s="57" t="e">
        <f>IF(AND(ISNUMBER($U17),COUNT($U$4:$U17)=BE$2),$G17,IF($H17="Hold",BE16,IF(COUNT($U$4:$U17)=BE$2,$V17+BE16,NA())))</f>
        <v>#N/A</v>
      </c>
      <c r="BF17" s="57" t="e">
        <f>IF(AND(ISNUMBER($U17),COUNT($U$4:$U17)=BF$2),$G17,IF($H17="Hold",BF16,IF(COUNT($U$4:$U17)=BF$2,$V17+BF16,NA())))</f>
        <v>#N/A</v>
      </c>
      <c r="BG17" s="57" t="e">
        <f>IF(AND(ISNUMBER($U17),COUNT($U$4:$U17)=BG$2),$G17,IF($H17="Hold",BG16,IF(COUNT($U$4:$U17)=BG$2,$V17+BG16,NA())))</f>
        <v>#N/A</v>
      </c>
      <c r="BH17" s="55" t="e">
        <f>IF(AND(COUNT($U$4:$U17)=BH$2,$H17="Hold"),"Hold",NA())</f>
        <v>#N/A</v>
      </c>
      <c r="BI17" s="55" t="e">
        <f>IF(AND(COUNT($U$4:$U17)=BI$2,$H17="Hold"),"Hold",NA())</f>
        <v>#N/A</v>
      </c>
      <c r="BJ17" s="55" t="e">
        <f>IF(AND(COUNT($U$4:$U17)=BJ$2,$H17="Hold"),"Hold",NA())</f>
        <v>#N/A</v>
      </c>
      <c r="BK17" s="55" t="e">
        <f>IF(AND(COUNT($U$4:$U17)=BK$2,$H17="Hold"),"Hold",NA())</f>
        <v>#N/A</v>
      </c>
      <c r="BL17" s="55" t="e">
        <f>IF(AND(COUNT($U$4:$U17)=BL$2,$H17="Hold"),"Hold",NA())</f>
        <v>#N/A</v>
      </c>
      <c r="BM17" s="55" t="e">
        <f>IF(AND(COUNT($U$4:$U17)=BM$2,$H17="Hold"),"Hold",NA())</f>
        <v>#N/A</v>
      </c>
      <c r="BN17" s="55" t="e">
        <f>IF(AND(COUNT($U$4:$U17)=BN$2,$H17="Hold"),"Hold",NA())</f>
        <v>#N/A</v>
      </c>
      <c r="BO17" s="55" t="e">
        <f>IF(AND(COUNT($U$4:$U17)=BO$2,$H17="Hold"),"Hold",NA())</f>
        <v>#N/A</v>
      </c>
      <c r="BP17" s="55" t="e">
        <f>IF(AND(COUNT($U$4:$U17)=BP$2,$H17="Hold"),"Hold",NA())</f>
        <v>#N/A</v>
      </c>
      <c r="BQ17" s="55" t="e">
        <f>IF(AND(COUNT($U$4:$U17)=BQ$2,$H17="Hold"),"Hold",NA())</f>
        <v>#N/A</v>
      </c>
      <c r="BR17" s="55" t="e">
        <f>IF(AND(COUNT($U$4:$U17)=BR$2,$H17="Hold"),"Hold",NA())</f>
        <v>#N/A</v>
      </c>
      <c r="BS17" s="55" t="e">
        <f>IF(AND(COUNT($U$4:$U17)=BS$2,$H17="Hold"),"Hold",NA())</f>
        <v>#N/A</v>
      </c>
    </row>
    <row r="18" spans="1:71" s="96" customFormat="1" ht="18.75" customHeight="1" x14ac:dyDescent="0.25">
      <c r="B18" s="23"/>
      <c r="C18" s="95"/>
      <c r="D18" s="9">
        <f t="shared" si="2"/>
        <v>28</v>
      </c>
      <c r="E18" s="10">
        <f t="shared" si="3"/>
        <v>42786</v>
      </c>
      <c r="F18" s="5" t="str">
        <f>IFERROR(IF(COUNT(G$4:G18)=0,"",IF(H18="Hold",F17,IF(ISNUMBER(U18),G18,F17+V18))),"")</f>
        <v/>
      </c>
      <c r="G18" s="13"/>
      <c r="H18" s="27"/>
      <c r="I18" s="17"/>
      <c r="J18" s="93"/>
      <c r="K18" s="34"/>
      <c r="L18" s="155" t="s">
        <v>73</v>
      </c>
      <c r="M18" s="155"/>
      <c r="N18" s="155"/>
      <c r="O18" s="155"/>
      <c r="P18" s="37"/>
      <c r="R18" s="46">
        <v>15</v>
      </c>
      <c r="S18" s="47" t="e">
        <f t="shared" si="0"/>
        <v>#N/A</v>
      </c>
      <c r="T18" s="47"/>
      <c r="U18" s="52" t="str">
        <f>IF(H18="30 Mins",$N$19,IF(H18="45 Mins",$N$20,IF(H18="60 Mins",$N$21,IF(H18="Alt 1",$N$22,IF(H18="Alt 2",$N$23,IF(H18="Alt 3",$N$24,IF(H18="Alt 4",$N$25,IF(H18="Alt 5",#REF!,IF(H18="Change",V17,"")))))))))</f>
        <v/>
      </c>
      <c r="V18" s="53" t="e">
        <f>IF(COUNT(U$4:U18)=0,NA(),IF(ISNUMBER(U18),U18,V17))</f>
        <v>#N/A</v>
      </c>
      <c r="W18" s="48" t="e">
        <f t="shared" si="1"/>
        <v>#N/A</v>
      </c>
      <c r="X18" s="72" t="str">
        <f>IF(AND(ISNUMBER($S18),COUNT($U$4:$U18)=X$2),$S18,"")</f>
        <v/>
      </c>
      <c r="Y18" s="72" t="str">
        <f>IF(AND(ISNUMBER($S18),COUNT($U$4:$U18)=Y$2),$S18,"")</f>
        <v/>
      </c>
      <c r="Z18" s="72" t="str">
        <f>IF(AND(ISNUMBER($S18),COUNT($U$4:$U18)=Z$2),$S18,"")</f>
        <v/>
      </c>
      <c r="AA18" s="72" t="str">
        <f>IF(AND(ISNUMBER($S18),COUNT($U$4:$U18)=AA$2),$S18,"")</f>
        <v/>
      </c>
      <c r="AB18" s="72" t="str">
        <f>IF(AND(ISNUMBER($S18),COUNT($U$4:$U18)=AB$2),$S18,"")</f>
        <v/>
      </c>
      <c r="AC18" s="72" t="str">
        <f>IF(AND(ISNUMBER($S18),COUNT($U$4:$U18)=AC$2),$S18,"")</f>
        <v/>
      </c>
      <c r="AD18" s="72" t="str">
        <f>IF(AND(ISNUMBER($S18),COUNT($U$4:$U18)=AD$2),$S18,"")</f>
        <v/>
      </c>
      <c r="AE18" s="72" t="str">
        <f>IF(AND(ISNUMBER($S18),COUNT($U$4:$U18)=AE$2),$S18,"")</f>
        <v/>
      </c>
      <c r="AF18" s="72" t="str">
        <f>IF(AND(ISNUMBER($S18),COUNT($U$4:$U18)=AF$2),$S18,"")</f>
        <v/>
      </c>
      <c r="AG18" s="72" t="str">
        <f>IF(AND(ISNUMBER($S18),COUNT($U$4:$U18)=AG$2),$S18,"")</f>
        <v/>
      </c>
      <c r="AH18" s="72" t="str">
        <f>IF(AND(ISNUMBER($S18),COUNT($U$4:$U18)=AH$2),$S18,"")</f>
        <v/>
      </c>
      <c r="AI18" s="72" t="str">
        <f>IF(AND(ISNUMBER($S18),COUNT($U$4:$U18)=AI$2),$S18,"")</f>
        <v/>
      </c>
      <c r="AJ18" s="51" t="e">
        <f>IFERROR(IF(COUNT($U$4:$U18)&lt;&gt;AJ$2,NA(),SLOPE(X$4:X$26,$R$4:$R$26)*($R18-COUNTIF(BH$4:BH18,"Hold"))+INTERCEPT(X$4:X$26,$R$4:$R$26)),NA())</f>
        <v>#N/A</v>
      </c>
      <c r="AK18" s="51" t="e">
        <f>IFERROR(IF(COUNT($U$4:$U18)&lt;&gt;AK$2,NA(),SLOPE(Y$4:Y$26,$R$4:$R$26)*($R18-COUNTIF(BI$4:BI18,"Hold"))+INTERCEPT(Y$4:Y$26,$R$4:$R$26)),NA())</f>
        <v>#N/A</v>
      </c>
      <c r="AL18" s="51" t="e">
        <f>IFERROR(IF(COUNT($U$4:$U18)&lt;&gt;AL$2,NA(),SLOPE(Z$4:Z$26,$R$4:$R$26)*($R18-COUNTIF(BJ$4:BJ18,"Hold"))+INTERCEPT(Z$4:Z$26,$R$4:$R$26)),NA())</f>
        <v>#N/A</v>
      </c>
      <c r="AM18" s="51" t="e">
        <f>IFERROR(IF(COUNT($U$4:$U18)&lt;&gt;AM$2,NA(),SLOPE(AA$4:AA$26,$R$4:$R$26)*($R18-COUNTIF(BK$4:BK18,"Hold"))+INTERCEPT(AA$4:AA$26,$R$4:$R$26)),NA())</f>
        <v>#N/A</v>
      </c>
      <c r="AN18" s="51" t="e">
        <f>IFERROR(IF(COUNT($U$4:$U18)&lt;&gt;AN$2,NA(),SLOPE(AB$4:AB$26,$R$4:$R$26)*($R18-COUNTIF(BL$4:BL18,"Hold"))+INTERCEPT(AB$4:AB$26,$R$4:$R$26)),NA())</f>
        <v>#N/A</v>
      </c>
      <c r="AO18" s="51" t="e">
        <f>IFERROR(IF(COUNT($U$4:$U18)&lt;&gt;AO$2,NA(),SLOPE(AC$4:AC$26,$R$4:$R$26)*($R18-COUNTIF(BM$4:BM18,"Hold"))+INTERCEPT(AC$4:AC$26,$R$4:$R$26)),NA())</f>
        <v>#N/A</v>
      </c>
      <c r="AP18" s="51" t="e">
        <f>IFERROR(IF(COUNT($U$4:$U18)&lt;&gt;AP$2,NA(),SLOPE(AD$4:AD$26,$R$4:$R$26)*($R18-COUNTIF(BN$4:BN18,"Hold"))+INTERCEPT(AD$4:AD$26,$R$4:$R$26)),NA())</f>
        <v>#N/A</v>
      </c>
      <c r="AQ18" s="51" t="e">
        <f>IFERROR(IF(COUNT($U$4:$U18)&lt;&gt;AQ$2,NA(),SLOPE(AE$4:AE$26,$R$4:$R$26)*($R18-COUNTIF(BO$4:BO18,"Hold"))+INTERCEPT(AE$4:AE$26,$R$4:$R$26)),NA())</f>
        <v>#N/A</v>
      </c>
      <c r="AR18" s="51" t="e">
        <f>IFERROR(IF(COUNT($U$4:$U18)&lt;&gt;AR$2,NA(),SLOPE(AF$4:AF$26,$R$4:$R$26)*($R18-COUNTIF(BP$4:BP18,"Hold"))+INTERCEPT(AF$4:AF$26,$R$4:$R$26)),NA())</f>
        <v>#N/A</v>
      </c>
      <c r="AS18" s="51" t="e">
        <f>IFERROR(IF(COUNT($U$4:$U18)&lt;&gt;AS$2,NA(),SLOPE(AG$4:AG$26,$R$4:$R$26)*($R18-COUNTIF(BQ$4:BQ18,"Hold"))+INTERCEPT(AG$4:AG$26,$R$4:$R$26)),NA())</f>
        <v>#N/A</v>
      </c>
      <c r="AT18" s="51" t="e">
        <f>IFERROR(IF(COUNT($U$4:$U18)&lt;&gt;AT$2,NA(),SLOPE(AH$4:AH$26,$R$4:$R$26)*($R18-COUNTIF(BR$4:BR18,"Hold"))+INTERCEPT(AH$4:AH$26,$R$4:$R$26)),NA())</f>
        <v>#N/A</v>
      </c>
      <c r="AU18" s="51" t="e">
        <f>IFERROR(IF(COUNT($U$4:$U18)&lt;&gt;AU$2,NA(),SLOPE(AI$4:AI$26,$R$4:$R$26)*($R18-COUNTIF(BS$4:BS18,"Hold"))+INTERCEPT(AI$4:AI$26,$R$4:$R$26)),NA())</f>
        <v>#N/A</v>
      </c>
      <c r="AV18" s="57" t="e">
        <f>IF(AND(ISNUMBER($U18),COUNT($U$4:$U18)=AV$2),$G18,IF($H18="Hold",AV17,IF(COUNT($U$4:$U18)=AV$2,$V18+AV17,NA())))</f>
        <v>#N/A</v>
      </c>
      <c r="AW18" s="57" t="e">
        <f>IF(AND(ISNUMBER($U18),COUNT($U$4:$U18)=AW$2),$G18,IF($H18="Hold",AW17,IF(COUNT($U$4:$U18)=AW$2,$V18+AW17,NA())))</f>
        <v>#N/A</v>
      </c>
      <c r="AX18" s="57" t="e">
        <f>IF(AND(ISNUMBER($U18),COUNT($U$4:$U18)=AX$2),$G18,IF($H18="Hold",AX17,IF(COUNT($U$4:$U18)=AX$2,$V18+AX17,NA())))</f>
        <v>#N/A</v>
      </c>
      <c r="AY18" s="57" t="e">
        <f>IF(AND(ISNUMBER($U18),COUNT($U$4:$U18)=AY$2),$G18,IF($H18="Hold",AY17,IF(COUNT($U$4:$U18)=AY$2,$V18+AY17,NA())))</f>
        <v>#N/A</v>
      </c>
      <c r="AZ18" s="57" t="e">
        <f>IF(AND(ISNUMBER($U18),COUNT($U$4:$U18)=AZ$2),$G18,IF($H18="Hold",AZ17,IF(COUNT($U$4:$U18)=AZ$2,$V18+AZ17,NA())))</f>
        <v>#N/A</v>
      </c>
      <c r="BA18" s="57" t="e">
        <f>IF(AND(ISNUMBER($U18),COUNT($U$4:$U18)=BA$2),$G18,IF($H18="Hold",BA17,IF(COUNT($U$4:$U18)=BA$2,$V18+BA17,NA())))</f>
        <v>#N/A</v>
      </c>
      <c r="BB18" s="57" t="e">
        <f>IF(AND(ISNUMBER($U18),COUNT($U$4:$U18)=BB$2),$G18,IF($H18="Hold",BB17,IF(COUNT($U$4:$U18)=BB$2,$V18+BB17,NA())))</f>
        <v>#N/A</v>
      </c>
      <c r="BC18" s="57" t="e">
        <f>IF(AND(ISNUMBER($U18),COUNT($U$4:$U18)=BC$2),$G18,IF($H18="Hold",BC17,IF(COUNT($U$4:$U18)=BC$2,$V18+BC17,NA())))</f>
        <v>#N/A</v>
      </c>
      <c r="BD18" s="57" t="e">
        <f>IF(AND(ISNUMBER($U18),COUNT($U$4:$U18)=BD$2),$G18,IF($H18="Hold",BD17,IF(COUNT($U$4:$U18)=BD$2,$V18+BD17,NA())))</f>
        <v>#N/A</v>
      </c>
      <c r="BE18" s="57" t="e">
        <f>IF(AND(ISNUMBER($U18),COUNT($U$4:$U18)=BE$2),$G18,IF($H18="Hold",BE17,IF(COUNT($U$4:$U18)=BE$2,$V18+BE17,NA())))</f>
        <v>#N/A</v>
      </c>
      <c r="BF18" s="57" t="e">
        <f>IF(AND(ISNUMBER($U18),COUNT($U$4:$U18)=BF$2),$G18,IF($H18="Hold",BF17,IF(COUNT($U$4:$U18)=BF$2,$V18+BF17,NA())))</f>
        <v>#N/A</v>
      </c>
      <c r="BG18" s="57" t="e">
        <f>IF(AND(ISNUMBER($U18),COUNT($U$4:$U18)=BG$2),$G18,IF($H18="Hold",BG17,IF(COUNT($U$4:$U18)=BG$2,$V18+BG17,NA())))</f>
        <v>#N/A</v>
      </c>
      <c r="BH18" s="55" t="e">
        <f>IF(AND(COUNT($U$4:$U18)=BH$2,$H18="Hold"),"Hold",NA())</f>
        <v>#N/A</v>
      </c>
      <c r="BI18" s="55" t="e">
        <f>IF(AND(COUNT($U$4:$U18)=BI$2,$H18="Hold"),"Hold",NA())</f>
        <v>#N/A</v>
      </c>
      <c r="BJ18" s="55" t="e">
        <f>IF(AND(COUNT($U$4:$U18)=BJ$2,$H18="Hold"),"Hold",NA())</f>
        <v>#N/A</v>
      </c>
      <c r="BK18" s="55" t="e">
        <f>IF(AND(COUNT($U$4:$U18)=BK$2,$H18="Hold"),"Hold",NA())</f>
        <v>#N/A</v>
      </c>
      <c r="BL18" s="55" t="e">
        <f>IF(AND(COUNT($U$4:$U18)=BL$2,$H18="Hold"),"Hold",NA())</f>
        <v>#N/A</v>
      </c>
      <c r="BM18" s="55" t="e">
        <f>IF(AND(COUNT($U$4:$U18)=BM$2,$H18="Hold"),"Hold",NA())</f>
        <v>#N/A</v>
      </c>
      <c r="BN18" s="55" t="e">
        <f>IF(AND(COUNT($U$4:$U18)=BN$2,$H18="Hold"),"Hold",NA())</f>
        <v>#N/A</v>
      </c>
      <c r="BO18" s="55" t="e">
        <f>IF(AND(COUNT($U$4:$U18)=BO$2,$H18="Hold"),"Hold",NA())</f>
        <v>#N/A</v>
      </c>
      <c r="BP18" s="55" t="e">
        <f>IF(AND(COUNT($U$4:$U18)=BP$2,$H18="Hold"),"Hold",NA())</f>
        <v>#N/A</v>
      </c>
      <c r="BQ18" s="55" t="e">
        <f>IF(AND(COUNT($U$4:$U18)=BQ$2,$H18="Hold"),"Hold",NA())</f>
        <v>#N/A</v>
      </c>
      <c r="BR18" s="55" t="e">
        <f>IF(AND(COUNT($U$4:$U18)=BR$2,$H18="Hold"),"Hold",NA())</f>
        <v>#N/A</v>
      </c>
      <c r="BS18" s="55" t="e">
        <f>IF(AND(COUNT($U$4:$U18)=BS$2,$H18="Hold"),"Hold",NA())</f>
        <v>#N/A</v>
      </c>
    </row>
    <row r="19" spans="1:71" s="96" customFormat="1" ht="18.75" customHeight="1" x14ac:dyDescent="0.25">
      <c r="B19" s="23"/>
      <c r="C19" s="95"/>
      <c r="D19" s="9">
        <f t="shared" si="2"/>
        <v>30</v>
      </c>
      <c r="E19" s="10">
        <f t="shared" si="3"/>
        <v>42800</v>
      </c>
      <c r="F19" s="5" t="str">
        <f>IFERROR(IF(COUNT(G$4:G19)=0,"",IF(H19="Hold",F18,IF(ISNUMBER(U19),G19,F18+V19))),"")</f>
        <v/>
      </c>
      <c r="G19" s="13"/>
      <c r="H19" s="27"/>
      <c r="I19" s="17"/>
      <c r="J19" s="93"/>
      <c r="K19" s="34"/>
      <c r="L19" s="39" t="s">
        <v>55</v>
      </c>
      <c r="M19" s="125" t="s">
        <v>79</v>
      </c>
      <c r="N19" s="97">
        <v>4.5</v>
      </c>
      <c r="O19" s="75"/>
      <c r="P19" s="37"/>
      <c r="R19" s="46">
        <v>16</v>
      </c>
      <c r="S19" s="47" t="e">
        <f t="shared" si="0"/>
        <v>#N/A</v>
      </c>
      <c r="T19" s="47"/>
      <c r="U19" s="52" t="str">
        <f>IF(H19="30 Mins",$N$19,IF(H19="45 Mins",$N$20,IF(H19="60 Mins",$N$21,IF(H19="Alt 1",$N$22,IF(H19="Alt 2",$N$23,IF(H19="Alt 3",$N$24,IF(H19="Alt 4",$N$25,IF(H19="Alt 5",#REF!,IF(H19="Change",V18,"")))))))))</f>
        <v/>
      </c>
      <c r="V19" s="53" t="e">
        <f>IF(COUNT(U$4:U19)=0,NA(),IF(ISNUMBER(U19),U19,V18))</f>
        <v>#N/A</v>
      </c>
      <c r="W19" s="48" t="e">
        <f t="shared" si="1"/>
        <v>#N/A</v>
      </c>
      <c r="X19" s="72" t="str">
        <f>IF(AND(ISNUMBER($S19),COUNT($U$4:$U19)=X$2),$S19,"")</f>
        <v/>
      </c>
      <c r="Y19" s="72" t="str">
        <f>IF(AND(ISNUMBER($S19),COUNT($U$4:$U19)=Y$2),$S19,"")</f>
        <v/>
      </c>
      <c r="Z19" s="72" t="str">
        <f>IF(AND(ISNUMBER($S19),COUNT($U$4:$U19)=Z$2),$S19,"")</f>
        <v/>
      </c>
      <c r="AA19" s="72" t="str">
        <f>IF(AND(ISNUMBER($S19),COUNT($U$4:$U19)=AA$2),$S19,"")</f>
        <v/>
      </c>
      <c r="AB19" s="72" t="str">
        <f>IF(AND(ISNUMBER($S19),COUNT($U$4:$U19)=AB$2),$S19,"")</f>
        <v/>
      </c>
      <c r="AC19" s="72" t="str">
        <f>IF(AND(ISNUMBER($S19),COUNT($U$4:$U19)=AC$2),$S19,"")</f>
        <v/>
      </c>
      <c r="AD19" s="72" t="str">
        <f>IF(AND(ISNUMBER($S19),COUNT($U$4:$U19)=AD$2),$S19,"")</f>
        <v/>
      </c>
      <c r="AE19" s="72" t="str">
        <f>IF(AND(ISNUMBER($S19),COUNT($U$4:$U19)=AE$2),$S19,"")</f>
        <v/>
      </c>
      <c r="AF19" s="72" t="str">
        <f>IF(AND(ISNUMBER($S19),COUNT($U$4:$U19)=AF$2),$S19,"")</f>
        <v/>
      </c>
      <c r="AG19" s="72" t="str">
        <f>IF(AND(ISNUMBER($S19),COUNT($U$4:$U19)=AG$2),$S19,"")</f>
        <v/>
      </c>
      <c r="AH19" s="72" t="str">
        <f>IF(AND(ISNUMBER($S19),COUNT($U$4:$U19)=AH$2),$S19,"")</f>
        <v/>
      </c>
      <c r="AI19" s="72" t="str">
        <f>IF(AND(ISNUMBER($S19),COUNT($U$4:$U19)=AI$2),$S19,"")</f>
        <v/>
      </c>
      <c r="AJ19" s="51" t="e">
        <f>IFERROR(IF(COUNT($U$4:$U19)&lt;&gt;AJ$2,NA(),SLOPE(X$4:X$26,$R$4:$R$26)*($R19-COUNTIF(BH$4:BH19,"Hold"))+INTERCEPT(X$4:X$26,$R$4:$R$26)),NA())</f>
        <v>#N/A</v>
      </c>
      <c r="AK19" s="51" t="e">
        <f>IFERROR(IF(COUNT($U$4:$U19)&lt;&gt;AK$2,NA(),SLOPE(Y$4:Y$26,$R$4:$R$26)*($R19-COUNTIF(BI$4:BI19,"Hold"))+INTERCEPT(Y$4:Y$26,$R$4:$R$26)),NA())</f>
        <v>#N/A</v>
      </c>
      <c r="AL19" s="51" t="e">
        <f>IFERROR(IF(COUNT($U$4:$U19)&lt;&gt;AL$2,NA(),SLOPE(Z$4:Z$26,$R$4:$R$26)*($R19-COUNTIF(BJ$4:BJ19,"Hold"))+INTERCEPT(Z$4:Z$26,$R$4:$R$26)),NA())</f>
        <v>#N/A</v>
      </c>
      <c r="AM19" s="51" t="e">
        <f>IFERROR(IF(COUNT($U$4:$U19)&lt;&gt;AM$2,NA(),SLOPE(AA$4:AA$26,$R$4:$R$26)*($R19-COUNTIF(BK$4:BK19,"Hold"))+INTERCEPT(AA$4:AA$26,$R$4:$R$26)),NA())</f>
        <v>#N/A</v>
      </c>
      <c r="AN19" s="51" t="e">
        <f>IFERROR(IF(COUNT($U$4:$U19)&lt;&gt;AN$2,NA(),SLOPE(AB$4:AB$26,$R$4:$R$26)*($R19-COUNTIF(BL$4:BL19,"Hold"))+INTERCEPT(AB$4:AB$26,$R$4:$R$26)),NA())</f>
        <v>#N/A</v>
      </c>
      <c r="AO19" s="51" t="e">
        <f>IFERROR(IF(COUNT($U$4:$U19)&lt;&gt;AO$2,NA(),SLOPE(AC$4:AC$26,$R$4:$R$26)*($R19-COUNTIF(BM$4:BM19,"Hold"))+INTERCEPT(AC$4:AC$26,$R$4:$R$26)),NA())</f>
        <v>#N/A</v>
      </c>
      <c r="AP19" s="51" t="e">
        <f>IFERROR(IF(COUNT($U$4:$U19)&lt;&gt;AP$2,NA(),SLOPE(AD$4:AD$26,$R$4:$R$26)*($R19-COUNTIF(BN$4:BN19,"Hold"))+INTERCEPT(AD$4:AD$26,$R$4:$R$26)),NA())</f>
        <v>#N/A</v>
      </c>
      <c r="AQ19" s="51" t="e">
        <f>IFERROR(IF(COUNT($U$4:$U19)&lt;&gt;AQ$2,NA(),SLOPE(AE$4:AE$26,$R$4:$R$26)*($R19-COUNTIF(BO$4:BO19,"Hold"))+INTERCEPT(AE$4:AE$26,$R$4:$R$26)),NA())</f>
        <v>#N/A</v>
      </c>
      <c r="AR19" s="51" t="e">
        <f>IFERROR(IF(COUNT($U$4:$U19)&lt;&gt;AR$2,NA(),SLOPE(AF$4:AF$26,$R$4:$R$26)*($R19-COUNTIF(BP$4:BP19,"Hold"))+INTERCEPT(AF$4:AF$26,$R$4:$R$26)),NA())</f>
        <v>#N/A</v>
      </c>
      <c r="AS19" s="51" t="e">
        <f>IFERROR(IF(COUNT($U$4:$U19)&lt;&gt;AS$2,NA(),SLOPE(AG$4:AG$26,$R$4:$R$26)*($R19-COUNTIF(BQ$4:BQ19,"Hold"))+INTERCEPT(AG$4:AG$26,$R$4:$R$26)),NA())</f>
        <v>#N/A</v>
      </c>
      <c r="AT19" s="51" t="e">
        <f>IFERROR(IF(COUNT($U$4:$U19)&lt;&gt;AT$2,NA(),SLOPE(AH$4:AH$26,$R$4:$R$26)*($R19-COUNTIF(BR$4:BR19,"Hold"))+INTERCEPT(AH$4:AH$26,$R$4:$R$26)),NA())</f>
        <v>#N/A</v>
      </c>
      <c r="AU19" s="51" t="e">
        <f>IFERROR(IF(COUNT($U$4:$U19)&lt;&gt;AU$2,NA(),SLOPE(AI$4:AI$26,$R$4:$R$26)*($R19-COUNTIF(BS$4:BS19,"Hold"))+INTERCEPT(AI$4:AI$26,$R$4:$R$26)),NA())</f>
        <v>#N/A</v>
      </c>
      <c r="AV19" s="57" t="e">
        <f>IF(AND(ISNUMBER($U19),COUNT($U$4:$U19)=AV$2),$G19,IF($H19="Hold",AV18,IF(COUNT($U$4:$U19)=AV$2,$V19+AV18,NA())))</f>
        <v>#N/A</v>
      </c>
      <c r="AW19" s="57" t="e">
        <f>IF(AND(ISNUMBER($U19),COUNT($U$4:$U19)=AW$2),$G19,IF($H19="Hold",AW18,IF(COUNT($U$4:$U19)=AW$2,$V19+AW18,NA())))</f>
        <v>#N/A</v>
      </c>
      <c r="AX19" s="57" t="e">
        <f>IF(AND(ISNUMBER($U19),COUNT($U$4:$U19)=AX$2),$G19,IF($H19="Hold",AX18,IF(COUNT($U$4:$U19)=AX$2,$V19+AX18,NA())))</f>
        <v>#N/A</v>
      </c>
      <c r="AY19" s="57" t="e">
        <f>IF(AND(ISNUMBER($U19),COUNT($U$4:$U19)=AY$2),$G19,IF($H19="Hold",AY18,IF(COUNT($U$4:$U19)=AY$2,$V19+AY18,NA())))</f>
        <v>#N/A</v>
      </c>
      <c r="AZ19" s="57" t="e">
        <f>IF(AND(ISNUMBER($U19),COUNT($U$4:$U19)=AZ$2),$G19,IF($H19="Hold",AZ18,IF(COUNT($U$4:$U19)=AZ$2,$V19+AZ18,NA())))</f>
        <v>#N/A</v>
      </c>
      <c r="BA19" s="57" t="e">
        <f>IF(AND(ISNUMBER($U19),COUNT($U$4:$U19)=BA$2),$G19,IF($H19="Hold",BA18,IF(COUNT($U$4:$U19)=BA$2,$V19+BA18,NA())))</f>
        <v>#N/A</v>
      </c>
      <c r="BB19" s="57" t="e">
        <f>IF(AND(ISNUMBER($U19),COUNT($U$4:$U19)=BB$2),$G19,IF($H19="Hold",BB18,IF(COUNT($U$4:$U19)=BB$2,$V19+BB18,NA())))</f>
        <v>#N/A</v>
      </c>
      <c r="BC19" s="57" t="e">
        <f>IF(AND(ISNUMBER($U19),COUNT($U$4:$U19)=BC$2),$G19,IF($H19="Hold",BC18,IF(COUNT($U$4:$U19)=BC$2,$V19+BC18,NA())))</f>
        <v>#N/A</v>
      </c>
      <c r="BD19" s="57" t="e">
        <f>IF(AND(ISNUMBER($U19),COUNT($U$4:$U19)=BD$2),$G19,IF($H19="Hold",BD18,IF(COUNT($U$4:$U19)=BD$2,$V19+BD18,NA())))</f>
        <v>#N/A</v>
      </c>
      <c r="BE19" s="57" t="e">
        <f>IF(AND(ISNUMBER($U19),COUNT($U$4:$U19)=BE$2),$G19,IF($H19="Hold",BE18,IF(COUNT($U$4:$U19)=BE$2,$V19+BE18,NA())))</f>
        <v>#N/A</v>
      </c>
      <c r="BF19" s="57" t="e">
        <f>IF(AND(ISNUMBER($U19),COUNT($U$4:$U19)=BF$2),$G19,IF($H19="Hold",BF18,IF(COUNT($U$4:$U19)=BF$2,$V19+BF18,NA())))</f>
        <v>#N/A</v>
      </c>
      <c r="BG19" s="57" t="e">
        <f>IF(AND(ISNUMBER($U19),COUNT($U$4:$U19)=BG$2),$G19,IF($H19="Hold",BG18,IF(COUNT($U$4:$U19)=BG$2,$V19+BG18,NA())))</f>
        <v>#N/A</v>
      </c>
      <c r="BH19" s="55" t="e">
        <f>IF(AND(COUNT($U$4:$U19)=BH$2,$H19="Hold"),"Hold",NA())</f>
        <v>#N/A</v>
      </c>
      <c r="BI19" s="55" t="e">
        <f>IF(AND(COUNT($U$4:$U19)=BI$2,$H19="Hold"),"Hold",NA())</f>
        <v>#N/A</v>
      </c>
      <c r="BJ19" s="55" t="e">
        <f>IF(AND(COUNT($U$4:$U19)=BJ$2,$H19="Hold"),"Hold",NA())</f>
        <v>#N/A</v>
      </c>
      <c r="BK19" s="55" t="e">
        <f>IF(AND(COUNT($U$4:$U19)=BK$2,$H19="Hold"),"Hold",NA())</f>
        <v>#N/A</v>
      </c>
      <c r="BL19" s="55" t="e">
        <f>IF(AND(COUNT($U$4:$U19)=BL$2,$H19="Hold"),"Hold",NA())</f>
        <v>#N/A</v>
      </c>
      <c r="BM19" s="55" t="e">
        <f>IF(AND(COUNT($U$4:$U19)=BM$2,$H19="Hold"),"Hold",NA())</f>
        <v>#N/A</v>
      </c>
      <c r="BN19" s="55" t="e">
        <f>IF(AND(COUNT($U$4:$U19)=BN$2,$H19="Hold"),"Hold",NA())</f>
        <v>#N/A</v>
      </c>
      <c r="BO19" s="55" t="e">
        <f>IF(AND(COUNT($U$4:$U19)=BO$2,$H19="Hold"),"Hold",NA())</f>
        <v>#N/A</v>
      </c>
      <c r="BP19" s="55" t="e">
        <f>IF(AND(COUNT($U$4:$U19)=BP$2,$H19="Hold"),"Hold",NA())</f>
        <v>#N/A</v>
      </c>
      <c r="BQ19" s="55" t="e">
        <f>IF(AND(COUNT($U$4:$U19)=BQ$2,$H19="Hold"),"Hold",NA())</f>
        <v>#N/A</v>
      </c>
      <c r="BR19" s="55" t="e">
        <f>IF(AND(COUNT($U$4:$U19)=BR$2,$H19="Hold"),"Hold",NA())</f>
        <v>#N/A</v>
      </c>
      <c r="BS19" s="55" t="e">
        <f>IF(AND(COUNT($U$4:$U19)=BS$2,$H19="Hold"),"Hold",NA())</f>
        <v>#N/A</v>
      </c>
    </row>
    <row r="20" spans="1:71" s="96" customFormat="1" ht="18.75" customHeight="1" x14ac:dyDescent="0.25">
      <c r="B20" s="23"/>
      <c r="C20" s="95"/>
      <c r="D20" s="9">
        <f t="shared" si="2"/>
        <v>32</v>
      </c>
      <c r="E20" s="10">
        <f t="shared" si="3"/>
        <v>42814</v>
      </c>
      <c r="F20" s="5" t="str">
        <f>IFERROR(IF(COUNT(G$4:G20)=0,"",IF(H20="Hold",F19,IF(ISNUMBER(U20),G20,F19+V20))),"")</f>
        <v/>
      </c>
      <c r="G20" s="13"/>
      <c r="H20" s="27"/>
      <c r="I20" s="17"/>
      <c r="J20" s="93"/>
      <c r="K20" s="34"/>
      <c r="L20" s="40" t="s">
        <v>66</v>
      </c>
      <c r="M20" s="126" t="s">
        <v>79</v>
      </c>
      <c r="N20" s="97">
        <v>5.55</v>
      </c>
      <c r="O20" s="75"/>
      <c r="P20" s="37"/>
      <c r="R20" s="46">
        <v>17</v>
      </c>
      <c r="S20" s="47" t="e">
        <f t="shared" si="0"/>
        <v>#N/A</v>
      </c>
      <c r="T20" s="47"/>
      <c r="U20" s="52" t="str">
        <f>IF(H20="30 Mins",$N$19,IF(H20="45 Mins",$N$20,IF(H20="60 Mins",$N$21,IF(H20="Alt 1",$N$22,IF(H20="Alt 2",$N$23,IF(H20="Alt 3",$N$24,IF(H20="Alt 4",$N$25,IF(H20="Alt 5",#REF!,IF(H20="Change",V19,"")))))))))</f>
        <v/>
      </c>
      <c r="V20" s="53" t="e">
        <f>IF(COUNT(U$4:U20)=0,NA(),IF(ISNUMBER(U20),U20,V19))</f>
        <v>#N/A</v>
      </c>
      <c r="W20" s="48" t="e">
        <f t="shared" si="1"/>
        <v>#N/A</v>
      </c>
      <c r="X20" s="72" t="str">
        <f>IF(AND(ISNUMBER($S20),COUNT($U$4:$U20)=X$2),$S20,"")</f>
        <v/>
      </c>
      <c r="Y20" s="72" t="str">
        <f>IF(AND(ISNUMBER($S20),COUNT($U$4:$U20)=Y$2),$S20,"")</f>
        <v/>
      </c>
      <c r="Z20" s="72" t="str">
        <f>IF(AND(ISNUMBER($S20),COUNT($U$4:$U20)=Z$2),$S20,"")</f>
        <v/>
      </c>
      <c r="AA20" s="72" t="str">
        <f>IF(AND(ISNUMBER($S20),COUNT($U$4:$U20)=AA$2),$S20,"")</f>
        <v/>
      </c>
      <c r="AB20" s="72" t="str">
        <f>IF(AND(ISNUMBER($S20),COUNT($U$4:$U20)=AB$2),$S20,"")</f>
        <v/>
      </c>
      <c r="AC20" s="72" t="str">
        <f>IF(AND(ISNUMBER($S20),COUNT($U$4:$U20)=AC$2),$S20,"")</f>
        <v/>
      </c>
      <c r="AD20" s="72" t="str">
        <f>IF(AND(ISNUMBER($S20),COUNT($U$4:$U20)=AD$2),$S20,"")</f>
        <v/>
      </c>
      <c r="AE20" s="72" t="str">
        <f>IF(AND(ISNUMBER($S20),COUNT($U$4:$U20)=AE$2),$S20,"")</f>
        <v/>
      </c>
      <c r="AF20" s="72" t="str">
        <f>IF(AND(ISNUMBER($S20),COUNT($U$4:$U20)=AF$2),$S20,"")</f>
        <v/>
      </c>
      <c r="AG20" s="72" t="str">
        <f>IF(AND(ISNUMBER($S20),COUNT($U$4:$U20)=AG$2),$S20,"")</f>
        <v/>
      </c>
      <c r="AH20" s="72" t="str">
        <f>IF(AND(ISNUMBER($S20),COUNT($U$4:$U20)=AH$2),$S20,"")</f>
        <v/>
      </c>
      <c r="AI20" s="72" t="str">
        <f>IF(AND(ISNUMBER($S20),COUNT($U$4:$U20)=AI$2),$S20,"")</f>
        <v/>
      </c>
      <c r="AJ20" s="51" t="e">
        <f>IFERROR(IF(COUNT($U$4:$U20)&lt;&gt;AJ$2,NA(),SLOPE(X$4:X$26,$R$4:$R$26)*($R20-COUNTIF(BH$4:BH20,"Hold"))+INTERCEPT(X$4:X$26,$R$4:$R$26)),NA())</f>
        <v>#N/A</v>
      </c>
      <c r="AK20" s="51" t="e">
        <f>IFERROR(IF(COUNT($U$4:$U20)&lt;&gt;AK$2,NA(),SLOPE(Y$4:Y$26,$R$4:$R$26)*($R20-COUNTIF(BI$4:BI20,"Hold"))+INTERCEPT(Y$4:Y$26,$R$4:$R$26)),NA())</f>
        <v>#N/A</v>
      </c>
      <c r="AL20" s="51" t="e">
        <f>IFERROR(IF(COUNT($U$4:$U20)&lt;&gt;AL$2,NA(),SLOPE(Z$4:Z$26,$R$4:$R$26)*($R20-COUNTIF(BJ$4:BJ20,"Hold"))+INTERCEPT(Z$4:Z$26,$R$4:$R$26)),NA())</f>
        <v>#N/A</v>
      </c>
      <c r="AM20" s="51" t="e">
        <f>IFERROR(IF(COUNT($U$4:$U20)&lt;&gt;AM$2,NA(),SLOPE(AA$4:AA$26,$R$4:$R$26)*($R20-COUNTIF(BK$4:BK20,"Hold"))+INTERCEPT(AA$4:AA$26,$R$4:$R$26)),NA())</f>
        <v>#N/A</v>
      </c>
      <c r="AN20" s="51" t="e">
        <f>IFERROR(IF(COUNT($U$4:$U20)&lt;&gt;AN$2,NA(),SLOPE(AB$4:AB$26,$R$4:$R$26)*($R20-COUNTIF(BL$4:BL20,"Hold"))+INTERCEPT(AB$4:AB$26,$R$4:$R$26)),NA())</f>
        <v>#N/A</v>
      </c>
      <c r="AO20" s="51" t="e">
        <f>IFERROR(IF(COUNT($U$4:$U20)&lt;&gt;AO$2,NA(),SLOPE(AC$4:AC$26,$R$4:$R$26)*($R20-COUNTIF(BM$4:BM20,"Hold"))+INTERCEPT(AC$4:AC$26,$R$4:$R$26)),NA())</f>
        <v>#N/A</v>
      </c>
      <c r="AP20" s="51" t="e">
        <f>IFERROR(IF(COUNT($U$4:$U20)&lt;&gt;AP$2,NA(),SLOPE(AD$4:AD$26,$R$4:$R$26)*($R20-COUNTIF(BN$4:BN20,"Hold"))+INTERCEPT(AD$4:AD$26,$R$4:$R$26)),NA())</f>
        <v>#N/A</v>
      </c>
      <c r="AQ20" s="51" t="e">
        <f>IFERROR(IF(COUNT($U$4:$U20)&lt;&gt;AQ$2,NA(),SLOPE(AE$4:AE$26,$R$4:$R$26)*($R20-COUNTIF(BO$4:BO20,"Hold"))+INTERCEPT(AE$4:AE$26,$R$4:$R$26)),NA())</f>
        <v>#N/A</v>
      </c>
      <c r="AR20" s="51" t="e">
        <f>IFERROR(IF(COUNT($U$4:$U20)&lt;&gt;AR$2,NA(),SLOPE(AF$4:AF$26,$R$4:$R$26)*($R20-COUNTIF(BP$4:BP20,"Hold"))+INTERCEPT(AF$4:AF$26,$R$4:$R$26)),NA())</f>
        <v>#N/A</v>
      </c>
      <c r="AS20" s="51" t="e">
        <f>IFERROR(IF(COUNT($U$4:$U20)&lt;&gt;AS$2,NA(),SLOPE(AG$4:AG$26,$R$4:$R$26)*($R20-COUNTIF(BQ$4:BQ20,"Hold"))+INTERCEPT(AG$4:AG$26,$R$4:$R$26)),NA())</f>
        <v>#N/A</v>
      </c>
      <c r="AT20" s="51" t="e">
        <f>IFERROR(IF(COUNT($U$4:$U20)&lt;&gt;AT$2,NA(),SLOPE(AH$4:AH$26,$R$4:$R$26)*($R20-COUNTIF(BR$4:BR20,"Hold"))+INTERCEPT(AH$4:AH$26,$R$4:$R$26)),NA())</f>
        <v>#N/A</v>
      </c>
      <c r="AU20" s="51" t="e">
        <f>IFERROR(IF(COUNT($U$4:$U20)&lt;&gt;AU$2,NA(),SLOPE(AI$4:AI$26,$R$4:$R$26)*($R20-COUNTIF(BS$4:BS20,"Hold"))+INTERCEPT(AI$4:AI$26,$R$4:$R$26)),NA())</f>
        <v>#N/A</v>
      </c>
      <c r="AV20" s="57" t="e">
        <f>IF(AND(ISNUMBER($U20),COUNT($U$4:$U20)=AV$2),$G20,IF($H20="Hold",AV19,IF(COUNT($U$4:$U20)=AV$2,$V20+AV19,NA())))</f>
        <v>#N/A</v>
      </c>
      <c r="AW20" s="57" t="e">
        <f>IF(AND(ISNUMBER($U20),COUNT($U$4:$U20)=AW$2),$G20,IF($H20="Hold",AW19,IF(COUNT($U$4:$U20)=AW$2,$V20+AW19,NA())))</f>
        <v>#N/A</v>
      </c>
      <c r="AX20" s="57" t="e">
        <f>IF(AND(ISNUMBER($U20),COUNT($U$4:$U20)=AX$2),$G20,IF($H20="Hold",AX19,IF(COUNT($U$4:$U20)=AX$2,$V20+AX19,NA())))</f>
        <v>#N/A</v>
      </c>
      <c r="AY20" s="57" t="e">
        <f>IF(AND(ISNUMBER($U20),COUNT($U$4:$U20)=AY$2),$G20,IF($H20="Hold",AY19,IF(COUNT($U$4:$U20)=AY$2,$V20+AY19,NA())))</f>
        <v>#N/A</v>
      </c>
      <c r="AZ20" s="57" t="e">
        <f>IF(AND(ISNUMBER($U20),COUNT($U$4:$U20)=AZ$2),$G20,IF($H20="Hold",AZ19,IF(COUNT($U$4:$U20)=AZ$2,$V20+AZ19,NA())))</f>
        <v>#N/A</v>
      </c>
      <c r="BA20" s="57" t="e">
        <f>IF(AND(ISNUMBER($U20),COUNT($U$4:$U20)=BA$2),$G20,IF($H20="Hold",BA19,IF(COUNT($U$4:$U20)=BA$2,$V20+BA19,NA())))</f>
        <v>#N/A</v>
      </c>
      <c r="BB20" s="57" t="e">
        <f>IF(AND(ISNUMBER($U20),COUNT($U$4:$U20)=BB$2),$G20,IF($H20="Hold",BB19,IF(COUNT($U$4:$U20)=BB$2,$V20+BB19,NA())))</f>
        <v>#N/A</v>
      </c>
      <c r="BC20" s="57" t="e">
        <f>IF(AND(ISNUMBER($U20),COUNT($U$4:$U20)=BC$2),$G20,IF($H20="Hold",BC19,IF(COUNT($U$4:$U20)=BC$2,$V20+BC19,NA())))</f>
        <v>#N/A</v>
      </c>
      <c r="BD20" s="57" t="e">
        <f>IF(AND(ISNUMBER($U20),COUNT($U$4:$U20)=BD$2),$G20,IF($H20="Hold",BD19,IF(COUNT($U$4:$U20)=BD$2,$V20+BD19,NA())))</f>
        <v>#N/A</v>
      </c>
      <c r="BE20" s="57" t="e">
        <f>IF(AND(ISNUMBER($U20),COUNT($U$4:$U20)=BE$2),$G20,IF($H20="Hold",BE19,IF(COUNT($U$4:$U20)=BE$2,$V20+BE19,NA())))</f>
        <v>#N/A</v>
      </c>
      <c r="BF20" s="57" t="e">
        <f>IF(AND(ISNUMBER($U20),COUNT($U$4:$U20)=BF$2),$G20,IF($H20="Hold",BF19,IF(COUNT($U$4:$U20)=BF$2,$V20+BF19,NA())))</f>
        <v>#N/A</v>
      </c>
      <c r="BG20" s="57" t="e">
        <f>IF(AND(ISNUMBER($U20),COUNT($U$4:$U20)=BG$2),$G20,IF($H20="Hold",BG19,IF(COUNT($U$4:$U20)=BG$2,$V20+BG19,NA())))</f>
        <v>#N/A</v>
      </c>
      <c r="BH20" s="55" t="e">
        <f>IF(AND(COUNT($U$4:$U20)=BH$2,$H20="Hold"),"Hold",NA())</f>
        <v>#N/A</v>
      </c>
      <c r="BI20" s="55" t="e">
        <f>IF(AND(COUNT($U$4:$U20)=BI$2,$H20="Hold"),"Hold",NA())</f>
        <v>#N/A</v>
      </c>
      <c r="BJ20" s="55" t="e">
        <f>IF(AND(COUNT($U$4:$U20)=BJ$2,$H20="Hold"),"Hold",NA())</f>
        <v>#N/A</v>
      </c>
      <c r="BK20" s="55" t="e">
        <f>IF(AND(COUNT($U$4:$U20)=BK$2,$H20="Hold"),"Hold",NA())</f>
        <v>#N/A</v>
      </c>
      <c r="BL20" s="55" t="e">
        <f>IF(AND(COUNT($U$4:$U20)=BL$2,$H20="Hold"),"Hold",NA())</f>
        <v>#N/A</v>
      </c>
      <c r="BM20" s="55" t="e">
        <f>IF(AND(COUNT($U$4:$U20)=BM$2,$H20="Hold"),"Hold",NA())</f>
        <v>#N/A</v>
      </c>
      <c r="BN20" s="55" t="e">
        <f>IF(AND(COUNT($U$4:$U20)=BN$2,$H20="Hold"),"Hold",NA())</f>
        <v>#N/A</v>
      </c>
      <c r="BO20" s="55" t="e">
        <f>IF(AND(COUNT($U$4:$U20)=BO$2,$H20="Hold"),"Hold",NA())</f>
        <v>#N/A</v>
      </c>
      <c r="BP20" s="55" t="e">
        <f>IF(AND(COUNT($U$4:$U20)=BP$2,$H20="Hold"),"Hold",NA())</f>
        <v>#N/A</v>
      </c>
      <c r="BQ20" s="55" t="e">
        <f>IF(AND(COUNT($U$4:$U20)=BQ$2,$H20="Hold"),"Hold",NA())</f>
        <v>#N/A</v>
      </c>
      <c r="BR20" s="55" t="e">
        <f>IF(AND(COUNT($U$4:$U20)=BR$2,$H20="Hold"),"Hold",NA())</f>
        <v>#N/A</v>
      </c>
      <c r="BS20" s="55" t="e">
        <f>IF(AND(COUNT($U$4:$U20)=BS$2,$H20="Hold"),"Hold",NA())</f>
        <v>#N/A</v>
      </c>
    </row>
    <row r="21" spans="1:71" s="96" customFormat="1" ht="18.75" customHeight="1" x14ac:dyDescent="0.25">
      <c r="B21" s="23"/>
      <c r="C21" s="95"/>
      <c r="D21" s="9">
        <f t="shared" si="2"/>
        <v>34</v>
      </c>
      <c r="E21" s="10">
        <f t="shared" si="3"/>
        <v>42828</v>
      </c>
      <c r="F21" s="5" t="str">
        <f>IFERROR(IF(COUNT(G$4:G21)=0,"",IF(H21="Hold",F20,IF(ISNUMBER(U21),G21,F20+V21))),"")</f>
        <v/>
      </c>
      <c r="G21" s="13"/>
      <c r="H21" s="27"/>
      <c r="I21" s="17"/>
      <c r="J21" s="93"/>
      <c r="K21" s="34"/>
      <c r="L21" s="25" t="s">
        <v>67</v>
      </c>
      <c r="M21" s="133" t="s">
        <v>79</v>
      </c>
      <c r="N21" s="97">
        <v>6.6</v>
      </c>
      <c r="O21" s="75"/>
      <c r="P21" s="37"/>
      <c r="R21" s="46">
        <v>18</v>
      </c>
      <c r="S21" s="47" t="e">
        <f t="shared" si="0"/>
        <v>#N/A</v>
      </c>
      <c r="T21" s="47"/>
      <c r="U21" s="52" t="str">
        <f>IF(H21="30 Mins",$N$19,IF(H21="45 Mins",$N$20,IF(H21="60 Mins",$N$21,IF(H21="Alt 1",$N$22,IF(H21="Alt 2",$N$23,IF(H21="Alt 3",$N$24,IF(H21="Alt 4",$N$25,IF(H21="Alt 5",#REF!,IF(H21="Change",V20,"")))))))))</f>
        <v/>
      </c>
      <c r="V21" s="53" t="e">
        <f>IF(COUNT(U$4:U21)=0,NA(),IF(ISNUMBER(U21),U21,V20))</f>
        <v>#N/A</v>
      </c>
      <c r="W21" s="48" t="e">
        <f t="shared" si="1"/>
        <v>#N/A</v>
      </c>
      <c r="X21" s="72" t="str">
        <f>IF(AND(ISNUMBER($S21),COUNT($U$4:$U21)=X$2),$S21,"")</f>
        <v/>
      </c>
      <c r="Y21" s="72" t="str">
        <f>IF(AND(ISNUMBER($S21),COUNT($U$4:$U21)=Y$2),$S21,"")</f>
        <v/>
      </c>
      <c r="Z21" s="72" t="str">
        <f>IF(AND(ISNUMBER($S21),COUNT($U$4:$U21)=Z$2),$S21,"")</f>
        <v/>
      </c>
      <c r="AA21" s="72" t="str">
        <f>IF(AND(ISNUMBER($S21),COUNT($U$4:$U21)=AA$2),$S21,"")</f>
        <v/>
      </c>
      <c r="AB21" s="72" t="str">
        <f>IF(AND(ISNUMBER($S21),COUNT($U$4:$U21)=AB$2),$S21,"")</f>
        <v/>
      </c>
      <c r="AC21" s="72" t="str">
        <f>IF(AND(ISNUMBER($S21),COUNT($U$4:$U21)=AC$2),$S21,"")</f>
        <v/>
      </c>
      <c r="AD21" s="72" t="str">
        <f>IF(AND(ISNUMBER($S21),COUNT($U$4:$U21)=AD$2),$S21,"")</f>
        <v/>
      </c>
      <c r="AE21" s="72" t="str">
        <f>IF(AND(ISNUMBER($S21),COUNT($U$4:$U21)=AE$2),$S21,"")</f>
        <v/>
      </c>
      <c r="AF21" s="72" t="str">
        <f>IF(AND(ISNUMBER($S21),COUNT($U$4:$U21)=AF$2),$S21,"")</f>
        <v/>
      </c>
      <c r="AG21" s="72" t="str">
        <f>IF(AND(ISNUMBER($S21),COUNT($U$4:$U21)=AG$2),$S21,"")</f>
        <v/>
      </c>
      <c r="AH21" s="72" t="str">
        <f>IF(AND(ISNUMBER($S21),COUNT($U$4:$U21)=AH$2),$S21,"")</f>
        <v/>
      </c>
      <c r="AI21" s="72" t="str">
        <f>IF(AND(ISNUMBER($S21),COUNT($U$4:$U21)=AI$2),$S21,"")</f>
        <v/>
      </c>
      <c r="AJ21" s="51" t="e">
        <f>IFERROR(IF(COUNT($U$4:$U21)&lt;&gt;AJ$2,NA(),SLOPE(X$4:X$26,$R$4:$R$26)*($R21-COUNTIF(BH$4:BH21,"Hold"))+INTERCEPT(X$4:X$26,$R$4:$R$26)),NA())</f>
        <v>#N/A</v>
      </c>
      <c r="AK21" s="51" t="e">
        <f>IFERROR(IF(COUNT($U$4:$U21)&lt;&gt;AK$2,NA(),SLOPE(Y$4:Y$26,$R$4:$R$26)*($R21-COUNTIF(BI$4:BI21,"Hold"))+INTERCEPT(Y$4:Y$26,$R$4:$R$26)),NA())</f>
        <v>#N/A</v>
      </c>
      <c r="AL21" s="51" t="e">
        <f>IFERROR(IF(COUNT($U$4:$U21)&lt;&gt;AL$2,NA(),SLOPE(Z$4:Z$26,$R$4:$R$26)*($R21-COUNTIF(BJ$4:BJ21,"Hold"))+INTERCEPT(Z$4:Z$26,$R$4:$R$26)),NA())</f>
        <v>#N/A</v>
      </c>
      <c r="AM21" s="51" t="e">
        <f>IFERROR(IF(COUNT($U$4:$U21)&lt;&gt;AM$2,NA(),SLOPE(AA$4:AA$26,$R$4:$R$26)*($R21-COUNTIF(BK$4:BK21,"Hold"))+INTERCEPT(AA$4:AA$26,$R$4:$R$26)),NA())</f>
        <v>#N/A</v>
      </c>
      <c r="AN21" s="51" t="e">
        <f>IFERROR(IF(COUNT($U$4:$U21)&lt;&gt;AN$2,NA(),SLOPE(AB$4:AB$26,$R$4:$R$26)*($R21-COUNTIF(BL$4:BL21,"Hold"))+INTERCEPT(AB$4:AB$26,$R$4:$R$26)),NA())</f>
        <v>#N/A</v>
      </c>
      <c r="AO21" s="51" t="e">
        <f>IFERROR(IF(COUNT($U$4:$U21)&lt;&gt;AO$2,NA(),SLOPE(AC$4:AC$26,$R$4:$R$26)*($R21-COUNTIF(BM$4:BM21,"Hold"))+INTERCEPT(AC$4:AC$26,$R$4:$R$26)),NA())</f>
        <v>#N/A</v>
      </c>
      <c r="AP21" s="51" t="e">
        <f>IFERROR(IF(COUNT($U$4:$U21)&lt;&gt;AP$2,NA(),SLOPE(AD$4:AD$26,$R$4:$R$26)*($R21-COUNTIF(BN$4:BN21,"Hold"))+INTERCEPT(AD$4:AD$26,$R$4:$R$26)),NA())</f>
        <v>#N/A</v>
      </c>
      <c r="AQ21" s="51" t="e">
        <f>IFERROR(IF(COUNT($U$4:$U21)&lt;&gt;AQ$2,NA(),SLOPE(AE$4:AE$26,$R$4:$R$26)*($R21-COUNTIF(BO$4:BO21,"Hold"))+INTERCEPT(AE$4:AE$26,$R$4:$R$26)),NA())</f>
        <v>#N/A</v>
      </c>
      <c r="AR21" s="51" t="e">
        <f>IFERROR(IF(COUNT($U$4:$U21)&lt;&gt;AR$2,NA(),SLOPE(AF$4:AF$26,$R$4:$R$26)*($R21-COUNTIF(BP$4:BP21,"Hold"))+INTERCEPT(AF$4:AF$26,$R$4:$R$26)),NA())</f>
        <v>#N/A</v>
      </c>
      <c r="AS21" s="51" t="e">
        <f>IFERROR(IF(COUNT($U$4:$U21)&lt;&gt;AS$2,NA(),SLOPE(AG$4:AG$26,$R$4:$R$26)*($R21-COUNTIF(BQ$4:BQ21,"Hold"))+INTERCEPT(AG$4:AG$26,$R$4:$R$26)),NA())</f>
        <v>#N/A</v>
      </c>
      <c r="AT21" s="51" t="e">
        <f>IFERROR(IF(COUNT($U$4:$U21)&lt;&gt;AT$2,NA(),SLOPE(AH$4:AH$26,$R$4:$R$26)*($R21-COUNTIF(BR$4:BR21,"Hold"))+INTERCEPT(AH$4:AH$26,$R$4:$R$26)),NA())</f>
        <v>#N/A</v>
      </c>
      <c r="AU21" s="51" t="e">
        <f>IFERROR(IF(COUNT($U$4:$U21)&lt;&gt;AU$2,NA(),SLOPE(AI$4:AI$26,$R$4:$R$26)*($R21-COUNTIF(BS$4:BS21,"Hold"))+INTERCEPT(AI$4:AI$26,$R$4:$R$26)),NA())</f>
        <v>#N/A</v>
      </c>
      <c r="AV21" s="57" t="e">
        <f>IF(AND(ISNUMBER($U21),COUNT($U$4:$U21)=AV$2),$G21,IF($H21="Hold",AV20,IF(COUNT($U$4:$U21)=AV$2,$V21+AV20,NA())))</f>
        <v>#N/A</v>
      </c>
      <c r="AW21" s="57" t="e">
        <f>IF(AND(ISNUMBER($U21),COUNT($U$4:$U21)=AW$2),$G21,IF($H21="Hold",AW20,IF(COUNT($U$4:$U21)=AW$2,$V21+AW20,NA())))</f>
        <v>#N/A</v>
      </c>
      <c r="AX21" s="57" t="e">
        <f>IF(AND(ISNUMBER($U21),COUNT($U$4:$U21)=AX$2),$G21,IF($H21="Hold",AX20,IF(COUNT($U$4:$U21)=AX$2,$V21+AX20,NA())))</f>
        <v>#N/A</v>
      </c>
      <c r="AY21" s="57" t="e">
        <f>IF(AND(ISNUMBER($U21),COUNT($U$4:$U21)=AY$2),$G21,IF($H21="Hold",AY20,IF(COUNT($U$4:$U21)=AY$2,$V21+AY20,NA())))</f>
        <v>#N/A</v>
      </c>
      <c r="AZ21" s="57" t="e">
        <f>IF(AND(ISNUMBER($U21),COUNT($U$4:$U21)=AZ$2),$G21,IF($H21="Hold",AZ20,IF(COUNT($U$4:$U21)=AZ$2,$V21+AZ20,NA())))</f>
        <v>#N/A</v>
      </c>
      <c r="BA21" s="57" t="e">
        <f>IF(AND(ISNUMBER($U21),COUNT($U$4:$U21)=BA$2),$G21,IF($H21="Hold",BA20,IF(COUNT($U$4:$U21)=BA$2,$V21+BA20,NA())))</f>
        <v>#N/A</v>
      </c>
      <c r="BB21" s="57" t="e">
        <f>IF(AND(ISNUMBER($U21),COUNT($U$4:$U21)=BB$2),$G21,IF($H21="Hold",BB20,IF(COUNT($U$4:$U21)=BB$2,$V21+BB20,NA())))</f>
        <v>#N/A</v>
      </c>
      <c r="BC21" s="57" t="e">
        <f>IF(AND(ISNUMBER($U21),COUNT($U$4:$U21)=BC$2),$G21,IF($H21="Hold",BC20,IF(COUNT($U$4:$U21)=BC$2,$V21+BC20,NA())))</f>
        <v>#N/A</v>
      </c>
      <c r="BD21" s="57" t="e">
        <f>IF(AND(ISNUMBER($U21),COUNT($U$4:$U21)=BD$2),$G21,IF($H21="Hold",BD20,IF(COUNT($U$4:$U21)=BD$2,$V21+BD20,NA())))</f>
        <v>#N/A</v>
      </c>
      <c r="BE21" s="57" t="e">
        <f>IF(AND(ISNUMBER($U21),COUNT($U$4:$U21)=BE$2),$G21,IF($H21="Hold",BE20,IF(COUNT($U$4:$U21)=BE$2,$V21+BE20,NA())))</f>
        <v>#N/A</v>
      </c>
      <c r="BF21" s="57" t="e">
        <f>IF(AND(ISNUMBER($U21),COUNT($U$4:$U21)=BF$2),$G21,IF($H21="Hold",BF20,IF(COUNT($U$4:$U21)=BF$2,$V21+BF20,NA())))</f>
        <v>#N/A</v>
      </c>
      <c r="BG21" s="57" t="e">
        <f>IF(AND(ISNUMBER($U21),COUNT($U$4:$U21)=BG$2),$G21,IF($H21="Hold",BG20,IF(COUNT($U$4:$U21)=BG$2,$V21+BG20,NA())))</f>
        <v>#N/A</v>
      </c>
      <c r="BH21" s="55" t="e">
        <f>IF(AND(COUNT($U$4:$U21)=BH$2,$H21="Hold"),"Hold",NA())</f>
        <v>#N/A</v>
      </c>
      <c r="BI21" s="55" t="e">
        <f>IF(AND(COUNT($U$4:$U21)=BI$2,$H21="Hold"),"Hold",NA())</f>
        <v>#N/A</v>
      </c>
      <c r="BJ21" s="55" t="e">
        <f>IF(AND(COUNT($U$4:$U21)=BJ$2,$H21="Hold"),"Hold",NA())</f>
        <v>#N/A</v>
      </c>
      <c r="BK21" s="55" t="e">
        <f>IF(AND(COUNT($U$4:$U21)=BK$2,$H21="Hold"),"Hold",NA())</f>
        <v>#N/A</v>
      </c>
      <c r="BL21" s="55" t="e">
        <f>IF(AND(COUNT($U$4:$U21)=BL$2,$H21="Hold"),"Hold",NA())</f>
        <v>#N/A</v>
      </c>
      <c r="BM21" s="55" t="e">
        <f>IF(AND(COUNT($U$4:$U21)=BM$2,$H21="Hold"),"Hold",NA())</f>
        <v>#N/A</v>
      </c>
      <c r="BN21" s="55" t="e">
        <f>IF(AND(COUNT($U$4:$U21)=BN$2,$H21="Hold"),"Hold",NA())</f>
        <v>#N/A</v>
      </c>
      <c r="BO21" s="55" t="e">
        <f>IF(AND(COUNT($U$4:$U21)=BO$2,$H21="Hold"),"Hold",NA())</f>
        <v>#N/A</v>
      </c>
      <c r="BP21" s="55" t="e">
        <f>IF(AND(COUNT($U$4:$U21)=BP$2,$H21="Hold"),"Hold",NA())</f>
        <v>#N/A</v>
      </c>
      <c r="BQ21" s="55" t="e">
        <f>IF(AND(COUNT($U$4:$U21)=BQ$2,$H21="Hold"),"Hold",NA())</f>
        <v>#N/A</v>
      </c>
      <c r="BR21" s="55" t="e">
        <f>IF(AND(COUNT($U$4:$U21)=BR$2,$H21="Hold"),"Hold",NA())</f>
        <v>#N/A</v>
      </c>
      <c r="BS21" s="55" t="e">
        <f>IF(AND(COUNT($U$4:$U21)=BS$2,$H21="Hold"),"Hold",NA())</f>
        <v>#N/A</v>
      </c>
    </row>
    <row r="22" spans="1:71" s="96" customFormat="1" ht="18.75" customHeight="1" thickBot="1" x14ac:dyDescent="0.3">
      <c r="B22" s="23"/>
      <c r="C22" s="95"/>
      <c r="D22" s="9">
        <f t="shared" si="2"/>
        <v>36</v>
      </c>
      <c r="E22" s="10">
        <f t="shared" si="3"/>
        <v>42842</v>
      </c>
      <c r="F22" s="5" t="str">
        <f>IFERROR(IF(COUNT(G$4:G22)=0,"",IF(H22="Hold",F21,IF(ISNUMBER(U22),G22,F21+V22))),"")</f>
        <v/>
      </c>
      <c r="G22" s="13"/>
      <c r="H22" s="27"/>
      <c r="I22" s="17"/>
      <c r="J22" s="93"/>
      <c r="K22" s="34"/>
      <c r="L22" s="123" t="s">
        <v>80</v>
      </c>
      <c r="M22" s="128" t="s">
        <v>79</v>
      </c>
      <c r="N22" s="77"/>
      <c r="O22" s="153" t="str">
        <f>IF(AND(COUNTIF($H$4:$H$26,"Alt 1")&gt;0,ISBLANK(N22)),"← RoI* Needed","")</f>
        <v/>
      </c>
      <c r="P22" s="154"/>
      <c r="R22" s="46">
        <v>19</v>
      </c>
      <c r="S22" s="47" t="e">
        <f t="shared" si="0"/>
        <v>#N/A</v>
      </c>
      <c r="T22" s="47"/>
      <c r="U22" s="52" t="str">
        <f>IF(H22="30 Mins",$N$19,IF(H22="45 Mins",$N$20,IF(H22="60 Mins",$N$21,IF(H22="Alt 1",$N$22,IF(H22="Alt 2",$N$23,IF(H22="Alt 3",$N$24,IF(H22="Alt 4",$N$25,IF(H22="Alt 5",#REF!,IF(H22="Change",V21,"")))))))))</f>
        <v/>
      </c>
      <c r="V22" s="53" t="e">
        <f>IF(COUNT(U$4:U22)=0,NA(),IF(ISNUMBER(U22),U22,V21))</f>
        <v>#N/A</v>
      </c>
      <c r="W22" s="48" t="e">
        <f t="shared" si="1"/>
        <v>#N/A</v>
      </c>
      <c r="X22" s="72" t="str">
        <f>IF(AND(ISNUMBER($S22),COUNT($U$4:$U22)=X$2),$S22,"")</f>
        <v/>
      </c>
      <c r="Y22" s="72" t="str">
        <f>IF(AND(ISNUMBER($S22),COUNT($U$4:$U22)=Y$2),$S22,"")</f>
        <v/>
      </c>
      <c r="Z22" s="72" t="str">
        <f>IF(AND(ISNUMBER($S22),COUNT($U$4:$U22)=Z$2),$S22,"")</f>
        <v/>
      </c>
      <c r="AA22" s="72" t="str">
        <f>IF(AND(ISNUMBER($S22),COUNT($U$4:$U22)=AA$2),$S22,"")</f>
        <v/>
      </c>
      <c r="AB22" s="72" t="str">
        <f>IF(AND(ISNUMBER($S22),COUNT($U$4:$U22)=AB$2),$S22,"")</f>
        <v/>
      </c>
      <c r="AC22" s="72" t="str">
        <f>IF(AND(ISNUMBER($S22),COUNT($U$4:$U22)=AC$2),$S22,"")</f>
        <v/>
      </c>
      <c r="AD22" s="72" t="str">
        <f>IF(AND(ISNUMBER($S22),COUNT($U$4:$U22)=AD$2),$S22,"")</f>
        <v/>
      </c>
      <c r="AE22" s="72" t="str">
        <f>IF(AND(ISNUMBER($S22),COUNT($U$4:$U22)=AE$2),$S22,"")</f>
        <v/>
      </c>
      <c r="AF22" s="72" t="str">
        <f>IF(AND(ISNUMBER($S22),COUNT($U$4:$U22)=AF$2),$S22,"")</f>
        <v/>
      </c>
      <c r="AG22" s="72" t="str">
        <f>IF(AND(ISNUMBER($S22),COUNT($U$4:$U22)=AG$2),$S22,"")</f>
        <v/>
      </c>
      <c r="AH22" s="72" t="str">
        <f>IF(AND(ISNUMBER($S22),COUNT($U$4:$U22)=AH$2),$S22,"")</f>
        <v/>
      </c>
      <c r="AI22" s="72" t="str">
        <f>IF(AND(ISNUMBER($S22),COUNT($U$4:$U22)=AI$2),$S22,"")</f>
        <v/>
      </c>
      <c r="AJ22" s="51" t="e">
        <f>IFERROR(IF(COUNT($U$4:$U22)&lt;&gt;AJ$2,NA(),SLOPE(X$4:X$26,$R$4:$R$26)*($R22-COUNTIF(BH$4:BH22,"Hold"))+INTERCEPT(X$4:X$26,$R$4:$R$26)),NA())</f>
        <v>#N/A</v>
      </c>
      <c r="AK22" s="51" t="e">
        <f>IFERROR(IF(COUNT($U$4:$U22)&lt;&gt;AK$2,NA(),SLOPE(Y$4:Y$26,$R$4:$R$26)*($R22-COUNTIF(BI$4:BI22,"Hold"))+INTERCEPT(Y$4:Y$26,$R$4:$R$26)),NA())</f>
        <v>#N/A</v>
      </c>
      <c r="AL22" s="51" t="e">
        <f>IFERROR(IF(COUNT($U$4:$U22)&lt;&gt;AL$2,NA(),SLOPE(Z$4:Z$26,$R$4:$R$26)*($R22-COUNTIF(BJ$4:BJ22,"Hold"))+INTERCEPT(Z$4:Z$26,$R$4:$R$26)),NA())</f>
        <v>#N/A</v>
      </c>
      <c r="AM22" s="51" t="e">
        <f>IFERROR(IF(COUNT($U$4:$U22)&lt;&gt;AM$2,NA(),SLOPE(AA$4:AA$26,$R$4:$R$26)*($R22-COUNTIF(BK$4:BK22,"Hold"))+INTERCEPT(AA$4:AA$26,$R$4:$R$26)),NA())</f>
        <v>#N/A</v>
      </c>
      <c r="AN22" s="51" t="e">
        <f>IFERROR(IF(COUNT($U$4:$U22)&lt;&gt;AN$2,NA(),SLOPE(AB$4:AB$26,$R$4:$R$26)*($R22-COUNTIF(BL$4:BL22,"Hold"))+INTERCEPT(AB$4:AB$26,$R$4:$R$26)),NA())</f>
        <v>#N/A</v>
      </c>
      <c r="AO22" s="51" t="e">
        <f>IFERROR(IF(COUNT($U$4:$U22)&lt;&gt;AO$2,NA(),SLOPE(AC$4:AC$26,$R$4:$R$26)*($R22-COUNTIF(BM$4:BM22,"Hold"))+INTERCEPT(AC$4:AC$26,$R$4:$R$26)),NA())</f>
        <v>#N/A</v>
      </c>
      <c r="AP22" s="51" t="e">
        <f>IFERROR(IF(COUNT($U$4:$U22)&lt;&gt;AP$2,NA(),SLOPE(AD$4:AD$26,$R$4:$R$26)*($R22-COUNTIF(BN$4:BN22,"Hold"))+INTERCEPT(AD$4:AD$26,$R$4:$R$26)),NA())</f>
        <v>#N/A</v>
      </c>
      <c r="AQ22" s="51" t="e">
        <f>IFERROR(IF(COUNT($U$4:$U22)&lt;&gt;AQ$2,NA(),SLOPE(AE$4:AE$26,$R$4:$R$26)*($R22-COUNTIF(BO$4:BO22,"Hold"))+INTERCEPT(AE$4:AE$26,$R$4:$R$26)),NA())</f>
        <v>#N/A</v>
      </c>
      <c r="AR22" s="51" t="e">
        <f>IFERROR(IF(COUNT($U$4:$U22)&lt;&gt;AR$2,NA(),SLOPE(AF$4:AF$26,$R$4:$R$26)*($R22-COUNTIF(BP$4:BP22,"Hold"))+INTERCEPT(AF$4:AF$26,$R$4:$R$26)),NA())</f>
        <v>#N/A</v>
      </c>
      <c r="AS22" s="51" t="e">
        <f>IFERROR(IF(COUNT($U$4:$U22)&lt;&gt;AS$2,NA(),SLOPE(AG$4:AG$26,$R$4:$R$26)*($R22-COUNTIF(BQ$4:BQ22,"Hold"))+INTERCEPT(AG$4:AG$26,$R$4:$R$26)),NA())</f>
        <v>#N/A</v>
      </c>
      <c r="AT22" s="51" t="e">
        <f>IFERROR(IF(COUNT($U$4:$U22)&lt;&gt;AT$2,NA(),SLOPE(AH$4:AH$26,$R$4:$R$26)*($R22-COUNTIF(BR$4:BR22,"Hold"))+INTERCEPT(AH$4:AH$26,$R$4:$R$26)),NA())</f>
        <v>#N/A</v>
      </c>
      <c r="AU22" s="51" t="e">
        <f>IFERROR(IF(COUNT($U$4:$U22)&lt;&gt;AU$2,NA(),SLOPE(AI$4:AI$26,$R$4:$R$26)*($R22-COUNTIF(BS$4:BS22,"Hold"))+INTERCEPT(AI$4:AI$26,$R$4:$R$26)),NA())</f>
        <v>#N/A</v>
      </c>
      <c r="AV22" s="57" t="e">
        <f>IF(AND(ISNUMBER($U22),COUNT($U$4:$U22)=AV$2),$G22,IF($H22="Hold",AV21,IF(COUNT($U$4:$U22)=AV$2,$V22+AV21,NA())))</f>
        <v>#N/A</v>
      </c>
      <c r="AW22" s="57" t="e">
        <f>IF(AND(ISNUMBER($U22),COUNT($U$4:$U22)=AW$2),$G22,IF($H22="Hold",AW21,IF(COUNT($U$4:$U22)=AW$2,$V22+AW21,NA())))</f>
        <v>#N/A</v>
      </c>
      <c r="AX22" s="57" t="e">
        <f>IF(AND(ISNUMBER($U22),COUNT($U$4:$U22)=AX$2),$G22,IF($H22="Hold",AX21,IF(COUNT($U$4:$U22)=AX$2,$V22+AX21,NA())))</f>
        <v>#N/A</v>
      </c>
      <c r="AY22" s="57" t="e">
        <f>IF(AND(ISNUMBER($U22),COUNT($U$4:$U22)=AY$2),$G22,IF($H22="Hold",AY21,IF(COUNT($U$4:$U22)=AY$2,$V22+AY21,NA())))</f>
        <v>#N/A</v>
      </c>
      <c r="AZ22" s="57" t="e">
        <f>IF(AND(ISNUMBER($U22),COUNT($U$4:$U22)=AZ$2),$G22,IF($H22="Hold",AZ21,IF(COUNT($U$4:$U22)=AZ$2,$V22+AZ21,NA())))</f>
        <v>#N/A</v>
      </c>
      <c r="BA22" s="57" t="e">
        <f>IF(AND(ISNUMBER($U22),COUNT($U$4:$U22)=BA$2),$G22,IF($H22="Hold",BA21,IF(COUNT($U$4:$U22)=BA$2,$V22+BA21,NA())))</f>
        <v>#N/A</v>
      </c>
      <c r="BB22" s="57" t="e">
        <f>IF(AND(ISNUMBER($U22),COUNT($U$4:$U22)=BB$2),$G22,IF($H22="Hold",BB21,IF(COUNT($U$4:$U22)=BB$2,$V22+BB21,NA())))</f>
        <v>#N/A</v>
      </c>
      <c r="BC22" s="57" t="e">
        <f>IF(AND(ISNUMBER($U22),COUNT($U$4:$U22)=BC$2),$G22,IF($H22="Hold",BC21,IF(COUNT($U$4:$U22)=BC$2,$V22+BC21,NA())))</f>
        <v>#N/A</v>
      </c>
      <c r="BD22" s="57" t="e">
        <f>IF(AND(ISNUMBER($U22),COUNT($U$4:$U22)=BD$2),$G22,IF($H22="Hold",BD21,IF(COUNT($U$4:$U22)=BD$2,$V22+BD21,NA())))</f>
        <v>#N/A</v>
      </c>
      <c r="BE22" s="57" t="e">
        <f>IF(AND(ISNUMBER($U22),COUNT($U$4:$U22)=BE$2),$G22,IF($H22="Hold",BE21,IF(COUNT($U$4:$U22)=BE$2,$V22+BE21,NA())))</f>
        <v>#N/A</v>
      </c>
      <c r="BF22" s="57" t="e">
        <f>IF(AND(ISNUMBER($U22),COUNT($U$4:$U22)=BF$2),$G22,IF($H22="Hold",BF21,IF(COUNT($U$4:$U22)=BF$2,$V22+BF21,NA())))</f>
        <v>#N/A</v>
      </c>
      <c r="BG22" s="57" t="e">
        <f>IF(AND(ISNUMBER($U22),COUNT($U$4:$U22)=BG$2),$G22,IF($H22="Hold",BG21,IF(COUNT($U$4:$U22)=BG$2,$V22+BG21,NA())))</f>
        <v>#N/A</v>
      </c>
      <c r="BH22" s="55" t="e">
        <f>IF(AND(COUNT($U$4:$U22)=BH$2,$H22="Hold"),"Hold",NA())</f>
        <v>#N/A</v>
      </c>
      <c r="BI22" s="55" t="e">
        <f>IF(AND(COUNT($U$4:$U22)=BI$2,$H22="Hold"),"Hold",NA())</f>
        <v>#N/A</v>
      </c>
      <c r="BJ22" s="55" t="e">
        <f>IF(AND(COUNT($U$4:$U22)=BJ$2,$H22="Hold"),"Hold",NA())</f>
        <v>#N/A</v>
      </c>
      <c r="BK22" s="55" t="e">
        <f>IF(AND(COUNT($U$4:$U22)=BK$2,$H22="Hold"),"Hold",NA())</f>
        <v>#N/A</v>
      </c>
      <c r="BL22" s="55" t="e">
        <f>IF(AND(COUNT($U$4:$U22)=BL$2,$H22="Hold"),"Hold",NA())</f>
        <v>#N/A</v>
      </c>
      <c r="BM22" s="55" t="e">
        <f>IF(AND(COUNT($U$4:$U22)=BM$2,$H22="Hold"),"Hold",NA())</f>
        <v>#N/A</v>
      </c>
      <c r="BN22" s="55" t="e">
        <f>IF(AND(COUNT($U$4:$U22)=BN$2,$H22="Hold"),"Hold",NA())</f>
        <v>#N/A</v>
      </c>
      <c r="BO22" s="55" t="e">
        <f>IF(AND(COUNT($U$4:$U22)=BO$2,$H22="Hold"),"Hold",NA())</f>
        <v>#N/A</v>
      </c>
      <c r="BP22" s="55" t="e">
        <f>IF(AND(COUNT($U$4:$U22)=BP$2,$H22="Hold"),"Hold",NA())</f>
        <v>#N/A</v>
      </c>
      <c r="BQ22" s="55" t="e">
        <f>IF(AND(COUNT($U$4:$U22)=BQ$2,$H22="Hold"),"Hold",NA())</f>
        <v>#N/A</v>
      </c>
      <c r="BR22" s="55" t="e">
        <f>IF(AND(COUNT($U$4:$U22)=BR$2,$H22="Hold"),"Hold",NA())</f>
        <v>#N/A</v>
      </c>
      <c r="BS22" s="55" t="e">
        <f>IF(AND(COUNT($U$4:$U22)=BS$2,$H22="Hold"),"Hold",NA())</f>
        <v>#N/A</v>
      </c>
    </row>
    <row r="23" spans="1:71" s="96" customFormat="1" ht="18.75" customHeight="1" thickTop="1" x14ac:dyDescent="0.25">
      <c r="B23" s="23"/>
      <c r="C23" s="95"/>
      <c r="D23" s="9">
        <f t="shared" si="2"/>
        <v>38</v>
      </c>
      <c r="E23" s="10">
        <f t="shared" si="3"/>
        <v>42856</v>
      </c>
      <c r="F23" s="5" t="str">
        <f>IFERROR(IF(COUNT(G$4:G23)=0,"",IF(H23="Hold",F22,IF(ISNUMBER(U23),G23,F22+V23))),"")</f>
        <v/>
      </c>
      <c r="G23" s="13"/>
      <c r="H23" s="27"/>
      <c r="I23" s="17"/>
      <c r="J23" s="93"/>
      <c r="K23" s="34"/>
      <c r="L23" s="123" t="s">
        <v>81</v>
      </c>
      <c r="M23" s="128" t="s">
        <v>79</v>
      </c>
      <c r="N23" s="78"/>
      <c r="O23" s="153" t="str">
        <f>IF(AND(COUNTIF($H$4:$H$26,"Alt 2")&gt;0,ISBLANK(N23)),"← RoI* Needed","")</f>
        <v/>
      </c>
      <c r="P23" s="154"/>
      <c r="R23" s="46">
        <v>20</v>
      </c>
      <c r="S23" s="47" t="e">
        <f t="shared" si="0"/>
        <v>#N/A</v>
      </c>
      <c r="T23" s="47"/>
      <c r="U23" s="52" t="str">
        <f>IF(H23="30 Mins",$N$19,IF(H23="45 Mins",$N$20,IF(H23="60 Mins",$N$21,IF(H23="Alt 1",$N$22,IF(H23="Alt 2",$N$23,IF(H23="Alt 3",$N$24,IF(H23="Alt 4",$N$25,IF(H23="Alt 5",#REF!,IF(H23="Change",V22,"")))))))))</f>
        <v/>
      </c>
      <c r="V23" s="53" t="e">
        <f>IF(COUNT(U$4:U23)=0,NA(),IF(ISNUMBER(U23),U23,V22))</f>
        <v>#N/A</v>
      </c>
      <c r="W23" s="48" t="e">
        <f t="shared" si="1"/>
        <v>#N/A</v>
      </c>
      <c r="X23" s="72" t="str">
        <f>IF(AND(ISNUMBER($S23),COUNT($U$4:$U23)=X$2),$S23,"")</f>
        <v/>
      </c>
      <c r="Y23" s="72" t="str">
        <f>IF(AND(ISNUMBER($S23),COUNT($U$4:$U23)=Y$2),$S23,"")</f>
        <v/>
      </c>
      <c r="Z23" s="72" t="str">
        <f>IF(AND(ISNUMBER($S23),COUNT($U$4:$U23)=Z$2),$S23,"")</f>
        <v/>
      </c>
      <c r="AA23" s="72" t="str">
        <f>IF(AND(ISNUMBER($S23),COUNT($U$4:$U23)=AA$2),$S23,"")</f>
        <v/>
      </c>
      <c r="AB23" s="72" t="str">
        <f>IF(AND(ISNUMBER($S23),COUNT($U$4:$U23)=AB$2),$S23,"")</f>
        <v/>
      </c>
      <c r="AC23" s="72" t="str">
        <f>IF(AND(ISNUMBER($S23),COUNT($U$4:$U23)=AC$2),$S23,"")</f>
        <v/>
      </c>
      <c r="AD23" s="72" t="str">
        <f>IF(AND(ISNUMBER($S23),COUNT($U$4:$U23)=AD$2),$S23,"")</f>
        <v/>
      </c>
      <c r="AE23" s="72" t="str">
        <f>IF(AND(ISNUMBER($S23),COUNT($U$4:$U23)=AE$2),$S23,"")</f>
        <v/>
      </c>
      <c r="AF23" s="72" t="str">
        <f>IF(AND(ISNUMBER($S23),COUNT($U$4:$U23)=AF$2),$S23,"")</f>
        <v/>
      </c>
      <c r="AG23" s="72" t="str">
        <f>IF(AND(ISNUMBER($S23),COUNT($U$4:$U23)=AG$2),$S23,"")</f>
        <v/>
      </c>
      <c r="AH23" s="72" t="str">
        <f>IF(AND(ISNUMBER($S23),COUNT($U$4:$U23)=AH$2),$S23,"")</f>
        <v/>
      </c>
      <c r="AI23" s="72" t="str">
        <f>IF(AND(ISNUMBER($S23),COUNT($U$4:$U23)=AI$2),$S23,"")</f>
        <v/>
      </c>
      <c r="AJ23" s="51" t="e">
        <f>IFERROR(IF(COUNT($U$4:$U23)&lt;&gt;AJ$2,NA(),SLOPE(X$4:X$26,$R$4:$R$26)*($R23-COUNTIF(BH$4:BH23,"Hold"))+INTERCEPT(X$4:X$26,$R$4:$R$26)),NA())</f>
        <v>#N/A</v>
      </c>
      <c r="AK23" s="51" t="e">
        <f>IFERROR(IF(COUNT($U$4:$U23)&lt;&gt;AK$2,NA(),SLOPE(Y$4:Y$26,$R$4:$R$26)*($R23-COUNTIF(BI$4:BI23,"Hold"))+INTERCEPT(Y$4:Y$26,$R$4:$R$26)),NA())</f>
        <v>#N/A</v>
      </c>
      <c r="AL23" s="51" t="e">
        <f>IFERROR(IF(COUNT($U$4:$U23)&lt;&gt;AL$2,NA(),SLOPE(Z$4:Z$26,$R$4:$R$26)*($R23-COUNTIF(BJ$4:BJ23,"Hold"))+INTERCEPT(Z$4:Z$26,$R$4:$R$26)),NA())</f>
        <v>#N/A</v>
      </c>
      <c r="AM23" s="51" t="e">
        <f>IFERROR(IF(COUNT($U$4:$U23)&lt;&gt;AM$2,NA(),SLOPE(AA$4:AA$26,$R$4:$R$26)*($R23-COUNTIF(BK$4:BK23,"Hold"))+INTERCEPT(AA$4:AA$26,$R$4:$R$26)),NA())</f>
        <v>#N/A</v>
      </c>
      <c r="AN23" s="51" t="e">
        <f>IFERROR(IF(COUNT($U$4:$U23)&lt;&gt;AN$2,NA(),SLOPE(AB$4:AB$26,$R$4:$R$26)*($R23-COUNTIF(BL$4:BL23,"Hold"))+INTERCEPT(AB$4:AB$26,$R$4:$R$26)),NA())</f>
        <v>#N/A</v>
      </c>
      <c r="AO23" s="51" t="e">
        <f>IFERROR(IF(COUNT($U$4:$U23)&lt;&gt;AO$2,NA(),SLOPE(AC$4:AC$26,$R$4:$R$26)*($R23-COUNTIF(BM$4:BM23,"Hold"))+INTERCEPT(AC$4:AC$26,$R$4:$R$26)),NA())</f>
        <v>#N/A</v>
      </c>
      <c r="AP23" s="51" t="e">
        <f>IFERROR(IF(COUNT($U$4:$U23)&lt;&gt;AP$2,NA(),SLOPE(AD$4:AD$26,$R$4:$R$26)*($R23-COUNTIF(BN$4:BN23,"Hold"))+INTERCEPT(AD$4:AD$26,$R$4:$R$26)),NA())</f>
        <v>#N/A</v>
      </c>
      <c r="AQ23" s="51" t="e">
        <f>IFERROR(IF(COUNT($U$4:$U23)&lt;&gt;AQ$2,NA(),SLOPE(AE$4:AE$26,$R$4:$R$26)*($R23-COUNTIF(BO$4:BO23,"Hold"))+INTERCEPT(AE$4:AE$26,$R$4:$R$26)),NA())</f>
        <v>#N/A</v>
      </c>
      <c r="AR23" s="51" t="e">
        <f>IFERROR(IF(COUNT($U$4:$U23)&lt;&gt;AR$2,NA(),SLOPE(AF$4:AF$26,$R$4:$R$26)*($R23-COUNTIF(BP$4:BP23,"Hold"))+INTERCEPT(AF$4:AF$26,$R$4:$R$26)),NA())</f>
        <v>#N/A</v>
      </c>
      <c r="AS23" s="51" t="e">
        <f>IFERROR(IF(COUNT($U$4:$U23)&lt;&gt;AS$2,NA(),SLOPE(AG$4:AG$26,$R$4:$R$26)*($R23-COUNTIF(BQ$4:BQ23,"Hold"))+INTERCEPT(AG$4:AG$26,$R$4:$R$26)),NA())</f>
        <v>#N/A</v>
      </c>
      <c r="AT23" s="51" t="e">
        <f>IFERROR(IF(COUNT($U$4:$U23)&lt;&gt;AT$2,NA(),SLOPE(AH$4:AH$26,$R$4:$R$26)*($R23-COUNTIF(BR$4:BR23,"Hold"))+INTERCEPT(AH$4:AH$26,$R$4:$R$26)),NA())</f>
        <v>#N/A</v>
      </c>
      <c r="AU23" s="51" t="e">
        <f>IFERROR(IF(COUNT($U$4:$U23)&lt;&gt;AU$2,NA(),SLOPE(AI$4:AI$26,$R$4:$R$26)*($R23-COUNTIF(BS$4:BS23,"Hold"))+INTERCEPT(AI$4:AI$26,$R$4:$R$26)),NA())</f>
        <v>#N/A</v>
      </c>
      <c r="AV23" s="57" t="e">
        <f>IF(AND(ISNUMBER($U23),COUNT($U$4:$U23)=AV$2),$G23,IF($H23="Hold",AV22,IF(COUNT($U$4:$U23)=AV$2,$V23+AV22,NA())))</f>
        <v>#N/A</v>
      </c>
      <c r="AW23" s="57" t="e">
        <f>IF(AND(ISNUMBER($U23),COUNT($U$4:$U23)=AW$2),$G23,IF($H23="Hold",AW22,IF(COUNT($U$4:$U23)=AW$2,$V23+AW22,NA())))</f>
        <v>#N/A</v>
      </c>
      <c r="AX23" s="57" t="e">
        <f>IF(AND(ISNUMBER($U23),COUNT($U$4:$U23)=AX$2),$G23,IF($H23="Hold",AX22,IF(COUNT($U$4:$U23)=AX$2,$V23+AX22,NA())))</f>
        <v>#N/A</v>
      </c>
      <c r="AY23" s="57" t="e">
        <f>IF(AND(ISNUMBER($U23),COUNT($U$4:$U23)=AY$2),$G23,IF($H23="Hold",AY22,IF(COUNT($U$4:$U23)=AY$2,$V23+AY22,NA())))</f>
        <v>#N/A</v>
      </c>
      <c r="AZ23" s="57" t="e">
        <f>IF(AND(ISNUMBER($U23),COUNT($U$4:$U23)=AZ$2),$G23,IF($H23="Hold",AZ22,IF(COUNT($U$4:$U23)=AZ$2,$V23+AZ22,NA())))</f>
        <v>#N/A</v>
      </c>
      <c r="BA23" s="57" t="e">
        <f>IF(AND(ISNUMBER($U23),COUNT($U$4:$U23)=BA$2),$G23,IF($H23="Hold",BA22,IF(COUNT($U$4:$U23)=BA$2,$V23+BA22,NA())))</f>
        <v>#N/A</v>
      </c>
      <c r="BB23" s="57" t="e">
        <f>IF(AND(ISNUMBER($U23),COUNT($U$4:$U23)=BB$2),$G23,IF($H23="Hold",BB22,IF(COUNT($U$4:$U23)=BB$2,$V23+BB22,NA())))</f>
        <v>#N/A</v>
      </c>
      <c r="BC23" s="57" t="e">
        <f>IF(AND(ISNUMBER($U23),COUNT($U$4:$U23)=BC$2),$G23,IF($H23="Hold",BC22,IF(COUNT($U$4:$U23)=BC$2,$V23+BC22,NA())))</f>
        <v>#N/A</v>
      </c>
      <c r="BD23" s="57" t="e">
        <f>IF(AND(ISNUMBER($U23),COUNT($U$4:$U23)=BD$2),$G23,IF($H23="Hold",BD22,IF(COUNT($U$4:$U23)=BD$2,$V23+BD22,NA())))</f>
        <v>#N/A</v>
      </c>
      <c r="BE23" s="57" t="e">
        <f>IF(AND(ISNUMBER($U23),COUNT($U$4:$U23)=BE$2),$G23,IF($H23="Hold",BE22,IF(COUNT($U$4:$U23)=BE$2,$V23+BE22,NA())))</f>
        <v>#N/A</v>
      </c>
      <c r="BF23" s="57" t="e">
        <f>IF(AND(ISNUMBER($U23),COUNT($U$4:$U23)=BF$2),$G23,IF($H23="Hold",BF22,IF(COUNT($U$4:$U23)=BF$2,$V23+BF22,NA())))</f>
        <v>#N/A</v>
      </c>
      <c r="BG23" s="57" t="e">
        <f>IF(AND(ISNUMBER($U23),COUNT($U$4:$U23)=BG$2),$G23,IF($H23="Hold",BG22,IF(COUNT($U$4:$U23)=BG$2,$V23+BG22,NA())))</f>
        <v>#N/A</v>
      </c>
      <c r="BH23" s="55" t="e">
        <f>IF(AND(COUNT($U$4:$U23)=BH$2,$H23="Hold"),"Hold",NA())</f>
        <v>#N/A</v>
      </c>
      <c r="BI23" s="55" t="e">
        <f>IF(AND(COUNT($U$4:$U23)=BI$2,$H23="Hold"),"Hold",NA())</f>
        <v>#N/A</v>
      </c>
      <c r="BJ23" s="55" t="e">
        <f>IF(AND(COUNT($U$4:$U23)=BJ$2,$H23="Hold"),"Hold",NA())</f>
        <v>#N/A</v>
      </c>
      <c r="BK23" s="55" t="e">
        <f>IF(AND(COUNT($U$4:$U23)=BK$2,$H23="Hold"),"Hold",NA())</f>
        <v>#N/A</v>
      </c>
      <c r="BL23" s="55" t="e">
        <f>IF(AND(COUNT($U$4:$U23)=BL$2,$H23="Hold"),"Hold",NA())</f>
        <v>#N/A</v>
      </c>
      <c r="BM23" s="55" t="e">
        <f>IF(AND(COUNT($U$4:$U23)=BM$2,$H23="Hold"),"Hold",NA())</f>
        <v>#N/A</v>
      </c>
      <c r="BN23" s="55" t="e">
        <f>IF(AND(COUNT($U$4:$U23)=BN$2,$H23="Hold"),"Hold",NA())</f>
        <v>#N/A</v>
      </c>
      <c r="BO23" s="55" t="e">
        <f>IF(AND(COUNT($U$4:$U23)=BO$2,$H23="Hold"),"Hold",NA())</f>
        <v>#N/A</v>
      </c>
      <c r="BP23" s="55" t="e">
        <f>IF(AND(COUNT($U$4:$U23)=BP$2,$H23="Hold"),"Hold",NA())</f>
        <v>#N/A</v>
      </c>
      <c r="BQ23" s="55" t="e">
        <f>IF(AND(COUNT($U$4:$U23)=BQ$2,$H23="Hold"),"Hold",NA())</f>
        <v>#N/A</v>
      </c>
      <c r="BR23" s="55" t="e">
        <f>IF(AND(COUNT($U$4:$U23)=BR$2,$H23="Hold"),"Hold",NA())</f>
        <v>#N/A</v>
      </c>
      <c r="BS23" s="55" t="e">
        <f>IF(AND(COUNT($U$4:$U23)=BS$2,$H23="Hold"),"Hold",NA())</f>
        <v>#N/A</v>
      </c>
    </row>
    <row r="24" spans="1:71" s="96" customFormat="1" ht="18.75" customHeight="1" x14ac:dyDescent="0.25">
      <c r="B24" s="23"/>
      <c r="C24" s="95"/>
      <c r="D24" s="9">
        <f t="shared" si="2"/>
        <v>40</v>
      </c>
      <c r="E24" s="10">
        <f t="shared" si="3"/>
        <v>42870</v>
      </c>
      <c r="F24" s="5" t="str">
        <f>IFERROR(IF(COUNT(G$4:G24)=0,"",IF(H24="Hold",F23,IF(ISNUMBER(U24),G24,F23+V24))),"")</f>
        <v/>
      </c>
      <c r="G24" s="13"/>
      <c r="H24" s="27"/>
      <c r="I24" s="17"/>
      <c r="J24" s="93"/>
      <c r="K24" s="34"/>
      <c r="L24" s="151" t="s">
        <v>86</v>
      </c>
      <c r="M24" s="151"/>
      <c r="N24" s="151"/>
      <c r="O24" s="151"/>
      <c r="P24" s="37"/>
      <c r="R24" s="46">
        <v>21</v>
      </c>
      <c r="S24" s="47" t="e">
        <f t="shared" si="0"/>
        <v>#N/A</v>
      </c>
      <c r="T24" s="47"/>
      <c r="U24" s="52" t="str">
        <f>IF(H24="30 Mins",$N$19,IF(H24="45 Mins",$N$20,IF(H24="60 Mins",$N$21,IF(H24="Alt 1",$N$22,IF(H24="Alt 2",$N$23,IF(H24="Alt 3",$N$24,IF(H24="Alt 4",$N$25,IF(H24="Alt 5",#REF!,IF(H24="Change",V23,"")))))))))</f>
        <v/>
      </c>
      <c r="V24" s="53" t="e">
        <f>IF(COUNT(U$4:U24)=0,NA(),IF(ISNUMBER(U24),U24,V23))</f>
        <v>#N/A</v>
      </c>
      <c r="W24" s="48" t="e">
        <f t="shared" si="1"/>
        <v>#N/A</v>
      </c>
      <c r="X24" s="72" t="str">
        <f>IF(AND(ISNUMBER($S24),COUNT($U$4:$U24)=X$2),$S24,"")</f>
        <v/>
      </c>
      <c r="Y24" s="72" t="str">
        <f>IF(AND(ISNUMBER($S24),COUNT($U$4:$U24)=Y$2),$S24,"")</f>
        <v/>
      </c>
      <c r="Z24" s="72" t="str">
        <f>IF(AND(ISNUMBER($S24),COUNT($U$4:$U24)=Z$2),$S24,"")</f>
        <v/>
      </c>
      <c r="AA24" s="72" t="str">
        <f>IF(AND(ISNUMBER($S24),COUNT($U$4:$U24)=AA$2),$S24,"")</f>
        <v/>
      </c>
      <c r="AB24" s="72" t="str">
        <f>IF(AND(ISNUMBER($S24),COUNT($U$4:$U24)=AB$2),$S24,"")</f>
        <v/>
      </c>
      <c r="AC24" s="72" t="str">
        <f>IF(AND(ISNUMBER($S24),COUNT($U$4:$U24)=AC$2),$S24,"")</f>
        <v/>
      </c>
      <c r="AD24" s="72" t="str">
        <f>IF(AND(ISNUMBER($S24),COUNT($U$4:$U24)=AD$2),$S24,"")</f>
        <v/>
      </c>
      <c r="AE24" s="72" t="str">
        <f>IF(AND(ISNUMBER($S24),COUNT($U$4:$U24)=AE$2),$S24,"")</f>
        <v/>
      </c>
      <c r="AF24" s="72" t="str">
        <f>IF(AND(ISNUMBER($S24),COUNT($U$4:$U24)=AF$2),$S24,"")</f>
        <v/>
      </c>
      <c r="AG24" s="72" t="str">
        <f>IF(AND(ISNUMBER($S24),COUNT($U$4:$U24)=AG$2),$S24,"")</f>
        <v/>
      </c>
      <c r="AH24" s="72" t="str">
        <f>IF(AND(ISNUMBER($S24),COUNT($U$4:$U24)=AH$2),$S24,"")</f>
        <v/>
      </c>
      <c r="AI24" s="72" t="str">
        <f>IF(AND(ISNUMBER($S24),COUNT($U$4:$U24)=AI$2),$S24,"")</f>
        <v/>
      </c>
      <c r="AJ24" s="51" t="e">
        <f>IFERROR(IF(COUNT($U$4:$U24)&lt;&gt;AJ$2,NA(),SLOPE(X$4:X$26,$R$4:$R$26)*($R24-COUNTIF(BH$4:BH24,"Hold"))+INTERCEPT(X$4:X$26,$R$4:$R$26)),NA())</f>
        <v>#N/A</v>
      </c>
      <c r="AK24" s="51" t="e">
        <f>IFERROR(IF(COUNT($U$4:$U24)&lt;&gt;AK$2,NA(),SLOPE(Y$4:Y$26,$R$4:$R$26)*($R24-COUNTIF(BI$4:BI24,"Hold"))+INTERCEPT(Y$4:Y$26,$R$4:$R$26)),NA())</f>
        <v>#N/A</v>
      </c>
      <c r="AL24" s="51" t="e">
        <f>IFERROR(IF(COUNT($U$4:$U24)&lt;&gt;AL$2,NA(),SLOPE(Z$4:Z$26,$R$4:$R$26)*($R24-COUNTIF(BJ$4:BJ24,"Hold"))+INTERCEPT(Z$4:Z$26,$R$4:$R$26)),NA())</f>
        <v>#N/A</v>
      </c>
      <c r="AM24" s="51" t="e">
        <f>IFERROR(IF(COUNT($U$4:$U24)&lt;&gt;AM$2,NA(),SLOPE(AA$4:AA$26,$R$4:$R$26)*($R24-COUNTIF(BK$4:BK24,"Hold"))+INTERCEPT(AA$4:AA$26,$R$4:$R$26)),NA())</f>
        <v>#N/A</v>
      </c>
      <c r="AN24" s="51" t="e">
        <f>IFERROR(IF(COUNT($U$4:$U24)&lt;&gt;AN$2,NA(),SLOPE(AB$4:AB$26,$R$4:$R$26)*($R24-COUNTIF(BL$4:BL24,"Hold"))+INTERCEPT(AB$4:AB$26,$R$4:$R$26)),NA())</f>
        <v>#N/A</v>
      </c>
      <c r="AO24" s="51" t="e">
        <f>IFERROR(IF(COUNT($U$4:$U24)&lt;&gt;AO$2,NA(),SLOPE(AC$4:AC$26,$R$4:$R$26)*($R24-COUNTIF(BM$4:BM24,"Hold"))+INTERCEPT(AC$4:AC$26,$R$4:$R$26)),NA())</f>
        <v>#N/A</v>
      </c>
      <c r="AP24" s="51" t="e">
        <f>IFERROR(IF(COUNT($U$4:$U24)&lt;&gt;AP$2,NA(),SLOPE(AD$4:AD$26,$R$4:$R$26)*($R24-COUNTIF(BN$4:BN24,"Hold"))+INTERCEPT(AD$4:AD$26,$R$4:$R$26)),NA())</f>
        <v>#N/A</v>
      </c>
      <c r="AQ24" s="51" t="e">
        <f>IFERROR(IF(COUNT($U$4:$U24)&lt;&gt;AQ$2,NA(),SLOPE(AE$4:AE$26,$R$4:$R$26)*($R24-COUNTIF(BO$4:BO24,"Hold"))+INTERCEPT(AE$4:AE$26,$R$4:$R$26)),NA())</f>
        <v>#N/A</v>
      </c>
      <c r="AR24" s="51" t="e">
        <f>IFERROR(IF(COUNT($U$4:$U24)&lt;&gt;AR$2,NA(),SLOPE(AF$4:AF$26,$R$4:$R$26)*($R24-COUNTIF(BP$4:BP24,"Hold"))+INTERCEPT(AF$4:AF$26,$R$4:$R$26)),NA())</f>
        <v>#N/A</v>
      </c>
      <c r="AS24" s="51" t="e">
        <f>IFERROR(IF(COUNT($U$4:$U24)&lt;&gt;AS$2,NA(),SLOPE(AG$4:AG$26,$R$4:$R$26)*($R24-COUNTIF(BQ$4:BQ24,"Hold"))+INTERCEPT(AG$4:AG$26,$R$4:$R$26)),NA())</f>
        <v>#N/A</v>
      </c>
      <c r="AT24" s="51" t="e">
        <f>IFERROR(IF(COUNT($U$4:$U24)&lt;&gt;AT$2,NA(),SLOPE(AH$4:AH$26,$R$4:$R$26)*($R24-COUNTIF(BR$4:BR24,"Hold"))+INTERCEPT(AH$4:AH$26,$R$4:$R$26)),NA())</f>
        <v>#N/A</v>
      </c>
      <c r="AU24" s="51" t="e">
        <f>IFERROR(IF(COUNT($U$4:$U24)&lt;&gt;AU$2,NA(),SLOPE(AI$4:AI$26,$R$4:$R$26)*($R24-COUNTIF(BS$4:BS24,"Hold"))+INTERCEPT(AI$4:AI$26,$R$4:$R$26)),NA())</f>
        <v>#N/A</v>
      </c>
      <c r="AV24" s="57" t="e">
        <f>IF(AND(ISNUMBER($U24),COUNT($U$4:$U24)=AV$2),$G24,IF($H24="Hold",AV23,IF(COUNT($U$4:$U24)=AV$2,$V24+AV23,NA())))</f>
        <v>#N/A</v>
      </c>
      <c r="AW24" s="57" t="e">
        <f>IF(AND(ISNUMBER($U24),COUNT($U$4:$U24)=AW$2),$G24,IF($H24="Hold",AW23,IF(COUNT($U$4:$U24)=AW$2,$V24+AW23,NA())))</f>
        <v>#N/A</v>
      </c>
      <c r="AX24" s="57" t="e">
        <f>IF(AND(ISNUMBER($U24),COUNT($U$4:$U24)=AX$2),$G24,IF($H24="Hold",AX23,IF(COUNT($U$4:$U24)=AX$2,$V24+AX23,NA())))</f>
        <v>#N/A</v>
      </c>
      <c r="AY24" s="57" t="e">
        <f>IF(AND(ISNUMBER($U24),COUNT($U$4:$U24)=AY$2),$G24,IF($H24="Hold",AY23,IF(COUNT($U$4:$U24)=AY$2,$V24+AY23,NA())))</f>
        <v>#N/A</v>
      </c>
      <c r="AZ24" s="57" t="e">
        <f>IF(AND(ISNUMBER($U24),COUNT($U$4:$U24)=AZ$2),$G24,IF($H24="Hold",AZ23,IF(COUNT($U$4:$U24)=AZ$2,$V24+AZ23,NA())))</f>
        <v>#N/A</v>
      </c>
      <c r="BA24" s="57" t="e">
        <f>IF(AND(ISNUMBER($U24),COUNT($U$4:$U24)=BA$2),$G24,IF($H24="Hold",BA23,IF(COUNT($U$4:$U24)=BA$2,$V24+BA23,NA())))</f>
        <v>#N/A</v>
      </c>
      <c r="BB24" s="57" t="e">
        <f>IF(AND(ISNUMBER($U24),COUNT($U$4:$U24)=BB$2),$G24,IF($H24="Hold",BB23,IF(COUNT($U$4:$U24)=BB$2,$V24+BB23,NA())))</f>
        <v>#N/A</v>
      </c>
      <c r="BC24" s="57" t="e">
        <f>IF(AND(ISNUMBER($U24),COUNT($U$4:$U24)=BC$2),$G24,IF($H24="Hold",BC23,IF(COUNT($U$4:$U24)=BC$2,$V24+BC23,NA())))</f>
        <v>#N/A</v>
      </c>
      <c r="BD24" s="57" t="e">
        <f>IF(AND(ISNUMBER($U24),COUNT($U$4:$U24)=BD$2),$G24,IF($H24="Hold",BD23,IF(COUNT($U$4:$U24)=BD$2,$V24+BD23,NA())))</f>
        <v>#N/A</v>
      </c>
      <c r="BE24" s="57" t="e">
        <f>IF(AND(ISNUMBER($U24),COUNT($U$4:$U24)=BE$2),$G24,IF($H24="Hold",BE23,IF(COUNT($U$4:$U24)=BE$2,$V24+BE23,NA())))</f>
        <v>#N/A</v>
      </c>
      <c r="BF24" s="57" t="e">
        <f>IF(AND(ISNUMBER($U24),COUNT($U$4:$U24)=BF$2),$G24,IF($H24="Hold",BF23,IF(COUNT($U$4:$U24)=BF$2,$V24+BF23,NA())))</f>
        <v>#N/A</v>
      </c>
      <c r="BG24" s="57" t="e">
        <f>IF(AND(ISNUMBER($U24),COUNT($U$4:$U24)=BG$2),$G24,IF($H24="Hold",BG23,IF(COUNT($U$4:$U24)=BG$2,$V24+BG23,NA())))</f>
        <v>#N/A</v>
      </c>
      <c r="BH24" s="55" t="e">
        <f>IF(AND(COUNT($U$4:$U24)=BH$2,$H24="Hold"),"Hold",NA())</f>
        <v>#N/A</v>
      </c>
      <c r="BI24" s="55" t="e">
        <f>IF(AND(COUNT($U$4:$U24)=BI$2,$H24="Hold"),"Hold",NA())</f>
        <v>#N/A</v>
      </c>
      <c r="BJ24" s="55" t="e">
        <f>IF(AND(COUNT($U$4:$U24)=BJ$2,$H24="Hold"),"Hold",NA())</f>
        <v>#N/A</v>
      </c>
      <c r="BK24" s="55" t="e">
        <f>IF(AND(COUNT($U$4:$U24)=BK$2,$H24="Hold"),"Hold",NA())</f>
        <v>#N/A</v>
      </c>
      <c r="BL24" s="55" t="e">
        <f>IF(AND(COUNT($U$4:$U24)=BL$2,$H24="Hold"),"Hold",NA())</f>
        <v>#N/A</v>
      </c>
      <c r="BM24" s="55" t="e">
        <f>IF(AND(COUNT($U$4:$U24)=BM$2,$H24="Hold"),"Hold",NA())</f>
        <v>#N/A</v>
      </c>
      <c r="BN24" s="55" t="e">
        <f>IF(AND(COUNT($U$4:$U24)=BN$2,$H24="Hold"),"Hold",NA())</f>
        <v>#N/A</v>
      </c>
      <c r="BO24" s="55" t="e">
        <f>IF(AND(COUNT($U$4:$U24)=BO$2,$H24="Hold"),"Hold",NA())</f>
        <v>#N/A</v>
      </c>
      <c r="BP24" s="55" t="e">
        <f>IF(AND(COUNT($U$4:$U24)=BP$2,$H24="Hold"),"Hold",NA())</f>
        <v>#N/A</v>
      </c>
      <c r="BQ24" s="55" t="e">
        <f>IF(AND(COUNT($U$4:$U24)=BQ$2,$H24="Hold"),"Hold",NA())</f>
        <v>#N/A</v>
      </c>
      <c r="BR24" s="55" t="e">
        <f>IF(AND(COUNT($U$4:$U24)=BR$2,$H24="Hold"),"Hold",NA())</f>
        <v>#N/A</v>
      </c>
      <c r="BS24" s="55" t="e">
        <f>IF(AND(COUNT($U$4:$U24)=BS$2,$H24="Hold"),"Hold",NA())</f>
        <v>#N/A</v>
      </c>
    </row>
    <row r="25" spans="1:71" s="96" customFormat="1" ht="18.75" customHeight="1" x14ac:dyDescent="0.25">
      <c r="B25" s="23"/>
      <c r="C25" s="95"/>
      <c r="D25" s="9">
        <f t="shared" si="2"/>
        <v>42</v>
      </c>
      <c r="E25" s="10">
        <f t="shared" si="3"/>
        <v>42884</v>
      </c>
      <c r="F25" s="5" t="str">
        <f>IFERROR(IF(COUNT(G$4:G25)=0,"",IF(H25="Hold",F24,IF(ISNUMBER(U25),G25,F24+V25))),"")</f>
        <v/>
      </c>
      <c r="G25" s="13"/>
      <c r="H25" s="27"/>
      <c r="I25" s="17"/>
      <c r="J25" s="93"/>
      <c r="K25" s="34"/>
      <c r="L25" s="151"/>
      <c r="M25" s="151"/>
      <c r="N25" s="151"/>
      <c r="O25" s="151"/>
      <c r="P25" s="37"/>
      <c r="R25" s="46">
        <v>22</v>
      </c>
      <c r="S25" s="47" t="e">
        <f t="shared" si="0"/>
        <v>#N/A</v>
      </c>
      <c r="T25" s="47"/>
      <c r="U25" s="52" t="str">
        <f>IF(H25="30 Mins",$N$19,IF(H25="45 Mins",$N$20,IF(H25="60 Mins",$N$21,IF(H25="Alt 1",$N$22,IF(H25="Alt 2",$N$23,IF(H25="Alt 3",$N$24,IF(H25="Alt 4",$N$25,IF(H25="Alt 5",#REF!,IF(H25="Change",V24,"")))))))))</f>
        <v/>
      </c>
      <c r="V25" s="53" t="e">
        <f>IF(COUNT(U$4:U25)=0,NA(),IF(ISNUMBER(U25),U25,V24))</f>
        <v>#N/A</v>
      </c>
      <c r="W25" s="48" t="e">
        <f t="shared" si="1"/>
        <v>#N/A</v>
      </c>
      <c r="X25" s="72" t="str">
        <f>IF(AND(ISNUMBER($S25),COUNT($U$4:$U25)=X$2),$S25,"")</f>
        <v/>
      </c>
      <c r="Y25" s="72" t="str">
        <f>IF(AND(ISNUMBER($S25),COUNT($U$4:$U25)=Y$2),$S25,"")</f>
        <v/>
      </c>
      <c r="Z25" s="72" t="str">
        <f>IF(AND(ISNUMBER($S25),COUNT($U$4:$U25)=Z$2),$S25,"")</f>
        <v/>
      </c>
      <c r="AA25" s="72" t="str">
        <f>IF(AND(ISNUMBER($S25),COUNT($U$4:$U25)=AA$2),$S25,"")</f>
        <v/>
      </c>
      <c r="AB25" s="72" t="str">
        <f>IF(AND(ISNUMBER($S25),COUNT($U$4:$U25)=AB$2),$S25,"")</f>
        <v/>
      </c>
      <c r="AC25" s="72" t="str">
        <f>IF(AND(ISNUMBER($S25),COUNT($U$4:$U25)=AC$2),$S25,"")</f>
        <v/>
      </c>
      <c r="AD25" s="72" t="str">
        <f>IF(AND(ISNUMBER($S25),COUNT($U$4:$U25)=AD$2),$S25,"")</f>
        <v/>
      </c>
      <c r="AE25" s="72" t="str">
        <f>IF(AND(ISNUMBER($S25),COUNT($U$4:$U25)=AE$2),$S25,"")</f>
        <v/>
      </c>
      <c r="AF25" s="72" t="str">
        <f>IF(AND(ISNUMBER($S25),COUNT($U$4:$U25)=AF$2),$S25,"")</f>
        <v/>
      </c>
      <c r="AG25" s="72" t="str">
        <f>IF(AND(ISNUMBER($S25),COUNT($U$4:$U25)=AG$2),$S25,"")</f>
        <v/>
      </c>
      <c r="AH25" s="72" t="str">
        <f>IF(AND(ISNUMBER($S25),COUNT($U$4:$U25)=AH$2),$S25,"")</f>
        <v/>
      </c>
      <c r="AI25" s="72" t="str">
        <f>IF(AND(ISNUMBER($S25),COUNT($U$4:$U25)=AI$2),$S25,"")</f>
        <v/>
      </c>
      <c r="AJ25" s="51" t="e">
        <f>IFERROR(IF(COUNT($U$4:$U25)&lt;&gt;AJ$2,NA(),SLOPE(X$4:X$26,$R$4:$R$26)*($R25-COUNTIF(BH$4:BH25,"Hold"))+INTERCEPT(X$4:X$26,$R$4:$R$26)),NA())</f>
        <v>#N/A</v>
      </c>
      <c r="AK25" s="51" t="e">
        <f>IFERROR(IF(COUNT($U$4:$U25)&lt;&gt;AK$2,NA(),SLOPE(Y$4:Y$26,$R$4:$R$26)*($R25-COUNTIF(BI$4:BI25,"Hold"))+INTERCEPT(Y$4:Y$26,$R$4:$R$26)),NA())</f>
        <v>#N/A</v>
      </c>
      <c r="AL25" s="51" t="e">
        <f>IFERROR(IF(COUNT($U$4:$U25)&lt;&gt;AL$2,NA(),SLOPE(Z$4:Z$26,$R$4:$R$26)*($R25-COUNTIF(BJ$4:BJ25,"Hold"))+INTERCEPT(Z$4:Z$26,$R$4:$R$26)),NA())</f>
        <v>#N/A</v>
      </c>
      <c r="AM25" s="51" t="e">
        <f>IFERROR(IF(COUNT($U$4:$U25)&lt;&gt;AM$2,NA(),SLOPE(AA$4:AA$26,$R$4:$R$26)*($R25-COUNTIF(BK$4:BK25,"Hold"))+INTERCEPT(AA$4:AA$26,$R$4:$R$26)),NA())</f>
        <v>#N/A</v>
      </c>
      <c r="AN25" s="51" t="e">
        <f>IFERROR(IF(COUNT($U$4:$U25)&lt;&gt;AN$2,NA(),SLOPE(AB$4:AB$26,$R$4:$R$26)*($R25-COUNTIF(BL$4:BL25,"Hold"))+INTERCEPT(AB$4:AB$26,$R$4:$R$26)),NA())</f>
        <v>#N/A</v>
      </c>
      <c r="AO25" s="51" t="e">
        <f>IFERROR(IF(COUNT($U$4:$U25)&lt;&gt;AO$2,NA(),SLOPE(AC$4:AC$26,$R$4:$R$26)*($R25-COUNTIF(BM$4:BM25,"Hold"))+INTERCEPT(AC$4:AC$26,$R$4:$R$26)),NA())</f>
        <v>#N/A</v>
      </c>
      <c r="AP25" s="51" t="e">
        <f>IFERROR(IF(COUNT($U$4:$U25)&lt;&gt;AP$2,NA(),SLOPE(AD$4:AD$26,$R$4:$R$26)*($R25-COUNTIF(BN$4:BN25,"Hold"))+INTERCEPT(AD$4:AD$26,$R$4:$R$26)),NA())</f>
        <v>#N/A</v>
      </c>
      <c r="AQ25" s="51" t="e">
        <f>IFERROR(IF(COUNT($U$4:$U25)&lt;&gt;AQ$2,NA(),SLOPE(AE$4:AE$26,$R$4:$R$26)*($R25-COUNTIF(BO$4:BO25,"Hold"))+INTERCEPT(AE$4:AE$26,$R$4:$R$26)),NA())</f>
        <v>#N/A</v>
      </c>
      <c r="AR25" s="51" t="e">
        <f>IFERROR(IF(COUNT($U$4:$U25)&lt;&gt;AR$2,NA(),SLOPE(AF$4:AF$26,$R$4:$R$26)*($R25-COUNTIF(BP$4:BP25,"Hold"))+INTERCEPT(AF$4:AF$26,$R$4:$R$26)),NA())</f>
        <v>#N/A</v>
      </c>
      <c r="AS25" s="51" t="e">
        <f>IFERROR(IF(COUNT($U$4:$U25)&lt;&gt;AS$2,NA(),SLOPE(AG$4:AG$26,$R$4:$R$26)*($R25-COUNTIF(BQ$4:BQ25,"Hold"))+INTERCEPT(AG$4:AG$26,$R$4:$R$26)),NA())</f>
        <v>#N/A</v>
      </c>
      <c r="AT25" s="51" t="e">
        <f>IFERROR(IF(COUNT($U$4:$U25)&lt;&gt;AT$2,NA(),SLOPE(AH$4:AH$26,$R$4:$R$26)*($R25-COUNTIF(BR$4:BR25,"Hold"))+INTERCEPT(AH$4:AH$26,$R$4:$R$26)),NA())</f>
        <v>#N/A</v>
      </c>
      <c r="AU25" s="51" t="e">
        <f>IFERROR(IF(COUNT($U$4:$U25)&lt;&gt;AU$2,NA(),SLOPE(AI$4:AI$26,$R$4:$R$26)*($R25-COUNTIF(BS$4:BS25,"Hold"))+INTERCEPT(AI$4:AI$26,$R$4:$R$26)),NA())</f>
        <v>#N/A</v>
      </c>
      <c r="AV25" s="57" t="e">
        <f>IF(AND(ISNUMBER($U25),COUNT($U$4:$U25)=AV$2),$G25,IF($H25="Hold",AV24,IF(COUNT($U$4:$U25)=AV$2,$V25+AV24,NA())))</f>
        <v>#N/A</v>
      </c>
      <c r="AW25" s="57" t="e">
        <f>IF(AND(ISNUMBER($U25),COUNT($U$4:$U25)=AW$2),$G25,IF($H25="Hold",AW24,IF(COUNT($U$4:$U25)=AW$2,$V25+AW24,NA())))</f>
        <v>#N/A</v>
      </c>
      <c r="AX25" s="57" t="e">
        <f>IF(AND(ISNUMBER($U25),COUNT($U$4:$U25)=AX$2),$G25,IF($H25="Hold",AX24,IF(COUNT($U$4:$U25)=AX$2,$V25+AX24,NA())))</f>
        <v>#N/A</v>
      </c>
      <c r="AY25" s="57" t="e">
        <f>IF(AND(ISNUMBER($U25),COUNT($U$4:$U25)=AY$2),$G25,IF($H25="Hold",AY24,IF(COUNT($U$4:$U25)=AY$2,$V25+AY24,NA())))</f>
        <v>#N/A</v>
      </c>
      <c r="AZ25" s="57" t="e">
        <f>IF(AND(ISNUMBER($U25),COUNT($U$4:$U25)=AZ$2),$G25,IF($H25="Hold",AZ24,IF(COUNT($U$4:$U25)=AZ$2,$V25+AZ24,NA())))</f>
        <v>#N/A</v>
      </c>
      <c r="BA25" s="57" t="e">
        <f>IF(AND(ISNUMBER($U25),COUNT($U$4:$U25)=BA$2),$G25,IF($H25="Hold",BA24,IF(COUNT($U$4:$U25)=BA$2,$V25+BA24,NA())))</f>
        <v>#N/A</v>
      </c>
      <c r="BB25" s="57" t="e">
        <f>IF(AND(ISNUMBER($U25),COUNT($U$4:$U25)=BB$2),$G25,IF($H25="Hold",BB24,IF(COUNT($U$4:$U25)=BB$2,$V25+BB24,NA())))</f>
        <v>#N/A</v>
      </c>
      <c r="BC25" s="57" t="e">
        <f>IF(AND(ISNUMBER($U25),COUNT($U$4:$U25)=BC$2),$G25,IF($H25="Hold",BC24,IF(COUNT($U$4:$U25)=BC$2,$V25+BC24,NA())))</f>
        <v>#N/A</v>
      </c>
      <c r="BD25" s="57" t="e">
        <f>IF(AND(ISNUMBER($U25),COUNT($U$4:$U25)=BD$2),$G25,IF($H25="Hold",BD24,IF(COUNT($U$4:$U25)=BD$2,$V25+BD24,NA())))</f>
        <v>#N/A</v>
      </c>
      <c r="BE25" s="57" t="e">
        <f>IF(AND(ISNUMBER($U25),COUNT($U$4:$U25)=BE$2),$G25,IF($H25="Hold",BE24,IF(COUNT($U$4:$U25)=BE$2,$V25+BE24,NA())))</f>
        <v>#N/A</v>
      </c>
      <c r="BF25" s="57" t="e">
        <f>IF(AND(ISNUMBER($U25),COUNT($U$4:$U25)=BF$2),$G25,IF($H25="Hold",BF24,IF(COUNT($U$4:$U25)=BF$2,$V25+BF24,NA())))</f>
        <v>#N/A</v>
      </c>
      <c r="BG25" s="57" t="e">
        <f>IF(AND(ISNUMBER($U25),COUNT($U$4:$U25)=BG$2),$G25,IF($H25="Hold",BG24,IF(COUNT($U$4:$U25)=BG$2,$V25+BG24,NA())))</f>
        <v>#N/A</v>
      </c>
      <c r="BH25" s="55" t="e">
        <f>IF(AND(COUNT($U$4:$U25)=BH$2,$H25="Hold"),"Hold",NA())</f>
        <v>#N/A</v>
      </c>
      <c r="BI25" s="55" t="e">
        <f>IF(AND(COUNT($U$4:$U25)=BI$2,$H25="Hold"),"Hold",NA())</f>
        <v>#N/A</v>
      </c>
      <c r="BJ25" s="55" t="e">
        <f>IF(AND(COUNT($U$4:$U25)=BJ$2,$H25="Hold"),"Hold",NA())</f>
        <v>#N/A</v>
      </c>
      <c r="BK25" s="55" t="e">
        <f>IF(AND(COUNT($U$4:$U25)=BK$2,$H25="Hold"),"Hold",NA())</f>
        <v>#N/A</v>
      </c>
      <c r="BL25" s="55" t="e">
        <f>IF(AND(COUNT($U$4:$U25)=BL$2,$H25="Hold"),"Hold",NA())</f>
        <v>#N/A</v>
      </c>
      <c r="BM25" s="55" t="e">
        <f>IF(AND(COUNT($U$4:$U25)=BM$2,$H25="Hold"),"Hold",NA())</f>
        <v>#N/A</v>
      </c>
      <c r="BN25" s="55" t="e">
        <f>IF(AND(COUNT($U$4:$U25)=BN$2,$H25="Hold"),"Hold",NA())</f>
        <v>#N/A</v>
      </c>
      <c r="BO25" s="55" t="e">
        <f>IF(AND(COUNT($U$4:$U25)=BO$2,$H25="Hold"),"Hold",NA())</f>
        <v>#N/A</v>
      </c>
      <c r="BP25" s="55" t="e">
        <f>IF(AND(COUNT($U$4:$U25)=BP$2,$H25="Hold"),"Hold",NA())</f>
        <v>#N/A</v>
      </c>
      <c r="BQ25" s="55" t="e">
        <f>IF(AND(COUNT($U$4:$U25)=BQ$2,$H25="Hold"),"Hold",NA())</f>
        <v>#N/A</v>
      </c>
      <c r="BR25" s="55" t="e">
        <f>IF(AND(COUNT($U$4:$U25)=BR$2,$H25="Hold"),"Hold",NA())</f>
        <v>#N/A</v>
      </c>
      <c r="BS25" s="55" t="e">
        <f>IF(AND(COUNT($U$4:$U25)=BS$2,$H25="Hold"),"Hold",NA())</f>
        <v>#N/A</v>
      </c>
    </row>
    <row r="26" spans="1:71" s="96" customFormat="1" ht="18.75" customHeight="1" x14ac:dyDescent="0.25">
      <c r="B26" s="61" t="str">
        <f>IF(ISBLANK($A$1),"","This worksheet was created by Mike Braun for the Pulaski County School District.  (Delete contents of Cell A1.)")</f>
        <v/>
      </c>
      <c r="C26" s="95"/>
      <c r="D26" s="9">
        <f t="shared" si="2"/>
        <v>44</v>
      </c>
      <c r="E26" s="10">
        <f t="shared" si="3"/>
        <v>42898</v>
      </c>
      <c r="F26" s="5" t="str">
        <f>IFERROR(IF(COUNT(G$4:G26)=0,"",IF(H26="Hold",F25,IF(ISNUMBER(U26),G26,F25+V26))),"")</f>
        <v/>
      </c>
      <c r="G26" s="14"/>
      <c r="H26" s="27"/>
      <c r="I26" s="17"/>
      <c r="J26" s="93"/>
      <c r="K26" s="41"/>
      <c r="L26" s="152"/>
      <c r="M26" s="152"/>
      <c r="N26" s="152"/>
      <c r="O26" s="152"/>
      <c r="P26" s="42"/>
      <c r="R26" s="46">
        <v>23</v>
      </c>
      <c r="S26" s="47" t="e">
        <f t="shared" si="0"/>
        <v>#N/A</v>
      </c>
      <c r="T26" s="47"/>
      <c r="U26" s="52" t="str">
        <f>IF(H26="30 Mins",$N$19,IF(H26="45 Mins",$N$20,IF(H26="60 Mins",$N$21,IF(H26="Alt 1",$N$22,IF(H26="Alt 2",$N$23,IF(H26="Alt 3",$N$24,IF(H26="Alt 4",$N$25,IF(H26="Alt 5",#REF!,IF(H26="Change",V25,"")))))))))</f>
        <v/>
      </c>
      <c r="V26" s="53" t="e">
        <f>IF(COUNT(U$4:U26)=0,NA(),IF(ISNUMBER(U26),U26,V25))</f>
        <v>#N/A</v>
      </c>
      <c r="W26" s="48" t="e">
        <f t="shared" si="1"/>
        <v>#N/A</v>
      </c>
      <c r="X26" s="73" t="str">
        <f>IF(AND(ISNUMBER($S26),COUNT($U$4:$U26)=X$2),$S26,"")</f>
        <v/>
      </c>
      <c r="Y26" s="73" t="str">
        <f>IF(AND(ISNUMBER($S26),COUNT($U$4:$U26)=Y$2),$S26,"")</f>
        <v/>
      </c>
      <c r="Z26" s="73" t="str">
        <f>IF(AND(ISNUMBER($S26),COUNT($U$4:$U26)=Z$2),$S26,"")</f>
        <v/>
      </c>
      <c r="AA26" s="73" t="str">
        <f>IF(AND(ISNUMBER($S26),COUNT($U$4:$U26)=AA$2),$S26,"")</f>
        <v/>
      </c>
      <c r="AB26" s="73" t="str">
        <f>IF(AND(ISNUMBER($S26),COUNT($U$4:$U26)=AB$2),$S26,"")</f>
        <v/>
      </c>
      <c r="AC26" s="73" t="str">
        <f>IF(AND(ISNUMBER($S26),COUNT($U$4:$U26)=AC$2),$S26,"")</f>
        <v/>
      </c>
      <c r="AD26" s="73" t="str">
        <f>IF(AND(ISNUMBER($S26),COUNT($U$4:$U26)=AD$2),$S26,"")</f>
        <v/>
      </c>
      <c r="AE26" s="73" t="str">
        <f>IF(AND(ISNUMBER($S26),COUNT($U$4:$U26)=AE$2),$S26,"")</f>
        <v/>
      </c>
      <c r="AF26" s="73" t="str">
        <f>IF(AND(ISNUMBER($S26),COUNT($U$4:$U26)=AF$2),$S26,"")</f>
        <v/>
      </c>
      <c r="AG26" s="73" t="str">
        <f>IF(AND(ISNUMBER($S26),COUNT($U$4:$U26)=AG$2),$S26,"")</f>
        <v/>
      </c>
      <c r="AH26" s="73" t="str">
        <f>IF(AND(ISNUMBER($S26),COUNT($U$4:$U26)=AH$2),$S26,"")</f>
        <v/>
      </c>
      <c r="AI26" s="73" t="str">
        <f>IF(AND(ISNUMBER($S26),COUNT($U$4:$U26)=AI$2),$S26,"")</f>
        <v/>
      </c>
      <c r="AJ26" s="51" t="e">
        <f>IFERROR(IF(COUNT($U$4:$U26)&lt;&gt;AJ$2,NA(),SLOPE(X$4:X$26,$R$4:$R$26)*($R26-COUNTIF(BH$4:BH26,"Hold"))+INTERCEPT(X$4:X$26,$R$4:$R$26)),NA())</f>
        <v>#N/A</v>
      </c>
      <c r="AK26" s="51" t="e">
        <f>IFERROR(IF(COUNT($U$4:$U26)&lt;&gt;AK$2,NA(),SLOPE(Y$4:Y$26,$R$4:$R$26)*($R26-COUNTIF(BI$4:BI26,"Hold"))+INTERCEPT(Y$4:Y$26,$R$4:$R$26)),NA())</f>
        <v>#N/A</v>
      </c>
      <c r="AL26" s="51" t="e">
        <f>IFERROR(IF(COUNT($U$4:$U26)&lt;&gt;AL$2,NA(),SLOPE(Z$4:Z$26,$R$4:$R$26)*($R26-COUNTIF(BJ$4:BJ26,"Hold"))+INTERCEPT(Z$4:Z$26,$R$4:$R$26)),NA())</f>
        <v>#N/A</v>
      </c>
      <c r="AM26" s="51" t="e">
        <f>IFERROR(IF(COUNT($U$4:$U26)&lt;&gt;AM$2,NA(),SLOPE(AA$4:AA$26,$R$4:$R$26)*($R26-COUNTIF(BK$4:BK26,"Hold"))+INTERCEPT(AA$4:AA$26,$R$4:$R$26)),NA())</f>
        <v>#N/A</v>
      </c>
      <c r="AN26" s="51" t="e">
        <f>IFERROR(IF(COUNT($U$4:$U26)&lt;&gt;AN$2,NA(),SLOPE(AB$4:AB$26,$R$4:$R$26)*($R26-COUNTIF(BL$4:BL26,"Hold"))+INTERCEPT(AB$4:AB$26,$R$4:$R$26)),NA())</f>
        <v>#N/A</v>
      </c>
      <c r="AO26" s="51" t="e">
        <f>IFERROR(IF(COUNT($U$4:$U26)&lt;&gt;AO$2,NA(),SLOPE(AC$4:AC$26,$R$4:$R$26)*($R26-COUNTIF(BM$4:BM26,"Hold"))+INTERCEPT(AC$4:AC$26,$R$4:$R$26)),NA())</f>
        <v>#N/A</v>
      </c>
      <c r="AP26" s="51" t="e">
        <f>IFERROR(IF(COUNT($U$4:$U26)&lt;&gt;AP$2,NA(),SLOPE(AD$4:AD$26,$R$4:$R$26)*($R26-COUNTIF(BN$4:BN26,"Hold"))+INTERCEPT(AD$4:AD$26,$R$4:$R$26)),NA())</f>
        <v>#N/A</v>
      </c>
      <c r="AQ26" s="51" t="e">
        <f>IFERROR(IF(COUNT($U$4:$U26)&lt;&gt;AQ$2,NA(),SLOPE(AE$4:AE$26,$R$4:$R$26)*($R26-COUNTIF(BO$4:BO26,"Hold"))+INTERCEPT(AE$4:AE$26,$R$4:$R$26)),NA())</f>
        <v>#N/A</v>
      </c>
      <c r="AR26" s="51" t="e">
        <f>IFERROR(IF(COUNT($U$4:$U26)&lt;&gt;AR$2,NA(),SLOPE(AF$4:AF$26,$R$4:$R$26)*($R26-COUNTIF(BP$4:BP26,"Hold"))+INTERCEPT(AF$4:AF$26,$R$4:$R$26)),NA())</f>
        <v>#N/A</v>
      </c>
      <c r="AS26" s="51" t="e">
        <f>IFERROR(IF(COUNT($U$4:$U26)&lt;&gt;AS$2,NA(),SLOPE(AG$4:AG$26,$R$4:$R$26)*($R26-COUNTIF(BQ$4:BQ26,"Hold"))+INTERCEPT(AG$4:AG$26,$R$4:$R$26)),NA())</f>
        <v>#N/A</v>
      </c>
      <c r="AT26" s="51" t="e">
        <f>IFERROR(IF(COUNT($U$4:$U26)&lt;&gt;AT$2,NA(),SLOPE(AH$4:AH$26,$R$4:$R$26)*($R26-COUNTIF(BR$4:BR26,"Hold"))+INTERCEPT(AH$4:AH$26,$R$4:$R$26)),NA())</f>
        <v>#N/A</v>
      </c>
      <c r="AU26" s="51" t="e">
        <f>IFERROR(IF(COUNT($U$4:$U26)&lt;&gt;AU$2,NA(),SLOPE(AI$4:AI$26,$R$4:$R$26)*($R26-COUNTIF(BS$4:BS26,"Hold"))+INTERCEPT(AI$4:AI$26,$R$4:$R$26)),NA())</f>
        <v>#N/A</v>
      </c>
      <c r="AV26" s="57" t="e">
        <f>IF(AND(ISNUMBER($U26),COUNT($U$4:$U26)=AV$2),$G26,IF($H26="Hold",AV25,IF(COUNT($U$4:$U26)=AV$2,$V26+AV25,NA())))</f>
        <v>#N/A</v>
      </c>
      <c r="AW26" s="57" t="e">
        <f>IF(AND(ISNUMBER($U26),COUNT($U$4:$U26)=AW$2),$G26,IF($H26="Hold",AW25,IF(COUNT($U$4:$U26)=AW$2,$V26+AW25,NA())))</f>
        <v>#N/A</v>
      </c>
      <c r="AX26" s="57" t="e">
        <f>IF(AND(ISNUMBER($U26),COUNT($U$4:$U26)=AX$2),$G26,IF($H26="Hold",AX25,IF(COUNT($U$4:$U26)=AX$2,$V26+AX25,NA())))</f>
        <v>#N/A</v>
      </c>
      <c r="AY26" s="57" t="e">
        <f>IF(AND(ISNUMBER($U26),COUNT($U$4:$U26)=AY$2),$G26,IF($H26="Hold",AY25,IF(COUNT($U$4:$U26)=AY$2,$V26+AY25,NA())))</f>
        <v>#N/A</v>
      </c>
      <c r="AZ26" s="57" t="e">
        <f>IF(AND(ISNUMBER($U26),COUNT($U$4:$U26)=AZ$2),$G26,IF($H26="Hold",AZ25,IF(COUNT($U$4:$U26)=AZ$2,$V26+AZ25,NA())))</f>
        <v>#N/A</v>
      </c>
      <c r="BA26" s="57" t="e">
        <f>IF(AND(ISNUMBER($U26),COUNT($U$4:$U26)=BA$2),$G26,IF($H26="Hold",BA25,IF(COUNT($U$4:$U26)=BA$2,$V26+BA25,NA())))</f>
        <v>#N/A</v>
      </c>
      <c r="BB26" s="57" t="e">
        <f>IF(AND(ISNUMBER($U26),COUNT($U$4:$U26)=BB$2),$G26,IF($H26="Hold",BB25,IF(COUNT($U$4:$U26)=BB$2,$V26+BB25,NA())))</f>
        <v>#N/A</v>
      </c>
      <c r="BC26" s="57" t="e">
        <f>IF(AND(ISNUMBER($U26),COUNT($U$4:$U26)=BC$2),$G26,IF($H26="Hold",BC25,IF(COUNT($U$4:$U26)=BC$2,$V26+BC25,NA())))</f>
        <v>#N/A</v>
      </c>
      <c r="BD26" s="57" t="e">
        <f>IF(AND(ISNUMBER($U26),COUNT($U$4:$U26)=BD$2),$G26,IF($H26="Hold",BD25,IF(COUNT($U$4:$U26)=BD$2,$V26+BD25,NA())))</f>
        <v>#N/A</v>
      </c>
      <c r="BE26" s="57" t="e">
        <f>IF(AND(ISNUMBER($U26),COUNT($U$4:$U26)=BE$2),$G26,IF($H26="Hold",BE25,IF(COUNT($U$4:$U26)=BE$2,$V26+BE25,NA())))</f>
        <v>#N/A</v>
      </c>
      <c r="BF26" s="57" t="e">
        <f>IF(AND(ISNUMBER($U26),COUNT($U$4:$U26)=BF$2),$G26,IF($H26="Hold",BF25,IF(COUNT($U$4:$U26)=BF$2,$V26+BF25,NA())))</f>
        <v>#N/A</v>
      </c>
      <c r="BG26" s="57" t="e">
        <f>IF(AND(ISNUMBER($U26),COUNT($U$4:$U26)=BG$2),$G26,IF($H26="Hold",BG25,IF(COUNT($U$4:$U26)=BG$2,$V26+BG25,NA())))</f>
        <v>#N/A</v>
      </c>
      <c r="BH26" s="55" t="e">
        <f>IF(AND(COUNT($U$4:$U26)=BH$2,$H26="Hold"),"Hold",NA())</f>
        <v>#N/A</v>
      </c>
      <c r="BI26" s="55" t="e">
        <f>IF(AND(COUNT($U$4:$U26)=BI$2,$H26="Hold"),"Hold",NA())</f>
        <v>#N/A</v>
      </c>
      <c r="BJ26" s="55" t="e">
        <f>IF(AND(COUNT($U$4:$U26)=BJ$2,$H26="Hold"),"Hold",NA())</f>
        <v>#N/A</v>
      </c>
      <c r="BK26" s="55" t="e">
        <f>IF(AND(COUNT($U$4:$U26)=BK$2,$H26="Hold"),"Hold",NA())</f>
        <v>#N/A</v>
      </c>
      <c r="BL26" s="55" t="e">
        <f>IF(AND(COUNT($U$4:$U26)=BL$2,$H26="Hold"),"Hold",NA())</f>
        <v>#N/A</v>
      </c>
      <c r="BM26" s="55" t="e">
        <f>IF(AND(COUNT($U$4:$U26)=BM$2,$H26="Hold"),"Hold",NA())</f>
        <v>#N/A</v>
      </c>
      <c r="BN26" s="55" t="e">
        <f>IF(AND(COUNT($U$4:$U26)=BN$2,$H26="Hold"),"Hold",NA())</f>
        <v>#N/A</v>
      </c>
      <c r="BO26" s="55" t="e">
        <f>IF(AND(COUNT($U$4:$U26)=BO$2,$H26="Hold"),"Hold",NA())</f>
        <v>#N/A</v>
      </c>
      <c r="BP26" s="55" t="e">
        <f>IF(AND(COUNT($U$4:$U26)=BP$2,$H26="Hold"),"Hold",NA())</f>
        <v>#N/A</v>
      </c>
      <c r="BQ26" s="55" t="e">
        <f>IF(AND(COUNT($U$4:$U26)=BQ$2,$H26="Hold"),"Hold",NA())</f>
        <v>#N/A</v>
      </c>
      <c r="BR26" s="55" t="e">
        <f>IF(AND(COUNT($U$4:$U26)=BR$2,$H26="Hold"),"Hold",NA())</f>
        <v>#N/A</v>
      </c>
      <c r="BS26" s="55" t="e">
        <f>IF(AND(COUNT($U$4:$U26)=BS$2,$H26="Hold"),"Hold",NA())</f>
        <v>#N/A</v>
      </c>
    </row>
    <row r="27" spans="1:71" s="96" customFormat="1" ht="8.25" customHeight="1" x14ac:dyDescent="0.3">
      <c r="B27" s="98"/>
      <c r="C27" s="95"/>
      <c r="D27" s="140" t="s">
        <v>87</v>
      </c>
      <c r="E27" s="140"/>
      <c r="F27" s="140"/>
      <c r="G27" s="140"/>
      <c r="H27" s="140"/>
      <c r="I27" s="140"/>
      <c r="J27" s="15"/>
      <c r="K27" s="88"/>
      <c r="L27" s="149" t="s">
        <v>85</v>
      </c>
      <c r="M27" s="149"/>
      <c r="N27" s="149"/>
      <c r="O27" s="149"/>
      <c r="R27" s="11"/>
      <c r="S27" s="11"/>
      <c r="T27" s="11"/>
      <c r="U27" s="100"/>
      <c r="V27" s="100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71" s="96" customFormat="1" ht="18.75" customHeight="1" x14ac:dyDescent="0.25">
      <c r="B28" s="130" t="s">
        <v>18</v>
      </c>
      <c r="C28" s="95"/>
      <c r="D28" s="141"/>
      <c r="E28" s="141"/>
      <c r="F28" s="141"/>
      <c r="G28" s="141"/>
      <c r="H28" s="141"/>
      <c r="I28" s="141"/>
      <c r="J28" s="101"/>
      <c r="L28" s="150"/>
      <c r="M28" s="150"/>
      <c r="N28" s="150"/>
      <c r="O28" s="150"/>
      <c r="P28" s="117"/>
      <c r="Q28" s="117"/>
    </row>
    <row r="29" spans="1:71" s="96" customFormat="1" ht="31.5" x14ac:dyDescent="0.25">
      <c r="A29" s="2"/>
      <c r="B29" s="80" t="s">
        <v>76</v>
      </c>
      <c r="C29" s="88"/>
      <c r="J29" s="101"/>
      <c r="L29" s="118"/>
      <c r="M29" s="118"/>
      <c r="N29" s="118"/>
      <c r="O29" s="118"/>
      <c r="P29" s="116"/>
      <c r="Q29" s="116"/>
    </row>
    <row r="30" spans="1:71" s="96" customFormat="1" ht="18.75" customHeight="1" x14ac:dyDescent="0.25">
      <c r="A30" s="2"/>
      <c r="B30" s="119" t="s">
        <v>74</v>
      </c>
      <c r="C30" s="88"/>
      <c r="J30" s="101"/>
      <c r="K30" s="88"/>
      <c r="L30" s="131"/>
      <c r="M30" s="88"/>
      <c r="N30" s="88"/>
      <c r="O30" s="88"/>
      <c r="P30" s="102"/>
    </row>
    <row r="31" spans="1:71" s="2" customFormat="1" ht="18.75" customHeight="1" x14ac:dyDescent="0.25">
      <c r="B31" s="103"/>
      <c r="C31" s="88"/>
      <c r="J31" s="15"/>
      <c r="K31" s="88"/>
      <c r="L31" s="104"/>
      <c r="M31" s="104"/>
      <c r="N31" s="104"/>
      <c r="O31" s="105"/>
      <c r="P31" s="106"/>
    </row>
    <row r="32" spans="1:71" s="2" customFormat="1" ht="18.75" customHeight="1" x14ac:dyDescent="0.25">
      <c r="A32" s="12"/>
      <c r="C32" s="104"/>
      <c r="J32" s="15"/>
      <c r="L32" s="88"/>
      <c r="M32" s="88"/>
      <c r="N32" s="88"/>
      <c r="O32" s="88"/>
      <c r="P32" s="102"/>
    </row>
    <row r="33" spans="1:16" s="2" customFormat="1" ht="18.75" customHeight="1" x14ac:dyDescent="0.25">
      <c r="C33" s="88"/>
      <c r="D33" s="102"/>
      <c r="E33" s="107"/>
      <c r="F33" s="107"/>
      <c r="G33" s="108"/>
      <c r="H33" s="99"/>
      <c r="I33" s="3"/>
      <c r="J33" s="3"/>
      <c r="L33" s="88"/>
      <c r="M33" s="88"/>
      <c r="N33" s="88"/>
      <c r="O33" s="88"/>
      <c r="P33" s="102"/>
    </row>
    <row r="34" spans="1:16" ht="49.5" customHeight="1" x14ac:dyDescent="0.25">
      <c r="A34" s="2"/>
      <c r="B34" s="2"/>
      <c r="C34" s="88"/>
      <c r="K34" s="2"/>
      <c r="L34" s="2"/>
      <c r="M34" s="2"/>
      <c r="N34" s="2"/>
      <c r="O34" s="2"/>
      <c r="P34" s="19"/>
    </row>
    <row r="35" spans="1:16" s="2" customFormat="1" ht="15" customHeight="1" x14ac:dyDescent="0.25">
      <c r="D35" s="102"/>
      <c r="E35" s="107"/>
      <c r="F35" s="107"/>
      <c r="G35" s="113"/>
      <c r="H35" s="113"/>
      <c r="I35" s="114"/>
      <c r="J35" s="49"/>
      <c r="P35" s="19"/>
    </row>
    <row r="36" spans="1:16" s="2" customFormat="1" ht="15" customHeight="1" x14ac:dyDescent="0.25">
      <c r="D36" s="102"/>
      <c r="E36" s="107"/>
      <c r="F36" s="107"/>
      <c r="G36" s="113"/>
      <c r="H36" s="113"/>
      <c r="I36" s="114"/>
      <c r="J36" s="49"/>
      <c r="P36" s="19"/>
    </row>
    <row r="37" spans="1:16" s="2" customFormat="1" ht="15" customHeight="1" x14ac:dyDescent="0.25">
      <c r="D37" s="19"/>
      <c r="E37" s="15"/>
      <c r="F37" s="15"/>
      <c r="J37" s="15"/>
      <c r="P37" s="19"/>
    </row>
    <row r="38" spans="1:16" s="2" customFormat="1" ht="15" customHeight="1" x14ac:dyDescent="0.25">
      <c r="D38" s="19"/>
      <c r="E38" s="15"/>
      <c r="F38" s="15"/>
      <c r="J38" s="15"/>
      <c r="P38" s="19"/>
    </row>
    <row r="39" spans="1:16" s="2" customFormat="1" ht="15" customHeight="1" x14ac:dyDescent="0.25">
      <c r="D39" s="19"/>
      <c r="E39" s="15"/>
      <c r="F39" s="15"/>
      <c r="J39" s="15"/>
      <c r="P39" s="19"/>
    </row>
    <row r="40" spans="1:16" s="2" customFormat="1" ht="15" customHeight="1" x14ac:dyDescent="0.25">
      <c r="D40" s="19"/>
      <c r="E40" s="15"/>
      <c r="F40" s="15"/>
      <c r="J40" s="15"/>
      <c r="P40" s="19"/>
    </row>
    <row r="41" spans="1:16" s="2" customFormat="1" ht="15" customHeight="1" x14ac:dyDescent="0.25">
      <c r="D41" s="19"/>
      <c r="E41" s="15"/>
      <c r="F41" s="15"/>
      <c r="J41" s="15"/>
      <c r="P41" s="19"/>
    </row>
    <row r="42" spans="1:16" s="2" customFormat="1" ht="15" customHeight="1" x14ac:dyDescent="0.25">
      <c r="D42" s="19"/>
      <c r="E42" s="15"/>
      <c r="F42" s="15"/>
      <c r="J42" s="15"/>
      <c r="P42" s="19"/>
    </row>
    <row r="43" spans="1:16" s="2" customFormat="1" ht="15" customHeight="1" x14ac:dyDescent="0.25">
      <c r="D43" s="19"/>
      <c r="E43" s="15"/>
      <c r="F43" s="15"/>
      <c r="J43" s="15"/>
      <c r="P43" s="19"/>
    </row>
    <row r="44" spans="1:16" s="2" customFormat="1" ht="15" customHeight="1" x14ac:dyDescent="0.25">
      <c r="D44" s="19"/>
      <c r="E44" s="15"/>
      <c r="F44" s="15"/>
      <c r="J44" s="15"/>
      <c r="P44" s="19"/>
    </row>
    <row r="45" spans="1:16" s="2" customFormat="1" ht="15" customHeight="1" x14ac:dyDescent="0.25">
      <c r="D45" s="19"/>
      <c r="E45" s="15"/>
      <c r="F45" s="15"/>
      <c r="J45" s="15"/>
      <c r="P45" s="19"/>
    </row>
    <row r="46" spans="1:16" s="2" customFormat="1" ht="15" customHeight="1" x14ac:dyDescent="0.25">
      <c r="D46" s="19"/>
      <c r="E46" s="15"/>
      <c r="F46" s="15"/>
      <c r="J46" s="15"/>
      <c r="P46" s="19"/>
    </row>
    <row r="47" spans="1:16" s="2" customFormat="1" ht="15" customHeight="1" x14ac:dyDescent="0.25">
      <c r="D47" s="19"/>
      <c r="E47" s="15"/>
      <c r="F47" s="15"/>
      <c r="J47" s="15"/>
      <c r="P47" s="19"/>
    </row>
    <row r="48" spans="1:16" s="2" customFormat="1" ht="15" customHeight="1" x14ac:dyDescent="0.25">
      <c r="D48" s="19"/>
      <c r="E48" s="15"/>
      <c r="F48" s="15"/>
      <c r="J48" s="15"/>
      <c r="P48" s="19"/>
    </row>
    <row r="49" spans="1:59" s="2" customFormat="1" ht="15" customHeight="1" x14ac:dyDescent="0.25">
      <c r="D49" s="19"/>
      <c r="E49" s="15"/>
      <c r="F49" s="15"/>
      <c r="J49" s="15"/>
      <c r="P49" s="19"/>
    </row>
    <row r="50" spans="1:59" s="2" customFormat="1" ht="15" customHeight="1" x14ac:dyDescent="0.25">
      <c r="D50" s="19"/>
      <c r="E50" s="15"/>
      <c r="F50" s="15"/>
      <c r="J50" s="15"/>
      <c r="P50" s="19"/>
    </row>
    <row r="51" spans="1:59" s="2" customFormat="1" ht="15" customHeight="1" x14ac:dyDescent="0.25">
      <c r="D51" s="19"/>
      <c r="E51" s="15"/>
      <c r="F51" s="15"/>
      <c r="J51" s="15"/>
      <c r="P51" s="19"/>
    </row>
    <row r="52" spans="1:59" s="2" customFormat="1" ht="15" customHeight="1" x14ac:dyDescent="0.25">
      <c r="B52" s="12"/>
      <c r="D52" s="19"/>
      <c r="E52" s="15"/>
      <c r="F52" s="15"/>
      <c r="J52" s="15"/>
      <c r="K52" s="12"/>
      <c r="P52" s="19"/>
    </row>
    <row r="53" spans="1:59" s="2" customFormat="1" ht="15" customHeight="1" x14ac:dyDescent="0.25">
      <c r="B53" s="12"/>
      <c r="D53" s="19"/>
      <c r="E53" s="15"/>
      <c r="F53" s="15"/>
      <c r="J53" s="15"/>
      <c r="K53" s="12"/>
      <c r="P53" s="19"/>
    </row>
    <row r="54" spans="1:59" s="2" customFormat="1" ht="15" customHeight="1" x14ac:dyDescent="0.25">
      <c r="B54" s="12"/>
      <c r="D54" s="19"/>
      <c r="E54" s="15"/>
      <c r="F54" s="15"/>
      <c r="J54" s="15"/>
      <c r="K54" s="12"/>
      <c r="L54" s="12"/>
      <c r="M54" s="12"/>
      <c r="N54" s="12"/>
      <c r="O54" s="12"/>
      <c r="P54" s="20"/>
    </row>
    <row r="55" spans="1:59" s="2" customFormat="1" ht="14.1" customHeight="1" x14ac:dyDescent="0.25">
      <c r="A55" s="12"/>
      <c r="B55" s="12"/>
      <c r="C55" s="12"/>
      <c r="D55" s="19"/>
      <c r="E55" s="15"/>
      <c r="F55" s="15"/>
      <c r="J55" s="15"/>
      <c r="K55" s="12"/>
      <c r="L55" s="12"/>
      <c r="M55" s="12"/>
      <c r="N55" s="12"/>
      <c r="O55" s="12"/>
      <c r="P55" s="20"/>
    </row>
    <row r="56" spans="1:59" s="2" customFormat="1" ht="14.1" customHeight="1" x14ac:dyDescent="0.25">
      <c r="A56" s="12"/>
      <c r="B56" s="12"/>
      <c r="C56" s="12"/>
      <c r="D56" s="19"/>
      <c r="E56" s="15"/>
      <c r="F56" s="15"/>
      <c r="J56" s="15"/>
      <c r="K56" s="12"/>
      <c r="L56" s="12"/>
      <c r="M56" s="12"/>
      <c r="N56" s="12"/>
      <c r="O56" s="12"/>
      <c r="P56" s="20"/>
    </row>
    <row r="57" spans="1:59" ht="14.1" customHeight="1" x14ac:dyDescent="0.25">
      <c r="C57" s="12"/>
      <c r="D57" s="20"/>
      <c r="E57" s="16"/>
      <c r="F57" s="16"/>
      <c r="G57" s="12"/>
      <c r="H57" s="12"/>
      <c r="I57" s="12"/>
      <c r="J57" s="16"/>
      <c r="K57" s="12"/>
      <c r="L57" s="12"/>
      <c r="M57" s="12"/>
      <c r="N57" s="12"/>
      <c r="O57" s="12"/>
      <c r="P57" s="20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59" ht="14.1" customHeight="1" x14ac:dyDescent="0.25">
      <c r="C58" s="12"/>
      <c r="D58" s="20"/>
      <c r="E58" s="16"/>
      <c r="F58" s="16"/>
      <c r="G58" s="12"/>
      <c r="H58" s="12"/>
      <c r="I58" s="12"/>
      <c r="J58" s="16"/>
      <c r="L58" s="12"/>
      <c r="M58" s="12"/>
      <c r="N58" s="12"/>
      <c r="O58" s="12"/>
      <c r="P58" s="20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59" ht="14.1" customHeight="1" x14ac:dyDescent="0.25">
      <c r="C59" s="12"/>
      <c r="D59" s="20"/>
      <c r="E59" s="16"/>
      <c r="F59" s="16"/>
      <c r="G59" s="12"/>
      <c r="H59" s="12"/>
      <c r="I59" s="12"/>
      <c r="J59" s="16"/>
      <c r="L59" s="12"/>
      <c r="M59" s="12"/>
      <c r="N59" s="12"/>
      <c r="O59" s="12"/>
      <c r="P59" s="20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0" spans="1:59" ht="14.1" customHeight="1" x14ac:dyDescent="0.25">
      <c r="C60" s="12"/>
      <c r="D60" s="20"/>
      <c r="E60" s="16"/>
      <c r="F60" s="16"/>
      <c r="G60" s="12"/>
      <c r="H60" s="12"/>
      <c r="I60" s="12"/>
      <c r="J60" s="16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</row>
    <row r="61" spans="1:59" ht="14.1" customHeight="1" x14ac:dyDescent="0.25">
      <c r="D61" s="20"/>
      <c r="E61" s="16"/>
      <c r="F61" s="16"/>
      <c r="G61" s="12"/>
      <c r="H61" s="12"/>
      <c r="I61" s="12"/>
      <c r="J61" s="16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</row>
    <row r="62" spans="1:59" ht="14.1" customHeight="1" x14ac:dyDescent="0.25">
      <c r="D62" s="20"/>
      <c r="E62" s="16"/>
      <c r="F62" s="16"/>
      <c r="G62" s="12"/>
      <c r="H62" s="12"/>
      <c r="I62" s="12"/>
      <c r="J62" s="16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3" spans="1:59" ht="14.1" customHeight="1" x14ac:dyDescent="0.25">
      <c r="Q63" s="115"/>
    </row>
    <row r="65" spans="17:17" ht="14.1" customHeight="1" x14ac:dyDescent="0.25">
      <c r="Q65" s="115"/>
    </row>
    <row r="67" spans="17:17" ht="14.1" customHeight="1" x14ac:dyDescent="0.25">
      <c r="Q67" s="115"/>
    </row>
    <row r="69" spans="17:17" ht="14.1" customHeight="1" x14ac:dyDescent="0.25">
      <c r="Q69" s="115"/>
    </row>
    <row r="71" spans="17:17" ht="14.1" customHeight="1" x14ac:dyDescent="0.25">
      <c r="Q71" s="115"/>
    </row>
    <row r="73" spans="17:17" ht="14.1" customHeight="1" x14ac:dyDescent="0.25">
      <c r="Q73" s="115"/>
    </row>
    <row r="75" spans="17:17" ht="14.1" customHeight="1" x14ac:dyDescent="0.25">
      <c r="Q75" s="115"/>
    </row>
    <row r="77" spans="17:17" ht="14.1" customHeight="1" x14ac:dyDescent="0.25">
      <c r="Q77" s="115"/>
    </row>
  </sheetData>
  <sheetProtection algorithmName="SHA-512" hashValue="XTzoBpOw6XEr/1KbqidLjIU/1CrBMXqZ3ZX7mNHxZKRG5aq5OFWDaZVY1nn73Kgb1byXXfEBK3xherKGfK9c4w==" saltValue="fvk0wZLYl1BiC0apZvKDiw==" spinCount="100000" sheet="1" objects="1" scenarios="1" sort="0"/>
  <mergeCells count="22">
    <mergeCell ref="L13:M13"/>
    <mergeCell ref="D2:H2"/>
    <mergeCell ref="B3:B4"/>
    <mergeCell ref="L3:O3"/>
    <mergeCell ref="L4:M4"/>
    <mergeCell ref="N4:O4"/>
    <mergeCell ref="L5:M5"/>
    <mergeCell ref="N5:O5"/>
    <mergeCell ref="L7:O7"/>
    <mergeCell ref="L8:M8"/>
    <mergeCell ref="N8:O8"/>
    <mergeCell ref="L9:M9"/>
    <mergeCell ref="L11:O11"/>
    <mergeCell ref="L24:O26"/>
    <mergeCell ref="D27:I28"/>
    <mergeCell ref="L27:O28"/>
    <mergeCell ref="L14:M14"/>
    <mergeCell ref="L15:M15"/>
    <mergeCell ref="L16:M16"/>
    <mergeCell ref="L18:O18"/>
    <mergeCell ref="O22:P22"/>
    <mergeCell ref="O23:P23"/>
  </mergeCells>
  <conditionalFormatting sqref="R2:BS26">
    <cfRule type="expression" dxfId="21" priority="1">
      <formula>IF(ISBLANK($A$1),TRUE,FALSE)</formula>
    </cfRule>
  </conditionalFormatting>
  <conditionalFormatting sqref="AJ4:BS26">
    <cfRule type="containsErrors" dxfId="20" priority="2">
      <formula>ISERROR(AJ4)</formula>
    </cfRule>
  </conditionalFormatting>
  <dataValidations count="2">
    <dataValidation type="list" showInputMessage="1" showErrorMessage="1" sqref="H5:H26">
      <formula1>$T$4:$T$11</formula1>
    </dataValidation>
    <dataValidation type="list" showInputMessage="1" showErrorMessage="1" sqref="H4">
      <formula1>$T$4:$T$9</formula1>
    </dataValidation>
  </dataValidations>
  <hyperlinks>
    <hyperlink ref="L27" r:id="rId1" display="https://youtu.be/myxUd_RfmoI"/>
  </hyperlinks>
  <printOptions horizontalCentered="1"/>
  <pageMargins left="0.5" right="0.5" top="0.5" bottom="0.7" header="0" footer="0.3"/>
  <pageSetup orientation="landscape" r:id="rId2"/>
  <headerFooter>
    <oddFooter>&amp;L&amp;8Printed &amp;D  &amp;T&amp;C&amp;8Pulaski County Schools&amp;R&amp;8Page &amp;P of &amp;N</oddFooter>
  </headerFooter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77"/>
  <sheetViews>
    <sheetView showGridLines="0" zoomScaleNormal="100" workbookViewId="0"/>
  </sheetViews>
  <sheetFormatPr defaultColWidth="9.140625" defaultRowHeight="14.1" customHeight="1" x14ac:dyDescent="0.25"/>
  <cols>
    <col min="1" max="1" width="2.7109375" style="12" customWidth="1"/>
    <col min="2" max="2" width="113.5703125" style="12" customWidth="1"/>
    <col min="3" max="3" width="2.7109375" style="104" customWidth="1"/>
    <col min="4" max="4" width="6.42578125" style="106" customWidth="1"/>
    <col min="5" max="5" width="10.42578125" style="109" customWidth="1"/>
    <col min="6" max="6" width="7" style="109" customWidth="1"/>
    <col min="7" max="7" width="7" style="110" customWidth="1"/>
    <col min="8" max="8" width="8.42578125" style="110" customWidth="1"/>
    <col min="9" max="9" width="41.85546875" style="111" customWidth="1"/>
    <col min="10" max="10" width="2.7109375" style="112" customWidth="1"/>
    <col min="11" max="11" width="2.7109375" style="104" customWidth="1"/>
    <col min="12" max="12" width="14.42578125" style="104" customWidth="1"/>
    <col min="13" max="13" width="2" style="104" bestFit="1" customWidth="1"/>
    <col min="14" max="15" width="10.5703125" style="104" customWidth="1"/>
    <col min="16" max="16" width="2.5703125" style="106" customWidth="1"/>
    <col min="17" max="17" width="14" style="2" customWidth="1"/>
    <col min="18" max="18" width="8.140625" style="2" bestFit="1" customWidth="1"/>
    <col min="19" max="20" width="9.140625" style="2" customWidth="1"/>
    <col min="21" max="22" width="10.7109375" style="2" customWidth="1"/>
    <col min="23" max="35" width="9.140625" style="2" customWidth="1"/>
    <col min="36" max="48" width="9.140625" style="2"/>
    <col min="49" max="56" width="9.140625" style="2" customWidth="1"/>
    <col min="57" max="59" width="9.140625" style="2"/>
    <col min="60" max="16384" width="9.140625" style="12"/>
  </cols>
  <sheetData>
    <row r="1" spans="1:73" s="81" customFormat="1" ht="10.5" customHeight="1" x14ac:dyDescent="0.3">
      <c r="A1" s="1"/>
      <c r="B1" s="82"/>
      <c r="D1" s="83"/>
      <c r="E1" s="84"/>
      <c r="F1" s="84"/>
      <c r="G1" s="82"/>
      <c r="H1" s="82"/>
      <c r="I1" s="85"/>
      <c r="J1" s="86"/>
      <c r="M1" s="129"/>
      <c r="N1" s="83"/>
      <c r="O1" s="83"/>
      <c r="P1" s="83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U1" s="87"/>
    </row>
    <row r="2" spans="1:73" s="81" customFormat="1" ht="18.75" customHeight="1" x14ac:dyDescent="0.35">
      <c r="B2" s="79" t="s">
        <v>78</v>
      </c>
      <c r="D2" s="142" t="str">
        <f>IF($N$4="","",$N$4)</f>
        <v/>
      </c>
      <c r="E2" s="142"/>
      <c r="F2" s="142"/>
      <c r="G2" s="142"/>
      <c r="H2" s="142"/>
      <c r="I2" s="120" t="str">
        <f>IF($N$8="","",$N$8)</f>
        <v/>
      </c>
      <c r="J2" s="120"/>
      <c r="K2" s="121"/>
      <c r="L2" s="122"/>
      <c r="M2" s="122"/>
      <c r="N2" s="122"/>
      <c r="O2" s="28"/>
      <c r="P2" s="29"/>
      <c r="Q2" s="87"/>
      <c r="R2" s="11" t="s">
        <v>23</v>
      </c>
      <c r="S2" s="4"/>
      <c r="T2" s="4"/>
      <c r="U2" s="4"/>
      <c r="V2" s="4"/>
      <c r="W2" s="6"/>
      <c r="X2" s="68">
        <v>1</v>
      </c>
      <c r="Y2" s="68">
        <v>2</v>
      </c>
      <c r="Z2" s="68">
        <v>3</v>
      </c>
      <c r="AA2" s="68">
        <v>4</v>
      </c>
      <c r="AB2" s="69">
        <v>5</v>
      </c>
      <c r="AC2" s="70">
        <v>6</v>
      </c>
      <c r="AD2" s="70">
        <v>7</v>
      </c>
      <c r="AE2" s="70">
        <v>8</v>
      </c>
      <c r="AF2" s="70">
        <v>9</v>
      </c>
      <c r="AG2" s="70">
        <v>10</v>
      </c>
      <c r="AH2" s="70">
        <v>11</v>
      </c>
      <c r="AI2" s="70">
        <v>12</v>
      </c>
      <c r="AJ2" s="65">
        <v>1</v>
      </c>
      <c r="AK2" s="66">
        <v>2</v>
      </c>
      <c r="AL2" s="66">
        <v>3</v>
      </c>
      <c r="AM2" s="66">
        <v>4</v>
      </c>
      <c r="AN2" s="67">
        <v>5</v>
      </c>
      <c r="AO2" s="67">
        <v>6</v>
      </c>
      <c r="AP2" s="67">
        <v>7</v>
      </c>
      <c r="AQ2" s="67">
        <v>8</v>
      </c>
      <c r="AR2" s="67">
        <v>9</v>
      </c>
      <c r="AS2" s="67">
        <v>10</v>
      </c>
      <c r="AT2" s="67">
        <v>11</v>
      </c>
      <c r="AU2" s="67">
        <v>12</v>
      </c>
      <c r="AV2" s="62">
        <v>1</v>
      </c>
      <c r="AW2" s="63">
        <v>2</v>
      </c>
      <c r="AX2" s="63">
        <v>3</v>
      </c>
      <c r="AY2" s="63">
        <v>4</v>
      </c>
      <c r="AZ2" s="64">
        <v>5</v>
      </c>
      <c r="BA2" s="62">
        <v>6</v>
      </c>
      <c r="BB2" s="62">
        <v>7</v>
      </c>
      <c r="BC2" s="62">
        <v>8</v>
      </c>
      <c r="BD2" s="62">
        <v>9</v>
      </c>
      <c r="BE2" s="62">
        <v>10</v>
      </c>
      <c r="BF2" s="62">
        <v>11</v>
      </c>
      <c r="BG2" s="62">
        <v>12</v>
      </c>
      <c r="BH2" s="58">
        <v>1</v>
      </c>
      <c r="BI2" s="59">
        <v>2</v>
      </c>
      <c r="BJ2" s="59">
        <v>3</v>
      </c>
      <c r="BK2" s="59">
        <v>4</v>
      </c>
      <c r="BL2" s="60">
        <v>5</v>
      </c>
      <c r="BM2" s="58">
        <v>6</v>
      </c>
      <c r="BN2" s="58">
        <v>7</v>
      </c>
      <c r="BO2" s="58">
        <v>8</v>
      </c>
      <c r="BP2" s="58">
        <v>9</v>
      </c>
      <c r="BQ2" s="58">
        <v>10</v>
      </c>
      <c r="BR2" s="58">
        <v>11</v>
      </c>
      <c r="BS2" s="58">
        <v>12</v>
      </c>
    </row>
    <row r="3" spans="1:73" s="2" customFormat="1" ht="18.75" customHeight="1" thickBot="1" x14ac:dyDescent="0.35">
      <c r="B3" s="156" t="str">
        <f>IF($N$4="","",IF($N$8="",$N$4,$N$4&amp;"  ("&amp;N8&amp;")"))</f>
        <v/>
      </c>
      <c r="C3" s="88"/>
      <c r="D3" s="89" t="s">
        <v>22</v>
      </c>
      <c r="E3" s="89" t="s">
        <v>20</v>
      </c>
      <c r="F3" s="89" t="s">
        <v>19</v>
      </c>
      <c r="G3" s="89" t="s">
        <v>21</v>
      </c>
      <c r="H3" s="90" t="s">
        <v>72</v>
      </c>
      <c r="I3" s="91" t="s">
        <v>18</v>
      </c>
      <c r="J3" s="92"/>
      <c r="K3" s="30"/>
      <c r="L3" s="157" t="s">
        <v>62</v>
      </c>
      <c r="M3" s="157"/>
      <c r="N3" s="157"/>
      <c r="O3" s="157"/>
      <c r="P3" s="31"/>
      <c r="Q3" s="18"/>
      <c r="R3" s="43">
        <v>0</v>
      </c>
      <c r="S3" s="44" t="s">
        <v>71</v>
      </c>
      <c r="T3" s="44" t="s">
        <v>65</v>
      </c>
      <c r="U3" s="44" t="s">
        <v>69</v>
      </c>
      <c r="V3" s="44" t="s">
        <v>70</v>
      </c>
      <c r="W3" s="45" t="s">
        <v>11</v>
      </c>
      <c r="X3" s="71" t="s">
        <v>5</v>
      </c>
      <c r="Y3" s="71" t="s">
        <v>6</v>
      </c>
      <c r="Z3" s="71" t="s">
        <v>7</v>
      </c>
      <c r="AA3" s="71" t="s">
        <v>8</v>
      </c>
      <c r="AB3" s="71" t="s">
        <v>9</v>
      </c>
      <c r="AC3" s="71" t="s">
        <v>10</v>
      </c>
      <c r="AD3" s="71" t="s">
        <v>36</v>
      </c>
      <c r="AE3" s="71" t="s">
        <v>26</v>
      </c>
      <c r="AF3" s="71" t="s">
        <v>28</v>
      </c>
      <c r="AG3" s="71" t="s">
        <v>30</v>
      </c>
      <c r="AH3" s="71" t="s">
        <v>32</v>
      </c>
      <c r="AI3" s="71" t="s">
        <v>34</v>
      </c>
      <c r="AJ3" s="50" t="s">
        <v>75</v>
      </c>
      <c r="AK3" s="50" t="s">
        <v>0</v>
      </c>
      <c r="AL3" s="50" t="s">
        <v>1</v>
      </c>
      <c r="AM3" s="50" t="s">
        <v>2</v>
      </c>
      <c r="AN3" s="50" t="s">
        <v>3</v>
      </c>
      <c r="AO3" s="50" t="s">
        <v>4</v>
      </c>
      <c r="AP3" s="50" t="s">
        <v>25</v>
      </c>
      <c r="AQ3" s="50" t="s">
        <v>27</v>
      </c>
      <c r="AR3" s="50" t="s">
        <v>29</v>
      </c>
      <c r="AS3" s="50" t="s">
        <v>31</v>
      </c>
      <c r="AT3" s="50" t="s">
        <v>33</v>
      </c>
      <c r="AU3" s="50" t="s">
        <v>35</v>
      </c>
      <c r="AV3" s="56" t="s">
        <v>77</v>
      </c>
      <c r="AW3" s="56" t="s">
        <v>13</v>
      </c>
      <c r="AX3" s="56" t="s">
        <v>14</v>
      </c>
      <c r="AY3" s="56" t="s">
        <v>15</v>
      </c>
      <c r="AZ3" s="56" t="s">
        <v>16</v>
      </c>
      <c r="BA3" s="56" t="s">
        <v>17</v>
      </c>
      <c r="BB3" s="56" t="s">
        <v>37</v>
      </c>
      <c r="BC3" s="56" t="s">
        <v>38</v>
      </c>
      <c r="BD3" s="56" t="s">
        <v>39</v>
      </c>
      <c r="BE3" s="56" t="s">
        <v>40</v>
      </c>
      <c r="BF3" s="56" t="s">
        <v>41</v>
      </c>
      <c r="BG3" s="56" t="s">
        <v>42</v>
      </c>
      <c r="BH3" s="54" t="s">
        <v>43</v>
      </c>
      <c r="BI3" s="54" t="s">
        <v>44</v>
      </c>
      <c r="BJ3" s="54" t="s">
        <v>45</v>
      </c>
      <c r="BK3" s="54" t="s">
        <v>46</v>
      </c>
      <c r="BL3" s="54" t="s">
        <v>47</v>
      </c>
      <c r="BM3" s="54" t="s">
        <v>48</v>
      </c>
      <c r="BN3" s="54" t="s">
        <v>49</v>
      </c>
      <c r="BO3" s="54" t="s">
        <v>50</v>
      </c>
      <c r="BP3" s="54" t="s">
        <v>51</v>
      </c>
      <c r="BQ3" s="54" t="s">
        <v>52</v>
      </c>
      <c r="BR3" s="54" t="s">
        <v>53</v>
      </c>
      <c r="BS3" s="54" t="s">
        <v>54</v>
      </c>
    </row>
    <row r="4" spans="1:73" s="2" customFormat="1" ht="18.75" customHeight="1" thickTop="1" thickBot="1" x14ac:dyDescent="0.3">
      <c r="B4" s="156"/>
      <c r="C4" s="88"/>
      <c r="D4" s="7">
        <v>0</v>
      </c>
      <c r="E4" s="8">
        <v>42590</v>
      </c>
      <c r="F4" s="5" t="str">
        <f>IFERROR(IF(COUNT(G$4:G4)=0,"",IF(H4="Hold",F3,IF(ISNUMBER(U4),G4,F3+V4))),"")</f>
        <v/>
      </c>
      <c r="G4" s="13"/>
      <c r="H4" s="26"/>
      <c r="I4" s="17"/>
      <c r="J4" s="93"/>
      <c r="K4" s="30"/>
      <c r="L4" s="145" t="s">
        <v>24</v>
      </c>
      <c r="M4" s="145"/>
      <c r="N4" s="147"/>
      <c r="O4" s="147"/>
      <c r="P4" s="32"/>
      <c r="Q4" s="18"/>
      <c r="R4" s="46">
        <v>1</v>
      </c>
      <c r="S4" s="47" t="e">
        <f t="shared" ref="S4:S26" si="0">IF(OR(ISTEXT($G4),ISBLANK($G4)),NA(),$G4)</f>
        <v>#N/A</v>
      </c>
      <c r="T4" s="52" t="s">
        <v>64</v>
      </c>
      <c r="U4" s="52" t="str">
        <f>IF(H4="30 Mins",$N$19,IF(H4="45 Mins",$N$20,IF(H4="60 Mins",$N$21,IF(H4="Alt 1",$N$22,IF(H4="Alt 2",$N$23,IF(H4="Alt 3",$N$24,IF(H4="Alt 4",$N$25,IF(H4="Alt 5",#REF!,IF(H4="Change",V3,"")))))))))</f>
        <v/>
      </c>
      <c r="V4" s="53" t="e">
        <f>IF(COUNT(U$4:U4)=0,NA(),IF(ISNUMBER(U4),U4,V3))</f>
        <v>#N/A</v>
      </c>
      <c r="W4" s="48" t="e">
        <f t="shared" ref="W4:W26" si="1">IF(ISNUMBER(U4),E4-3,NA())</f>
        <v>#N/A</v>
      </c>
      <c r="X4" s="72" t="str">
        <f>IF(AND(ISNUMBER($S4),COUNT($U$4:$U4)=X$2),$S4,"")</f>
        <v/>
      </c>
      <c r="Y4" s="72" t="str">
        <f>IF(AND(ISNUMBER($S4),COUNT($U$4:$U4)=Y$2),$S4,"")</f>
        <v/>
      </c>
      <c r="Z4" s="72" t="str">
        <f>IF(AND(ISNUMBER($S4),COUNT($U$4:$U4)=Z$2),$S4,"")</f>
        <v/>
      </c>
      <c r="AA4" s="72" t="str">
        <f>IF(AND(ISNUMBER($S4),COUNT($U$4:$U4)=AA$2),$S4,"")</f>
        <v/>
      </c>
      <c r="AB4" s="72" t="str">
        <f>IF(AND(ISNUMBER($S4),COUNT($U$4:$U4)=AB$2),$S4,"")</f>
        <v/>
      </c>
      <c r="AC4" s="72" t="str">
        <f>IF(AND(ISNUMBER($S4),COUNT($U$4:$U4)=AC$2),$S4,"")</f>
        <v/>
      </c>
      <c r="AD4" s="72" t="str">
        <f>IF(AND(ISNUMBER($S4),COUNT($U$4:$U4)=AD$2),$S4,"")</f>
        <v/>
      </c>
      <c r="AE4" s="72" t="str">
        <f>IF(AND(ISNUMBER($S4),COUNT($U$4:$U4)=AE$2),$S4,"")</f>
        <v/>
      </c>
      <c r="AF4" s="72" t="str">
        <f>IF(AND(ISNUMBER($S4),COUNT($U$4:$U4)=AF$2),$S4,"")</f>
        <v/>
      </c>
      <c r="AG4" s="72" t="str">
        <f>IF(AND(ISNUMBER($S4),COUNT($U$4:$U4)=AG$2),$S4,"")</f>
        <v/>
      </c>
      <c r="AH4" s="72" t="str">
        <f>IF(AND(ISNUMBER($S4),COUNT($U$4:$U4)=AH$2),$S4,"")</f>
        <v/>
      </c>
      <c r="AI4" s="72" t="str">
        <f>IF(AND(ISNUMBER($S4),COUNT($U$4:$U4)=AI$2),$S4,"")</f>
        <v/>
      </c>
      <c r="AJ4" s="51" t="e">
        <f>IFERROR(IF(COUNT($U$4:$U4)&lt;&gt;AJ$2,NA(),SLOPE(X$4:X$26,$R$4:$R$26)*($R4-COUNTIF(BH$4:BH4,"Hold"))+INTERCEPT(X$4:X$26,$R$4:$R$26)),NA())</f>
        <v>#N/A</v>
      </c>
      <c r="AK4" s="51" t="e">
        <f>IFERROR(IF(COUNT($U$4:$U4)&lt;&gt;AK$2,NA(),SLOPE(Y$4:Y$26,$R$4:$R$26)*($R4-COUNTIF(BI$4:BI4,"Hold"))+INTERCEPT(Y$4:Y$26,$R$4:$R$26)),NA())</f>
        <v>#N/A</v>
      </c>
      <c r="AL4" s="51" t="e">
        <f>IFERROR(IF(COUNT($U$4:$U4)&lt;&gt;AL$2,NA(),SLOPE(Z$4:Z$26,$R$4:$R$26)*($R4-COUNTIF(BJ$4:BJ4,"Hold"))+INTERCEPT(Z$4:Z$26,$R$4:$R$26)),NA())</f>
        <v>#N/A</v>
      </c>
      <c r="AM4" s="51" t="e">
        <f>IFERROR(IF(COUNT($U$4:$U4)&lt;&gt;AM$2,NA(),SLOPE(AA$4:AA$26,$R$4:$R$26)*($R4-COUNTIF(BK$4:BK4,"Hold"))+INTERCEPT(AA$4:AA$26,$R$4:$R$26)),NA())</f>
        <v>#N/A</v>
      </c>
      <c r="AN4" s="51" t="e">
        <f>IFERROR(IF(COUNT($U$4:$U4)&lt;&gt;AN$2,NA(),SLOPE(AB$4:AB$26,$R$4:$R$26)*($R4-COUNTIF(BL$4:BL4,"Hold"))+INTERCEPT(AB$4:AB$26,$R$4:$R$26)),NA())</f>
        <v>#N/A</v>
      </c>
      <c r="AO4" s="51" t="e">
        <f>IFERROR(IF(COUNT($U$4:$U4)&lt;&gt;AO$2,NA(),SLOPE(AC$4:AC$26,$R$4:$R$26)*($R4-COUNTIF(BM$4:BM4,"Hold"))+INTERCEPT(AC$4:AC$26,$R$4:$R$26)),NA())</f>
        <v>#N/A</v>
      </c>
      <c r="AP4" s="51" t="e">
        <f>IFERROR(IF(COUNT($U$4:$U4)&lt;&gt;AP$2,NA(),SLOPE(AD$4:AD$26,$R$4:$R$26)*($R4-COUNTIF(BN$4:BN4,"Hold"))+INTERCEPT(AD$4:AD$26,$R$4:$R$26)),NA())</f>
        <v>#N/A</v>
      </c>
      <c r="AQ4" s="51" t="e">
        <f>IFERROR(IF(COUNT($U$4:$U4)&lt;&gt;AQ$2,NA(),SLOPE(AE$4:AE$26,$R$4:$R$26)*($R4-COUNTIF(BO$4:BO4,"Hold"))+INTERCEPT(AE$4:AE$26,$R$4:$R$26)),NA())</f>
        <v>#N/A</v>
      </c>
      <c r="AR4" s="51" t="e">
        <f>IFERROR(IF(COUNT($U$4:$U4)&lt;&gt;AR$2,NA(),SLOPE(AF$4:AF$26,$R$4:$R$26)*($R4-COUNTIF(BP$4:BP4,"Hold"))+INTERCEPT(AF$4:AF$26,$R$4:$R$26)),NA())</f>
        <v>#N/A</v>
      </c>
      <c r="AS4" s="51" t="e">
        <f>IFERROR(IF(COUNT($U$4:$U4)&lt;&gt;AS$2,NA(),SLOPE(AG$4:AG$26,$R$4:$R$26)*($R4-COUNTIF(BQ$4:BQ4,"Hold"))+INTERCEPT(AG$4:AG$26,$R$4:$R$26)),NA())</f>
        <v>#N/A</v>
      </c>
      <c r="AT4" s="51" t="e">
        <f>IFERROR(IF(COUNT($U$4:$U4)&lt;&gt;AT$2,NA(),SLOPE(AH$4:AH$26,$R$4:$R$26)*($R4-COUNTIF(BR$4:BR4,"Hold"))+INTERCEPT(AH$4:AH$26,$R$4:$R$26)),NA())</f>
        <v>#N/A</v>
      </c>
      <c r="AU4" s="51" t="e">
        <f>IFERROR(IF(COUNT($U$4:$U4)&lt;&gt;AU$2,NA(),SLOPE(AI$4:AI$26,$R$4:$R$26)*($R4-COUNTIF(BS$4:BS4,"Hold"))+INTERCEPT(AI$4:AI$26,$R$4:$R$26)),NA())</f>
        <v>#N/A</v>
      </c>
      <c r="AV4" s="57" t="e">
        <f>IF(AND(ISNUMBER($U4),COUNT($U$4:$U4)=AV$2),$G4,IF($H4="Hold",AV3,IF(COUNT($U$4:$U4)=AV$2,$V4+AV3,NA())))</f>
        <v>#N/A</v>
      </c>
      <c r="AW4" s="57" t="e">
        <f>IF(AND(ISNUMBER($U4),COUNT($U$4:$U4)=AW$2),$G4,IF($H4="Hold",AW3,IF(COUNT($U$4:$U4)=AW$2,$V4+AW3,NA())))</f>
        <v>#N/A</v>
      </c>
      <c r="AX4" s="57" t="e">
        <f>IF(AND(ISNUMBER($U4),COUNT($U$4:$U4)=AX$2),$G4,IF($H4="Hold",AX3,IF(COUNT($U$4:$U4)=AX$2,$V4+AX3,NA())))</f>
        <v>#N/A</v>
      </c>
      <c r="AY4" s="57" t="e">
        <f>IF(AND(ISNUMBER($U4),COUNT($U$4:$U4)=AY$2),$G4,IF($H4="Hold",AY3,IF(COUNT($U$4:$U4)=AY$2,$V4+AY3,NA())))</f>
        <v>#N/A</v>
      </c>
      <c r="AZ4" s="57" t="e">
        <f>IF(AND(ISNUMBER($U4),COUNT($U$4:$U4)=AZ$2),$G4,IF($H4="Hold",AZ3,IF(COUNT($U$4:$U4)=AZ$2,$V4+AZ3,NA())))</f>
        <v>#N/A</v>
      </c>
      <c r="BA4" s="57" t="e">
        <f>IF(AND(ISNUMBER($U4),COUNT($U$4:$U4)=BA$2),$G4,IF($H4="Hold",BA3,IF(COUNT($U$4:$U4)=BA$2,$V4+BA3,NA())))</f>
        <v>#N/A</v>
      </c>
      <c r="BB4" s="57" t="e">
        <f>IF(AND(ISNUMBER($U4),COUNT($U$4:$U4)=BB$2),$G4,IF($H4="Hold",BB3,IF(COUNT($U$4:$U4)=BB$2,$V4+BB3,NA())))</f>
        <v>#N/A</v>
      </c>
      <c r="BC4" s="57" t="e">
        <f>IF(AND(ISNUMBER($U4),COUNT($U$4:$U4)=BC$2),$G4,IF($H4="Hold",BC3,IF(COUNT($U$4:$U4)=BC$2,$V4+BC3,NA())))</f>
        <v>#N/A</v>
      </c>
      <c r="BD4" s="57" t="e">
        <f>IF(AND(ISNUMBER($U4),COUNT($U$4:$U4)=BD$2),$G4,IF($H4="Hold",BD3,IF(COUNT($U$4:$U4)=BD$2,$V4+BD3,NA())))</f>
        <v>#N/A</v>
      </c>
      <c r="BE4" s="57" t="e">
        <f>IF(AND(ISNUMBER($U4),COUNT($U$4:$U4)=BE$2),$G4,IF($H4="Hold",BE3,IF(COUNT($U$4:$U4)=BE$2,$V4+BE3,NA())))</f>
        <v>#N/A</v>
      </c>
      <c r="BF4" s="57" t="e">
        <f>IF(AND(ISNUMBER($U4),COUNT($U$4:$U4)=BF$2),$G4,IF($H4="Hold",BF3,IF(COUNT($U$4:$U4)=BF$2,$V4+BF3,NA())))</f>
        <v>#N/A</v>
      </c>
      <c r="BG4" s="57" t="e">
        <f>IF(AND(ISNUMBER($U4),COUNT($U$4:$U4)=BG$2),$G4,IF($H4="Hold",BG3,IF(COUNT($U$4:$U4)=BG$2,$V4+BG3,NA())))</f>
        <v>#N/A</v>
      </c>
      <c r="BH4" s="55" t="e">
        <f>IF(AND(COUNT($U$4:$U4)=BH$2,$H4="Hold"),"Hold",NA())</f>
        <v>#N/A</v>
      </c>
      <c r="BI4" s="55" t="e">
        <f>IF(AND(COUNT($U$4:$U4)=BI$2,$H4="Hold"),"Hold",NA())</f>
        <v>#N/A</v>
      </c>
      <c r="BJ4" s="55" t="e">
        <f>IF(AND(COUNT($U$4:$U4)=BJ$2,$H4="Hold"),"Hold",NA())</f>
        <v>#N/A</v>
      </c>
      <c r="BK4" s="55" t="e">
        <f>IF(AND(COUNT($U$4:$U4)=BK$2,$H4="Hold"),"Hold",NA())</f>
        <v>#N/A</v>
      </c>
      <c r="BL4" s="55" t="e">
        <f>IF(AND(COUNT($U$4:$U4)=BL$2,$H4="Hold"),"Hold",NA())</f>
        <v>#N/A</v>
      </c>
      <c r="BM4" s="55" t="e">
        <f>IF(AND(COUNT($U$4:$U4)=BM$2,$H4="Hold"),"Hold",NA())</f>
        <v>#N/A</v>
      </c>
      <c r="BN4" s="55" t="e">
        <f>IF(AND(COUNT($U$4:$U4)=BN$2,$H4="Hold"),"Hold",NA())</f>
        <v>#N/A</v>
      </c>
      <c r="BO4" s="55" t="e">
        <f>IF(AND(COUNT($U$4:$U4)=BO$2,$H4="Hold"),"Hold",NA())</f>
        <v>#N/A</v>
      </c>
      <c r="BP4" s="55" t="e">
        <f>IF(AND(COUNT($U$4:$U4)=BP$2,$H4="Hold"),"Hold",NA())</f>
        <v>#N/A</v>
      </c>
      <c r="BQ4" s="55" t="e">
        <f>IF(AND(COUNT($U$4:$U4)=BQ$2,$H4="Hold"),"Hold",NA())</f>
        <v>#N/A</v>
      </c>
      <c r="BR4" s="55" t="e">
        <f>IF(AND(COUNT($U$4:$U4)=BR$2,$H4="Hold"),"Hold",NA())</f>
        <v>#N/A</v>
      </c>
      <c r="BS4" s="55" t="e">
        <f>IF(AND(COUNT($U$4:$U4)=BS$2,$H4="Hold"),"Hold",NA())</f>
        <v>#N/A</v>
      </c>
    </row>
    <row r="5" spans="1:73" s="2" customFormat="1" ht="18.75" customHeight="1" thickTop="1" thickBot="1" x14ac:dyDescent="0.3">
      <c r="B5" s="21"/>
      <c r="C5" s="88"/>
      <c r="D5" s="9">
        <f>D4+2</f>
        <v>2</v>
      </c>
      <c r="E5" s="10">
        <f>E4+14</f>
        <v>42604</v>
      </c>
      <c r="F5" s="5" t="str">
        <f>IFERROR(IF(COUNT(G$4:G5)=0,"",IF(H5="Hold",F4,IF(ISNUMBER(U5),G5,F4+V5))),"")</f>
        <v/>
      </c>
      <c r="G5" s="13"/>
      <c r="H5" s="27"/>
      <c r="I5" s="17"/>
      <c r="J5" s="93"/>
      <c r="K5" s="30"/>
      <c r="L5" s="144" t="s">
        <v>12</v>
      </c>
      <c r="M5" s="144"/>
      <c r="N5" s="159"/>
      <c r="O5" s="159"/>
      <c r="P5" s="33"/>
      <c r="R5" s="46">
        <v>2</v>
      </c>
      <c r="S5" s="47" t="e">
        <f t="shared" si="0"/>
        <v>#N/A</v>
      </c>
      <c r="T5" s="47" t="s">
        <v>55</v>
      </c>
      <c r="U5" s="52" t="str">
        <f>IF(H5="30 Mins",$N$19,IF(H5="45 Mins",$N$20,IF(H5="60 Mins",$N$21,IF(H5="Alt 1",$N$22,IF(H5="Alt 2",$N$23,IF(H5="Alt 3",$N$24,IF(H5="Alt 4",$N$25,IF(H5="Alt 5",#REF!,IF(H5="Change",V4,"")))))))))</f>
        <v/>
      </c>
      <c r="V5" s="53" t="e">
        <f>IF(COUNT(U$4:U5)=0,NA(),IF(ISNUMBER(U5),U5,V4))</f>
        <v>#N/A</v>
      </c>
      <c r="W5" s="48" t="e">
        <f t="shared" si="1"/>
        <v>#N/A</v>
      </c>
      <c r="X5" s="72" t="str">
        <f>IF(AND(ISNUMBER($S5),COUNT($U$4:$U5)=X$2),$S5,"")</f>
        <v/>
      </c>
      <c r="Y5" s="72" t="str">
        <f>IF(AND(ISNUMBER($S5),COUNT($U$4:$U5)=Y$2),$S5,"")</f>
        <v/>
      </c>
      <c r="Z5" s="72" t="str">
        <f>IF(AND(ISNUMBER($S5),COUNT($U$4:$U5)=Z$2),$S5,"")</f>
        <v/>
      </c>
      <c r="AA5" s="72" t="str">
        <f>IF(AND(ISNUMBER($S5),COUNT($U$4:$U5)=AA$2),$S5,"")</f>
        <v/>
      </c>
      <c r="AB5" s="72" t="str">
        <f>IF(AND(ISNUMBER($S5),COUNT($U$4:$U5)=AB$2),$S5,"")</f>
        <v/>
      </c>
      <c r="AC5" s="72" t="str">
        <f>IF(AND(ISNUMBER($S5),COUNT($U$4:$U5)=AC$2),$S5,"")</f>
        <v/>
      </c>
      <c r="AD5" s="72" t="str">
        <f>IF(AND(ISNUMBER($S5),COUNT($U$4:$U5)=AD$2),$S5,"")</f>
        <v/>
      </c>
      <c r="AE5" s="72" t="str">
        <f>IF(AND(ISNUMBER($S5),COUNT($U$4:$U5)=AE$2),$S5,"")</f>
        <v/>
      </c>
      <c r="AF5" s="72" t="str">
        <f>IF(AND(ISNUMBER($S5),COUNT($U$4:$U5)=AF$2),$S5,"")</f>
        <v/>
      </c>
      <c r="AG5" s="72" t="str">
        <f>IF(AND(ISNUMBER($S5),COUNT($U$4:$U5)=AG$2),$S5,"")</f>
        <v/>
      </c>
      <c r="AH5" s="72" t="str">
        <f>IF(AND(ISNUMBER($S5),COUNT($U$4:$U5)=AH$2),$S5,"")</f>
        <v/>
      </c>
      <c r="AI5" s="72" t="str">
        <f>IF(AND(ISNUMBER($S5),COUNT($U$4:$U5)=AI$2),$S5,"")</f>
        <v/>
      </c>
      <c r="AJ5" s="51" t="e">
        <f>IFERROR(IF(COUNT($U$4:$U5)&lt;&gt;AJ$2,NA(),SLOPE(X$4:X$26,$R$4:$R$26)*($R5-COUNTIF(BH$4:BH5,"Hold"))+INTERCEPT(X$4:X$26,$R$4:$R$26)),NA())</f>
        <v>#N/A</v>
      </c>
      <c r="AK5" s="51" t="e">
        <f>IFERROR(IF(COUNT($U$4:$U5)&lt;&gt;AK$2,NA(),SLOPE(Y$4:Y$26,$R$4:$R$26)*($R5-COUNTIF(BI$4:BI5,"Hold"))+INTERCEPT(Y$4:Y$26,$R$4:$R$26)),NA())</f>
        <v>#N/A</v>
      </c>
      <c r="AL5" s="51" t="e">
        <f>IFERROR(IF(COUNT($U$4:$U5)&lt;&gt;AL$2,NA(),SLOPE(Z$4:Z$26,$R$4:$R$26)*($R5-COUNTIF(BJ$4:BJ5,"Hold"))+INTERCEPT(Z$4:Z$26,$R$4:$R$26)),NA())</f>
        <v>#N/A</v>
      </c>
      <c r="AM5" s="51" t="e">
        <f>IFERROR(IF(COUNT($U$4:$U5)&lt;&gt;AM$2,NA(),SLOPE(AA$4:AA$26,$R$4:$R$26)*($R5-COUNTIF(BK$4:BK5,"Hold"))+INTERCEPT(AA$4:AA$26,$R$4:$R$26)),NA())</f>
        <v>#N/A</v>
      </c>
      <c r="AN5" s="51" t="e">
        <f>IFERROR(IF(COUNT($U$4:$U5)&lt;&gt;AN$2,NA(),SLOPE(AB$4:AB$26,$R$4:$R$26)*($R5-COUNTIF(BL$4:BL5,"Hold"))+INTERCEPT(AB$4:AB$26,$R$4:$R$26)),NA())</f>
        <v>#N/A</v>
      </c>
      <c r="AO5" s="51" t="e">
        <f>IFERROR(IF(COUNT($U$4:$U5)&lt;&gt;AO$2,NA(),SLOPE(AC$4:AC$26,$R$4:$R$26)*($R5-COUNTIF(BM$4:BM5,"Hold"))+INTERCEPT(AC$4:AC$26,$R$4:$R$26)),NA())</f>
        <v>#N/A</v>
      </c>
      <c r="AP5" s="51" t="e">
        <f>IFERROR(IF(COUNT($U$4:$U5)&lt;&gt;AP$2,NA(),SLOPE(AD$4:AD$26,$R$4:$R$26)*($R5-COUNTIF(BN$4:BN5,"Hold"))+INTERCEPT(AD$4:AD$26,$R$4:$R$26)),NA())</f>
        <v>#N/A</v>
      </c>
      <c r="AQ5" s="51" t="e">
        <f>IFERROR(IF(COUNT($U$4:$U5)&lt;&gt;AQ$2,NA(),SLOPE(AE$4:AE$26,$R$4:$R$26)*($R5-COUNTIF(BO$4:BO5,"Hold"))+INTERCEPT(AE$4:AE$26,$R$4:$R$26)),NA())</f>
        <v>#N/A</v>
      </c>
      <c r="AR5" s="51" t="e">
        <f>IFERROR(IF(COUNT($U$4:$U5)&lt;&gt;AR$2,NA(),SLOPE(AF$4:AF$26,$R$4:$R$26)*($R5-COUNTIF(BP$4:BP5,"Hold"))+INTERCEPT(AF$4:AF$26,$R$4:$R$26)),NA())</f>
        <v>#N/A</v>
      </c>
      <c r="AS5" s="51" t="e">
        <f>IFERROR(IF(COUNT($U$4:$U5)&lt;&gt;AS$2,NA(),SLOPE(AG$4:AG$26,$R$4:$R$26)*($R5-COUNTIF(BQ$4:BQ5,"Hold"))+INTERCEPT(AG$4:AG$26,$R$4:$R$26)),NA())</f>
        <v>#N/A</v>
      </c>
      <c r="AT5" s="51" t="e">
        <f>IFERROR(IF(COUNT($U$4:$U5)&lt;&gt;AT$2,NA(),SLOPE(AH$4:AH$26,$R$4:$R$26)*($R5-COUNTIF(BR$4:BR5,"Hold"))+INTERCEPT(AH$4:AH$26,$R$4:$R$26)),NA())</f>
        <v>#N/A</v>
      </c>
      <c r="AU5" s="51" t="e">
        <f>IFERROR(IF(COUNT($U$4:$U5)&lt;&gt;AU$2,NA(),SLOPE(AI$4:AI$26,$R$4:$R$26)*($R5-COUNTIF(BS$4:BS5,"Hold"))+INTERCEPT(AI$4:AI$26,$R$4:$R$26)),NA())</f>
        <v>#N/A</v>
      </c>
      <c r="AV5" s="57" t="e">
        <f>IF(AND(ISNUMBER($U5),COUNT($U$4:$U5)=AV$2),$G5,IF($H5="Hold",AV4,IF(COUNT($U$4:$U5)=AV$2,$V5+AV4,NA())))</f>
        <v>#N/A</v>
      </c>
      <c r="AW5" s="57" t="e">
        <f>IF(AND(ISNUMBER($U5),COUNT($U$4:$U5)=AW$2),$G5,IF($H5="Hold",AW4,IF(COUNT($U$4:$U5)=AW$2,$V5+AW4,NA())))</f>
        <v>#N/A</v>
      </c>
      <c r="AX5" s="57" t="e">
        <f>IF(AND(ISNUMBER($U5),COUNT($U$4:$U5)=AX$2),$G5,IF($H5="Hold",AX4,IF(COUNT($U$4:$U5)=AX$2,$V5+AX4,NA())))</f>
        <v>#N/A</v>
      </c>
      <c r="AY5" s="57" t="e">
        <f>IF(AND(ISNUMBER($U5),COUNT($U$4:$U5)=AY$2),$G5,IF($H5="Hold",AY4,IF(COUNT($U$4:$U5)=AY$2,$V5+AY4,NA())))</f>
        <v>#N/A</v>
      </c>
      <c r="AZ5" s="57" t="e">
        <f>IF(AND(ISNUMBER($U5),COUNT($U$4:$U5)=AZ$2),$G5,IF($H5="Hold",AZ4,IF(COUNT($U$4:$U5)=AZ$2,$V5+AZ4,NA())))</f>
        <v>#N/A</v>
      </c>
      <c r="BA5" s="57" t="e">
        <f>IF(AND(ISNUMBER($U5),COUNT($U$4:$U5)=BA$2),$G5,IF($H5="Hold",BA4,IF(COUNT($U$4:$U5)=BA$2,$V5+BA4,NA())))</f>
        <v>#N/A</v>
      </c>
      <c r="BB5" s="57" t="e">
        <f>IF(AND(ISNUMBER($U5),COUNT($U$4:$U5)=BB$2),$G5,IF($H5="Hold",BB4,IF(COUNT($U$4:$U5)=BB$2,$V5+BB4,NA())))</f>
        <v>#N/A</v>
      </c>
      <c r="BC5" s="57" t="e">
        <f>IF(AND(ISNUMBER($U5),COUNT($U$4:$U5)=BC$2),$G5,IF($H5="Hold",BC4,IF(COUNT($U$4:$U5)=BC$2,$V5+BC4,NA())))</f>
        <v>#N/A</v>
      </c>
      <c r="BD5" s="57" t="e">
        <f>IF(AND(ISNUMBER($U5),COUNT($U$4:$U5)=BD$2),$G5,IF($H5="Hold",BD4,IF(COUNT($U$4:$U5)=BD$2,$V5+BD4,NA())))</f>
        <v>#N/A</v>
      </c>
      <c r="BE5" s="57" t="e">
        <f>IF(AND(ISNUMBER($U5),COUNT($U$4:$U5)=BE$2),$G5,IF($H5="Hold",BE4,IF(COUNT($U$4:$U5)=BE$2,$V5+BE4,NA())))</f>
        <v>#N/A</v>
      </c>
      <c r="BF5" s="57" t="e">
        <f>IF(AND(ISNUMBER($U5),COUNT($U$4:$U5)=BF$2),$G5,IF($H5="Hold",BF4,IF(COUNT($U$4:$U5)=BF$2,$V5+BF4,NA())))</f>
        <v>#N/A</v>
      </c>
      <c r="BG5" s="57" t="e">
        <f>IF(AND(ISNUMBER($U5),COUNT($U$4:$U5)=BG$2),$G5,IF($H5="Hold",BG4,IF(COUNT($U$4:$U5)=BG$2,$V5+BG4,NA())))</f>
        <v>#N/A</v>
      </c>
      <c r="BH5" s="55" t="e">
        <f>IF(AND(COUNT($U$4:$U5)=BH$2,$H5="Hold"),"Hold",NA())</f>
        <v>#N/A</v>
      </c>
      <c r="BI5" s="55" t="e">
        <f>IF(AND(COUNT($U$4:$U5)=BI$2,$H5="Hold"),"Hold",NA())</f>
        <v>#N/A</v>
      </c>
      <c r="BJ5" s="55" t="e">
        <f>IF(AND(COUNT($U$4:$U5)=BJ$2,$H5="Hold"),"Hold",NA())</f>
        <v>#N/A</v>
      </c>
      <c r="BK5" s="55" t="e">
        <f>IF(AND(COUNT($U$4:$U5)=BK$2,$H5="Hold"),"Hold",NA())</f>
        <v>#N/A</v>
      </c>
      <c r="BL5" s="55" t="e">
        <f>IF(AND(COUNT($U$4:$U5)=BL$2,$H5="Hold"),"Hold",NA())</f>
        <v>#N/A</v>
      </c>
      <c r="BM5" s="55" t="e">
        <f>IF(AND(COUNT($U$4:$U5)=BM$2,$H5="Hold"),"Hold",NA())</f>
        <v>#N/A</v>
      </c>
      <c r="BN5" s="55" t="e">
        <f>IF(AND(COUNT($U$4:$U5)=BN$2,$H5="Hold"),"Hold",NA())</f>
        <v>#N/A</v>
      </c>
      <c r="BO5" s="55" t="e">
        <f>IF(AND(COUNT($U$4:$U5)=BO$2,$H5="Hold"),"Hold",NA())</f>
        <v>#N/A</v>
      </c>
      <c r="BP5" s="55" t="e">
        <f>IF(AND(COUNT($U$4:$U5)=BP$2,$H5="Hold"),"Hold",NA())</f>
        <v>#N/A</v>
      </c>
      <c r="BQ5" s="55" t="e">
        <f>IF(AND(COUNT($U$4:$U5)=BQ$2,$H5="Hold"),"Hold",NA())</f>
        <v>#N/A</v>
      </c>
      <c r="BR5" s="55" t="e">
        <f>IF(AND(COUNT($U$4:$U5)=BR$2,$H5="Hold"),"Hold",NA())</f>
        <v>#N/A</v>
      </c>
      <c r="BS5" s="55" t="e">
        <f>IF(AND(COUNT($U$4:$U5)=BS$2,$H5="Hold"),"Hold",NA())</f>
        <v>#N/A</v>
      </c>
    </row>
    <row r="6" spans="1:73" s="94" customFormat="1" ht="18.75" customHeight="1" thickTop="1" x14ac:dyDescent="0.25">
      <c r="B6" s="22"/>
      <c r="C6" s="95"/>
      <c r="D6" s="9">
        <f t="shared" ref="D6:D26" si="2">D5+2</f>
        <v>4</v>
      </c>
      <c r="E6" s="10">
        <f t="shared" ref="E6:E26" si="3">E5+14</f>
        <v>42618</v>
      </c>
      <c r="F6" s="5" t="str">
        <f>IFERROR(IF(COUNT(G$4:G6)=0,"",IF(H6="Hold",F5,IF(ISNUMBER(U6),G6,F5+V6))),"")</f>
        <v/>
      </c>
      <c r="G6" s="13"/>
      <c r="H6" s="27"/>
      <c r="I6" s="17"/>
      <c r="J6" s="93"/>
      <c r="K6" s="34"/>
      <c r="L6" s="74"/>
      <c r="M6" s="74"/>
      <c r="N6" s="75"/>
      <c r="O6" s="75"/>
      <c r="P6" s="35"/>
      <c r="R6" s="46">
        <v>3</v>
      </c>
      <c r="S6" s="47" t="e">
        <f t="shared" si="0"/>
        <v>#N/A</v>
      </c>
      <c r="T6" s="47" t="s">
        <v>66</v>
      </c>
      <c r="U6" s="52" t="str">
        <f>IF(H6="30 Mins",$N$19,IF(H6="45 Mins",$N$20,IF(H6="60 Mins",$N$21,IF(H6="Alt 1",$N$22,IF(H6="Alt 2",$N$23,IF(H6="Alt 3",$N$24,IF(H6="Alt 4",$N$25,IF(H6="Alt 5",#REF!,IF(H6="Change",V5,"")))))))))</f>
        <v/>
      </c>
      <c r="V6" s="53" t="e">
        <f>IF(COUNT(U$4:U6)=0,NA(),IF(ISNUMBER(U6),U6,V5))</f>
        <v>#N/A</v>
      </c>
      <c r="W6" s="48" t="e">
        <f t="shared" si="1"/>
        <v>#N/A</v>
      </c>
      <c r="X6" s="72" t="str">
        <f>IF(AND(ISNUMBER($S6),COUNT($U$4:$U6)=X$2),$S6,"")</f>
        <v/>
      </c>
      <c r="Y6" s="72" t="str">
        <f>IF(AND(ISNUMBER($S6),COUNT($U$4:$U6)=Y$2),$S6,"")</f>
        <v/>
      </c>
      <c r="Z6" s="72" t="str">
        <f>IF(AND(ISNUMBER($S6),COUNT($U$4:$U6)=Z$2),$S6,"")</f>
        <v/>
      </c>
      <c r="AA6" s="72" t="str">
        <f>IF(AND(ISNUMBER($S6),COUNT($U$4:$U6)=AA$2),$S6,"")</f>
        <v/>
      </c>
      <c r="AB6" s="72" t="str">
        <f>IF(AND(ISNUMBER($S6),COUNT($U$4:$U6)=AB$2),$S6,"")</f>
        <v/>
      </c>
      <c r="AC6" s="72" t="str">
        <f>IF(AND(ISNUMBER($S6),COUNT($U$4:$U6)=AC$2),$S6,"")</f>
        <v/>
      </c>
      <c r="AD6" s="72" t="str">
        <f>IF(AND(ISNUMBER($S6),COUNT($U$4:$U6)=AD$2),$S6,"")</f>
        <v/>
      </c>
      <c r="AE6" s="72" t="str">
        <f>IF(AND(ISNUMBER($S6),COUNT($U$4:$U6)=AE$2),$S6,"")</f>
        <v/>
      </c>
      <c r="AF6" s="72" t="str">
        <f>IF(AND(ISNUMBER($S6),COUNT($U$4:$U6)=AF$2),$S6,"")</f>
        <v/>
      </c>
      <c r="AG6" s="72" t="str">
        <f>IF(AND(ISNUMBER($S6),COUNT($U$4:$U6)=AG$2),$S6,"")</f>
        <v/>
      </c>
      <c r="AH6" s="72" t="str">
        <f>IF(AND(ISNUMBER($S6),COUNT($U$4:$U6)=AH$2),$S6,"")</f>
        <v/>
      </c>
      <c r="AI6" s="72" t="str">
        <f>IF(AND(ISNUMBER($S6),COUNT($U$4:$U6)=AI$2),$S6,"")</f>
        <v/>
      </c>
      <c r="AJ6" s="51" t="e">
        <f>IFERROR(IF(COUNT($U$4:$U6)&lt;&gt;AJ$2,NA(),SLOPE(X$4:X$26,$R$4:$R$26)*($R6-COUNTIF(BH$4:BH6,"Hold"))+INTERCEPT(X$4:X$26,$R$4:$R$26)),NA())</f>
        <v>#N/A</v>
      </c>
      <c r="AK6" s="51" t="e">
        <f>IFERROR(IF(COUNT($U$4:$U6)&lt;&gt;AK$2,NA(),SLOPE(Y$4:Y$26,$R$4:$R$26)*($R6-COUNTIF(BI$4:BI6,"Hold"))+INTERCEPT(Y$4:Y$26,$R$4:$R$26)),NA())</f>
        <v>#N/A</v>
      </c>
      <c r="AL6" s="51" t="e">
        <f>IFERROR(IF(COUNT($U$4:$U6)&lt;&gt;AL$2,NA(),SLOPE(Z$4:Z$26,$R$4:$R$26)*($R6-COUNTIF(BJ$4:BJ6,"Hold"))+INTERCEPT(Z$4:Z$26,$R$4:$R$26)),NA())</f>
        <v>#N/A</v>
      </c>
      <c r="AM6" s="51" t="e">
        <f>IFERROR(IF(COUNT($U$4:$U6)&lt;&gt;AM$2,NA(),SLOPE(AA$4:AA$26,$R$4:$R$26)*($R6-COUNTIF(BK$4:BK6,"Hold"))+INTERCEPT(AA$4:AA$26,$R$4:$R$26)),NA())</f>
        <v>#N/A</v>
      </c>
      <c r="AN6" s="51" t="e">
        <f>IFERROR(IF(COUNT($U$4:$U6)&lt;&gt;AN$2,NA(),SLOPE(AB$4:AB$26,$R$4:$R$26)*($R6-COUNTIF(BL$4:BL6,"Hold"))+INTERCEPT(AB$4:AB$26,$R$4:$R$26)),NA())</f>
        <v>#N/A</v>
      </c>
      <c r="AO6" s="51" t="e">
        <f>IFERROR(IF(COUNT($U$4:$U6)&lt;&gt;AO$2,NA(),SLOPE(AC$4:AC$26,$R$4:$R$26)*($R6-COUNTIF(BM$4:BM6,"Hold"))+INTERCEPT(AC$4:AC$26,$R$4:$R$26)),NA())</f>
        <v>#N/A</v>
      </c>
      <c r="AP6" s="51" t="e">
        <f>IFERROR(IF(COUNT($U$4:$U6)&lt;&gt;AP$2,NA(),SLOPE(AD$4:AD$26,$R$4:$R$26)*($R6-COUNTIF(BN$4:BN6,"Hold"))+INTERCEPT(AD$4:AD$26,$R$4:$R$26)),NA())</f>
        <v>#N/A</v>
      </c>
      <c r="AQ6" s="51" t="e">
        <f>IFERROR(IF(COUNT($U$4:$U6)&lt;&gt;AQ$2,NA(),SLOPE(AE$4:AE$26,$R$4:$R$26)*($R6-COUNTIF(BO$4:BO6,"Hold"))+INTERCEPT(AE$4:AE$26,$R$4:$R$26)),NA())</f>
        <v>#N/A</v>
      </c>
      <c r="AR6" s="51" t="e">
        <f>IFERROR(IF(COUNT($U$4:$U6)&lt;&gt;AR$2,NA(),SLOPE(AF$4:AF$26,$R$4:$R$26)*($R6-COUNTIF(BP$4:BP6,"Hold"))+INTERCEPT(AF$4:AF$26,$R$4:$R$26)),NA())</f>
        <v>#N/A</v>
      </c>
      <c r="AS6" s="51" t="e">
        <f>IFERROR(IF(COUNT($U$4:$U6)&lt;&gt;AS$2,NA(),SLOPE(AG$4:AG$26,$R$4:$R$26)*($R6-COUNTIF(BQ$4:BQ6,"Hold"))+INTERCEPT(AG$4:AG$26,$R$4:$R$26)),NA())</f>
        <v>#N/A</v>
      </c>
      <c r="AT6" s="51" t="e">
        <f>IFERROR(IF(COUNT($U$4:$U6)&lt;&gt;AT$2,NA(),SLOPE(AH$4:AH$26,$R$4:$R$26)*($R6-COUNTIF(BR$4:BR6,"Hold"))+INTERCEPT(AH$4:AH$26,$R$4:$R$26)),NA())</f>
        <v>#N/A</v>
      </c>
      <c r="AU6" s="51" t="e">
        <f>IFERROR(IF(COUNT($U$4:$U6)&lt;&gt;AU$2,NA(),SLOPE(AI$4:AI$26,$R$4:$R$26)*($R6-COUNTIF(BS$4:BS6,"Hold"))+INTERCEPT(AI$4:AI$26,$R$4:$R$26)),NA())</f>
        <v>#N/A</v>
      </c>
      <c r="AV6" s="57" t="e">
        <f>IF(AND(ISNUMBER($U6),COUNT($U$4:$U6)=AV$2),$G6,IF($H6="Hold",AV5,IF(COUNT($U$4:$U6)=AV$2,$V6+AV5,NA())))</f>
        <v>#N/A</v>
      </c>
      <c r="AW6" s="57" t="e">
        <f>IF(AND(ISNUMBER($U6),COUNT($U$4:$U6)=AW$2),$G6,IF($H6="Hold",AW5,IF(COUNT($U$4:$U6)=AW$2,$V6+AW5,NA())))</f>
        <v>#N/A</v>
      </c>
      <c r="AX6" s="57" t="e">
        <f>IF(AND(ISNUMBER($U6),COUNT($U$4:$U6)=AX$2),$G6,IF($H6="Hold",AX5,IF(COUNT($U$4:$U6)=AX$2,$V6+AX5,NA())))</f>
        <v>#N/A</v>
      </c>
      <c r="AY6" s="57" t="e">
        <f>IF(AND(ISNUMBER($U6),COUNT($U$4:$U6)=AY$2),$G6,IF($H6="Hold",AY5,IF(COUNT($U$4:$U6)=AY$2,$V6+AY5,NA())))</f>
        <v>#N/A</v>
      </c>
      <c r="AZ6" s="57" t="e">
        <f>IF(AND(ISNUMBER($U6),COUNT($U$4:$U6)=AZ$2),$G6,IF($H6="Hold",AZ5,IF(COUNT($U$4:$U6)=AZ$2,$V6+AZ5,NA())))</f>
        <v>#N/A</v>
      </c>
      <c r="BA6" s="57" t="e">
        <f>IF(AND(ISNUMBER($U6),COUNT($U$4:$U6)=BA$2),$G6,IF($H6="Hold",BA5,IF(COUNT($U$4:$U6)=BA$2,$V6+BA5,NA())))</f>
        <v>#N/A</v>
      </c>
      <c r="BB6" s="57" t="e">
        <f>IF(AND(ISNUMBER($U6),COUNT($U$4:$U6)=BB$2),$G6,IF($H6="Hold",BB5,IF(COUNT($U$4:$U6)=BB$2,$V6+BB5,NA())))</f>
        <v>#N/A</v>
      </c>
      <c r="BC6" s="57" t="e">
        <f>IF(AND(ISNUMBER($U6),COUNT($U$4:$U6)=BC$2),$G6,IF($H6="Hold",BC5,IF(COUNT($U$4:$U6)=BC$2,$V6+BC5,NA())))</f>
        <v>#N/A</v>
      </c>
      <c r="BD6" s="57" t="e">
        <f>IF(AND(ISNUMBER($U6),COUNT($U$4:$U6)=BD$2),$G6,IF($H6="Hold",BD5,IF(COUNT($U$4:$U6)=BD$2,$V6+BD5,NA())))</f>
        <v>#N/A</v>
      </c>
      <c r="BE6" s="57" t="e">
        <f>IF(AND(ISNUMBER($U6),COUNT($U$4:$U6)=BE$2),$G6,IF($H6="Hold",BE5,IF(COUNT($U$4:$U6)=BE$2,$V6+BE5,NA())))</f>
        <v>#N/A</v>
      </c>
      <c r="BF6" s="57" t="e">
        <f>IF(AND(ISNUMBER($U6),COUNT($U$4:$U6)=BF$2),$G6,IF($H6="Hold",BF5,IF(COUNT($U$4:$U6)=BF$2,$V6+BF5,NA())))</f>
        <v>#N/A</v>
      </c>
      <c r="BG6" s="57" t="e">
        <f>IF(AND(ISNUMBER($U6),COUNT($U$4:$U6)=BG$2),$G6,IF($H6="Hold",BG5,IF(COUNT($U$4:$U6)=BG$2,$V6+BG5,NA())))</f>
        <v>#N/A</v>
      </c>
      <c r="BH6" s="55" t="e">
        <f>IF(AND(COUNT($U$4:$U6)=BH$2,$H6="Hold"),"Hold",NA())</f>
        <v>#N/A</v>
      </c>
      <c r="BI6" s="55" t="e">
        <f>IF(AND(COUNT($U$4:$U6)=BI$2,$H6="Hold"),"Hold",NA())</f>
        <v>#N/A</v>
      </c>
      <c r="BJ6" s="55" t="e">
        <f>IF(AND(COUNT($U$4:$U6)=BJ$2,$H6="Hold"),"Hold",NA())</f>
        <v>#N/A</v>
      </c>
      <c r="BK6" s="55" t="e">
        <f>IF(AND(COUNT($U$4:$U6)=BK$2,$H6="Hold"),"Hold",NA())</f>
        <v>#N/A</v>
      </c>
      <c r="BL6" s="55" t="e">
        <f>IF(AND(COUNT($U$4:$U6)=BL$2,$H6="Hold"),"Hold",NA())</f>
        <v>#N/A</v>
      </c>
      <c r="BM6" s="55" t="e">
        <f>IF(AND(COUNT($U$4:$U6)=BM$2,$H6="Hold"),"Hold",NA())</f>
        <v>#N/A</v>
      </c>
      <c r="BN6" s="55" t="e">
        <f>IF(AND(COUNT($U$4:$U6)=BN$2,$H6="Hold"),"Hold",NA())</f>
        <v>#N/A</v>
      </c>
      <c r="BO6" s="55" t="e">
        <f>IF(AND(COUNT($U$4:$U6)=BO$2,$H6="Hold"),"Hold",NA())</f>
        <v>#N/A</v>
      </c>
      <c r="BP6" s="55" t="e">
        <f>IF(AND(COUNT($U$4:$U6)=BP$2,$H6="Hold"),"Hold",NA())</f>
        <v>#N/A</v>
      </c>
      <c r="BQ6" s="55" t="e">
        <f>IF(AND(COUNT($U$4:$U6)=BQ$2,$H6="Hold"),"Hold",NA())</f>
        <v>#N/A</v>
      </c>
      <c r="BR6" s="55" t="e">
        <f>IF(AND(COUNT($U$4:$U6)=BR$2,$H6="Hold"),"Hold",NA())</f>
        <v>#N/A</v>
      </c>
      <c r="BS6" s="55" t="e">
        <f>IF(AND(COUNT($U$4:$U6)=BS$2,$H6="Hold"),"Hold",NA())</f>
        <v>#N/A</v>
      </c>
    </row>
    <row r="7" spans="1:73" s="94" customFormat="1" ht="18.75" customHeight="1" x14ac:dyDescent="0.25">
      <c r="B7" s="22"/>
      <c r="C7" s="95"/>
      <c r="D7" s="9">
        <f t="shared" si="2"/>
        <v>6</v>
      </c>
      <c r="E7" s="10">
        <f t="shared" si="3"/>
        <v>42632</v>
      </c>
      <c r="F7" s="5" t="str">
        <f>IFERROR(IF(COUNT(G$4:G7)=0,"",IF(H7="Hold",F6,IF(ISNUMBER(U7),G7,F6+V7))),"")</f>
        <v/>
      </c>
      <c r="G7" s="13"/>
      <c r="H7" s="27"/>
      <c r="I7" s="17"/>
      <c r="J7" s="93"/>
      <c r="K7" s="34"/>
      <c r="L7" s="158" t="s">
        <v>61</v>
      </c>
      <c r="M7" s="158"/>
      <c r="N7" s="158"/>
      <c r="O7" s="158"/>
      <c r="P7" s="36"/>
      <c r="R7" s="46">
        <v>4</v>
      </c>
      <c r="S7" s="47" t="e">
        <f t="shared" si="0"/>
        <v>#N/A</v>
      </c>
      <c r="T7" s="47" t="s">
        <v>67</v>
      </c>
      <c r="U7" s="52" t="str">
        <f>IF(H7="30 Mins",$N$19,IF(H7="45 Mins",$N$20,IF(H7="60 Mins",$N$21,IF(H7="Alt 1",$N$22,IF(H7="Alt 2",$N$23,IF(H7="Alt 3",$N$24,IF(H7="Alt 4",$N$25,IF(H7="Alt 5",#REF!,IF(H7="Change",V6,"")))))))))</f>
        <v/>
      </c>
      <c r="V7" s="53" t="e">
        <f>IF(COUNT(U$4:U7)=0,NA(),IF(ISNUMBER(U7),U7,V6))</f>
        <v>#N/A</v>
      </c>
      <c r="W7" s="48" t="e">
        <f t="shared" si="1"/>
        <v>#N/A</v>
      </c>
      <c r="X7" s="72" t="str">
        <f>IF(AND(ISNUMBER($S7),COUNT($U$4:$U7)=X$2),$S7,"")</f>
        <v/>
      </c>
      <c r="Y7" s="72" t="str">
        <f>IF(AND(ISNUMBER($S7),COUNT($U$4:$U7)=Y$2),$S7,"")</f>
        <v/>
      </c>
      <c r="Z7" s="72" t="str">
        <f>IF(AND(ISNUMBER($S7),COUNT($U$4:$U7)=Z$2),$S7,"")</f>
        <v/>
      </c>
      <c r="AA7" s="72" t="str">
        <f>IF(AND(ISNUMBER($S7),COUNT($U$4:$U7)=AA$2),$S7,"")</f>
        <v/>
      </c>
      <c r="AB7" s="72" t="str">
        <f>IF(AND(ISNUMBER($S7),COUNT($U$4:$U7)=AB$2),$S7,"")</f>
        <v/>
      </c>
      <c r="AC7" s="72" t="str">
        <f>IF(AND(ISNUMBER($S7),COUNT($U$4:$U7)=AC$2),$S7,"")</f>
        <v/>
      </c>
      <c r="AD7" s="72" t="str">
        <f>IF(AND(ISNUMBER($S7),COUNT($U$4:$U7)=AD$2),$S7,"")</f>
        <v/>
      </c>
      <c r="AE7" s="72" t="str">
        <f>IF(AND(ISNUMBER($S7),COUNT($U$4:$U7)=AE$2),$S7,"")</f>
        <v/>
      </c>
      <c r="AF7" s="72" t="str">
        <f>IF(AND(ISNUMBER($S7),COUNT($U$4:$U7)=AF$2),$S7,"")</f>
        <v/>
      </c>
      <c r="AG7" s="72" t="str">
        <f>IF(AND(ISNUMBER($S7),COUNT($U$4:$U7)=AG$2),$S7,"")</f>
        <v/>
      </c>
      <c r="AH7" s="72" t="str">
        <f>IF(AND(ISNUMBER($S7),COUNT($U$4:$U7)=AH$2),$S7,"")</f>
        <v/>
      </c>
      <c r="AI7" s="72" t="str">
        <f>IF(AND(ISNUMBER($S7),COUNT($U$4:$U7)=AI$2),$S7,"")</f>
        <v/>
      </c>
      <c r="AJ7" s="51" t="e">
        <f>IFERROR(IF(COUNT($U$4:$U7)&lt;&gt;AJ$2,NA(),SLOPE(X$4:X$26,$R$4:$R$26)*($R7-COUNTIF(BH$4:BH7,"Hold"))+INTERCEPT(X$4:X$26,$R$4:$R$26)),NA())</f>
        <v>#N/A</v>
      </c>
      <c r="AK7" s="51" t="e">
        <f>IFERROR(IF(COUNT($U$4:$U7)&lt;&gt;AK$2,NA(),SLOPE(Y$4:Y$26,$R$4:$R$26)*($R7-COUNTIF(BI$4:BI7,"Hold"))+INTERCEPT(Y$4:Y$26,$R$4:$R$26)),NA())</f>
        <v>#N/A</v>
      </c>
      <c r="AL7" s="51" t="e">
        <f>IFERROR(IF(COUNT($U$4:$U7)&lt;&gt;AL$2,NA(),SLOPE(Z$4:Z$26,$R$4:$R$26)*($R7-COUNTIF(BJ$4:BJ7,"Hold"))+INTERCEPT(Z$4:Z$26,$R$4:$R$26)),NA())</f>
        <v>#N/A</v>
      </c>
      <c r="AM7" s="51" t="e">
        <f>IFERROR(IF(COUNT($U$4:$U7)&lt;&gt;AM$2,NA(),SLOPE(AA$4:AA$26,$R$4:$R$26)*($R7-COUNTIF(BK$4:BK7,"Hold"))+INTERCEPT(AA$4:AA$26,$R$4:$R$26)),NA())</f>
        <v>#N/A</v>
      </c>
      <c r="AN7" s="51" t="e">
        <f>IFERROR(IF(COUNT($U$4:$U7)&lt;&gt;AN$2,NA(),SLOPE(AB$4:AB$26,$R$4:$R$26)*($R7-COUNTIF(BL$4:BL7,"Hold"))+INTERCEPT(AB$4:AB$26,$R$4:$R$26)),NA())</f>
        <v>#N/A</v>
      </c>
      <c r="AO7" s="51" t="e">
        <f>IFERROR(IF(COUNT($U$4:$U7)&lt;&gt;AO$2,NA(),SLOPE(AC$4:AC$26,$R$4:$R$26)*($R7-COUNTIF(BM$4:BM7,"Hold"))+INTERCEPT(AC$4:AC$26,$R$4:$R$26)),NA())</f>
        <v>#N/A</v>
      </c>
      <c r="AP7" s="51" t="e">
        <f>IFERROR(IF(COUNT($U$4:$U7)&lt;&gt;AP$2,NA(),SLOPE(AD$4:AD$26,$R$4:$R$26)*($R7-COUNTIF(BN$4:BN7,"Hold"))+INTERCEPT(AD$4:AD$26,$R$4:$R$26)),NA())</f>
        <v>#N/A</v>
      </c>
      <c r="AQ7" s="51" t="e">
        <f>IFERROR(IF(COUNT($U$4:$U7)&lt;&gt;AQ$2,NA(),SLOPE(AE$4:AE$26,$R$4:$R$26)*($R7-COUNTIF(BO$4:BO7,"Hold"))+INTERCEPT(AE$4:AE$26,$R$4:$R$26)),NA())</f>
        <v>#N/A</v>
      </c>
      <c r="AR7" s="51" t="e">
        <f>IFERROR(IF(COUNT($U$4:$U7)&lt;&gt;AR$2,NA(),SLOPE(AF$4:AF$26,$R$4:$R$26)*($R7-COUNTIF(BP$4:BP7,"Hold"))+INTERCEPT(AF$4:AF$26,$R$4:$R$26)),NA())</f>
        <v>#N/A</v>
      </c>
      <c r="AS7" s="51" t="e">
        <f>IFERROR(IF(COUNT($U$4:$U7)&lt;&gt;AS$2,NA(),SLOPE(AG$4:AG$26,$R$4:$R$26)*($R7-COUNTIF(BQ$4:BQ7,"Hold"))+INTERCEPT(AG$4:AG$26,$R$4:$R$26)),NA())</f>
        <v>#N/A</v>
      </c>
      <c r="AT7" s="51" t="e">
        <f>IFERROR(IF(COUNT($U$4:$U7)&lt;&gt;AT$2,NA(),SLOPE(AH$4:AH$26,$R$4:$R$26)*($R7-COUNTIF(BR$4:BR7,"Hold"))+INTERCEPT(AH$4:AH$26,$R$4:$R$26)),NA())</f>
        <v>#N/A</v>
      </c>
      <c r="AU7" s="51" t="e">
        <f>IFERROR(IF(COUNT($U$4:$U7)&lt;&gt;AU$2,NA(),SLOPE(AI$4:AI$26,$R$4:$R$26)*($R7-COUNTIF(BS$4:BS7,"Hold"))+INTERCEPT(AI$4:AI$26,$R$4:$R$26)),NA())</f>
        <v>#N/A</v>
      </c>
      <c r="AV7" s="57" t="e">
        <f>IF(AND(ISNUMBER($U7),COUNT($U$4:$U7)=AV$2),$G7,IF($H7="Hold",AV6,IF(COUNT($U$4:$U7)=AV$2,$V7+AV6,NA())))</f>
        <v>#N/A</v>
      </c>
      <c r="AW7" s="57" t="e">
        <f>IF(AND(ISNUMBER($U7),COUNT($U$4:$U7)=AW$2),$G7,IF($H7="Hold",AW6,IF(COUNT($U$4:$U7)=AW$2,$V7+AW6,NA())))</f>
        <v>#N/A</v>
      </c>
      <c r="AX7" s="57" t="e">
        <f>IF(AND(ISNUMBER($U7),COUNT($U$4:$U7)=AX$2),$G7,IF($H7="Hold",AX6,IF(COUNT($U$4:$U7)=AX$2,$V7+AX6,NA())))</f>
        <v>#N/A</v>
      </c>
      <c r="AY7" s="57" t="e">
        <f>IF(AND(ISNUMBER($U7),COUNT($U$4:$U7)=AY$2),$G7,IF($H7="Hold",AY6,IF(COUNT($U$4:$U7)=AY$2,$V7+AY6,NA())))</f>
        <v>#N/A</v>
      </c>
      <c r="AZ7" s="57" t="e">
        <f>IF(AND(ISNUMBER($U7),COUNT($U$4:$U7)=AZ$2),$G7,IF($H7="Hold",AZ6,IF(COUNT($U$4:$U7)=AZ$2,$V7+AZ6,NA())))</f>
        <v>#N/A</v>
      </c>
      <c r="BA7" s="57" t="e">
        <f>IF(AND(ISNUMBER($U7),COUNT($U$4:$U7)=BA$2),$G7,IF($H7="Hold",BA6,IF(COUNT($U$4:$U7)=BA$2,$V7+BA6,NA())))</f>
        <v>#N/A</v>
      </c>
      <c r="BB7" s="57" t="e">
        <f>IF(AND(ISNUMBER($U7),COUNT($U$4:$U7)=BB$2),$G7,IF($H7="Hold",BB6,IF(COUNT($U$4:$U7)=BB$2,$V7+BB6,NA())))</f>
        <v>#N/A</v>
      </c>
      <c r="BC7" s="57" t="e">
        <f>IF(AND(ISNUMBER($U7),COUNT($U$4:$U7)=BC$2),$G7,IF($H7="Hold",BC6,IF(COUNT($U$4:$U7)=BC$2,$V7+BC6,NA())))</f>
        <v>#N/A</v>
      </c>
      <c r="BD7" s="57" t="e">
        <f>IF(AND(ISNUMBER($U7),COUNT($U$4:$U7)=BD$2),$G7,IF($H7="Hold",BD6,IF(COUNT($U$4:$U7)=BD$2,$V7+BD6,NA())))</f>
        <v>#N/A</v>
      </c>
      <c r="BE7" s="57" t="e">
        <f>IF(AND(ISNUMBER($U7),COUNT($U$4:$U7)=BE$2),$G7,IF($H7="Hold",BE6,IF(COUNT($U$4:$U7)=BE$2,$V7+BE6,NA())))</f>
        <v>#N/A</v>
      </c>
      <c r="BF7" s="57" t="e">
        <f>IF(AND(ISNUMBER($U7),COUNT($U$4:$U7)=BF$2),$G7,IF($H7="Hold",BF6,IF(COUNT($U$4:$U7)=BF$2,$V7+BF6,NA())))</f>
        <v>#N/A</v>
      </c>
      <c r="BG7" s="57" t="e">
        <f>IF(AND(ISNUMBER($U7),COUNT($U$4:$U7)=BG$2),$G7,IF($H7="Hold",BG6,IF(COUNT($U$4:$U7)=BG$2,$V7+BG6,NA())))</f>
        <v>#N/A</v>
      </c>
      <c r="BH7" s="55" t="e">
        <f>IF(AND(COUNT($U$4:$U7)=BH$2,$H7="Hold"),"Hold",NA())</f>
        <v>#N/A</v>
      </c>
      <c r="BI7" s="55" t="e">
        <f>IF(AND(COUNT($U$4:$U7)=BI$2,$H7="Hold"),"Hold",NA())</f>
        <v>#N/A</v>
      </c>
      <c r="BJ7" s="55" t="e">
        <f>IF(AND(COUNT($U$4:$U7)=BJ$2,$H7="Hold"),"Hold",NA())</f>
        <v>#N/A</v>
      </c>
      <c r="BK7" s="55" t="e">
        <f>IF(AND(COUNT($U$4:$U7)=BK$2,$H7="Hold"),"Hold",NA())</f>
        <v>#N/A</v>
      </c>
      <c r="BL7" s="55" t="e">
        <f>IF(AND(COUNT($U$4:$U7)=BL$2,$H7="Hold"),"Hold",NA())</f>
        <v>#N/A</v>
      </c>
      <c r="BM7" s="55" t="e">
        <f>IF(AND(COUNT($U$4:$U7)=BM$2,$H7="Hold"),"Hold",NA())</f>
        <v>#N/A</v>
      </c>
      <c r="BN7" s="55" t="e">
        <f>IF(AND(COUNT($U$4:$U7)=BN$2,$H7="Hold"),"Hold",NA())</f>
        <v>#N/A</v>
      </c>
      <c r="BO7" s="55" t="e">
        <f>IF(AND(COUNT($U$4:$U7)=BO$2,$H7="Hold"),"Hold",NA())</f>
        <v>#N/A</v>
      </c>
      <c r="BP7" s="55" t="e">
        <f>IF(AND(COUNT($U$4:$U7)=BP$2,$H7="Hold"),"Hold",NA())</f>
        <v>#N/A</v>
      </c>
      <c r="BQ7" s="55" t="e">
        <f>IF(AND(COUNT($U$4:$U7)=BQ$2,$H7="Hold"),"Hold",NA())</f>
        <v>#N/A</v>
      </c>
      <c r="BR7" s="55" t="e">
        <f>IF(AND(COUNT($U$4:$U7)=BR$2,$H7="Hold"),"Hold",NA())</f>
        <v>#N/A</v>
      </c>
      <c r="BS7" s="55" t="e">
        <f>IF(AND(COUNT($U$4:$U7)=BS$2,$H7="Hold"),"Hold",NA())</f>
        <v>#N/A</v>
      </c>
    </row>
    <row r="8" spans="1:73" s="96" customFormat="1" ht="18.75" customHeight="1" thickBot="1" x14ac:dyDescent="0.3">
      <c r="B8" s="23"/>
      <c r="C8" s="95"/>
      <c r="D8" s="9">
        <f t="shared" si="2"/>
        <v>8</v>
      </c>
      <c r="E8" s="10">
        <f t="shared" si="3"/>
        <v>42646</v>
      </c>
      <c r="F8" s="5" t="str">
        <f>IFERROR(IF(COUNT(G$4:G8)=0,"",IF(H8="Hold",F7,IF(ISNUMBER(U8),G8,F7+V8))),"")</f>
        <v/>
      </c>
      <c r="G8" s="13"/>
      <c r="H8" s="27"/>
      <c r="I8" s="17"/>
      <c r="J8" s="93"/>
      <c r="K8" s="34"/>
      <c r="L8" s="143" t="s">
        <v>56</v>
      </c>
      <c r="M8" s="143"/>
      <c r="N8" s="147"/>
      <c r="O8" s="147"/>
      <c r="P8" s="37"/>
      <c r="R8" s="46">
        <v>5</v>
      </c>
      <c r="S8" s="47" t="e">
        <f t="shared" si="0"/>
        <v>#N/A</v>
      </c>
      <c r="T8" s="47" t="str">
        <f>IFERROR(IF(L22="Alternate 1","Alt 1",L22),"Alt 1")</f>
        <v>Alt 1</v>
      </c>
      <c r="U8" s="52" t="str">
        <f>IF(H8="30 Mins",$N$19,IF(H8="45 Mins",$N$20,IF(H8="60 Mins",$N$21,IF(H8="Alt 1",$N$22,IF(H8="Alt 2",$N$23,IF(H8="Alt 3",$N$24,IF(H8="Alt 4",$N$25,IF(H8="Alt 5",#REF!,IF(H8="Change",V7,"")))))))))</f>
        <v/>
      </c>
      <c r="V8" s="53" t="e">
        <f>IF(COUNT(U$4:U8)=0,NA(),IF(ISNUMBER(U8),U8,V7))</f>
        <v>#N/A</v>
      </c>
      <c r="W8" s="48" t="e">
        <f t="shared" si="1"/>
        <v>#N/A</v>
      </c>
      <c r="X8" s="72" t="str">
        <f>IF(AND(ISNUMBER($S8),COUNT($U$4:$U8)=X$2),$S8,"")</f>
        <v/>
      </c>
      <c r="Y8" s="72" t="str">
        <f>IF(AND(ISNUMBER($S8),COUNT($U$4:$U8)=Y$2),$S8,"")</f>
        <v/>
      </c>
      <c r="Z8" s="72" t="str">
        <f>IF(AND(ISNUMBER($S8),COUNT($U$4:$U8)=Z$2),$S8,"")</f>
        <v/>
      </c>
      <c r="AA8" s="72" t="str">
        <f>IF(AND(ISNUMBER($S8),COUNT($U$4:$U8)=AA$2),$S8,"")</f>
        <v/>
      </c>
      <c r="AB8" s="72" t="str">
        <f>IF(AND(ISNUMBER($S8),COUNT($U$4:$U8)=AB$2),$S8,"")</f>
        <v/>
      </c>
      <c r="AC8" s="72" t="str">
        <f>IF(AND(ISNUMBER($S8),COUNT($U$4:$U8)=AC$2),$S8,"")</f>
        <v/>
      </c>
      <c r="AD8" s="72" t="str">
        <f>IF(AND(ISNUMBER($S8),COUNT($U$4:$U8)=AD$2),$S8,"")</f>
        <v/>
      </c>
      <c r="AE8" s="72" t="str">
        <f>IF(AND(ISNUMBER($S8),COUNT($U$4:$U8)=AE$2),$S8,"")</f>
        <v/>
      </c>
      <c r="AF8" s="72" t="str">
        <f>IF(AND(ISNUMBER($S8),COUNT($U$4:$U8)=AF$2),$S8,"")</f>
        <v/>
      </c>
      <c r="AG8" s="72" t="str">
        <f>IF(AND(ISNUMBER($S8),COUNT($U$4:$U8)=AG$2),$S8,"")</f>
        <v/>
      </c>
      <c r="AH8" s="72" t="str">
        <f>IF(AND(ISNUMBER($S8),COUNT($U$4:$U8)=AH$2),$S8,"")</f>
        <v/>
      </c>
      <c r="AI8" s="72" t="str">
        <f>IF(AND(ISNUMBER($S8),COUNT($U$4:$U8)=AI$2),$S8,"")</f>
        <v/>
      </c>
      <c r="AJ8" s="51" t="e">
        <f>IFERROR(IF(COUNT($U$4:$U8)&lt;&gt;AJ$2,NA(),SLOPE(X$4:X$26,$R$4:$R$26)*($R8-COUNTIF(BH$4:BH8,"Hold"))+INTERCEPT(X$4:X$26,$R$4:$R$26)),NA())</f>
        <v>#N/A</v>
      </c>
      <c r="AK8" s="51" t="e">
        <f>IFERROR(IF(COUNT($U$4:$U8)&lt;&gt;AK$2,NA(),SLOPE(Y$4:Y$26,$R$4:$R$26)*($R8-COUNTIF(BI$4:BI8,"Hold"))+INTERCEPT(Y$4:Y$26,$R$4:$R$26)),NA())</f>
        <v>#N/A</v>
      </c>
      <c r="AL8" s="51" t="e">
        <f>IFERROR(IF(COUNT($U$4:$U8)&lt;&gt;AL$2,NA(),SLOPE(Z$4:Z$26,$R$4:$R$26)*($R8-COUNTIF(BJ$4:BJ8,"Hold"))+INTERCEPT(Z$4:Z$26,$R$4:$R$26)),NA())</f>
        <v>#N/A</v>
      </c>
      <c r="AM8" s="51" t="e">
        <f>IFERROR(IF(COUNT($U$4:$U8)&lt;&gt;AM$2,NA(),SLOPE(AA$4:AA$26,$R$4:$R$26)*($R8-COUNTIF(BK$4:BK8,"Hold"))+INTERCEPT(AA$4:AA$26,$R$4:$R$26)),NA())</f>
        <v>#N/A</v>
      </c>
      <c r="AN8" s="51" t="e">
        <f>IFERROR(IF(COUNT($U$4:$U8)&lt;&gt;AN$2,NA(),SLOPE(AB$4:AB$26,$R$4:$R$26)*($R8-COUNTIF(BL$4:BL8,"Hold"))+INTERCEPT(AB$4:AB$26,$R$4:$R$26)),NA())</f>
        <v>#N/A</v>
      </c>
      <c r="AO8" s="51" t="e">
        <f>IFERROR(IF(COUNT($U$4:$U8)&lt;&gt;AO$2,NA(),SLOPE(AC$4:AC$26,$R$4:$R$26)*($R8-COUNTIF(BM$4:BM8,"Hold"))+INTERCEPT(AC$4:AC$26,$R$4:$R$26)),NA())</f>
        <v>#N/A</v>
      </c>
      <c r="AP8" s="51" t="e">
        <f>IFERROR(IF(COUNT($U$4:$U8)&lt;&gt;AP$2,NA(),SLOPE(AD$4:AD$26,$R$4:$R$26)*($R8-COUNTIF(BN$4:BN8,"Hold"))+INTERCEPT(AD$4:AD$26,$R$4:$R$26)),NA())</f>
        <v>#N/A</v>
      </c>
      <c r="AQ8" s="51" t="e">
        <f>IFERROR(IF(COUNT($U$4:$U8)&lt;&gt;AQ$2,NA(),SLOPE(AE$4:AE$26,$R$4:$R$26)*($R8-COUNTIF(BO$4:BO8,"Hold"))+INTERCEPT(AE$4:AE$26,$R$4:$R$26)),NA())</f>
        <v>#N/A</v>
      </c>
      <c r="AR8" s="51" t="e">
        <f>IFERROR(IF(COUNT($U$4:$U8)&lt;&gt;AR$2,NA(),SLOPE(AF$4:AF$26,$R$4:$R$26)*($R8-COUNTIF(BP$4:BP8,"Hold"))+INTERCEPT(AF$4:AF$26,$R$4:$R$26)),NA())</f>
        <v>#N/A</v>
      </c>
      <c r="AS8" s="51" t="e">
        <f>IFERROR(IF(COUNT($U$4:$U8)&lt;&gt;AS$2,NA(),SLOPE(AG$4:AG$26,$R$4:$R$26)*($R8-COUNTIF(BQ$4:BQ8,"Hold"))+INTERCEPT(AG$4:AG$26,$R$4:$R$26)),NA())</f>
        <v>#N/A</v>
      </c>
      <c r="AT8" s="51" t="e">
        <f>IFERROR(IF(COUNT($U$4:$U8)&lt;&gt;AT$2,NA(),SLOPE(AH$4:AH$26,$R$4:$R$26)*($R8-COUNTIF(BR$4:BR8,"Hold"))+INTERCEPT(AH$4:AH$26,$R$4:$R$26)),NA())</f>
        <v>#N/A</v>
      </c>
      <c r="AU8" s="51" t="e">
        <f>IFERROR(IF(COUNT($U$4:$U8)&lt;&gt;AU$2,NA(),SLOPE(AI$4:AI$26,$R$4:$R$26)*($R8-COUNTIF(BS$4:BS8,"Hold"))+INTERCEPT(AI$4:AI$26,$R$4:$R$26)),NA())</f>
        <v>#N/A</v>
      </c>
      <c r="AV8" s="57" t="e">
        <f>IF(AND(ISNUMBER($U8),COUNT($U$4:$U8)=AV$2),$G8,IF($H8="Hold",AV7,IF(COUNT($U$4:$U8)=AV$2,$V8+AV7,NA())))</f>
        <v>#N/A</v>
      </c>
      <c r="AW8" s="57" t="e">
        <f>IF(AND(ISNUMBER($U8),COUNT($U$4:$U8)=AW$2),$G8,IF($H8="Hold",AW7,IF(COUNT($U$4:$U8)=AW$2,$V8+AW7,NA())))</f>
        <v>#N/A</v>
      </c>
      <c r="AX8" s="57" t="e">
        <f>IF(AND(ISNUMBER($U8),COUNT($U$4:$U8)=AX$2),$G8,IF($H8="Hold",AX7,IF(COUNT($U$4:$U8)=AX$2,$V8+AX7,NA())))</f>
        <v>#N/A</v>
      </c>
      <c r="AY8" s="57" t="e">
        <f>IF(AND(ISNUMBER($U8),COUNT($U$4:$U8)=AY$2),$G8,IF($H8="Hold",AY7,IF(COUNT($U$4:$U8)=AY$2,$V8+AY7,NA())))</f>
        <v>#N/A</v>
      </c>
      <c r="AZ8" s="57" t="e">
        <f>IF(AND(ISNUMBER($U8),COUNT($U$4:$U8)=AZ$2),$G8,IF($H8="Hold",AZ7,IF(COUNT($U$4:$U8)=AZ$2,$V8+AZ7,NA())))</f>
        <v>#N/A</v>
      </c>
      <c r="BA8" s="57" t="e">
        <f>IF(AND(ISNUMBER($U8),COUNT($U$4:$U8)=BA$2),$G8,IF($H8="Hold",BA7,IF(COUNT($U$4:$U8)=BA$2,$V8+BA7,NA())))</f>
        <v>#N/A</v>
      </c>
      <c r="BB8" s="57" t="e">
        <f>IF(AND(ISNUMBER($U8),COUNT($U$4:$U8)=BB$2),$G8,IF($H8="Hold",BB7,IF(COUNT($U$4:$U8)=BB$2,$V8+BB7,NA())))</f>
        <v>#N/A</v>
      </c>
      <c r="BC8" s="57" t="e">
        <f>IF(AND(ISNUMBER($U8),COUNT($U$4:$U8)=BC$2),$G8,IF($H8="Hold",BC7,IF(COUNT($U$4:$U8)=BC$2,$V8+BC7,NA())))</f>
        <v>#N/A</v>
      </c>
      <c r="BD8" s="57" t="e">
        <f>IF(AND(ISNUMBER($U8),COUNT($U$4:$U8)=BD$2),$G8,IF($H8="Hold",BD7,IF(COUNT($U$4:$U8)=BD$2,$V8+BD7,NA())))</f>
        <v>#N/A</v>
      </c>
      <c r="BE8" s="57" t="e">
        <f>IF(AND(ISNUMBER($U8),COUNT($U$4:$U8)=BE$2),$G8,IF($H8="Hold",BE7,IF(COUNT($U$4:$U8)=BE$2,$V8+BE7,NA())))</f>
        <v>#N/A</v>
      </c>
      <c r="BF8" s="57" t="e">
        <f>IF(AND(ISNUMBER($U8),COUNT($U$4:$U8)=BF$2),$G8,IF($H8="Hold",BF7,IF(COUNT($U$4:$U8)=BF$2,$V8+BF7,NA())))</f>
        <v>#N/A</v>
      </c>
      <c r="BG8" s="57" t="e">
        <f>IF(AND(ISNUMBER($U8),COUNT($U$4:$U8)=BG$2),$G8,IF($H8="Hold",BG7,IF(COUNT($U$4:$U8)=BG$2,$V8+BG7,NA())))</f>
        <v>#N/A</v>
      </c>
      <c r="BH8" s="55" t="e">
        <f>IF(AND(COUNT($U$4:$U8)=BH$2,$H8="Hold"),"Hold",NA())</f>
        <v>#N/A</v>
      </c>
      <c r="BI8" s="55" t="e">
        <f>IF(AND(COUNT($U$4:$U8)=BI$2,$H8="Hold"),"Hold",NA())</f>
        <v>#N/A</v>
      </c>
      <c r="BJ8" s="55" t="e">
        <f>IF(AND(COUNT($U$4:$U8)=BJ$2,$H8="Hold"),"Hold",NA())</f>
        <v>#N/A</v>
      </c>
      <c r="BK8" s="55" t="e">
        <f>IF(AND(COUNT($U$4:$U8)=BK$2,$H8="Hold"),"Hold",NA())</f>
        <v>#N/A</v>
      </c>
      <c r="BL8" s="55" t="e">
        <f>IF(AND(COUNT($U$4:$U8)=BL$2,$H8="Hold"),"Hold",NA())</f>
        <v>#N/A</v>
      </c>
      <c r="BM8" s="55" t="e">
        <f>IF(AND(COUNT($U$4:$U8)=BM$2,$H8="Hold"),"Hold",NA())</f>
        <v>#N/A</v>
      </c>
      <c r="BN8" s="55" t="e">
        <f>IF(AND(COUNT($U$4:$U8)=BN$2,$H8="Hold"),"Hold",NA())</f>
        <v>#N/A</v>
      </c>
      <c r="BO8" s="55" t="e">
        <f>IF(AND(COUNT($U$4:$U8)=BO$2,$H8="Hold"),"Hold",NA())</f>
        <v>#N/A</v>
      </c>
      <c r="BP8" s="55" t="e">
        <f>IF(AND(COUNT($U$4:$U8)=BP$2,$H8="Hold"),"Hold",NA())</f>
        <v>#N/A</v>
      </c>
      <c r="BQ8" s="55" t="e">
        <f>IF(AND(COUNT($U$4:$U8)=BQ$2,$H8="Hold"),"Hold",NA())</f>
        <v>#N/A</v>
      </c>
      <c r="BR8" s="55" t="e">
        <f>IF(AND(COUNT($U$4:$U8)=BR$2,$H8="Hold"),"Hold",NA())</f>
        <v>#N/A</v>
      </c>
      <c r="BS8" s="55" t="e">
        <f>IF(AND(COUNT($U$4:$U8)=BS$2,$H8="Hold"),"Hold",NA())</f>
        <v>#N/A</v>
      </c>
    </row>
    <row r="9" spans="1:73" s="96" customFormat="1" ht="18.75" customHeight="1" thickTop="1" x14ac:dyDescent="0.25">
      <c r="B9" s="23"/>
      <c r="C9" s="95"/>
      <c r="D9" s="9">
        <f t="shared" si="2"/>
        <v>10</v>
      </c>
      <c r="E9" s="10">
        <f t="shared" si="3"/>
        <v>42660</v>
      </c>
      <c r="F9" s="5" t="str">
        <f>IFERROR(IF(COUNT(G$4:G9)=0,"",IF(H9="Hold",F8,IF(ISNUMBER(U9),G9,F8+V9))),"")</f>
        <v/>
      </c>
      <c r="G9" s="13"/>
      <c r="H9" s="27"/>
      <c r="I9" s="17"/>
      <c r="J9" s="93"/>
      <c r="K9" s="34"/>
      <c r="L9" s="148" t="s">
        <v>63</v>
      </c>
      <c r="M9" s="148"/>
      <c r="N9" s="24"/>
      <c r="O9" s="76"/>
      <c r="P9" s="37"/>
      <c r="R9" s="46">
        <v>6</v>
      </c>
      <c r="S9" s="47" t="e">
        <f t="shared" si="0"/>
        <v>#N/A</v>
      </c>
      <c r="T9" s="47" t="str">
        <f>IFERROR(IF(L23="Alternate 2","Alt 2",L23),"Alt 2")</f>
        <v>Alt 2</v>
      </c>
      <c r="U9" s="52" t="str">
        <f>IF(H9="30 Mins",$N$19,IF(H9="45 Mins",$N$20,IF(H9="60 Mins",$N$21,IF(H9="Alt 1",$N$22,IF(H9="Alt 2",$N$23,IF(H9="Alt 3",$N$24,IF(H9="Alt 4",$N$25,IF(H9="Alt 5",#REF!,IF(H9="Change",V8,"")))))))))</f>
        <v/>
      </c>
      <c r="V9" s="53" t="e">
        <f>IF(COUNT(U$4:U9)=0,NA(),IF(ISNUMBER(U9),U9,V8))</f>
        <v>#N/A</v>
      </c>
      <c r="W9" s="48" t="e">
        <f t="shared" si="1"/>
        <v>#N/A</v>
      </c>
      <c r="X9" s="72" t="str">
        <f>IF(AND(ISNUMBER($S9),COUNT($U$4:$U9)=X$2),$S9,"")</f>
        <v/>
      </c>
      <c r="Y9" s="72" t="str">
        <f>IF(AND(ISNUMBER($S9),COUNT($U$4:$U9)=Y$2),$S9,"")</f>
        <v/>
      </c>
      <c r="Z9" s="72" t="str">
        <f>IF(AND(ISNUMBER($S9),COUNT($U$4:$U9)=Z$2),$S9,"")</f>
        <v/>
      </c>
      <c r="AA9" s="72" t="str">
        <f>IF(AND(ISNUMBER($S9),COUNT($U$4:$U9)=AA$2),$S9,"")</f>
        <v/>
      </c>
      <c r="AB9" s="72" t="str">
        <f>IF(AND(ISNUMBER($S9),COUNT($U$4:$U9)=AB$2),$S9,"")</f>
        <v/>
      </c>
      <c r="AC9" s="72" t="str">
        <f>IF(AND(ISNUMBER($S9),COUNT($U$4:$U9)=AC$2),$S9,"")</f>
        <v/>
      </c>
      <c r="AD9" s="72" t="str">
        <f>IF(AND(ISNUMBER($S9),COUNT($U$4:$U9)=AD$2),$S9,"")</f>
        <v/>
      </c>
      <c r="AE9" s="72" t="str">
        <f>IF(AND(ISNUMBER($S9),COUNT($U$4:$U9)=AE$2),$S9,"")</f>
        <v/>
      </c>
      <c r="AF9" s="72" t="str">
        <f>IF(AND(ISNUMBER($S9),COUNT($U$4:$U9)=AF$2),$S9,"")</f>
        <v/>
      </c>
      <c r="AG9" s="72" t="str">
        <f>IF(AND(ISNUMBER($S9),COUNT($U$4:$U9)=AG$2),$S9,"")</f>
        <v/>
      </c>
      <c r="AH9" s="72" t="str">
        <f>IF(AND(ISNUMBER($S9),COUNT($U$4:$U9)=AH$2),$S9,"")</f>
        <v/>
      </c>
      <c r="AI9" s="72" t="str">
        <f>IF(AND(ISNUMBER($S9),COUNT($U$4:$U9)=AI$2),$S9,"")</f>
        <v/>
      </c>
      <c r="AJ9" s="51" t="e">
        <f>IFERROR(IF(COUNT($U$4:$U9)&lt;&gt;AJ$2,NA(),SLOPE(X$4:X$26,$R$4:$R$26)*($R9-COUNTIF(BH$4:BH9,"Hold"))+INTERCEPT(X$4:X$26,$R$4:$R$26)),NA())</f>
        <v>#N/A</v>
      </c>
      <c r="AK9" s="51" t="e">
        <f>IFERROR(IF(COUNT($U$4:$U9)&lt;&gt;AK$2,NA(),SLOPE(Y$4:Y$26,$R$4:$R$26)*($R9-COUNTIF(BI$4:BI9,"Hold"))+INTERCEPT(Y$4:Y$26,$R$4:$R$26)),NA())</f>
        <v>#N/A</v>
      </c>
      <c r="AL9" s="51" t="e">
        <f>IFERROR(IF(COUNT($U$4:$U9)&lt;&gt;AL$2,NA(),SLOPE(Z$4:Z$26,$R$4:$R$26)*($R9-COUNTIF(BJ$4:BJ9,"Hold"))+INTERCEPT(Z$4:Z$26,$R$4:$R$26)),NA())</f>
        <v>#N/A</v>
      </c>
      <c r="AM9" s="51" t="e">
        <f>IFERROR(IF(COUNT($U$4:$U9)&lt;&gt;AM$2,NA(),SLOPE(AA$4:AA$26,$R$4:$R$26)*($R9-COUNTIF(BK$4:BK9,"Hold"))+INTERCEPT(AA$4:AA$26,$R$4:$R$26)),NA())</f>
        <v>#N/A</v>
      </c>
      <c r="AN9" s="51" t="e">
        <f>IFERROR(IF(COUNT($U$4:$U9)&lt;&gt;AN$2,NA(),SLOPE(AB$4:AB$26,$R$4:$R$26)*($R9-COUNTIF(BL$4:BL9,"Hold"))+INTERCEPT(AB$4:AB$26,$R$4:$R$26)),NA())</f>
        <v>#N/A</v>
      </c>
      <c r="AO9" s="51" t="e">
        <f>IFERROR(IF(COUNT($U$4:$U9)&lt;&gt;AO$2,NA(),SLOPE(AC$4:AC$26,$R$4:$R$26)*($R9-COUNTIF(BM$4:BM9,"Hold"))+INTERCEPT(AC$4:AC$26,$R$4:$R$26)),NA())</f>
        <v>#N/A</v>
      </c>
      <c r="AP9" s="51" t="e">
        <f>IFERROR(IF(COUNT($U$4:$U9)&lt;&gt;AP$2,NA(),SLOPE(AD$4:AD$26,$R$4:$R$26)*($R9-COUNTIF(BN$4:BN9,"Hold"))+INTERCEPT(AD$4:AD$26,$R$4:$R$26)),NA())</f>
        <v>#N/A</v>
      </c>
      <c r="AQ9" s="51" t="e">
        <f>IFERROR(IF(COUNT($U$4:$U9)&lt;&gt;AQ$2,NA(),SLOPE(AE$4:AE$26,$R$4:$R$26)*($R9-COUNTIF(BO$4:BO9,"Hold"))+INTERCEPT(AE$4:AE$26,$R$4:$R$26)),NA())</f>
        <v>#N/A</v>
      </c>
      <c r="AR9" s="51" t="e">
        <f>IFERROR(IF(COUNT($U$4:$U9)&lt;&gt;AR$2,NA(),SLOPE(AF$4:AF$26,$R$4:$R$26)*($R9-COUNTIF(BP$4:BP9,"Hold"))+INTERCEPT(AF$4:AF$26,$R$4:$R$26)),NA())</f>
        <v>#N/A</v>
      </c>
      <c r="AS9" s="51" t="e">
        <f>IFERROR(IF(COUNT($U$4:$U9)&lt;&gt;AS$2,NA(),SLOPE(AG$4:AG$26,$R$4:$R$26)*($R9-COUNTIF(BQ$4:BQ9,"Hold"))+INTERCEPT(AG$4:AG$26,$R$4:$R$26)),NA())</f>
        <v>#N/A</v>
      </c>
      <c r="AT9" s="51" t="e">
        <f>IFERROR(IF(COUNT($U$4:$U9)&lt;&gt;AT$2,NA(),SLOPE(AH$4:AH$26,$R$4:$R$26)*($R9-COUNTIF(BR$4:BR9,"Hold"))+INTERCEPT(AH$4:AH$26,$R$4:$R$26)),NA())</f>
        <v>#N/A</v>
      </c>
      <c r="AU9" s="51" t="e">
        <f>IFERROR(IF(COUNT($U$4:$U9)&lt;&gt;AU$2,NA(),SLOPE(AI$4:AI$26,$R$4:$R$26)*($R9-COUNTIF(BS$4:BS9,"Hold"))+INTERCEPT(AI$4:AI$26,$R$4:$R$26)),NA())</f>
        <v>#N/A</v>
      </c>
      <c r="AV9" s="57" t="e">
        <f>IF(AND(ISNUMBER($U9),COUNT($U$4:$U9)=AV$2),$G9,IF($H9="Hold",AV8,IF(COUNT($U$4:$U9)=AV$2,$V9+AV8,NA())))</f>
        <v>#N/A</v>
      </c>
      <c r="AW9" s="57" t="e">
        <f>IF(AND(ISNUMBER($U9),COUNT($U$4:$U9)=AW$2),$G9,IF($H9="Hold",AW8,IF(COUNT($U$4:$U9)=AW$2,$V9+AW8,NA())))</f>
        <v>#N/A</v>
      </c>
      <c r="AX9" s="57" t="e">
        <f>IF(AND(ISNUMBER($U9),COUNT($U$4:$U9)=AX$2),$G9,IF($H9="Hold",AX8,IF(COUNT($U$4:$U9)=AX$2,$V9+AX8,NA())))</f>
        <v>#N/A</v>
      </c>
      <c r="AY9" s="57" t="e">
        <f>IF(AND(ISNUMBER($U9),COUNT($U$4:$U9)=AY$2),$G9,IF($H9="Hold",AY8,IF(COUNT($U$4:$U9)=AY$2,$V9+AY8,NA())))</f>
        <v>#N/A</v>
      </c>
      <c r="AZ9" s="57" t="e">
        <f>IF(AND(ISNUMBER($U9),COUNT($U$4:$U9)=AZ$2),$G9,IF($H9="Hold",AZ8,IF(COUNT($U$4:$U9)=AZ$2,$V9+AZ8,NA())))</f>
        <v>#N/A</v>
      </c>
      <c r="BA9" s="57" t="e">
        <f>IF(AND(ISNUMBER($U9),COUNT($U$4:$U9)=BA$2),$G9,IF($H9="Hold",BA8,IF(COUNT($U$4:$U9)=BA$2,$V9+BA8,NA())))</f>
        <v>#N/A</v>
      </c>
      <c r="BB9" s="57" t="e">
        <f>IF(AND(ISNUMBER($U9),COUNT($U$4:$U9)=BB$2),$G9,IF($H9="Hold",BB8,IF(COUNT($U$4:$U9)=BB$2,$V9+BB8,NA())))</f>
        <v>#N/A</v>
      </c>
      <c r="BC9" s="57" t="e">
        <f>IF(AND(ISNUMBER($U9),COUNT($U$4:$U9)=BC$2),$G9,IF($H9="Hold",BC8,IF(COUNT($U$4:$U9)=BC$2,$V9+BC8,NA())))</f>
        <v>#N/A</v>
      </c>
      <c r="BD9" s="57" t="e">
        <f>IF(AND(ISNUMBER($U9),COUNT($U$4:$U9)=BD$2),$G9,IF($H9="Hold",BD8,IF(COUNT($U$4:$U9)=BD$2,$V9+BD8,NA())))</f>
        <v>#N/A</v>
      </c>
      <c r="BE9" s="57" t="e">
        <f>IF(AND(ISNUMBER($U9),COUNT($U$4:$U9)=BE$2),$G9,IF($H9="Hold",BE8,IF(COUNT($U$4:$U9)=BE$2,$V9+BE8,NA())))</f>
        <v>#N/A</v>
      </c>
      <c r="BF9" s="57" t="e">
        <f>IF(AND(ISNUMBER($U9),COUNT($U$4:$U9)=BF$2),$G9,IF($H9="Hold",BF8,IF(COUNT($U$4:$U9)=BF$2,$V9+BF8,NA())))</f>
        <v>#N/A</v>
      </c>
      <c r="BG9" s="57" t="e">
        <f>IF(AND(ISNUMBER($U9),COUNT($U$4:$U9)=BG$2),$G9,IF($H9="Hold",BG8,IF(COUNT($U$4:$U9)=BG$2,$V9+BG8,NA())))</f>
        <v>#N/A</v>
      </c>
      <c r="BH9" s="55" t="e">
        <f>IF(AND(COUNT($U$4:$U9)=BH$2,$H9="Hold"),"Hold",NA())</f>
        <v>#N/A</v>
      </c>
      <c r="BI9" s="55" t="e">
        <f>IF(AND(COUNT($U$4:$U9)=BI$2,$H9="Hold"),"Hold",NA())</f>
        <v>#N/A</v>
      </c>
      <c r="BJ9" s="55" t="e">
        <f>IF(AND(COUNT($U$4:$U9)=BJ$2,$H9="Hold"),"Hold",NA())</f>
        <v>#N/A</v>
      </c>
      <c r="BK9" s="55" t="e">
        <f>IF(AND(COUNT($U$4:$U9)=BK$2,$H9="Hold"),"Hold",NA())</f>
        <v>#N/A</v>
      </c>
      <c r="BL9" s="55" t="e">
        <f>IF(AND(COUNT($U$4:$U9)=BL$2,$H9="Hold"),"Hold",NA())</f>
        <v>#N/A</v>
      </c>
      <c r="BM9" s="55" t="e">
        <f>IF(AND(COUNT($U$4:$U9)=BM$2,$H9="Hold"),"Hold",NA())</f>
        <v>#N/A</v>
      </c>
      <c r="BN9" s="55" t="e">
        <f>IF(AND(COUNT($U$4:$U9)=BN$2,$H9="Hold"),"Hold",NA())</f>
        <v>#N/A</v>
      </c>
      <c r="BO9" s="55" t="e">
        <f>IF(AND(COUNT($U$4:$U9)=BO$2,$H9="Hold"),"Hold",NA())</f>
        <v>#N/A</v>
      </c>
      <c r="BP9" s="55" t="e">
        <f>IF(AND(COUNT($U$4:$U9)=BP$2,$H9="Hold"),"Hold",NA())</f>
        <v>#N/A</v>
      </c>
      <c r="BQ9" s="55" t="e">
        <f>IF(AND(COUNT($U$4:$U9)=BQ$2,$H9="Hold"),"Hold",NA())</f>
        <v>#N/A</v>
      </c>
      <c r="BR9" s="55" t="e">
        <f>IF(AND(COUNT($U$4:$U9)=BR$2,$H9="Hold"),"Hold",NA())</f>
        <v>#N/A</v>
      </c>
      <c r="BS9" s="55" t="e">
        <f>IF(AND(COUNT($U$4:$U9)=BS$2,$H9="Hold"),"Hold",NA())</f>
        <v>#N/A</v>
      </c>
    </row>
    <row r="10" spans="1:73" s="96" customFormat="1" ht="18.75" customHeight="1" x14ac:dyDescent="0.25">
      <c r="B10" s="23"/>
      <c r="C10" s="95"/>
      <c r="D10" s="9">
        <f t="shared" si="2"/>
        <v>12</v>
      </c>
      <c r="E10" s="10">
        <f t="shared" si="3"/>
        <v>42674</v>
      </c>
      <c r="F10" s="5" t="str">
        <f>IFERROR(IF(COUNT(G$4:G10)=0,"",IF(H10="Hold",F9,IF(ISNUMBER(U10),G10,F9+V10))),"")</f>
        <v/>
      </c>
      <c r="G10" s="13"/>
      <c r="H10" s="27"/>
      <c r="I10" s="17"/>
      <c r="J10" s="93"/>
      <c r="K10" s="34"/>
      <c r="L10" s="38"/>
      <c r="M10" s="38"/>
      <c r="N10" s="38"/>
      <c r="O10" s="38"/>
      <c r="P10" s="37"/>
      <c r="R10" s="46">
        <v>7</v>
      </c>
      <c r="S10" s="47" t="e">
        <f t="shared" si="0"/>
        <v>#N/A</v>
      </c>
      <c r="T10" s="47" t="s">
        <v>68</v>
      </c>
      <c r="U10" s="52" t="str">
        <f>IF(H10="30 Mins",$N$19,IF(H10="45 Mins",$N$20,IF(H10="60 Mins",$N$21,IF(H10="Alt 1",$N$22,IF(H10="Alt 2",$N$23,IF(H10="Alt 3",$N$24,IF(H10="Alt 4",$N$25,IF(H10="Alt 5",#REF!,IF(H10="Change",V9,"")))))))))</f>
        <v/>
      </c>
      <c r="V10" s="53" t="e">
        <f>IF(COUNT(U$4:U10)=0,NA(),IF(ISNUMBER(U10),U10,V9))</f>
        <v>#N/A</v>
      </c>
      <c r="W10" s="48" t="e">
        <f t="shared" si="1"/>
        <v>#N/A</v>
      </c>
      <c r="X10" s="72" t="str">
        <f>IF(AND(ISNUMBER($S10),COUNT($U$4:$U10)=X$2),$S10,"")</f>
        <v/>
      </c>
      <c r="Y10" s="72" t="str">
        <f>IF(AND(ISNUMBER($S10),COUNT($U$4:$U10)=Y$2),$S10,"")</f>
        <v/>
      </c>
      <c r="Z10" s="72" t="str">
        <f>IF(AND(ISNUMBER($S10),COUNT($U$4:$U10)=Z$2),$S10,"")</f>
        <v/>
      </c>
      <c r="AA10" s="72" t="str">
        <f>IF(AND(ISNUMBER($S10),COUNT($U$4:$U10)=AA$2),$S10,"")</f>
        <v/>
      </c>
      <c r="AB10" s="72" t="str">
        <f>IF(AND(ISNUMBER($S10),COUNT($U$4:$U10)=AB$2),$S10,"")</f>
        <v/>
      </c>
      <c r="AC10" s="72" t="str">
        <f>IF(AND(ISNUMBER($S10),COUNT($U$4:$U10)=AC$2),$S10,"")</f>
        <v/>
      </c>
      <c r="AD10" s="72" t="str">
        <f>IF(AND(ISNUMBER($S10),COUNT($U$4:$U10)=AD$2),$S10,"")</f>
        <v/>
      </c>
      <c r="AE10" s="72" t="str">
        <f>IF(AND(ISNUMBER($S10),COUNT($U$4:$U10)=AE$2),$S10,"")</f>
        <v/>
      </c>
      <c r="AF10" s="72" t="str">
        <f>IF(AND(ISNUMBER($S10),COUNT($U$4:$U10)=AF$2),$S10,"")</f>
        <v/>
      </c>
      <c r="AG10" s="72" t="str">
        <f>IF(AND(ISNUMBER($S10),COUNT($U$4:$U10)=AG$2),$S10,"")</f>
        <v/>
      </c>
      <c r="AH10" s="72" t="str">
        <f>IF(AND(ISNUMBER($S10),COUNT($U$4:$U10)=AH$2),$S10,"")</f>
        <v/>
      </c>
      <c r="AI10" s="72" t="str">
        <f>IF(AND(ISNUMBER($S10),COUNT($U$4:$U10)=AI$2),$S10,"")</f>
        <v/>
      </c>
      <c r="AJ10" s="51" t="e">
        <f>IFERROR(IF(COUNT($U$4:$U10)&lt;&gt;AJ$2,NA(),SLOPE(X$4:X$26,$R$4:$R$26)*($R10-COUNTIF(BH$4:BH10,"Hold"))+INTERCEPT(X$4:X$26,$R$4:$R$26)),NA())</f>
        <v>#N/A</v>
      </c>
      <c r="AK10" s="51" t="e">
        <f>IFERROR(IF(COUNT($U$4:$U10)&lt;&gt;AK$2,NA(),SLOPE(Y$4:Y$26,$R$4:$R$26)*($R10-COUNTIF(BI$4:BI10,"Hold"))+INTERCEPT(Y$4:Y$26,$R$4:$R$26)),NA())</f>
        <v>#N/A</v>
      </c>
      <c r="AL10" s="51" t="e">
        <f>IFERROR(IF(COUNT($U$4:$U10)&lt;&gt;AL$2,NA(),SLOPE(Z$4:Z$26,$R$4:$R$26)*($R10-COUNTIF(BJ$4:BJ10,"Hold"))+INTERCEPT(Z$4:Z$26,$R$4:$R$26)),NA())</f>
        <v>#N/A</v>
      </c>
      <c r="AM10" s="51" t="e">
        <f>IFERROR(IF(COUNT($U$4:$U10)&lt;&gt;AM$2,NA(),SLOPE(AA$4:AA$26,$R$4:$R$26)*($R10-COUNTIF(BK$4:BK10,"Hold"))+INTERCEPT(AA$4:AA$26,$R$4:$R$26)),NA())</f>
        <v>#N/A</v>
      </c>
      <c r="AN10" s="51" t="e">
        <f>IFERROR(IF(COUNT($U$4:$U10)&lt;&gt;AN$2,NA(),SLOPE(AB$4:AB$26,$R$4:$R$26)*($R10-COUNTIF(BL$4:BL10,"Hold"))+INTERCEPT(AB$4:AB$26,$R$4:$R$26)),NA())</f>
        <v>#N/A</v>
      </c>
      <c r="AO10" s="51" t="e">
        <f>IFERROR(IF(COUNT($U$4:$U10)&lt;&gt;AO$2,NA(),SLOPE(AC$4:AC$26,$R$4:$R$26)*($R10-COUNTIF(BM$4:BM10,"Hold"))+INTERCEPT(AC$4:AC$26,$R$4:$R$26)),NA())</f>
        <v>#N/A</v>
      </c>
      <c r="AP10" s="51" t="e">
        <f>IFERROR(IF(COUNT($U$4:$U10)&lt;&gt;AP$2,NA(),SLOPE(AD$4:AD$26,$R$4:$R$26)*($R10-COUNTIF(BN$4:BN10,"Hold"))+INTERCEPT(AD$4:AD$26,$R$4:$R$26)),NA())</f>
        <v>#N/A</v>
      </c>
      <c r="AQ10" s="51" t="e">
        <f>IFERROR(IF(COUNT($U$4:$U10)&lt;&gt;AQ$2,NA(),SLOPE(AE$4:AE$26,$R$4:$R$26)*($R10-COUNTIF(BO$4:BO10,"Hold"))+INTERCEPT(AE$4:AE$26,$R$4:$R$26)),NA())</f>
        <v>#N/A</v>
      </c>
      <c r="AR10" s="51" t="e">
        <f>IFERROR(IF(COUNT($U$4:$U10)&lt;&gt;AR$2,NA(),SLOPE(AF$4:AF$26,$R$4:$R$26)*($R10-COUNTIF(BP$4:BP10,"Hold"))+INTERCEPT(AF$4:AF$26,$R$4:$R$26)),NA())</f>
        <v>#N/A</v>
      </c>
      <c r="AS10" s="51" t="e">
        <f>IFERROR(IF(COUNT($U$4:$U10)&lt;&gt;AS$2,NA(),SLOPE(AG$4:AG$26,$R$4:$R$26)*($R10-COUNTIF(BQ$4:BQ10,"Hold"))+INTERCEPT(AG$4:AG$26,$R$4:$R$26)),NA())</f>
        <v>#N/A</v>
      </c>
      <c r="AT10" s="51" t="e">
        <f>IFERROR(IF(COUNT($U$4:$U10)&lt;&gt;AT$2,NA(),SLOPE(AH$4:AH$26,$R$4:$R$26)*($R10-COUNTIF(BR$4:BR10,"Hold"))+INTERCEPT(AH$4:AH$26,$R$4:$R$26)),NA())</f>
        <v>#N/A</v>
      </c>
      <c r="AU10" s="51" t="e">
        <f>IFERROR(IF(COUNT($U$4:$U10)&lt;&gt;AU$2,NA(),SLOPE(AI$4:AI$26,$R$4:$R$26)*($R10-COUNTIF(BS$4:BS10,"Hold"))+INTERCEPT(AI$4:AI$26,$R$4:$R$26)),NA())</f>
        <v>#N/A</v>
      </c>
      <c r="AV10" s="57" t="e">
        <f>IF(AND(ISNUMBER($U10),COUNT($U$4:$U10)=AV$2),$G10,IF($H10="Hold",AV9,IF(COUNT($U$4:$U10)=AV$2,$V10+AV9,NA())))</f>
        <v>#N/A</v>
      </c>
      <c r="AW10" s="57" t="e">
        <f>IF(AND(ISNUMBER($U10),COUNT($U$4:$U10)=AW$2),$G10,IF($H10="Hold",AW9,IF(COUNT($U$4:$U10)=AW$2,$V10+AW9,NA())))</f>
        <v>#N/A</v>
      </c>
      <c r="AX10" s="57" t="e">
        <f>IF(AND(ISNUMBER($U10),COUNT($U$4:$U10)=AX$2),$G10,IF($H10="Hold",AX9,IF(COUNT($U$4:$U10)=AX$2,$V10+AX9,NA())))</f>
        <v>#N/A</v>
      </c>
      <c r="AY10" s="57" t="e">
        <f>IF(AND(ISNUMBER($U10),COUNT($U$4:$U10)=AY$2),$G10,IF($H10="Hold",AY9,IF(COUNT($U$4:$U10)=AY$2,$V10+AY9,NA())))</f>
        <v>#N/A</v>
      </c>
      <c r="AZ10" s="57" t="e">
        <f>IF(AND(ISNUMBER($U10),COUNT($U$4:$U10)=AZ$2),$G10,IF($H10="Hold",AZ9,IF(COUNT($U$4:$U10)=AZ$2,$V10+AZ9,NA())))</f>
        <v>#N/A</v>
      </c>
      <c r="BA10" s="57" t="e">
        <f>IF(AND(ISNUMBER($U10),COUNT($U$4:$U10)=BA$2),$G10,IF($H10="Hold",BA9,IF(COUNT($U$4:$U10)=BA$2,$V10+BA9,NA())))</f>
        <v>#N/A</v>
      </c>
      <c r="BB10" s="57" t="e">
        <f>IF(AND(ISNUMBER($U10),COUNT($U$4:$U10)=BB$2),$G10,IF($H10="Hold",BB9,IF(COUNT($U$4:$U10)=BB$2,$V10+BB9,NA())))</f>
        <v>#N/A</v>
      </c>
      <c r="BC10" s="57" t="e">
        <f>IF(AND(ISNUMBER($U10),COUNT($U$4:$U10)=BC$2),$G10,IF($H10="Hold",BC9,IF(COUNT($U$4:$U10)=BC$2,$V10+BC9,NA())))</f>
        <v>#N/A</v>
      </c>
      <c r="BD10" s="57" t="e">
        <f>IF(AND(ISNUMBER($U10),COUNT($U$4:$U10)=BD$2),$G10,IF($H10="Hold",BD9,IF(COUNT($U$4:$U10)=BD$2,$V10+BD9,NA())))</f>
        <v>#N/A</v>
      </c>
      <c r="BE10" s="57" t="e">
        <f>IF(AND(ISNUMBER($U10),COUNT($U$4:$U10)=BE$2),$G10,IF($H10="Hold",BE9,IF(COUNT($U$4:$U10)=BE$2,$V10+BE9,NA())))</f>
        <v>#N/A</v>
      </c>
      <c r="BF10" s="57" t="e">
        <f>IF(AND(ISNUMBER($U10),COUNT($U$4:$U10)=BF$2),$G10,IF($H10="Hold",BF9,IF(COUNT($U$4:$U10)=BF$2,$V10+BF9,NA())))</f>
        <v>#N/A</v>
      </c>
      <c r="BG10" s="57" t="e">
        <f>IF(AND(ISNUMBER($U10),COUNT($U$4:$U10)=BG$2),$G10,IF($H10="Hold",BG9,IF(COUNT($U$4:$U10)=BG$2,$V10+BG9,NA())))</f>
        <v>#N/A</v>
      </c>
      <c r="BH10" s="55" t="e">
        <f>IF(AND(COUNT($U$4:$U10)=BH$2,$H10="Hold"),"Hold",NA())</f>
        <v>#N/A</v>
      </c>
      <c r="BI10" s="55" t="e">
        <f>IF(AND(COUNT($U$4:$U10)=BI$2,$H10="Hold"),"Hold",NA())</f>
        <v>#N/A</v>
      </c>
      <c r="BJ10" s="55" t="e">
        <f>IF(AND(COUNT($U$4:$U10)=BJ$2,$H10="Hold"),"Hold",NA())</f>
        <v>#N/A</v>
      </c>
      <c r="BK10" s="55" t="e">
        <f>IF(AND(COUNT($U$4:$U10)=BK$2,$H10="Hold"),"Hold",NA())</f>
        <v>#N/A</v>
      </c>
      <c r="BL10" s="55" t="e">
        <f>IF(AND(COUNT($U$4:$U10)=BL$2,$H10="Hold"),"Hold",NA())</f>
        <v>#N/A</v>
      </c>
      <c r="BM10" s="55" t="e">
        <f>IF(AND(COUNT($U$4:$U10)=BM$2,$H10="Hold"),"Hold",NA())</f>
        <v>#N/A</v>
      </c>
      <c r="BN10" s="55" t="e">
        <f>IF(AND(COUNT($U$4:$U10)=BN$2,$H10="Hold"),"Hold",NA())</f>
        <v>#N/A</v>
      </c>
      <c r="BO10" s="55" t="e">
        <f>IF(AND(COUNT($U$4:$U10)=BO$2,$H10="Hold"),"Hold",NA())</f>
        <v>#N/A</v>
      </c>
      <c r="BP10" s="55" t="e">
        <f>IF(AND(COUNT($U$4:$U10)=BP$2,$H10="Hold"),"Hold",NA())</f>
        <v>#N/A</v>
      </c>
      <c r="BQ10" s="55" t="e">
        <f>IF(AND(COUNT($U$4:$U10)=BQ$2,$H10="Hold"),"Hold",NA())</f>
        <v>#N/A</v>
      </c>
      <c r="BR10" s="55" t="e">
        <f>IF(AND(COUNT($U$4:$U10)=BR$2,$H10="Hold"),"Hold",NA())</f>
        <v>#N/A</v>
      </c>
      <c r="BS10" s="55" t="e">
        <f>IF(AND(COUNT($U$4:$U10)=BS$2,$H10="Hold"),"Hold",NA())</f>
        <v>#N/A</v>
      </c>
    </row>
    <row r="11" spans="1:73" s="96" customFormat="1" ht="18.75" customHeight="1" x14ac:dyDescent="0.25">
      <c r="B11" s="23"/>
      <c r="C11" s="95"/>
      <c r="D11" s="9">
        <f t="shared" si="2"/>
        <v>14</v>
      </c>
      <c r="E11" s="10">
        <f t="shared" si="3"/>
        <v>42688</v>
      </c>
      <c r="F11" s="5" t="str">
        <f>IFERROR(IF(COUNT(G$4:G11)=0,"",IF(H11="Hold",F10,IF(ISNUMBER(U11),G11,F10+V11))),"")</f>
        <v/>
      </c>
      <c r="G11" s="13"/>
      <c r="H11" s="27"/>
      <c r="I11" s="17"/>
      <c r="J11" s="93"/>
      <c r="K11" s="34"/>
      <c r="L11" s="146" t="s">
        <v>82</v>
      </c>
      <c r="M11" s="146"/>
      <c r="N11" s="146"/>
      <c r="O11" s="146"/>
      <c r="P11" s="37"/>
      <c r="R11" s="46">
        <v>8</v>
      </c>
      <c r="S11" s="47" t="e">
        <f t="shared" si="0"/>
        <v>#N/A</v>
      </c>
      <c r="T11" s="47"/>
      <c r="U11" s="52" t="str">
        <f>IF(H11="30 Mins",$N$19,IF(H11="45 Mins",$N$20,IF(H11="60 Mins",$N$21,IF(H11="Alt 1",$N$22,IF(H11="Alt 2",$N$23,IF(H11="Alt 3",$N$24,IF(H11="Alt 4",$N$25,IF(H11="Alt 5",#REF!,IF(H11="Change",V10,"")))))))))</f>
        <v/>
      </c>
      <c r="V11" s="53" t="e">
        <f>IF(COUNT(U$4:U11)=0,NA(),IF(ISNUMBER(U11),U11,V10))</f>
        <v>#N/A</v>
      </c>
      <c r="W11" s="48" t="e">
        <f t="shared" si="1"/>
        <v>#N/A</v>
      </c>
      <c r="X11" s="72" t="str">
        <f>IF(AND(ISNUMBER($S11),COUNT($U$4:$U11)=X$2),$S11,"")</f>
        <v/>
      </c>
      <c r="Y11" s="72" t="str">
        <f>IF(AND(ISNUMBER($S11),COUNT($U$4:$U11)=Y$2),$S11,"")</f>
        <v/>
      </c>
      <c r="Z11" s="72" t="str">
        <f>IF(AND(ISNUMBER($S11),COUNT($U$4:$U11)=Z$2),$S11,"")</f>
        <v/>
      </c>
      <c r="AA11" s="72" t="str">
        <f>IF(AND(ISNUMBER($S11),COUNT($U$4:$U11)=AA$2),$S11,"")</f>
        <v/>
      </c>
      <c r="AB11" s="72" t="str">
        <f>IF(AND(ISNUMBER($S11),COUNT($U$4:$U11)=AB$2),$S11,"")</f>
        <v/>
      </c>
      <c r="AC11" s="72" t="str">
        <f>IF(AND(ISNUMBER($S11),COUNT($U$4:$U11)=AC$2),$S11,"")</f>
        <v/>
      </c>
      <c r="AD11" s="72" t="str">
        <f>IF(AND(ISNUMBER($S11),COUNT($U$4:$U11)=AD$2),$S11,"")</f>
        <v/>
      </c>
      <c r="AE11" s="72" t="str">
        <f>IF(AND(ISNUMBER($S11),COUNT($U$4:$U11)=AE$2),$S11,"")</f>
        <v/>
      </c>
      <c r="AF11" s="72" t="str">
        <f>IF(AND(ISNUMBER($S11),COUNT($U$4:$U11)=AF$2),$S11,"")</f>
        <v/>
      </c>
      <c r="AG11" s="72" t="str">
        <f>IF(AND(ISNUMBER($S11),COUNT($U$4:$U11)=AG$2),$S11,"")</f>
        <v/>
      </c>
      <c r="AH11" s="72" t="str">
        <f>IF(AND(ISNUMBER($S11),COUNT($U$4:$U11)=AH$2),$S11,"")</f>
        <v/>
      </c>
      <c r="AI11" s="72" t="str">
        <f>IF(AND(ISNUMBER($S11),COUNT($U$4:$U11)=AI$2),$S11,"")</f>
        <v/>
      </c>
      <c r="AJ11" s="51" t="e">
        <f>IFERROR(IF(COUNT($U$4:$U11)&lt;&gt;AJ$2,NA(),SLOPE(X$4:X$26,$R$4:$R$26)*($R11-COUNTIF(BH$4:BH11,"Hold"))+INTERCEPT(X$4:X$26,$R$4:$R$26)),NA())</f>
        <v>#N/A</v>
      </c>
      <c r="AK11" s="51" t="e">
        <f>IFERROR(IF(COUNT($U$4:$U11)&lt;&gt;AK$2,NA(),SLOPE(Y$4:Y$26,$R$4:$R$26)*($R11-COUNTIF(BI$4:BI11,"Hold"))+INTERCEPT(Y$4:Y$26,$R$4:$R$26)),NA())</f>
        <v>#N/A</v>
      </c>
      <c r="AL11" s="51" t="e">
        <f>IFERROR(IF(COUNT($U$4:$U11)&lt;&gt;AL$2,NA(),SLOPE(Z$4:Z$26,$R$4:$R$26)*($R11-COUNTIF(BJ$4:BJ11,"Hold"))+INTERCEPT(Z$4:Z$26,$R$4:$R$26)),NA())</f>
        <v>#N/A</v>
      </c>
      <c r="AM11" s="51" t="e">
        <f>IFERROR(IF(COUNT($U$4:$U11)&lt;&gt;AM$2,NA(),SLOPE(AA$4:AA$26,$R$4:$R$26)*($R11-COUNTIF(BK$4:BK11,"Hold"))+INTERCEPT(AA$4:AA$26,$R$4:$R$26)),NA())</f>
        <v>#N/A</v>
      </c>
      <c r="AN11" s="51" t="e">
        <f>IFERROR(IF(COUNT($U$4:$U11)&lt;&gt;AN$2,NA(),SLOPE(AB$4:AB$26,$R$4:$R$26)*($R11-COUNTIF(BL$4:BL11,"Hold"))+INTERCEPT(AB$4:AB$26,$R$4:$R$26)),NA())</f>
        <v>#N/A</v>
      </c>
      <c r="AO11" s="51" t="e">
        <f>IFERROR(IF(COUNT($U$4:$U11)&lt;&gt;AO$2,NA(),SLOPE(AC$4:AC$26,$R$4:$R$26)*($R11-COUNTIF(BM$4:BM11,"Hold"))+INTERCEPT(AC$4:AC$26,$R$4:$R$26)),NA())</f>
        <v>#N/A</v>
      </c>
      <c r="AP11" s="51" t="e">
        <f>IFERROR(IF(COUNT($U$4:$U11)&lt;&gt;AP$2,NA(),SLOPE(AD$4:AD$26,$R$4:$R$26)*($R11-COUNTIF(BN$4:BN11,"Hold"))+INTERCEPT(AD$4:AD$26,$R$4:$R$26)),NA())</f>
        <v>#N/A</v>
      </c>
      <c r="AQ11" s="51" t="e">
        <f>IFERROR(IF(COUNT($U$4:$U11)&lt;&gt;AQ$2,NA(),SLOPE(AE$4:AE$26,$R$4:$R$26)*($R11-COUNTIF(BO$4:BO11,"Hold"))+INTERCEPT(AE$4:AE$26,$R$4:$R$26)),NA())</f>
        <v>#N/A</v>
      </c>
      <c r="AR11" s="51" t="e">
        <f>IFERROR(IF(COUNT($U$4:$U11)&lt;&gt;AR$2,NA(),SLOPE(AF$4:AF$26,$R$4:$R$26)*($R11-COUNTIF(BP$4:BP11,"Hold"))+INTERCEPT(AF$4:AF$26,$R$4:$R$26)),NA())</f>
        <v>#N/A</v>
      </c>
      <c r="AS11" s="51" t="e">
        <f>IFERROR(IF(COUNT($U$4:$U11)&lt;&gt;AS$2,NA(),SLOPE(AG$4:AG$26,$R$4:$R$26)*($R11-COUNTIF(BQ$4:BQ11,"Hold"))+INTERCEPT(AG$4:AG$26,$R$4:$R$26)),NA())</f>
        <v>#N/A</v>
      </c>
      <c r="AT11" s="51" t="e">
        <f>IFERROR(IF(COUNT($U$4:$U11)&lt;&gt;AT$2,NA(),SLOPE(AH$4:AH$26,$R$4:$R$26)*($R11-COUNTIF(BR$4:BR11,"Hold"))+INTERCEPT(AH$4:AH$26,$R$4:$R$26)),NA())</f>
        <v>#N/A</v>
      </c>
      <c r="AU11" s="51" t="e">
        <f>IFERROR(IF(COUNT($U$4:$U11)&lt;&gt;AU$2,NA(),SLOPE(AI$4:AI$26,$R$4:$R$26)*($R11-COUNTIF(BS$4:BS11,"Hold"))+INTERCEPT(AI$4:AI$26,$R$4:$R$26)),NA())</f>
        <v>#N/A</v>
      </c>
      <c r="AV11" s="57" t="e">
        <f>IF(AND(ISNUMBER($U11),COUNT($U$4:$U11)=AV$2),$G11,IF($H11="Hold",AV10,IF(COUNT($U$4:$U11)=AV$2,$V11+AV10,NA())))</f>
        <v>#N/A</v>
      </c>
      <c r="AW11" s="57" t="e">
        <f>IF(AND(ISNUMBER($U11),COUNT($U$4:$U11)=AW$2),$G11,IF($H11="Hold",AW10,IF(COUNT($U$4:$U11)=AW$2,$V11+AW10,NA())))</f>
        <v>#N/A</v>
      </c>
      <c r="AX11" s="57" t="e">
        <f>IF(AND(ISNUMBER($U11),COUNT($U$4:$U11)=AX$2),$G11,IF($H11="Hold",AX10,IF(COUNT($U$4:$U11)=AX$2,$V11+AX10,NA())))</f>
        <v>#N/A</v>
      </c>
      <c r="AY11" s="57" t="e">
        <f>IF(AND(ISNUMBER($U11),COUNT($U$4:$U11)=AY$2),$G11,IF($H11="Hold",AY10,IF(COUNT($U$4:$U11)=AY$2,$V11+AY10,NA())))</f>
        <v>#N/A</v>
      </c>
      <c r="AZ11" s="57" t="e">
        <f>IF(AND(ISNUMBER($U11),COUNT($U$4:$U11)=AZ$2),$G11,IF($H11="Hold",AZ10,IF(COUNT($U$4:$U11)=AZ$2,$V11+AZ10,NA())))</f>
        <v>#N/A</v>
      </c>
      <c r="BA11" s="57" t="e">
        <f>IF(AND(ISNUMBER($U11),COUNT($U$4:$U11)=BA$2),$G11,IF($H11="Hold",BA10,IF(COUNT($U$4:$U11)=BA$2,$V11+BA10,NA())))</f>
        <v>#N/A</v>
      </c>
      <c r="BB11" s="57" t="e">
        <f>IF(AND(ISNUMBER($U11),COUNT($U$4:$U11)=BB$2),$G11,IF($H11="Hold",BB10,IF(COUNT($U$4:$U11)=BB$2,$V11+BB10,NA())))</f>
        <v>#N/A</v>
      </c>
      <c r="BC11" s="57" t="e">
        <f>IF(AND(ISNUMBER($U11),COUNT($U$4:$U11)=BC$2),$G11,IF($H11="Hold",BC10,IF(COUNT($U$4:$U11)=BC$2,$V11+BC10,NA())))</f>
        <v>#N/A</v>
      </c>
      <c r="BD11" s="57" t="e">
        <f>IF(AND(ISNUMBER($U11),COUNT($U$4:$U11)=BD$2),$G11,IF($H11="Hold",BD10,IF(COUNT($U$4:$U11)=BD$2,$V11+BD10,NA())))</f>
        <v>#N/A</v>
      </c>
      <c r="BE11" s="57" t="e">
        <f>IF(AND(ISNUMBER($U11),COUNT($U$4:$U11)=BE$2),$G11,IF($H11="Hold",BE10,IF(COUNT($U$4:$U11)=BE$2,$V11+BE10,NA())))</f>
        <v>#N/A</v>
      </c>
      <c r="BF11" s="57" t="e">
        <f>IF(AND(ISNUMBER($U11),COUNT($U$4:$U11)=BF$2),$G11,IF($H11="Hold",BF10,IF(COUNT($U$4:$U11)=BF$2,$V11+BF10,NA())))</f>
        <v>#N/A</v>
      </c>
      <c r="BG11" s="57" t="e">
        <f>IF(AND(ISNUMBER($U11),COUNT($U$4:$U11)=BG$2),$G11,IF($H11="Hold",BG10,IF(COUNT($U$4:$U11)=BG$2,$V11+BG10,NA())))</f>
        <v>#N/A</v>
      </c>
      <c r="BH11" s="55" t="e">
        <f>IF(AND(COUNT($U$4:$U11)=BH$2,$H11="Hold"),"Hold",NA())</f>
        <v>#N/A</v>
      </c>
      <c r="BI11" s="55" t="e">
        <f>IF(AND(COUNT($U$4:$U11)=BI$2,$H11="Hold"),"Hold",NA())</f>
        <v>#N/A</v>
      </c>
      <c r="BJ11" s="55" t="e">
        <f>IF(AND(COUNT($U$4:$U11)=BJ$2,$H11="Hold"),"Hold",NA())</f>
        <v>#N/A</v>
      </c>
      <c r="BK11" s="55" t="e">
        <f>IF(AND(COUNT($U$4:$U11)=BK$2,$H11="Hold"),"Hold",NA())</f>
        <v>#N/A</v>
      </c>
      <c r="BL11" s="55" t="e">
        <f>IF(AND(COUNT($U$4:$U11)=BL$2,$H11="Hold"),"Hold",NA())</f>
        <v>#N/A</v>
      </c>
      <c r="BM11" s="55" t="e">
        <f>IF(AND(COUNT($U$4:$U11)=BM$2,$H11="Hold"),"Hold",NA())</f>
        <v>#N/A</v>
      </c>
      <c r="BN11" s="55" t="e">
        <f>IF(AND(COUNT($U$4:$U11)=BN$2,$H11="Hold"),"Hold",NA())</f>
        <v>#N/A</v>
      </c>
      <c r="BO11" s="55" t="e">
        <f>IF(AND(COUNT($U$4:$U11)=BO$2,$H11="Hold"),"Hold",NA())</f>
        <v>#N/A</v>
      </c>
      <c r="BP11" s="55" t="e">
        <f>IF(AND(COUNT($U$4:$U11)=BP$2,$H11="Hold"),"Hold",NA())</f>
        <v>#N/A</v>
      </c>
      <c r="BQ11" s="55" t="e">
        <f>IF(AND(COUNT($U$4:$U11)=BQ$2,$H11="Hold"),"Hold",NA())</f>
        <v>#N/A</v>
      </c>
      <c r="BR11" s="55" t="e">
        <f>IF(AND(COUNT($U$4:$U11)=BR$2,$H11="Hold"),"Hold",NA())</f>
        <v>#N/A</v>
      </c>
      <c r="BS11" s="55" t="e">
        <f>IF(AND(COUNT($U$4:$U11)=BS$2,$H11="Hold"),"Hold",NA())</f>
        <v>#N/A</v>
      </c>
    </row>
    <row r="12" spans="1:73" s="96" customFormat="1" ht="18.75" customHeight="1" x14ac:dyDescent="0.25">
      <c r="B12" s="23"/>
      <c r="C12" s="95"/>
      <c r="D12" s="9">
        <f t="shared" si="2"/>
        <v>16</v>
      </c>
      <c r="E12" s="10">
        <f t="shared" si="3"/>
        <v>42702</v>
      </c>
      <c r="F12" s="5" t="str">
        <f>IFERROR(IF(COUNT(G$4:G12)=0,"",IF(H12="Hold",F11,IF(ISNUMBER(U12),G12,F11+V12))),"")</f>
        <v/>
      </c>
      <c r="G12" s="13"/>
      <c r="H12" s="27"/>
      <c r="I12" s="17"/>
      <c r="J12" s="93"/>
      <c r="K12" s="34"/>
      <c r="L12" s="124"/>
      <c r="M12" s="124"/>
      <c r="N12" s="132" t="s">
        <v>83</v>
      </c>
      <c r="O12" s="132" t="s">
        <v>84</v>
      </c>
      <c r="P12" s="37"/>
      <c r="R12" s="46">
        <v>9</v>
      </c>
      <c r="S12" s="47" t="e">
        <f t="shared" si="0"/>
        <v>#N/A</v>
      </c>
      <c r="T12" s="47" t="str">
        <f>IF(ISNUMBER(N25),"Alt 4","")</f>
        <v/>
      </c>
      <c r="U12" s="52" t="str">
        <f>IF(H12="30 Mins",$N$19,IF(H12="45 Mins",$N$20,IF(H12="60 Mins",$N$21,IF(H12="Alt 1",$N$22,IF(H12="Alt 2",$N$23,IF(H12="Alt 3",$N$24,IF(H12="Alt 4",$N$25,IF(H12="Alt 5",#REF!,IF(H12="Change",V11,"")))))))))</f>
        <v/>
      </c>
      <c r="V12" s="53" t="e">
        <f>IF(COUNT(U$4:U12)=0,NA(),IF(ISNUMBER(U12),U12,V11))</f>
        <v>#N/A</v>
      </c>
      <c r="W12" s="48" t="e">
        <f t="shared" si="1"/>
        <v>#N/A</v>
      </c>
      <c r="X12" s="72" t="str">
        <f>IF(AND(ISNUMBER($S12),COUNT($U$4:$U12)=X$2),$S12,"")</f>
        <v/>
      </c>
      <c r="Y12" s="72" t="str">
        <f>IF(AND(ISNUMBER($S12),COUNT($U$4:$U12)=Y$2),$S12,"")</f>
        <v/>
      </c>
      <c r="Z12" s="72" t="str">
        <f>IF(AND(ISNUMBER($S12),COUNT($U$4:$U12)=Z$2),$S12,"")</f>
        <v/>
      </c>
      <c r="AA12" s="72" t="str">
        <f>IF(AND(ISNUMBER($S12),COUNT($U$4:$U12)=AA$2),$S12,"")</f>
        <v/>
      </c>
      <c r="AB12" s="72" t="str">
        <f>IF(AND(ISNUMBER($S12),COUNT($U$4:$U12)=AB$2),$S12,"")</f>
        <v/>
      </c>
      <c r="AC12" s="72" t="str">
        <f>IF(AND(ISNUMBER($S12),COUNT($U$4:$U12)=AC$2),$S12,"")</f>
        <v/>
      </c>
      <c r="AD12" s="72" t="str">
        <f>IF(AND(ISNUMBER($S12),COUNT($U$4:$U12)=AD$2),$S12,"")</f>
        <v/>
      </c>
      <c r="AE12" s="72" t="str">
        <f>IF(AND(ISNUMBER($S12),COUNT($U$4:$U12)=AE$2),$S12,"")</f>
        <v/>
      </c>
      <c r="AF12" s="72" t="str">
        <f>IF(AND(ISNUMBER($S12),COUNT($U$4:$U12)=AF$2),$S12,"")</f>
        <v/>
      </c>
      <c r="AG12" s="72" t="str">
        <f>IF(AND(ISNUMBER($S12),COUNT($U$4:$U12)=AG$2),$S12,"")</f>
        <v/>
      </c>
      <c r="AH12" s="72" t="str">
        <f>IF(AND(ISNUMBER($S12),COUNT($U$4:$U12)=AH$2),$S12,"")</f>
        <v/>
      </c>
      <c r="AI12" s="72" t="str">
        <f>IF(AND(ISNUMBER($S12),COUNT($U$4:$U12)=AI$2),$S12,"")</f>
        <v/>
      </c>
      <c r="AJ12" s="51" t="e">
        <f>IFERROR(IF(COUNT($U$4:$U12)&lt;&gt;AJ$2,NA(),SLOPE(X$4:X$26,$R$4:$R$26)*($R12-COUNTIF(BH$4:BH12,"Hold"))+INTERCEPT(X$4:X$26,$R$4:$R$26)),NA())</f>
        <v>#N/A</v>
      </c>
      <c r="AK12" s="51" t="e">
        <f>IFERROR(IF(COUNT($U$4:$U12)&lt;&gt;AK$2,NA(),SLOPE(Y$4:Y$26,$R$4:$R$26)*($R12-COUNTIF(BI$4:BI12,"Hold"))+INTERCEPT(Y$4:Y$26,$R$4:$R$26)),NA())</f>
        <v>#N/A</v>
      </c>
      <c r="AL12" s="51" t="e">
        <f>IFERROR(IF(COUNT($U$4:$U12)&lt;&gt;AL$2,NA(),SLOPE(Z$4:Z$26,$R$4:$R$26)*($R12-COUNTIF(BJ$4:BJ12,"Hold"))+INTERCEPT(Z$4:Z$26,$R$4:$R$26)),NA())</f>
        <v>#N/A</v>
      </c>
      <c r="AM12" s="51" t="e">
        <f>IFERROR(IF(COUNT($U$4:$U12)&lt;&gt;AM$2,NA(),SLOPE(AA$4:AA$26,$R$4:$R$26)*($R12-COUNTIF(BK$4:BK12,"Hold"))+INTERCEPT(AA$4:AA$26,$R$4:$R$26)),NA())</f>
        <v>#N/A</v>
      </c>
      <c r="AN12" s="51" t="e">
        <f>IFERROR(IF(COUNT($U$4:$U12)&lt;&gt;AN$2,NA(),SLOPE(AB$4:AB$26,$R$4:$R$26)*($R12-COUNTIF(BL$4:BL12,"Hold"))+INTERCEPT(AB$4:AB$26,$R$4:$R$26)),NA())</f>
        <v>#N/A</v>
      </c>
      <c r="AO12" s="51" t="e">
        <f>IFERROR(IF(COUNT($U$4:$U12)&lt;&gt;AO$2,NA(),SLOPE(AC$4:AC$26,$R$4:$R$26)*($R12-COUNTIF(BM$4:BM12,"Hold"))+INTERCEPT(AC$4:AC$26,$R$4:$R$26)),NA())</f>
        <v>#N/A</v>
      </c>
      <c r="AP12" s="51" t="e">
        <f>IFERROR(IF(COUNT($U$4:$U12)&lt;&gt;AP$2,NA(),SLOPE(AD$4:AD$26,$R$4:$R$26)*($R12-COUNTIF(BN$4:BN12,"Hold"))+INTERCEPT(AD$4:AD$26,$R$4:$R$26)),NA())</f>
        <v>#N/A</v>
      </c>
      <c r="AQ12" s="51" t="e">
        <f>IFERROR(IF(COUNT($U$4:$U12)&lt;&gt;AQ$2,NA(),SLOPE(AE$4:AE$26,$R$4:$R$26)*($R12-COUNTIF(BO$4:BO12,"Hold"))+INTERCEPT(AE$4:AE$26,$R$4:$R$26)),NA())</f>
        <v>#N/A</v>
      </c>
      <c r="AR12" s="51" t="e">
        <f>IFERROR(IF(COUNT($U$4:$U12)&lt;&gt;AR$2,NA(),SLOPE(AF$4:AF$26,$R$4:$R$26)*($R12-COUNTIF(BP$4:BP12,"Hold"))+INTERCEPT(AF$4:AF$26,$R$4:$R$26)),NA())</f>
        <v>#N/A</v>
      </c>
      <c r="AS12" s="51" t="e">
        <f>IFERROR(IF(COUNT($U$4:$U12)&lt;&gt;AS$2,NA(),SLOPE(AG$4:AG$26,$R$4:$R$26)*($R12-COUNTIF(BQ$4:BQ12,"Hold"))+INTERCEPT(AG$4:AG$26,$R$4:$R$26)),NA())</f>
        <v>#N/A</v>
      </c>
      <c r="AT12" s="51" t="e">
        <f>IFERROR(IF(COUNT($U$4:$U12)&lt;&gt;AT$2,NA(),SLOPE(AH$4:AH$26,$R$4:$R$26)*($R12-COUNTIF(BR$4:BR12,"Hold"))+INTERCEPT(AH$4:AH$26,$R$4:$R$26)),NA())</f>
        <v>#N/A</v>
      </c>
      <c r="AU12" s="51" t="e">
        <f>IFERROR(IF(COUNT($U$4:$U12)&lt;&gt;AU$2,NA(),SLOPE(AI$4:AI$26,$R$4:$R$26)*($R12-COUNTIF(BS$4:BS12,"Hold"))+INTERCEPT(AI$4:AI$26,$R$4:$R$26)),NA())</f>
        <v>#N/A</v>
      </c>
      <c r="AV12" s="57" t="e">
        <f>IF(AND(ISNUMBER($U12),COUNT($U$4:$U12)=AV$2),$G12,IF($H12="Hold",AV11,IF(COUNT($U$4:$U12)=AV$2,$V12+AV11,NA())))</f>
        <v>#N/A</v>
      </c>
      <c r="AW12" s="57" t="e">
        <f>IF(AND(ISNUMBER($U12),COUNT($U$4:$U12)=AW$2),$G12,IF($H12="Hold",AW11,IF(COUNT($U$4:$U12)=AW$2,$V12+AW11,NA())))</f>
        <v>#N/A</v>
      </c>
      <c r="AX12" s="57" t="e">
        <f>IF(AND(ISNUMBER($U12),COUNT($U$4:$U12)=AX$2),$G12,IF($H12="Hold",AX11,IF(COUNT($U$4:$U12)=AX$2,$V12+AX11,NA())))</f>
        <v>#N/A</v>
      </c>
      <c r="AY12" s="57" t="e">
        <f>IF(AND(ISNUMBER($U12),COUNT($U$4:$U12)=AY$2),$G12,IF($H12="Hold",AY11,IF(COUNT($U$4:$U12)=AY$2,$V12+AY11,NA())))</f>
        <v>#N/A</v>
      </c>
      <c r="AZ12" s="57" t="e">
        <f>IF(AND(ISNUMBER($U12),COUNT($U$4:$U12)=AZ$2),$G12,IF($H12="Hold",AZ11,IF(COUNT($U$4:$U12)=AZ$2,$V12+AZ11,NA())))</f>
        <v>#N/A</v>
      </c>
      <c r="BA12" s="57" t="e">
        <f>IF(AND(ISNUMBER($U12),COUNT($U$4:$U12)=BA$2),$G12,IF($H12="Hold",BA11,IF(COUNT($U$4:$U12)=BA$2,$V12+BA11,NA())))</f>
        <v>#N/A</v>
      </c>
      <c r="BB12" s="57" t="e">
        <f>IF(AND(ISNUMBER($U12),COUNT($U$4:$U12)=BB$2),$G12,IF($H12="Hold",BB11,IF(COUNT($U$4:$U12)=BB$2,$V12+BB11,NA())))</f>
        <v>#N/A</v>
      </c>
      <c r="BC12" s="57" t="e">
        <f>IF(AND(ISNUMBER($U12),COUNT($U$4:$U12)=BC$2),$G12,IF($H12="Hold",BC11,IF(COUNT($U$4:$U12)=BC$2,$V12+BC11,NA())))</f>
        <v>#N/A</v>
      </c>
      <c r="BD12" s="57" t="e">
        <f>IF(AND(ISNUMBER($U12),COUNT($U$4:$U12)=BD$2),$G12,IF($H12="Hold",BD11,IF(COUNT($U$4:$U12)=BD$2,$V12+BD11,NA())))</f>
        <v>#N/A</v>
      </c>
      <c r="BE12" s="57" t="e">
        <f>IF(AND(ISNUMBER($U12),COUNT($U$4:$U12)=BE$2),$G12,IF($H12="Hold",BE11,IF(COUNT($U$4:$U12)=BE$2,$V12+BE11,NA())))</f>
        <v>#N/A</v>
      </c>
      <c r="BF12" s="57" t="e">
        <f>IF(AND(ISNUMBER($U12),COUNT($U$4:$U12)=BF$2),$G12,IF($H12="Hold",BF11,IF(COUNT($U$4:$U12)=BF$2,$V12+BF11,NA())))</f>
        <v>#N/A</v>
      </c>
      <c r="BG12" s="57" t="e">
        <f>IF(AND(ISNUMBER($U12),COUNT($U$4:$U12)=BG$2),$G12,IF($H12="Hold",BG11,IF(COUNT($U$4:$U12)=BG$2,$V12+BG11,NA())))</f>
        <v>#N/A</v>
      </c>
      <c r="BH12" s="55" t="e">
        <f>IF(AND(COUNT($U$4:$U12)=BH$2,$H12="Hold"),"Hold",NA())</f>
        <v>#N/A</v>
      </c>
      <c r="BI12" s="55" t="e">
        <f>IF(AND(COUNT($U$4:$U12)=BI$2,$H12="Hold"),"Hold",NA())</f>
        <v>#N/A</v>
      </c>
      <c r="BJ12" s="55" t="e">
        <f>IF(AND(COUNT($U$4:$U12)=BJ$2,$H12="Hold"),"Hold",NA())</f>
        <v>#N/A</v>
      </c>
      <c r="BK12" s="55" t="e">
        <f>IF(AND(COUNT($U$4:$U12)=BK$2,$H12="Hold"),"Hold",NA())</f>
        <v>#N/A</v>
      </c>
      <c r="BL12" s="55" t="e">
        <f>IF(AND(COUNT($U$4:$U12)=BL$2,$H12="Hold"),"Hold",NA())</f>
        <v>#N/A</v>
      </c>
      <c r="BM12" s="55" t="e">
        <f>IF(AND(COUNT($U$4:$U12)=BM$2,$H12="Hold"),"Hold",NA())</f>
        <v>#N/A</v>
      </c>
      <c r="BN12" s="55" t="e">
        <f>IF(AND(COUNT($U$4:$U12)=BN$2,$H12="Hold"),"Hold",NA())</f>
        <v>#N/A</v>
      </c>
      <c r="BO12" s="55" t="e">
        <f>IF(AND(COUNT($U$4:$U12)=BO$2,$H12="Hold"),"Hold",NA())</f>
        <v>#N/A</v>
      </c>
      <c r="BP12" s="55" t="e">
        <f>IF(AND(COUNT($U$4:$U12)=BP$2,$H12="Hold"),"Hold",NA())</f>
        <v>#N/A</v>
      </c>
      <c r="BQ12" s="55" t="e">
        <f>IF(AND(COUNT($U$4:$U12)=BQ$2,$H12="Hold"),"Hold",NA())</f>
        <v>#N/A</v>
      </c>
      <c r="BR12" s="55" t="e">
        <f>IF(AND(COUNT($U$4:$U12)=BR$2,$H12="Hold"),"Hold",NA())</f>
        <v>#N/A</v>
      </c>
      <c r="BS12" s="55" t="e">
        <f>IF(AND(COUNT($U$4:$U12)=BS$2,$H12="Hold"),"Hold",NA())</f>
        <v>#N/A</v>
      </c>
    </row>
    <row r="13" spans="1:73" s="96" customFormat="1" ht="18.75" customHeight="1" thickBot="1" x14ac:dyDescent="0.3">
      <c r="B13" s="23"/>
      <c r="C13" s="95"/>
      <c r="D13" s="9">
        <f t="shared" si="2"/>
        <v>18</v>
      </c>
      <c r="E13" s="10">
        <f t="shared" si="3"/>
        <v>42716</v>
      </c>
      <c r="F13" s="5" t="str">
        <f>IFERROR(IF(COUNT(G$4:G13)=0,"",IF(H13="Hold",F12,IF(ISNUMBER(U13),G13,F12+V13))),"")</f>
        <v/>
      </c>
      <c r="G13" s="13"/>
      <c r="H13" s="27"/>
      <c r="I13" s="17"/>
      <c r="J13" s="93"/>
      <c r="K13" s="34"/>
      <c r="L13" s="148" t="s">
        <v>57</v>
      </c>
      <c r="M13" s="148"/>
      <c r="N13" s="134"/>
      <c r="O13" s="135"/>
      <c r="P13" s="37"/>
      <c r="R13" s="46">
        <v>10</v>
      </c>
      <c r="S13" s="47" t="e">
        <f t="shared" si="0"/>
        <v>#N/A</v>
      </c>
      <c r="T13" s="47" t="str">
        <f>IF(ISNUMBER(#REF!),"Alt 5","")</f>
        <v/>
      </c>
      <c r="U13" s="52" t="str">
        <f>IF(H13="30 Mins",$N$19,IF(H13="45 Mins",$N$20,IF(H13="60 Mins",$N$21,IF(H13="Alt 1",$N$22,IF(H13="Alt 2",$N$23,IF(H13="Alt 3",$N$24,IF(H13="Alt 4",$N$25,IF(H13="Alt 5",#REF!,IF(H13="Change",V12,"")))))))))</f>
        <v/>
      </c>
      <c r="V13" s="53" t="e">
        <f>IF(COUNT(U$4:U13)=0,NA(),IF(ISNUMBER(U13),U13,V12))</f>
        <v>#N/A</v>
      </c>
      <c r="W13" s="48" t="e">
        <f t="shared" si="1"/>
        <v>#N/A</v>
      </c>
      <c r="X13" s="72" t="str">
        <f>IF(AND(ISNUMBER($S13),COUNT($U$4:$U13)=X$2),$S13,"")</f>
        <v/>
      </c>
      <c r="Y13" s="72" t="str">
        <f>IF(AND(ISNUMBER($S13),COUNT($U$4:$U13)=Y$2),$S13,"")</f>
        <v/>
      </c>
      <c r="Z13" s="72" t="str">
        <f>IF(AND(ISNUMBER($S13),COUNT($U$4:$U13)=Z$2),$S13,"")</f>
        <v/>
      </c>
      <c r="AA13" s="72" t="str">
        <f>IF(AND(ISNUMBER($S13),COUNT($U$4:$U13)=AA$2),$S13,"")</f>
        <v/>
      </c>
      <c r="AB13" s="72" t="str">
        <f>IF(AND(ISNUMBER($S13),COUNT($U$4:$U13)=AB$2),$S13,"")</f>
        <v/>
      </c>
      <c r="AC13" s="72" t="str">
        <f>IF(AND(ISNUMBER($S13),COUNT($U$4:$U13)=AC$2),$S13,"")</f>
        <v/>
      </c>
      <c r="AD13" s="72" t="str">
        <f>IF(AND(ISNUMBER($S13),COUNT($U$4:$U13)=AD$2),$S13,"")</f>
        <v/>
      </c>
      <c r="AE13" s="72" t="str">
        <f>IF(AND(ISNUMBER($S13),COUNT($U$4:$U13)=AE$2),$S13,"")</f>
        <v/>
      </c>
      <c r="AF13" s="72" t="str">
        <f>IF(AND(ISNUMBER($S13),COUNT($U$4:$U13)=AF$2),$S13,"")</f>
        <v/>
      </c>
      <c r="AG13" s="72" t="str">
        <f>IF(AND(ISNUMBER($S13),COUNT($U$4:$U13)=AG$2),$S13,"")</f>
        <v/>
      </c>
      <c r="AH13" s="72" t="str">
        <f>IF(AND(ISNUMBER($S13),COUNT($U$4:$U13)=AH$2),$S13,"")</f>
        <v/>
      </c>
      <c r="AI13" s="72" t="str">
        <f>IF(AND(ISNUMBER($S13),COUNT($U$4:$U13)=AI$2),$S13,"")</f>
        <v/>
      </c>
      <c r="AJ13" s="51" t="e">
        <f>IFERROR(IF(COUNT($U$4:$U13)&lt;&gt;AJ$2,NA(),SLOPE(X$4:X$26,$R$4:$R$26)*($R13-COUNTIF(BH$4:BH13,"Hold"))+INTERCEPT(X$4:X$26,$R$4:$R$26)),NA())</f>
        <v>#N/A</v>
      </c>
      <c r="AK13" s="51" t="e">
        <f>IFERROR(IF(COUNT($U$4:$U13)&lt;&gt;AK$2,NA(),SLOPE(Y$4:Y$26,$R$4:$R$26)*($R13-COUNTIF(BI$4:BI13,"Hold"))+INTERCEPT(Y$4:Y$26,$R$4:$R$26)),NA())</f>
        <v>#N/A</v>
      </c>
      <c r="AL13" s="51" t="e">
        <f>IFERROR(IF(COUNT($U$4:$U13)&lt;&gt;AL$2,NA(),SLOPE(Z$4:Z$26,$R$4:$R$26)*($R13-COUNTIF(BJ$4:BJ13,"Hold"))+INTERCEPT(Z$4:Z$26,$R$4:$R$26)),NA())</f>
        <v>#N/A</v>
      </c>
      <c r="AM13" s="51" t="e">
        <f>IFERROR(IF(COUNT($U$4:$U13)&lt;&gt;AM$2,NA(),SLOPE(AA$4:AA$26,$R$4:$R$26)*($R13-COUNTIF(BK$4:BK13,"Hold"))+INTERCEPT(AA$4:AA$26,$R$4:$R$26)),NA())</f>
        <v>#N/A</v>
      </c>
      <c r="AN13" s="51" t="e">
        <f>IFERROR(IF(COUNT($U$4:$U13)&lt;&gt;AN$2,NA(),SLOPE(AB$4:AB$26,$R$4:$R$26)*($R13-COUNTIF(BL$4:BL13,"Hold"))+INTERCEPT(AB$4:AB$26,$R$4:$R$26)),NA())</f>
        <v>#N/A</v>
      </c>
      <c r="AO13" s="51" t="e">
        <f>IFERROR(IF(COUNT($U$4:$U13)&lt;&gt;AO$2,NA(),SLOPE(AC$4:AC$26,$R$4:$R$26)*($R13-COUNTIF(BM$4:BM13,"Hold"))+INTERCEPT(AC$4:AC$26,$R$4:$R$26)),NA())</f>
        <v>#N/A</v>
      </c>
      <c r="AP13" s="51" t="e">
        <f>IFERROR(IF(COUNT($U$4:$U13)&lt;&gt;AP$2,NA(),SLOPE(AD$4:AD$26,$R$4:$R$26)*($R13-COUNTIF(BN$4:BN13,"Hold"))+INTERCEPT(AD$4:AD$26,$R$4:$R$26)),NA())</f>
        <v>#N/A</v>
      </c>
      <c r="AQ13" s="51" t="e">
        <f>IFERROR(IF(COUNT($U$4:$U13)&lt;&gt;AQ$2,NA(),SLOPE(AE$4:AE$26,$R$4:$R$26)*($R13-COUNTIF(BO$4:BO13,"Hold"))+INTERCEPT(AE$4:AE$26,$R$4:$R$26)),NA())</f>
        <v>#N/A</v>
      </c>
      <c r="AR13" s="51" t="e">
        <f>IFERROR(IF(COUNT($U$4:$U13)&lt;&gt;AR$2,NA(),SLOPE(AF$4:AF$26,$R$4:$R$26)*($R13-COUNTIF(BP$4:BP13,"Hold"))+INTERCEPT(AF$4:AF$26,$R$4:$R$26)),NA())</f>
        <v>#N/A</v>
      </c>
      <c r="AS13" s="51" t="e">
        <f>IFERROR(IF(COUNT($U$4:$U13)&lt;&gt;AS$2,NA(),SLOPE(AG$4:AG$26,$R$4:$R$26)*($R13-COUNTIF(BQ$4:BQ13,"Hold"))+INTERCEPT(AG$4:AG$26,$R$4:$R$26)),NA())</f>
        <v>#N/A</v>
      </c>
      <c r="AT13" s="51" t="e">
        <f>IFERROR(IF(COUNT($U$4:$U13)&lt;&gt;AT$2,NA(),SLOPE(AH$4:AH$26,$R$4:$R$26)*($R13-COUNTIF(BR$4:BR13,"Hold"))+INTERCEPT(AH$4:AH$26,$R$4:$R$26)),NA())</f>
        <v>#N/A</v>
      </c>
      <c r="AU13" s="51" t="e">
        <f>IFERROR(IF(COUNT($U$4:$U13)&lt;&gt;AU$2,NA(),SLOPE(AI$4:AI$26,$R$4:$R$26)*($R13-COUNTIF(BS$4:BS13,"Hold"))+INTERCEPT(AI$4:AI$26,$R$4:$R$26)),NA())</f>
        <v>#N/A</v>
      </c>
      <c r="AV13" s="57" t="e">
        <f>IF(AND(ISNUMBER($U13),COUNT($U$4:$U13)=AV$2),$G13,IF($H13="Hold",AV12,IF(COUNT($U$4:$U13)=AV$2,$V13+AV12,NA())))</f>
        <v>#N/A</v>
      </c>
      <c r="AW13" s="57" t="e">
        <f>IF(AND(ISNUMBER($U13),COUNT($U$4:$U13)=AW$2),$G13,IF($H13="Hold",AW12,IF(COUNT($U$4:$U13)=AW$2,$V13+AW12,NA())))</f>
        <v>#N/A</v>
      </c>
      <c r="AX13" s="57" t="e">
        <f>IF(AND(ISNUMBER($U13),COUNT($U$4:$U13)=AX$2),$G13,IF($H13="Hold",AX12,IF(COUNT($U$4:$U13)=AX$2,$V13+AX12,NA())))</f>
        <v>#N/A</v>
      </c>
      <c r="AY13" s="57" t="e">
        <f>IF(AND(ISNUMBER($U13),COUNT($U$4:$U13)=AY$2),$G13,IF($H13="Hold",AY12,IF(COUNT($U$4:$U13)=AY$2,$V13+AY12,NA())))</f>
        <v>#N/A</v>
      </c>
      <c r="AZ13" s="57" t="e">
        <f>IF(AND(ISNUMBER($U13),COUNT($U$4:$U13)=AZ$2),$G13,IF($H13="Hold",AZ12,IF(COUNT($U$4:$U13)=AZ$2,$V13+AZ12,NA())))</f>
        <v>#N/A</v>
      </c>
      <c r="BA13" s="57" t="e">
        <f>IF(AND(ISNUMBER($U13),COUNT($U$4:$U13)=BA$2),$G13,IF($H13="Hold",BA12,IF(COUNT($U$4:$U13)=BA$2,$V13+BA12,NA())))</f>
        <v>#N/A</v>
      </c>
      <c r="BB13" s="57" t="e">
        <f>IF(AND(ISNUMBER($U13),COUNT($U$4:$U13)=BB$2),$G13,IF($H13="Hold",BB12,IF(COUNT($U$4:$U13)=BB$2,$V13+BB12,NA())))</f>
        <v>#N/A</v>
      </c>
      <c r="BC13" s="57" t="e">
        <f>IF(AND(ISNUMBER($U13),COUNT($U$4:$U13)=BC$2),$G13,IF($H13="Hold",BC12,IF(COUNT($U$4:$U13)=BC$2,$V13+BC12,NA())))</f>
        <v>#N/A</v>
      </c>
      <c r="BD13" s="57" t="e">
        <f>IF(AND(ISNUMBER($U13),COUNT($U$4:$U13)=BD$2),$G13,IF($H13="Hold",BD12,IF(COUNT($U$4:$U13)=BD$2,$V13+BD12,NA())))</f>
        <v>#N/A</v>
      </c>
      <c r="BE13" s="57" t="e">
        <f>IF(AND(ISNUMBER($U13),COUNT($U$4:$U13)=BE$2),$G13,IF($H13="Hold",BE12,IF(COUNT($U$4:$U13)=BE$2,$V13+BE12,NA())))</f>
        <v>#N/A</v>
      </c>
      <c r="BF13" s="57" t="e">
        <f>IF(AND(ISNUMBER($U13),COUNT($U$4:$U13)=BF$2),$G13,IF($H13="Hold",BF12,IF(COUNT($U$4:$U13)=BF$2,$V13+BF12,NA())))</f>
        <v>#N/A</v>
      </c>
      <c r="BG13" s="57" t="e">
        <f>IF(AND(ISNUMBER($U13),COUNT($U$4:$U13)=BG$2),$G13,IF($H13="Hold",BG12,IF(COUNT($U$4:$U13)=BG$2,$V13+BG12,NA())))</f>
        <v>#N/A</v>
      </c>
      <c r="BH13" s="55" t="e">
        <f>IF(AND(COUNT($U$4:$U13)=BH$2,$H13="Hold"),"Hold",NA())</f>
        <v>#N/A</v>
      </c>
      <c r="BI13" s="55" t="e">
        <f>IF(AND(COUNT($U$4:$U13)=BI$2,$H13="Hold"),"Hold",NA())</f>
        <v>#N/A</v>
      </c>
      <c r="BJ13" s="55" t="e">
        <f>IF(AND(COUNT($U$4:$U13)=BJ$2,$H13="Hold"),"Hold",NA())</f>
        <v>#N/A</v>
      </c>
      <c r="BK13" s="55" t="e">
        <f>IF(AND(COUNT($U$4:$U13)=BK$2,$H13="Hold"),"Hold",NA())</f>
        <v>#N/A</v>
      </c>
      <c r="BL13" s="55" t="e">
        <f>IF(AND(COUNT($U$4:$U13)=BL$2,$H13="Hold"),"Hold",NA())</f>
        <v>#N/A</v>
      </c>
      <c r="BM13" s="55" t="e">
        <f>IF(AND(COUNT($U$4:$U13)=BM$2,$H13="Hold"),"Hold",NA())</f>
        <v>#N/A</v>
      </c>
      <c r="BN13" s="55" t="e">
        <f>IF(AND(COUNT($U$4:$U13)=BN$2,$H13="Hold"),"Hold",NA())</f>
        <v>#N/A</v>
      </c>
      <c r="BO13" s="55" t="e">
        <f>IF(AND(COUNT($U$4:$U13)=BO$2,$H13="Hold"),"Hold",NA())</f>
        <v>#N/A</v>
      </c>
      <c r="BP13" s="55" t="e">
        <f>IF(AND(COUNT($U$4:$U13)=BP$2,$H13="Hold"),"Hold",NA())</f>
        <v>#N/A</v>
      </c>
      <c r="BQ13" s="55" t="e">
        <f>IF(AND(COUNT($U$4:$U13)=BQ$2,$H13="Hold"),"Hold",NA())</f>
        <v>#N/A</v>
      </c>
      <c r="BR13" s="55" t="e">
        <f>IF(AND(COUNT($U$4:$U13)=BR$2,$H13="Hold"),"Hold",NA())</f>
        <v>#N/A</v>
      </c>
      <c r="BS13" s="55" t="e">
        <f>IF(AND(COUNT($U$4:$U13)=BS$2,$H13="Hold"),"Hold",NA())</f>
        <v>#N/A</v>
      </c>
    </row>
    <row r="14" spans="1:73" s="96" customFormat="1" ht="18.75" customHeight="1" thickTop="1" thickBot="1" x14ac:dyDescent="0.3">
      <c r="B14" s="23"/>
      <c r="C14" s="95"/>
      <c r="D14" s="9">
        <f t="shared" si="2"/>
        <v>20</v>
      </c>
      <c r="E14" s="10">
        <f t="shared" si="3"/>
        <v>42730</v>
      </c>
      <c r="F14" s="5" t="str">
        <f>IFERROR(IF(COUNT(G$4:G14)=0,"",IF(H14="Hold",F13,IF(ISNUMBER(U14),G14,F13+V14))),"")</f>
        <v/>
      </c>
      <c r="G14" s="13"/>
      <c r="H14" s="27"/>
      <c r="I14" s="17"/>
      <c r="J14" s="93"/>
      <c r="K14" s="34"/>
      <c r="L14" s="148" t="s">
        <v>58</v>
      </c>
      <c r="M14" s="148"/>
      <c r="N14" s="136"/>
      <c r="O14" s="137"/>
      <c r="P14" s="37"/>
      <c r="R14" s="46">
        <v>11</v>
      </c>
      <c r="S14" s="47" t="e">
        <f t="shared" si="0"/>
        <v>#N/A</v>
      </c>
      <c r="T14" s="47"/>
      <c r="U14" s="52" t="str">
        <f>IF(H14="30 Mins",$N$19,IF(H14="45 Mins",$N$20,IF(H14="60 Mins",$N$21,IF(H14="Alt 1",$N$22,IF(H14="Alt 2",$N$23,IF(H14="Alt 3",$N$24,IF(H14="Alt 4",$N$25,IF(H14="Alt 5",#REF!,IF(H14="Change",V13,"")))))))))</f>
        <v/>
      </c>
      <c r="V14" s="53" t="e">
        <f>IF(COUNT(U$4:U14)=0,NA(),IF(ISNUMBER(U14),U14,V13))</f>
        <v>#N/A</v>
      </c>
      <c r="W14" s="48" t="e">
        <f t="shared" si="1"/>
        <v>#N/A</v>
      </c>
      <c r="X14" s="72" t="str">
        <f>IF(AND(ISNUMBER($S14),COUNT($U$4:$U14)=X$2),$S14,"")</f>
        <v/>
      </c>
      <c r="Y14" s="72" t="str">
        <f>IF(AND(ISNUMBER($S14),COUNT($U$4:$U14)=Y$2),$S14,"")</f>
        <v/>
      </c>
      <c r="Z14" s="72" t="str">
        <f>IF(AND(ISNUMBER($S14),COUNT($U$4:$U14)=Z$2),$S14,"")</f>
        <v/>
      </c>
      <c r="AA14" s="72" t="str">
        <f>IF(AND(ISNUMBER($S14),COUNT($U$4:$U14)=AA$2),$S14,"")</f>
        <v/>
      </c>
      <c r="AB14" s="72" t="str">
        <f>IF(AND(ISNUMBER($S14),COUNT($U$4:$U14)=AB$2),$S14,"")</f>
        <v/>
      </c>
      <c r="AC14" s="72" t="str">
        <f>IF(AND(ISNUMBER($S14),COUNT($U$4:$U14)=AC$2),$S14,"")</f>
        <v/>
      </c>
      <c r="AD14" s="72" t="str">
        <f>IF(AND(ISNUMBER($S14),COUNT($U$4:$U14)=AD$2),$S14,"")</f>
        <v/>
      </c>
      <c r="AE14" s="72" t="str">
        <f>IF(AND(ISNUMBER($S14),COUNT($U$4:$U14)=AE$2),$S14,"")</f>
        <v/>
      </c>
      <c r="AF14" s="72" t="str">
        <f>IF(AND(ISNUMBER($S14),COUNT($U$4:$U14)=AF$2),$S14,"")</f>
        <v/>
      </c>
      <c r="AG14" s="72" t="str">
        <f>IF(AND(ISNUMBER($S14),COUNT($U$4:$U14)=AG$2),$S14,"")</f>
        <v/>
      </c>
      <c r="AH14" s="72" t="str">
        <f>IF(AND(ISNUMBER($S14),COUNT($U$4:$U14)=AH$2),$S14,"")</f>
        <v/>
      </c>
      <c r="AI14" s="72" t="str">
        <f>IF(AND(ISNUMBER($S14),COUNT($U$4:$U14)=AI$2),$S14,"")</f>
        <v/>
      </c>
      <c r="AJ14" s="51" t="e">
        <f>IFERROR(IF(COUNT($U$4:$U14)&lt;&gt;AJ$2,NA(),SLOPE(X$4:X$26,$R$4:$R$26)*($R14-COUNTIF(BH$4:BH14,"Hold"))+INTERCEPT(X$4:X$26,$R$4:$R$26)),NA())</f>
        <v>#N/A</v>
      </c>
      <c r="AK14" s="51" t="e">
        <f>IFERROR(IF(COUNT($U$4:$U14)&lt;&gt;AK$2,NA(),SLOPE(Y$4:Y$26,$R$4:$R$26)*($R14-COUNTIF(BI$4:BI14,"Hold"))+INTERCEPT(Y$4:Y$26,$R$4:$R$26)),NA())</f>
        <v>#N/A</v>
      </c>
      <c r="AL14" s="51" t="e">
        <f>IFERROR(IF(COUNT($U$4:$U14)&lt;&gt;AL$2,NA(),SLOPE(Z$4:Z$26,$R$4:$R$26)*($R14-COUNTIF(BJ$4:BJ14,"Hold"))+INTERCEPT(Z$4:Z$26,$R$4:$R$26)),NA())</f>
        <v>#N/A</v>
      </c>
      <c r="AM14" s="51" t="e">
        <f>IFERROR(IF(COUNT($U$4:$U14)&lt;&gt;AM$2,NA(),SLOPE(AA$4:AA$26,$R$4:$R$26)*($R14-COUNTIF(BK$4:BK14,"Hold"))+INTERCEPT(AA$4:AA$26,$R$4:$R$26)),NA())</f>
        <v>#N/A</v>
      </c>
      <c r="AN14" s="51" t="e">
        <f>IFERROR(IF(COUNT($U$4:$U14)&lt;&gt;AN$2,NA(),SLOPE(AB$4:AB$26,$R$4:$R$26)*($R14-COUNTIF(BL$4:BL14,"Hold"))+INTERCEPT(AB$4:AB$26,$R$4:$R$26)),NA())</f>
        <v>#N/A</v>
      </c>
      <c r="AO14" s="51" t="e">
        <f>IFERROR(IF(COUNT($U$4:$U14)&lt;&gt;AO$2,NA(),SLOPE(AC$4:AC$26,$R$4:$R$26)*($R14-COUNTIF(BM$4:BM14,"Hold"))+INTERCEPT(AC$4:AC$26,$R$4:$R$26)),NA())</f>
        <v>#N/A</v>
      </c>
      <c r="AP14" s="51" t="e">
        <f>IFERROR(IF(COUNT($U$4:$U14)&lt;&gt;AP$2,NA(),SLOPE(AD$4:AD$26,$R$4:$R$26)*($R14-COUNTIF(BN$4:BN14,"Hold"))+INTERCEPT(AD$4:AD$26,$R$4:$R$26)),NA())</f>
        <v>#N/A</v>
      </c>
      <c r="AQ14" s="51" t="e">
        <f>IFERROR(IF(COUNT($U$4:$U14)&lt;&gt;AQ$2,NA(),SLOPE(AE$4:AE$26,$R$4:$R$26)*($R14-COUNTIF(BO$4:BO14,"Hold"))+INTERCEPT(AE$4:AE$26,$R$4:$R$26)),NA())</f>
        <v>#N/A</v>
      </c>
      <c r="AR14" s="51" t="e">
        <f>IFERROR(IF(COUNT($U$4:$U14)&lt;&gt;AR$2,NA(),SLOPE(AF$4:AF$26,$R$4:$R$26)*($R14-COUNTIF(BP$4:BP14,"Hold"))+INTERCEPT(AF$4:AF$26,$R$4:$R$26)),NA())</f>
        <v>#N/A</v>
      </c>
      <c r="AS14" s="51" t="e">
        <f>IFERROR(IF(COUNT($U$4:$U14)&lt;&gt;AS$2,NA(),SLOPE(AG$4:AG$26,$R$4:$R$26)*($R14-COUNTIF(BQ$4:BQ14,"Hold"))+INTERCEPT(AG$4:AG$26,$R$4:$R$26)),NA())</f>
        <v>#N/A</v>
      </c>
      <c r="AT14" s="51" t="e">
        <f>IFERROR(IF(COUNT($U$4:$U14)&lt;&gt;AT$2,NA(),SLOPE(AH$4:AH$26,$R$4:$R$26)*($R14-COUNTIF(BR$4:BR14,"Hold"))+INTERCEPT(AH$4:AH$26,$R$4:$R$26)),NA())</f>
        <v>#N/A</v>
      </c>
      <c r="AU14" s="51" t="e">
        <f>IFERROR(IF(COUNT($U$4:$U14)&lt;&gt;AU$2,NA(),SLOPE(AI$4:AI$26,$R$4:$R$26)*($R14-COUNTIF(BS$4:BS14,"Hold"))+INTERCEPT(AI$4:AI$26,$R$4:$R$26)),NA())</f>
        <v>#N/A</v>
      </c>
      <c r="AV14" s="57" t="e">
        <f>IF(AND(ISNUMBER($U14),COUNT($U$4:$U14)=AV$2),$G14,IF($H14="Hold",AV13,IF(COUNT($U$4:$U14)=AV$2,$V14+AV13,NA())))</f>
        <v>#N/A</v>
      </c>
      <c r="AW14" s="57" t="e">
        <f>IF(AND(ISNUMBER($U14),COUNT($U$4:$U14)=AW$2),$G14,IF($H14="Hold",AW13,IF(COUNT($U$4:$U14)=AW$2,$V14+AW13,NA())))</f>
        <v>#N/A</v>
      </c>
      <c r="AX14" s="57" t="e">
        <f>IF(AND(ISNUMBER($U14),COUNT($U$4:$U14)=AX$2),$G14,IF($H14="Hold",AX13,IF(COUNT($U$4:$U14)=AX$2,$V14+AX13,NA())))</f>
        <v>#N/A</v>
      </c>
      <c r="AY14" s="57" t="e">
        <f>IF(AND(ISNUMBER($U14),COUNT($U$4:$U14)=AY$2),$G14,IF($H14="Hold",AY13,IF(COUNT($U$4:$U14)=AY$2,$V14+AY13,NA())))</f>
        <v>#N/A</v>
      </c>
      <c r="AZ14" s="57" t="e">
        <f>IF(AND(ISNUMBER($U14),COUNT($U$4:$U14)=AZ$2),$G14,IF($H14="Hold",AZ13,IF(COUNT($U$4:$U14)=AZ$2,$V14+AZ13,NA())))</f>
        <v>#N/A</v>
      </c>
      <c r="BA14" s="57" t="e">
        <f>IF(AND(ISNUMBER($U14),COUNT($U$4:$U14)=BA$2),$G14,IF($H14="Hold",BA13,IF(COUNT($U$4:$U14)=BA$2,$V14+BA13,NA())))</f>
        <v>#N/A</v>
      </c>
      <c r="BB14" s="57" t="e">
        <f>IF(AND(ISNUMBER($U14),COUNT($U$4:$U14)=BB$2),$G14,IF($H14="Hold",BB13,IF(COUNT($U$4:$U14)=BB$2,$V14+BB13,NA())))</f>
        <v>#N/A</v>
      </c>
      <c r="BC14" s="57" t="e">
        <f>IF(AND(ISNUMBER($U14),COUNT($U$4:$U14)=BC$2),$G14,IF($H14="Hold",BC13,IF(COUNT($U$4:$U14)=BC$2,$V14+BC13,NA())))</f>
        <v>#N/A</v>
      </c>
      <c r="BD14" s="57" t="e">
        <f>IF(AND(ISNUMBER($U14),COUNT($U$4:$U14)=BD$2),$G14,IF($H14="Hold",BD13,IF(COUNT($U$4:$U14)=BD$2,$V14+BD13,NA())))</f>
        <v>#N/A</v>
      </c>
      <c r="BE14" s="57" t="e">
        <f>IF(AND(ISNUMBER($U14),COUNT($U$4:$U14)=BE$2),$G14,IF($H14="Hold",BE13,IF(COUNT($U$4:$U14)=BE$2,$V14+BE13,NA())))</f>
        <v>#N/A</v>
      </c>
      <c r="BF14" s="57" t="e">
        <f>IF(AND(ISNUMBER($U14),COUNT($U$4:$U14)=BF$2),$G14,IF($H14="Hold",BF13,IF(COUNT($U$4:$U14)=BF$2,$V14+BF13,NA())))</f>
        <v>#N/A</v>
      </c>
      <c r="BG14" s="57" t="e">
        <f>IF(AND(ISNUMBER($U14),COUNT($U$4:$U14)=BG$2),$G14,IF($H14="Hold",BG13,IF(COUNT($U$4:$U14)=BG$2,$V14+BG13,NA())))</f>
        <v>#N/A</v>
      </c>
      <c r="BH14" s="55" t="e">
        <f>IF(AND(COUNT($U$4:$U14)=BH$2,$H14="Hold"),"Hold",NA())</f>
        <v>#N/A</v>
      </c>
      <c r="BI14" s="55" t="e">
        <f>IF(AND(COUNT($U$4:$U14)=BI$2,$H14="Hold"),"Hold",NA())</f>
        <v>#N/A</v>
      </c>
      <c r="BJ14" s="55" t="e">
        <f>IF(AND(COUNT($U$4:$U14)=BJ$2,$H14="Hold"),"Hold",NA())</f>
        <v>#N/A</v>
      </c>
      <c r="BK14" s="55" t="e">
        <f>IF(AND(COUNT($U$4:$U14)=BK$2,$H14="Hold"),"Hold",NA())</f>
        <v>#N/A</v>
      </c>
      <c r="BL14" s="55" t="e">
        <f>IF(AND(COUNT($U$4:$U14)=BL$2,$H14="Hold"),"Hold",NA())</f>
        <v>#N/A</v>
      </c>
      <c r="BM14" s="55" t="e">
        <f>IF(AND(COUNT($U$4:$U14)=BM$2,$H14="Hold"),"Hold",NA())</f>
        <v>#N/A</v>
      </c>
      <c r="BN14" s="55" t="e">
        <f>IF(AND(COUNT($U$4:$U14)=BN$2,$H14="Hold"),"Hold",NA())</f>
        <v>#N/A</v>
      </c>
      <c r="BO14" s="55" t="e">
        <f>IF(AND(COUNT($U$4:$U14)=BO$2,$H14="Hold"),"Hold",NA())</f>
        <v>#N/A</v>
      </c>
      <c r="BP14" s="55" t="e">
        <f>IF(AND(COUNT($U$4:$U14)=BP$2,$H14="Hold"),"Hold",NA())</f>
        <v>#N/A</v>
      </c>
      <c r="BQ14" s="55" t="e">
        <f>IF(AND(COUNT($U$4:$U14)=BQ$2,$H14="Hold"),"Hold",NA())</f>
        <v>#N/A</v>
      </c>
      <c r="BR14" s="55" t="e">
        <f>IF(AND(COUNT($U$4:$U14)=BR$2,$H14="Hold"),"Hold",NA())</f>
        <v>#N/A</v>
      </c>
      <c r="BS14" s="55" t="e">
        <f>IF(AND(COUNT($U$4:$U14)=BS$2,$H14="Hold"),"Hold",NA())</f>
        <v>#N/A</v>
      </c>
    </row>
    <row r="15" spans="1:73" s="96" customFormat="1" ht="18.75" customHeight="1" thickTop="1" thickBot="1" x14ac:dyDescent="0.3">
      <c r="B15" s="23"/>
      <c r="C15" s="95"/>
      <c r="D15" s="9">
        <f t="shared" si="2"/>
        <v>22</v>
      </c>
      <c r="E15" s="10">
        <f t="shared" si="3"/>
        <v>42744</v>
      </c>
      <c r="F15" s="5" t="str">
        <f>IFERROR(IF(COUNT(G$4:G15)=0,"",IF(H15="Hold",F14,IF(ISNUMBER(U15),G15,F14+V15))),"")</f>
        <v/>
      </c>
      <c r="G15" s="13"/>
      <c r="H15" s="27"/>
      <c r="I15" s="17"/>
      <c r="J15" s="93"/>
      <c r="K15" s="34"/>
      <c r="L15" s="148" t="s">
        <v>59</v>
      </c>
      <c r="M15" s="148"/>
      <c r="N15" s="136"/>
      <c r="O15" s="137"/>
      <c r="P15" s="37"/>
      <c r="R15" s="46">
        <v>12</v>
      </c>
      <c r="S15" s="47" t="e">
        <f t="shared" si="0"/>
        <v>#N/A</v>
      </c>
      <c r="T15" s="47"/>
      <c r="U15" s="52" t="str">
        <f>IF(H15="30 Mins",$N$19,IF(H15="45 Mins",$N$20,IF(H15="60 Mins",$N$21,IF(H15="Alt 1",$N$22,IF(H15="Alt 2",$N$23,IF(H15="Alt 3",$N$24,IF(H15="Alt 4",$N$25,IF(H15="Alt 5",#REF!,IF(H15="Change",V14,"")))))))))</f>
        <v/>
      </c>
      <c r="V15" s="53" t="e">
        <f>IF(COUNT(U$4:U15)=0,NA(),IF(ISNUMBER(U15),U15,V14))</f>
        <v>#N/A</v>
      </c>
      <c r="W15" s="48" t="e">
        <f t="shared" si="1"/>
        <v>#N/A</v>
      </c>
      <c r="X15" s="72" t="str">
        <f>IF(AND(ISNUMBER($S15),COUNT($U$4:$U15)=X$2),$S15,"")</f>
        <v/>
      </c>
      <c r="Y15" s="72" t="str">
        <f>IF(AND(ISNUMBER($S15),COUNT($U$4:$U15)=Y$2),$S15,"")</f>
        <v/>
      </c>
      <c r="Z15" s="72" t="str">
        <f>IF(AND(ISNUMBER($S15),COUNT($U$4:$U15)=Z$2),$S15,"")</f>
        <v/>
      </c>
      <c r="AA15" s="72" t="str">
        <f>IF(AND(ISNUMBER($S15),COUNT($U$4:$U15)=AA$2),$S15,"")</f>
        <v/>
      </c>
      <c r="AB15" s="72" t="str">
        <f>IF(AND(ISNUMBER($S15),COUNT($U$4:$U15)=AB$2),$S15,"")</f>
        <v/>
      </c>
      <c r="AC15" s="72" t="str">
        <f>IF(AND(ISNUMBER($S15),COUNT($U$4:$U15)=AC$2),$S15,"")</f>
        <v/>
      </c>
      <c r="AD15" s="72" t="str">
        <f>IF(AND(ISNUMBER($S15),COUNT($U$4:$U15)=AD$2),$S15,"")</f>
        <v/>
      </c>
      <c r="AE15" s="72" t="str">
        <f>IF(AND(ISNUMBER($S15),COUNT($U$4:$U15)=AE$2),$S15,"")</f>
        <v/>
      </c>
      <c r="AF15" s="72" t="str">
        <f>IF(AND(ISNUMBER($S15),COUNT($U$4:$U15)=AF$2),$S15,"")</f>
        <v/>
      </c>
      <c r="AG15" s="72" t="str">
        <f>IF(AND(ISNUMBER($S15),COUNT($U$4:$U15)=AG$2),$S15,"")</f>
        <v/>
      </c>
      <c r="AH15" s="72" t="str">
        <f>IF(AND(ISNUMBER($S15),COUNT($U$4:$U15)=AH$2),$S15,"")</f>
        <v/>
      </c>
      <c r="AI15" s="72" t="str">
        <f>IF(AND(ISNUMBER($S15),COUNT($U$4:$U15)=AI$2),$S15,"")</f>
        <v/>
      </c>
      <c r="AJ15" s="51" t="e">
        <f>IFERROR(IF(COUNT($U$4:$U15)&lt;&gt;AJ$2,NA(),SLOPE(X$4:X$26,$R$4:$R$26)*($R15-COUNTIF(BH$4:BH15,"Hold"))+INTERCEPT(X$4:X$26,$R$4:$R$26)),NA())</f>
        <v>#N/A</v>
      </c>
      <c r="AK15" s="51" t="e">
        <f>IFERROR(IF(COUNT($U$4:$U15)&lt;&gt;AK$2,NA(),SLOPE(Y$4:Y$26,$R$4:$R$26)*($R15-COUNTIF(BI$4:BI15,"Hold"))+INTERCEPT(Y$4:Y$26,$R$4:$R$26)),NA())</f>
        <v>#N/A</v>
      </c>
      <c r="AL15" s="51" t="e">
        <f>IFERROR(IF(COUNT($U$4:$U15)&lt;&gt;AL$2,NA(),SLOPE(Z$4:Z$26,$R$4:$R$26)*($R15-COUNTIF(BJ$4:BJ15,"Hold"))+INTERCEPT(Z$4:Z$26,$R$4:$R$26)),NA())</f>
        <v>#N/A</v>
      </c>
      <c r="AM15" s="51" t="e">
        <f>IFERROR(IF(COUNT($U$4:$U15)&lt;&gt;AM$2,NA(),SLOPE(AA$4:AA$26,$R$4:$R$26)*($R15-COUNTIF(BK$4:BK15,"Hold"))+INTERCEPT(AA$4:AA$26,$R$4:$R$26)),NA())</f>
        <v>#N/A</v>
      </c>
      <c r="AN15" s="51" t="e">
        <f>IFERROR(IF(COUNT($U$4:$U15)&lt;&gt;AN$2,NA(),SLOPE(AB$4:AB$26,$R$4:$R$26)*($R15-COUNTIF(BL$4:BL15,"Hold"))+INTERCEPT(AB$4:AB$26,$R$4:$R$26)),NA())</f>
        <v>#N/A</v>
      </c>
      <c r="AO15" s="51" t="e">
        <f>IFERROR(IF(COUNT($U$4:$U15)&lt;&gt;AO$2,NA(),SLOPE(AC$4:AC$26,$R$4:$R$26)*($R15-COUNTIF(BM$4:BM15,"Hold"))+INTERCEPT(AC$4:AC$26,$R$4:$R$26)),NA())</f>
        <v>#N/A</v>
      </c>
      <c r="AP15" s="51" t="e">
        <f>IFERROR(IF(COUNT($U$4:$U15)&lt;&gt;AP$2,NA(),SLOPE(AD$4:AD$26,$R$4:$R$26)*($R15-COUNTIF(BN$4:BN15,"Hold"))+INTERCEPT(AD$4:AD$26,$R$4:$R$26)),NA())</f>
        <v>#N/A</v>
      </c>
      <c r="AQ15" s="51" t="e">
        <f>IFERROR(IF(COUNT($U$4:$U15)&lt;&gt;AQ$2,NA(),SLOPE(AE$4:AE$26,$R$4:$R$26)*($R15-COUNTIF(BO$4:BO15,"Hold"))+INTERCEPT(AE$4:AE$26,$R$4:$R$26)),NA())</f>
        <v>#N/A</v>
      </c>
      <c r="AR15" s="51" t="e">
        <f>IFERROR(IF(COUNT($U$4:$U15)&lt;&gt;AR$2,NA(),SLOPE(AF$4:AF$26,$R$4:$R$26)*($R15-COUNTIF(BP$4:BP15,"Hold"))+INTERCEPT(AF$4:AF$26,$R$4:$R$26)),NA())</f>
        <v>#N/A</v>
      </c>
      <c r="AS15" s="51" t="e">
        <f>IFERROR(IF(COUNT($U$4:$U15)&lt;&gt;AS$2,NA(),SLOPE(AG$4:AG$26,$R$4:$R$26)*($R15-COUNTIF(BQ$4:BQ15,"Hold"))+INTERCEPT(AG$4:AG$26,$R$4:$R$26)),NA())</f>
        <v>#N/A</v>
      </c>
      <c r="AT15" s="51" t="e">
        <f>IFERROR(IF(COUNT($U$4:$U15)&lt;&gt;AT$2,NA(),SLOPE(AH$4:AH$26,$R$4:$R$26)*($R15-COUNTIF(BR$4:BR15,"Hold"))+INTERCEPT(AH$4:AH$26,$R$4:$R$26)),NA())</f>
        <v>#N/A</v>
      </c>
      <c r="AU15" s="51" t="e">
        <f>IFERROR(IF(COUNT($U$4:$U15)&lt;&gt;AU$2,NA(),SLOPE(AI$4:AI$26,$R$4:$R$26)*($R15-COUNTIF(BS$4:BS15,"Hold"))+INTERCEPT(AI$4:AI$26,$R$4:$R$26)),NA())</f>
        <v>#N/A</v>
      </c>
      <c r="AV15" s="57" t="e">
        <f>IF(AND(ISNUMBER($U15),COUNT($U$4:$U15)=AV$2),$G15,IF($H15="Hold",AV14,IF(COUNT($U$4:$U15)=AV$2,$V15+AV14,NA())))</f>
        <v>#N/A</v>
      </c>
      <c r="AW15" s="57" t="e">
        <f>IF(AND(ISNUMBER($U15),COUNT($U$4:$U15)=AW$2),$G15,IF($H15="Hold",AW14,IF(COUNT($U$4:$U15)=AW$2,$V15+AW14,NA())))</f>
        <v>#N/A</v>
      </c>
      <c r="AX15" s="57" t="e">
        <f>IF(AND(ISNUMBER($U15),COUNT($U$4:$U15)=AX$2),$G15,IF($H15="Hold",AX14,IF(COUNT($U$4:$U15)=AX$2,$V15+AX14,NA())))</f>
        <v>#N/A</v>
      </c>
      <c r="AY15" s="57" t="e">
        <f>IF(AND(ISNUMBER($U15),COUNT($U$4:$U15)=AY$2),$G15,IF($H15="Hold",AY14,IF(COUNT($U$4:$U15)=AY$2,$V15+AY14,NA())))</f>
        <v>#N/A</v>
      </c>
      <c r="AZ15" s="57" t="e">
        <f>IF(AND(ISNUMBER($U15),COUNT($U$4:$U15)=AZ$2),$G15,IF($H15="Hold",AZ14,IF(COUNT($U$4:$U15)=AZ$2,$V15+AZ14,NA())))</f>
        <v>#N/A</v>
      </c>
      <c r="BA15" s="57" t="e">
        <f>IF(AND(ISNUMBER($U15),COUNT($U$4:$U15)=BA$2),$G15,IF($H15="Hold",BA14,IF(COUNT($U$4:$U15)=BA$2,$V15+BA14,NA())))</f>
        <v>#N/A</v>
      </c>
      <c r="BB15" s="57" t="e">
        <f>IF(AND(ISNUMBER($U15),COUNT($U$4:$U15)=BB$2),$G15,IF($H15="Hold",BB14,IF(COUNT($U$4:$U15)=BB$2,$V15+BB14,NA())))</f>
        <v>#N/A</v>
      </c>
      <c r="BC15" s="57" t="e">
        <f>IF(AND(ISNUMBER($U15),COUNT($U$4:$U15)=BC$2),$G15,IF($H15="Hold",BC14,IF(COUNT($U$4:$U15)=BC$2,$V15+BC14,NA())))</f>
        <v>#N/A</v>
      </c>
      <c r="BD15" s="57" t="e">
        <f>IF(AND(ISNUMBER($U15),COUNT($U$4:$U15)=BD$2),$G15,IF($H15="Hold",BD14,IF(COUNT($U$4:$U15)=BD$2,$V15+BD14,NA())))</f>
        <v>#N/A</v>
      </c>
      <c r="BE15" s="57" t="e">
        <f>IF(AND(ISNUMBER($U15),COUNT($U$4:$U15)=BE$2),$G15,IF($H15="Hold",BE14,IF(COUNT($U$4:$U15)=BE$2,$V15+BE14,NA())))</f>
        <v>#N/A</v>
      </c>
      <c r="BF15" s="57" t="e">
        <f>IF(AND(ISNUMBER($U15),COUNT($U$4:$U15)=BF$2),$G15,IF($H15="Hold",BF14,IF(COUNT($U$4:$U15)=BF$2,$V15+BF14,NA())))</f>
        <v>#N/A</v>
      </c>
      <c r="BG15" s="57" t="e">
        <f>IF(AND(ISNUMBER($U15),COUNT($U$4:$U15)=BG$2),$G15,IF($H15="Hold",BG14,IF(COUNT($U$4:$U15)=BG$2,$V15+BG14,NA())))</f>
        <v>#N/A</v>
      </c>
      <c r="BH15" s="55" t="e">
        <f>IF(AND(COUNT($U$4:$U15)=BH$2,$H15="Hold"),"Hold",NA())</f>
        <v>#N/A</v>
      </c>
      <c r="BI15" s="55" t="e">
        <f>IF(AND(COUNT($U$4:$U15)=BI$2,$H15="Hold"),"Hold",NA())</f>
        <v>#N/A</v>
      </c>
      <c r="BJ15" s="55" t="e">
        <f>IF(AND(COUNT($U$4:$U15)=BJ$2,$H15="Hold"),"Hold",NA())</f>
        <v>#N/A</v>
      </c>
      <c r="BK15" s="55" t="e">
        <f>IF(AND(COUNT($U$4:$U15)=BK$2,$H15="Hold"),"Hold",NA())</f>
        <v>#N/A</v>
      </c>
      <c r="BL15" s="55" t="e">
        <f>IF(AND(COUNT($U$4:$U15)=BL$2,$H15="Hold"),"Hold",NA())</f>
        <v>#N/A</v>
      </c>
      <c r="BM15" s="55" t="e">
        <f>IF(AND(COUNT($U$4:$U15)=BM$2,$H15="Hold"),"Hold",NA())</f>
        <v>#N/A</v>
      </c>
      <c r="BN15" s="55" t="e">
        <f>IF(AND(COUNT($U$4:$U15)=BN$2,$H15="Hold"),"Hold",NA())</f>
        <v>#N/A</v>
      </c>
      <c r="BO15" s="55" t="e">
        <f>IF(AND(COUNT($U$4:$U15)=BO$2,$H15="Hold"),"Hold",NA())</f>
        <v>#N/A</v>
      </c>
      <c r="BP15" s="55" t="e">
        <f>IF(AND(COUNT($U$4:$U15)=BP$2,$H15="Hold"),"Hold",NA())</f>
        <v>#N/A</v>
      </c>
      <c r="BQ15" s="55" t="e">
        <f>IF(AND(COUNT($U$4:$U15)=BQ$2,$H15="Hold"),"Hold",NA())</f>
        <v>#N/A</v>
      </c>
      <c r="BR15" s="55" t="e">
        <f>IF(AND(COUNT($U$4:$U15)=BR$2,$H15="Hold"),"Hold",NA())</f>
        <v>#N/A</v>
      </c>
      <c r="BS15" s="55" t="e">
        <f>IF(AND(COUNT($U$4:$U15)=BS$2,$H15="Hold"),"Hold",NA())</f>
        <v>#N/A</v>
      </c>
    </row>
    <row r="16" spans="1:73" s="96" customFormat="1" ht="18.75" customHeight="1" thickTop="1" x14ac:dyDescent="0.25">
      <c r="B16" s="23"/>
      <c r="C16" s="95"/>
      <c r="D16" s="9">
        <f t="shared" si="2"/>
        <v>24</v>
      </c>
      <c r="E16" s="10">
        <f t="shared" si="3"/>
        <v>42758</v>
      </c>
      <c r="F16" s="5" t="str">
        <f>IFERROR(IF(COUNT(G$4:G16)=0,"",IF(H16="Hold",F15,IF(ISNUMBER(U16),G16,F15+V16))),"")</f>
        <v/>
      </c>
      <c r="G16" s="13"/>
      <c r="H16" s="27"/>
      <c r="I16" s="17"/>
      <c r="J16" s="93"/>
      <c r="K16" s="34"/>
      <c r="L16" s="148" t="s">
        <v>60</v>
      </c>
      <c r="M16" s="148"/>
      <c r="N16" s="138"/>
      <c r="O16" s="139"/>
      <c r="P16" s="37"/>
      <c r="R16" s="46">
        <v>13</v>
      </c>
      <c r="S16" s="47" t="e">
        <f t="shared" si="0"/>
        <v>#N/A</v>
      </c>
      <c r="T16" s="47"/>
      <c r="U16" s="52" t="str">
        <f>IF(H16="30 Mins",$N$19,IF(H16="45 Mins",$N$20,IF(H16="60 Mins",$N$21,IF(H16="Alt 1",$N$22,IF(H16="Alt 2",$N$23,IF(H16="Alt 3",$N$24,IF(H16="Alt 4",$N$25,IF(H16="Alt 5",#REF!,IF(H16="Change",V15,"")))))))))</f>
        <v/>
      </c>
      <c r="V16" s="53" t="e">
        <f>IF(COUNT(U$4:U16)=0,NA(),IF(ISNUMBER(U16),U16,V15))</f>
        <v>#N/A</v>
      </c>
      <c r="W16" s="48" t="e">
        <f t="shared" si="1"/>
        <v>#N/A</v>
      </c>
      <c r="X16" s="72" t="str">
        <f>IF(AND(ISNUMBER($S16),COUNT($U$4:$U16)=X$2),$S16,"")</f>
        <v/>
      </c>
      <c r="Y16" s="72" t="str">
        <f>IF(AND(ISNUMBER($S16),COUNT($U$4:$U16)=Y$2),$S16,"")</f>
        <v/>
      </c>
      <c r="Z16" s="72" t="str">
        <f>IF(AND(ISNUMBER($S16),COUNT($U$4:$U16)=Z$2),$S16,"")</f>
        <v/>
      </c>
      <c r="AA16" s="72" t="str">
        <f>IF(AND(ISNUMBER($S16),COUNT($U$4:$U16)=AA$2),$S16,"")</f>
        <v/>
      </c>
      <c r="AB16" s="72" t="str">
        <f>IF(AND(ISNUMBER($S16),COUNT($U$4:$U16)=AB$2),$S16,"")</f>
        <v/>
      </c>
      <c r="AC16" s="72" t="str">
        <f>IF(AND(ISNUMBER($S16),COUNT($U$4:$U16)=AC$2),$S16,"")</f>
        <v/>
      </c>
      <c r="AD16" s="72" t="str">
        <f>IF(AND(ISNUMBER($S16),COUNT($U$4:$U16)=AD$2),$S16,"")</f>
        <v/>
      </c>
      <c r="AE16" s="72" t="str">
        <f>IF(AND(ISNUMBER($S16),COUNT($U$4:$U16)=AE$2),$S16,"")</f>
        <v/>
      </c>
      <c r="AF16" s="72" t="str">
        <f>IF(AND(ISNUMBER($S16),COUNT($U$4:$U16)=AF$2),$S16,"")</f>
        <v/>
      </c>
      <c r="AG16" s="72" t="str">
        <f>IF(AND(ISNUMBER($S16),COUNT($U$4:$U16)=AG$2),$S16,"")</f>
        <v/>
      </c>
      <c r="AH16" s="72" t="str">
        <f>IF(AND(ISNUMBER($S16),COUNT($U$4:$U16)=AH$2),$S16,"")</f>
        <v/>
      </c>
      <c r="AI16" s="72" t="str">
        <f>IF(AND(ISNUMBER($S16),COUNT($U$4:$U16)=AI$2),$S16,"")</f>
        <v/>
      </c>
      <c r="AJ16" s="51" t="e">
        <f>IFERROR(IF(COUNT($U$4:$U16)&lt;&gt;AJ$2,NA(),SLOPE(X$4:X$26,$R$4:$R$26)*($R16-COUNTIF(BH$4:BH16,"Hold"))+INTERCEPT(X$4:X$26,$R$4:$R$26)),NA())</f>
        <v>#N/A</v>
      </c>
      <c r="AK16" s="51" t="e">
        <f>IFERROR(IF(COUNT($U$4:$U16)&lt;&gt;AK$2,NA(),SLOPE(Y$4:Y$26,$R$4:$R$26)*($R16-COUNTIF(BI$4:BI16,"Hold"))+INTERCEPT(Y$4:Y$26,$R$4:$R$26)),NA())</f>
        <v>#N/A</v>
      </c>
      <c r="AL16" s="51" t="e">
        <f>IFERROR(IF(COUNT($U$4:$U16)&lt;&gt;AL$2,NA(),SLOPE(Z$4:Z$26,$R$4:$R$26)*($R16-COUNTIF(BJ$4:BJ16,"Hold"))+INTERCEPT(Z$4:Z$26,$R$4:$R$26)),NA())</f>
        <v>#N/A</v>
      </c>
      <c r="AM16" s="51" t="e">
        <f>IFERROR(IF(COUNT($U$4:$U16)&lt;&gt;AM$2,NA(),SLOPE(AA$4:AA$26,$R$4:$R$26)*($R16-COUNTIF(BK$4:BK16,"Hold"))+INTERCEPT(AA$4:AA$26,$R$4:$R$26)),NA())</f>
        <v>#N/A</v>
      </c>
      <c r="AN16" s="51" t="e">
        <f>IFERROR(IF(COUNT($U$4:$U16)&lt;&gt;AN$2,NA(),SLOPE(AB$4:AB$26,$R$4:$R$26)*($R16-COUNTIF(BL$4:BL16,"Hold"))+INTERCEPT(AB$4:AB$26,$R$4:$R$26)),NA())</f>
        <v>#N/A</v>
      </c>
      <c r="AO16" s="51" t="e">
        <f>IFERROR(IF(COUNT($U$4:$U16)&lt;&gt;AO$2,NA(),SLOPE(AC$4:AC$26,$R$4:$R$26)*($R16-COUNTIF(BM$4:BM16,"Hold"))+INTERCEPT(AC$4:AC$26,$R$4:$R$26)),NA())</f>
        <v>#N/A</v>
      </c>
      <c r="AP16" s="51" t="e">
        <f>IFERROR(IF(COUNT($U$4:$U16)&lt;&gt;AP$2,NA(),SLOPE(AD$4:AD$26,$R$4:$R$26)*($R16-COUNTIF(BN$4:BN16,"Hold"))+INTERCEPT(AD$4:AD$26,$R$4:$R$26)),NA())</f>
        <v>#N/A</v>
      </c>
      <c r="AQ16" s="51" t="e">
        <f>IFERROR(IF(COUNT($U$4:$U16)&lt;&gt;AQ$2,NA(),SLOPE(AE$4:AE$26,$R$4:$R$26)*($R16-COUNTIF(BO$4:BO16,"Hold"))+INTERCEPT(AE$4:AE$26,$R$4:$R$26)),NA())</f>
        <v>#N/A</v>
      </c>
      <c r="AR16" s="51" t="e">
        <f>IFERROR(IF(COUNT($U$4:$U16)&lt;&gt;AR$2,NA(),SLOPE(AF$4:AF$26,$R$4:$R$26)*($R16-COUNTIF(BP$4:BP16,"Hold"))+INTERCEPT(AF$4:AF$26,$R$4:$R$26)),NA())</f>
        <v>#N/A</v>
      </c>
      <c r="AS16" s="51" t="e">
        <f>IFERROR(IF(COUNT($U$4:$U16)&lt;&gt;AS$2,NA(),SLOPE(AG$4:AG$26,$R$4:$R$26)*($R16-COUNTIF(BQ$4:BQ16,"Hold"))+INTERCEPT(AG$4:AG$26,$R$4:$R$26)),NA())</f>
        <v>#N/A</v>
      </c>
      <c r="AT16" s="51" t="e">
        <f>IFERROR(IF(COUNT($U$4:$U16)&lt;&gt;AT$2,NA(),SLOPE(AH$4:AH$26,$R$4:$R$26)*($R16-COUNTIF(BR$4:BR16,"Hold"))+INTERCEPT(AH$4:AH$26,$R$4:$R$26)),NA())</f>
        <v>#N/A</v>
      </c>
      <c r="AU16" s="51" t="e">
        <f>IFERROR(IF(COUNT($U$4:$U16)&lt;&gt;AU$2,NA(),SLOPE(AI$4:AI$26,$R$4:$R$26)*($R16-COUNTIF(BS$4:BS16,"Hold"))+INTERCEPT(AI$4:AI$26,$R$4:$R$26)),NA())</f>
        <v>#N/A</v>
      </c>
      <c r="AV16" s="57" t="e">
        <f>IF(AND(ISNUMBER($U16),COUNT($U$4:$U16)=AV$2),$G16,IF($H16="Hold",AV15,IF(COUNT($U$4:$U16)=AV$2,$V16+AV15,NA())))</f>
        <v>#N/A</v>
      </c>
      <c r="AW16" s="57" t="e">
        <f>IF(AND(ISNUMBER($U16),COUNT($U$4:$U16)=AW$2),$G16,IF($H16="Hold",AW15,IF(COUNT($U$4:$U16)=AW$2,$V16+AW15,NA())))</f>
        <v>#N/A</v>
      </c>
      <c r="AX16" s="57" t="e">
        <f>IF(AND(ISNUMBER($U16),COUNT($U$4:$U16)=AX$2),$G16,IF($H16="Hold",AX15,IF(COUNT($U$4:$U16)=AX$2,$V16+AX15,NA())))</f>
        <v>#N/A</v>
      </c>
      <c r="AY16" s="57" t="e">
        <f>IF(AND(ISNUMBER($U16),COUNT($U$4:$U16)=AY$2),$G16,IF($H16="Hold",AY15,IF(COUNT($U$4:$U16)=AY$2,$V16+AY15,NA())))</f>
        <v>#N/A</v>
      </c>
      <c r="AZ16" s="57" t="e">
        <f>IF(AND(ISNUMBER($U16),COUNT($U$4:$U16)=AZ$2),$G16,IF($H16="Hold",AZ15,IF(COUNT($U$4:$U16)=AZ$2,$V16+AZ15,NA())))</f>
        <v>#N/A</v>
      </c>
      <c r="BA16" s="57" t="e">
        <f>IF(AND(ISNUMBER($U16),COUNT($U$4:$U16)=BA$2),$G16,IF($H16="Hold",BA15,IF(COUNT($U$4:$U16)=BA$2,$V16+BA15,NA())))</f>
        <v>#N/A</v>
      </c>
      <c r="BB16" s="57" t="e">
        <f>IF(AND(ISNUMBER($U16),COUNT($U$4:$U16)=BB$2),$G16,IF($H16="Hold",BB15,IF(COUNT($U$4:$U16)=BB$2,$V16+BB15,NA())))</f>
        <v>#N/A</v>
      </c>
      <c r="BC16" s="57" t="e">
        <f>IF(AND(ISNUMBER($U16),COUNT($U$4:$U16)=BC$2),$G16,IF($H16="Hold",BC15,IF(COUNT($U$4:$U16)=BC$2,$V16+BC15,NA())))</f>
        <v>#N/A</v>
      </c>
      <c r="BD16" s="57" t="e">
        <f>IF(AND(ISNUMBER($U16),COUNT($U$4:$U16)=BD$2),$G16,IF($H16="Hold",BD15,IF(COUNT($U$4:$U16)=BD$2,$V16+BD15,NA())))</f>
        <v>#N/A</v>
      </c>
      <c r="BE16" s="57" t="e">
        <f>IF(AND(ISNUMBER($U16),COUNT($U$4:$U16)=BE$2),$G16,IF($H16="Hold",BE15,IF(COUNT($U$4:$U16)=BE$2,$V16+BE15,NA())))</f>
        <v>#N/A</v>
      </c>
      <c r="BF16" s="57" t="e">
        <f>IF(AND(ISNUMBER($U16),COUNT($U$4:$U16)=BF$2),$G16,IF($H16="Hold",BF15,IF(COUNT($U$4:$U16)=BF$2,$V16+BF15,NA())))</f>
        <v>#N/A</v>
      </c>
      <c r="BG16" s="57" t="e">
        <f>IF(AND(ISNUMBER($U16),COUNT($U$4:$U16)=BG$2),$G16,IF($H16="Hold",BG15,IF(COUNT($U$4:$U16)=BG$2,$V16+BG15,NA())))</f>
        <v>#N/A</v>
      </c>
      <c r="BH16" s="55" t="e">
        <f>IF(AND(COUNT($U$4:$U16)=BH$2,$H16="Hold"),"Hold",NA())</f>
        <v>#N/A</v>
      </c>
      <c r="BI16" s="55" t="e">
        <f>IF(AND(COUNT($U$4:$U16)=BI$2,$H16="Hold"),"Hold",NA())</f>
        <v>#N/A</v>
      </c>
      <c r="BJ16" s="55" t="e">
        <f>IF(AND(COUNT($U$4:$U16)=BJ$2,$H16="Hold"),"Hold",NA())</f>
        <v>#N/A</v>
      </c>
      <c r="BK16" s="55" t="e">
        <f>IF(AND(COUNT($U$4:$U16)=BK$2,$H16="Hold"),"Hold",NA())</f>
        <v>#N/A</v>
      </c>
      <c r="BL16" s="55" t="e">
        <f>IF(AND(COUNT($U$4:$U16)=BL$2,$H16="Hold"),"Hold",NA())</f>
        <v>#N/A</v>
      </c>
      <c r="BM16" s="55" t="e">
        <f>IF(AND(COUNT($U$4:$U16)=BM$2,$H16="Hold"),"Hold",NA())</f>
        <v>#N/A</v>
      </c>
      <c r="BN16" s="55" t="e">
        <f>IF(AND(COUNT($U$4:$U16)=BN$2,$H16="Hold"),"Hold",NA())</f>
        <v>#N/A</v>
      </c>
      <c r="BO16" s="55" t="e">
        <f>IF(AND(COUNT($U$4:$U16)=BO$2,$H16="Hold"),"Hold",NA())</f>
        <v>#N/A</v>
      </c>
      <c r="BP16" s="55" t="e">
        <f>IF(AND(COUNT($U$4:$U16)=BP$2,$H16="Hold"),"Hold",NA())</f>
        <v>#N/A</v>
      </c>
      <c r="BQ16" s="55" t="e">
        <f>IF(AND(COUNT($U$4:$U16)=BQ$2,$H16="Hold"),"Hold",NA())</f>
        <v>#N/A</v>
      </c>
      <c r="BR16" s="55" t="e">
        <f>IF(AND(COUNT($U$4:$U16)=BR$2,$H16="Hold"),"Hold",NA())</f>
        <v>#N/A</v>
      </c>
      <c r="BS16" s="55" t="e">
        <f>IF(AND(COUNT($U$4:$U16)=BS$2,$H16="Hold"),"Hold",NA())</f>
        <v>#N/A</v>
      </c>
    </row>
    <row r="17" spans="1:71" s="96" customFormat="1" ht="18.75" customHeight="1" x14ac:dyDescent="0.25">
      <c r="B17" s="23"/>
      <c r="C17" s="95"/>
      <c r="D17" s="9">
        <f t="shared" si="2"/>
        <v>26</v>
      </c>
      <c r="E17" s="10">
        <f t="shared" si="3"/>
        <v>42772</v>
      </c>
      <c r="F17" s="5" t="str">
        <f>IFERROR(IF(COUNT(G$4:G17)=0,"",IF(H17="Hold",F16,IF(ISNUMBER(U17),G17,F16+V17))),"")</f>
        <v/>
      </c>
      <c r="G17" s="13"/>
      <c r="H17" s="27"/>
      <c r="I17" s="17"/>
      <c r="J17" s="93"/>
      <c r="K17" s="34"/>
      <c r="L17" s="74"/>
      <c r="M17" s="74"/>
      <c r="N17" s="75"/>
      <c r="O17" s="75"/>
      <c r="P17" s="37"/>
      <c r="R17" s="46">
        <v>14</v>
      </c>
      <c r="S17" s="47" t="e">
        <f t="shared" si="0"/>
        <v>#N/A</v>
      </c>
      <c r="T17" s="47"/>
      <c r="U17" s="52" t="str">
        <f>IF(H17="30 Mins",$N$19,IF(H17="45 Mins",$N$20,IF(H17="60 Mins",$N$21,IF(H17="Alt 1",$N$22,IF(H17="Alt 2",$N$23,IF(H17="Alt 3",$N$24,IF(H17="Alt 4",$N$25,IF(H17="Alt 5",#REF!,IF(H17="Change",V16,"")))))))))</f>
        <v/>
      </c>
      <c r="V17" s="53" t="e">
        <f>IF(COUNT(U$4:U17)=0,NA(),IF(ISNUMBER(U17),U17,V16))</f>
        <v>#N/A</v>
      </c>
      <c r="W17" s="48" t="e">
        <f t="shared" si="1"/>
        <v>#N/A</v>
      </c>
      <c r="X17" s="72" t="str">
        <f>IF(AND(ISNUMBER($S17),COUNT($U$4:$U17)=X$2),$S17,"")</f>
        <v/>
      </c>
      <c r="Y17" s="72" t="str">
        <f>IF(AND(ISNUMBER($S17),COUNT($U$4:$U17)=Y$2),$S17,"")</f>
        <v/>
      </c>
      <c r="Z17" s="72" t="str">
        <f>IF(AND(ISNUMBER($S17),COUNT($U$4:$U17)=Z$2),$S17,"")</f>
        <v/>
      </c>
      <c r="AA17" s="72" t="str">
        <f>IF(AND(ISNUMBER($S17),COUNT($U$4:$U17)=AA$2),$S17,"")</f>
        <v/>
      </c>
      <c r="AB17" s="72" t="str">
        <f>IF(AND(ISNUMBER($S17),COUNT($U$4:$U17)=AB$2),$S17,"")</f>
        <v/>
      </c>
      <c r="AC17" s="72" t="str">
        <f>IF(AND(ISNUMBER($S17),COUNT($U$4:$U17)=AC$2),$S17,"")</f>
        <v/>
      </c>
      <c r="AD17" s="72" t="str">
        <f>IF(AND(ISNUMBER($S17),COUNT($U$4:$U17)=AD$2),$S17,"")</f>
        <v/>
      </c>
      <c r="AE17" s="72" t="str">
        <f>IF(AND(ISNUMBER($S17),COUNT($U$4:$U17)=AE$2),$S17,"")</f>
        <v/>
      </c>
      <c r="AF17" s="72" t="str">
        <f>IF(AND(ISNUMBER($S17),COUNT($U$4:$U17)=AF$2),$S17,"")</f>
        <v/>
      </c>
      <c r="AG17" s="72" t="str">
        <f>IF(AND(ISNUMBER($S17),COUNT($U$4:$U17)=AG$2),$S17,"")</f>
        <v/>
      </c>
      <c r="AH17" s="72" t="str">
        <f>IF(AND(ISNUMBER($S17),COUNT($U$4:$U17)=AH$2),$S17,"")</f>
        <v/>
      </c>
      <c r="AI17" s="72" t="str">
        <f>IF(AND(ISNUMBER($S17),COUNT($U$4:$U17)=AI$2),$S17,"")</f>
        <v/>
      </c>
      <c r="AJ17" s="51" t="e">
        <f>IFERROR(IF(COUNT($U$4:$U17)&lt;&gt;AJ$2,NA(),SLOPE(X$4:X$26,$R$4:$R$26)*($R17-COUNTIF(BH$4:BH17,"Hold"))+INTERCEPT(X$4:X$26,$R$4:$R$26)),NA())</f>
        <v>#N/A</v>
      </c>
      <c r="AK17" s="51" t="e">
        <f>IFERROR(IF(COUNT($U$4:$U17)&lt;&gt;AK$2,NA(),SLOPE(Y$4:Y$26,$R$4:$R$26)*($R17-COUNTIF(BI$4:BI17,"Hold"))+INTERCEPT(Y$4:Y$26,$R$4:$R$26)),NA())</f>
        <v>#N/A</v>
      </c>
      <c r="AL17" s="51" t="e">
        <f>IFERROR(IF(COUNT($U$4:$U17)&lt;&gt;AL$2,NA(),SLOPE(Z$4:Z$26,$R$4:$R$26)*($R17-COUNTIF(BJ$4:BJ17,"Hold"))+INTERCEPT(Z$4:Z$26,$R$4:$R$26)),NA())</f>
        <v>#N/A</v>
      </c>
      <c r="AM17" s="51" t="e">
        <f>IFERROR(IF(COUNT($U$4:$U17)&lt;&gt;AM$2,NA(),SLOPE(AA$4:AA$26,$R$4:$R$26)*($R17-COUNTIF(BK$4:BK17,"Hold"))+INTERCEPT(AA$4:AA$26,$R$4:$R$26)),NA())</f>
        <v>#N/A</v>
      </c>
      <c r="AN17" s="51" t="e">
        <f>IFERROR(IF(COUNT($U$4:$U17)&lt;&gt;AN$2,NA(),SLOPE(AB$4:AB$26,$R$4:$R$26)*($R17-COUNTIF(BL$4:BL17,"Hold"))+INTERCEPT(AB$4:AB$26,$R$4:$R$26)),NA())</f>
        <v>#N/A</v>
      </c>
      <c r="AO17" s="51" t="e">
        <f>IFERROR(IF(COUNT($U$4:$U17)&lt;&gt;AO$2,NA(),SLOPE(AC$4:AC$26,$R$4:$R$26)*($R17-COUNTIF(BM$4:BM17,"Hold"))+INTERCEPT(AC$4:AC$26,$R$4:$R$26)),NA())</f>
        <v>#N/A</v>
      </c>
      <c r="AP17" s="51" t="e">
        <f>IFERROR(IF(COUNT($U$4:$U17)&lt;&gt;AP$2,NA(),SLOPE(AD$4:AD$26,$R$4:$R$26)*($R17-COUNTIF(BN$4:BN17,"Hold"))+INTERCEPT(AD$4:AD$26,$R$4:$R$26)),NA())</f>
        <v>#N/A</v>
      </c>
      <c r="AQ17" s="51" t="e">
        <f>IFERROR(IF(COUNT($U$4:$U17)&lt;&gt;AQ$2,NA(),SLOPE(AE$4:AE$26,$R$4:$R$26)*($R17-COUNTIF(BO$4:BO17,"Hold"))+INTERCEPT(AE$4:AE$26,$R$4:$R$26)),NA())</f>
        <v>#N/A</v>
      </c>
      <c r="AR17" s="51" t="e">
        <f>IFERROR(IF(COUNT($U$4:$U17)&lt;&gt;AR$2,NA(),SLOPE(AF$4:AF$26,$R$4:$R$26)*($R17-COUNTIF(BP$4:BP17,"Hold"))+INTERCEPT(AF$4:AF$26,$R$4:$R$26)),NA())</f>
        <v>#N/A</v>
      </c>
      <c r="AS17" s="51" t="e">
        <f>IFERROR(IF(COUNT($U$4:$U17)&lt;&gt;AS$2,NA(),SLOPE(AG$4:AG$26,$R$4:$R$26)*($R17-COUNTIF(BQ$4:BQ17,"Hold"))+INTERCEPT(AG$4:AG$26,$R$4:$R$26)),NA())</f>
        <v>#N/A</v>
      </c>
      <c r="AT17" s="51" t="e">
        <f>IFERROR(IF(COUNT($U$4:$U17)&lt;&gt;AT$2,NA(),SLOPE(AH$4:AH$26,$R$4:$R$26)*($R17-COUNTIF(BR$4:BR17,"Hold"))+INTERCEPT(AH$4:AH$26,$R$4:$R$26)),NA())</f>
        <v>#N/A</v>
      </c>
      <c r="AU17" s="51" t="e">
        <f>IFERROR(IF(COUNT($U$4:$U17)&lt;&gt;AU$2,NA(),SLOPE(AI$4:AI$26,$R$4:$R$26)*($R17-COUNTIF(BS$4:BS17,"Hold"))+INTERCEPT(AI$4:AI$26,$R$4:$R$26)),NA())</f>
        <v>#N/A</v>
      </c>
      <c r="AV17" s="57" t="e">
        <f>IF(AND(ISNUMBER($U17),COUNT($U$4:$U17)=AV$2),$G17,IF($H17="Hold",AV16,IF(COUNT($U$4:$U17)=AV$2,$V17+AV16,NA())))</f>
        <v>#N/A</v>
      </c>
      <c r="AW17" s="57" t="e">
        <f>IF(AND(ISNUMBER($U17),COUNT($U$4:$U17)=AW$2),$G17,IF($H17="Hold",AW16,IF(COUNT($U$4:$U17)=AW$2,$V17+AW16,NA())))</f>
        <v>#N/A</v>
      </c>
      <c r="AX17" s="57" t="e">
        <f>IF(AND(ISNUMBER($U17),COUNT($U$4:$U17)=AX$2),$G17,IF($H17="Hold",AX16,IF(COUNT($U$4:$U17)=AX$2,$V17+AX16,NA())))</f>
        <v>#N/A</v>
      </c>
      <c r="AY17" s="57" t="e">
        <f>IF(AND(ISNUMBER($U17),COUNT($U$4:$U17)=AY$2),$G17,IF($H17="Hold",AY16,IF(COUNT($U$4:$U17)=AY$2,$V17+AY16,NA())))</f>
        <v>#N/A</v>
      </c>
      <c r="AZ17" s="57" t="e">
        <f>IF(AND(ISNUMBER($U17),COUNT($U$4:$U17)=AZ$2),$G17,IF($H17="Hold",AZ16,IF(COUNT($U$4:$U17)=AZ$2,$V17+AZ16,NA())))</f>
        <v>#N/A</v>
      </c>
      <c r="BA17" s="57" t="e">
        <f>IF(AND(ISNUMBER($U17),COUNT($U$4:$U17)=BA$2),$G17,IF($H17="Hold",BA16,IF(COUNT($U$4:$U17)=BA$2,$V17+BA16,NA())))</f>
        <v>#N/A</v>
      </c>
      <c r="BB17" s="57" t="e">
        <f>IF(AND(ISNUMBER($U17),COUNT($U$4:$U17)=BB$2),$G17,IF($H17="Hold",BB16,IF(COUNT($U$4:$U17)=BB$2,$V17+BB16,NA())))</f>
        <v>#N/A</v>
      </c>
      <c r="BC17" s="57" t="e">
        <f>IF(AND(ISNUMBER($U17),COUNT($U$4:$U17)=BC$2),$G17,IF($H17="Hold",BC16,IF(COUNT($U$4:$U17)=BC$2,$V17+BC16,NA())))</f>
        <v>#N/A</v>
      </c>
      <c r="BD17" s="57" t="e">
        <f>IF(AND(ISNUMBER($U17),COUNT($U$4:$U17)=BD$2),$G17,IF($H17="Hold",BD16,IF(COUNT($U$4:$U17)=BD$2,$V17+BD16,NA())))</f>
        <v>#N/A</v>
      </c>
      <c r="BE17" s="57" t="e">
        <f>IF(AND(ISNUMBER($U17),COUNT($U$4:$U17)=BE$2),$G17,IF($H17="Hold",BE16,IF(COUNT($U$4:$U17)=BE$2,$V17+BE16,NA())))</f>
        <v>#N/A</v>
      </c>
      <c r="BF17" s="57" t="e">
        <f>IF(AND(ISNUMBER($U17),COUNT($U$4:$U17)=BF$2),$G17,IF($H17="Hold",BF16,IF(COUNT($U$4:$U17)=BF$2,$V17+BF16,NA())))</f>
        <v>#N/A</v>
      </c>
      <c r="BG17" s="57" t="e">
        <f>IF(AND(ISNUMBER($U17),COUNT($U$4:$U17)=BG$2),$G17,IF($H17="Hold",BG16,IF(COUNT($U$4:$U17)=BG$2,$V17+BG16,NA())))</f>
        <v>#N/A</v>
      </c>
      <c r="BH17" s="55" t="e">
        <f>IF(AND(COUNT($U$4:$U17)=BH$2,$H17="Hold"),"Hold",NA())</f>
        <v>#N/A</v>
      </c>
      <c r="BI17" s="55" t="e">
        <f>IF(AND(COUNT($U$4:$U17)=BI$2,$H17="Hold"),"Hold",NA())</f>
        <v>#N/A</v>
      </c>
      <c r="BJ17" s="55" t="e">
        <f>IF(AND(COUNT($U$4:$U17)=BJ$2,$H17="Hold"),"Hold",NA())</f>
        <v>#N/A</v>
      </c>
      <c r="BK17" s="55" t="e">
        <f>IF(AND(COUNT($U$4:$U17)=BK$2,$H17="Hold"),"Hold",NA())</f>
        <v>#N/A</v>
      </c>
      <c r="BL17" s="55" t="e">
        <f>IF(AND(COUNT($U$4:$U17)=BL$2,$H17="Hold"),"Hold",NA())</f>
        <v>#N/A</v>
      </c>
      <c r="BM17" s="55" t="e">
        <f>IF(AND(COUNT($U$4:$U17)=BM$2,$H17="Hold"),"Hold",NA())</f>
        <v>#N/A</v>
      </c>
      <c r="BN17" s="55" t="e">
        <f>IF(AND(COUNT($U$4:$U17)=BN$2,$H17="Hold"),"Hold",NA())</f>
        <v>#N/A</v>
      </c>
      <c r="BO17" s="55" t="e">
        <f>IF(AND(COUNT($U$4:$U17)=BO$2,$H17="Hold"),"Hold",NA())</f>
        <v>#N/A</v>
      </c>
      <c r="BP17" s="55" t="e">
        <f>IF(AND(COUNT($U$4:$U17)=BP$2,$H17="Hold"),"Hold",NA())</f>
        <v>#N/A</v>
      </c>
      <c r="BQ17" s="55" t="e">
        <f>IF(AND(COUNT($U$4:$U17)=BQ$2,$H17="Hold"),"Hold",NA())</f>
        <v>#N/A</v>
      </c>
      <c r="BR17" s="55" t="e">
        <f>IF(AND(COUNT($U$4:$U17)=BR$2,$H17="Hold"),"Hold",NA())</f>
        <v>#N/A</v>
      </c>
      <c r="BS17" s="55" t="e">
        <f>IF(AND(COUNT($U$4:$U17)=BS$2,$H17="Hold"),"Hold",NA())</f>
        <v>#N/A</v>
      </c>
    </row>
    <row r="18" spans="1:71" s="96" customFormat="1" ht="18.75" customHeight="1" x14ac:dyDescent="0.25">
      <c r="B18" s="23"/>
      <c r="C18" s="95"/>
      <c r="D18" s="9">
        <f t="shared" si="2"/>
        <v>28</v>
      </c>
      <c r="E18" s="10">
        <f t="shared" si="3"/>
        <v>42786</v>
      </c>
      <c r="F18" s="5" t="str">
        <f>IFERROR(IF(COUNT(G$4:G18)=0,"",IF(H18="Hold",F17,IF(ISNUMBER(U18),G18,F17+V18))),"")</f>
        <v/>
      </c>
      <c r="G18" s="13"/>
      <c r="H18" s="27"/>
      <c r="I18" s="17"/>
      <c r="J18" s="93"/>
      <c r="K18" s="34"/>
      <c r="L18" s="155" t="s">
        <v>73</v>
      </c>
      <c r="M18" s="155"/>
      <c r="N18" s="155"/>
      <c r="O18" s="155"/>
      <c r="P18" s="37"/>
      <c r="R18" s="46">
        <v>15</v>
      </c>
      <c r="S18" s="47" t="e">
        <f t="shared" si="0"/>
        <v>#N/A</v>
      </c>
      <c r="T18" s="47"/>
      <c r="U18" s="52" t="str">
        <f>IF(H18="30 Mins",$N$19,IF(H18="45 Mins",$N$20,IF(H18="60 Mins",$N$21,IF(H18="Alt 1",$N$22,IF(H18="Alt 2",$N$23,IF(H18="Alt 3",$N$24,IF(H18="Alt 4",$N$25,IF(H18="Alt 5",#REF!,IF(H18="Change",V17,"")))))))))</f>
        <v/>
      </c>
      <c r="V18" s="53" t="e">
        <f>IF(COUNT(U$4:U18)=0,NA(),IF(ISNUMBER(U18),U18,V17))</f>
        <v>#N/A</v>
      </c>
      <c r="W18" s="48" t="e">
        <f t="shared" si="1"/>
        <v>#N/A</v>
      </c>
      <c r="X18" s="72" t="str">
        <f>IF(AND(ISNUMBER($S18),COUNT($U$4:$U18)=X$2),$S18,"")</f>
        <v/>
      </c>
      <c r="Y18" s="72" t="str">
        <f>IF(AND(ISNUMBER($S18),COUNT($U$4:$U18)=Y$2),$S18,"")</f>
        <v/>
      </c>
      <c r="Z18" s="72" t="str">
        <f>IF(AND(ISNUMBER($S18),COUNT($U$4:$U18)=Z$2),$S18,"")</f>
        <v/>
      </c>
      <c r="AA18" s="72" t="str">
        <f>IF(AND(ISNUMBER($S18),COUNT($U$4:$U18)=AA$2),$S18,"")</f>
        <v/>
      </c>
      <c r="AB18" s="72" t="str">
        <f>IF(AND(ISNUMBER($S18),COUNT($U$4:$U18)=AB$2),$S18,"")</f>
        <v/>
      </c>
      <c r="AC18" s="72" t="str">
        <f>IF(AND(ISNUMBER($S18),COUNT($U$4:$U18)=AC$2),$S18,"")</f>
        <v/>
      </c>
      <c r="AD18" s="72" t="str">
        <f>IF(AND(ISNUMBER($S18),COUNT($U$4:$U18)=AD$2),$S18,"")</f>
        <v/>
      </c>
      <c r="AE18" s="72" t="str">
        <f>IF(AND(ISNUMBER($S18),COUNT($U$4:$U18)=AE$2),$S18,"")</f>
        <v/>
      </c>
      <c r="AF18" s="72" t="str">
        <f>IF(AND(ISNUMBER($S18),COUNT($U$4:$U18)=AF$2),$S18,"")</f>
        <v/>
      </c>
      <c r="AG18" s="72" t="str">
        <f>IF(AND(ISNUMBER($S18),COUNT($U$4:$U18)=AG$2),$S18,"")</f>
        <v/>
      </c>
      <c r="AH18" s="72" t="str">
        <f>IF(AND(ISNUMBER($S18),COUNT($U$4:$U18)=AH$2),$S18,"")</f>
        <v/>
      </c>
      <c r="AI18" s="72" t="str">
        <f>IF(AND(ISNUMBER($S18),COUNT($U$4:$U18)=AI$2),$S18,"")</f>
        <v/>
      </c>
      <c r="AJ18" s="51" t="e">
        <f>IFERROR(IF(COUNT($U$4:$U18)&lt;&gt;AJ$2,NA(),SLOPE(X$4:X$26,$R$4:$R$26)*($R18-COUNTIF(BH$4:BH18,"Hold"))+INTERCEPT(X$4:X$26,$R$4:$R$26)),NA())</f>
        <v>#N/A</v>
      </c>
      <c r="AK18" s="51" t="e">
        <f>IFERROR(IF(COUNT($U$4:$U18)&lt;&gt;AK$2,NA(),SLOPE(Y$4:Y$26,$R$4:$R$26)*($R18-COUNTIF(BI$4:BI18,"Hold"))+INTERCEPT(Y$4:Y$26,$R$4:$R$26)),NA())</f>
        <v>#N/A</v>
      </c>
      <c r="AL18" s="51" t="e">
        <f>IFERROR(IF(COUNT($U$4:$U18)&lt;&gt;AL$2,NA(),SLOPE(Z$4:Z$26,$R$4:$R$26)*($R18-COUNTIF(BJ$4:BJ18,"Hold"))+INTERCEPT(Z$4:Z$26,$R$4:$R$26)),NA())</f>
        <v>#N/A</v>
      </c>
      <c r="AM18" s="51" t="e">
        <f>IFERROR(IF(COUNT($U$4:$U18)&lt;&gt;AM$2,NA(),SLOPE(AA$4:AA$26,$R$4:$R$26)*($R18-COUNTIF(BK$4:BK18,"Hold"))+INTERCEPT(AA$4:AA$26,$R$4:$R$26)),NA())</f>
        <v>#N/A</v>
      </c>
      <c r="AN18" s="51" t="e">
        <f>IFERROR(IF(COUNT($U$4:$U18)&lt;&gt;AN$2,NA(),SLOPE(AB$4:AB$26,$R$4:$R$26)*($R18-COUNTIF(BL$4:BL18,"Hold"))+INTERCEPT(AB$4:AB$26,$R$4:$R$26)),NA())</f>
        <v>#N/A</v>
      </c>
      <c r="AO18" s="51" t="e">
        <f>IFERROR(IF(COUNT($U$4:$U18)&lt;&gt;AO$2,NA(),SLOPE(AC$4:AC$26,$R$4:$R$26)*($R18-COUNTIF(BM$4:BM18,"Hold"))+INTERCEPT(AC$4:AC$26,$R$4:$R$26)),NA())</f>
        <v>#N/A</v>
      </c>
      <c r="AP18" s="51" t="e">
        <f>IFERROR(IF(COUNT($U$4:$U18)&lt;&gt;AP$2,NA(),SLOPE(AD$4:AD$26,$R$4:$R$26)*($R18-COUNTIF(BN$4:BN18,"Hold"))+INTERCEPT(AD$4:AD$26,$R$4:$R$26)),NA())</f>
        <v>#N/A</v>
      </c>
      <c r="AQ18" s="51" t="e">
        <f>IFERROR(IF(COUNT($U$4:$U18)&lt;&gt;AQ$2,NA(),SLOPE(AE$4:AE$26,$R$4:$R$26)*($R18-COUNTIF(BO$4:BO18,"Hold"))+INTERCEPT(AE$4:AE$26,$R$4:$R$26)),NA())</f>
        <v>#N/A</v>
      </c>
      <c r="AR18" s="51" t="e">
        <f>IFERROR(IF(COUNT($U$4:$U18)&lt;&gt;AR$2,NA(),SLOPE(AF$4:AF$26,$R$4:$R$26)*($R18-COUNTIF(BP$4:BP18,"Hold"))+INTERCEPT(AF$4:AF$26,$R$4:$R$26)),NA())</f>
        <v>#N/A</v>
      </c>
      <c r="AS18" s="51" t="e">
        <f>IFERROR(IF(COUNT($U$4:$U18)&lt;&gt;AS$2,NA(),SLOPE(AG$4:AG$26,$R$4:$R$26)*($R18-COUNTIF(BQ$4:BQ18,"Hold"))+INTERCEPT(AG$4:AG$26,$R$4:$R$26)),NA())</f>
        <v>#N/A</v>
      </c>
      <c r="AT18" s="51" t="e">
        <f>IFERROR(IF(COUNT($U$4:$U18)&lt;&gt;AT$2,NA(),SLOPE(AH$4:AH$26,$R$4:$R$26)*($R18-COUNTIF(BR$4:BR18,"Hold"))+INTERCEPT(AH$4:AH$26,$R$4:$R$26)),NA())</f>
        <v>#N/A</v>
      </c>
      <c r="AU18" s="51" t="e">
        <f>IFERROR(IF(COUNT($U$4:$U18)&lt;&gt;AU$2,NA(),SLOPE(AI$4:AI$26,$R$4:$R$26)*($R18-COUNTIF(BS$4:BS18,"Hold"))+INTERCEPT(AI$4:AI$26,$R$4:$R$26)),NA())</f>
        <v>#N/A</v>
      </c>
      <c r="AV18" s="57" t="e">
        <f>IF(AND(ISNUMBER($U18),COUNT($U$4:$U18)=AV$2),$G18,IF($H18="Hold",AV17,IF(COUNT($U$4:$U18)=AV$2,$V18+AV17,NA())))</f>
        <v>#N/A</v>
      </c>
      <c r="AW18" s="57" t="e">
        <f>IF(AND(ISNUMBER($U18),COUNT($U$4:$U18)=AW$2),$G18,IF($H18="Hold",AW17,IF(COUNT($U$4:$U18)=AW$2,$V18+AW17,NA())))</f>
        <v>#N/A</v>
      </c>
      <c r="AX18" s="57" t="e">
        <f>IF(AND(ISNUMBER($U18),COUNT($U$4:$U18)=AX$2),$G18,IF($H18="Hold",AX17,IF(COUNT($U$4:$U18)=AX$2,$V18+AX17,NA())))</f>
        <v>#N/A</v>
      </c>
      <c r="AY18" s="57" t="e">
        <f>IF(AND(ISNUMBER($U18),COUNT($U$4:$U18)=AY$2),$G18,IF($H18="Hold",AY17,IF(COUNT($U$4:$U18)=AY$2,$V18+AY17,NA())))</f>
        <v>#N/A</v>
      </c>
      <c r="AZ18" s="57" t="e">
        <f>IF(AND(ISNUMBER($U18),COUNT($U$4:$U18)=AZ$2),$G18,IF($H18="Hold",AZ17,IF(COUNT($U$4:$U18)=AZ$2,$V18+AZ17,NA())))</f>
        <v>#N/A</v>
      </c>
      <c r="BA18" s="57" t="e">
        <f>IF(AND(ISNUMBER($U18),COUNT($U$4:$U18)=BA$2),$G18,IF($H18="Hold",BA17,IF(COUNT($U$4:$U18)=BA$2,$V18+BA17,NA())))</f>
        <v>#N/A</v>
      </c>
      <c r="BB18" s="57" t="e">
        <f>IF(AND(ISNUMBER($U18),COUNT($U$4:$U18)=BB$2),$G18,IF($H18="Hold",BB17,IF(COUNT($U$4:$U18)=BB$2,$V18+BB17,NA())))</f>
        <v>#N/A</v>
      </c>
      <c r="BC18" s="57" t="e">
        <f>IF(AND(ISNUMBER($U18),COUNT($U$4:$U18)=BC$2),$G18,IF($H18="Hold",BC17,IF(COUNT($U$4:$U18)=BC$2,$V18+BC17,NA())))</f>
        <v>#N/A</v>
      </c>
      <c r="BD18" s="57" t="e">
        <f>IF(AND(ISNUMBER($U18),COUNT($U$4:$U18)=BD$2),$G18,IF($H18="Hold",BD17,IF(COUNT($U$4:$U18)=BD$2,$V18+BD17,NA())))</f>
        <v>#N/A</v>
      </c>
      <c r="BE18" s="57" t="e">
        <f>IF(AND(ISNUMBER($U18),COUNT($U$4:$U18)=BE$2),$G18,IF($H18="Hold",BE17,IF(COUNT($U$4:$U18)=BE$2,$V18+BE17,NA())))</f>
        <v>#N/A</v>
      </c>
      <c r="BF18" s="57" t="e">
        <f>IF(AND(ISNUMBER($U18),COUNT($U$4:$U18)=BF$2),$G18,IF($H18="Hold",BF17,IF(COUNT($U$4:$U18)=BF$2,$V18+BF17,NA())))</f>
        <v>#N/A</v>
      </c>
      <c r="BG18" s="57" t="e">
        <f>IF(AND(ISNUMBER($U18),COUNT($U$4:$U18)=BG$2),$G18,IF($H18="Hold",BG17,IF(COUNT($U$4:$U18)=BG$2,$V18+BG17,NA())))</f>
        <v>#N/A</v>
      </c>
      <c r="BH18" s="55" t="e">
        <f>IF(AND(COUNT($U$4:$U18)=BH$2,$H18="Hold"),"Hold",NA())</f>
        <v>#N/A</v>
      </c>
      <c r="BI18" s="55" t="e">
        <f>IF(AND(COUNT($U$4:$U18)=BI$2,$H18="Hold"),"Hold",NA())</f>
        <v>#N/A</v>
      </c>
      <c r="BJ18" s="55" t="e">
        <f>IF(AND(COUNT($U$4:$U18)=BJ$2,$H18="Hold"),"Hold",NA())</f>
        <v>#N/A</v>
      </c>
      <c r="BK18" s="55" t="e">
        <f>IF(AND(COUNT($U$4:$U18)=BK$2,$H18="Hold"),"Hold",NA())</f>
        <v>#N/A</v>
      </c>
      <c r="BL18" s="55" t="e">
        <f>IF(AND(COUNT($U$4:$U18)=BL$2,$H18="Hold"),"Hold",NA())</f>
        <v>#N/A</v>
      </c>
      <c r="BM18" s="55" t="e">
        <f>IF(AND(COUNT($U$4:$U18)=BM$2,$H18="Hold"),"Hold",NA())</f>
        <v>#N/A</v>
      </c>
      <c r="BN18" s="55" t="e">
        <f>IF(AND(COUNT($U$4:$U18)=BN$2,$H18="Hold"),"Hold",NA())</f>
        <v>#N/A</v>
      </c>
      <c r="BO18" s="55" t="e">
        <f>IF(AND(COUNT($U$4:$U18)=BO$2,$H18="Hold"),"Hold",NA())</f>
        <v>#N/A</v>
      </c>
      <c r="BP18" s="55" t="e">
        <f>IF(AND(COUNT($U$4:$U18)=BP$2,$H18="Hold"),"Hold",NA())</f>
        <v>#N/A</v>
      </c>
      <c r="BQ18" s="55" t="e">
        <f>IF(AND(COUNT($U$4:$U18)=BQ$2,$H18="Hold"),"Hold",NA())</f>
        <v>#N/A</v>
      </c>
      <c r="BR18" s="55" t="e">
        <f>IF(AND(COUNT($U$4:$U18)=BR$2,$H18="Hold"),"Hold",NA())</f>
        <v>#N/A</v>
      </c>
      <c r="BS18" s="55" t="e">
        <f>IF(AND(COUNT($U$4:$U18)=BS$2,$H18="Hold"),"Hold",NA())</f>
        <v>#N/A</v>
      </c>
    </row>
    <row r="19" spans="1:71" s="96" customFormat="1" ht="18.75" customHeight="1" x14ac:dyDescent="0.25">
      <c r="B19" s="23"/>
      <c r="C19" s="95"/>
      <c r="D19" s="9">
        <f t="shared" si="2"/>
        <v>30</v>
      </c>
      <c r="E19" s="10">
        <f t="shared" si="3"/>
        <v>42800</v>
      </c>
      <c r="F19" s="5" t="str">
        <f>IFERROR(IF(COUNT(G$4:G19)=0,"",IF(H19="Hold",F18,IF(ISNUMBER(U19),G19,F18+V19))),"")</f>
        <v/>
      </c>
      <c r="G19" s="13"/>
      <c r="H19" s="27"/>
      <c r="I19" s="17"/>
      <c r="J19" s="93"/>
      <c r="K19" s="34"/>
      <c r="L19" s="39" t="s">
        <v>55</v>
      </c>
      <c r="M19" s="125" t="s">
        <v>79</v>
      </c>
      <c r="N19" s="97">
        <v>4.5</v>
      </c>
      <c r="O19" s="75"/>
      <c r="P19" s="37"/>
      <c r="R19" s="46">
        <v>16</v>
      </c>
      <c r="S19" s="47" t="e">
        <f t="shared" si="0"/>
        <v>#N/A</v>
      </c>
      <c r="T19" s="47"/>
      <c r="U19" s="52" t="str">
        <f>IF(H19="30 Mins",$N$19,IF(H19="45 Mins",$N$20,IF(H19="60 Mins",$N$21,IF(H19="Alt 1",$N$22,IF(H19="Alt 2",$N$23,IF(H19="Alt 3",$N$24,IF(H19="Alt 4",$N$25,IF(H19="Alt 5",#REF!,IF(H19="Change",V18,"")))))))))</f>
        <v/>
      </c>
      <c r="V19" s="53" t="e">
        <f>IF(COUNT(U$4:U19)=0,NA(),IF(ISNUMBER(U19),U19,V18))</f>
        <v>#N/A</v>
      </c>
      <c r="W19" s="48" t="e">
        <f t="shared" si="1"/>
        <v>#N/A</v>
      </c>
      <c r="X19" s="72" t="str">
        <f>IF(AND(ISNUMBER($S19),COUNT($U$4:$U19)=X$2),$S19,"")</f>
        <v/>
      </c>
      <c r="Y19" s="72" t="str">
        <f>IF(AND(ISNUMBER($S19),COUNT($U$4:$U19)=Y$2),$S19,"")</f>
        <v/>
      </c>
      <c r="Z19" s="72" t="str">
        <f>IF(AND(ISNUMBER($S19),COUNT($U$4:$U19)=Z$2),$S19,"")</f>
        <v/>
      </c>
      <c r="AA19" s="72" t="str">
        <f>IF(AND(ISNUMBER($S19),COUNT($U$4:$U19)=AA$2),$S19,"")</f>
        <v/>
      </c>
      <c r="AB19" s="72" t="str">
        <f>IF(AND(ISNUMBER($S19),COUNT($U$4:$U19)=AB$2),$S19,"")</f>
        <v/>
      </c>
      <c r="AC19" s="72" t="str">
        <f>IF(AND(ISNUMBER($S19),COUNT($U$4:$U19)=AC$2),$S19,"")</f>
        <v/>
      </c>
      <c r="AD19" s="72" t="str">
        <f>IF(AND(ISNUMBER($S19),COUNT($U$4:$U19)=AD$2),$S19,"")</f>
        <v/>
      </c>
      <c r="AE19" s="72" t="str">
        <f>IF(AND(ISNUMBER($S19),COUNT($U$4:$U19)=AE$2),$S19,"")</f>
        <v/>
      </c>
      <c r="AF19" s="72" t="str">
        <f>IF(AND(ISNUMBER($S19),COUNT($U$4:$U19)=AF$2),$S19,"")</f>
        <v/>
      </c>
      <c r="AG19" s="72" t="str">
        <f>IF(AND(ISNUMBER($S19),COUNT($U$4:$U19)=AG$2),$S19,"")</f>
        <v/>
      </c>
      <c r="AH19" s="72" t="str">
        <f>IF(AND(ISNUMBER($S19),COUNT($U$4:$U19)=AH$2),$S19,"")</f>
        <v/>
      </c>
      <c r="AI19" s="72" t="str">
        <f>IF(AND(ISNUMBER($S19),COUNT($U$4:$U19)=AI$2),$S19,"")</f>
        <v/>
      </c>
      <c r="AJ19" s="51" t="e">
        <f>IFERROR(IF(COUNT($U$4:$U19)&lt;&gt;AJ$2,NA(),SLOPE(X$4:X$26,$R$4:$R$26)*($R19-COUNTIF(BH$4:BH19,"Hold"))+INTERCEPT(X$4:X$26,$R$4:$R$26)),NA())</f>
        <v>#N/A</v>
      </c>
      <c r="AK19" s="51" t="e">
        <f>IFERROR(IF(COUNT($U$4:$U19)&lt;&gt;AK$2,NA(),SLOPE(Y$4:Y$26,$R$4:$R$26)*($R19-COUNTIF(BI$4:BI19,"Hold"))+INTERCEPT(Y$4:Y$26,$R$4:$R$26)),NA())</f>
        <v>#N/A</v>
      </c>
      <c r="AL19" s="51" t="e">
        <f>IFERROR(IF(COUNT($U$4:$U19)&lt;&gt;AL$2,NA(),SLOPE(Z$4:Z$26,$R$4:$R$26)*($R19-COUNTIF(BJ$4:BJ19,"Hold"))+INTERCEPT(Z$4:Z$26,$R$4:$R$26)),NA())</f>
        <v>#N/A</v>
      </c>
      <c r="AM19" s="51" t="e">
        <f>IFERROR(IF(COUNT($U$4:$U19)&lt;&gt;AM$2,NA(),SLOPE(AA$4:AA$26,$R$4:$R$26)*($R19-COUNTIF(BK$4:BK19,"Hold"))+INTERCEPT(AA$4:AA$26,$R$4:$R$26)),NA())</f>
        <v>#N/A</v>
      </c>
      <c r="AN19" s="51" t="e">
        <f>IFERROR(IF(COUNT($U$4:$U19)&lt;&gt;AN$2,NA(),SLOPE(AB$4:AB$26,$R$4:$R$26)*($R19-COUNTIF(BL$4:BL19,"Hold"))+INTERCEPT(AB$4:AB$26,$R$4:$R$26)),NA())</f>
        <v>#N/A</v>
      </c>
      <c r="AO19" s="51" t="e">
        <f>IFERROR(IF(COUNT($U$4:$U19)&lt;&gt;AO$2,NA(),SLOPE(AC$4:AC$26,$R$4:$R$26)*($R19-COUNTIF(BM$4:BM19,"Hold"))+INTERCEPT(AC$4:AC$26,$R$4:$R$26)),NA())</f>
        <v>#N/A</v>
      </c>
      <c r="AP19" s="51" t="e">
        <f>IFERROR(IF(COUNT($U$4:$U19)&lt;&gt;AP$2,NA(),SLOPE(AD$4:AD$26,$R$4:$R$26)*($R19-COUNTIF(BN$4:BN19,"Hold"))+INTERCEPT(AD$4:AD$26,$R$4:$R$26)),NA())</f>
        <v>#N/A</v>
      </c>
      <c r="AQ19" s="51" t="e">
        <f>IFERROR(IF(COUNT($U$4:$U19)&lt;&gt;AQ$2,NA(),SLOPE(AE$4:AE$26,$R$4:$R$26)*($R19-COUNTIF(BO$4:BO19,"Hold"))+INTERCEPT(AE$4:AE$26,$R$4:$R$26)),NA())</f>
        <v>#N/A</v>
      </c>
      <c r="AR19" s="51" t="e">
        <f>IFERROR(IF(COUNT($U$4:$U19)&lt;&gt;AR$2,NA(),SLOPE(AF$4:AF$26,$R$4:$R$26)*($R19-COUNTIF(BP$4:BP19,"Hold"))+INTERCEPT(AF$4:AF$26,$R$4:$R$26)),NA())</f>
        <v>#N/A</v>
      </c>
      <c r="AS19" s="51" t="e">
        <f>IFERROR(IF(COUNT($U$4:$U19)&lt;&gt;AS$2,NA(),SLOPE(AG$4:AG$26,$R$4:$R$26)*($R19-COUNTIF(BQ$4:BQ19,"Hold"))+INTERCEPT(AG$4:AG$26,$R$4:$R$26)),NA())</f>
        <v>#N/A</v>
      </c>
      <c r="AT19" s="51" t="e">
        <f>IFERROR(IF(COUNT($U$4:$U19)&lt;&gt;AT$2,NA(),SLOPE(AH$4:AH$26,$R$4:$R$26)*($R19-COUNTIF(BR$4:BR19,"Hold"))+INTERCEPT(AH$4:AH$26,$R$4:$R$26)),NA())</f>
        <v>#N/A</v>
      </c>
      <c r="AU19" s="51" t="e">
        <f>IFERROR(IF(COUNT($U$4:$U19)&lt;&gt;AU$2,NA(),SLOPE(AI$4:AI$26,$R$4:$R$26)*($R19-COUNTIF(BS$4:BS19,"Hold"))+INTERCEPT(AI$4:AI$26,$R$4:$R$26)),NA())</f>
        <v>#N/A</v>
      </c>
      <c r="AV19" s="57" t="e">
        <f>IF(AND(ISNUMBER($U19),COUNT($U$4:$U19)=AV$2),$G19,IF($H19="Hold",AV18,IF(COUNT($U$4:$U19)=AV$2,$V19+AV18,NA())))</f>
        <v>#N/A</v>
      </c>
      <c r="AW19" s="57" t="e">
        <f>IF(AND(ISNUMBER($U19),COUNT($U$4:$U19)=AW$2),$G19,IF($H19="Hold",AW18,IF(COUNT($U$4:$U19)=AW$2,$V19+AW18,NA())))</f>
        <v>#N/A</v>
      </c>
      <c r="AX19" s="57" t="e">
        <f>IF(AND(ISNUMBER($U19),COUNT($U$4:$U19)=AX$2),$G19,IF($H19="Hold",AX18,IF(COUNT($U$4:$U19)=AX$2,$V19+AX18,NA())))</f>
        <v>#N/A</v>
      </c>
      <c r="AY19" s="57" t="e">
        <f>IF(AND(ISNUMBER($U19),COUNT($U$4:$U19)=AY$2),$G19,IF($H19="Hold",AY18,IF(COUNT($U$4:$U19)=AY$2,$V19+AY18,NA())))</f>
        <v>#N/A</v>
      </c>
      <c r="AZ19" s="57" t="e">
        <f>IF(AND(ISNUMBER($U19),COUNT($U$4:$U19)=AZ$2),$G19,IF($H19="Hold",AZ18,IF(COUNT($U$4:$U19)=AZ$2,$V19+AZ18,NA())))</f>
        <v>#N/A</v>
      </c>
      <c r="BA19" s="57" t="e">
        <f>IF(AND(ISNUMBER($U19),COUNT($U$4:$U19)=BA$2),$G19,IF($H19="Hold",BA18,IF(COUNT($U$4:$U19)=BA$2,$V19+BA18,NA())))</f>
        <v>#N/A</v>
      </c>
      <c r="BB19" s="57" t="e">
        <f>IF(AND(ISNUMBER($U19),COUNT($U$4:$U19)=BB$2),$G19,IF($H19="Hold",BB18,IF(COUNT($U$4:$U19)=BB$2,$V19+BB18,NA())))</f>
        <v>#N/A</v>
      </c>
      <c r="BC19" s="57" t="e">
        <f>IF(AND(ISNUMBER($U19),COUNT($U$4:$U19)=BC$2),$G19,IF($H19="Hold",BC18,IF(COUNT($U$4:$U19)=BC$2,$V19+BC18,NA())))</f>
        <v>#N/A</v>
      </c>
      <c r="BD19" s="57" t="e">
        <f>IF(AND(ISNUMBER($U19),COUNT($U$4:$U19)=BD$2),$G19,IF($H19="Hold",BD18,IF(COUNT($U$4:$U19)=BD$2,$V19+BD18,NA())))</f>
        <v>#N/A</v>
      </c>
      <c r="BE19" s="57" t="e">
        <f>IF(AND(ISNUMBER($U19),COUNT($U$4:$U19)=BE$2),$G19,IF($H19="Hold",BE18,IF(COUNT($U$4:$U19)=BE$2,$V19+BE18,NA())))</f>
        <v>#N/A</v>
      </c>
      <c r="BF19" s="57" t="e">
        <f>IF(AND(ISNUMBER($U19),COUNT($U$4:$U19)=BF$2),$G19,IF($H19="Hold",BF18,IF(COUNT($U$4:$U19)=BF$2,$V19+BF18,NA())))</f>
        <v>#N/A</v>
      </c>
      <c r="BG19" s="57" t="e">
        <f>IF(AND(ISNUMBER($U19),COUNT($U$4:$U19)=BG$2),$G19,IF($H19="Hold",BG18,IF(COUNT($U$4:$U19)=BG$2,$V19+BG18,NA())))</f>
        <v>#N/A</v>
      </c>
      <c r="BH19" s="55" t="e">
        <f>IF(AND(COUNT($U$4:$U19)=BH$2,$H19="Hold"),"Hold",NA())</f>
        <v>#N/A</v>
      </c>
      <c r="BI19" s="55" t="e">
        <f>IF(AND(COUNT($U$4:$U19)=BI$2,$H19="Hold"),"Hold",NA())</f>
        <v>#N/A</v>
      </c>
      <c r="BJ19" s="55" t="e">
        <f>IF(AND(COUNT($U$4:$U19)=BJ$2,$H19="Hold"),"Hold",NA())</f>
        <v>#N/A</v>
      </c>
      <c r="BK19" s="55" t="e">
        <f>IF(AND(COUNT($U$4:$U19)=BK$2,$H19="Hold"),"Hold",NA())</f>
        <v>#N/A</v>
      </c>
      <c r="BL19" s="55" t="e">
        <f>IF(AND(COUNT($U$4:$U19)=BL$2,$H19="Hold"),"Hold",NA())</f>
        <v>#N/A</v>
      </c>
      <c r="BM19" s="55" t="e">
        <f>IF(AND(COUNT($U$4:$U19)=BM$2,$H19="Hold"),"Hold",NA())</f>
        <v>#N/A</v>
      </c>
      <c r="BN19" s="55" t="e">
        <f>IF(AND(COUNT($U$4:$U19)=BN$2,$H19="Hold"),"Hold",NA())</f>
        <v>#N/A</v>
      </c>
      <c r="BO19" s="55" t="e">
        <f>IF(AND(COUNT($U$4:$U19)=BO$2,$H19="Hold"),"Hold",NA())</f>
        <v>#N/A</v>
      </c>
      <c r="BP19" s="55" t="e">
        <f>IF(AND(COUNT($U$4:$U19)=BP$2,$H19="Hold"),"Hold",NA())</f>
        <v>#N/A</v>
      </c>
      <c r="BQ19" s="55" t="e">
        <f>IF(AND(COUNT($U$4:$U19)=BQ$2,$H19="Hold"),"Hold",NA())</f>
        <v>#N/A</v>
      </c>
      <c r="BR19" s="55" t="e">
        <f>IF(AND(COUNT($U$4:$U19)=BR$2,$H19="Hold"),"Hold",NA())</f>
        <v>#N/A</v>
      </c>
      <c r="BS19" s="55" t="e">
        <f>IF(AND(COUNT($U$4:$U19)=BS$2,$H19="Hold"),"Hold",NA())</f>
        <v>#N/A</v>
      </c>
    </row>
    <row r="20" spans="1:71" s="96" customFormat="1" ht="18.75" customHeight="1" x14ac:dyDescent="0.25">
      <c r="B20" s="23"/>
      <c r="C20" s="95"/>
      <c r="D20" s="9">
        <f t="shared" si="2"/>
        <v>32</v>
      </c>
      <c r="E20" s="10">
        <f t="shared" si="3"/>
        <v>42814</v>
      </c>
      <c r="F20" s="5" t="str">
        <f>IFERROR(IF(COUNT(G$4:G20)=0,"",IF(H20="Hold",F19,IF(ISNUMBER(U20),G20,F19+V20))),"")</f>
        <v/>
      </c>
      <c r="G20" s="13"/>
      <c r="H20" s="27"/>
      <c r="I20" s="17"/>
      <c r="J20" s="93"/>
      <c r="K20" s="34"/>
      <c r="L20" s="40" t="s">
        <v>66</v>
      </c>
      <c r="M20" s="126" t="s">
        <v>79</v>
      </c>
      <c r="N20" s="97">
        <v>5.55</v>
      </c>
      <c r="O20" s="75"/>
      <c r="P20" s="37"/>
      <c r="R20" s="46">
        <v>17</v>
      </c>
      <c r="S20" s="47" t="e">
        <f t="shared" si="0"/>
        <v>#N/A</v>
      </c>
      <c r="T20" s="47"/>
      <c r="U20" s="52" t="str">
        <f>IF(H20="30 Mins",$N$19,IF(H20="45 Mins",$N$20,IF(H20="60 Mins",$N$21,IF(H20="Alt 1",$N$22,IF(H20="Alt 2",$N$23,IF(H20="Alt 3",$N$24,IF(H20="Alt 4",$N$25,IF(H20="Alt 5",#REF!,IF(H20="Change",V19,"")))))))))</f>
        <v/>
      </c>
      <c r="V20" s="53" t="e">
        <f>IF(COUNT(U$4:U20)=0,NA(),IF(ISNUMBER(U20),U20,V19))</f>
        <v>#N/A</v>
      </c>
      <c r="W20" s="48" t="e">
        <f t="shared" si="1"/>
        <v>#N/A</v>
      </c>
      <c r="X20" s="72" t="str">
        <f>IF(AND(ISNUMBER($S20),COUNT($U$4:$U20)=X$2),$S20,"")</f>
        <v/>
      </c>
      <c r="Y20" s="72" t="str">
        <f>IF(AND(ISNUMBER($S20),COUNT($U$4:$U20)=Y$2),$S20,"")</f>
        <v/>
      </c>
      <c r="Z20" s="72" t="str">
        <f>IF(AND(ISNUMBER($S20),COUNT($U$4:$U20)=Z$2),$S20,"")</f>
        <v/>
      </c>
      <c r="AA20" s="72" t="str">
        <f>IF(AND(ISNUMBER($S20),COUNT($U$4:$U20)=AA$2),$S20,"")</f>
        <v/>
      </c>
      <c r="AB20" s="72" t="str">
        <f>IF(AND(ISNUMBER($S20),COUNT($U$4:$U20)=AB$2),$S20,"")</f>
        <v/>
      </c>
      <c r="AC20" s="72" t="str">
        <f>IF(AND(ISNUMBER($S20),COUNT($U$4:$U20)=AC$2),$S20,"")</f>
        <v/>
      </c>
      <c r="AD20" s="72" t="str">
        <f>IF(AND(ISNUMBER($S20),COUNT($U$4:$U20)=AD$2),$S20,"")</f>
        <v/>
      </c>
      <c r="AE20" s="72" t="str">
        <f>IF(AND(ISNUMBER($S20),COUNT($U$4:$U20)=AE$2),$S20,"")</f>
        <v/>
      </c>
      <c r="AF20" s="72" t="str">
        <f>IF(AND(ISNUMBER($S20),COUNT($U$4:$U20)=AF$2),$S20,"")</f>
        <v/>
      </c>
      <c r="AG20" s="72" t="str">
        <f>IF(AND(ISNUMBER($S20),COUNT($U$4:$U20)=AG$2),$S20,"")</f>
        <v/>
      </c>
      <c r="AH20" s="72" t="str">
        <f>IF(AND(ISNUMBER($S20),COUNT($U$4:$U20)=AH$2),$S20,"")</f>
        <v/>
      </c>
      <c r="AI20" s="72" t="str">
        <f>IF(AND(ISNUMBER($S20),COUNT($U$4:$U20)=AI$2),$S20,"")</f>
        <v/>
      </c>
      <c r="AJ20" s="51" t="e">
        <f>IFERROR(IF(COUNT($U$4:$U20)&lt;&gt;AJ$2,NA(),SLOPE(X$4:X$26,$R$4:$R$26)*($R20-COUNTIF(BH$4:BH20,"Hold"))+INTERCEPT(X$4:X$26,$R$4:$R$26)),NA())</f>
        <v>#N/A</v>
      </c>
      <c r="AK20" s="51" t="e">
        <f>IFERROR(IF(COUNT($U$4:$U20)&lt;&gt;AK$2,NA(),SLOPE(Y$4:Y$26,$R$4:$R$26)*($R20-COUNTIF(BI$4:BI20,"Hold"))+INTERCEPT(Y$4:Y$26,$R$4:$R$26)),NA())</f>
        <v>#N/A</v>
      </c>
      <c r="AL20" s="51" t="e">
        <f>IFERROR(IF(COUNT($U$4:$U20)&lt;&gt;AL$2,NA(),SLOPE(Z$4:Z$26,$R$4:$R$26)*($R20-COUNTIF(BJ$4:BJ20,"Hold"))+INTERCEPT(Z$4:Z$26,$R$4:$R$26)),NA())</f>
        <v>#N/A</v>
      </c>
      <c r="AM20" s="51" t="e">
        <f>IFERROR(IF(COUNT($U$4:$U20)&lt;&gt;AM$2,NA(),SLOPE(AA$4:AA$26,$R$4:$R$26)*($R20-COUNTIF(BK$4:BK20,"Hold"))+INTERCEPT(AA$4:AA$26,$R$4:$R$26)),NA())</f>
        <v>#N/A</v>
      </c>
      <c r="AN20" s="51" t="e">
        <f>IFERROR(IF(COUNT($U$4:$U20)&lt;&gt;AN$2,NA(),SLOPE(AB$4:AB$26,$R$4:$R$26)*($R20-COUNTIF(BL$4:BL20,"Hold"))+INTERCEPT(AB$4:AB$26,$R$4:$R$26)),NA())</f>
        <v>#N/A</v>
      </c>
      <c r="AO20" s="51" t="e">
        <f>IFERROR(IF(COUNT($U$4:$U20)&lt;&gt;AO$2,NA(),SLOPE(AC$4:AC$26,$R$4:$R$26)*($R20-COUNTIF(BM$4:BM20,"Hold"))+INTERCEPT(AC$4:AC$26,$R$4:$R$26)),NA())</f>
        <v>#N/A</v>
      </c>
      <c r="AP20" s="51" t="e">
        <f>IFERROR(IF(COUNT($U$4:$U20)&lt;&gt;AP$2,NA(),SLOPE(AD$4:AD$26,$R$4:$R$26)*($R20-COUNTIF(BN$4:BN20,"Hold"))+INTERCEPT(AD$4:AD$26,$R$4:$R$26)),NA())</f>
        <v>#N/A</v>
      </c>
      <c r="AQ20" s="51" t="e">
        <f>IFERROR(IF(COUNT($U$4:$U20)&lt;&gt;AQ$2,NA(),SLOPE(AE$4:AE$26,$R$4:$R$26)*($R20-COUNTIF(BO$4:BO20,"Hold"))+INTERCEPT(AE$4:AE$26,$R$4:$R$26)),NA())</f>
        <v>#N/A</v>
      </c>
      <c r="AR20" s="51" t="e">
        <f>IFERROR(IF(COUNT($U$4:$U20)&lt;&gt;AR$2,NA(),SLOPE(AF$4:AF$26,$R$4:$R$26)*($R20-COUNTIF(BP$4:BP20,"Hold"))+INTERCEPT(AF$4:AF$26,$R$4:$R$26)),NA())</f>
        <v>#N/A</v>
      </c>
      <c r="AS20" s="51" t="e">
        <f>IFERROR(IF(COUNT($U$4:$U20)&lt;&gt;AS$2,NA(),SLOPE(AG$4:AG$26,$R$4:$R$26)*($R20-COUNTIF(BQ$4:BQ20,"Hold"))+INTERCEPT(AG$4:AG$26,$R$4:$R$26)),NA())</f>
        <v>#N/A</v>
      </c>
      <c r="AT20" s="51" t="e">
        <f>IFERROR(IF(COUNT($U$4:$U20)&lt;&gt;AT$2,NA(),SLOPE(AH$4:AH$26,$R$4:$R$26)*($R20-COUNTIF(BR$4:BR20,"Hold"))+INTERCEPT(AH$4:AH$26,$R$4:$R$26)),NA())</f>
        <v>#N/A</v>
      </c>
      <c r="AU20" s="51" t="e">
        <f>IFERROR(IF(COUNT($U$4:$U20)&lt;&gt;AU$2,NA(),SLOPE(AI$4:AI$26,$R$4:$R$26)*($R20-COUNTIF(BS$4:BS20,"Hold"))+INTERCEPT(AI$4:AI$26,$R$4:$R$26)),NA())</f>
        <v>#N/A</v>
      </c>
      <c r="AV20" s="57" t="e">
        <f>IF(AND(ISNUMBER($U20),COUNT($U$4:$U20)=AV$2),$G20,IF($H20="Hold",AV19,IF(COUNT($U$4:$U20)=AV$2,$V20+AV19,NA())))</f>
        <v>#N/A</v>
      </c>
      <c r="AW20" s="57" t="e">
        <f>IF(AND(ISNUMBER($U20),COUNT($U$4:$U20)=AW$2),$G20,IF($H20="Hold",AW19,IF(COUNT($U$4:$U20)=AW$2,$V20+AW19,NA())))</f>
        <v>#N/A</v>
      </c>
      <c r="AX20" s="57" t="e">
        <f>IF(AND(ISNUMBER($U20),COUNT($U$4:$U20)=AX$2),$G20,IF($H20="Hold",AX19,IF(COUNT($U$4:$U20)=AX$2,$V20+AX19,NA())))</f>
        <v>#N/A</v>
      </c>
      <c r="AY20" s="57" t="e">
        <f>IF(AND(ISNUMBER($U20),COUNT($U$4:$U20)=AY$2),$G20,IF($H20="Hold",AY19,IF(COUNT($U$4:$U20)=AY$2,$V20+AY19,NA())))</f>
        <v>#N/A</v>
      </c>
      <c r="AZ20" s="57" t="e">
        <f>IF(AND(ISNUMBER($U20),COUNT($U$4:$U20)=AZ$2),$G20,IF($H20="Hold",AZ19,IF(COUNT($U$4:$U20)=AZ$2,$V20+AZ19,NA())))</f>
        <v>#N/A</v>
      </c>
      <c r="BA20" s="57" t="e">
        <f>IF(AND(ISNUMBER($U20),COUNT($U$4:$U20)=BA$2),$G20,IF($H20="Hold",BA19,IF(COUNT($U$4:$U20)=BA$2,$V20+BA19,NA())))</f>
        <v>#N/A</v>
      </c>
      <c r="BB20" s="57" t="e">
        <f>IF(AND(ISNUMBER($U20),COUNT($U$4:$U20)=BB$2),$G20,IF($H20="Hold",BB19,IF(COUNT($U$4:$U20)=BB$2,$V20+BB19,NA())))</f>
        <v>#N/A</v>
      </c>
      <c r="BC20" s="57" t="e">
        <f>IF(AND(ISNUMBER($U20),COUNT($U$4:$U20)=BC$2),$G20,IF($H20="Hold",BC19,IF(COUNT($U$4:$U20)=BC$2,$V20+BC19,NA())))</f>
        <v>#N/A</v>
      </c>
      <c r="BD20" s="57" t="e">
        <f>IF(AND(ISNUMBER($U20),COUNT($U$4:$U20)=BD$2),$G20,IF($H20="Hold",BD19,IF(COUNT($U$4:$U20)=BD$2,$V20+BD19,NA())))</f>
        <v>#N/A</v>
      </c>
      <c r="BE20" s="57" t="e">
        <f>IF(AND(ISNUMBER($U20),COUNT($U$4:$U20)=BE$2),$G20,IF($H20="Hold",BE19,IF(COUNT($U$4:$U20)=BE$2,$V20+BE19,NA())))</f>
        <v>#N/A</v>
      </c>
      <c r="BF20" s="57" t="e">
        <f>IF(AND(ISNUMBER($U20),COUNT($U$4:$U20)=BF$2),$G20,IF($H20="Hold",BF19,IF(COUNT($U$4:$U20)=BF$2,$V20+BF19,NA())))</f>
        <v>#N/A</v>
      </c>
      <c r="BG20" s="57" t="e">
        <f>IF(AND(ISNUMBER($U20),COUNT($U$4:$U20)=BG$2),$G20,IF($H20="Hold",BG19,IF(COUNT($U$4:$U20)=BG$2,$V20+BG19,NA())))</f>
        <v>#N/A</v>
      </c>
      <c r="BH20" s="55" t="e">
        <f>IF(AND(COUNT($U$4:$U20)=BH$2,$H20="Hold"),"Hold",NA())</f>
        <v>#N/A</v>
      </c>
      <c r="BI20" s="55" t="e">
        <f>IF(AND(COUNT($U$4:$U20)=BI$2,$H20="Hold"),"Hold",NA())</f>
        <v>#N/A</v>
      </c>
      <c r="BJ20" s="55" t="e">
        <f>IF(AND(COUNT($U$4:$U20)=BJ$2,$H20="Hold"),"Hold",NA())</f>
        <v>#N/A</v>
      </c>
      <c r="BK20" s="55" t="e">
        <f>IF(AND(COUNT($U$4:$U20)=BK$2,$H20="Hold"),"Hold",NA())</f>
        <v>#N/A</v>
      </c>
      <c r="BL20" s="55" t="e">
        <f>IF(AND(COUNT($U$4:$U20)=BL$2,$H20="Hold"),"Hold",NA())</f>
        <v>#N/A</v>
      </c>
      <c r="BM20" s="55" t="e">
        <f>IF(AND(COUNT($U$4:$U20)=BM$2,$H20="Hold"),"Hold",NA())</f>
        <v>#N/A</v>
      </c>
      <c r="BN20" s="55" t="e">
        <f>IF(AND(COUNT($U$4:$U20)=BN$2,$H20="Hold"),"Hold",NA())</f>
        <v>#N/A</v>
      </c>
      <c r="BO20" s="55" t="e">
        <f>IF(AND(COUNT($U$4:$U20)=BO$2,$H20="Hold"),"Hold",NA())</f>
        <v>#N/A</v>
      </c>
      <c r="BP20" s="55" t="e">
        <f>IF(AND(COUNT($U$4:$U20)=BP$2,$H20="Hold"),"Hold",NA())</f>
        <v>#N/A</v>
      </c>
      <c r="BQ20" s="55" t="e">
        <f>IF(AND(COUNT($U$4:$U20)=BQ$2,$H20="Hold"),"Hold",NA())</f>
        <v>#N/A</v>
      </c>
      <c r="BR20" s="55" t="e">
        <f>IF(AND(COUNT($U$4:$U20)=BR$2,$H20="Hold"),"Hold",NA())</f>
        <v>#N/A</v>
      </c>
      <c r="BS20" s="55" t="e">
        <f>IF(AND(COUNT($U$4:$U20)=BS$2,$H20="Hold"),"Hold",NA())</f>
        <v>#N/A</v>
      </c>
    </row>
    <row r="21" spans="1:71" s="96" customFormat="1" ht="18.75" customHeight="1" x14ac:dyDescent="0.25">
      <c r="B21" s="23"/>
      <c r="C21" s="95"/>
      <c r="D21" s="9">
        <f t="shared" si="2"/>
        <v>34</v>
      </c>
      <c r="E21" s="10">
        <f t="shared" si="3"/>
        <v>42828</v>
      </c>
      <c r="F21" s="5" t="str">
        <f>IFERROR(IF(COUNT(G$4:G21)=0,"",IF(H21="Hold",F20,IF(ISNUMBER(U21),G21,F20+V21))),"")</f>
        <v/>
      </c>
      <c r="G21" s="13"/>
      <c r="H21" s="27"/>
      <c r="I21" s="17"/>
      <c r="J21" s="93"/>
      <c r="K21" s="34"/>
      <c r="L21" s="25" t="s">
        <v>67</v>
      </c>
      <c r="M21" s="133" t="s">
        <v>79</v>
      </c>
      <c r="N21" s="97">
        <v>6.6</v>
      </c>
      <c r="O21" s="75"/>
      <c r="P21" s="37"/>
      <c r="R21" s="46">
        <v>18</v>
      </c>
      <c r="S21" s="47" t="e">
        <f t="shared" si="0"/>
        <v>#N/A</v>
      </c>
      <c r="T21" s="47"/>
      <c r="U21" s="52" t="str">
        <f>IF(H21="30 Mins",$N$19,IF(H21="45 Mins",$N$20,IF(H21="60 Mins",$N$21,IF(H21="Alt 1",$N$22,IF(H21="Alt 2",$N$23,IF(H21="Alt 3",$N$24,IF(H21="Alt 4",$N$25,IF(H21="Alt 5",#REF!,IF(H21="Change",V20,"")))))))))</f>
        <v/>
      </c>
      <c r="V21" s="53" t="e">
        <f>IF(COUNT(U$4:U21)=0,NA(),IF(ISNUMBER(U21),U21,V20))</f>
        <v>#N/A</v>
      </c>
      <c r="W21" s="48" t="e">
        <f t="shared" si="1"/>
        <v>#N/A</v>
      </c>
      <c r="X21" s="72" t="str">
        <f>IF(AND(ISNUMBER($S21),COUNT($U$4:$U21)=X$2),$S21,"")</f>
        <v/>
      </c>
      <c r="Y21" s="72" t="str">
        <f>IF(AND(ISNUMBER($S21),COUNT($U$4:$U21)=Y$2),$S21,"")</f>
        <v/>
      </c>
      <c r="Z21" s="72" t="str">
        <f>IF(AND(ISNUMBER($S21),COUNT($U$4:$U21)=Z$2),$S21,"")</f>
        <v/>
      </c>
      <c r="AA21" s="72" t="str">
        <f>IF(AND(ISNUMBER($S21),COUNT($U$4:$U21)=AA$2),$S21,"")</f>
        <v/>
      </c>
      <c r="AB21" s="72" t="str">
        <f>IF(AND(ISNUMBER($S21),COUNT($U$4:$U21)=AB$2),$S21,"")</f>
        <v/>
      </c>
      <c r="AC21" s="72" t="str">
        <f>IF(AND(ISNUMBER($S21),COUNT($U$4:$U21)=AC$2),$S21,"")</f>
        <v/>
      </c>
      <c r="AD21" s="72" t="str">
        <f>IF(AND(ISNUMBER($S21),COUNT($U$4:$U21)=AD$2),$S21,"")</f>
        <v/>
      </c>
      <c r="AE21" s="72" t="str">
        <f>IF(AND(ISNUMBER($S21),COUNT($U$4:$U21)=AE$2),$S21,"")</f>
        <v/>
      </c>
      <c r="AF21" s="72" t="str">
        <f>IF(AND(ISNUMBER($S21),COUNT($U$4:$U21)=AF$2),$S21,"")</f>
        <v/>
      </c>
      <c r="AG21" s="72" t="str">
        <f>IF(AND(ISNUMBER($S21),COUNT($U$4:$U21)=AG$2),$S21,"")</f>
        <v/>
      </c>
      <c r="AH21" s="72" t="str">
        <f>IF(AND(ISNUMBER($S21),COUNT($U$4:$U21)=AH$2),$S21,"")</f>
        <v/>
      </c>
      <c r="AI21" s="72" t="str">
        <f>IF(AND(ISNUMBER($S21),COUNT($U$4:$U21)=AI$2),$S21,"")</f>
        <v/>
      </c>
      <c r="AJ21" s="51" t="e">
        <f>IFERROR(IF(COUNT($U$4:$U21)&lt;&gt;AJ$2,NA(),SLOPE(X$4:X$26,$R$4:$R$26)*($R21-COUNTIF(BH$4:BH21,"Hold"))+INTERCEPT(X$4:X$26,$R$4:$R$26)),NA())</f>
        <v>#N/A</v>
      </c>
      <c r="AK21" s="51" t="e">
        <f>IFERROR(IF(COUNT($U$4:$U21)&lt;&gt;AK$2,NA(),SLOPE(Y$4:Y$26,$R$4:$R$26)*($R21-COUNTIF(BI$4:BI21,"Hold"))+INTERCEPT(Y$4:Y$26,$R$4:$R$26)),NA())</f>
        <v>#N/A</v>
      </c>
      <c r="AL21" s="51" t="e">
        <f>IFERROR(IF(COUNT($U$4:$U21)&lt;&gt;AL$2,NA(),SLOPE(Z$4:Z$26,$R$4:$R$26)*($R21-COUNTIF(BJ$4:BJ21,"Hold"))+INTERCEPT(Z$4:Z$26,$R$4:$R$26)),NA())</f>
        <v>#N/A</v>
      </c>
      <c r="AM21" s="51" t="e">
        <f>IFERROR(IF(COUNT($U$4:$U21)&lt;&gt;AM$2,NA(),SLOPE(AA$4:AA$26,$R$4:$R$26)*($R21-COUNTIF(BK$4:BK21,"Hold"))+INTERCEPT(AA$4:AA$26,$R$4:$R$26)),NA())</f>
        <v>#N/A</v>
      </c>
      <c r="AN21" s="51" t="e">
        <f>IFERROR(IF(COUNT($U$4:$U21)&lt;&gt;AN$2,NA(),SLOPE(AB$4:AB$26,$R$4:$R$26)*($R21-COUNTIF(BL$4:BL21,"Hold"))+INTERCEPT(AB$4:AB$26,$R$4:$R$26)),NA())</f>
        <v>#N/A</v>
      </c>
      <c r="AO21" s="51" t="e">
        <f>IFERROR(IF(COUNT($U$4:$U21)&lt;&gt;AO$2,NA(),SLOPE(AC$4:AC$26,$R$4:$R$26)*($R21-COUNTIF(BM$4:BM21,"Hold"))+INTERCEPT(AC$4:AC$26,$R$4:$R$26)),NA())</f>
        <v>#N/A</v>
      </c>
      <c r="AP21" s="51" t="e">
        <f>IFERROR(IF(COUNT($U$4:$U21)&lt;&gt;AP$2,NA(),SLOPE(AD$4:AD$26,$R$4:$R$26)*($R21-COUNTIF(BN$4:BN21,"Hold"))+INTERCEPT(AD$4:AD$26,$R$4:$R$26)),NA())</f>
        <v>#N/A</v>
      </c>
      <c r="AQ21" s="51" t="e">
        <f>IFERROR(IF(COUNT($U$4:$U21)&lt;&gt;AQ$2,NA(),SLOPE(AE$4:AE$26,$R$4:$R$26)*($R21-COUNTIF(BO$4:BO21,"Hold"))+INTERCEPT(AE$4:AE$26,$R$4:$R$26)),NA())</f>
        <v>#N/A</v>
      </c>
      <c r="AR21" s="51" t="e">
        <f>IFERROR(IF(COUNT($U$4:$U21)&lt;&gt;AR$2,NA(),SLOPE(AF$4:AF$26,$R$4:$R$26)*($R21-COUNTIF(BP$4:BP21,"Hold"))+INTERCEPT(AF$4:AF$26,$R$4:$R$26)),NA())</f>
        <v>#N/A</v>
      </c>
      <c r="AS21" s="51" t="e">
        <f>IFERROR(IF(COUNT($U$4:$U21)&lt;&gt;AS$2,NA(),SLOPE(AG$4:AG$26,$R$4:$R$26)*($R21-COUNTIF(BQ$4:BQ21,"Hold"))+INTERCEPT(AG$4:AG$26,$R$4:$R$26)),NA())</f>
        <v>#N/A</v>
      </c>
      <c r="AT21" s="51" t="e">
        <f>IFERROR(IF(COUNT($U$4:$U21)&lt;&gt;AT$2,NA(),SLOPE(AH$4:AH$26,$R$4:$R$26)*($R21-COUNTIF(BR$4:BR21,"Hold"))+INTERCEPT(AH$4:AH$26,$R$4:$R$26)),NA())</f>
        <v>#N/A</v>
      </c>
      <c r="AU21" s="51" t="e">
        <f>IFERROR(IF(COUNT($U$4:$U21)&lt;&gt;AU$2,NA(),SLOPE(AI$4:AI$26,$R$4:$R$26)*($R21-COUNTIF(BS$4:BS21,"Hold"))+INTERCEPT(AI$4:AI$26,$R$4:$R$26)),NA())</f>
        <v>#N/A</v>
      </c>
      <c r="AV21" s="57" t="e">
        <f>IF(AND(ISNUMBER($U21),COUNT($U$4:$U21)=AV$2),$G21,IF($H21="Hold",AV20,IF(COUNT($U$4:$U21)=AV$2,$V21+AV20,NA())))</f>
        <v>#N/A</v>
      </c>
      <c r="AW21" s="57" t="e">
        <f>IF(AND(ISNUMBER($U21),COUNT($U$4:$U21)=AW$2),$G21,IF($H21="Hold",AW20,IF(COUNT($U$4:$U21)=AW$2,$V21+AW20,NA())))</f>
        <v>#N/A</v>
      </c>
      <c r="AX21" s="57" t="e">
        <f>IF(AND(ISNUMBER($U21),COUNT($U$4:$U21)=AX$2),$G21,IF($H21="Hold",AX20,IF(COUNT($U$4:$U21)=AX$2,$V21+AX20,NA())))</f>
        <v>#N/A</v>
      </c>
      <c r="AY21" s="57" t="e">
        <f>IF(AND(ISNUMBER($U21),COUNT($U$4:$U21)=AY$2),$G21,IF($H21="Hold",AY20,IF(COUNT($U$4:$U21)=AY$2,$V21+AY20,NA())))</f>
        <v>#N/A</v>
      </c>
      <c r="AZ21" s="57" t="e">
        <f>IF(AND(ISNUMBER($U21),COUNT($U$4:$U21)=AZ$2),$G21,IF($H21="Hold",AZ20,IF(COUNT($U$4:$U21)=AZ$2,$V21+AZ20,NA())))</f>
        <v>#N/A</v>
      </c>
      <c r="BA21" s="57" t="e">
        <f>IF(AND(ISNUMBER($U21),COUNT($U$4:$U21)=BA$2),$G21,IF($H21="Hold",BA20,IF(COUNT($U$4:$U21)=BA$2,$V21+BA20,NA())))</f>
        <v>#N/A</v>
      </c>
      <c r="BB21" s="57" t="e">
        <f>IF(AND(ISNUMBER($U21),COUNT($U$4:$U21)=BB$2),$G21,IF($H21="Hold",BB20,IF(COUNT($U$4:$U21)=BB$2,$V21+BB20,NA())))</f>
        <v>#N/A</v>
      </c>
      <c r="BC21" s="57" t="e">
        <f>IF(AND(ISNUMBER($U21),COUNT($U$4:$U21)=BC$2),$G21,IF($H21="Hold",BC20,IF(COUNT($U$4:$U21)=BC$2,$V21+BC20,NA())))</f>
        <v>#N/A</v>
      </c>
      <c r="BD21" s="57" t="e">
        <f>IF(AND(ISNUMBER($U21),COUNT($U$4:$U21)=BD$2),$G21,IF($H21="Hold",BD20,IF(COUNT($U$4:$U21)=BD$2,$V21+BD20,NA())))</f>
        <v>#N/A</v>
      </c>
      <c r="BE21" s="57" t="e">
        <f>IF(AND(ISNUMBER($U21),COUNT($U$4:$U21)=BE$2),$G21,IF($H21="Hold",BE20,IF(COUNT($U$4:$U21)=BE$2,$V21+BE20,NA())))</f>
        <v>#N/A</v>
      </c>
      <c r="BF21" s="57" t="e">
        <f>IF(AND(ISNUMBER($U21),COUNT($U$4:$U21)=BF$2),$G21,IF($H21="Hold",BF20,IF(COUNT($U$4:$U21)=BF$2,$V21+BF20,NA())))</f>
        <v>#N/A</v>
      </c>
      <c r="BG21" s="57" t="e">
        <f>IF(AND(ISNUMBER($U21),COUNT($U$4:$U21)=BG$2),$G21,IF($H21="Hold",BG20,IF(COUNT($U$4:$U21)=BG$2,$V21+BG20,NA())))</f>
        <v>#N/A</v>
      </c>
      <c r="BH21" s="55" t="e">
        <f>IF(AND(COUNT($U$4:$U21)=BH$2,$H21="Hold"),"Hold",NA())</f>
        <v>#N/A</v>
      </c>
      <c r="BI21" s="55" t="e">
        <f>IF(AND(COUNT($U$4:$U21)=BI$2,$H21="Hold"),"Hold",NA())</f>
        <v>#N/A</v>
      </c>
      <c r="BJ21" s="55" t="e">
        <f>IF(AND(COUNT($U$4:$U21)=BJ$2,$H21="Hold"),"Hold",NA())</f>
        <v>#N/A</v>
      </c>
      <c r="BK21" s="55" t="e">
        <f>IF(AND(COUNT($U$4:$U21)=BK$2,$H21="Hold"),"Hold",NA())</f>
        <v>#N/A</v>
      </c>
      <c r="BL21" s="55" t="e">
        <f>IF(AND(COUNT($U$4:$U21)=BL$2,$H21="Hold"),"Hold",NA())</f>
        <v>#N/A</v>
      </c>
      <c r="BM21" s="55" t="e">
        <f>IF(AND(COUNT($U$4:$U21)=BM$2,$H21="Hold"),"Hold",NA())</f>
        <v>#N/A</v>
      </c>
      <c r="BN21" s="55" t="e">
        <f>IF(AND(COUNT($U$4:$U21)=BN$2,$H21="Hold"),"Hold",NA())</f>
        <v>#N/A</v>
      </c>
      <c r="BO21" s="55" t="e">
        <f>IF(AND(COUNT($U$4:$U21)=BO$2,$H21="Hold"),"Hold",NA())</f>
        <v>#N/A</v>
      </c>
      <c r="BP21" s="55" t="e">
        <f>IF(AND(COUNT($U$4:$U21)=BP$2,$H21="Hold"),"Hold",NA())</f>
        <v>#N/A</v>
      </c>
      <c r="BQ21" s="55" t="e">
        <f>IF(AND(COUNT($U$4:$U21)=BQ$2,$H21="Hold"),"Hold",NA())</f>
        <v>#N/A</v>
      </c>
      <c r="BR21" s="55" t="e">
        <f>IF(AND(COUNT($U$4:$U21)=BR$2,$H21="Hold"),"Hold",NA())</f>
        <v>#N/A</v>
      </c>
      <c r="BS21" s="55" t="e">
        <f>IF(AND(COUNT($U$4:$U21)=BS$2,$H21="Hold"),"Hold",NA())</f>
        <v>#N/A</v>
      </c>
    </row>
    <row r="22" spans="1:71" s="96" customFormat="1" ht="18.75" customHeight="1" thickBot="1" x14ac:dyDescent="0.3">
      <c r="B22" s="23"/>
      <c r="C22" s="95"/>
      <c r="D22" s="9">
        <f t="shared" si="2"/>
        <v>36</v>
      </c>
      <c r="E22" s="10">
        <f t="shared" si="3"/>
        <v>42842</v>
      </c>
      <c r="F22" s="5" t="str">
        <f>IFERROR(IF(COUNT(G$4:G22)=0,"",IF(H22="Hold",F21,IF(ISNUMBER(U22),G22,F21+V22))),"")</f>
        <v/>
      </c>
      <c r="G22" s="13"/>
      <c r="H22" s="27"/>
      <c r="I22" s="17"/>
      <c r="J22" s="93"/>
      <c r="K22" s="34"/>
      <c r="L22" s="123" t="s">
        <v>80</v>
      </c>
      <c r="M22" s="128" t="s">
        <v>79</v>
      </c>
      <c r="N22" s="77"/>
      <c r="O22" s="153" t="str">
        <f>IF(AND(COUNTIF($H$4:$H$26,"Alt 1")&gt;0,ISBLANK(N22)),"← RoI* Needed","")</f>
        <v/>
      </c>
      <c r="P22" s="154"/>
      <c r="R22" s="46">
        <v>19</v>
      </c>
      <c r="S22" s="47" t="e">
        <f t="shared" si="0"/>
        <v>#N/A</v>
      </c>
      <c r="T22" s="47"/>
      <c r="U22" s="52" t="str">
        <f>IF(H22="30 Mins",$N$19,IF(H22="45 Mins",$N$20,IF(H22="60 Mins",$N$21,IF(H22="Alt 1",$N$22,IF(H22="Alt 2",$N$23,IF(H22="Alt 3",$N$24,IF(H22="Alt 4",$N$25,IF(H22="Alt 5",#REF!,IF(H22="Change",V21,"")))))))))</f>
        <v/>
      </c>
      <c r="V22" s="53" t="e">
        <f>IF(COUNT(U$4:U22)=0,NA(),IF(ISNUMBER(U22),U22,V21))</f>
        <v>#N/A</v>
      </c>
      <c r="W22" s="48" t="e">
        <f t="shared" si="1"/>
        <v>#N/A</v>
      </c>
      <c r="X22" s="72" t="str">
        <f>IF(AND(ISNUMBER($S22),COUNT($U$4:$U22)=X$2),$S22,"")</f>
        <v/>
      </c>
      <c r="Y22" s="72" t="str">
        <f>IF(AND(ISNUMBER($S22),COUNT($U$4:$U22)=Y$2),$S22,"")</f>
        <v/>
      </c>
      <c r="Z22" s="72" t="str">
        <f>IF(AND(ISNUMBER($S22),COUNT($U$4:$U22)=Z$2),$S22,"")</f>
        <v/>
      </c>
      <c r="AA22" s="72" t="str">
        <f>IF(AND(ISNUMBER($S22),COUNT($U$4:$U22)=AA$2),$S22,"")</f>
        <v/>
      </c>
      <c r="AB22" s="72" t="str">
        <f>IF(AND(ISNUMBER($S22),COUNT($U$4:$U22)=AB$2),$S22,"")</f>
        <v/>
      </c>
      <c r="AC22" s="72" t="str">
        <f>IF(AND(ISNUMBER($S22),COUNT($U$4:$U22)=AC$2),$S22,"")</f>
        <v/>
      </c>
      <c r="AD22" s="72" t="str">
        <f>IF(AND(ISNUMBER($S22),COUNT($U$4:$U22)=AD$2),$S22,"")</f>
        <v/>
      </c>
      <c r="AE22" s="72" t="str">
        <f>IF(AND(ISNUMBER($S22),COUNT($U$4:$U22)=AE$2),$S22,"")</f>
        <v/>
      </c>
      <c r="AF22" s="72" t="str">
        <f>IF(AND(ISNUMBER($S22),COUNT($U$4:$U22)=AF$2),$S22,"")</f>
        <v/>
      </c>
      <c r="AG22" s="72" t="str">
        <f>IF(AND(ISNUMBER($S22),COUNT($U$4:$U22)=AG$2),$S22,"")</f>
        <v/>
      </c>
      <c r="AH22" s="72" t="str">
        <f>IF(AND(ISNUMBER($S22),COUNT($U$4:$U22)=AH$2),$S22,"")</f>
        <v/>
      </c>
      <c r="AI22" s="72" t="str">
        <f>IF(AND(ISNUMBER($S22),COUNT($U$4:$U22)=AI$2),$S22,"")</f>
        <v/>
      </c>
      <c r="AJ22" s="51" t="e">
        <f>IFERROR(IF(COUNT($U$4:$U22)&lt;&gt;AJ$2,NA(),SLOPE(X$4:X$26,$R$4:$R$26)*($R22-COUNTIF(BH$4:BH22,"Hold"))+INTERCEPT(X$4:X$26,$R$4:$R$26)),NA())</f>
        <v>#N/A</v>
      </c>
      <c r="AK22" s="51" t="e">
        <f>IFERROR(IF(COUNT($U$4:$U22)&lt;&gt;AK$2,NA(),SLOPE(Y$4:Y$26,$R$4:$R$26)*($R22-COUNTIF(BI$4:BI22,"Hold"))+INTERCEPT(Y$4:Y$26,$R$4:$R$26)),NA())</f>
        <v>#N/A</v>
      </c>
      <c r="AL22" s="51" t="e">
        <f>IFERROR(IF(COUNT($U$4:$U22)&lt;&gt;AL$2,NA(),SLOPE(Z$4:Z$26,$R$4:$R$26)*($R22-COUNTIF(BJ$4:BJ22,"Hold"))+INTERCEPT(Z$4:Z$26,$R$4:$R$26)),NA())</f>
        <v>#N/A</v>
      </c>
      <c r="AM22" s="51" t="e">
        <f>IFERROR(IF(COUNT($U$4:$U22)&lt;&gt;AM$2,NA(),SLOPE(AA$4:AA$26,$R$4:$R$26)*($R22-COUNTIF(BK$4:BK22,"Hold"))+INTERCEPT(AA$4:AA$26,$R$4:$R$26)),NA())</f>
        <v>#N/A</v>
      </c>
      <c r="AN22" s="51" t="e">
        <f>IFERROR(IF(COUNT($U$4:$U22)&lt;&gt;AN$2,NA(),SLOPE(AB$4:AB$26,$R$4:$R$26)*($R22-COUNTIF(BL$4:BL22,"Hold"))+INTERCEPT(AB$4:AB$26,$R$4:$R$26)),NA())</f>
        <v>#N/A</v>
      </c>
      <c r="AO22" s="51" t="e">
        <f>IFERROR(IF(COUNT($U$4:$U22)&lt;&gt;AO$2,NA(),SLOPE(AC$4:AC$26,$R$4:$R$26)*($R22-COUNTIF(BM$4:BM22,"Hold"))+INTERCEPT(AC$4:AC$26,$R$4:$R$26)),NA())</f>
        <v>#N/A</v>
      </c>
      <c r="AP22" s="51" t="e">
        <f>IFERROR(IF(COUNT($U$4:$U22)&lt;&gt;AP$2,NA(),SLOPE(AD$4:AD$26,$R$4:$R$26)*($R22-COUNTIF(BN$4:BN22,"Hold"))+INTERCEPT(AD$4:AD$26,$R$4:$R$26)),NA())</f>
        <v>#N/A</v>
      </c>
      <c r="AQ22" s="51" t="e">
        <f>IFERROR(IF(COUNT($U$4:$U22)&lt;&gt;AQ$2,NA(),SLOPE(AE$4:AE$26,$R$4:$R$26)*($R22-COUNTIF(BO$4:BO22,"Hold"))+INTERCEPT(AE$4:AE$26,$R$4:$R$26)),NA())</f>
        <v>#N/A</v>
      </c>
      <c r="AR22" s="51" t="e">
        <f>IFERROR(IF(COUNT($U$4:$U22)&lt;&gt;AR$2,NA(),SLOPE(AF$4:AF$26,$R$4:$R$26)*($R22-COUNTIF(BP$4:BP22,"Hold"))+INTERCEPT(AF$4:AF$26,$R$4:$R$26)),NA())</f>
        <v>#N/A</v>
      </c>
      <c r="AS22" s="51" t="e">
        <f>IFERROR(IF(COUNT($U$4:$U22)&lt;&gt;AS$2,NA(),SLOPE(AG$4:AG$26,$R$4:$R$26)*($R22-COUNTIF(BQ$4:BQ22,"Hold"))+INTERCEPT(AG$4:AG$26,$R$4:$R$26)),NA())</f>
        <v>#N/A</v>
      </c>
      <c r="AT22" s="51" t="e">
        <f>IFERROR(IF(COUNT($U$4:$U22)&lt;&gt;AT$2,NA(),SLOPE(AH$4:AH$26,$R$4:$R$26)*($R22-COUNTIF(BR$4:BR22,"Hold"))+INTERCEPT(AH$4:AH$26,$R$4:$R$26)),NA())</f>
        <v>#N/A</v>
      </c>
      <c r="AU22" s="51" t="e">
        <f>IFERROR(IF(COUNT($U$4:$U22)&lt;&gt;AU$2,NA(),SLOPE(AI$4:AI$26,$R$4:$R$26)*($R22-COUNTIF(BS$4:BS22,"Hold"))+INTERCEPT(AI$4:AI$26,$R$4:$R$26)),NA())</f>
        <v>#N/A</v>
      </c>
      <c r="AV22" s="57" t="e">
        <f>IF(AND(ISNUMBER($U22),COUNT($U$4:$U22)=AV$2),$G22,IF($H22="Hold",AV21,IF(COUNT($U$4:$U22)=AV$2,$V22+AV21,NA())))</f>
        <v>#N/A</v>
      </c>
      <c r="AW22" s="57" t="e">
        <f>IF(AND(ISNUMBER($U22),COUNT($U$4:$U22)=AW$2),$G22,IF($H22="Hold",AW21,IF(COUNT($U$4:$U22)=AW$2,$V22+AW21,NA())))</f>
        <v>#N/A</v>
      </c>
      <c r="AX22" s="57" t="e">
        <f>IF(AND(ISNUMBER($U22),COUNT($U$4:$U22)=AX$2),$G22,IF($H22="Hold",AX21,IF(COUNT($U$4:$U22)=AX$2,$V22+AX21,NA())))</f>
        <v>#N/A</v>
      </c>
      <c r="AY22" s="57" t="e">
        <f>IF(AND(ISNUMBER($U22),COUNT($U$4:$U22)=AY$2),$G22,IF($H22="Hold",AY21,IF(COUNT($U$4:$U22)=AY$2,$V22+AY21,NA())))</f>
        <v>#N/A</v>
      </c>
      <c r="AZ22" s="57" t="e">
        <f>IF(AND(ISNUMBER($U22),COUNT($U$4:$U22)=AZ$2),$G22,IF($H22="Hold",AZ21,IF(COUNT($U$4:$U22)=AZ$2,$V22+AZ21,NA())))</f>
        <v>#N/A</v>
      </c>
      <c r="BA22" s="57" t="e">
        <f>IF(AND(ISNUMBER($U22),COUNT($U$4:$U22)=BA$2),$G22,IF($H22="Hold",BA21,IF(COUNT($U$4:$U22)=BA$2,$V22+BA21,NA())))</f>
        <v>#N/A</v>
      </c>
      <c r="BB22" s="57" t="e">
        <f>IF(AND(ISNUMBER($U22),COUNT($U$4:$U22)=BB$2),$G22,IF($H22="Hold",BB21,IF(COUNT($U$4:$U22)=BB$2,$V22+BB21,NA())))</f>
        <v>#N/A</v>
      </c>
      <c r="BC22" s="57" t="e">
        <f>IF(AND(ISNUMBER($U22),COUNT($U$4:$U22)=BC$2),$G22,IF($H22="Hold",BC21,IF(COUNT($U$4:$U22)=BC$2,$V22+BC21,NA())))</f>
        <v>#N/A</v>
      </c>
      <c r="BD22" s="57" t="e">
        <f>IF(AND(ISNUMBER($U22),COUNT($U$4:$U22)=BD$2),$G22,IF($H22="Hold",BD21,IF(COUNT($U$4:$U22)=BD$2,$V22+BD21,NA())))</f>
        <v>#N/A</v>
      </c>
      <c r="BE22" s="57" t="e">
        <f>IF(AND(ISNUMBER($U22),COUNT($U$4:$U22)=BE$2),$G22,IF($H22="Hold",BE21,IF(COUNT($U$4:$U22)=BE$2,$V22+BE21,NA())))</f>
        <v>#N/A</v>
      </c>
      <c r="BF22" s="57" t="e">
        <f>IF(AND(ISNUMBER($U22),COUNT($U$4:$U22)=BF$2),$G22,IF($H22="Hold",BF21,IF(COUNT($U$4:$U22)=BF$2,$V22+BF21,NA())))</f>
        <v>#N/A</v>
      </c>
      <c r="BG22" s="57" t="e">
        <f>IF(AND(ISNUMBER($U22),COUNT($U$4:$U22)=BG$2),$G22,IF($H22="Hold",BG21,IF(COUNT($U$4:$U22)=BG$2,$V22+BG21,NA())))</f>
        <v>#N/A</v>
      </c>
      <c r="BH22" s="55" t="e">
        <f>IF(AND(COUNT($U$4:$U22)=BH$2,$H22="Hold"),"Hold",NA())</f>
        <v>#N/A</v>
      </c>
      <c r="BI22" s="55" t="e">
        <f>IF(AND(COUNT($U$4:$U22)=BI$2,$H22="Hold"),"Hold",NA())</f>
        <v>#N/A</v>
      </c>
      <c r="BJ22" s="55" t="e">
        <f>IF(AND(COUNT($U$4:$U22)=BJ$2,$H22="Hold"),"Hold",NA())</f>
        <v>#N/A</v>
      </c>
      <c r="BK22" s="55" t="e">
        <f>IF(AND(COUNT($U$4:$U22)=BK$2,$H22="Hold"),"Hold",NA())</f>
        <v>#N/A</v>
      </c>
      <c r="BL22" s="55" t="e">
        <f>IF(AND(COUNT($U$4:$U22)=BL$2,$H22="Hold"),"Hold",NA())</f>
        <v>#N/A</v>
      </c>
      <c r="BM22" s="55" t="e">
        <f>IF(AND(COUNT($U$4:$U22)=BM$2,$H22="Hold"),"Hold",NA())</f>
        <v>#N/A</v>
      </c>
      <c r="BN22" s="55" t="e">
        <f>IF(AND(COUNT($U$4:$U22)=BN$2,$H22="Hold"),"Hold",NA())</f>
        <v>#N/A</v>
      </c>
      <c r="BO22" s="55" t="e">
        <f>IF(AND(COUNT($U$4:$U22)=BO$2,$H22="Hold"),"Hold",NA())</f>
        <v>#N/A</v>
      </c>
      <c r="BP22" s="55" t="e">
        <f>IF(AND(COUNT($U$4:$U22)=BP$2,$H22="Hold"),"Hold",NA())</f>
        <v>#N/A</v>
      </c>
      <c r="BQ22" s="55" t="e">
        <f>IF(AND(COUNT($U$4:$U22)=BQ$2,$H22="Hold"),"Hold",NA())</f>
        <v>#N/A</v>
      </c>
      <c r="BR22" s="55" t="e">
        <f>IF(AND(COUNT($U$4:$U22)=BR$2,$H22="Hold"),"Hold",NA())</f>
        <v>#N/A</v>
      </c>
      <c r="BS22" s="55" t="e">
        <f>IF(AND(COUNT($U$4:$U22)=BS$2,$H22="Hold"),"Hold",NA())</f>
        <v>#N/A</v>
      </c>
    </row>
    <row r="23" spans="1:71" s="96" customFormat="1" ht="18.75" customHeight="1" thickTop="1" x14ac:dyDescent="0.25">
      <c r="B23" s="23"/>
      <c r="C23" s="95"/>
      <c r="D23" s="9">
        <f t="shared" si="2"/>
        <v>38</v>
      </c>
      <c r="E23" s="10">
        <f t="shared" si="3"/>
        <v>42856</v>
      </c>
      <c r="F23" s="5" t="str">
        <f>IFERROR(IF(COUNT(G$4:G23)=0,"",IF(H23="Hold",F22,IF(ISNUMBER(U23),G23,F22+V23))),"")</f>
        <v/>
      </c>
      <c r="G23" s="13"/>
      <c r="H23" s="27"/>
      <c r="I23" s="17"/>
      <c r="J23" s="93"/>
      <c r="K23" s="34"/>
      <c r="L23" s="123" t="s">
        <v>81</v>
      </c>
      <c r="M23" s="128" t="s">
        <v>79</v>
      </c>
      <c r="N23" s="78"/>
      <c r="O23" s="153" t="str">
        <f>IF(AND(COUNTIF($H$4:$H$26,"Alt 2")&gt;0,ISBLANK(N23)),"← RoI* Needed","")</f>
        <v/>
      </c>
      <c r="P23" s="154"/>
      <c r="R23" s="46">
        <v>20</v>
      </c>
      <c r="S23" s="47" t="e">
        <f t="shared" si="0"/>
        <v>#N/A</v>
      </c>
      <c r="T23" s="47"/>
      <c r="U23" s="52" t="str">
        <f>IF(H23="30 Mins",$N$19,IF(H23="45 Mins",$N$20,IF(H23="60 Mins",$N$21,IF(H23="Alt 1",$N$22,IF(H23="Alt 2",$N$23,IF(H23="Alt 3",$N$24,IF(H23="Alt 4",$N$25,IF(H23="Alt 5",#REF!,IF(H23="Change",V22,"")))))))))</f>
        <v/>
      </c>
      <c r="V23" s="53" t="e">
        <f>IF(COUNT(U$4:U23)=0,NA(),IF(ISNUMBER(U23),U23,V22))</f>
        <v>#N/A</v>
      </c>
      <c r="W23" s="48" t="e">
        <f t="shared" si="1"/>
        <v>#N/A</v>
      </c>
      <c r="X23" s="72" t="str">
        <f>IF(AND(ISNUMBER($S23),COUNT($U$4:$U23)=X$2),$S23,"")</f>
        <v/>
      </c>
      <c r="Y23" s="72" t="str">
        <f>IF(AND(ISNUMBER($S23),COUNT($U$4:$U23)=Y$2),$S23,"")</f>
        <v/>
      </c>
      <c r="Z23" s="72" t="str">
        <f>IF(AND(ISNUMBER($S23),COUNT($U$4:$U23)=Z$2),$S23,"")</f>
        <v/>
      </c>
      <c r="AA23" s="72" t="str">
        <f>IF(AND(ISNUMBER($S23),COUNT($U$4:$U23)=AA$2),$S23,"")</f>
        <v/>
      </c>
      <c r="AB23" s="72" t="str">
        <f>IF(AND(ISNUMBER($S23),COUNT($U$4:$U23)=AB$2),$S23,"")</f>
        <v/>
      </c>
      <c r="AC23" s="72" t="str">
        <f>IF(AND(ISNUMBER($S23),COUNT($U$4:$U23)=AC$2),$S23,"")</f>
        <v/>
      </c>
      <c r="AD23" s="72" t="str">
        <f>IF(AND(ISNUMBER($S23),COUNT($U$4:$U23)=AD$2),$S23,"")</f>
        <v/>
      </c>
      <c r="AE23" s="72" t="str">
        <f>IF(AND(ISNUMBER($S23),COUNT($U$4:$U23)=AE$2),$S23,"")</f>
        <v/>
      </c>
      <c r="AF23" s="72" t="str">
        <f>IF(AND(ISNUMBER($S23),COUNT($U$4:$U23)=AF$2),$S23,"")</f>
        <v/>
      </c>
      <c r="AG23" s="72" t="str">
        <f>IF(AND(ISNUMBER($S23),COUNT($U$4:$U23)=AG$2),$S23,"")</f>
        <v/>
      </c>
      <c r="AH23" s="72" t="str">
        <f>IF(AND(ISNUMBER($S23),COUNT($U$4:$U23)=AH$2),$S23,"")</f>
        <v/>
      </c>
      <c r="AI23" s="72" t="str">
        <f>IF(AND(ISNUMBER($S23),COUNT($U$4:$U23)=AI$2),$S23,"")</f>
        <v/>
      </c>
      <c r="AJ23" s="51" t="e">
        <f>IFERROR(IF(COUNT($U$4:$U23)&lt;&gt;AJ$2,NA(),SLOPE(X$4:X$26,$R$4:$R$26)*($R23-COUNTIF(BH$4:BH23,"Hold"))+INTERCEPT(X$4:X$26,$R$4:$R$26)),NA())</f>
        <v>#N/A</v>
      </c>
      <c r="AK23" s="51" t="e">
        <f>IFERROR(IF(COUNT($U$4:$U23)&lt;&gt;AK$2,NA(),SLOPE(Y$4:Y$26,$R$4:$R$26)*($R23-COUNTIF(BI$4:BI23,"Hold"))+INTERCEPT(Y$4:Y$26,$R$4:$R$26)),NA())</f>
        <v>#N/A</v>
      </c>
      <c r="AL23" s="51" t="e">
        <f>IFERROR(IF(COUNT($U$4:$U23)&lt;&gt;AL$2,NA(),SLOPE(Z$4:Z$26,$R$4:$R$26)*($R23-COUNTIF(BJ$4:BJ23,"Hold"))+INTERCEPT(Z$4:Z$26,$R$4:$R$26)),NA())</f>
        <v>#N/A</v>
      </c>
      <c r="AM23" s="51" t="e">
        <f>IFERROR(IF(COUNT($U$4:$U23)&lt;&gt;AM$2,NA(),SLOPE(AA$4:AA$26,$R$4:$R$26)*($R23-COUNTIF(BK$4:BK23,"Hold"))+INTERCEPT(AA$4:AA$26,$R$4:$R$26)),NA())</f>
        <v>#N/A</v>
      </c>
      <c r="AN23" s="51" t="e">
        <f>IFERROR(IF(COUNT($U$4:$U23)&lt;&gt;AN$2,NA(),SLOPE(AB$4:AB$26,$R$4:$R$26)*($R23-COUNTIF(BL$4:BL23,"Hold"))+INTERCEPT(AB$4:AB$26,$R$4:$R$26)),NA())</f>
        <v>#N/A</v>
      </c>
      <c r="AO23" s="51" t="e">
        <f>IFERROR(IF(COUNT($U$4:$U23)&lt;&gt;AO$2,NA(),SLOPE(AC$4:AC$26,$R$4:$R$26)*($R23-COUNTIF(BM$4:BM23,"Hold"))+INTERCEPT(AC$4:AC$26,$R$4:$R$26)),NA())</f>
        <v>#N/A</v>
      </c>
      <c r="AP23" s="51" t="e">
        <f>IFERROR(IF(COUNT($U$4:$U23)&lt;&gt;AP$2,NA(),SLOPE(AD$4:AD$26,$R$4:$R$26)*($R23-COUNTIF(BN$4:BN23,"Hold"))+INTERCEPT(AD$4:AD$26,$R$4:$R$26)),NA())</f>
        <v>#N/A</v>
      </c>
      <c r="AQ23" s="51" t="e">
        <f>IFERROR(IF(COUNT($U$4:$U23)&lt;&gt;AQ$2,NA(),SLOPE(AE$4:AE$26,$R$4:$R$26)*($R23-COUNTIF(BO$4:BO23,"Hold"))+INTERCEPT(AE$4:AE$26,$R$4:$R$26)),NA())</f>
        <v>#N/A</v>
      </c>
      <c r="AR23" s="51" t="e">
        <f>IFERROR(IF(COUNT($U$4:$U23)&lt;&gt;AR$2,NA(),SLOPE(AF$4:AF$26,$R$4:$R$26)*($R23-COUNTIF(BP$4:BP23,"Hold"))+INTERCEPT(AF$4:AF$26,$R$4:$R$26)),NA())</f>
        <v>#N/A</v>
      </c>
      <c r="AS23" s="51" t="e">
        <f>IFERROR(IF(COUNT($U$4:$U23)&lt;&gt;AS$2,NA(),SLOPE(AG$4:AG$26,$R$4:$R$26)*($R23-COUNTIF(BQ$4:BQ23,"Hold"))+INTERCEPT(AG$4:AG$26,$R$4:$R$26)),NA())</f>
        <v>#N/A</v>
      </c>
      <c r="AT23" s="51" t="e">
        <f>IFERROR(IF(COUNT($U$4:$U23)&lt;&gt;AT$2,NA(),SLOPE(AH$4:AH$26,$R$4:$R$26)*($R23-COUNTIF(BR$4:BR23,"Hold"))+INTERCEPT(AH$4:AH$26,$R$4:$R$26)),NA())</f>
        <v>#N/A</v>
      </c>
      <c r="AU23" s="51" t="e">
        <f>IFERROR(IF(COUNT($U$4:$U23)&lt;&gt;AU$2,NA(),SLOPE(AI$4:AI$26,$R$4:$R$26)*($R23-COUNTIF(BS$4:BS23,"Hold"))+INTERCEPT(AI$4:AI$26,$R$4:$R$26)),NA())</f>
        <v>#N/A</v>
      </c>
      <c r="AV23" s="57" t="e">
        <f>IF(AND(ISNUMBER($U23),COUNT($U$4:$U23)=AV$2),$G23,IF($H23="Hold",AV22,IF(COUNT($U$4:$U23)=AV$2,$V23+AV22,NA())))</f>
        <v>#N/A</v>
      </c>
      <c r="AW23" s="57" t="e">
        <f>IF(AND(ISNUMBER($U23),COUNT($U$4:$U23)=AW$2),$G23,IF($H23="Hold",AW22,IF(COUNT($U$4:$U23)=AW$2,$V23+AW22,NA())))</f>
        <v>#N/A</v>
      </c>
      <c r="AX23" s="57" t="e">
        <f>IF(AND(ISNUMBER($U23),COUNT($U$4:$U23)=AX$2),$G23,IF($H23="Hold",AX22,IF(COUNT($U$4:$U23)=AX$2,$V23+AX22,NA())))</f>
        <v>#N/A</v>
      </c>
      <c r="AY23" s="57" t="e">
        <f>IF(AND(ISNUMBER($U23),COUNT($U$4:$U23)=AY$2),$G23,IF($H23="Hold",AY22,IF(COUNT($U$4:$U23)=AY$2,$V23+AY22,NA())))</f>
        <v>#N/A</v>
      </c>
      <c r="AZ23" s="57" t="e">
        <f>IF(AND(ISNUMBER($U23),COUNT($U$4:$U23)=AZ$2),$G23,IF($H23="Hold",AZ22,IF(COUNT($U$4:$U23)=AZ$2,$V23+AZ22,NA())))</f>
        <v>#N/A</v>
      </c>
      <c r="BA23" s="57" t="e">
        <f>IF(AND(ISNUMBER($U23),COUNT($U$4:$U23)=BA$2),$G23,IF($H23="Hold",BA22,IF(COUNT($U$4:$U23)=BA$2,$V23+BA22,NA())))</f>
        <v>#N/A</v>
      </c>
      <c r="BB23" s="57" t="e">
        <f>IF(AND(ISNUMBER($U23),COUNT($U$4:$U23)=BB$2),$G23,IF($H23="Hold",BB22,IF(COUNT($U$4:$U23)=BB$2,$V23+BB22,NA())))</f>
        <v>#N/A</v>
      </c>
      <c r="BC23" s="57" t="e">
        <f>IF(AND(ISNUMBER($U23),COUNT($U$4:$U23)=BC$2),$G23,IF($H23="Hold",BC22,IF(COUNT($U$4:$U23)=BC$2,$V23+BC22,NA())))</f>
        <v>#N/A</v>
      </c>
      <c r="BD23" s="57" t="e">
        <f>IF(AND(ISNUMBER($U23),COUNT($U$4:$U23)=BD$2),$G23,IF($H23="Hold",BD22,IF(COUNT($U$4:$U23)=BD$2,$V23+BD22,NA())))</f>
        <v>#N/A</v>
      </c>
      <c r="BE23" s="57" t="e">
        <f>IF(AND(ISNUMBER($U23),COUNT($U$4:$U23)=BE$2),$G23,IF($H23="Hold",BE22,IF(COUNT($U$4:$U23)=BE$2,$V23+BE22,NA())))</f>
        <v>#N/A</v>
      </c>
      <c r="BF23" s="57" t="e">
        <f>IF(AND(ISNUMBER($U23),COUNT($U$4:$U23)=BF$2),$G23,IF($H23="Hold",BF22,IF(COUNT($U$4:$U23)=BF$2,$V23+BF22,NA())))</f>
        <v>#N/A</v>
      </c>
      <c r="BG23" s="57" t="e">
        <f>IF(AND(ISNUMBER($U23),COUNT($U$4:$U23)=BG$2),$G23,IF($H23="Hold",BG22,IF(COUNT($U$4:$U23)=BG$2,$V23+BG22,NA())))</f>
        <v>#N/A</v>
      </c>
      <c r="BH23" s="55" t="e">
        <f>IF(AND(COUNT($U$4:$U23)=BH$2,$H23="Hold"),"Hold",NA())</f>
        <v>#N/A</v>
      </c>
      <c r="BI23" s="55" t="e">
        <f>IF(AND(COUNT($U$4:$U23)=BI$2,$H23="Hold"),"Hold",NA())</f>
        <v>#N/A</v>
      </c>
      <c r="BJ23" s="55" t="e">
        <f>IF(AND(COUNT($U$4:$U23)=BJ$2,$H23="Hold"),"Hold",NA())</f>
        <v>#N/A</v>
      </c>
      <c r="BK23" s="55" t="e">
        <f>IF(AND(COUNT($U$4:$U23)=BK$2,$H23="Hold"),"Hold",NA())</f>
        <v>#N/A</v>
      </c>
      <c r="BL23" s="55" t="e">
        <f>IF(AND(COUNT($U$4:$U23)=BL$2,$H23="Hold"),"Hold",NA())</f>
        <v>#N/A</v>
      </c>
      <c r="BM23" s="55" t="e">
        <f>IF(AND(COUNT($U$4:$U23)=BM$2,$H23="Hold"),"Hold",NA())</f>
        <v>#N/A</v>
      </c>
      <c r="BN23" s="55" t="e">
        <f>IF(AND(COUNT($U$4:$U23)=BN$2,$H23="Hold"),"Hold",NA())</f>
        <v>#N/A</v>
      </c>
      <c r="BO23" s="55" t="e">
        <f>IF(AND(COUNT($U$4:$U23)=BO$2,$H23="Hold"),"Hold",NA())</f>
        <v>#N/A</v>
      </c>
      <c r="BP23" s="55" t="e">
        <f>IF(AND(COUNT($U$4:$U23)=BP$2,$H23="Hold"),"Hold",NA())</f>
        <v>#N/A</v>
      </c>
      <c r="BQ23" s="55" t="e">
        <f>IF(AND(COUNT($U$4:$U23)=BQ$2,$H23="Hold"),"Hold",NA())</f>
        <v>#N/A</v>
      </c>
      <c r="BR23" s="55" t="e">
        <f>IF(AND(COUNT($U$4:$U23)=BR$2,$H23="Hold"),"Hold",NA())</f>
        <v>#N/A</v>
      </c>
      <c r="BS23" s="55" t="e">
        <f>IF(AND(COUNT($U$4:$U23)=BS$2,$H23="Hold"),"Hold",NA())</f>
        <v>#N/A</v>
      </c>
    </row>
    <row r="24" spans="1:71" s="96" customFormat="1" ht="18.75" customHeight="1" x14ac:dyDescent="0.25">
      <c r="B24" s="23"/>
      <c r="C24" s="95"/>
      <c r="D24" s="9">
        <f t="shared" si="2"/>
        <v>40</v>
      </c>
      <c r="E24" s="10">
        <f t="shared" si="3"/>
        <v>42870</v>
      </c>
      <c r="F24" s="5" t="str">
        <f>IFERROR(IF(COUNT(G$4:G24)=0,"",IF(H24="Hold",F23,IF(ISNUMBER(U24),G24,F23+V24))),"")</f>
        <v/>
      </c>
      <c r="G24" s="13"/>
      <c r="H24" s="27"/>
      <c r="I24" s="17"/>
      <c r="J24" s="93"/>
      <c r="K24" s="34"/>
      <c r="L24" s="151" t="s">
        <v>86</v>
      </c>
      <c r="M24" s="151"/>
      <c r="N24" s="151"/>
      <c r="O24" s="151"/>
      <c r="P24" s="37"/>
      <c r="R24" s="46">
        <v>21</v>
      </c>
      <c r="S24" s="47" t="e">
        <f t="shared" si="0"/>
        <v>#N/A</v>
      </c>
      <c r="T24" s="47"/>
      <c r="U24" s="52" t="str">
        <f>IF(H24="30 Mins",$N$19,IF(H24="45 Mins",$N$20,IF(H24="60 Mins",$N$21,IF(H24="Alt 1",$N$22,IF(H24="Alt 2",$N$23,IF(H24="Alt 3",$N$24,IF(H24="Alt 4",$N$25,IF(H24="Alt 5",#REF!,IF(H24="Change",V23,"")))))))))</f>
        <v/>
      </c>
      <c r="V24" s="53" t="e">
        <f>IF(COUNT(U$4:U24)=0,NA(),IF(ISNUMBER(U24),U24,V23))</f>
        <v>#N/A</v>
      </c>
      <c r="W24" s="48" t="e">
        <f t="shared" si="1"/>
        <v>#N/A</v>
      </c>
      <c r="X24" s="72" t="str">
        <f>IF(AND(ISNUMBER($S24),COUNT($U$4:$U24)=X$2),$S24,"")</f>
        <v/>
      </c>
      <c r="Y24" s="72" t="str">
        <f>IF(AND(ISNUMBER($S24),COUNT($U$4:$U24)=Y$2),$S24,"")</f>
        <v/>
      </c>
      <c r="Z24" s="72" t="str">
        <f>IF(AND(ISNUMBER($S24),COUNT($U$4:$U24)=Z$2),$S24,"")</f>
        <v/>
      </c>
      <c r="AA24" s="72" t="str">
        <f>IF(AND(ISNUMBER($S24),COUNT($U$4:$U24)=AA$2),$S24,"")</f>
        <v/>
      </c>
      <c r="AB24" s="72" t="str">
        <f>IF(AND(ISNUMBER($S24),COUNT($U$4:$U24)=AB$2),$S24,"")</f>
        <v/>
      </c>
      <c r="AC24" s="72" t="str">
        <f>IF(AND(ISNUMBER($S24),COUNT($U$4:$U24)=AC$2),$S24,"")</f>
        <v/>
      </c>
      <c r="AD24" s="72" t="str">
        <f>IF(AND(ISNUMBER($S24),COUNT($U$4:$U24)=AD$2),$S24,"")</f>
        <v/>
      </c>
      <c r="AE24" s="72" t="str">
        <f>IF(AND(ISNUMBER($S24),COUNT($U$4:$U24)=AE$2),$S24,"")</f>
        <v/>
      </c>
      <c r="AF24" s="72" t="str">
        <f>IF(AND(ISNUMBER($S24),COUNT($U$4:$U24)=AF$2),$S24,"")</f>
        <v/>
      </c>
      <c r="AG24" s="72" t="str">
        <f>IF(AND(ISNUMBER($S24),COUNT($U$4:$U24)=AG$2),$S24,"")</f>
        <v/>
      </c>
      <c r="AH24" s="72" t="str">
        <f>IF(AND(ISNUMBER($S24),COUNT($U$4:$U24)=AH$2),$S24,"")</f>
        <v/>
      </c>
      <c r="AI24" s="72" t="str">
        <f>IF(AND(ISNUMBER($S24),COUNT($U$4:$U24)=AI$2),$S24,"")</f>
        <v/>
      </c>
      <c r="AJ24" s="51" t="e">
        <f>IFERROR(IF(COUNT($U$4:$U24)&lt;&gt;AJ$2,NA(),SLOPE(X$4:X$26,$R$4:$R$26)*($R24-COUNTIF(BH$4:BH24,"Hold"))+INTERCEPT(X$4:X$26,$R$4:$R$26)),NA())</f>
        <v>#N/A</v>
      </c>
      <c r="AK24" s="51" t="e">
        <f>IFERROR(IF(COUNT($U$4:$U24)&lt;&gt;AK$2,NA(),SLOPE(Y$4:Y$26,$R$4:$R$26)*($R24-COUNTIF(BI$4:BI24,"Hold"))+INTERCEPT(Y$4:Y$26,$R$4:$R$26)),NA())</f>
        <v>#N/A</v>
      </c>
      <c r="AL24" s="51" t="e">
        <f>IFERROR(IF(COUNT($U$4:$U24)&lt;&gt;AL$2,NA(),SLOPE(Z$4:Z$26,$R$4:$R$26)*($R24-COUNTIF(BJ$4:BJ24,"Hold"))+INTERCEPT(Z$4:Z$26,$R$4:$R$26)),NA())</f>
        <v>#N/A</v>
      </c>
      <c r="AM24" s="51" t="e">
        <f>IFERROR(IF(COUNT($U$4:$U24)&lt;&gt;AM$2,NA(),SLOPE(AA$4:AA$26,$R$4:$R$26)*($R24-COUNTIF(BK$4:BK24,"Hold"))+INTERCEPT(AA$4:AA$26,$R$4:$R$26)),NA())</f>
        <v>#N/A</v>
      </c>
      <c r="AN24" s="51" t="e">
        <f>IFERROR(IF(COUNT($U$4:$U24)&lt;&gt;AN$2,NA(),SLOPE(AB$4:AB$26,$R$4:$R$26)*($R24-COUNTIF(BL$4:BL24,"Hold"))+INTERCEPT(AB$4:AB$26,$R$4:$R$26)),NA())</f>
        <v>#N/A</v>
      </c>
      <c r="AO24" s="51" t="e">
        <f>IFERROR(IF(COUNT($U$4:$U24)&lt;&gt;AO$2,NA(),SLOPE(AC$4:AC$26,$R$4:$R$26)*($R24-COUNTIF(BM$4:BM24,"Hold"))+INTERCEPT(AC$4:AC$26,$R$4:$R$26)),NA())</f>
        <v>#N/A</v>
      </c>
      <c r="AP24" s="51" t="e">
        <f>IFERROR(IF(COUNT($U$4:$U24)&lt;&gt;AP$2,NA(),SLOPE(AD$4:AD$26,$R$4:$R$26)*($R24-COUNTIF(BN$4:BN24,"Hold"))+INTERCEPT(AD$4:AD$26,$R$4:$R$26)),NA())</f>
        <v>#N/A</v>
      </c>
      <c r="AQ24" s="51" t="e">
        <f>IFERROR(IF(COUNT($U$4:$U24)&lt;&gt;AQ$2,NA(),SLOPE(AE$4:AE$26,$R$4:$R$26)*($R24-COUNTIF(BO$4:BO24,"Hold"))+INTERCEPT(AE$4:AE$26,$R$4:$R$26)),NA())</f>
        <v>#N/A</v>
      </c>
      <c r="AR24" s="51" t="e">
        <f>IFERROR(IF(COUNT($U$4:$U24)&lt;&gt;AR$2,NA(),SLOPE(AF$4:AF$26,$R$4:$R$26)*($R24-COUNTIF(BP$4:BP24,"Hold"))+INTERCEPT(AF$4:AF$26,$R$4:$R$26)),NA())</f>
        <v>#N/A</v>
      </c>
      <c r="AS24" s="51" t="e">
        <f>IFERROR(IF(COUNT($U$4:$U24)&lt;&gt;AS$2,NA(),SLOPE(AG$4:AG$26,$R$4:$R$26)*($R24-COUNTIF(BQ$4:BQ24,"Hold"))+INTERCEPT(AG$4:AG$26,$R$4:$R$26)),NA())</f>
        <v>#N/A</v>
      </c>
      <c r="AT24" s="51" t="e">
        <f>IFERROR(IF(COUNT($U$4:$U24)&lt;&gt;AT$2,NA(),SLOPE(AH$4:AH$26,$R$4:$R$26)*($R24-COUNTIF(BR$4:BR24,"Hold"))+INTERCEPT(AH$4:AH$26,$R$4:$R$26)),NA())</f>
        <v>#N/A</v>
      </c>
      <c r="AU24" s="51" t="e">
        <f>IFERROR(IF(COUNT($U$4:$U24)&lt;&gt;AU$2,NA(),SLOPE(AI$4:AI$26,$R$4:$R$26)*($R24-COUNTIF(BS$4:BS24,"Hold"))+INTERCEPT(AI$4:AI$26,$R$4:$R$26)),NA())</f>
        <v>#N/A</v>
      </c>
      <c r="AV24" s="57" t="e">
        <f>IF(AND(ISNUMBER($U24),COUNT($U$4:$U24)=AV$2),$G24,IF($H24="Hold",AV23,IF(COUNT($U$4:$U24)=AV$2,$V24+AV23,NA())))</f>
        <v>#N/A</v>
      </c>
      <c r="AW24" s="57" t="e">
        <f>IF(AND(ISNUMBER($U24),COUNT($U$4:$U24)=AW$2),$G24,IF($H24="Hold",AW23,IF(COUNT($U$4:$U24)=AW$2,$V24+AW23,NA())))</f>
        <v>#N/A</v>
      </c>
      <c r="AX24" s="57" t="e">
        <f>IF(AND(ISNUMBER($U24),COUNT($U$4:$U24)=AX$2),$G24,IF($H24="Hold",AX23,IF(COUNT($U$4:$U24)=AX$2,$V24+AX23,NA())))</f>
        <v>#N/A</v>
      </c>
      <c r="AY24" s="57" t="e">
        <f>IF(AND(ISNUMBER($U24),COUNT($U$4:$U24)=AY$2),$G24,IF($H24="Hold",AY23,IF(COUNT($U$4:$U24)=AY$2,$V24+AY23,NA())))</f>
        <v>#N/A</v>
      </c>
      <c r="AZ24" s="57" t="e">
        <f>IF(AND(ISNUMBER($U24),COUNT($U$4:$U24)=AZ$2),$G24,IF($H24="Hold",AZ23,IF(COUNT($U$4:$U24)=AZ$2,$V24+AZ23,NA())))</f>
        <v>#N/A</v>
      </c>
      <c r="BA24" s="57" t="e">
        <f>IF(AND(ISNUMBER($U24),COUNT($U$4:$U24)=BA$2),$G24,IF($H24="Hold",BA23,IF(COUNT($U$4:$U24)=BA$2,$V24+BA23,NA())))</f>
        <v>#N/A</v>
      </c>
      <c r="BB24" s="57" t="e">
        <f>IF(AND(ISNUMBER($U24),COUNT($U$4:$U24)=BB$2),$G24,IF($H24="Hold",BB23,IF(COUNT($U$4:$U24)=BB$2,$V24+BB23,NA())))</f>
        <v>#N/A</v>
      </c>
      <c r="BC24" s="57" t="e">
        <f>IF(AND(ISNUMBER($U24),COUNT($U$4:$U24)=BC$2),$G24,IF($H24="Hold",BC23,IF(COUNT($U$4:$U24)=BC$2,$V24+BC23,NA())))</f>
        <v>#N/A</v>
      </c>
      <c r="BD24" s="57" t="e">
        <f>IF(AND(ISNUMBER($U24),COUNT($U$4:$U24)=BD$2),$G24,IF($H24="Hold",BD23,IF(COUNT($U$4:$U24)=BD$2,$V24+BD23,NA())))</f>
        <v>#N/A</v>
      </c>
      <c r="BE24" s="57" t="e">
        <f>IF(AND(ISNUMBER($U24),COUNT($U$4:$U24)=BE$2),$G24,IF($H24="Hold",BE23,IF(COUNT($U$4:$U24)=BE$2,$V24+BE23,NA())))</f>
        <v>#N/A</v>
      </c>
      <c r="BF24" s="57" t="e">
        <f>IF(AND(ISNUMBER($U24),COUNT($U$4:$U24)=BF$2),$G24,IF($H24="Hold",BF23,IF(COUNT($U$4:$U24)=BF$2,$V24+BF23,NA())))</f>
        <v>#N/A</v>
      </c>
      <c r="BG24" s="57" t="e">
        <f>IF(AND(ISNUMBER($U24),COUNT($U$4:$U24)=BG$2),$G24,IF($H24="Hold",BG23,IF(COUNT($U$4:$U24)=BG$2,$V24+BG23,NA())))</f>
        <v>#N/A</v>
      </c>
      <c r="BH24" s="55" t="e">
        <f>IF(AND(COUNT($U$4:$U24)=BH$2,$H24="Hold"),"Hold",NA())</f>
        <v>#N/A</v>
      </c>
      <c r="BI24" s="55" t="e">
        <f>IF(AND(COUNT($U$4:$U24)=BI$2,$H24="Hold"),"Hold",NA())</f>
        <v>#N/A</v>
      </c>
      <c r="BJ24" s="55" t="e">
        <f>IF(AND(COUNT($U$4:$U24)=BJ$2,$H24="Hold"),"Hold",NA())</f>
        <v>#N/A</v>
      </c>
      <c r="BK24" s="55" t="e">
        <f>IF(AND(COUNT($U$4:$U24)=BK$2,$H24="Hold"),"Hold",NA())</f>
        <v>#N/A</v>
      </c>
      <c r="BL24" s="55" t="e">
        <f>IF(AND(COUNT($U$4:$U24)=BL$2,$H24="Hold"),"Hold",NA())</f>
        <v>#N/A</v>
      </c>
      <c r="BM24" s="55" t="e">
        <f>IF(AND(COUNT($U$4:$U24)=BM$2,$H24="Hold"),"Hold",NA())</f>
        <v>#N/A</v>
      </c>
      <c r="BN24" s="55" t="e">
        <f>IF(AND(COUNT($U$4:$U24)=BN$2,$H24="Hold"),"Hold",NA())</f>
        <v>#N/A</v>
      </c>
      <c r="BO24" s="55" t="e">
        <f>IF(AND(COUNT($U$4:$U24)=BO$2,$H24="Hold"),"Hold",NA())</f>
        <v>#N/A</v>
      </c>
      <c r="BP24" s="55" t="e">
        <f>IF(AND(COUNT($U$4:$U24)=BP$2,$H24="Hold"),"Hold",NA())</f>
        <v>#N/A</v>
      </c>
      <c r="BQ24" s="55" t="e">
        <f>IF(AND(COUNT($U$4:$U24)=BQ$2,$H24="Hold"),"Hold",NA())</f>
        <v>#N/A</v>
      </c>
      <c r="BR24" s="55" t="e">
        <f>IF(AND(COUNT($U$4:$U24)=BR$2,$H24="Hold"),"Hold",NA())</f>
        <v>#N/A</v>
      </c>
      <c r="BS24" s="55" t="e">
        <f>IF(AND(COUNT($U$4:$U24)=BS$2,$H24="Hold"),"Hold",NA())</f>
        <v>#N/A</v>
      </c>
    </row>
    <row r="25" spans="1:71" s="96" customFormat="1" ht="18.75" customHeight="1" x14ac:dyDescent="0.25">
      <c r="B25" s="23"/>
      <c r="C25" s="95"/>
      <c r="D25" s="9">
        <f t="shared" si="2"/>
        <v>42</v>
      </c>
      <c r="E25" s="10">
        <f t="shared" si="3"/>
        <v>42884</v>
      </c>
      <c r="F25" s="5" t="str">
        <f>IFERROR(IF(COUNT(G$4:G25)=0,"",IF(H25="Hold",F24,IF(ISNUMBER(U25),G25,F24+V25))),"")</f>
        <v/>
      </c>
      <c r="G25" s="13"/>
      <c r="H25" s="27"/>
      <c r="I25" s="17"/>
      <c r="J25" s="93"/>
      <c r="K25" s="34"/>
      <c r="L25" s="151"/>
      <c r="M25" s="151"/>
      <c r="N25" s="151"/>
      <c r="O25" s="151"/>
      <c r="P25" s="37"/>
      <c r="R25" s="46">
        <v>22</v>
      </c>
      <c r="S25" s="47" t="e">
        <f t="shared" si="0"/>
        <v>#N/A</v>
      </c>
      <c r="T25" s="47"/>
      <c r="U25" s="52" t="str">
        <f>IF(H25="30 Mins",$N$19,IF(H25="45 Mins",$N$20,IF(H25="60 Mins",$N$21,IF(H25="Alt 1",$N$22,IF(H25="Alt 2",$N$23,IF(H25="Alt 3",$N$24,IF(H25="Alt 4",$N$25,IF(H25="Alt 5",#REF!,IF(H25="Change",V24,"")))))))))</f>
        <v/>
      </c>
      <c r="V25" s="53" t="e">
        <f>IF(COUNT(U$4:U25)=0,NA(),IF(ISNUMBER(U25),U25,V24))</f>
        <v>#N/A</v>
      </c>
      <c r="W25" s="48" t="e">
        <f t="shared" si="1"/>
        <v>#N/A</v>
      </c>
      <c r="X25" s="72" t="str">
        <f>IF(AND(ISNUMBER($S25),COUNT($U$4:$U25)=X$2),$S25,"")</f>
        <v/>
      </c>
      <c r="Y25" s="72" t="str">
        <f>IF(AND(ISNUMBER($S25),COUNT($U$4:$U25)=Y$2),$S25,"")</f>
        <v/>
      </c>
      <c r="Z25" s="72" t="str">
        <f>IF(AND(ISNUMBER($S25),COUNT($U$4:$U25)=Z$2),$S25,"")</f>
        <v/>
      </c>
      <c r="AA25" s="72" t="str">
        <f>IF(AND(ISNUMBER($S25),COUNT($U$4:$U25)=AA$2),$S25,"")</f>
        <v/>
      </c>
      <c r="AB25" s="72" t="str">
        <f>IF(AND(ISNUMBER($S25),COUNT($U$4:$U25)=AB$2),$S25,"")</f>
        <v/>
      </c>
      <c r="AC25" s="72" t="str">
        <f>IF(AND(ISNUMBER($S25),COUNT($U$4:$U25)=AC$2),$S25,"")</f>
        <v/>
      </c>
      <c r="AD25" s="72" t="str">
        <f>IF(AND(ISNUMBER($S25),COUNT($U$4:$U25)=AD$2),$S25,"")</f>
        <v/>
      </c>
      <c r="AE25" s="72" t="str">
        <f>IF(AND(ISNUMBER($S25),COUNT($U$4:$U25)=AE$2),$S25,"")</f>
        <v/>
      </c>
      <c r="AF25" s="72" t="str">
        <f>IF(AND(ISNUMBER($S25),COUNT($U$4:$U25)=AF$2),$S25,"")</f>
        <v/>
      </c>
      <c r="AG25" s="72" t="str">
        <f>IF(AND(ISNUMBER($S25),COUNT($U$4:$U25)=AG$2),$S25,"")</f>
        <v/>
      </c>
      <c r="AH25" s="72" t="str">
        <f>IF(AND(ISNUMBER($S25),COUNT($U$4:$U25)=AH$2),$S25,"")</f>
        <v/>
      </c>
      <c r="AI25" s="72" t="str">
        <f>IF(AND(ISNUMBER($S25),COUNT($U$4:$U25)=AI$2),$S25,"")</f>
        <v/>
      </c>
      <c r="AJ25" s="51" t="e">
        <f>IFERROR(IF(COUNT($U$4:$U25)&lt;&gt;AJ$2,NA(),SLOPE(X$4:X$26,$R$4:$R$26)*($R25-COUNTIF(BH$4:BH25,"Hold"))+INTERCEPT(X$4:X$26,$R$4:$R$26)),NA())</f>
        <v>#N/A</v>
      </c>
      <c r="AK25" s="51" t="e">
        <f>IFERROR(IF(COUNT($U$4:$U25)&lt;&gt;AK$2,NA(),SLOPE(Y$4:Y$26,$R$4:$R$26)*($R25-COUNTIF(BI$4:BI25,"Hold"))+INTERCEPT(Y$4:Y$26,$R$4:$R$26)),NA())</f>
        <v>#N/A</v>
      </c>
      <c r="AL25" s="51" t="e">
        <f>IFERROR(IF(COUNT($U$4:$U25)&lt;&gt;AL$2,NA(),SLOPE(Z$4:Z$26,$R$4:$R$26)*($R25-COUNTIF(BJ$4:BJ25,"Hold"))+INTERCEPT(Z$4:Z$26,$R$4:$R$26)),NA())</f>
        <v>#N/A</v>
      </c>
      <c r="AM25" s="51" t="e">
        <f>IFERROR(IF(COUNT($U$4:$U25)&lt;&gt;AM$2,NA(),SLOPE(AA$4:AA$26,$R$4:$R$26)*($R25-COUNTIF(BK$4:BK25,"Hold"))+INTERCEPT(AA$4:AA$26,$R$4:$R$26)),NA())</f>
        <v>#N/A</v>
      </c>
      <c r="AN25" s="51" t="e">
        <f>IFERROR(IF(COUNT($U$4:$U25)&lt;&gt;AN$2,NA(),SLOPE(AB$4:AB$26,$R$4:$R$26)*($R25-COUNTIF(BL$4:BL25,"Hold"))+INTERCEPT(AB$4:AB$26,$R$4:$R$26)),NA())</f>
        <v>#N/A</v>
      </c>
      <c r="AO25" s="51" t="e">
        <f>IFERROR(IF(COUNT($U$4:$U25)&lt;&gt;AO$2,NA(),SLOPE(AC$4:AC$26,$R$4:$R$26)*($R25-COUNTIF(BM$4:BM25,"Hold"))+INTERCEPT(AC$4:AC$26,$R$4:$R$26)),NA())</f>
        <v>#N/A</v>
      </c>
      <c r="AP25" s="51" t="e">
        <f>IFERROR(IF(COUNT($U$4:$U25)&lt;&gt;AP$2,NA(),SLOPE(AD$4:AD$26,$R$4:$R$26)*($R25-COUNTIF(BN$4:BN25,"Hold"))+INTERCEPT(AD$4:AD$26,$R$4:$R$26)),NA())</f>
        <v>#N/A</v>
      </c>
      <c r="AQ25" s="51" t="e">
        <f>IFERROR(IF(COUNT($U$4:$U25)&lt;&gt;AQ$2,NA(),SLOPE(AE$4:AE$26,$R$4:$R$26)*($R25-COUNTIF(BO$4:BO25,"Hold"))+INTERCEPT(AE$4:AE$26,$R$4:$R$26)),NA())</f>
        <v>#N/A</v>
      </c>
      <c r="AR25" s="51" t="e">
        <f>IFERROR(IF(COUNT($U$4:$U25)&lt;&gt;AR$2,NA(),SLOPE(AF$4:AF$26,$R$4:$R$26)*($R25-COUNTIF(BP$4:BP25,"Hold"))+INTERCEPT(AF$4:AF$26,$R$4:$R$26)),NA())</f>
        <v>#N/A</v>
      </c>
      <c r="AS25" s="51" t="e">
        <f>IFERROR(IF(COUNT($U$4:$U25)&lt;&gt;AS$2,NA(),SLOPE(AG$4:AG$26,$R$4:$R$26)*($R25-COUNTIF(BQ$4:BQ25,"Hold"))+INTERCEPT(AG$4:AG$26,$R$4:$R$26)),NA())</f>
        <v>#N/A</v>
      </c>
      <c r="AT25" s="51" t="e">
        <f>IFERROR(IF(COUNT($U$4:$U25)&lt;&gt;AT$2,NA(),SLOPE(AH$4:AH$26,$R$4:$R$26)*($R25-COUNTIF(BR$4:BR25,"Hold"))+INTERCEPT(AH$4:AH$26,$R$4:$R$26)),NA())</f>
        <v>#N/A</v>
      </c>
      <c r="AU25" s="51" t="e">
        <f>IFERROR(IF(COUNT($U$4:$U25)&lt;&gt;AU$2,NA(),SLOPE(AI$4:AI$26,$R$4:$R$26)*($R25-COUNTIF(BS$4:BS25,"Hold"))+INTERCEPT(AI$4:AI$26,$R$4:$R$26)),NA())</f>
        <v>#N/A</v>
      </c>
      <c r="AV25" s="57" t="e">
        <f>IF(AND(ISNUMBER($U25),COUNT($U$4:$U25)=AV$2),$G25,IF($H25="Hold",AV24,IF(COUNT($U$4:$U25)=AV$2,$V25+AV24,NA())))</f>
        <v>#N/A</v>
      </c>
      <c r="AW25" s="57" t="e">
        <f>IF(AND(ISNUMBER($U25),COUNT($U$4:$U25)=AW$2),$G25,IF($H25="Hold",AW24,IF(COUNT($U$4:$U25)=AW$2,$V25+AW24,NA())))</f>
        <v>#N/A</v>
      </c>
      <c r="AX25" s="57" t="e">
        <f>IF(AND(ISNUMBER($U25),COUNT($U$4:$U25)=AX$2),$G25,IF($H25="Hold",AX24,IF(COUNT($U$4:$U25)=AX$2,$V25+AX24,NA())))</f>
        <v>#N/A</v>
      </c>
      <c r="AY25" s="57" t="e">
        <f>IF(AND(ISNUMBER($U25),COUNT($U$4:$U25)=AY$2),$G25,IF($H25="Hold",AY24,IF(COUNT($U$4:$U25)=AY$2,$V25+AY24,NA())))</f>
        <v>#N/A</v>
      </c>
      <c r="AZ25" s="57" t="e">
        <f>IF(AND(ISNUMBER($U25),COUNT($U$4:$U25)=AZ$2),$G25,IF($H25="Hold",AZ24,IF(COUNT($U$4:$U25)=AZ$2,$V25+AZ24,NA())))</f>
        <v>#N/A</v>
      </c>
      <c r="BA25" s="57" t="e">
        <f>IF(AND(ISNUMBER($U25),COUNT($U$4:$U25)=BA$2),$G25,IF($H25="Hold",BA24,IF(COUNT($U$4:$U25)=BA$2,$V25+BA24,NA())))</f>
        <v>#N/A</v>
      </c>
      <c r="BB25" s="57" t="e">
        <f>IF(AND(ISNUMBER($U25),COUNT($U$4:$U25)=BB$2),$G25,IF($H25="Hold",BB24,IF(COUNT($U$4:$U25)=BB$2,$V25+BB24,NA())))</f>
        <v>#N/A</v>
      </c>
      <c r="BC25" s="57" t="e">
        <f>IF(AND(ISNUMBER($U25),COUNT($U$4:$U25)=BC$2),$G25,IF($H25="Hold",BC24,IF(COUNT($U$4:$U25)=BC$2,$V25+BC24,NA())))</f>
        <v>#N/A</v>
      </c>
      <c r="BD25" s="57" t="e">
        <f>IF(AND(ISNUMBER($U25),COUNT($U$4:$U25)=BD$2),$G25,IF($H25="Hold",BD24,IF(COUNT($U$4:$U25)=BD$2,$V25+BD24,NA())))</f>
        <v>#N/A</v>
      </c>
      <c r="BE25" s="57" t="e">
        <f>IF(AND(ISNUMBER($U25),COUNT($U$4:$U25)=BE$2),$G25,IF($H25="Hold",BE24,IF(COUNT($U$4:$U25)=BE$2,$V25+BE24,NA())))</f>
        <v>#N/A</v>
      </c>
      <c r="BF25" s="57" t="e">
        <f>IF(AND(ISNUMBER($U25),COUNT($U$4:$U25)=BF$2),$G25,IF($H25="Hold",BF24,IF(COUNT($U$4:$U25)=BF$2,$V25+BF24,NA())))</f>
        <v>#N/A</v>
      </c>
      <c r="BG25" s="57" t="e">
        <f>IF(AND(ISNUMBER($U25),COUNT($U$4:$U25)=BG$2),$G25,IF($H25="Hold",BG24,IF(COUNT($U$4:$U25)=BG$2,$V25+BG24,NA())))</f>
        <v>#N/A</v>
      </c>
      <c r="BH25" s="55" t="e">
        <f>IF(AND(COUNT($U$4:$U25)=BH$2,$H25="Hold"),"Hold",NA())</f>
        <v>#N/A</v>
      </c>
      <c r="BI25" s="55" t="e">
        <f>IF(AND(COUNT($U$4:$U25)=BI$2,$H25="Hold"),"Hold",NA())</f>
        <v>#N/A</v>
      </c>
      <c r="BJ25" s="55" t="e">
        <f>IF(AND(COUNT($U$4:$U25)=BJ$2,$H25="Hold"),"Hold",NA())</f>
        <v>#N/A</v>
      </c>
      <c r="BK25" s="55" t="e">
        <f>IF(AND(COUNT($U$4:$U25)=BK$2,$H25="Hold"),"Hold",NA())</f>
        <v>#N/A</v>
      </c>
      <c r="BL25" s="55" t="e">
        <f>IF(AND(COUNT($U$4:$U25)=BL$2,$H25="Hold"),"Hold",NA())</f>
        <v>#N/A</v>
      </c>
      <c r="BM25" s="55" t="e">
        <f>IF(AND(COUNT($U$4:$U25)=BM$2,$H25="Hold"),"Hold",NA())</f>
        <v>#N/A</v>
      </c>
      <c r="BN25" s="55" t="e">
        <f>IF(AND(COUNT($U$4:$U25)=BN$2,$H25="Hold"),"Hold",NA())</f>
        <v>#N/A</v>
      </c>
      <c r="BO25" s="55" t="e">
        <f>IF(AND(COUNT($U$4:$U25)=BO$2,$H25="Hold"),"Hold",NA())</f>
        <v>#N/A</v>
      </c>
      <c r="BP25" s="55" t="e">
        <f>IF(AND(COUNT($U$4:$U25)=BP$2,$H25="Hold"),"Hold",NA())</f>
        <v>#N/A</v>
      </c>
      <c r="BQ25" s="55" t="e">
        <f>IF(AND(COUNT($U$4:$U25)=BQ$2,$H25="Hold"),"Hold",NA())</f>
        <v>#N/A</v>
      </c>
      <c r="BR25" s="55" t="e">
        <f>IF(AND(COUNT($U$4:$U25)=BR$2,$H25="Hold"),"Hold",NA())</f>
        <v>#N/A</v>
      </c>
      <c r="BS25" s="55" t="e">
        <f>IF(AND(COUNT($U$4:$U25)=BS$2,$H25="Hold"),"Hold",NA())</f>
        <v>#N/A</v>
      </c>
    </row>
    <row r="26" spans="1:71" s="96" customFormat="1" ht="18.75" customHeight="1" x14ac:dyDescent="0.25">
      <c r="B26" s="61" t="str">
        <f>IF(ISBLANK($A$1),"","This worksheet was created by Mike Braun for the Pulaski County School District.  (Delete contents of Cell A1.)")</f>
        <v/>
      </c>
      <c r="C26" s="95"/>
      <c r="D26" s="9">
        <f t="shared" si="2"/>
        <v>44</v>
      </c>
      <c r="E26" s="10">
        <f t="shared" si="3"/>
        <v>42898</v>
      </c>
      <c r="F26" s="5" t="str">
        <f>IFERROR(IF(COUNT(G$4:G26)=0,"",IF(H26="Hold",F25,IF(ISNUMBER(U26),G26,F25+V26))),"")</f>
        <v/>
      </c>
      <c r="G26" s="14"/>
      <c r="H26" s="27"/>
      <c r="I26" s="17"/>
      <c r="J26" s="93"/>
      <c r="K26" s="41"/>
      <c r="L26" s="152"/>
      <c r="M26" s="152"/>
      <c r="N26" s="152"/>
      <c r="O26" s="152"/>
      <c r="P26" s="42"/>
      <c r="R26" s="46">
        <v>23</v>
      </c>
      <c r="S26" s="47" t="e">
        <f t="shared" si="0"/>
        <v>#N/A</v>
      </c>
      <c r="T26" s="47"/>
      <c r="U26" s="52" t="str">
        <f>IF(H26="30 Mins",$N$19,IF(H26="45 Mins",$N$20,IF(H26="60 Mins",$N$21,IF(H26="Alt 1",$N$22,IF(H26="Alt 2",$N$23,IF(H26="Alt 3",$N$24,IF(H26="Alt 4",$N$25,IF(H26="Alt 5",#REF!,IF(H26="Change",V25,"")))))))))</f>
        <v/>
      </c>
      <c r="V26" s="53" t="e">
        <f>IF(COUNT(U$4:U26)=0,NA(),IF(ISNUMBER(U26),U26,V25))</f>
        <v>#N/A</v>
      </c>
      <c r="W26" s="48" t="e">
        <f t="shared" si="1"/>
        <v>#N/A</v>
      </c>
      <c r="X26" s="73" t="str">
        <f>IF(AND(ISNUMBER($S26),COUNT($U$4:$U26)=X$2),$S26,"")</f>
        <v/>
      </c>
      <c r="Y26" s="73" t="str">
        <f>IF(AND(ISNUMBER($S26),COUNT($U$4:$U26)=Y$2),$S26,"")</f>
        <v/>
      </c>
      <c r="Z26" s="73" t="str">
        <f>IF(AND(ISNUMBER($S26),COUNT($U$4:$U26)=Z$2),$S26,"")</f>
        <v/>
      </c>
      <c r="AA26" s="73" t="str">
        <f>IF(AND(ISNUMBER($S26),COUNT($U$4:$U26)=AA$2),$S26,"")</f>
        <v/>
      </c>
      <c r="AB26" s="73" t="str">
        <f>IF(AND(ISNUMBER($S26),COUNT($U$4:$U26)=AB$2),$S26,"")</f>
        <v/>
      </c>
      <c r="AC26" s="73" t="str">
        <f>IF(AND(ISNUMBER($S26),COUNT($U$4:$U26)=AC$2),$S26,"")</f>
        <v/>
      </c>
      <c r="AD26" s="73" t="str">
        <f>IF(AND(ISNUMBER($S26),COUNT($U$4:$U26)=AD$2),$S26,"")</f>
        <v/>
      </c>
      <c r="AE26" s="73" t="str">
        <f>IF(AND(ISNUMBER($S26),COUNT($U$4:$U26)=AE$2),$S26,"")</f>
        <v/>
      </c>
      <c r="AF26" s="73" t="str">
        <f>IF(AND(ISNUMBER($S26),COUNT($U$4:$U26)=AF$2),$S26,"")</f>
        <v/>
      </c>
      <c r="AG26" s="73" t="str">
        <f>IF(AND(ISNUMBER($S26),COUNT($U$4:$U26)=AG$2),$S26,"")</f>
        <v/>
      </c>
      <c r="AH26" s="73" t="str">
        <f>IF(AND(ISNUMBER($S26),COUNT($U$4:$U26)=AH$2),$S26,"")</f>
        <v/>
      </c>
      <c r="AI26" s="73" t="str">
        <f>IF(AND(ISNUMBER($S26),COUNT($U$4:$U26)=AI$2),$S26,"")</f>
        <v/>
      </c>
      <c r="AJ26" s="51" t="e">
        <f>IFERROR(IF(COUNT($U$4:$U26)&lt;&gt;AJ$2,NA(),SLOPE(X$4:X$26,$R$4:$R$26)*($R26-COUNTIF(BH$4:BH26,"Hold"))+INTERCEPT(X$4:X$26,$R$4:$R$26)),NA())</f>
        <v>#N/A</v>
      </c>
      <c r="AK26" s="51" t="e">
        <f>IFERROR(IF(COUNT($U$4:$U26)&lt;&gt;AK$2,NA(),SLOPE(Y$4:Y$26,$R$4:$R$26)*($R26-COUNTIF(BI$4:BI26,"Hold"))+INTERCEPT(Y$4:Y$26,$R$4:$R$26)),NA())</f>
        <v>#N/A</v>
      </c>
      <c r="AL26" s="51" t="e">
        <f>IFERROR(IF(COUNT($U$4:$U26)&lt;&gt;AL$2,NA(),SLOPE(Z$4:Z$26,$R$4:$R$26)*($R26-COUNTIF(BJ$4:BJ26,"Hold"))+INTERCEPT(Z$4:Z$26,$R$4:$R$26)),NA())</f>
        <v>#N/A</v>
      </c>
      <c r="AM26" s="51" t="e">
        <f>IFERROR(IF(COUNT($U$4:$U26)&lt;&gt;AM$2,NA(),SLOPE(AA$4:AA$26,$R$4:$R$26)*($R26-COUNTIF(BK$4:BK26,"Hold"))+INTERCEPT(AA$4:AA$26,$R$4:$R$26)),NA())</f>
        <v>#N/A</v>
      </c>
      <c r="AN26" s="51" t="e">
        <f>IFERROR(IF(COUNT($U$4:$U26)&lt;&gt;AN$2,NA(),SLOPE(AB$4:AB$26,$R$4:$R$26)*($R26-COUNTIF(BL$4:BL26,"Hold"))+INTERCEPT(AB$4:AB$26,$R$4:$R$26)),NA())</f>
        <v>#N/A</v>
      </c>
      <c r="AO26" s="51" t="e">
        <f>IFERROR(IF(COUNT($U$4:$U26)&lt;&gt;AO$2,NA(),SLOPE(AC$4:AC$26,$R$4:$R$26)*($R26-COUNTIF(BM$4:BM26,"Hold"))+INTERCEPT(AC$4:AC$26,$R$4:$R$26)),NA())</f>
        <v>#N/A</v>
      </c>
      <c r="AP26" s="51" t="e">
        <f>IFERROR(IF(COUNT($U$4:$U26)&lt;&gt;AP$2,NA(),SLOPE(AD$4:AD$26,$R$4:$R$26)*($R26-COUNTIF(BN$4:BN26,"Hold"))+INTERCEPT(AD$4:AD$26,$R$4:$R$26)),NA())</f>
        <v>#N/A</v>
      </c>
      <c r="AQ26" s="51" t="e">
        <f>IFERROR(IF(COUNT($U$4:$U26)&lt;&gt;AQ$2,NA(),SLOPE(AE$4:AE$26,$R$4:$R$26)*($R26-COUNTIF(BO$4:BO26,"Hold"))+INTERCEPT(AE$4:AE$26,$R$4:$R$26)),NA())</f>
        <v>#N/A</v>
      </c>
      <c r="AR26" s="51" t="e">
        <f>IFERROR(IF(COUNT($U$4:$U26)&lt;&gt;AR$2,NA(),SLOPE(AF$4:AF$26,$R$4:$R$26)*($R26-COUNTIF(BP$4:BP26,"Hold"))+INTERCEPT(AF$4:AF$26,$R$4:$R$26)),NA())</f>
        <v>#N/A</v>
      </c>
      <c r="AS26" s="51" t="e">
        <f>IFERROR(IF(COUNT($U$4:$U26)&lt;&gt;AS$2,NA(),SLOPE(AG$4:AG$26,$R$4:$R$26)*($R26-COUNTIF(BQ$4:BQ26,"Hold"))+INTERCEPT(AG$4:AG$26,$R$4:$R$26)),NA())</f>
        <v>#N/A</v>
      </c>
      <c r="AT26" s="51" t="e">
        <f>IFERROR(IF(COUNT($U$4:$U26)&lt;&gt;AT$2,NA(),SLOPE(AH$4:AH$26,$R$4:$R$26)*($R26-COUNTIF(BR$4:BR26,"Hold"))+INTERCEPT(AH$4:AH$26,$R$4:$R$26)),NA())</f>
        <v>#N/A</v>
      </c>
      <c r="AU26" s="51" t="e">
        <f>IFERROR(IF(COUNT($U$4:$U26)&lt;&gt;AU$2,NA(),SLOPE(AI$4:AI$26,$R$4:$R$26)*($R26-COUNTIF(BS$4:BS26,"Hold"))+INTERCEPT(AI$4:AI$26,$R$4:$R$26)),NA())</f>
        <v>#N/A</v>
      </c>
      <c r="AV26" s="57" t="e">
        <f>IF(AND(ISNUMBER($U26),COUNT($U$4:$U26)=AV$2),$G26,IF($H26="Hold",AV25,IF(COUNT($U$4:$U26)=AV$2,$V26+AV25,NA())))</f>
        <v>#N/A</v>
      </c>
      <c r="AW26" s="57" t="e">
        <f>IF(AND(ISNUMBER($U26),COUNT($U$4:$U26)=AW$2),$G26,IF($H26="Hold",AW25,IF(COUNT($U$4:$U26)=AW$2,$V26+AW25,NA())))</f>
        <v>#N/A</v>
      </c>
      <c r="AX26" s="57" t="e">
        <f>IF(AND(ISNUMBER($U26),COUNT($U$4:$U26)=AX$2),$G26,IF($H26="Hold",AX25,IF(COUNT($U$4:$U26)=AX$2,$V26+AX25,NA())))</f>
        <v>#N/A</v>
      </c>
      <c r="AY26" s="57" t="e">
        <f>IF(AND(ISNUMBER($U26),COUNT($U$4:$U26)=AY$2),$G26,IF($H26="Hold",AY25,IF(COUNT($U$4:$U26)=AY$2,$V26+AY25,NA())))</f>
        <v>#N/A</v>
      </c>
      <c r="AZ26" s="57" t="e">
        <f>IF(AND(ISNUMBER($U26),COUNT($U$4:$U26)=AZ$2),$G26,IF($H26="Hold",AZ25,IF(COUNT($U$4:$U26)=AZ$2,$V26+AZ25,NA())))</f>
        <v>#N/A</v>
      </c>
      <c r="BA26" s="57" t="e">
        <f>IF(AND(ISNUMBER($U26),COUNT($U$4:$U26)=BA$2),$G26,IF($H26="Hold",BA25,IF(COUNT($U$4:$U26)=BA$2,$V26+BA25,NA())))</f>
        <v>#N/A</v>
      </c>
      <c r="BB26" s="57" t="e">
        <f>IF(AND(ISNUMBER($U26),COUNT($U$4:$U26)=BB$2),$G26,IF($H26="Hold",BB25,IF(COUNT($U$4:$U26)=BB$2,$V26+BB25,NA())))</f>
        <v>#N/A</v>
      </c>
      <c r="BC26" s="57" t="e">
        <f>IF(AND(ISNUMBER($U26),COUNT($U$4:$U26)=BC$2),$G26,IF($H26="Hold",BC25,IF(COUNT($U$4:$U26)=BC$2,$V26+BC25,NA())))</f>
        <v>#N/A</v>
      </c>
      <c r="BD26" s="57" t="e">
        <f>IF(AND(ISNUMBER($U26),COUNT($U$4:$U26)=BD$2),$G26,IF($H26="Hold",BD25,IF(COUNT($U$4:$U26)=BD$2,$V26+BD25,NA())))</f>
        <v>#N/A</v>
      </c>
      <c r="BE26" s="57" t="e">
        <f>IF(AND(ISNUMBER($U26),COUNT($U$4:$U26)=BE$2),$G26,IF($H26="Hold",BE25,IF(COUNT($U$4:$U26)=BE$2,$V26+BE25,NA())))</f>
        <v>#N/A</v>
      </c>
      <c r="BF26" s="57" t="e">
        <f>IF(AND(ISNUMBER($U26),COUNT($U$4:$U26)=BF$2),$G26,IF($H26="Hold",BF25,IF(COUNT($U$4:$U26)=BF$2,$V26+BF25,NA())))</f>
        <v>#N/A</v>
      </c>
      <c r="BG26" s="57" t="e">
        <f>IF(AND(ISNUMBER($U26),COUNT($U$4:$U26)=BG$2),$G26,IF($H26="Hold",BG25,IF(COUNT($U$4:$U26)=BG$2,$V26+BG25,NA())))</f>
        <v>#N/A</v>
      </c>
      <c r="BH26" s="55" t="e">
        <f>IF(AND(COUNT($U$4:$U26)=BH$2,$H26="Hold"),"Hold",NA())</f>
        <v>#N/A</v>
      </c>
      <c r="BI26" s="55" t="e">
        <f>IF(AND(COUNT($U$4:$U26)=BI$2,$H26="Hold"),"Hold",NA())</f>
        <v>#N/A</v>
      </c>
      <c r="BJ26" s="55" t="e">
        <f>IF(AND(COUNT($U$4:$U26)=BJ$2,$H26="Hold"),"Hold",NA())</f>
        <v>#N/A</v>
      </c>
      <c r="BK26" s="55" t="e">
        <f>IF(AND(COUNT($U$4:$U26)=BK$2,$H26="Hold"),"Hold",NA())</f>
        <v>#N/A</v>
      </c>
      <c r="BL26" s="55" t="e">
        <f>IF(AND(COUNT($U$4:$U26)=BL$2,$H26="Hold"),"Hold",NA())</f>
        <v>#N/A</v>
      </c>
      <c r="BM26" s="55" t="e">
        <f>IF(AND(COUNT($U$4:$U26)=BM$2,$H26="Hold"),"Hold",NA())</f>
        <v>#N/A</v>
      </c>
      <c r="BN26" s="55" t="e">
        <f>IF(AND(COUNT($U$4:$U26)=BN$2,$H26="Hold"),"Hold",NA())</f>
        <v>#N/A</v>
      </c>
      <c r="BO26" s="55" t="e">
        <f>IF(AND(COUNT($U$4:$U26)=BO$2,$H26="Hold"),"Hold",NA())</f>
        <v>#N/A</v>
      </c>
      <c r="BP26" s="55" t="e">
        <f>IF(AND(COUNT($U$4:$U26)=BP$2,$H26="Hold"),"Hold",NA())</f>
        <v>#N/A</v>
      </c>
      <c r="BQ26" s="55" t="e">
        <f>IF(AND(COUNT($U$4:$U26)=BQ$2,$H26="Hold"),"Hold",NA())</f>
        <v>#N/A</v>
      </c>
      <c r="BR26" s="55" t="e">
        <f>IF(AND(COUNT($U$4:$U26)=BR$2,$H26="Hold"),"Hold",NA())</f>
        <v>#N/A</v>
      </c>
      <c r="BS26" s="55" t="e">
        <f>IF(AND(COUNT($U$4:$U26)=BS$2,$H26="Hold"),"Hold",NA())</f>
        <v>#N/A</v>
      </c>
    </row>
    <row r="27" spans="1:71" s="96" customFormat="1" ht="8.25" customHeight="1" x14ac:dyDescent="0.3">
      <c r="B27" s="98"/>
      <c r="C27" s="95"/>
      <c r="D27" s="140" t="s">
        <v>87</v>
      </c>
      <c r="E27" s="140"/>
      <c r="F27" s="140"/>
      <c r="G27" s="140"/>
      <c r="H27" s="140"/>
      <c r="I27" s="140"/>
      <c r="J27" s="15"/>
      <c r="K27" s="88"/>
      <c r="L27" s="149" t="s">
        <v>85</v>
      </c>
      <c r="M27" s="149"/>
      <c r="N27" s="149"/>
      <c r="O27" s="149"/>
      <c r="R27" s="11"/>
      <c r="S27" s="11"/>
      <c r="T27" s="11"/>
      <c r="U27" s="100"/>
      <c r="V27" s="100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71" s="96" customFormat="1" ht="18.75" customHeight="1" x14ac:dyDescent="0.25">
      <c r="B28" s="130" t="s">
        <v>18</v>
      </c>
      <c r="C28" s="95"/>
      <c r="D28" s="141"/>
      <c r="E28" s="141"/>
      <c r="F28" s="141"/>
      <c r="G28" s="141"/>
      <c r="H28" s="141"/>
      <c r="I28" s="141"/>
      <c r="J28" s="101"/>
      <c r="L28" s="150"/>
      <c r="M28" s="150"/>
      <c r="N28" s="150"/>
      <c r="O28" s="150"/>
      <c r="P28" s="117"/>
      <c r="Q28" s="117"/>
    </row>
    <row r="29" spans="1:71" s="96" customFormat="1" ht="31.5" x14ac:dyDescent="0.25">
      <c r="A29" s="2"/>
      <c r="B29" s="80" t="s">
        <v>76</v>
      </c>
      <c r="C29" s="88"/>
      <c r="J29" s="101"/>
      <c r="L29" s="118"/>
      <c r="M29" s="118"/>
      <c r="N29" s="118"/>
      <c r="O29" s="118"/>
      <c r="P29" s="116"/>
      <c r="Q29" s="116"/>
    </row>
    <row r="30" spans="1:71" s="96" customFormat="1" ht="18.75" customHeight="1" x14ac:dyDescent="0.25">
      <c r="A30" s="2"/>
      <c r="B30" s="119" t="s">
        <v>74</v>
      </c>
      <c r="C30" s="88"/>
      <c r="J30" s="101"/>
      <c r="K30" s="88"/>
      <c r="L30" s="131"/>
      <c r="M30" s="88"/>
      <c r="N30" s="88"/>
      <c r="O30" s="88"/>
      <c r="P30" s="102"/>
    </row>
    <row r="31" spans="1:71" s="2" customFormat="1" ht="18.75" customHeight="1" x14ac:dyDescent="0.25">
      <c r="B31" s="103"/>
      <c r="C31" s="88"/>
      <c r="J31" s="15"/>
      <c r="K31" s="88"/>
      <c r="L31" s="104"/>
      <c r="M31" s="104"/>
      <c r="N31" s="104"/>
      <c r="O31" s="105"/>
      <c r="P31" s="106"/>
    </row>
    <row r="32" spans="1:71" s="2" customFormat="1" ht="18.75" customHeight="1" x14ac:dyDescent="0.25">
      <c r="A32" s="12"/>
      <c r="C32" s="104"/>
      <c r="J32" s="15"/>
      <c r="L32" s="88"/>
      <c r="M32" s="88"/>
      <c r="N32" s="88"/>
      <c r="O32" s="88"/>
      <c r="P32" s="102"/>
    </row>
    <row r="33" spans="1:16" s="2" customFormat="1" ht="18.75" customHeight="1" x14ac:dyDescent="0.25">
      <c r="C33" s="88"/>
      <c r="D33" s="102"/>
      <c r="E33" s="107"/>
      <c r="F33" s="107"/>
      <c r="G33" s="108"/>
      <c r="H33" s="99"/>
      <c r="I33" s="3"/>
      <c r="J33" s="3"/>
      <c r="L33" s="88"/>
      <c r="M33" s="88"/>
      <c r="N33" s="88"/>
      <c r="O33" s="88"/>
      <c r="P33" s="102"/>
    </row>
    <row r="34" spans="1:16" ht="49.5" customHeight="1" x14ac:dyDescent="0.25">
      <c r="A34" s="2"/>
      <c r="B34" s="2"/>
      <c r="C34" s="88"/>
      <c r="K34" s="2"/>
      <c r="L34" s="2"/>
      <c r="M34" s="2"/>
      <c r="N34" s="2"/>
      <c r="O34" s="2"/>
      <c r="P34" s="19"/>
    </row>
    <row r="35" spans="1:16" s="2" customFormat="1" ht="15" customHeight="1" x14ac:dyDescent="0.25">
      <c r="D35" s="102"/>
      <c r="E35" s="107"/>
      <c r="F35" s="107"/>
      <c r="G35" s="113"/>
      <c r="H35" s="113"/>
      <c r="I35" s="114"/>
      <c r="J35" s="49"/>
      <c r="P35" s="19"/>
    </row>
    <row r="36" spans="1:16" s="2" customFormat="1" ht="15" customHeight="1" x14ac:dyDescent="0.25">
      <c r="D36" s="102"/>
      <c r="E36" s="107"/>
      <c r="F36" s="107"/>
      <c r="G36" s="113"/>
      <c r="H36" s="113"/>
      <c r="I36" s="114"/>
      <c r="J36" s="49"/>
      <c r="P36" s="19"/>
    </row>
    <row r="37" spans="1:16" s="2" customFormat="1" ht="15" customHeight="1" x14ac:dyDescent="0.25">
      <c r="D37" s="19"/>
      <c r="E37" s="15"/>
      <c r="F37" s="15"/>
      <c r="J37" s="15"/>
      <c r="P37" s="19"/>
    </row>
    <row r="38" spans="1:16" s="2" customFormat="1" ht="15" customHeight="1" x14ac:dyDescent="0.25">
      <c r="D38" s="19"/>
      <c r="E38" s="15"/>
      <c r="F38" s="15"/>
      <c r="J38" s="15"/>
      <c r="P38" s="19"/>
    </row>
    <row r="39" spans="1:16" s="2" customFormat="1" ht="15" customHeight="1" x14ac:dyDescent="0.25">
      <c r="D39" s="19"/>
      <c r="E39" s="15"/>
      <c r="F39" s="15"/>
      <c r="J39" s="15"/>
      <c r="P39" s="19"/>
    </row>
    <row r="40" spans="1:16" s="2" customFormat="1" ht="15" customHeight="1" x14ac:dyDescent="0.25">
      <c r="D40" s="19"/>
      <c r="E40" s="15"/>
      <c r="F40" s="15"/>
      <c r="J40" s="15"/>
      <c r="P40" s="19"/>
    </row>
    <row r="41" spans="1:16" s="2" customFormat="1" ht="15" customHeight="1" x14ac:dyDescent="0.25">
      <c r="D41" s="19"/>
      <c r="E41" s="15"/>
      <c r="F41" s="15"/>
      <c r="J41" s="15"/>
      <c r="P41" s="19"/>
    </row>
    <row r="42" spans="1:16" s="2" customFormat="1" ht="15" customHeight="1" x14ac:dyDescent="0.25">
      <c r="D42" s="19"/>
      <c r="E42" s="15"/>
      <c r="F42" s="15"/>
      <c r="J42" s="15"/>
      <c r="P42" s="19"/>
    </row>
    <row r="43" spans="1:16" s="2" customFormat="1" ht="15" customHeight="1" x14ac:dyDescent="0.25">
      <c r="D43" s="19"/>
      <c r="E43" s="15"/>
      <c r="F43" s="15"/>
      <c r="J43" s="15"/>
      <c r="P43" s="19"/>
    </row>
    <row r="44" spans="1:16" s="2" customFormat="1" ht="15" customHeight="1" x14ac:dyDescent="0.25">
      <c r="D44" s="19"/>
      <c r="E44" s="15"/>
      <c r="F44" s="15"/>
      <c r="J44" s="15"/>
      <c r="P44" s="19"/>
    </row>
    <row r="45" spans="1:16" s="2" customFormat="1" ht="15" customHeight="1" x14ac:dyDescent="0.25">
      <c r="D45" s="19"/>
      <c r="E45" s="15"/>
      <c r="F45" s="15"/>
      <c r="J45" s="15"/>
      <c r="P45" s="19"/>
    </row>
    <row r="46" spans="1:16" s="2" customFormat="1" ht="15" customHeight="1" x14ac:dyDescent="0.25">
      <c r="D46" s="19"/>
      <c r="E46" s="15"/>
      <c r="F46" s="15"/>
      <c r="J46" s="15"/>
      <c r="P46" s="19"/>
    </row>
    <row r="47" spans="1:16" s="2" customFormat="1" ht="15" customHeight="1" x14ac:dyDescent="0.25">
      <c r="D47" s="19"/>
      <c r="E47" s="15"/>
      <c r="F47" s="15"/>
      <c r="J47" s="15"/>
      <c r="P47" s="19"/>
    </row>
    <row r="48" spans="1:16" s="2" customFormat="1" ht="15" customHeight="1" x14ac:dyDescent="0.25">
      <c r="D48" s="19"/>
      <c r="E48" s="15"/>
      <c r="F48" s="15"/>
      <c r="J48" s="15"/>
      <c r="P48" s="19"/>
    </row>
    <row r="49" spans="1:59" s="2" customFormat="1" ht="15" customHeight="1" x14ac:dyDescent="0.25">
      <c r="D49" s="19"/>
      <c r="E49" s="15"/>
      <c r="F49" s="15"/>
      <c r="J49" s="15"/>
      <c r="P49" s="19"/>
    </row>
    <row r="50" spans="1:59" s="2" customFormat="1" ht="15" customHeight="1" x14ac:dyDescent="0.25">
      <c r="D50" s="19"/>
      <c r="E50" s="15"/>
      <c r="F50" s="15"/>
      <c r="J50" s="15"/>
      <c r="P50" s="19"/>
    </row>
    <row r="51" spans="1:59" s="2" customFormat="1" ht="15" customHeight="1" x14ac:dyDescent="0.25">
      <c r="D51" s="19"/>
      <c r="E51" s="15"/>
      <c r="F51" s="15"/>
      <c r="J51" s="15"/>
      <c r="P51" s="19"/>
    </row>
    <row r="52" spans="1:59" s="2" customFormat="1" ht="15" customHeight="1" x14ac:dyDescent="0.25">
      <c r="B52" s="12"/>
      <c r="D52" s="19"/>
      <c r="E52" s="15"/>
      <c r="F52" s="15"/>
      <c r="J52" s="15"/>
      <c r="K52" s="12"/>
      <c r="P52" s="19"/>
    </row>
    <row r="53" spans="1:59" s="2" customFormat="1" ht="15" customHeight="1" x14ac:dyDescent="0.25">
      <c r="B53" s="12"/>
      <c r="D53" s="19"/>
      <c r="E53" s="15"/>
      <c r="F53" s="15"/>
      <c r="J53" s="15"/>
      <c r="K53" s="12"/>
      <c r="P53" s="19"/>
    </row>
    <row r="54" spans="1:59" s="2" customFormat="1" ht="15" customHeight="1" x14ac:dyDescent="0.25">
      <c r="B54" s="12"/>
      <c r="D54" s="19"/>
      <c r="E54" s="15"/>
      <c r="F54" s="15"/>
      <c r="J54" s="15"/>
      <c r="K54" s="12"/>
      <c r="L54" s="12"/>
      <c r="M54" s="12"/>
      <c r="N54" s="12"/>
      <c r="O54" s="12"/>
      <c r="P54" s="20"/>
    </row>
    <row r="55" spans="1:59" s="2" customFormat="1" ht="14.1" customHeight="1" x14ac:dyDescent="0.25">
      <c r="A55" s="12"/>
      <c r="B55" s="12"/>
      <c r="C55" s="12"/>
      <c r="D55" s="19"/>
      <c r="E55" s="15"/>
      <c r="F55" s="15"/>
      <c r="J55" s="15"/>
      <c r="K55" s="12"/>
      <c r="L55" s="12"/>
      <c r="M55" s="12"/>
      <c r="N55" s="12"/>
      <c r="O55" s="12"/>
      <c r="P55" s="20"/>
    </row>
    <row r="56" spans="1:59" s="2" customFormat="1" ht="14.1" customHeight="1" x14ac:dyDescent="0.25">
      <c r="A56" s="12"/>
      <c r="B56" s="12"/>
      <c r="C56" s="12"/>
      <c r="D56" s="19"/>
      <c r="E56" s="15"/>
      <c r="F56" s="15"/>
      <c r="J56" s="15"/>
      <c r="K56" s="12"/>
      <c r="L56" s="12"/>
      <c r="M56" s="12"/>
      <c r="N56" s="12"/>
      <c r="O56" s="12"/>
      <c r="P56" s="20"/>
    </row>
    <row r="57" spans="1:59" ht="14.1" customHeight="1" x14ac:dyDescent="0.25">
      <c r="C57" s="12"/>
      <c r="D57" s="20"/>
      <c r="E57" s="16"/>
      <c r="F57" s="16"/>
      <c r="G57" s="12"/>
      <c r="H57" s="12"/>
      <c r="I57" s="12"/>
      <c r="J57" s="16"/>
      <c r="K57" s="12"/>
      <c r="L57" s="12"/>
      <c r="M57" s="12"/>
      <c r="N57" s="12"/>
      <c r="O57" s="12"/>
      <c r="P57" s="20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59" ht="14.1" customHeight="1" x14ac:dyDescent="0.25">
      <c r="C58" s="12"/>
      <c r="D58" s="20"/>
      <c r="E58" s="16"/>
      <c r="F58" s="16"/>
      <c r="G58" s="12"/>
      <c r="H58" s="12"/>
      <c r="I58" s="12"/>
      <c r="J58" s="16"/>
      <c r="L58" s="12"/>
      <c r="M58" s="12"/>
      <c r="N58" s="12"/>
      <c r="O58" s="12"/>
      <c r="P58" s="20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59" ht="14.1" customHeight="1" x14ac:dyDescent="0.25">
      <c r="C59" s="12"/>
      <c r="D59" s="20"/>
      <c r="E59" s="16"/>
      <c r="F59" s="16"/>
      <c r="G59" s="12"/>
      <c r="H59" s="12"/>
      <c r="I59" s="12"/>
      <c r="J59" s="16"/>
      <c r="L59" s="12"/>
      <c r="M59" s="12"/>
      <c r="N59" s="12"/>
      <c r="O59" s="12"/>
      <c r="P59" s="20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0" spans="1:59" ht="14.1" customHeight="1" x14ac:dyDescent="0.25">
      <c r="C60" s="12"/>
      <c r="D60" s="20"/>
      <c r="E60" s="16"/>
      <c r="F60" s="16"/>
      <c r="G60" s="12"/>
      <c r="H60" s="12"/>
      <c r="I60" s="12"/>
      <c r="J60" s="16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</row>
    <row r="61" spans="1:59" ht="14.1" customHeight="1" x14ac:dyDescent="0.25">
      <c r="D61" s="20"/>
      <c r="E61" s="16"/>
      <c r="F61" s="16"/>
      <c r="G61" s="12"/>
      <c r="H61" s="12"/>
      <c r="I61" s="12"/>
      <c r="J61" s="16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</row>
    <row r="62" spans="1:59" ht="14.1" customHeight="1" x14ac:dyDescent="0.25">
      <c r="D62" s="20"/>
      <c r="E62" s="16"/>
      <c r="F62" s="16"/>
      <c r="G62" s="12"/>
      <c r="H62" s="12"/>
      <c r="I62" s="12"/>
      <c r="J62" s="16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3" spans="1:59" ht="14.1" customHeight="1" x14ac:dyDescent="0.25">
      <c r="Q63" s="115"/>
    </row>
    <row r="65" spans="17:17" ht="14.1" customHeight="1" x14ac:dyDescent="0.25">
      <c r="Q65" s="115"/>
    </row>
    <row r="67" spans="17:17" ht="14.1" customHeight="1" x14ac:dyDescent="0.25">
      <c r="Q67" s="115"/>
    </row>
    <row r="69" spans="17:17" ht="14.1" customHeight="1" x14ac:dyDescent="0.25">
      <c r="Q69" s="115"/>
    </row>
    <row r="71" spans="17:17" ht="14.1" customHeight="1" x14ac:dyDescent="0.25">
      <c r="Q71" s="115"/>
    </row>
    <row r="73" spans="17:17" ht="14.1" customHeight="1" x14ac:dyDescent="0.25">
      <c r="Q73" s="115"/>
    </row>
    <row r="75" spans="17:17" ht="14.1" customHeight="1" x14ac:dyDescent="0.25">
      <c r="Q75" s="115"/>
    </row>
    <row r="77" spans="17:17" ht="14.1" customHeight="1" x14ac:dyDescent="0.25">
      <c r="Q77" s="115"/>
    </row>
  </sheetData>
  <sheetProtection algorithmName="SHA-512" hashValue="XTzoBpOw6XEr/1KbqidLjIU/1CrBMXqZ3ZX7mNHxZKRG5aq5OFWDaZVY1nn73Kgb1byXXfEBK3xherKGfK9c4w==" saltValue="fvk0wZLYl1BiC0apZvKDiw==" spinCount="100000" sheet="1" objects="1" scenarios="1" sort="0"/>
  <mergeCells count="22">
    <mergeCell ref="L13:M13"/>
    <mergeCell ref="D2:H2"/>
    <mergeCell ref="B3:B4"/>
    <mergeCell ref="L3:O3"/>
    <mergeCell ref="L4:M4"/>
    <mergeCell ref="N4:O4"/>
    <mergeCell ref="L5:M5"/>
    <mergeCell ref="N5:O5"/>
    <mergeCell ref="L7:O7"/>
    <mergeCell ref="L8:M8"/>
    <mergeCell ref="N8:O8"/>
    <mergeCell ref="L9:M9"/>
    <mergeCell ref="L11:O11"/>
    <mergeCell ref="L24:O26"/>
    <mergeCell ref="D27:I28"/>
    <mergeCell ref="L27:O28"/>
    <mergeCell ref="L14:M14"/>
    <mergeCell ref="L15:M15"/>
    <mergeCell ref="L16:M16"/>
    <mergeCell ref="L18:O18"/>
    <mergeCell ref="O22:P22"/>
    <mergeCell ref="O23:P23"/>
  </mergeCells>
  <conditionalFormatting sqref="R2:BS26">
    <cfRule type="expression" dxfId="19" priority="1">
      <formula>IF(ISBLANK($A$1),TRUE,FALSE)</formula>
    </cfRule>
  </conditionalFormatting>
  <conditionalFormatting sqref="AJ4:BS26">
    <cfRule type="containsErrors" dxfId="18" priority="2">
      <formula>ISERROR(AJ4)</formula>
    </cfRule>
  </conditionalFormatting>
  <dataValidations count="2">
    <dataValidation type="list" showInputMessage="1" showErrorMessage="1" sqref="H4">
      <formula1>$T$4:$T$9</formula1>
    </dataValidation>
    <dataValidation type="list" showInputMessage="1" showErrorMessage="1" sqref="H5:H26">
      <formula1>$T$4:$T$11</formula1>
    </dataValidation>
  </dataValidations>
  <hyperlinks>
    <hyperlink ref="L27" r:id="rId1" display="https://youtu.be/myxUd_RfmoI"/>
  </hyperlinks>
  <printOptions horizontalCentered="1"/>
  <pageMargins left="0.5" right="0.5" top="0.5" bottom="0.7" header="0" footer="0.3"/>
  <pageSetup orientation="landscape" r:id="rId2"/>
  <headerFooter>
    <oddFooter>&amp;L&amp;8Printed &amp;D  &amp;T&amp;C&amp;8Pulaski County Schools&amp;R&amp;8Page &amp;P of &amp;N</oddFooter>
  </headerFooter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77"/>
  <sheetViews>
    <sheetView showGridLines="0" zoomScaleNormal="100" workbookViewId="0"/>
  </sheetViews>
  <sheetFormatPr defaultColWidth="9.140625" defaultRowHeight="14.1" customHeight="1" x14ac:dyDescent="0.25"/>
  <cols>
    <col min="1" max="1" width="2.7109375" style="12" customWidth="1"/>
    <col min="2" max="2" width="113.5703125" style="12" customWidth="1"/>
    <col min="3" max="3" width="2.7109375" style="104" customWidth="1"/>
    <col min="4" max="4" width="6.42578125" style="106" customWidth="1"/>
    <col min="5" max="5" width="10.42578125" style="109" customWidth="1"/>
    <col min="6" max="6" width="7" style="109" customWidth="1"/>
    <col min="7" max="7" width="7" style="110" customWidth="1"/>
    <col min="8" max="8" width="8.42578125" style="110" customWidth="1"/>
    <col min="9" max="9" width="41.85546875" style="111" customWidth="1"/>
    <col min="10" max="10" width="2.7109375" style="112" customWidth="1"/>
    <col min="11" max="11" width="2.7109375" style="104" customWidth="1"/>
    <col min="12" max="12" width="14.42578125" style="104" customWidth="1"/>
    <col min="13" max="13" width="2" style="104" bestFit="1" customWidth="1"/>
    <col min="14" max="15" width="10.5703125" style="104" customWidth="1"/>
    <col min="16" max="16" width="2.5703125" style="106" customWidth="1"/>
    <col min="17" max="17" width="14" style="2" customWidth="1"/>
    <col min="18" max="18" width="8.140625" style="2" bestFit="1" customWidth="1"/>
    <col min="19" max="20" width="9.140625" style="2" customWidth="1"/>
    <col min="21" max="22" width="10.7109375" style="2" customWidth="1"/>
    <col min="23" max="35" width="9.140625" style="2" customWidth="1"/>
    <col min="36" max="48" width="9.140625" style="2"/>
    <col min="49" max="56" width="9.140625" style="2" customWidth="1"/>
    <col min="57" max="59" width="9.140625" style="2"/>
    <col min="60" max="16384" width="9.140625" style="12"/>
  </cols>
  <sheetData>
    <row r="1" spans="1:73" s="81" customFormat="1" ht="10.5" customHeight="1" x14ac:dyDescent="0.3">
      <c r="A1" s="1"/>
      <c r="B1" s="82"/>
      <c r="D1" s="83"/>
      <c r="E1" s="84"/>
      <c r="F1" s="84"/>
      <c r="G1" s="82"/>
      <c r="H1" s="82"/>
      <c r="I1" s="85"/>
      <c r="J1" s="86"/>
      <c r="M1" s="129"/>
      <c r="N1" s="83"/>
      <c r="O1" s="83"/>
      <c r="P1" s="83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U1" s="87"/>
    </row>
    <row r="2" spans="1:73" s="81" customFormat="1" ht="18.75" customHeight="1" x14ac:dyDescent="0.35">
      <c r="B2" s="79" t="s">
        <v>78</v>
      </c>
      <c r="D2" s="142" t="str">
        <f>IF($N$4="","",$N$4)</f>
        <v/>
      </c>
      <c r="E2" s="142"/>
      <c r="F2" s="142"/>
      <c r="G2" s="142"/>
      <c r="H2" s="142"/>
      <c r="I2" s="120" t="str">
        <f>IF($N$8="","",$N$8)</f>
        <v/>
      </c>
      <c r="J2" s="120"/>
      <c r="K2" s="121"/>
      <c r="L2" s="122"/>
      <c r="M2" s="122"/>
      <c r="N2" s="122"/>
      <c r="O2" s="28"/>
      <c r="P2" s="29"/>
      <c r="Q2" s="87"/>
      <c r="R2" s="11" t="s">
        <v>23</v>
      </c>
      <c r="S2" s="4"/>
      <c r="T2" s="4"/>
      <c r="U2" s="4"/>
      <c r="V2" s="4"/>
      <c r="W2" s="6"/>
      <c r="X2" s="68">
        <v>1</v>
      </c>
      <c r="Y2" s="68">
        <v>2</v>
      </c>
      <c r="Z2" s="68">
        <v>3</v>
      </c>
      <c r="AA2" s="68">
        <v>4</v>
      </c>
      <c r="AB2" s="69">
        <v>5</v>
      </c>
      <c r="AC2" s="70">
        <v>6</v>
      </c>
      <c r="AD2" s="70">
        <v>7</v>
      </c>
      <c r="AE2" s="70">
        <v>8</v>
      </c>
      <c r="AF2" s="70">
        <v>9</v>
      </c>
      <c r="AG2" s="70">
        <v>10</v>
      </c>
      <c r="AH2" s="70">
        <v>11</v>
      </c>
      <c r="AI2" s="70">
        <v>12</v>
      </c>
      <c r="AJ2" s="65">
        <v>1</v>
      </c>
      <c r="AK2" s="66">
        <v>2</v>
      </c>
      <c r="AL2" s="66">
        <v>3</v>
      </c>
      <c r="AM2" s="66">
        <v>4</v>
      </c>
      <c r="AN2" s="67">
        <v>5</v>
      </c>
      <c r="AO2" s="67">
        <v>6</v>
      </c>
      <c r="AP2" s="67">
        <v>7</v>
      </c>
      <c r="AQ2" s="67">
        <v>8</v>
      </c>
      <c r="AR2" s="67">
        <v>9</v>
      </c>
      <c r="AS2" s="67">
        <v>10</v>
      </c>
      <c r="AT2" s="67">
        <v>11</v>
      </c>
      <c r="AU2" s="67">
        <v>12</v>
      </c>
      <c r="AV2" s="62">
        <v>1</v>
      </c>
      <c r="AW2" s="63">
        <v>2</v>
      </c>
      <c r="AX2" s="63">
        <v>3</v>
      </c>
      <c r="AY2" s="63">
        <v>4</v>
      </c>
      <c r="AZ2" s="64">
        <v>5</v>
      </c>
      <c r="BA2" s="62">
        <v>6</v>
      </c>
      <c r="BB2" s="62">
        <v>7</v>
      </c>
      <c r="BC2" s="62">
        <v>8</v>
      </c>
      <c r="BD2" s="62">
        <v>9</v>
      </c>
      <c r="BE2" s="62">
        <v>10</v>
      </c>
      <c r="BF2" s="62">
        <v>11</v>
      </c>
      <c r="BG2" s="62">
        <v>12</v>
      </c>
      <c r="BH2" s="58">
        <v>1</v>
      </c>
      <c r="BI2" s="59">
        <v>2</v>
      </c>
      <c r="BJ2" s="59">
        <v>3</v>
      </c>
      <c r="BK2" s="59">
        <v>4</v>
      </c>
      <c r="BL2" s="60">
        <v>5</v>
      </c>
      <c r="BM2" s="58">
        <v>6</v>
      </c>
      <c r="BN2" s="58">
        <v>7</v>
      </c>
      <c r="BO2" s="58">
        <v>8</v>
      </c>
      <c r="BP2" s="58">
        <v>9</v>
      </c>
      <c r="BQ2" s="58">
        <v>10</v>
      </c>
      <c r="BR2" s="58">
        <v>11</v>
      </c>
      <c r="BS2" s="58">
        <v>12</v>
      </c>
    </row>
    <row r="3" spans="1:73" s="2" customFormat="1" ht="18.75" customHeight="1" thickBot="1" x14ac:dyDescent="0.35">
      <c r="B3" s="156" t="str">
        <f>IF($N$4="","",IF($N$8="",$N$4,$N$4&amp;"  ("&amp;N8&amp;")"))</f>
        <v/>
      </c>
      <c r="C3" s="88"/>
      <c r="D3" s="89" t="s">
        <v>22</v>
      </c>
      <c r="E3" s="89" t="s">
        <v>20</v>
      </c>
      <c r="F3" s="89" t="s">
        <v>19</v>
      </c>
      <c r="G3" s="89" t="s">
        <v>21</v>
      </c>
      <c r="H3" s="90" t="s">
        <v>72</v>
      </c>
      <c r="I3" s="91" t="s">
        <v>18</v>
      </c>
      <c r="J3" s="92"/>
      <c r="K3" s="30"/>
      <c r="L3" s="157" t="s">
        <v>62</v>
      </c>
      <c r="M3" s="157"/>
      <c r="N3" s="157"/>
      <c r="O3" s="157"/>
      <c r="P3" s="31"/>
      <c r="Q3" s="18"/>
      <c r="R3" s="43">
        <v>0</v>
      </c>
      <c r="S3" s="44" t="s">
        <v>71</v>
      </c>
      <c r="T3" s="44" t="s">
        <v>65</v>
      </c>
      <c r="U3" s="44" t="s">
        <v>69</v>
      </c>
      <c r="V3" s="44" t="s">
        <v>70</v>
      </c>
      <c r="W3" s="45" t="s">
        <v>11</v>
      </c>
      <c r="X3" s="71" t="s">
        <v>5</v>
      </c>
      <c r="Y3" s="71" t="s">
        <v>6</v>
      </c>
      <c r="Z3" s="71" t="s">
        <v>7</v>
      </c>
      <c r="AA3" s="71" t="s">
        <v>8</v>
      </c>
      <c r="AB3" s="71" t="s">
        <v>9</v>
      </c>
      <c r="AC3" s="71" t="s">
        <v>10</v>
      </c>
      <c r="AD3" s="71" t="s">
        <v>36</v>
      </c>
      <c r="AE3" s="71" t="s">
        <v>26</v>
      </c>
      <c r="AF3" s="71" t="s">
        <v>28</v>
      </c>
      <c r="AG3" s="71" t="s">
        <v>30</v>
      </c>
      <c r="AH3" s="71" t="s">
        <v>32</v>
      </c>
      <c r="AI3" s="71" t="s">
        <v>34</v>
      </c>
      <c r="AJ3" s="50" t="s">
        <v>75</v>
      </c>
      <c r="AK3" s="50" t="s">
        <v>0</v>
      </c>
      <c r="AL3" s="50" t="s">
        <v>1</v>
      </c>
      <c r="AM3" s="50" t="s">
        <v>2</v>
      </c>
      <c r="AN3" s="50" t="s">
        <v>3</v>
      </c>
      <c r="AO3" s="50" t="s">
        <v>4</v>
      </c>
      <c r="AP3" s="50" t="s">
        <v>25</v>
      </c>
      <c r="AQ3" s="50" t="s">
        <v>27</v>
      </c>
      <c r="AR3" s="50" t="s">
        <v>29</v>
      </c>
      <c r="AS3" s="50" t="s">
        <v>31</v>
      </c>
      <c r="AT3" s="50" t="s">
        <v>33</v>
      </c>
      <c r="AU3" s="50" t="s">
        <v>35</v>
      </c>
      <c r="AV3" s="56" t="s">
        <v>77</v>
      </c>
      <c r="AW3" s="56" t="s">
        <v>13</v>
      </c>
      <c r="AX3" s="56" t="s">
        <v>14</v>
      </c>
      <c r="AY3" s="56" t="s">
        <v>15</v>
      </c>
      <c r="AZ3" s="56" t="s">
        <v>16</v>
      </c>
      <c r="BA3" s="56" t="s">
        <v>17</v>
      </c>
      <c r="BB3" s="56" t="s">
        <v>37</v>
      </c>
      <c r="BC3" s="56" t="s">
        <v>38</v>
      </c>
      <c r="BD3" s="56" t="s">
        <v>39</v>
      </c>
      <c r="BE3" s="56" t="s">
        <v>40</v>
      </c>
      <c r="BF3" s="56" t="s">
        <v>41</v>
      </c>
      <c r="BG3" s="56" t="s">
        <v>42</v>
      </c>
      <c r="BH3" s="54" t="s">
        <v>43</v>
      </c>
      <c r="BI3" s="54" t="s">
        <v>44</v>
      </c>
      <c r="BJ3" s="54" t="s">
        <v>45</v>
      </c>
      <c r="BK3" s="54" t="s">
        <v>46</v>
      </c>
      <c r="BL3" s="54" t="s">
        <v>47</v>
      </c>
      <c r="BM3" s="54" t="s">
        <v>48</v>
      </c>
      <c r="BN3" s="54" t="s">
        <v>49</v>
      </c>
      <c r="BO3" s="54" t="s">
        <v>50</v>
      </c>
      <c r="BP3" s="54" t="s">
        <v>51</v>
      </c>
      <c r="BQ3" s="54" t="s">
        <v>52</v>
      </c>
      <c r="BR3" s="54" t="s">
        <v>53</v>
      </c>
      <c r="BS3" s="54" t="s">
        <v>54</v>
      </c>
    </row>
    <row r="4" spans="1:73" s="2" customFormat="1" ht="18.75" customHeight="1" thickTop="1" thickBot="1" x14ac:dyDescent="0.3">
      <c r="B4" s="156"/>
      <c r="C4" s="88"/>
      <c r="D4" s="7">
        <v>0</v>
      </c>
      <c r="E4" s="8">
        <v>42590</v>
      </c>
      <c r="F4" s="5" t="str">
        <f>IFERROR(IF(COUNT(G$4:G4)=0,"",IF(H4="Hold",F3,IF(ISNUMBER(U4),G4,F3+V4))),"")</f>
        <v/>
      </c>
      <c r="G4" s="13"/>
      <c r="H4" s="26"/>
      <c r="I4" s="17"/>
      <c r="J4" s="93"/>
      <c r="K4" s="30"/>
      <c r="L4" s="145" t="s">
        <v>24</v>
      </c>
      <c r="M4" s="145"/>
      <c r="N4" s="147"/>
      <c r="O4" s="147"/>
      <c r="P4" s="32"/>
      <c r="Q4" s="18"/>
      <c r="R4" s="46">
        <v>1</v>
      </c>
      <c r="S4" s="47" t="e">
        <f t="shared" ref="S4:S26" si="0">IF(OR(ISTEXT($G4),ISBLANK($G4)),NA(),$G4)</f>
        <v>#N/A</v>
      </c>
      <c r="T4" s="52" t="s">
        <v>64</v>
      </c>
      <c r="U4" s="52" t="str">
        <f>IF(H4="30 Mins",$N$19,IF(H4="45 Mins",$N$20,IF(H4="60 Mins",$N$21,IF(H4="Alt 1",$N$22,IF(H4="Alt 2",$N$23,IF(H4="Alt 3",$N$24,IF(H4="Alt 4",$N$25,IF(H4="Alt 5",#REF!,IF(H4="Change",V3,"")))))))))</f>
        <v/>
      </c>
      <c r="V4" s="53" t="e">
        <f>IF(COUNT(U$4:U4)=0,NA(),IF(ISNUMBER(U4),U4,V3))</f>
        <v>#N/A</v>
      </c>
      <c r="W4" s="48" t="e">
        <f t="shared" ref="W4:W26" si="1">IF(ISNUMBER(U4),E4-3,NA())</f>
        <v>#N/A</v>
      </c>
      <c r="X4" s="72" t="str">
        <f>IF(AND(ISNUMBER($S4),COUNT($U$4:$U4)=X$2),$S4,"")</f>
        <v/>
      </c>
      <c r="Y4" s="72" t="str">
        <f>IF(AND(ISNUMBER($S4),COUNT($U$4:$U4)=Y$2),$S4,"")</f>
        <v/>
      </c>
      <c r="Z4" s="72" t="str">
        <f>IF(AND(ISNUMBER($S4),COUNT($U$4:$U4)=Z$2),$S4,"")</f>
        <v/>
      </c>
      <c r="AA4" s="72" t="str">
        <f>IF(AND(ISNUMBER($S4),COUNT($U$4:$U4)=AA$2),$S4,"")</f>
        <v/>
      </c>
      <c r="AB4" s="72" t="str">
        <f>IF(AND(ISNUMBER($S4),COUNT($U$4:$U4)=AB$2),$S4,"")</f>
        <v/>
      </c>
      <c r="AC4" s="72" t="str">
        <f>IF(AND(ISNUMBER($S4),COUNT($U$4:$U4)=AC$2),$S4,"")</f>
        <v/>
      </c>
      <c r="AD4" s="72" t="str">
        <f>IF(AND(ISNUMBER($S4),COUNT($U$4:$U4)=AD$2),$S4,"")</f>
        <v/>
      </c>
      <c r="AE4" s="72" t="str">
        <f>IF(AND(ISNUMBER($S4),COUNT($U$4:$U4)=AE$2),$S4,"")</f>
        <v/>
      </c>
      <c r="AF4" s="72" t="str">
        <f>IF(AND(ISNUMBER($S4),COUNT($U$4:$U4)=AF$2),$S4,"")</f>
        <v/>
      </c>
      <c r="AG4" s="72" t="str">
        <f>IF(AND(ISNUMBER($S4),COUNT($U$4:$U4)=AG$2),$S4,"")</f>
        <v/>
      </c>
      <c r="AH4" s="72" t="str">
        <f>IF(AND(ISNUMBER($S4),COUNT($U$4:$U4)=AH$2),$S4,"")</f>
        <v/>
      </c>
      <c r="AI4" s="72" t="str">
        <f>IF(AND(ISNUMBER($S4),COUNT($U$4:$U4)=AI$2),$S4,"")</f>
        <v/>
      </c>
      <c r="AJ4" s="51" t="e">
        <f>IFERROR(IF(COUNT($U$4:$U4)&lt;&gt;AJ$2,NA(),SLOPE(X$4:X$26,$R$4:$R$26)*($R4-COUNTIF(BH$4:BH4,"Hold"))+INTERCEPT(X$4:X$26,$R$4:$R$26)),NA())</f>
        <v>#N/A</v>
      </c>
      <c r="AK4" s="51" t="e">
        <f>IFERROR(IF(COUNT($U$4:$U4)&lt;&gt;AK$2,NA(),SLOPE(Y$4:Y$26,$R$4:$R$26)*($R4-COUNTIF(BI$4:BI4,"Hold"))+INTERCEPT(Y$4:Y$26,$R$4:$R$26)),NA())</f>
        <v>#N/A</v>
      </c>
      <c r="AL4" s="51" t="e">
        <f>IFERROR(IF(COUNT($U$4:$U4)&lt;&gt;AL$2,NA(),SLOPE(Z$4:Z$26,$R$4:$R$26)*($R4-COUNTIF(BJ$4:BJ4,"Hold"))+INTERCEPT(Z$4:Z$26,$R$4:$R$26)),NA())</f>
        <v>#N/A</v>
      </c>
      <c r="AM4" s="51" t="e">
        <f>IFERROR(IF(COUNT($U$4:$U4)&lt;&gt;AM$2,NA(),SLOPE(AA$4:AA$26,$R$4:$R$26)*($R4-COUNTIF(BK$4:BK4,"Hold"))+INTERCEPT(AA$4:AA$26,$R$4:$R$26)),NA())</f>
        <v>#N/A</v>
      </c>
      <c r="AN4" s="51" t="e">
        <f>IFERROR(IF(COUNT($U$4:$U4)&lt;&gt;AN$2,NA(),SLOPE(AB$4:AB$26,$R$4:$R$26)*($R4-COUNTIF(BL$4:BL4,"Hold"))+INTERCEPT(AB$4:AB$26,$R$4:$R$26)),NA())</f>
        <v>#N/A</v>
      </c>
      <c r="AO4" s="51" t="e">
        <f>IFERROR(IF(COUNT($U$4:$U4)&lt;&gt;AO$2,NA(),SLOPE(AC$4:AC$26,$R$4:$R$26)*($R4-COUNTIF(BM$4:BM4,"Hold"))+INTERCEPT(AC$4:AC$26,$R$4:$R$26)),NA())</f>
        <v>#N/A</v>
      </c>
      <c r="AP4" s="51" t="e">
        <f>IFERROR(IF(COUNT($U$4:$U4)&lt;&gt;AP$2,NA(),SLOPE(AD$4:AD$26,$R$4:$R$26)*($R4-COUNTIF(BN$4:BN4,"Hold"))+INTERCEPT(AD$4:AD$26,$R$4:$R$26)),NA())</f>
        <v>#N/A</v>
      </c>
      <c r="AQ4" s="51" t="e">
        <f>IFERROR(IF(COUNT($U$4:$U4)&lt;&gt;AQ$2,NA(),SLOPE(AE$4:AE$26,$R$4:$R$26)*($R4-COUNTIF(BO$4:BO4,"Hold"))+INTERCEPT(AE$4:AE$26,$R$4:$R$26)),NA())</f>
        <v>#N/A</v>
      </c>
      <c r="AR4" s="51" t="e">
        <f>IFERROR(IF(COUNT($U$4:$U4)&lt;&gt;AR$2,NA(),SLOPE(AF$4:AF$26,$R$4:$R$26)*($R4-COUNTIF(BP$4:BP4,"Hold"))+INTERCEPT(AF$4:AF$26,$R$4:$R$26)),NA())</f>
        <v>#N/A</v>
      </c>
      <c r="AS4" s="51" t="e">
        <f>IFERROR(IF(COUNT($U$4:$U4)&lt;&gt;AS$2,NA(),SLOPE(AG$4:AG$26,$R$4:$R$26)*($R4-COUNTIF(BQ$4:BQ4,"Hold"))+INTERCEPT(AG$4:AG$26,$R$4:$R$26)),NA())</f>
        <v>#N/A</v>
      </c>
      <c r="AT4" s="51" t="e">
        <f>IFERROR(IF(COUNT($U$4:$U4)&lt;&gt;AT$2,NA(),SLOPE(AH$4:AH$26,$R$4:$R$26)*($R4-COUNTIF(BR$4:BR4,"Hold"))+INTERCEPT(AH$4:AH$26,$R$4:$R$26)),NA())</f>
        <v>#N/A</v>
      </c>
      <c r="AU4" s="51" t="e">
        <f>IFERROR(IF(COUNT($U$4:$U4)&lt;&gt;AU$2,NA(),SLOPE(AI$4:AI$26,$R$4:$R$26)*($R4-COUNTIF(BS$4:BS4,"Hold"))+INTERCEPT(AI$4:AI$26,$R$4:$R$26)),NA())</f>
        <v>#N/A</v>
      </c>
      <c r="AV4" s="57" t="e">
        <f>IF(AND(ISNUMBER($U4),COUNT($U$4:$U4)=AV$2),$G4,IF($H4="Hold",AV3,IF(COUNT($U$4:$U4)=AV$2,$V4+AV3,NA())))</f>
        <v>#N/A</v>
      </c>
      <c r="AW4" s="57" t="e">
        <f>IF(AND(ISNUMBER($U4),COUNT($U$4:$U4)=AW$2),$G4,IF($H4="Hold",AW3,IF(COUNT($U$4:$U4)=AW$2,$V4+AW3,NA())))</f>
        <v>#N/A</v>
      </c>
      <c r="AX4" s="57" t="e">
        <f>IF(AND(ISNUMBER($U4),COUNT($U$4:$U4)=AX$2),$G4,IF($H4="Hold",AX3,IF(COUNT($U$4:$U4)=AX$2,$V4+AX3,NA())))</f>
        <v>#N/A</v>
      </c>
      <c r="AY4" s="57" t="e">
        <f>IF(AND(ISNUMBER($U4),COUNT($U$4:$U4)=AY$2),$G4,IF($H4="Hold",AY3,IF(COUNT($U$4:$U4)=AY$2,$V4+AY3,NA())))</f>
        <v>#N/A</v>
      </c>
      <c r="AZ4" s="57" t="e">
        <f>IF(AND(ISNUMBER($U4),COUNT($U$4:$U4)=AZ$2),$G4,IF($H4="Hold",AZ3,IF(COUNT($U$4:$U4)=AZ$2,$V4+AZ3,NA())))</f>
        <v>#N/A</v>
      </c>
      <c r="BA4" s="57" t="e">
        <f>IF(AND(ISNUMBER($U4),COUNT($U$4:$U4)=BA$2),$G4,IF($H4="Hold",BA3,IF(COUNT($U$4:$U4)=BA$2,$V4+BA3,NA())))</f>
        <v>#N/A</v>
      </c>
      <c r="BB4" s="57" t="e">
        <f>IF(AND(ISNUMBER($U4),COUNT($U$4:$U4)=BB$2),$G4,IF($H4="Hold",BB3,IF(COUNT($U$4:$U4)=BB$2,$V4+BB3,NA())))</f>
        <v>#N/A</v>
      </c>
      <c r="BC4" s="57" t="e">
        <f>IF(AND(ISNUMBER($U4),COUNT($U$4:$U4)=BC$2),$G4,IF($H4="Hold",BC3,IF(COUNT($U$4:$U4)=BC$2,$V4+BC3,NA())))</f>
        <v>#N/A</v>
      </c>
      <c r="BD4" s="57" t="e">
        <f>IF(AND(ISNUMBER($U4),COUNT($U$4:$U4)=BD$2),$G4,IF($H4="Hold",BD3,IF(COUNT($U$4:$U4)=BD$2,$V4+BD3,NA())))</f>
        <v>#N/A</v>
      </c>
      <c r="BE4" s="57" t="e">
        <f>IF(AND(ISNUMBER($U4),COUNT($U$4:$U4)=BE$2),$G4,IF($H4="Hold",BE3,IF(COUNT($U$4:$U4)=BE$2,$V4+BE3,NA())))</f>
        <v>#N/A</v>
      </c>
      <c r="BF4" s="57" t="e">
        <f>IF(AND(ISNUMBER($U4),COUNT($U$4:$U4)=BF$2),$G4,IF($H4="Hold",BF3,IF(COUNT($U$4:$U4)=BF$2,$V4+BF3,NA())))</f>
        <v>#N/A</v>
      </c>
      <c r="BG4" s="57" t="e">
        <f>IF(AND(ISNUMBER($U4),COUNT($U$4:$U4)=BG$2),$G4,IF($H4="Hold",BG3,IF(COUNT($U$4:$U4)=BG$2,$V4+BG3,NA())))</f>
        <v>#N/A</v>
      </c>
      <c r="BH4" s="55" t="e">
        <f>IF(AND(COUNT($U$4:$U4)=BH$2,$H4="Hold"),"Hold",NA())</f>
        <v>#N/A</v>
      </c>
      <c r="BI4" s="55" t="e">
        <f>IF(AND(COUNT($U$4:$U4)=BI$2,$H4="Hold"),"Hold",NA())</f>
        <v>#N/A</v>
      </c>
      <c r="BJ4" s="55" t="e">
        <f>IF(AND(COUNT($U$4:$U4)=BJ$2,$H4="Hold"),"Hold",NA())</f>
        <v>#N/A</v>
      </c>
      <c r="BK4" s="55" t="e">
        <f>IF(AND(COUNT($U$4:$U4)=BK$2,$H4="Hold"),"Hold",NA())</f>
        <v>#N/A</v>
      </c>
      <c r="BL4" s="55" t="e">
        <f>IF(AND(COUNT($U$4:$U4)=BL$2,$H4="Hold"),"Hold",NA())</f>
        <v>#N/A</v>
      </c>
      <c r="BM4" s="55" t="e">
        <f>IF(AND(COUNT($U$4:$U4)=BM$2,$H4="Hold"),"Hold",NA())</f>
        <v>#N/A</v>
      </c>
      <c r="BN4" s="55" t="e">
        <f>IF(AND(COUNT($U$4:$U4)=BN$2,$H4="Hold"),"Hold",NA())</f>
        <v>#N/A</v>
      </c>
      <c r="BO4" s="55" t="e">
        <f>IF(AND(COUNT($U$4:$U4)=BO$2,$H4="Hold"),"Hold",NA())</f>
        <v>#N/A</v>
      </c>
      <c r="BP4" s="55" t="e">
        <f>IF(AND(COUNT($U$4:$U4)=BP$2,$H4="Hold"),"Hold",NA())</f>
        <v>#N/A</v>
      </c>
      <c r="BQ4" s="55" t="e">
        <f>IF(AND(COUNT($U$4:$U4)=BQ$2,$H4="Hold"),"Hold",NA())</f>
        <v>#N/A</v>
      </c>
      <c r="BR4" s="55" t="e">
        <f>IF(AND(COUNT($U$4:$U4)=BR$2,$H4="Hold"),"Hold",NA())</f>
        <v>#N/A</v>
      </c>
      <c r="BS4" s="55" t="e">
        <f>IF(AND(COUNT($U$4:$U4)=BS$2,$H4="Hold"),"Hold",NA())</f>
        <v>#N/A</v>
      </c>
    </row>
    <row r="5" spans="1:73" s="2" customFormat="1" ht="18.75" customHeight="1" thickTop="1" thickBot="1" x14ac:dyDescent="0.3">
      <c r="B5" s="21"/>
      <c r="C5" s="88"/>
      <c r="D5" s="9">
        <f>D4+2</f>
        <v>2</v>
      </c>
      <c r="E5" s="10">
        <f>E4+14</f>
        <v>42604</v>
      </c>
      <c r="F5" s="5" t="str">
        <f>IFERROR(IF(COUNT(G$4:G5)=0,"",IF(H5="Hold",F4,IF(ISNUMBER(U5),G5,F4+V5))),"")</f>
        <v/>
      </c>
      <c r="G5" s="13"/>
      <c r="H5" s="27"/>
      <c r="I5" s="17"/>
      <c r="J5" s="93"/>
      <c r="K5" s="30"/>
      <c r="L5" s="144" t="s">
        <v>12</v>
      </c>
      <c r="M5" s="144"/>
      <c r="N5" s="159"/>
      <c r="O5" s="159"/>
      <c r="P5" s="33"/>
      <c r="R5" s="46">
        <v>2</v>
      </c>
      <c r="S5" s="47" t="e">
        <f t="shared" si="0"/>
        <v>#N/A</v>
      </c>
      <c r="T5" s="47" t="s">
        <v>55</v>
      </c>
      <c r="U5" s="52" t="str">
        <f>IF(H5="30 Mins",$N$19,IF(H5="45 Mins",$N$20,IF(H5="60 Mins",$N$21,IF(H5="Alt 1",$N$22,IF(H5="Alt 2",$N$23,IF(H5="Alt 3",$N$24,IF(H5="Alt 4",$N$25,IF(H5="Alt 5",#REF!,IF(H5="Change",V4,"")))))))))</f>
        <v/>
      </c>
      <c r="V5" s="53" t="e">
        <f>IF(COUNT(U$4:U5)=0,NA(),IF(ISNUMBER(U5),U5,V4))</f>
        <v>#N/A</v>
      </c>
      <c r="W5" s="48" t="e">
        <f t="shared" si="1"/>
        <v>#N/A</v>
      </c>
      <c r="X5" s="72" t="str">
        <f>IF(AND(ISNUMBER($S5),COUNT($U$4:$U5)=X$2),$S5,"")</f>
        <v/>
      </c>
      <c r="Y5" s="72" t="str">
        <f>IF(AND(ISNUMBER($S5),COUNT($U$4:$U5)=Y$2),$S5,"")</f>
        <v/>
      </c>
      <c r="Z5" s="72" t="str">
        <f>IF(AND(ISNUMBER($S5),COUNT($U$4:$U5)=Z$2),$S5,"")</f>
        <v/>
      </c>
      <c r="AA5" s="72" t="str">
        <f>IF(AND(ISNUMBER($S5),COUNT($U$4:$U5)=AA$2),$S5,"")</f>
        <v/>
      </c>
      <c r="AB5" s="72" t="str">
        <f>IF(AND(ISNUMBER($S5),COUNT($U$4:$U5)=AB$2),$S5,"")</f>
        <v/>
      </c>
      <c r="AC5" s="72" t="str">
        <f>IF(AND(ISNUMBER($S5),COUNT($U$4:$U5)=AC$2),$S5,"")</f>
        <v/>
      </c>
      <c r="AD5" s="72" t="str">
        <f>IF(AND(ISNUMBER($S5),COUNT($U$4:$U5)=AD$2),$S5,"")</f>
        <v/>
      </c>
      <c r="AE5" s="72" t="str">
        <f>IF(AND(ISNUMBER($S5),COUNT($U$4:$U5)=AE$2),$S5,"")</f>
        <v/>
      </c>
      <c r="AF5" s="72" t="str">
        <f>IF(AND(ISNUMBER($S5),COUNT($U$4:$U5)=AF$2),$S5,"")</f>
        <v/>
      </c>
      <c r="AG5" s="72" t="str">
        <f>IF(AND(ISNUMBER($S5),COUNT($U$4:$U5)=AG$2),$S5,"")</f>
        <v/>
      </c>
      <c r="AH5" s="72" t="str">
        <f>IF(AND(ISNUMBER($S5),COUNT($U$4:$U5)=AH$2),$S5,"")</f>
        <v/>
      </c>
      <c r="AI5" s="72" t="str">
        <f>IF(AND(ISNUMBER($S5),COUNT($U$4:$U5)=AI$2),$S5,"")</f>
        <v/>
      </c>
      <c r="AJ5" s="51" t="e">
        <f>IFERROR(IF(COUNT($U$4:$U5)&lt;&gt;AJ$2,NA(),SLOPE(X$4:X$26,$R$4:$R$26)*($R5-COUNTIF(BH$4:BH5,"Hold"))+INTERCEPT(X$4:X$26,$R$4:$R$26)),NA())</f>
        <v>#N/A</v>
      </c>
      <c r="AK5" s="51" t="e">
        <f>IFERROR(IF(COUNT($U$4:$U5)&lt;&gt;AK$2,NA(),SLOPE(Y$4:Y$26,$R$4:$R$26)*($R5-COUNTIF(BI$4:BI5,"Hold"))+INTERCEPT(Y$4:Y$26,$R$4:$R$26)),NA())</f>
        <v>#N/A</v>
      </c>
      <c r="AL5" s="51" t="e">
        <f>IFERROR(IF(COUNT($U$4:$U5)&lt;&gt;AL$2,NA(),SLOPE(Z$4:Z$26,$R$4:$R$26)*($R5-COUNTIF(BJ$4:BJ5,"Hold"))+INTERCEPT(Z$4:Z$26,$R$4:$R$26)),NA())</f>
        <v>#N/A</v>
      </c>
      <c r="AM5" s="51" t="e">
        <f>IFERROR(IF(COUNT($U$4:$U5)&lt;&gt;AM$2,NA(),SLOPE(AA$4:AA$26,$R$4:$R$26)*($R5-COUNTIF(BK$4:BK5,"Hold"))+INTERCEPT(AA$4:AA$26,$R$4:$R$26)),NA())</f>
        <v>#N/A</v>
      </c>
      <c r="AN5" s="51" t="e">
        <f>IFERROR(IF(COUNT($U$4:$U5)&lt;&gt;AN$2,NA(),SLOPE(AB$4:AB$26,$R$4:$R$26)*($R5-COUNTIF(BL$4:BL5,"Hold"))+INTERCEPT(AB$4:AB$26,$R$4:$R$26)),NA())</f>
        <v>#N/A</v>
      </c>
      <c r="AO5" s="51" t="e">
        <f>IFERROR(IF(COUNT($U$4:$U5)&lt;&gt;AO$2,NA(),SLOPE(AC$4:AC$26,$R$4:$R$26)*($R5-COUNTIF(BM$4:BM5,"Hold"))+INTERCEPT(AC$4:AC$26,$R$4:$R$26)),NA())</f>
        <v>#N/A</v>
      </c>
      <c r="AP5" s="51" t="e">
        <f>IFERROR(IF(COUNT($U$4:$U5)&lt;&gt;AP$2,NA(),SLOPE(AD$4:AD$26,$R$4:$R$26)*($R5-COUNTIF(BN$4:BN5,"Hold"))+INTERCEPT(AD$4:AD$26,$R$4:$R$26)),NA())</f>
        <v>#N/A</v>
      </c>
      <c r="AQ5" s="51" t="e">
        <f>IFERROR(IF(COUNT($U$4:$U5)&lt;&gt;AQ$2,NA(),SLOPE(AE$4:AE$26,$R$4:$R$26)*($R5-COUNTIF(BO$4:BO5,"Hold"))+INTERCEPT(AE$4:AE$26,$R$4:$R$26)),NA())</f>
        <v>#N/A</v>
      </c>
      <c r="AR5" s="51" t="e">
        <f>IFERROR(IF(COUNT($U$4:$U5)&lt;&gt;AR$2,NA(),SLOPE(AF$4:AF$26,$R$4:$R$26)*($R5-COUNTIF(BP$4:BP5,"Hold"))+INTERCEPT(AF$4:AF$26,$R$4:$R$26)),NA())</f>
        <v>#N/A</v>
      </c>
      <c r="AS5" s="51" t="e">
        <f>IFERROR(IF(COUNT($U$4:$U5)&lt;&gt;AS$2,NA(),SLOPE(AG$4:AG$26,$R$4:$R$26)*($R5-COUNTIF(BQ$4:BQ5,"Hold"))+INTERCEPT(AG$4:AG$26,$R$4:$R$26)),NA())</f>
        <v>#N/A</v>
      </c>
      <c r="AT5" s="51" t="e">
        <f>IFERROR(IF(COUNT($U$4:$U5)&lt;&gt;AT$2,NA(),SLOPE(AH$4:AH$26,$R$4:$R$26)*($R5-COUNTIF(BR$4:BR5,"Hold"))+INTERCEPT(AH$4:AH$26,$R$4:$R$26)),NA())</f>
        <v>#N/A</v>
      </c>
      <c r="AU5" s="51" t="e">
        <f>IFERROR(IF(COUNT($U$4:$U5)&lt;&gt;AU$2,NA(),SLOPE(AI$4:AI$26,$R$4:$R$26)*($R5-COUNTIF(BS$4:BS5,"Hold"))+INTERCEPT(AI$4:AI$26,$R$4:$R$26)),NA())</f>
        <v>#N/A</v>
      </c>
      <c r="AV5" s="57" t="e">
        <f>IF(AND(ISNUMBER($U5),COUNT($U$4:$U5)=AV$2),$G5,IF($H5="Hold",AV4,IF(COUNT($U$4:$U5)=AV$2,$V5+AV4,NA())))</f>
        <v>#N/A</v>
      </c>
      <c r="AW5" s="57" t="e">
        <f>IF(AND(ISNUMBER($U5),COUNT($U$4:$U5)=AW$2),$G5,IF($H5="Hold",AW4,IF(COUNT($U$4:$U5)=AW$2,$V5+AW4,NA())))</f>
        <v>#N/A</v>
      </c>
      <c r="AX5" s="57" t="e">
        <f>IF(AND(ISNUMBER($U5),COUNT($U$4:$U5)=AX$2),$G5,IF($H5="Hold",AX4,IF(COUNT($U$4:$U5)=AX$2,$V5+AX4,NA())))</f>
        <v>#N/A</v>
      </c>
      <c r="AY5" s="57" t="e">
        <f>IF(AND(ISNUMBER($U5),COUNT($U$4:$U5)=AY$2),$G5,IF($H5="Hold",AY4,IF(COUNT($U$4:$U5)=AY$2,$V5+AY4,NA())))</f>
        <v>#N/A</v>
      </c>
      <c r="AZ5" s="57" t="e">
        <f>IF(AND(ISNUMBER($U5),COUNT($U$4:$U5)=AZ$2),$G5,IF($H5="Hold",AZ4,IF(COUNT($U$4:$U5)=AZ$2,$V5+AZ4,NA())))</f>
        <v>#N/A</v>
      </c>
      <c r="BA5" s="57" t="e">
        <f>IF(AND(ISNUMBER($U5),COUNT($U$4:$U5)=BA$2),$G5,IF($H5="Hold",BA4,IF(COUNT($U$4:$U5)=BA$2,$V5+BA4,NA())))</f>
        <v>#N/A</v>
      </c>
      <c r="BB5" s="57" t="e">
        <f>IF(AND(ISNUMBER($U5),COUNT($U$4:$U5)=BB$2),$G5,IF($H5="Hold",BB4,IF(COUNT($U$4:$U5)=BB$2,$V5+BB4,NA())))</f>
        <v>#N/A</v>
      </c>
      <c r="BC5" s="57" t="e">
        <f>IF(AND(ISNUMBER($U5),COUNT($U$4:$U5)=BC$2),$G5,IF($H5="Hold",BC4,IF(COUNT($U$4:$U5)=BC$2,$V5+BC4,NA())))</f>
        <v>#N/A</v>
      </c>
      <c r="BD5" s="57" t="e">
        <f>IF(AND(ISNUMBER($U5),COUNT($U$4:$U5)=BD$2),$G5,IF($H5="Hold",BD4,IF(COUNT($U$4:$U5)=BD$2,$V5+BD4,NA())))</f>
        <v>#N/A</v>
      </c>
      <c r="BE5" s="57" t="e">
        <f>IF(AND(ISNUMBER($U5),COUNT($U$4:$U5)=BE$2),$G5,IF($H5="Hold",BE4,IF(COUNT($U$4:$U5)=BE$2,$V5+BE4,NA())))</f>
        <v>#N/A</v>
      </c>
      <c r="BF5" s="57" t="e">
        <f>IF(AND(ISNUMBER($U5),COUNT($U$4:$U5)=BF$2),$G5,IF($H5="Hold",BF4,IF(COUNT($U$4:$U5)=BF$2,$V5+BF4,NA())))</f>
        <v>#N/A</v>
      </c>
      <c r="BG5" s="57" t="e">
        <f>IF(AND(ISNUMBER($U5),COUNT($U$4:$U5)=BG$2),$G5,IF($H5="Hold",BG4,IF(COUNT($U$4:$U5)=BG$2,$V5+BG4,NA())))</f>
        <v>#N/A</v>
      </c>
      <c r="BH5" s="55" t="e">
        <f>IF(AND(COUNT($U$4:$U5)=BH$2,$H5="Hold"),"Hold",NA())</f>
        <v>#N/A</v>
      </c>
      <c r="BI5" s="55" t="e">
        <f>IF(AND(COUNT($U$4:$U5)=BI$2,$H5="Hold"),"Hold",NA())</f>
        <v>#N/A</v>
      </c>
      <c r="BJ5" s="55" t="e">
        <f>IF(AND(COUNT($U$4:$U5)=BJ$2,$H5="Hold"),"Hold",NA())</f>
        <v>#N/A</v>
      </c>
      <c r="BK5" s="55" t="e">
        <f>IF(AND(COUNT($U$4:$U5)=BK$2,$H5="Hold"),"Hold",NA())</f>
        <v>#N/A</v>
      </c>
      <c r="BL5" s="55" t="e">
        <f>IF(AND(COUNT($U$4:$U5)=BL$2,$H5="Hold"),"Hold",NA())</f>
        <v>#N/A</v>
      </c>
      <c r="BM5" s="55" t="e">
        <f>IF(AND(COUNT($U$4:$U5)=BM$2,$H5="Hold"),"Hold",NA())</f>
        <v>#N/A</v>
      </c>
      <c r="BN5" s="55" t="e">
        <f>IF(AND(COUNT($U$4:$U5)=BN$2,$H5="Hold"),"Hold",NA())</f>
        <v>#N/A</v>
      </c>
      <c r="BO5" s="55" t="e">
        <f>IF(AND(COUNT($U$4:$U5)=BO$2,$H5="Hold"),"Hold",NA())</f>
        <v>#N/A</v>
      </c>
      <c r="BP5" s="55" t="e">
        <f>IF(AND(COUNT($U$4:$U5)=BP$2,$H5="Hold"),"Hold",NA())</f>
        <v>#N/A</v>
      </c>
      <c r="BQ5" s="55" t="e">
        <f>IF(AND(COUNT($U$4:$U5)=BQ$2,$H5="Hold"),"Hold",NA())</f>
        <v>#N/A</v>
      </c>
      <c r="BR5" s="55" t="e">
        <f>IF(AND(COUNT($U$4:$U5)=BR$2,$H5="Hold"),"Hold",NA())</f>
        <v>#N/A</v>
      </c>
      <c r="BS5" s="55" t="e">
        <f>IF(AND(COUNT($U$4:$U5)=BS$2,$H5="Hold"),"Hold",NA())</f>
        <v>#N/A</v>
      </c>
    </row>
    <row r="6" spans="1:73" s="94" customFormat="1" ht="18.75" customHeight="1" thickTop="1" x14ac:dyDescent="0.25">
      <c r="B6" s="22"/>
      <c r="C6" s="95"/>
      <c r="D6" s="9">
        <f t="shared" ref="D6:D26" si="2">D5+2</f>
        <v>4</v>
      </c>
      <c r="E6" s="10">
        <f t="shared" ref="E6:E26" si="3">E5+14</f>
        <v>42618</v>
      </c>
      <c r="F6" s="5" t="str">
        <f>IFERROR(IF(COUNT(G$4:G6)=0,"",IF(H6="Hold",F5,IF(ISNUMBER(U6),G6,F5+V6))),"")</f>
        <v/>
      </c>
      <c r="G6" s="13"/>
      <c r="H6" s="27"/>
      <c r="I6" s="17"/>
      <c r="J6" s="93"/>
      <c r="K6" s="34"/>
      <c r="L6" s="74"/>
      <c r="M6" s="74"/>
      <c r="N6" s="75"/>
      <c r="O6" s="75"/>
      <c r="P6" s="35"/>
      <c r="R6" s="46">
        <v>3</v>
      </c>
      <c r="S6" s="47" t="e">
        <f t="shared" si="0"/>
        <v>#N/A</v>
      </c>
      <c r="T6" s="47" t="s">
        <v>66</v>
      </c>
      <c r="U6" s="52" t="str">
        <f>IF(H6="30 Mins",$N$19,IF(H6="45 Mins",$N$20,IF(H6="60 Mins",$N$21,IF(H6="Alt 1",$N$22,IF(H6="Alt 2",$N$23,IF(H6="Alt 3",$N$24,IF(H6="Alt 4",$N$25,IF(H6="Alt 5",#REF!,IF(H6="Change",V5,"")))))))))</f>
        <v/>
      </c>
      <c r="V6" s="53" t="e">
        <f>IF(COUNT(U$4:U6)=0,NA(),IF(ISNUMBER(U6),U6,V5))</f>
        <v>#N/A</v>
      </c>
      <c r="W6" s="48" t="e">
        <f t="shared" si="1"/>
        <v>#N/A</v>
      </c>
      <c r="X6" s="72" t="str">
        <f>IF(AND(ISNUMBER($S6),COUNT($U$4:$U6)=X$2),$S6,"")</f>
        <v/>
      </c>
      <c r="Y6" s="72" t="str">
        <f>IF(AND(ISNUMBER($S6),COUNT($U$4:$U6)=Y$2),$S6,"")</f>
        <v/>
      </c>
      <c r="Z6" s="72" t="str">
        <f>IF(AND(ISNUMBER($S6),COUNT($U$4:$U6)=Z$2),$S6,"")</f>
        <v/>
      </c>
      <c r="AA6" s="72" t="str">
        <f>IF(AND(ISNUMBER($S6),COUNT($U$4:$U6)=AA$2),$S6,"")</f>
        <v/>
      </c>
      <c r="AB6" s="72" t="str">
        <f>IF(AND(ISNUMBER($S6),COUNT($U$4:$U6)=AB$2),$S6,"")</f>
        <v/>
      </c>
      <c r="AC6" s="72" t="str">
        <f>IF(AND(ISNUMBER($S6),COUNT($U$4:$U6)=AC$2),$S6,"")</f>
        <v/>
      </c>
      <c r="AD6" s="72" t="str">
        <f>IF(AND(ISNUMBER($S6),COUNT($U$4:$U6)=AD$2),$S6,"")</f>
        <v/>
      </c>
      <c r="AE6" s="72" t="str">
        <f>IF(AND(ISNUMBER($S6),COUNT($U$4:$U6)=AE$2),$S6,"")</f>
        <v/>
      </c>
      <c r="AF6" s="72" t="str">
        <f>IF(AND(ISNUMBER($S6),COUNT($U$4:$U6)=AF$2),$S6,"")</f>
        <v/>
      </c>
      <c r="AG6" s="72" t="str">
        <f>IF(AND(ISNUMBER($S6),COUNT($U$4:$U6)=AG$2),$S6,"")</f>
        <v/>
      </c>
      <c r="AH6" s="72" t="str">
        <f>IF(AND(ISNUMBER($S6),COUNT($U$4:$U6)=AH$2),$S6,"")</f>
        <v/>
      </c>
      <c r="AI6" s="72" t="str">
        <f>IF(AND(ISNUMBER($S6),COUNT($U$4:$U6)=AI$2),$S6,"")</f>
        <v/>
      </c>
      <c r="AJ6" s="51" t="e">
        <f>IFERROR(IF(COUNT($U$4:$U6)&lt;&gt;AJ$2,NA(),SLOPE(X$4:X$26,$R$4:$R$26)*($R6-COUNTIF(BH$4:BH6,"Hold"))+INTERCEPT(X$4:X$26,$R$4:$R$26)),NA())</f>
        <v>#N/A</v>
      </c>
      <c r="AK6" s="51" t="e">
        <f>IFERROR(IF(COUNT($U$4:$U6)&lt;&gt;AK$2,NA(),SLOPE(Y$4:Y$26,$R$4:$R$26)*($R6-COUNTIF(BI$4:BI6,"Hold"))+INTERCEPT(Y$4:Y$26,$R$4:$R$26)),NA())</f>
        <v>#N/A</v>
      </c>
      <c r="AL6" s="51" t="e">
        <f>IFERROR(IF(COUNT($U$4:$U6)&lt;&gt;AL$2,NA(),SLOPE(Z$4:Z$26,$R$4:$R$26)*($R6-COUNTIF(BJ$4:BJ6,"Hold"))+INTERCEPT(Z$4:Z$26,$R$4:$R$26)),NA())</f>
        <v>#N/A</v>
      </c>
      <c r="AM6" s="51" t="e">
        <f>IFERROR(IF(COUNT($U$4:$U6)&lt;&gt;AM$2,NA(),SLOPE(AA$4:AA$26,$R$4:$R$26)*($R6-COUNTIF(BK$4:BK6,"Hold"))+INTERCEPT(AA$4:AA$26,$R$4:$R$26)),NA())</f>
        <v>#N/A</v>
      </c>
      <c r="AN6" s="51" t="e">
        <f>IFERROR(IF(COUNT($U$4:$U6)&lt;&gt;AN$2,NA(),SLOPE(AB$4:AB$26,$R$4:$R$26)*($R6-COUNTIF(BL$4:BL6,"Hold"))+INTERCEPT(AB$4:AB$26,$R$4:$R$26)),NA())</f>
        <v>#N/A</v>
      </c>
      <c r="AO6" s="51" t="e">
        <f>IFERROR(IF(COUNT($U$4:$U6)&lt;&gt;AO$2,NA(),SLOPE(AC$4:AC$26,$R$4:$R$26)*($R6-COUNTIF(BM$4:BM6,"Hold"))+INTERCEPT(AC$4:AC$26,$R$4:$R$26)),NA())</f>
        <v>#N/A</v>
      </c>
      <c r="AP6" s="51" t="e">
        <f>IFERROR(IF(COUNT($U$4:$U6)&lt;&gt;AP$2,NA(),SLOPE(AD$4:AD$26,$R$4:$R$26)*($R6-COUNTIF(BN$4:BN6,"Hold"))+INTERCEPT(AD$4:AD$26,$R$4:$R$26)),NA())</f>
        <v>#N/A</v>
      </c>
      <c r="AQ6" s="51" t="e">
        <f>IFERROR(IF(COUNT($U$4:$U6)&lt;&gt;AQ$2,NA(),SLOPE(AE$4:AE$26,$R$4:$R$26)*($R6-COUNTIF(BO$4:BO6,"Hold"))+INTERCEPT(AE$4:AE$26,$R$4:$R$26)),NA())</f>
        <v>#N/A</v>
      </c>
      <c r="AR6" s="51" t="e">
        <f>IFERROR(IF(COUNT($U$4:$U6)&lt;&gt;AR$2,NA(),SLOPE(AF$4:AF$26,$R$4:$R$26)*($R6-COUNTIF(BP$4:BP6,"Hold"))+INTERCEPT(AF$4:AF$26,$R$4:$R$26)),NA())</f>
        <v>#N/A</v>
      </c>
      <c r="AS6" s="51" t="e">
        <f>IFERROR(IF(COUNT($U$4:$U6)&lt;&gt;AS$2,NA(),SLOPE(AG$4:AG$26,$R$4:$R$26)*($R6-COUNTIF(BQ$4:BQ6,"Hold"))+INTERCEPT(AG$4:AG$26,$R$4:$R$26)),NA())</f>
        <v>#N/A</v>
      </c>
      <c r="AT6" s="51" t="e">
        <f>IFERROR(IF(COUNT($U$4:$U6)&lt;&gt;AT$2,NA(),SLOPE(AH$4:AH$26,$R$4:$R$26)*($R6-COUNTIF(BR$4:BR6,"Hold"))+INTERCEPT(AH$4:AH$26,$R$4:$R$26)),NA())</f>
        <v>#N/A</v>
      </c>
      <c r="AU6" s="51" t="e">
        <f>IFERROR(IF(COUNT($U$4:$U6)&lt;&gt;AU$2,NA(),SLOPE(AI$4:AI$26,$R$4:$R$26)*($R6-COUNTIF(BS$4:BS6,"Hold"))+INTERCEPT(AI$4:AI$26,$R$4:$R$26)),NA())</f>
        <v>#N/A</v>
      </c>
      <c r="AV6" s="57" t="e">
        <f>IF(AND(ISNUMBER($U6),COUNT($U$4:$U6)=AV$2),$G6,IF($H6="Hold",AV5,IF(COUNT($U$4:$U6)=AV$2,$V6+AV5,NA())))</f>
        <v>#N/A</v>
      </c>
      <c r="AW6" s="57" t="e">
        <f>IF(AND(ISNUMBER($U6),COUNT($U$4:$U6)=AW$2),$G6,IF($H6="Hold",AW5,IF(COUNT($U$4:$U6)=AW$2,$V6+AW5,NA())))</f>
        <v>#N/A</v>
      </c>
      <c r="AX6" s="57" t="e">
        <f>IF(AND(ISNUMBER($U6),COUNT($U$4:$U6)=AX$2),$G6,IF($H6="Hold",AX5,IF(COUNT($U$4:$U6)=AX$2,$V6+AX5,NA())))</f>
        <v>#N/A</v>
      </c>
      <c r="AY6" s="57" t="e">
        <f>IF(AND(ISNUMBER($U6),COUNT($U$4:$U6)=AY$2),$G6,IF($H6="Hold",AY5,IF(COUNT($U$4:$U6)=AY$2,$V6+AY5,NA())))</f>
        <v>#N/A</v>
      </c>
      <c r="AZ6" s="57" t="e">
        <f>IF(AND(ISNUMBER($U6),COUNT($U$4:$U6)=AZ$2),$G6,IF($H6="Hold",AZ5,IF(COUNT($U$4:$U6)=AZ$2,$V6+AZ5,NA())))</f>
        <v>#N/A</v>
      </c>
      <c r="BA6" s="57" t="e">
        <f>IF(AND(ISNUMBER($U6),COUNT($U$4:$U6)=BA$2),$G6,IF($H6="Hold",BA5,IF(COUNT($U$4:$U6)=BA$2,$V6+BA5,NA())))</f>
        <v>#N/A</v>
      </c>
      <c r="BB6" s="57" t="e">
        <f>IF(AND(ISNUMBER($U6),COUNT($U$4:$U6)=BB$2),$G6,IF($H6="Hold",BB5,IF(COUNT($U$4:$U6)=BB$2,$V6+BB5,NA())))</f>
        <v>#N/A</v>
      </c>
      <c r="BC6" s="57" t="e">
        <f>IF(AND(ISNUMBER($U6),COUNT($U$4:$U6)=BC$2),$G6,IF($H6="Hold",BC5,IF(COUNT($U$4:$U6)=BC$2,$V6+BC5,NA())))</f>
        <v>#N/A</v>
      </c>
      <c r="BD6" s="57" t="e">
        <f>IF(AND(ISNUMBER($U6),COUNT($U$4:$U6)=BD$2),$G6,IF($H6="Hold",BD5,IF(COUNT($U$4:$U6)=BD$2,$V6+BD5,NA())))</f>
        <v>#N/A</v>
      </c>
      <c r="BE6" s="57" t="e">
        <f>IF(AND(ISNUMBER($U6),COUNT($U$4:$U6)=BE$2),$G6,IF($H6="Hold",BE5,IF(COUNT($U$4:$U6)=BE$2,$V6+BE5,NA())))</f>
        <v>#N/A</v>
      </c>
      <c r="BF6" s="57" t="e">
        <f>IF(AND(ISNUMBER($U6),COUNT($U$4:$U6)=BF$2),$G6,IF($H6="Hold",BF5,IF(COUNT($U$4:$U6)=BF$2,$V6+BF5,NA())))</f>
        <v>#N/A</v>
      </c>
      <c r="BG6" s="57" t="e">
        <f>IF(AND(ISNUMBER($U6),COUNT($U$4:$U6)=BG$2),$G6,IF($H6="Hold",BG5,IF(COUNT($U$4:$U6)=BG$2,$V6+BG5,NA())))</f>
        <v>#N/A</v>
      </c>
      <c r="BH6" s="55" t="e">
        <f>IF(AND(COUNT($U$4:$U6)=BH$2,$H6="Hold"),"Hold",NA())</f>
        <v>#N/A</v>
      </c>
      <c r="BI6" s="55" t="e">
        <f>IF(AND(COUNT($U$4:$U6)=BI$2,$H6="Hold"),"Hold",NA())</f>
        <v>#N/A</v>
      </c>
      <c r="BJ6" s="55" t="e">
        <f>IF(AND(COUNT($U$4:$U6)=BJ$2,$H6="Hold"),"Hold",NA())</f>
        <v>#N/A</v>
      </c>
      <c r="BK6" s="55" t="e">
        <f>IF(AND(COUNT($U$4:$U6)=BK$2,$H6="Hold"),"Hold",NA())</f>
        <v>#N/A</v>
      </c>
      <c r="BL6" s="55" t="e">
        <f>IF(AND(COUNT($U$4:$U6)=BL$2,$H6="Hold"),"Hold",NA())</f>
        <v>#N/A</v>
      </c>
      <c r="BM6" s="55" t="e">
        <f>IF(AND(COUNT($U$4:$U6)=BM$2,$H6="Hold"),"Hold",NA())</f>
        <v>#N/A</v>
      </c>
      <c r="BN6" s="55" t="e">
        <f>IF(AND(COUNT($U$4:$U6)=BN$2,$H6="Hold"),"Hold",NA())</f>
        <v>#N/A</v>
      </c>
      <c r="BO6" s="55" t="e">
        <f>IF(AND(COUNT($U$4:$U6)=BO$2,$H6="Hold"),"Hold",NA())</f>
        <v>#N/A</v>
      </c>
      <c r="BP6" s="55" t="e">
        <f>IF(AND(COUNT($U$4:$U6)=BP$2,$H6="Hold"),"Hold",NA())</f>
        <v>#N/A</v>
      </c>
      <c r="BQ6" s="55" t="e">
        <f>IF(AND(COUNT($U$4:$U6)=BQ$2,$H6="Hold"),"Hold",NA())</f>
        <v>#N/A</v>
      </c>
      <c r="BR6" s="55" t="e">
        <f>IF(AND(COUNT($U$4:$U6)=BR$2,$H6="Hold"),"Hold",NA())</f>
        <v>#N/A</v>
      </c>
      <c r="BS6" s="55" t="e">
        <f>IF(AND(COUNT($U$4:$U6)=BS$2,$H6="Hold"),"Hold",NA())</f>
        <v>#N/A</v>
      </c>
    </row>
    <row r="7" spans="1:73" s="94" customFormat="1" ht="18.75" customHeight="1" x14ac:dyDescent="0.25">
      <c r="B7" s="22"/>
      <c r="C7" s="95"/>
      <c r="D7" s="9">
        <f t="shared" si="2"/>
        <v>6</v>
      </c>
      <c r="E7" s="10">
        <f t="shared" si="3"/>
        <v>42632</v>
      </c>
      <c r="F7" s="5" t="str">
        <f>IFERROR(IF(COUNT(G$4:G7)=0,"",IF(H7="Hold",F6,IF(ISNUMBER(U7),G7,F6+V7))),"")</f>
        <v/>
      </c>
      <c r="G7" s="13"/>
      <c r="H7" s="27"/>
      <c r="I7" s="17"/>
      <c r="J7" s="93"/>
      <c r="K7" s="34"/>
      <c r="L7" s="158" t="s">
        <v>61</v>
      </c>
      <c r="M7" s="158"/>
      <c r="N7" s="158"/>
      <c r="O7" s="158"/>
      <c r="P7" s="36"/>
      <c r="R7" s="46">
        <v>4</v>
      </c>
      <c r="S7" s="47" t="e">
        <f t="shared" si="0"/>
        <v>#N/A</v>
      </c>
      <c r="T7" s="47" t="s">
        <v>67</v>
      </c>
      <c r="U7" s="52" t="str">
        <f>IF(H7="30 Mins",$N$19,IF(H7="45 Mins",$N$20,IF(H7="60 Mins",$N$21,IF(H7="Alt 1",$N$22,IF(H7="Alt 2",$N$23,IF(H7="Alt 3",$N$24,IF(H7="Alt 4",$N$25,IF(H7="Alt 5",#REF!,IF(H7="Change",V6,"")))))))))</f>
        <v/>
      </c>
      <c r="V7" s="53" t="e">
        <f>IF(COUNT(U$4:U7)=0,NA(),IF(ISNUMBER(U7),U7,V6))</f>
        <v>#N/A</v>
      </c>
      <c r="W7" s="48" t="e">
        <f t="shared" si="1"/>
        <v>#N/A</v>
      </c>
      <c r="X7" s="72" t="str">
        <f>IF(AND(ISNUMBER($S7),COUNT($U$4:$U7)=X$2),$S7,"")</f>
        <v/>
      </c>
      <c r="Y7" s="72" t="str">
        <f>IF(AND(ISNUMBER($S7),COUNT($U$4:$U7)=Y$2),$S7,"")</f>
        <v/>
      </c>
      <c r="Z7" s="72" t="str">
        <f>IF(AND(ISNUMBER($S7),COUNT($U$4:$U7)=Z$2),$S7,"")</f>
        <v/>
      </c>
      <c r="AA7" s="72" t="str">
        <f>IF(AND(ISNUMBER($S7),COUNT($U$4:$U7)=AA$2),$S7,"")</f>
        <v/>
      </c>
      <c r="AB7" s="72" t="str">
        <f>IF(AND(ISNUMBER($S7),COUNT($U$4:$U7)=AB$2),$S7,"")</f>
        <v/>
      </c>
      <c r="AC7" s="72" t="str">
        <f>IF(AND(ISNUMBER($S7),COUNT($U$4:$U7)=AC$2),$S7,"")</f>
        <v/>
      </c>
      <c r="AD7" s="72" t="str">
        <f>IF(AND(ISNUMBER($S7),COUNT($U$4:$U7)=AD$2),$S7,"")</f>
        <v/>
      </c>
      <c r="AE7" s="72" t="str">
        <f>IF(AND(ISNUMBER($S7),COUNT($U$4:$U7)=AE$2),$S7,"")</f>
        <v/>
      </c>
      <c r="AF7" s="72" t="str">
        <f>IF(AND(ISNUMBER($S7),COUNT($U$4:$U7)=AF$2),$S7,"")</f>
        <v/>
      </c>
      <c r="AG7" s="72" t="str">
        <f>IF(AND(ISNUMBER($S7),COUNT($U$4:$U7)=AG$2),$S7,"")</f>
        <v/>
      </c>
      <c r="AH7" s="72" t="str">
        <f>IF(AND(ISNUMBER($S7),COUNT($U$4:$U7)=AH$2),$S7,"")</f>
        <v/>
      </c>
      <c r="AI7" s="72" t="str">
        <f>IF(AND(ISNUMBER($S7),COUNT($U$4:$U7)=AI$2),$S7,"")</f>
        <v/>
      </c>
      <c r="AJ7" s="51" t="e">
        <f>IFERROR(IF(COUNT($U$4:$U7)&lt;&gt;AJ$2,NA(),SLOPE(X$4:X$26,$R$4:$R$26)*($R7-COUNTIF(BH$4:BH7,"Hold"))+INTERCEPT(X$4:X$26,$R$4:$R$26)),NA())</f>
        <v>#N/A</v>
      </c>
      <c r="AK7" s="51" t="e">
        <f>IFERROR(IF(COUNT($U$4:$U7)&lt;&gt;AK$2,NA(),SLOPE(Y$4:Y$26,$R$4:$R$26)*($R7-COUNTIF(BI$4:BI7,"Hold"))+INTERCEPT(Y$4:Y$26,$R$4:$R$26)),NA())</f>
        <v>#N/A</v>
      </c>
      <c r="AL7" s="51" t="e">
        <f>IFERROR(IF(COUNT($U$4:$U7)&lt;&gt;AL$2,NA(),SLOPE(Z$4:Z$26,$R$4:$R$26)*($R7-COUNTIF(BJ$4:BJ7,"Hold"))+INTERCEPT(Z$4:Z$26,$R$4:$R$26)),NA())</f>
        <v>#N/A</v>
      </c>
      <c r="AM7" s="51" t="e">
        <f>IFERROR(IF(COUNT($U$4:$U7)&lt;&gt;AM$2,NA(),SLOPE(AA$4:AA$26,$R$4:$R$26)*($R7-COUNTIF(BK$4:BK7,"Hold"))+INTERCEPT(AA$4:AA$26,$R$4:$R$26)),NA())</f>
        <v>#N/A</v>
      </c>
      <c r="AN7" s="51" t="e">
        <f>IFERROR(IF(COUNT($U$4:$U7)&lt;&gt;AN$2,NA(),SLOPE(AB$4:AB$26,$R$4:$R$26)*($R7-COUNTIF(BL$4:BL7,"Hold"))+INTERCEPT(AB$4:AB$26,$R$4:$R$26)),NA())</f>
        <v>#N/A</v>
      </c>
      <c r="AO7" s="51" t="e">
        <f>IFERROR(IF(COUNT($U$4:$U7)&lt;&gt;AO$2,NA(),SLOPE(AC$4:AC$26,$R$4:$R$26)*($R7-COUNTIF(BM$4:BM7,"Hold"))+INTERCEPT(AC$4:AC$26,$R$4:$R$26)),NA())</f>
        <v>#N/A</v>
      </c>
      <c r="AP7" s="51" t="e">
        <f>IFERROR(IF(COUNT($U$4:$U7)&lt;&gt;AP$2,NA(),SLOPE(AD$4:AD$26,$R$4:$R$26)*($R7-COUNTIF(BN$4:BN7,"Hold"))+INTERCEPT(AD$4:AD$26,$R$4:$R$26)),NA())</f>
        <v>#N/A</v>
      </c>
      <c r="AQ7" s="51" t="e">
        <f>IFERROR(IF(COUNT($U$4:$U7)&lt;&gt;AQ$2,NA(),SLOPE(AE$4:AE$26,$R$4:$R$26)*($R7-COUNTIF(BO$4:BO7,"Hold"))+INTERCEPT(AE$4:AE$26,$R$4:$R$26)),NA())</f>
        <v>#N/A</v>
      </c>
      <c r="AR7" s="51" t="e">
        <f>IFERROR(IF(COUNT($U$4:$U7)&lt;&gt;AR$2,NA(),SLOPE(AF$4:AF$26,$R$4:$R$26)*($R7-COUNTIF(BP$4:BP7,"Hold"))+INTERCEPT(AF$4:AF$26,$R$4:$R$26)),NA())</f>
        <v>#N/A</v>
      </c>
      <c r="AS7" s="51" t="e">
        <f>IFERROR(IF(COUNT($U$4:$U7)&lt;&gt;AS$2,NA(),SLOPE(AG$4:AG$26,$R$4:$R$26)*($R7-COUNTIF(BQ$4:BQ7,"Hold"))+INTERCEPT(AG$4:AG$26,$R$4:$R$26)),NA())</f>
        <v>#N/A</v>
      </c>
      <c r="AT7" s="51" t="e">
        <f>IFERROR(IF(COUNT($U$4:$U7)&lt;&gt;AT$2,NA(),SLOPE(AH$4:AH$26,$R$4:$R$26)*($R7-COUNTIF(BR$4:BR7,"Hold"))+INTERCEPT(AH$4:AH$26,$R$4:$R$26)),NA())</f>
        <v>#N/A</v>
      </c>
      <c r="AU7" s="51" t="e">
        <f>IFERROR(IF(COUNT($U$4:$U7)&lt;&gt;AU$2,NA(),SLOPE(AI$4:AI$26,$R$4:$R$26)*($R7-COUNTIF(BS$4:BS7,"Hold"))+INTERCEPT(AI$4:AI$26,$R$4:$R$26)),NA())</f>
        <v>#N/A</v>
      </c>
      <c r="AV7" s="57" t="e">
        <f>IF(AND(ISNUMBER($U7),COUNT($U$4:$U7)=AV$2),$G7,IF($H7="Hold",AV6,IF(COUNT($U$4:$U7)=AV$2,$V7+AV6,NA())))</f>
        <v>#N/A</v>
      </c>
      <c r="AW7" s="57" t="e">
        <f>IF(AND(ISNUMBER($U7),COUNT($U$4:$U7)=AW$2),$G7,IF($H7="Hold",AW6,IF(COUNT($U$4:$U7)=AW$2,$V7+AW6,NA())))</f>
        <v>#N/A</v>
      </c>
      <c r="AX7" s="57" t="e">
        <f>IF(AND(ISNUMBER($U7),COUNT($U$4:$U7)=AX$2),$G7,IF($H7="Hold",AX6,IF(COUNT($U$4:$U7)=AX$2,$V7+AX6,NA())))</f>
        <v>#N/A</v>
      </c>
      <c r="AY7" s="57" t="e">
        <f>IF(AND(ISNUMBER($U7),COUNT($U$4:$U7)=AY$2),$G7,IF($H7="Hold",AY6,IF(COUNT($U$4:$U7)=AY$2,$V7+AY6,NA())))</f>
        <v>#N/A</v>
      </c>
      <c r="AZ7" s="57" t="e">
        <f>IF(AND(ISNUMBER($U7),COUNT($U$4:$U7)=AZ$2),$G7,IF($H7="Hold",AZ6,IF(COUNT($U$4:$U7)=AZ$2,$V7+AZ6,NA())))</f>
        <v>#N/A</v>
      </c>
      <c r="BA7" s="57" t="e">
        <f>IF(AND(ISNUMBER($U7),COUNT($U$4:$U7)=BA$2),$G7,IF($H7="Hold",BA6,IF(COUNT($U$4:$U7)=BA$2,$V7+BA6,NA())))</f>
        <v>#N/A</v>
      </c>
      <c r="BB7" s="57" t="e">
        <f>IF(AND(ISNUMBER($U7),COUNT($U$4:$U7)=BB$2),$G7,IF($H7="Hold",BB6,IF(COUNT($U$4:$U7)=BB$2,$V7+BB6,NA())))</f>
        <v>#N/A</v>
      </c>
      <c r="BC7" s="57" t="e">
        <f>IF(AND(ISNUMBER($U7),COUNT($U$4:$U7)=BC$2),$G7,IF($H7="Hold",BC6,IF(COUNT($U$4:$U7)=BC$2,$V7+BC6,NA())))</f>
        <v>#N/A</v>
      </c>
      <c r="BD7" s="57" t="e">
        <f>IF(AND(ISNUMBER($U7),COUNT($U$4:$U7)=BD$2),$G7,IF($H7="Hold",BD6,IF(COUNT($U$4:$U7)=BD$2,$V7+BD6,NA())))</f>
        <v>#N/A</v>
      </c>
      <c r="BE7" s="57" t="e">
        <f>IF(AND(ISNUMBER($U7),COUNT($U$4:$U7)=BE$2),$G7,IF($H7="Hold",BE6,IF(COUNT($U$4:$U7)=BE$2,$V7+BE6,NA())))</f>
        <v>#N/A</v>
      </c>
      <c r="BF7" s="57" t="e">
        <f>IF(AND(ISNUMBER($U7),COUNT($U$4:$U7)=BF$2),$G7,IF($H7="Hold",BF6,IF(COUNT($U$4:$U7)=BF$2,$V7+BF6,NA())))</f>
        <v>#N/A</v>
      </c>
      <c r="BG7" s="57" t="e">
        <f>IF(AND(ISNUMBER($U7),COUNT($U$4:$U7)=BG$2),$G7,IF($H7="Hold",BG6,IF(COUNT($U$4:$U7)=BG$2,$V7+BG6,NA())))</f>
        <v>#N/A</v>
      </c>
      <c r="BH7" s="55" t="e">
        <f>IF(AND(COUNT($U$4:$U7)=BH$2,$H7="Hold"),"Hold",NA())</f>
        <v>#N/A</v>
      </c>
      <c r="BI7" s="55" t="e">
        <f>IF(AND(COUNT($U$4:$U7)=BI$2,$H7="Hold"),"Hold",NA())</f>
        <v>#N/A</v>
      </c>
      <c r="BJ7" s="55" t="e">
        <f>IF(AND(COUNT($U$4:$U7)=BJ$2,$H7="Hold"),"Hold",NA())</f>
        <v>#N/A</v>
      </c>
      <c r="BK7" s="55" t="e">
        <f>IF(AND(COUNT($U$4:$U7)=BK$2,$H7="Hold"),"Hold",NA())</f>
        <v>#N/A</v>
      </c>
      <c r="BL7" s="55" t="e">
        <f>IF(AND(COUNT($U$4:$U7)=BL$2,$H7="Hold"),"Hold",NA())</f>
        <v>#N/A</v>
      </c>
      <c r="BM7" s="55" t="e">
        <f>IF(AND(COUNT($U$4:$U7)=BM$2,$H7="Hold"),"Hold",NA())</f>
        <v>#N/A</v>
      </c>
      <c r="BN7" s="55" t="e">
        <f>IF(AND(COUNT($U$4:$U7)=BN$2,$H7="Hold"),"Hold",NA())</f>
        <v>#N/A</v>
      </c>
      <c r="BO7" s="55" t="e">
        <f>IF(AND(COUNT($U$4:$U7)=BO$2,$H7="Hold"),"Hold",NA())</f>
        <v>#N/A</v>
      </c>
      <c r="BP7" s="55" t="e">
        <f>IF(AND(COUNT($U$4:$U7)=BP$2,$H7="Hold"),"Hold",NA())</f>
        <v>#N/A</v>
      </c>
      <c r="BQ7" s="55" t="e">
        <f>IF(AND(COUNT($U$4:$U7)=BQ$2,$H7="Hold"),"Hold",NA())</f>
        <v>#N/A</v>
      </c>
      <c r="BR7" s="55" t="e">
        <f>IF(AND(COUNT($U$4:$U7)=BR$2,$H7="Hold"),"Hold",NA())</f>
        <v>#N/A</v>
      </c>
      <c r="BS7" s="55" t="e">
        <f>IF(AND(COUNT($U$4:$U7)=BS$2,$H7="Hold"),"Hold",NA())</f>
        <v>#N/A</v>
      </c>
    </row>
    <row r="8" spans="1:73" s="96" customFormat="1" ht="18.75" customHeight="1" thickBot="1" x14ac:dyDescent="0.3">
      <c r="B8" s="23"/>
      <c r="C8" s="95"/>
      <c r="D8" s="9">
        <f t="shared" si="2"/>
        <v>8</v>
      </c>
      <c r="E8" s="10">
        <f t="shared" si="3"/>
        <v>42646</v>
      </c>
      <c r="F8" s="5" t="str">
        <f>IFERROR(IF(COUNT(G$4:G8)=0,"",IF(H8="Hold",F7,IF(ISNUMBER(U8),G8,F7+V8))),"")</f>
        <v/>
      </c>
      <c r="G8" s="13"/>
      <c r="H8" s="27"/>
      <c r="I8" s="17"/>
      <c r="J8" s="93"/>
      <c r="K8" s="34"/>
      <c r="L8" s="143" t="s">
        <v>56</v>
      </c>
      <c r="M8" s="143"/>
      <c r="N8" s="147"/>
      <c r="O8" s="147"/>
      <c r="P8" s="37"/>
      <c r="R8" s="46">
        <v>5</v>
      </c>
      <c r="S8" s="47" t="e">
        <f t="shared" si="0"/>
        <v>#N/A</v>
      </c>
      <c r="T8" s="47" t="str">
        <f>IFERROR(IF(L22="Alternate 1","Alt 1",L22),"Alt 1")</f>
        <v>Alt 1</v>
      </c>
      <c r="U8" s="52" t="str">
        <f>IF(H8="30 Mins",$N$19,IF(H8="45 Mins",$N$20,IF(H8="60 Mins",$N$21,IF(H8="Alt 1",$N$22,IF(H8="Alt 2",$N$23,IF(H8="Alt 3",$N$24,IF(H8="Alt 4",$N$25,IF(H8="Alt 5",#REF!,IF(H8="Change",V7,"")))))))))</f>
        <v/>
      </c>
      <c r="V8" s="53" t="e">
        <f>IF(COUNT(U$4:U8)=0,NA(),IF(ISNUMBER(U8),U8,V7))</f>
        <v>#N/A</v>
      </c>
      <c r="W8" s="48" t="e">
        <f t="shared" si="1"/>
        <v>#N/A</v>
      </c>
      <c r="X8" s="72" t="str">
        <f>IF(AND(ISNUMBER($S8),COUNT($U$4:$U8)=X$2),$S8,"")</f>
        <v/>
      </c>
      <c r="Y8" s="72" t="str">
        <f>IF(AND(ISNUMBER($S8),COUNT($U$4:$U8)=Y$2),$S8,"")</f>
        <v/>
      </c>
      <c r="Z8" s="72" t="str">
        <f>IF(AND(ISNUMBER($S8),COUNT($U$4:$U8)=Z$2),$S8,"")</f>
        <v/>
      </c>
      <c r="AA8" s="72" t="str">
        <f>IF(AND(ISNUMBER($S8),COUNT($U$4:$U8)=AA$2),$S8,"")</f>
        <v/>
      </c>
      <c r="AB8" s="72" t="str">
        <f>IF(AND(ISNUMBER($S8),COUNT($U$4:$U8)=AB$2),$S8,"")</f>
        <v/>
      </c>
      <c r="AC8" s="72" t="str">
        <f>IF(AND(ISNUMBER($S8),COUNT($U$4:$U8)=AC$2),$S8,"")</f>
        <v/>
      </c>
      <c r="AD8" s="72" t="str">
        <f>IF(AND(ISNUMBER($S8),COUNT($U$4:$U8)=AD$2),$S8,"")</f>
        <v/>
      </c>
      <c r="AE8" s="72" t="str">
        <f>IF(AND(ISNUMBER($S8),COUNT($U$4:$U8)=AE$2),$S8,"")</f>
        <v/>
      </c>
      <c r="AF8" s="72" t="str">
        <f>IF(AND(ISNUMBER($S8),COUNT($U$4:$U8)=AF$2),$S8,"")</f>
        <v/>
      </c>
      <c r="AG8" s="72" t="str">
        <f>IF(AND(ISNUMBER($S8),COUNT($U$4:$U8)=AG$2),$S8,"")</f>
        <v/>
      </c>
      <c r="AH8" s="72" t="str">
        <f>IF(AND(ISNUMBER($S8),COUNT($U$4:$U8)=AH$2),$S8,"")</f>
        <v/>
      </c>
      <c r="AI8" s="72" t="str">
        <f>IF(AND(ISNUMBER($S8),COUNT($U$4:$U8)=AI$2),$S8,"")</f>
        <v/>
      </c>
      <c r="AJ8" s="51" t="e">
        <f>IFERROR(IF(COUNT($U$4:$U8)&lt;&gt;AJ$2,NA(),SLOPE(X$4:X$26,$R$4:$R$26)*($R8-COUNTIF(BH$4:BH8,"Hold"))+INTERCEPT(X$4:X$26,$R$4:$R$26)),NA())</f>
        <v>#N/A</v>
      </c>
      <c r="AK8" s="51" t="e">
        <f>IFERROR(IF(COUNT($U$4:$U8)&lt;&gt;AK$2,NA(),SLOPE(Y$4:Y$26,$R$4:$R$26)*($R8-COUNTIF(BI$4:BI8,"Hold"))+INTERCEPT(Y$4:Y$26,$R$4:$R$26)),NA())</f>
        <v>#N/A</v>
      </c>
      <c r="AL8" s="51" t="e">
        <f>IFERROR(IF(COUNT($U$4:$U8)&lt;&gt;AL$2,NA(),SLOPE(Z$4:Z$26,$R$4:$R$26)*($R8-COUNTIF(BJ$4:BJ8,"Hold"))+INTERCEPT(Z$4:Z$26,$R$4:$R$26)),NA())</f>
        <v>#N/A</v>
      </c>
      <c r="AM8" s="51" t="e">
        <f>IFERROR(IF(COUNT($U$4:$U8)&lt;&gt;AM$2,NA(),SLOPE(AA$4:AA$26,$R$4:$R$26)*($R8-COUNTIF(BK$4:BK8,"Hold"))+INTERCEPT(AA$4:AA$26,$R$4:$R$26)),NA())</f>
        <v>#N/A</v>
      </c>
      <c r="AN8" s="51" t="e">
        <f>IFERROR(IF(COUNT($U$4:$U8)&lt;&gt;AN$2,NA(),SLOPE(AB$4:AB$26,$R$4:$R$26)*($R8-COUNTIF(BL$4:BL8,"Hold"))+INTERCEPT(AB$4:AB$26,$R$4:$R$26)),NA())</f>
        <v>#N/A</v>
      </c>
      <c r="AO8" s="51" t="e">
        <f>IFERROR(IF(COUNT($U$4:$U8)&lt;&gt;AO$2,NA(),SLOPE(AC$4:AC$26,$R$4:$R$26)*($R8-COUNTIF(BM$4:BM8,"Hold"))+INTERCEPT(AC$4:AC$26,$R$4:$R$26)),NA())</f>
        <v>#N/A</v>
      </c>
      <c r="AP8" s="51" t="e">
        <f>IFERROR(IF(COUNT($U$4:$U8)&lt;&gt;AP$2,NA(),SLOPE(AD$4:AD$26,$R$4:$R$26)*($R8-COUNTIF(BN$4:BN8,"Hold"))+INTERCEPT(AD$4:AD$26,$R$4:$R$26)),NA())</f>
        <v>#N/A</v>
      </c>
      <c r="AQ8" s="51" t="e">
        <f>IFERROR(IF(COUNT($U$4:$U8)&lt;&gt;AQ$2,NA(),SLOPE(AE$4:AE$26,$R$4:$R$26)*($R8-COUNTIF(BO$4:BO8,"Hold"))+INTERCEPT(AE$4:AE$26,$R$4:$R$26)),NA())</f>
        <v>#N/A</v>
      </c>
      <c r="AR8" s="51" t="e">
        <f>IFERROR(IF(COUNT($U$4:$U8)&lt;&gt;AR$2,NA(),SLOPE(AF$4:AF$26,$R$4:$R$26)*($R8-COUNTIF(BP$4:BP8,"Hold"))+INTERCEPT(AF$4:AF$26,$R$4:$R$26)),NA())</f>
        <v>#N/A</v>
      </c>
      <c r="AS8" s="51" t="e">
        <f>IFERROR(IF(COUNT($U$4:$U8)&lt;&gt;AS$2,NA(),SLOPE(AG$4:AG$26,$R$4:$R$26)*($R8-COUNTIF(BQ$4:BQ8,"Hold"))+INTERCEPT(AG$4:AG$26,$R$4:$R$26)),NA())</f>
        <v>#N/A</v>
      </c>
      <c r="AT8" s="51" t="e">
        <f>IFERROR(IF(COUNT($U$4:$U8)&lt;&gt;AT$2,NA(),SLOPE(AH$4:AH$26,$R$4:$R$26)*($R8-COUNTIF(BR$4:BR8,"Hold"))+INTERCEPT(AH$4:AH$26,$R$4:$R$26)),NA())</f>
        <v>#N/A</v>
      </c>
      <c r="AU8" s="51" t="e">
        <f>IFERROR(IF(COUNT($U$4:$U8)&lt;&gt;AU$2,NA(),SLOPE(AI$4:AI$26,$R$4:$R$26)*($R8-COUNTIF(BS$4:BS8,"Hold"))+INTERCEPT(AI$4:AI$26,$R$4:$R$26)),NA())</f>
        <v>#N/A</v>
      </c>
      <c r="AV8" s="57" t="e">
        <f>IF(AND(ISNUMBER($U8),COUNT($U$4:$U8)=AV$2),$G8,IF($H8="Hold",AV7,IF(COUNT($U$4:$U8)=AV$2,$V8+AV7,NA())))</f>
        <v>#N/A</v>
      </c>
      <c r="AW8" s="57" t="e">
        <f>IF(AND(ISNUMBER($U8),COUNT($U$4:$U8)=AW$2),$G8,IF($H8="Hold",AW7,IF(COUNT($U$4:$U8)=AW$2,$V8+AW7,NA())))</f>
        <v>#N/A</v>
      </c>
      <c r="AX8" s="57" t="e">
        <f>IF(AND(ISNUMBER($U8),COUNT($U$4:$U8)=AX$2),$G8,IF($H8="Hold",AX7,IF(COUNT($U$4:$U8)=AX$2,$V8+AX7,NA())))</f>
        <v>#N/A</v>
      </c>
      <c r="AY8" s="57" t="e">
        <f>IF(AND(ISNUMBER($U8),COUNT($U$4:$U8)=AY$2),$G8,IF($H8="Hold",AY7,IF(COUNT($U$4:$U8)=AY$2,$V8+AY7,NA())))</f>
        <v>#N/A</v>
      </c>
      <c r="AZ8" s="57" t="e">
        <f>IF(AND(ISNUMBER($U8),COUNT($U$4:$U8)=AZ$2),$G8,IF($H8="Hold",AZ7,IF(COUNT($U$4:$U8)=AZ$2,$V8+AZ7,NA())))</f>
        <v>#N/A</v>
      </c>
      <c r="BA8" s="57" t="e">
        <f>IF(AND(ISNUMBER($U8),COUNT($U$4:$U8)=BA$2),$G8,IF($H8="Hold",BA7,IF(COUNT($U$4:$U8)=BA$2,$V8+BA7,NA())))</f>
        <v>#N/A</v>
      </c>
      <c r="BB8" s="57" t="e">
        <f>IF(AND(ISNUMBER($U8),COUNT($U$4:$U8)=BB$2),$G8,IF($H8="Hold",BB7,IF(COUNT($U$4:$U8)=BB$2,$V8+BB7,NA())))</f>
        <v>#N/A</v>
      </c>
      <c r="BC8" s="57" t="e">
        <f>IF(AND(ISNUMBER($U8),COUNT($U$4:$U8)=BC$2),$G8,IF($H8="Hold",BC7,IF(COUNT($U$4:$U8)=BC$2,$V8+BC7,NA())))</f>
        <v>#N/A</v>
      </c>
      <c r="BD8" s="57" t="e">
        <f>IF(AND(ISNUMBER($U8),COUNT($U$4:$U8)=BD$2),$G8,IF($H8="Hold",BD7,IF(COUNT($U$4:$U8)=BD$2,$V8+BD7,NA())))</f>
        <v>#N/A</v>
      </c>
      <c r="BE8" s="57" t="e">
        <f>IF(AND(ISNUMBER($U8),COUNT($U$4:$U8)=BE$2),$G8,IF($H8="Hold",BE7,IF(COUNT($U$4:$U8)=BE$2,$V8+BE7,NA())))</f>
        <v>#N/A</v>
      </c>
      <c r="BF8" s="57" t="e">
        <f>IF(AND(ISNUMBER($U8),COUNT($U$4:$U8)=BF$2),$G8,IF($H8="Hold",BF7,IF(COUNT($U$4:$U8)=BF$2,$V8+BF7,NA())))</f>
        <v>#N/A</v>
      </c>
      <c r="BG8" s="57" t="e">
        <f>IF(AND(ISNUMBER($U8),COUNT($U$4:$U8)=BG$2),$G8,IF($H8="Hold",BG7,IF(COUNT($U$4:$U8)=BG$2,$V8+BG7,NA())))</f>
        <v>#N/A</v>
      </c>
      <c r="BH8" s="55" t="e">
        <f>IF(AND(COUNT($U$4:$U8)=BH$2,$H8="Hold"),"Hold",NA())</f>
        <v>#N/A</v>
      </c>
      <c r="BI8" s="55" t="e">
        <f>IF(AND(COUNT($U$4:$U8)=BI$2,$H8="Hold"),"Hold",NA())</f>
        <v>#N/A</v>
      </c>
      <c r="BJ8" s="55" t="e">
        <f>IF(AND(COUNT($U$4:$U8)=BJ$2,$H8="Hold"),"Hold",NA())</f>
        <v>#N/A</v>
      </c>
      <c r="BK8" s="55" t="e">
        <f>IF(AND(COUNT($U$4:$U8)=BK$2,$H8="Hold"),"Hold",NA())</f>
        <v>#N/A</v>
      </c>
      <c r="BL8" s="55" t="e">
        <f>IF(AND(COUNT($U$4:$U8)=BL$2,$H8="Hold"),"Hold",NA())</f>
        <v>#N/A</v>
      </c>
      <c r="BM8" s="55" t="e">
        <f>IF(AND(COUNT($U$4:$U8)=BM$2,$H8="Hold"),"Hold",NA())</f>
        <v>#N/A</v>
      </c>
      <c r="BN8" s="55" t="e">
        <f>IF(AND(COUNT($U$4:$U8)=BN$2,$H8="Hold"),"Hold",NA())</f>
        <v>#N/A</v>
      </c>
      <c r="BO8" s="55" t="e">
        <f>IF(AND(COUNT($U$4:$U8)=BO$2,$H8="Hold"),"Hold",NA())</f>
        <v>#N/A</v>
      </c>
      <c r="BP8" s="55" t="e">
        <f>IF(AND(COUNT($U$4:$U8)=BP$2,$H8="Hold"),"Hold",NA())</f>
        <v>#N/A</v>
      </c>
      <c r="BQ8" s="55" t="e">
        <f>IF(AND(COUNT($U$4:$U8)=BQ$2,$H8="Hold"),"Hold",NA())</f>
        <v>#N/A</v>
      </c>
      <c r="BR8" s="55" t="e">
        <f>IF(AND(COUNT($U$4:$U8)=BR$2,$H8="Hold"),"Hold",NA())</f>
        <v>#N/A</v>
      </c>
      <c r="BS8" s="55" t="e">
        <f>IF(AND(COUNT($U$4:$U8)=BS$2,$H8="Hold"),"Hold",NA())</f>
        <v>#N/A</v>
      </c>
    </row>
    <row r="9" spans="1:73" s="96" customFormat="1" ht="18.75" customHeight="1" thickTop="1" x14ac:dyDescent="0.25">
      <c r="B9" s="23"/>
      <c r="C9" s="95"/>
      <c r="D9" s="9">
        <f t="shared" si="2"/>
        <v>10</v>
      </c>
      <c r="E9" s="10">
        <f t="shared" si="3"/>
        <v>42660</v>
      </c>
      <c r="F9" s="5" t="str">
        <f>IFERROR(IF(COUNT(G$4:G9)=0,"",IF(H9="Hold",F8,IF(ISNUMBER(U9),G9,F8+V9))),"")</f>
        <v/>
      </c>
      <c r="G9" s="13"/>
      <c r="H9" s="27"/>
      <c r="I9" s="17"/>
      <c r="J9" s="93"/>
      <c r="K9" s="34"/>
      <c r="L9" s="148" t="s">
        <v>63</v>
      </c>
      <c r="M9" s="148"/>
      <c r="N9" s="24"/>
      <c r="O9" s="76"/>
      <c r="P9" s="37"/>
      <c r="R9" s="46">
        <v>6</v>
      </c>
      <c r="S9" s="47" t="e">
        <f t="shared" si="0"/>
        <v>#N/A</v>
      </c>
      <c r="T9" s="47" t="str">
        <f>IFERROR(IF(L23="Alternate 2","Alt 2",L23),"Alt 2")</f>
        <v>Alt 2</v>
      </c>
      <c r="U9" s="52" t="str">
        <f>IF(H9="30 Mins",$N$19,IF(H9="45 Mins",$N$20,IF(H9="60 Mins",$N$21,IF(H9="Alt 1",$N$22,IF(H9="Alt 2",$N$23,IF(H9="Alt 3",$N$24,IF(H9="Alt 4",$N$25,IF(H9="Alt 5",#REF!,IF(H9="Change",V8,"")))))))))</f>
        <v/>
      </c>
      <c r="V9" s="53" t="e">
        <f>IF(COUNT(U$4:U9)=0,NA(),IF(ISNUMBER(U9),U9,V8))</f>
        <v>#N/A</v>
      </c>
      <c r="W9" s="48" t="e">
        <f t="shared" si="1"/>
        <v>#N/A</v>
      </c>
      <c r="X9" s="72" t="str">
        <f>IF(AND(ISNUMBER($S9),COUNT($U$4:$U9)=X$2),$S9,"")</f>
        <v/>
      </c>
      <c r="Y9" s="72" t="str">
        <f>IF(AND(ISNUMBER($S9),COUNT($U$4:$U9)=Y$2),$S9,"")</f>
        <v/>
      </c>
      <c r="Z9" s="72" t="str">
        <f>IF(AND(ISNUMBER($S9),COUNT($U$4:$U9)=Z$2),$S9,"")</f>
        <v/>
      </c>
      <c r="AA9" s="72" t="str">
        <f>IF(AND(ISNUMBER($S9),COUNT($U$4:$U9)=AA$2),$S9,"")</f>
        <v/>
      </c>
      <c r="AB9" s="72" t="str">
        <f>IF(AND(ISNUMBER($S9),COUNT($U$4:$U9)=AB$2),$S9,"")</f>
        <v/>
      </c>
      <c r="AC9" s="72" t="str">
        <f>IF(AND(ISNUMBER($S9),COUNT($U$4:$U9)=AC$2),$S9,"")</f>
        <v/>
      </c>
      <c r="AD9" s="72" t="str">
        <f>IF(AND(ISNUMBER($S9),COUNT($U$4:$U9)=AD$2),$S9,"")</f>
        <v/>
      </c>
      <c r="AE9" s="72" t="str">
        <f>IF(AND(ISNUMBER($S9),COUNT($U$4:$U9)=AE$2),$S9,"")</f>
        <v/>
      </c>
      <c r="AF9" s="72" t="str">
        <f>IF(AND(ISNUMBER($S9),COUNT($U$4:$U9)=AF$2),$S9,"")</f>
        <v/>
      </c>
      <c r="AG9" s="72" t="str">
        <f>IF(AND(ISNUMBER($S9),COUNT($U$4:$U9)=AG$2),$S9,"")</f>
        <v/>
      </c>
      <c r="AH9" s="72" t="str">
        <f>IF(AND(ISNUMBER($S9),COUNT($U$4:$U9)=AH$2),$S9,"")</f>
        <v/>
      </c>
      <c r="AI9" s="72" t="str">
        <f>IF(AND(ISNUMBER($S9),COUNT($U$4:$U9)=AI$2),$S9,"")</f>
        <v/>
      </c>
      <c r="AJ9" s="51" t="e">
        <f>IFERROR(IF(COUNT($U$4:$U9)&lt;&gt;AJ$2,NA(),SLOPE(X$4:X$26,$R$4:$R$26)*($R9-COUNTIF(BH$4:BH9,"Hold"))+INTERCEPT(X$4:X$26,$R$4:$R$26)),NA())</f>
        <v>#N/A</v>
      </c>
      <c r="AK9" s="51" t="e">
        <f>IFERROR(IF(COUNT($U$4:$U9)&lt;&gt;AK$2,NA(),SLOPE(Y$4:Y$26,$R$4:$R$26)*($R9-COUNTIF(BI$4:BI9,"Hold"))+INTERCEPT(Y$4:Y$26,$R$4:$R$26)),NA())</f>
        <v>#N/A</v>
      </c>
      <c r="AL9" s="51" t="e">
        <f>IFERROR(IF(COUNT($U$4:$U9)&lt;&gt;AL$2,NA(),SLOPE(Z$4:Z$26,$R$4:$R$26)*($R9-COUNTIF(BJ$4:BJ9,"Hold"))+INTERCEPT(Z$4:Z$26,$R$4:$R$26)),NA())</f>
        <v>#N/A</v>
      </c>
      <c r="AM9" s="51" t="e">
        <f>IFERROR(IF(COUNT($U$4:$U9)&lt;&gt;AM$2,NA(),SLOPE(AA$4:AA$26,$R$4:$R$26)*($R9-COUNTIF(BK$4:BK9,"Hold"))+INTERCEPT(AA$4:AA$26,$R$4:$R$26)),NA())</f>
        <v>#N/A</v>
      </c>
      <c r="AN9" s="51" t="e">
        <f>IFERROR(IF(COUNT($U$4:$U9)&lt;&gt;AN$2,NA(),SLOPE(AB$4:AB$26,$R$4:$R$26)*($R9-COUNTIF(BL$4:BL9,"Hold"))+INTERCEPT(AB$4:AB$26,$R$4:$R$26)),NA())</f>
        <v>#N/A</v>
      </c>
      <c r="AO9" s="51" t="e">
        <f>IFERROR(IF(COUNT($U$4:$U9)&lt;&gt;AO$2,NA(),SLOPE(AC$4:AC$26,$R$4:$R$26)*($R9-COUNTIF(BM$4:BM9,"Hold"))+INTERCEPT(AC$4:AC$26,$R$4:$R$26)),NA())</f>
        <v>#N/A</v>
      </c>
      <c r="AP9" s="51" t="e">
        <f>IFERROR(IF(COUNT($U$4:$U9)&lt;&gt;AP$2,NA(),SLOPE(AD$4:AD$26,$R$4:$R$26)*($R9-COUNTIF(BN$4:BN9,"Hold"))+INTERCEPT(AD$4:AD$26,$R$4:$R$26)),NA())</f>
        <v>#N/A</v>
      </c>
      <c r="AQ9" s="51" t="e">
        <f>IFERROR(IF(COUNT($U$4:$U9)&lt;&gt;AQ$2,NA(),SLOPE(AE$4:AE$26,$R$4:$R$26)*($R9-COUNTIF(BO$4:BO9,"Hold"))+INTERCEPT(AE$4:AE$26,$R$4:$R$26)),NA())</f>
        <v>#N/A</v>
      </c>
      <c r="AR9" s="51" t="e">
        <f>IFERROR(IF(COUNT($U$4:$U9)&lt;&gt;AR$2,NA(),SLOPE(AF$4:AF$26,$R$4:$R$26)*($R9-COUNTIF(BP$4:BP9,"Hold"))+INTERCEPT(AF$4:AF$26,$R$4:$R$26)),NA())</f>
        <v>#N/A</v>
      </c>
      <c r="AS9" s="51" t="e">
        <f>IFERROR(IF(COUNT($U$4:$U9)&lt;&gt;AS$2,NA(),SLOPE(AG$4:AG$26,$R$4:$R$26)*($R9-COUNTIF(BQ$4:BQ9,"Hold"))+INTERCEPT(AG$4:AG$26,$R$4:$R$26)),NA())</f>
        <v>#N/A</v>
      </c>
      <c r="AT9" s="51" t="e">
        <f>IFERROR(IF(COUNT($U$4:$U9)&lt;&gt;AT$2,NA(),SLOPE(AH$4:AH$26,$R$4:$R$26)*($R9-COUNTIF(BR$4:BR9,"Hold"))+INTERCEPT(AH$4:AH$26,$R$4:$R$26)),NA())</f>
        <v>#N/A</v>
      </c>
      <c r="AU9" s="51" t="e">
        <f>IFERROR(IF(COUNT($U$4:$U9)&lt;&gt;AU$2,NA(),SLOPE(AI$4:AI$26,$R$4:$R$26)*($R9-COUNTIF(BS$4:BS9,"Hold"))+INTERCEPT(AI$4:AI$26,$R$4:$R$26)),NA())</f>
        <v>#N/A</v>
      </c>
      <c r="AV9" s="57" t="e">
        <f>IF(AND(ISNUMBER($U9),COUNT($U$4:$U9)=AV$2),$G9,IF($H9="Hold",AV8,IF(COUNT($U$4:$U9)=AV$2,$V9+AV8,NA())))</f>
        <v>#N/A</v>
      </c>
      <c r="AW9" s="57" t="e">
        <f>IF(AND(ISNUMBER($U9),COUNT($U$4:$U9)=AW$2),$G9,IF($H9="Hold",AW8,IF(COUNT($U$4:$U9)=AW$2,$V9+AW8,NA())))</f>
        <v>#N/A</v>
      </c>
      <c r="AX9" s="57" t="e">
        <f>IF(AND(ISNUMBER($U9),COUNT($U$4:$U9)=AX$2),$G9,IF($H9="Hold",AX8,IF(COUNT($U$4:$U9)=AX$2,$V9+AX8,NA())))</f>
        <v>#N/A</v>
      </c>
      <c r="AY9" s="57" t="e">
        <f>IF(AND(ISNUMBER($U9),COUNT($U$4:$U9)=AY$2),$G9,IF($H9="Hold",AY8,IF(COUNT($U$4:$U9)=AY$2,$V9+AY8,NA())))</f>
        <v>#N/A</v>
      </c>
      <c r="AZ9" s="57" t="e">
        <f>IF(AND(ISNUMBER($U9),COUNT($U$4:$U9)=AZ$2),$G9,IF($H9="Hold",AZ8,IF(COUNT($U$4:$U9)=AZ$2,$V9+AZ8,NA())))</f>
        <v>#N/A</v>
      </c>
      <c r="BA9" s="57" t="e">
        <f>IF(AND(ISNUMBER($U9),COUNT($U$4:$U9)=BA$2),$G9,IF($H9="Hold",BA8,IF(COUNT($U$4:$U9)=BA$2,$V9+BA8,NA())))</f>
        <v>#N/A</v>
      </c>
      <c r="BB9" s="57" t="e">
        <f>IF(AND(ISNUMBER($U9),COUNT($U$4:$U9)=BB$2),$G9,IF($H9="Hold",BB8,IF(COUNT($U$4:$U9)=BB$2,$V9+BB8,NA())))</f>
        <v>#N/A</v>
      </c>
      <c r="BC9" s="57" t="e">
        <f>IF(AND(ISNUMBER($U9),COUNT($U$4:$U9)=BC$2),$G9,IF($H9="Hold",BC8,IF(COUNT($U$4:$U9)=BC$2,$V9+BC8,NA())))</f>
        <v>#N/A</v>
      </c>
      <c r="BD9" s="57" t="e">
        <f>IF(AND(ISNUMBER($U9),COUNT($U$4:$U9)=BD$2),$G9,IF($H9="Hold",BD8,IF(COUNT($U$4:$U9)=BD$2,$V9+BD8,NA())))</f>
        <v>#N/A</v>
      </c>
      <c r="BE9" s="57" t="e">
        <f>IF(AND(ISNUMBER($U9),COUNT($U$4:$U9)=BE$2),$G9,IF($H9="Hold",BE8,IF(COUNT($U$4:$U9)=BE$2,$V9+BE8,NA())))</f>
        <v>#N/A</v>
      </c>
      <c r="BF9" s="57" t="e">
        <f>IF(AND(ISNUMBER($U9),COUNT($U$4:$U9)=BF$2),$G9,IF($H9="Hold",BF8,IF(COUNT($U$4:$U9)=BF$2,$V9+BF8,NA())))</f>
        <v>#N/A</v>
      </c>
      <c r="BG9" s="57" t="e">
        <f>IF(AND(ISNUMBER($U9),COUNT($U$4:$U9)=BG$2),$G9,IF($H9="Hold",BG8,IF(COUNT($U$4:$U9)=BG$2,$V9+BG8,NA())))</f>
        <v>#N/A</v>
      </c>
      <c r="BH9" s="55" t="e">
        <f>IF(AND(COUNT($U$4:$U9)=BH$2,$H9="Hold"),"Hold",NA())</f>
        <v>#N/A</v>
      </c>
      <c r="BI9" s="55" t="e">
        <f>IF(AND(COUNT($U$4:$U9)=BI$2,$H9="Hold"),"Hold",NA())</f>
        <v>#N/A</v>
      </c>
      <c r="BJ9" s="55" t="e">
        <f>IF(AND(COUNT($U$4:$U9)=BJ$2,$H9="Hold"),"Hold",NA())</f>
        <v>#N/A</v>
      </c>
      <c r="BK9" s="55" t="e">
        <f>IF(AND(COUNT($U$4:$U9)=BK$2,$H9="Hold"),"Hold",NA())</f>
        <v>#N/A</v>
      </c>
      <c r="BL9" s="55" t="e">
        <f>IF(AND(COUNT($U$4:$U9)=BL$2,$H9="Hold"),"Hold",NA())</f>
        <v>#N/A</v>
      </c>
      <c r="BM9" s="55" t="e">
        <f>IF(AND(COUNT($U$4:$U9)=BM$2,$H9="Hold"),"Hold",NA())</f>
        <v>#N/A</v>
      </c>
      <c r="BN9" s="55" t="e">
        <f>IF(AND(COUNT($U$4:$U9)=BN$2,$H9="Hold"),"Hold",NA())</f>
        <v>#N/A</v>
      </c>
      <c r="BO9" s="55" t="e">
        <f>IF(AND(COUNT($U$4:$U9)=BO$2,$H9="Hold"),"Hold",NA())</f>
        <v>#N/A</v>
      </c>
      <c r="BP9" s="55" t="e">
        <f>IF(AND(COUNT($U$4:$U9)=BP$2,$H9="Hold"),"Hold",NA())</f>
        <v>#N/A</v>
      </c>
      <c r="BQ9" s="55" t="e">
        <f>IF(AND(COUNT($U$4:$U9)=BQ$2,$H9="Hold"),"Hold",NA())</f>
        <v>#N/A</v>
      </c>
      <c r="BR9" s="55" t="e">
        <f>IF(AND(COUNT($U$4:$U9)=BR$2,$H9="Hold"),"Hold",NA())</f>
        <v>#N/A</v>
      </c>
      <c r="BS9" s="55" t="e">
        <f>IF(AND(COUNT($U$4:$U9)=BS$2,$H9="Hold"),"Hold",NA())</f>
        <v>#N/A</v>
      </c>
    </row>
    <row r="10" spans="1:73" s="96" customFormat="1" ht="18.75" customHeight="1" x14ac:dyDescent="0.25">
      <c r="B10" s="23"/>
      <c r="C10" s="95"/>
      <c r="D10" s="9">
        <f t="shared" si="2"/>
        <v>12</v>
      </c>
      <c r="E10" s="10">
        <f t="shared" si="3"/>
        <v>42674</v>
      </c>
      <c r="F10" s="5" t="str">
        <f>IFERROR(IF(COUNT(G$4:G10)=0,"",IF(H10="Hold",F9,IF(ISNUMBER(U10),G10,F9+V10))),"")</f>
        <v/>
      </c>
      <c r="G10" s="13"/>
      <c r="H10" s="27"/>
      <c r="I10" s="17"/>
      <c r="J10" s="93"/>
      <c r="K10" s="34"/>
      <c r="L10" s="38"/>
      <c r="M10" s="38"/>
      <c r="N10" s="38"/>
      <c r="O10" s="38"/>
      <c r="P10" s="37"/>
      <c r="R10" s="46">
        <v>7</v>
      </c>
      <c r="S10" s="47" t="e">
        <f t="shared" si="0"/>
        <v>#N/A</v>
      </c>
      <c r="T10" s="47" t="s">
        <v>68</v>
      </c>
      <c r="U10" s="52" t="str">
        <f>IF(H10="30 Mins",$N$19,IF(H10="45 Mins",$N$20,IF(H10="60 Mins",$N$21,IF(H10="Alt 1",$N$22,IF(H10="Alt 2",$N$23,IF(H10="Alt 3",$N$24,IF(H10="Alt 4",$N$25,IF(H10="Alt 5",#REF!,IF(H10="Change",V9,"")))))))))</f>
        <v/>
      </c>
      <c r="V10" s="53" t="e">
        <f>IF(COUNT(U$4:U10)=0,NA(),IF(ISNUMBER(U10),U10,V9))</f>
        <v>#N/A</v>
      </c>
      <c r="W10" s="48" t="e">
        <f t="shared" si="1"/>
        <v>#N/A</v>
      </c>
      <c r="X10" s="72" t="str">
        <f>IF(AND(ISNUMBER($S10),COUNT($U$4:$U10)=X$2),$S10,"")</f>
        <v/>
      </c>
      <c r="Y10" s="72" t="str">
        <f>IF(AND(ISNUMBER($S10),COUNT($U$4:$U10)=Y$2),$S10,"")</f>
        <v/>
      </c>
      <c r="Z10" s="72" t="str">
        <f>IF(AND(ISNUMBER($S10),COUNT($U$4:$U10)=Z$2),$S10,"")</f>
        <v/>
      </c>
      <c r="AA10" s="72" t="str">
        <f>IF(AND(ISNUMBER($S10),COUNT($U$4:$U10)=AA$2),$S10,"")</f>
        <v/>
      </c>
      <c r="AB10" s="72" t="str">
        <f>IF(AND(ISNUMBER($S10),COUNT($U$4:$U10)=AB$2),$S10,"")</f>
        <v/>
      </c>
      <c r="AC10" s="72" t="str">
        <f>IF(AND(ISNUMBER($S10),COUNT($U$4:$U10)=AC$2),$S10,"")</f>
        <v/>
      </c>
      <c r="AD10" s="72" t="str">
        <f>IF(AND(ISNUMBER($S10),COUNT($U$4:$U10)=AD$2),$S10,"")</f>
        <v/>
      </c>
      <c r="AE10" s="72" t="str">
        <f>IF(AND(ISNUMBER($S10),COUNT($U$4:$U10)=AE$2),$S10,"")</f>
        <v/>
      </c>
      <c r="AF10" s="72" t="str">
        <f>IF(AND(ISNUMBER($S10),COUNT($U$4:$U10)=AF$2),$S10,"")</f>
        <v/>
      </c>
      <c r="AG10" s="72" t="str">
        <f>IF(AND(ISNUMBER($S10),COUNT($U$4:$U10)=AG$2),$S10,"")</f>
        <v/>
      </c>
      <c r="AH10" s="72" t="str">
        <f>IF(AND(ISNUMBER($S10),COUNT($U$4:$U10)=AH$2),$S10,"")</f>
        <v/>
      </c>
      <c r="AI10" s="72" t="str">
        <f>IF(AND(ISNUMBER($S10),COUNT($U$4:$U10)=AI$2),$S10,"")</f>
        <v/>
      </c>
      <c r="AJ10" s="51" t="e">
        <f>IFERROR(IF(COUNT($U$4:$U10)&lt;&gt;AJ$2,NA(),SLOPE(X$4:X$26,$R$4:$R$26)*($R10-COUNTIF(BH$4:BH10,"Hold"))+INTERCEPT(X$4:X$26,$R$4:$R$26)),NA())</f>
        <v>#N/A</v>
      </c>
      <c r="AK10" s="51" t="e">
        <f>IFERROR(IF(COUNT($U$4:$U10)&lt;&gt;AK$2,NA(),SLOPE(Y$4:Y$26,$R$4:$R$26)*($R10-COUNTIF(BI$4:BI10,"Hold"))+INTERCEPT(Y$4:Y$26,$R$4:$R$26)),NA())</f>
        <v>#N/A</v>
      </c>
      <c r="AL10" s="51" t="e">
        <f>IFERROR(IF(COUNT($U$4:$U10)&lt;&gt;AL$2,NA(),SLOPE(Z$4:Z$26,$R$4:$R$26)*($R10-COUNTIF(BJ$4:BJ10,"Hold"))+INTERCEPT(Z$4:Z$26,$R$4:$R$26)),NA())</f>
        <v>#N/A</v>
      </c>
      <c r="AM10" s="51" t="e">
        <f>IFERROR(IF(COUNT($U$4:$U10)&lt;&gt;AM$2,NA(),SLOPE(AA$4:AA$26,$R$4:$R$26)*($R10-COUNTIF(BK$4:BK10,"Hold"))+INTERCEPT(AA$4:AA$26,$R$4:$R$26)),NA())</f>
        <v>#N/A</v>
      </c>
      <c r="AN10" s="51" t="e">
        <f>IFERROR(IF(COUNT($U$4:$U10)&lt;&gt;AN$2,NA(),SLOPE(AB$4:AB$26,$R$4:$R$26)*($R10-COUNTIF(BL$4:BL10,"Hold"))+INTERCEPT(AB$4:AB$26,$R$4:$R$26)),NA())</f>
        <v>#N/A</v>
      </c>
      <c r="AO10" s="51" t="e">
        <f>IFERROR(IF(COUNT($U$4:$U10)&lt;&gt;AO$2,NA(),SLOPE(AC$4:AC$26,$R$4:$R$26)*($R10-COUNTIF(BM$4:BM10,"Hold"))+INTERCEPT(AC$4:AC$26,$R$4:$R$26)),NA())</f>
        <v>#N/A</v>
      </c>
      <c r="AP10" s="51" t="e">
        <f>IFERROR(IF(COUNT($U$4:$U10)&lt;&gt;AP$2,NA(),SLOPE(AD$4:AD$26,$R$4:$R$26)*($R10-COUNTIF(BN$4:BN10,"Hold"))+INTERCEPT(AD$4:AD$26,$R$4:$R$26)),NA())</f>
        <v>#N/A</v>
      </c>
      <c r="AQ10" s="51" t="e">
        <f>IFERROR(IF(COUNT($U$4:$U10)&lt;&gt;AQ$2,NA(),SLOPE(AE$4:AE$26,$R$4:$R$26)*($R10-COUNTIF(BO$4:BO10,"Hold"))+INTERCEPT(AE$4:AE$26,$R$4:$R$26)),NA())</f>
        <v>#N/A</v>
      </c>
      <c r="AR10" s="51" t="e">
        <f>IFERROR(IF(COUNT($U$4:$U10)&lt;&gt;AR$2,NA(),SLOPE(AF$4:AF$26,$R$4:$R$26)*($R10-COUNTIF(BP$4:BP10,"Hold"))+INTERCEPT(AF$4:AF$26,$R$4:$R$26)),NA())</f>
        <v>#N/A</v>
      </c>
      <c r="AS10" s="51" t="e">
        <f>IFERROR(IF(COUNT($U$4:$U10)&lt;&gt;AS$2,NA(),SLOPE(AG$4:AG$26,$R$4:$R$26)*($R10-COUNTIF(BQ$4:BQ10,"Hold"))+INTERCEPT(AG$4:AG$26,$R$4:$R$26)),NA())</f>
        <v>#N/A</v>
      </c>
      <c r="AT10" s="51" t="e">
        <f>IFERROR(IF(COUNT($U$4:$U10)&lt;&gt;AT$2,NA(),SLOPE(AH$4:AH$26,$R$4:$R$26)*($R10-COUNTIF(BR$4:BR10,"Hold"))+INTERCEPT(AH$4:AH$26,$R$4:$R$26)),NA())</f>
        <v>#N/A</v>
      </c>
      <c r="AU10" s="51" t="e">
        <f>IFERROR(IF(COUNT($U$4:$U10)&lt;&gt;AU$2,NA(),SLOPE(AI$4:AI$26,$R$4:$R$26)*($R10-COUNTIF(BS$4:BS10,"Hold"))+INTERCEPT(AI$4:AI$26,$R$4:$R$26)),NA())</f>
        <v>#N/A</v>
      </c>
      <c r="AV10" s="57" t="e">
        <f>IF(AND(ISNUMBER($U10),COUNT($U$4:$U10)=AV$2),$G10,IF($H10="Hold",AV9,IF(COUNT($U$4:$U10)=AV$2,$V10+AV9,NA())))</f>
        <v>#N/A</v>
      </c>
      <c r="AW10" s="57" t="e">
        <f>IF(AND(ISNUMBER($U10),COUNT($U$4:$U10)=AW$2),$G10,IF($H10="Hold",AW9,IF(COUNT($U$4:$U10)=AW$2,$V10+AW9,NA())))</f>
        <v>#N/A</v>
      </c>
      <c r="AX10" s="57" t="e">
        <f>IF(AND(ISNUMBER($U10),COUNT($U$4:$U10)=AX$2),$G10,IF($H10="Hold",AX9,IF(COUNT($U$4:$U10)=AX$2,$V10+AX9,NA())))</f>
        <v>#N/A</v>
      </c>
      <c r="AY10" s="57" t="e">
        <f>IF(AND(ISNUMBER($U10),COUNT($U$4:$U10)=AY$2),$G10,IF($H10="Hold",AY9,IF(COUNT($U$4:$U10)=AY$2,$V10+AY9,NA())))</f>
        <v>#N/A</v>
      </c>
      <c r="AZ10" s="57" t="e">
        <f>IF(AND(ISNUMBER($U10),COUNT($U$4:$U10)=AZ$2),$G10,IF($H10="Hold",AZ9,IF(COUNT($U$4:$U10)=AZ$2,$V10+AZ9,NA())))</f>
        <v>#N/A</v>
      </c>
      <c r="BA10" s="57" t="e">
        <f>IF(AND(ISNUMBER($U10),COUNT($U$4:$U10)=BA$2),$G10,IF($H10="Hold",BA9,IF(COUNT($U$4:$U10)=BA$2,$V10+BA9,NA())))</f>
        <v>#N/A</v>
      </c>
      <c r="BB10" s="57" t="e">
        <f>IF(AND(ISNUMBER($U10),COUNT($U$4:$U10)=BB$2),$G10,IF($H10="Hold",BB9,IF(COUNT($U$4:$U10)=BB$2,$V10+BB9,NA())))</f>
        <v>#N/A</v>
      </c>
      <c r="BC10" s="57" t="e">
        <f>IF(AND(ISNUMBER($U10),COUNT($U$4:$U10)=BC$2),$G10,IF($H10="Hold",BC9,IF(COUNT($U$4:$U10)=BC$2,$V10+BC9,NA())))</f>
        <v>#N/A</v>
      </c>
      <c r="BD10" s="57" t="e">
        <f>IF(AND(ISNUMBER($U10),COUNT($U$4:$U10)=BD$2),$G10,IF($H10="Hold",BD9,IF(COUNT($U$4:$U10)=BD$2,$V10+BD9,NA())))</f>
        <v>#N/A</v>
      </c>
      <c r="BE10" s="57" t="e">
        <f>IF(AND(ISNUMBER($U10),COUNT($U$4:$U10)=BE$2),$G10,IF($H10="Hold",BE9,IF(COUNT($U$4:$U10)=BE$2,$V10+BE9,NA())))</f>
        <v>#N/A</v>
      </c>
      <c r="BF10" s="57" t="e">
        <f>IF(AND(ISNUMBER($U10),COUNT($U$4:$U10)=BF$2),$G10,IF($H10="Hold",BF9,IF(COUNT($U$4:$U10)=BF$2,$V10+BF9,NA())))</f>
        <v>#N/A</v>
      </c>
      <c r="BG10" s="57" t="e">
        <f>IF(AND(ISNUMBER($U10),COUNT($U$4:$U10)=BG$2),$G10,IF($H10="Hold",BG9,IF(COUNT($U$4:$U10)=BG$2,$V10+BG9,NA())))</f>
        <v>#N/A</v>
      </c>
      <c r="BH10" s="55" t="e">
        <f>IF(AND(COUNT($U$4:$U10)=BH$2,$H10="Hold"),"Hold",NA())</f>
        <v>#N/A</v>
      </c>
      <c r="BI10" s="55" t="e">
        <f>IF(AND(COUNT($U$4:$U10)=BI$2,$H10="Hold"),"Hold",NA())</f>
        <v>#N/A</v>
      </c>
      <c r="BJ10" s="55" t="e">
        <f>IF(AND(COUNT($U$4:$U10)=BJ$2,$H10="Hold"),"Hold",NA())</f>
        <v>#N/A</v>
      </c>
      <c r="BK10" s="55" t="e">
        <f>IF(AND(COUNT($U$4:$U10)=BK$2,$H10="Hold"),"Hold",NA())</f>
        <v>#N/A</v>
      </c>
      <c r="BL10" s="55" t="e">
        <f>IF(AND(COUNT($U$4:$U10)=BL$2,$H10="Hold"),"Hold",NA())</f>
        <v>#N/A</v>
      </c>
      <c r="BM10" s="55" t="e">
        <f>IF(AND(COUNT($U$4:$U10)=BM$2,$H10="Hold"),"Hold",NA())</f>
        <v>#N/A</v>
      </c>
      <c r="BN10" s="55" t="e">
        <f>IF(AND(COUNT($U$4:$U10)=BN$2,$H10="Hold"),"Hold",NA())</f>
        <v>#N/A</v>
      </c>
      <c r="BO10" s="55" t="e">
        <f>IF(AND(COUNT($U$4:$U10)=BO$2,$H10="Hold"),"Hold",NA())</f>
        <v>#N/A</v>
      </c>
      <c r="BP10" s="55" t="e">
        <f>IF(AND(COUNT($U$4:$U10)=BP$2,$H10="Hold"),"Hold",NA())</f>
        <v>#N/A</v>
      </c>
      <c r="BQ10" s="55" t="e">
        <f>IF(AND(COUNT($U$4:$U10)=BQ$2,$H10="Hold"),"Hold",NA())</f>
        <v>#N/A</v>
      </c>
      <c r="BR10" s="55" t="e">
        <f>IF(AND(COUNT($U$4:$U10)=BR$2,$H10="Hold"),"Hold",NA())</f>
        <v>#N/A</v>
      </c>
      <c r="BS10" s="55" t="e">
        <f>IF(AND(COUNT($U$4:$U10)=BS$2,$H10="Hold"),"Hold",NA())</f>
        <v>#N/A</v>
      </c>
    </row>
    <row r="11" spans="1:73" s="96" customFormat="1" ht="18.75" customHeight="1" x14ac:dyDescent="0.25">
      <c r="B11" s="23"/>
      <c r="C11" s="95"/>
      <c r="D11" s="9">
        <f t="shared" si="2"/>
        <v>14</v>
      </c>
      <c r="E11" s="10">
        <f t="shared" si="3"/>
        <v>42688</v>
      </c>
      <c r="F11" s="5" t="str">
        <f>IFERROR(IF(COUNT(G$4:G11)=0,"",IF(H11="Hold",F10,IF(ISNUMBER(U11),G11,F10+V11))),"")</f>
        <v/>
      </c>
      <c r="G11" s="13"/>
      <c r="H11" s="27"/>
      <c r="I11" s="17"/>
      <c r="J11" s="93"/>
      <c r="K11" s="34"/>
      <c r="L11" s="146" t="s">
        <v>82</v>
      </c>
      <c r="M11" s="146"/>
      <c r="N11" s="146"/>
      <c r="O11" s="146"/>
      <c r="P11" s="37"/>
      <c r="R11" s="46">
        <v>8</v>
      </c>
      <c r="S11" s="47" t="e">
        <f t="shared" si="0"/>
        <v>#N/A</v>
      </c>
      <c r="T11" s="47"/>
      <c r="U11" s="52" t="str">
        <f>IF(H11="30 Mins",$N$19,IF(H11="45 Mins",$N$20,IF(H11="60 Mins",$N$21,IF(H11="Alt 1",$N$22,IF(H11="Alt 2",$N$23,IF(H11="Alt 3",$N$24,IF(H11="Alt 4",$N$25,IF(H11="Alt 5",#REF!,IF(H11="Change",V10,"")))))))))</f>
        <v/>
      </c>
      <c r="V11" s="53" t="e">
        <f>IF(COUNT(U$4:U11)=0,NA(),IF(ISNUMBER(U11),U11,V10))</f>
        <v>#N/A</v>
      </c>
      <c r="W11" s="48" t="e">
        <f t="shared" si="1"/>
        <v>#N/A</v>
      </c>
      <c r="X11" s="72" t="str">
        <f>IF(AND(ISNUMBER($S11),COUNT($U$4:$U11)=X$2),$S11,"")</f>
        <v/>
      </c>
      <c r="Y11" s="72" t="str">
        <f>IF(AND(ISNUMBER($S11),COUNT($U$4:$U11)=Y$2),$S11,"")</f>
        <v/>
      </c>
      <c r="Z11" s="72" t="str">
        <f>IF(AND(ISNUMBER($S11),COUNT($U$4:$U11)=Z$2),$S11,"")</f>
        <v/>
      </c>
      <c r="AA11" s="72" t="str">
        <f>IF(AND(ISNUMBER($S11),COUNT($U$4:$U11)=AA$2),$S11,"")</f>
        <v/>
      </c>
      <c r="AB11" s="72" t="str">
        <f>IF(AND(ISNUMBER($S11),COUNT($U$4:$U11)=AB$2),$S11,"")</f>
        <v/>
      </c>
      <c r="AC11" s="72" t="str">
        <f>IF(AND(ISNUMBER($S11),COUNT($U$4:$U11)=AC$2),$S11,"")</f>
        <v/>
      </c>
      <c r="AD11" s="72" t="str">
        <f>IF(AND(ISNUMBER($S11),COUNT($U$4:$U11)=AD$2),$S11,"")</f>
        <v/>
      </c>
      <c r="AE11" s="72" t="str">
        <f>IF(AND(ISNUMBER($S11),COUNT($U$4:$U11)=AE$2),$S11,"")</f>
        <v/>
      </c>
      <c r="AF11" s="72" t="str">
        <f>IF(AND(ISNUMBER($S11),COUNT($U$4:$U11)=AF$2),$S11,"")</f>
        <v/>
      </c>
      <c r="AG11" s="72" t="str">
        <f>IF(AND(ISNUMBER($S11),COUNT($U$4:$U11)=AG$2),$S11,"")</f>
        <v/>
      </c>
      <c r="AH11" s="72" t="str">
        <f>IF(AND(ISNUMBER($S11),COUNT($U$4:$U11)=AH$2),$S11,"")</f>
        <v/>
      </c>
      <c r="AI11" s="72" t="str">
        <f>IF(AND(ISNUMBER($S11),COUNT($U$4:$U11)=AI$2),$S11,"")</f>
        <v/>
      </c>
      <c r="AJ11" s="51" t="e">
        <f>IFERROR(IF(COUNT($U$4:$U11)&lt;&gt;AJ$2,NA(),SLOPE(X$4:X$26,$R$4:$R$26)*($R11-COUNTIF(BH$4:BH11,"Hold"))+INTERCEPT(X$4:X$26,$R$4:$R$26)),NA())</f>
        <v>#N/A</v>
      </c>
      <c r="AK11" s="51" t="e">
        <f>IFERROR(IF(COUNT($U$4:$U11)&lt;&gt;AK$2,NA(),SLOPE(Y$4:Y$26,$R$4:$R$26)*($R11-COUNTIF(BI$4:BI11,"Hold"))+INTERCEPT(Y$4:Y$26,$R$4:$R$26)),NA())</f>
        <v>#N/A</v>
      </c>
      <c r="AL11" s="51" t="e">
        <f>IFERROR(IF(COUNT($U$4:$U11)&lt;&gt;AL$2,NA(),SLOPE(Z$4:Z$26,$R$4:$R$26)*($R11-COUNTIF(BJ$4:BJ11,"Hold"))+INTERCEPT(Z$4:Z$26,$R$4:$R$26)),NA())</f>
        <v>#N/A</v>
      </c>
      <c r="AM11" s="51" t="e">
        <f>IFERROR(IF(COUNT($U$4:$U11)&lt;&gt;AM$2,NA(),SLOPE(AA$4:AA$26,$R$4:$R$26)*($R11-COUNTIF(BK$4:BK11,"Hold"))+INTERCEPT(AA$4:AA$26,$R$4:$R$26)),NA())</f>
        <v>#N/A</v>
      </c>
      <c r="AN11" s="51" t="e">
        <f>IFERROR(IF(COUNT($U$4:$U11)&lt;&gt;AN$2,NA(),SLOPE(AB$4:AB$26,$R$4:$R$26)*($R11-COUNTIF(BL$4:BL11,"Hold"))+INTERCEPT(AB$4:AB$26,$R$4:$R$26)),NA())</f>
        <v>#N/A</v>
      </c>
      <c r="AO11" s="51" t="e">
        <f>IFERROR(IF(COUNT($U$4:$U11)&lt;&gt;AO$2,NA(),SLOPE(AC$4:AC$26,$R$4:$R$26)*($R11-COUNTIF(BM$4:BM11,"Hold"))+INTERCEPT(AC$4:AC$26,$R$4:$R$26)),NA())</f>
        <v>#N/A</v>
      </c>
      <c r="AP11" s="51" t="e">
        <f>IFERROR(IF(COUNT($U$4:$U11)&lt;&gt;AP$2,NA(),SLOPE(AD$4:AD$26,$R$4:$R$26)*($R11-COUNTIF(BN$4:BN11,"Hold"))+INTERCEPT(AD$4:AD$26,$R$4:$R$26)),NA())</f>
        <v>#N/A</v>
      </c>
      <c r="AQ11" s="51" t="e">
        <f>IFERROR(IF(COUNT($U$4:$U11)&lt;&gt;AQ$2,NA(),SLOPE(AE$4:AE$26,$R$4:$R$26)*($R11-COUNTIF(BO$4:BO11,"Hold"))+INTERCEPT(AE$4:AE$26,$R$4:$R$26)),NA())</f>
        <v>#N/A</v>
      </c>
      <c r="AR11" s="51" t="e">
        <f>IFERROR(IF(COUNT($U$4:$U11)&lt;&gt;AR$2,NA(),SLOPE(AF$4:AF$26,$R$4:$R$26)*($R11-COUNTIF(BP$4:BP11,"Hold"))+INTERCEPT(AF$4:AF$26,$R$4:$R$26)),NA())</f>
        <v>#N/A</v>
      </c>
      <c r="AS11" s="51" t="e">
        <f>IFERROR(IF(COUNT($U$4:$U11)&lt;&gt;AS$2,NA(),SLOPE(AG$4:AG$26,$R$4:$R$26)*($R11-COUNTIF(BQ$4:BQ11,"Hold"))+INTERCEPT(AG$4:AG$26,$R$4:$R$26)),NA())</f>
        <v>#N/A</v>
      </c>
      <c r="AT11" s="51" t="e">
        <f>IFERROR(IF(COUNT($U$4:$U11)&lt;&gt;AT$2,NA(),SLOPE(AH$4:AH$26,$R$4:$R$26)*($R11-COUNTIF(BR$4:BR11,"Hold"))+INTERCEPT(AH$4:AH$26,$R$4:$R$26)),NA())</f>
        <v>#N/A</v>
      </c>
      <c r="AU11" s="51" t="e">
        <f>IFERROR(IF(COUNT($U$4:$U11)&lt;&gt;AU$2,NA(),SLOPE(AI$4:AI$26,$R$4:$R$26)*($R11-COUNTIF(BS$4:BS11,"Hold"))+INTERCEPT(AI$4:AI$26,$R$4:$R$26)),NA())</f>
        <v>#N/A</v>
      </c>
      <c r="AV11" s="57" t="e">
        <f>IF(AND(ISNUMBER($U11),COUNT($U$4:$U11)=AV$2),$G11,IF($H11="Hold",AV10,IF(COUNT($U$4:$U11)=AV$2,$V11+AV10,NA())))</f>
        <v>#N/A</v>
      </c>
      <c r="AW11" s="57" t="e">
        <f>IF(AND(ISNUMBER($U11),COUNT($U$4:$U11)=AW$2),$G11,IF($H11="Hold",AW10,IF(COUNT($U$4:$U11)=AW$2,$V11+AW10,NA())))</f>
        <v>#N/A</v>
      </c>
      <c r="AX11" s="57" t="e">
        <f>IF(AND(ISNUMBER($U11),COUNT($U$4:$U11)=AX$2),$G11,IF($H11="Hold",AX10,IF(COUNT($U$4:$U11)=AX$2,$V11+AX10,NA())))</f>
        <v>#N/A</v>
      </c>
      <c r="AY11" s="57" t="e">
        <f>IF(AND(ISNUMBER($U11),COUNT($U$4:$U11)=AY$2),$G11,IF($H11="Hold",AY10,IF(COUNT($U$4:$U11)=AY$2,$V11+AY10,NA())))</f>
        <v>#N/A</v>
      </c>
      <c r="AZ11" s="57" t="e">
        <f>IF(AND(ISNUMBER($U11),COUNT($U$4:$U11)=AZ$2),$G11,IF($H11="Hold",AZ10,IF(COUNT($U$4:$U11)=AZ$2,$V11+AZ10,NA())))</f>
        <v>#N/A</v>
      </c>
      <c r="BA11" s="57" t="e">
        <f>IF(AND(ISNUMBER($U11),COUNT($U$4:$U11)=BA$2),$G11,IF($H11="Hold",BA10,IF(COUNT($U$4:$U11)=BA$2,$V11+BA10,NA())))</f>
        <v>#N/A</v>
      </c>
      <c r="BB11" s="57" t="e">
        <f>IF(AND(ISNUMBER($U11),COUNT($U$4:$U11)=BB$2),$G11,IF($H11="Hold",BB10,IF(COUNT($U$4:$U11)=BB$2,$V11+BB10,NA())))</f>
        <v>#N/A</v>
      </c>
      <c r="BC11" s="57" t="e">
        <f>IF(AND(ISNUMBER($U11),COUNT($U$4:$U11)=BC$2),$G11,IF($H11="Hold",BC10,IF(COUNT($U$4:$U11)=BC$2,$V11+BC10,NA())))</f>
        <v>#N/A</v>
      </c>
      <c r="BD11" s="57" t="e">
        <f>IF(AND(ISNUMBER($U11),COUNT($U$4:$U11)=BD$2),$G11,IF($H11="Hold",BD10,IF(COUNT($U$4:$U11)=BD$2,$V11+BD10,NA())))</f>
        <v>#N/A</v>
      </c>
      <c r="BE11" s="57" t="e">
        <f>IF(AND(ISNUMBER($U11),COUNT($U$4:$U11)=BE$2),$G11,IF($H11="Hold",BE10,IF(COUNT($U$4:$U11)=BE$2,$V11+BE10,NA())))</f>
        <v>#N/A</v>
      </c>
      <c r="BF11" s="57" t="e">
        <f>IF(AND(ISNUMBER($U11),COUNT($U$4:$U11)=BF$2),$G11,IF($H11="Hold",BF10,IF(COUNT($U$4:$U11)=BF$2,$V11+BF10,NA())))</f>
        <v>#N/A</v>
      </c>
      <c r="BG11" s="57" t="e">
        <f>IF(AND(ISNUMBER($U11),COUNT($U$4:$U11)=BG$2),$G11,IF($H11="Hold",BG10,IF(COUNT($U$4:$U11)=BG$2,$V11+BG10,NA())))</f>
        <v>#N/A</v>
      </c>
      <c r="BH11" s="55" t="e">
        <f>IF(AND(COUNT($U$4:$U11)=BH$2,$H11="Hold"),"Hold",NA())</f>
        <v>#N/A</v>
      </c>
      <c r="BI11" s="55" t="e">
        <f>IF(AND(COUNT($U$4:$U11)=BI$2,$H11="Hold"),"Hold",NA())</f>
        <v>#N/A</v>
      </c>
      <c r="BJ11" s="55" t="e">
        <f>IF(AND(COUNT($U$4:$U11)=BJ$2,$H11="Hold"),"Hold",NA())</f>
        <v>#N/A</v>
      </c>
      <c r="BK11" s="55" t="e">
        <f>IF(AND(COUNT($U$4:$U11)=BK$2,$H11="Hold"),"Hold",NA())</f>
        <v>#N/A</v>
      </c>
      <c r="BL11" s="55" t="e">
        <f>IF(AND(COUNT($U$4:$U11)=BL$2,$H11="Hold"),"Hold",NA())</f>
        <v>#N/A</v>
      </c>
      <c r="BM11" s="55" t="e">
        <f>IF(AND(COUNT($U$4:$U11)=BM$2,$H11="Hold"),"Hold",NA())</f>
        <v>#N/A</v>
      </c>
      <c r="BN11" s="55" t="e">
        <f>IF(AND(COUNT($U$4:$U11)=BN$2,$H11="Hold"),"Hold",NA())</f>
        <v>#N/A</v>
      </c>
      <c r="BO11" s="55" t="e">
        <f>IF(AND(COUNT($U$4:$U11)=BO$2,$H11="Hold"),"Hold",NA())</f>
        <v>#N/A</v>
      </c>
      <c r="BP11" s="55" t="e">
        <f>IF(AND(COUNT($U$4:$U11)=BP$2,$H11="Hold"),"Hold",NA())</f>
        <v>#N/A</v>
      </c>
      <c r="BQ11" s="55" t="e">
        <f>IF(AND(COUNT($U$4:$U11)=BQ$2,$H11="Hold"),"Hold",NA())</f>
        <v>#N/A</v>
      </c>
      <c r="BR11" s="55" t="e">
        <f>IF(AND(COUNT($U$4:$U11)=BR$2,$H11="Hold"),"Hold",NA())</f>
        <v>#N/A</v>
      </c>
      <c r="BS11" s="55" t="e">
        <f>IF(AND(COUNT($U$4:$U11)=BS$2,$H11="Hold"),"Hold",NA())</f>
        <v>#N/A</v>
      </c>
    </row>
    <row r="12" spans="1:73" s="96" customFormat="1" ht="18.75" customHeight="1" x14ac:dyDescent="0.25">
      <c r="B12" s="23"/>
      <c r="C12" s="95"/>
      <c r="D12" s="9">
        <f t="shared" si="2"/>
        <v>16</v>
      </c>
      <c r="E12" s="10">
        <f t="shared" si="3"/>
        <v>42702</v>
      </c>
      <c r="F12" s="5" t="str">
        <f>IFERROR(IF(COUNT(G$4:G12)=0,"",IF(H12="Hold",F11,IF(ISNUMBER(U12),G12,F11+V12))),"")</f>
        <v/>
      </c>
      <c r="G12" s="13"/>
      <c r="H12" s="27"/>
      <c r="I12" s="17"/>
      <c r="J12" s="93"/>
      <c r="K12" s="34"/>
      <c r="L12" s="124"/>
      <c r="M12" s="124"/>
      <c r="N12" s="132" t="s">
        <v>83</v>
      </c>
      <c r="O12" s="132" t="s">
        <v>84</v>
      </c>
      <c r="P12" s="37"/>
      <c r="R12" s="46">
        <v>9</v>
      </c>
      <c r="S12" s="47" t="e">
        <f t="shared" si="0"/>
        <v>#N/A</v>
      </c>
      <c r="T12" s="47" t="str">
        <f>IF(ISNUMBER(N25),"Alt 4","")</f>
        <v/>
      </c>
      <c r="U12" s="52" t="str">
        <f>IF(H12="30 Mins",$N$19,IF(H12="45 Mins",$N$20,IF(H12="60 Mins",$N$21,IF(H12="Alt 1",$N$22,IF(H12="Alt 2",$N$23,IF(H12="Alt 3",$N$24,IF(H12="Alt 4",$N$25,IF(H12="Alt 5",#REF!,IF(H12="Change",V11,"")))))))))</f>
        <v/>
      </c>
      <c r="V12" s="53" t="e">
        <f>IF(COUNT(U$4:U12)=0,NA(),IF(ISNUMBER(U12),U12,V11))</f>
        <v>#N/A</v>
      </c>
      <c r="W12" s="48" t="e">
        <f t="shared" si="1"/>
        <v>#N/A</v>
      </c>
      <c r="X12" s="72" t="str">
        <f>IF(AND(ISNUMBER($S12),COUNT($U$4:$U12)=X$2),$S12,"")</f>
        <v/>
      </c>
      <c r="Y12" s="72" t="str">
        <f>IF(AND(ISNUMBER($S12),COUNT($U$4:$U12)=Y$2),$S12,"")</f>
        <v/>
      </c>
      <c r="Z12" s="72" t="str">
        <f>IF(AND(ISNUMBER($S12),COUNT($U$4:$U12)=Z$2),$S12,"")</f>
        <v/>
      </c>
      <c r="AA12" s="72" t="str">
        <f>IF(AND(ISNUMBER($S12),COUNT($U$4:$U12)=AA$2),$S12,"")</f>
        <v/>
      </c>
      <c r="AB12" s="72" t="str">
        <f>IF(AND(ISNUMBER($S12),COUNT($U$4:$U12)=AB$2),$S12,"")</f>
        <v/>
      </c>
      <c r="AC12" s="72" t="str">
        <f>IF(AND(ISNUMBER($S12),COUNT($U$4:$U12)=AC$2),$S12,"")</f>
        <v/>
      </c>
      <c r="AD12" s="72" t="str">
        <f>IF(AND(ISNUMBER($S12),COUNT($U$4:$U12)=AD$2),$S12,"")</f>
        <v/>
      </c>
      <c r="AE12" s="72" t="str">
        <f>IF(AND(ISNUMBER($S12),COUNT($U$4:$U12)=AE$2),$S12,"")</f>
        <v/>
      </c>
      <c r="AF12" s="72" t="str">
        <f>IF(AND(ISNUMBER($S12),COUNT($U$4:$U12)=AF$2),$S12,"")</f>
        <v/>
      </c>
      <c r="AG12" s="72" t="str">
        <f>IF(AND(ISNUMBER($S12),COUNT($U$4:$U12)=AG$2),$S12,"")</f>
        <v/>
      </c>
      <c r="AH12" s="72" t="str">
        <f>IF(AND(ISNUMBER($S12),COUNT($U$4:$U12)=AH$2),$S12,"")</f>
        <v/>
      </c>
      <c r="AI12" s="72" t="str">
        <f>IF(AND(ISNUMBER($S12),COUNT($U$4:$U12)=AI$2),$S12,"")</f>
        <v/>
      </c>
      <c r="AJ12" s="51" t="e">
        <f>IFERROR(IF(COUNT($U$4:$U12)&lt;&gt;AJ$2,NA(),SLOPE(X$4:X$26,$R$4:$R$26)*($R12-COUNTIF(BH$4:BH12,"Hold"))+INTERCEPT(X$4:X$26,$R$4:$R$26)),NA())</f>
        <v>#N/A</v>
      </c>
      <c r="AK12" s="51" t="e">
        <f>IFERROR(IF(COUNT($U$4:$U12)&lt;&gt;AK$2,NA(),SLOPE(Y$4:Y$26,$R$4:$R$26)*($R12-COUNTIF(BI$4:BI12,"Hold"))+INTERCEPT(Y$4:Y$26,$R$4:$R$26)),NA())</f>
        <v>#N/A</v>
      </c>
      <c r="AL12" s="51" t="e">
        <f>IFERROR(IF(COUNT($U$4:$U12)&lt;&gt;AL$2,NA(),SLOPE(Z$4:Z$26,$R$4:$R$26)*($R12-COUNTIF(BJ$4:BJ12,"Hold"))+INTERCEPT(Z$4:Z$26,$R$4:$R$26)),NA())</f>
        <v>#N/A</v>
      </c>
      <c r="AM12" s="51" t="e">
        <f>IFERROR(IF(COUNT($U$4:$U12)&lt;&gt;AM$2,NA(),SLOPE(AA$4:AA$26,$R$4:$R$26)*($R12-COUNTIF(BK$4:BK12,"Hold"))+INTERCEPT(AA$4:AA$26,$R$4:$R$26)),NA())</f>
        <v>#N/A</v>
      </c>
      <c r="AN12" s="51" t="e">
        <f>IFERROR(IF(COUNT($U$4:$U12)&lt;&gt;AN$2,NA(),SLOPE(AB$4:AB$26,$R$4:$R$26)*($R12-COUNTIF(BL$4:BL12,"Hold"))+INTERCEPT(AB$4:AB$26,$R$4:$R$26)),NA())</f>
        <v>#N/A</v>
      </c>
      <c r="AO12" s="51" t="e">
        <f>IFERROR(IF(COUNT($U$4:$U12)&lt;&gt;AO$2,NA(),SLOPE(AC$4:AC$26,$R$4:$R$26)*($R12-COUNTIF(BM$4:BM12,"Hold"))+INTERCEPT(AC$4:AC$26,$R$4:$R$26)),NA())</f>
        <v>#N/A</v>
      </c>
      <c r="AP12" s="51" t="e">
        <f>IFERROR(IF(COUNT($U$4:$U12)&lt;&gt;AP$2,NA(),SLOPE(AD$4:AD$26,$R$4:$R$26)*($R12-COUNTIF(BN$4:BN12,"Hold"))+INTERCEPT(AD$4:AD$26,$R$4:$R$26)),NA())</f>
        <v>#N/A</v>
      </c>
      <c r="AQ12" s="51" t="e">
        <f>IFERROR(IF(COUNT($U$4:$U12)&lt;&gt;AQ$2,NA(),SLOPE(AE$4:AE$26,$R$4:$R$26)*($R12-COUNTIF(BO$4:BO12,"Hold"))+INTERCEPT(AE$4:AE$26,$R$4:$R$26)),NA())</f>
        <v>#N/A</v>
      </c>
      <c r="AR12" s="51" t="e">
        <f>IFERROR(IF(COUNT($U$4:$U12)&lt;&gt;AR$2,NA(),SLOPE(AF$4:AF$26,$R$4:$R$26)*($R12-COUNTIF(BP$4:BP12,"Hold"))+INTERCEPT(AF$4:AF$26,$R$4:$R$26)),NA())</f>
        <v>#N/A</v>
      </c>
      <c r="AS12" s="51" t="e">
        <f>IFERROR(IF(COUNT($U$4:$U12)&lt;&gt;AS$2,NA(),SLOPE(AG$4:AG$26,$R$4:$R$26)*($R12-COUNTIF(BQ$4:BQ12,"Hold"))+INTERCEPT(AG$4:AG$26,$R$4:$R$26)),NA())</f>
        <v>#N/A</v>
      </c>
      <c r="AT12" s="51" t="e">
        <f>IFERROR(IF(COUNT($U$4:$U12)&lt;&gt;AT$2,NA(),SLOPE(AH$4:AH$26,$R$4:$R$26)*($R12-COUNTIF(BR$4:BR12,"Hold"))+INTERCEPT(AH$4:AH$26,$R$4:$R$26)),NA())</f>
        <v>#N/A</v>
      </c>
      <c r="AU12" s="51" t="e">
        <f>IFERROR(IF(COUNT($U$4:$U12)&lt;&gt;AU$2,NA(),SLOPE(AI$4:AI$26,$R$4:$R$26)*($R12-COUNTIF(BS$4:BS12,"Hold"))+INTERCEPT(AI$4:AI$26,$R$4:$R$26)),NA())</f>
        <v>#N/A</v>
      </c>
      <c r="AV12" s="57" t="e">
        <f>IF(AND(ISNUMBER($U12),COUNT($U$4:$U12)=AV$2),$G12,IF($H12="Hold",AV11,IF(COUNT($U$4:$U12)=AV$2,$V12+AV11,NA())))</f>
        <v>#N/A</v>
      </c>
      <c r="AW12" s="57" t="e">
        <f>IF(AND(ISNUMBER($U12),COUNT($U$4:$U12)=AW$2),$G12,IF($H12="Hold",AW11,IF(COUNT($U$4:$U12)=AW$2,$V12+AW11,NA())))</f>
        <v>#N/A</v>
      </c>
      <c r="AX12" s="57" t="e">
        <f>IF(AND(ISNUMBER($U12),COUNT($U$4:$U12)=AX$2),$G12,IF($H12="Hold",AX11,IF(COUNT($U$4:$U12)=AX$2,$V12+AX11,NA())))</f>
        <v>#N/A</v>
      </c>
      <c r="AY12" s="57" t="e">
        <f>IF(AND(ISNUMBER($U12),COUNT($U$4:$U12)=AY$2),$G12,IF($H12="Hold",AY11,IF(COUNT($U$4:$U12)=AY$2,$V12+AY11,NA())))</f>
        <v>#N/A</v>
      </c>
      <c r="AZ12" s="57" t="e">
        <f>IF(AND(ISNUMBER($U12),COUNT($U$4:$U12)=AZ$2),$G12,IF($H12="Hold",AZ11,IF(COUNT($U$4:$U12)=AZ$2,$V12+AZ11,NA())))</f>
        <v>#N/A</v>
      </c>
      <c r="BA12" s="57" t="e">
        <f>IF(AND(ISNUMBER($U12),COUNT($U$4:$U12)=BA$2),$G12,IF($H12="Hold",BA11,IF(COUNT($U$4:$U12)=BA$2,$V12+BA11,NA())))</f>
        <v>#N/A</v>
      </c>
      <c r="BB12" s="57" t="e">
        <f>IF(AND(ISNUMBER($U12),COUNT($U$4:$U12)=BB$2),$G12,IF($H12="Hold",BB11,IF(COUNT($U$4:$U12)=BB$2,$V12+BB11,NA())))</f>
        <v>#N/A</v>
      </c>
      <c r="BC12" s="57" t="e">
        <f>IF(AND(ISNUMBER($U12),COUNT($U$4:$U12)=BC$2),$G12,IF($H12="Hold",BC11,IF(COUNT($U$4:$U12)=BC$2,$V12+BC11,NA())))</f>
        <v>#N/A</v>
      </c>
      <c r="BD12" s="57" t="e">
        <f>IF(AND(ISNUMBER($U12),COUNT($U$4:$U12)=BD$2),$G12,IF($H12="Hold",BD11,IF(COUNT($U$4:$U12)=BD$2,$V12+BD11,NA())))</f>
        <v>#N/A</v>
      </c>
      <c r="BE12" s="57" t="e">
        <f>IF(AND(ISNUMBER($U12),COUNT($U$4:$U12)=BE$2),$G12,IF($H12="Hold",BE11,IF(COUNT($U$4:$U12)=BE$2,$V12+BE11,NA())))</f>
        <v>#N/A</v>
      </c>
      <c r="BF12" s="57" t="e">
        <f>IF(AND(ISNUMBER($U12),COUNT($U$4:$U12)=BF$2),$G12,IF($H12="Hold",BF11,IF(COUNT($U$4:$U12)=BF$2,$V12+BF11,NA())))</f>
        <v>#N/A</v>
      </c>
      <c r="BG12" s="57" t="e">
        <f>IF(AND(ISNUMBER($U12),COUNT($U$4:$U12)=BG$2),$G12,IF($H12="Hold",BG11,IF(COUNT($U$4:$U12)=BG$2,$V12+BG11,NA())))</f>
        <v>#N/A</v>
      </c>
      <c r="BH12" s="55" t="e">
        <f>IF(AND(COUNT($U$4:$U12)=BH$2,$H12="Hold"),"Hold",NA())</f>
        <v>#N/A</v>
      </c>
      <c r="BI12" s="55" t="e">
        <f>IF(AND(COUNT($U$4:$U12)=BI$2,$H12="Hold"),"Hold",NA())</f>
        <v>#N/A</v>
      </c>
      <c r="BJ12" s="55" t="e">
        <f>IF(AND(COUNT($U$4:$U12)=BJ$2,$H12="Hold"),"Hold",NA())</f>
        <v>#N/A</v>
      </c>
      <c r="BK12" s="55" t="e">
        <f>IF(AND(COUNT($U$4:$U12)=BK$2,$H12="Hold"),"Hold",NA())</f>
        <v>#N/A</v>
      </c>
      <c r="BL12" s="55" t="e">
        <f>IF(AND(COUNT($U$4:$U12)=BL$2,$H12="Hold"),"Hold",NA())</f>
        <v>#N/A</v>
      </c>
      <c r="BM12" s="55" t="e">
        <f>IF(AND(COUNT($U$4:$U12)=BM$2,$H12="Hold"),"Hold",NA())</f>
        <v>#N/A</v>
      </c>
      <c r="BN12" s="55" t="e">
        <f>IF(AND(COUNT($U$4:$U12)=BN$2,$H12="Hold"),"Hold",NA())</f>
        <v>#N/A</v>
      </c>
      <c r="BO12" s="55" t="e">
        <f>IF(AND(COUNT($U$4:$U12)=BO$2,$H12="Hold"),"Hold",NA())</f>
        <v>#N/A</v>
      </c>
      <c r="BP12" s="55" t="e">
        <f>IF(AND(COUNT($U$4:$U12)=BP$2,$H12="Hold"),"Hold",NA())</f>
        <v>#N/A</v>
      </c>
      <c r="BQ12" s="55" t="e">
        <f>IF(AND(COUNT($U$4:$U12)=BQ$2,$H12="Hold"),"Hold",NA())</f>
        <v>#N/A</v>
      </c>
      <c r="BR12" s="55" t="e">
        <f>IF(AND(COUNT($U$4:$U12)=BR$2,$H12="Hold"),"Hold",NA())</f>
        <v>#N/A</v>
      </c>
      <c r="BS12" s="55" t="e">
        <f>IF(AND(COUNT($U$4:$U12)=BS$2,$H12="Hold"),"Hold",NA())</f>
        <v>#N/A</v>
      </c>
    </row>
    <row r="13" spans="1:73" s="96" customFormat="1" ht="18.75" customHeight="1" thickBot="1" x14ac:dyDescent="0.3">
      <c r="B13" s="23"/>
      <c r="C13" s="95"/>
      <c r="D13" s="9">
        <f t="shared" si="2"/>
        <v>18</v>
      </c>
      <c r="E13" s="10">
        <f t="shared" si="3"/>
        <v>42716</v>
      </c>
      <c r="F13" s="5" t="str">
        <f>IFERROR(IF(COUNT(G$4:G13)=0,"",IF(H13="Hold",F12,IF(ISNUMBER(U13),G13,F12+V13))),"")</f>
        <v/>
      </c>
      <c r="G13" s="13"/>
      <c r="H13" s="27"/>
      <c r="I13" s="17"/>
      <c r="J13" s="93"/>
      <c r="K13" s="34"/>
      <c r="L13" s="148" t="s">
        <v>57</v>
      </c>
      <c r="M13" s="148"/>
      <c r="N13" s="134"/>
      <c r="O13" s="135"/>
      <c r="P13" s="37"/>
      <c r="R13" s="46">
        <v>10</v>
      </c>
      <c r="S13" s="47" t="e">
        <f t="shared" si="0"/>
        <v>#N/A</v>
      </c>
      <c r="T13" s="47" t="str">
        <f>IF(ISNUMBER(#REF!),"Alt 5","")</f>
        <v/>
      </c>
      <c r="U13" s="52" t="str">
        <f>IF(H13="30 Mins",$N$19,IF(H13="45 Mins",$N$20,IF(H13="60 Mins",$N$21,IF(H13="Alt 1",$N$22,IF(H13="Alt 2",$N$23,IF(H13="Alt 3",$N$24,IF(H13="Alt 4",$N$25,IF(H13="Alt 5",#REF!,IF(H13="Change",V12,"")))))))))</f>
        <v/>
      </c>
      <c r="V13" s="53" t="e">
        <f>IF(COUNT(U$4:U13)=0,NA(),IF(ISNUMBER(U13),U13,V12))</f>
        <v>#N/A</v>
      </c>
      <c r="W13" s="48" t="e">
        <f t="shared" si="1"/>
        <v>#N/A</v>
      </c>
      <c r="X13" s="72" t="str">
        <f>IF(AND(ISNUMBER($S13),COUNT($U$4:$U13)=X$2),$S13,"")</f>
        <v/>
      </c>
      <c r="Y13" s="72" t="str">
        <f>IF(AND(ISNUMBER($S13),COUNT($U$4:$U13)=Y$2),$S13,"")</f>
        <v/>
      </c>
      <c r="Z13" s="72" t="str">
        <f>IF(AND(ISNUMBER($S13),COUNT($U$4:$U13)=Z$2),$S13,"")</f>
        <v/>
      </c>
      <c r="AA13" s="72" t="str">
        <f>IF(AND(ISNUMBER($S13),COUNT($U$4:$U13)=AA$2),$S13,"")</f>
        <v/>
      </c>
      <c r="AB13" s="72" t="str">
        <f>IF(AND(ISNUMBER($S13),COUNT($U$4:$U13)=AB$2),$S13,"")</f>
        <v/>
      </c>
      <c r="AC13" s="72" t="str">
        <f>IF(AND(ISNUMBER($S13),COUNT($U$4:$U13)=AC$2),$S13,"")</f>
        <v/>
      </c>
      <c r="AD13" s="72" t="str">
        <f>IF(AND(ISNUMBER($S13),COUNT($U$4:$U13)=AD$2),$S13,"")</f>
        <v/>
      </c>
      <c r="AE13" s="72" t="str">
        <f>IF(AND(ISNUMBER($S13),COUNT($U$4:$U13)=AE$2),$S13,"")</f>
        <v/>
      </c>
      <c r="AF13" s="72" t="str">
        <f>IF(AND(ISNUMBER($S13),COUNT($U$4:$U13)=AF$2),$S13,"")</f>
        <v/>
      </c>
      <c r="AG13" s="72" t="str">
        <f>IF(AND(ISNUMBER($S13),COUNT($U$4:$U13)=AG$2),$S13,"")</f>
        <v/>
      </c>
      <c r="AH13" s="72" t="str">
        <f>IF(AND(ISNUMBER($S13),COUNT($U$4:$U13)=AH$2),$S13,"")</f>
        <v/>
      </c>
      <c r="AI13" s="72" t="str">
        <f>IF(AND(ISNUMBER($S13),COUNT($U$4:$U13)=AI$2),$S13,"")</f>
        <v/>
      </c>
      <c r="AJ13" s="51" t="e">
        <f>IFERROR(IF(COUNT($U$4:$U13)&lt;&gt;AJ$2,NA(),SLOPE(X$4:X$26,$R$4:$R$26)*($R13-COUNTIF(BH$4:BH13,"Hold"))+INTERCEPT(X$4:X$26,$R$4:$R$26)),NA())</f>
        <v>#N/A</v>
      </c>
      <c r="AK13" s="51" t="e">
        <f>IFERROR(IF(COUNT($U$4:$U13)&lt;&gt;AK$2,NA(),SLOPE(Y$4:Y$26,$R$4:$R$26)*($R13-COUNTIF(BI$4:BI13,"Hold"))+INTERCEPT(Y$4:Y$26,$R$4:$R$26)),NA())</f>
        <v>#N/A</v>
      </c>
      <c r="AL13" s="51" t="e">
        <f>IFERROR(IF(COUNT($U$4:$U13)&lt;&gt;AL$2,NA(),SLOPE(Z$4:Z$26,$R$4:$R$26)*($R13-COUNTIF(BJ$4:BJ13,"Hold"))+INTERCEPT(Z$4:Z$26,$R$4:$R$26)),NA())</f>
        <v>#N/A</v>
      </c>
      <c r="AM13" s="51" t="e">
        <f>IFERROR(IF(COUNT($U$4:$U13)&lt;&gt;AM$2,NA(),SLOPE(AA$4:AA$26,$R$4:$R$26)*($R13-COUNTIF(BK$4:BK13,"Hold"))+INTERCEPT(AA$4:AA$26,$R$4:$R$26)),NA())</f>
        <v>#N/A</v>
      </c>
      <c r="AN13" s="51" t="e">
        <f>IFERROR(IF(COUNT($U$4:$U13)&lt;&gt;AN$2,NA(),SLOPE(AB$4:AB$26,$R$4:$R$26)*($R13-COUNTIF(BL$4:BL13,"Hold"))+INTERCEPT(AB$4:AB$26,$R$4:$R$26)),NA())</f>
        <v>#N/A</v>
      </c>
      <c r="AO13" s="51" t="e">
        <f>IFERROR(IF(COUNT($U$4:$U13)&lt;&gt;AO$2,NA(),SLOPE(AC$4:AC$26,$R$4:$R$26)*($R13-COUNTIF(BM$4:BM13,"Hold"))+INTERCEPT(AC$4:AC$26,$R$4:$R$26)),NA())</f>
        <v>#N/A</v>
      </c>
      <c r="AP13" s="51" t="e">
        <f>IFERROR(IF(COUNT($U$4:$U13)&lt;&gt;AP$2,NA(),SLOPE(AD$4:AD$26,$R$4:$R$26)*($R13-COUNTIF(BN$4:BN13,"Hold"))+INTERCEPT(AD$4:AD$26,$R$4:$R$26)),NA())</f>
        <v>#N/A</v>
      </c>
      <c r="AQ13" s="51" t="e">
        <f>IFERROR(IF(COUNT($U$4:$U13)&lt;&gt;AQ$2,NA(),SLOPE(AE$4:AE$26,$R$4:$R$26)*($R13-COUNTIF(BO$4:BO13,"Hold"))+INTERCEPT(AE$4:AE$26,$R$4:$R$26)),NA())</f>
        <v>#N/A</v>
      </c>
      <c r="AR13" s="51" t="e">
        <f>IFERROR(IF(COUNT($U$4:$U13)&lt;&gt;AR$2,NA(),SLOPE(AF$4:AF$26,$R$4:$R$26)*($R13-COUNTIF(BP$4:BP13,"Hold"))+INTERCEPT(AF$4:AF$26,$R$4:$R$26)),NA())</f>
        <v>#N/A</v>
      </c>
      <c r="AS13" s="51" t="e">
        <f>IFERROR(IF(COUNT($U$4:$U13)&lt;&gt;AS$2,NA(),SLOPE(AG$4:AG$26,$R$4:$R$26)*($R13-COUNTIF(BQ$4:BQ13,"Hold"))+INTERCEPT(AG$4:AG$26,$R$4:$R$26)),NA())</f>
        <v>#N/A</v>
      </c>
      <c r="AT13" s="51" t="e">
        <f>IFERROR(IF(COUNT($U$4:$U13)&lt;&gt;AT$2,NA(),SLOPE(AH$4:AH$26,$R$4:$R$26)*($R13-COUNTIF(BR$4:BR13,"Hold"))+INTERCEPT(AH$4:AH$26,$R$4:$R$26)),NA())</f>
        <v>#N/A</v>
      </c>
      <c r="AU13" s="51" t="e">
        <f>IFERROR(IF(COUNT($U$4:$U13)&lt;&gt;AU$2,NA(),SLOPE(AI$4:AI$26,$R$4:$R$26)*($R13-COUNTIF(BS$4:BS13,"Hold"))+INTERCEPT(AI$4:AI$26,$R$4:$R$26)),NA())</f>
        <v>#N/A</v>
      </c>
      <c r="AV13" s="57" t="e">
        <f>IF(AND(ISNUMBER($U13),COUNT($U$4:$U13)=AV$2),$G13,IF($H13="Hold",AV12,IF(COUNT($U$4:$U13)=AV$2,$V13+AV12,NA())))</f>
        <v>#N/A</v>
      </c>
      <c r="AW13" s="57" t="e">
        <f>IF(AND(ISNUMBER($U13),COUNT($U$4:$U13)=AW$2),$G13,IF($H13="Hold",AW12,IF(COUNT($U$4:$U13)=AW$2,$V13+AW12,NA())))</f>
        <v>#N/A</v>
      </c>
      <c r="AX13" s="57" t="e">
        <f>IF(AND(ISNUMBER($U13),COUNT($U$4:$U13)=AX$2),$G13,IF($H13="Hold",AX12,IF(COUNT($U$4:$U13)=AX$2,$V13+AX12,NA())))</f>
        <v>#N/A</v>
      </c>
      <c r="AY13" s="57" t="e">
        <f>IF(AND(ISNUMBER($U13),COUNT($U$4:$U13)=AY$2),$G13,IF($H13="Hold",AY12,IF(COUNT($U$4:$U13)=AY$2,$V13+AY12,NA())))</f>
        <v>#N/A</v>
      </c>
      <c r="AZ13" s="57" t="e">
        <f>IF(AND(ISNUMBER($U13),COUNT($U$4:$U13)=AZ$2),$G13,IF($H13="Hold",AZ12,IF(COUNT($U$4:$U13)=AZ$2,$V13+AZ12,NA())))</f>
        <v>#N/A</v>
      </c>
      <c r="BA13" s="57" t="e">
        <f>IF(AND(ISNUMBER($U13),COUNT($U$4:$U13)=BA$2),$G13,IF($H13="Hold",BA12,IF(COUNT($U$4:$U13)=BA$2,$V13+BA12,NA())))</f>
        <v>#N/A</v>
      </c>
      <c r="BB13" s="57" t="e">
        <f>IF(AND(ISNUMBER($U13),COUNT($U$4:$U13)=BB$2),$G13,IF($H13="Hold",BB12,IF(COUNT($U$4:$U13)=BB$2,$V13+BB12,NA())))</f>
        <v>#N/A</v>
      </c>
      <c r="BC13" s="57" t="e">
        <f>IF(AND(ISNUMBER($U13),COUNT($U$4:$U13)=BC$2),$G13,IF($H13="Hold",BC12,IF(COUNT($U$4:$U13)=BC$2,$V13+BC12,NA())))</f>
        <v>#N/A</v>
      </c>
      <c r="BD13" s="57" t="e">
        <f>IF(AND(ISNUMBER($U13),COUNT($U$4:$U13)=BD$2),$G13,IF($H13="Hold",BD12,IF(COUNT($U$4:$U13)=BD$2,$V13+BD12,NA())))</f>
        <v>#N/A</v>
      </c>
      <c r="BE13" s="57" t="e">
        <f>IF(AND(ISNUMBER($U13),COUNT($U$4:$U13)=BE$2),$G13,IF($H13="Hold",BE12,IF(COUNT($U$4:$U13)=BE$2,$V13+BE12,NA())))</f>
        <v>#N/A</v>
      </c>
      <c r="BF13" s="57" t="e">
        <f>IF(AND(ISNUMBER($U13),COUNT($U$4:$U13)=BF$2),$G13,IF($H13="Hold",BF12,IF(COUNT($U$4:$U13)=BF$2,$V13+BF12,NA())))</f>
        <v>#N/A</v>
      </c>
      <c r="BG13" s="57" t="e">
        <f>IF(AND(ISNUMBER($U13),COUNT($U$4:$U13)=BG$2),$G13,IF($H13="Hold",BG12,IF(COUNT($U$4:$U13)=BG$2,$V13+BG12,NA())))</f>
        <v>#N/A</v>
      </c>
      <c r="BH13" s="55" t="e">
        <f>IF(AND(COUNT($U$4:$U13)=BH$2,$H13="Hold"),"Hold",NA())</f>
        <v>#N/A</v>
      </c>
      <c r="BI13" s="55" t="e">
        <f>IF(AND(COUNT($U$4:$U13)=BI$2,$H13="Hold"),"Hold",NA())</f>
        <v>#N/A</v>
      </c>
      <c r="BJ13" s="55" t="e">
        <f>IF(AND(COUNT($U$4:$U13)=BJ$2,$H13="Hold"),"Hold",NA())</f>
        <v>#N/A</v>
      </c>
      <c r="BK13" s="55" t="e">
        <f>IF(AND(COUNT($U$4:$U13)=BK$2,$H13="Hold"),"Hold",NA())</f>
        <v>#N/A</v>
      </c>
      <c r="BL13" s="55" t="e">
        <f>IF(AND(COUNT($U$4:$U13)=BL$2,$H13="Hold"),"Hold",NA())</f>
        <v>#N/A</v>
      </c>
      <c r="BM13" s="55" t="e">
        <f>IF(AND(COUNT($U$4:$U13)=BM$2,$H13="Hold"),"Hold",NA())</f>
        <v>#N/A</v>
      </c>
      <c r="BN13" s="55" t="e">
        <f>IF(AND(COUNT($U$4:$U13)=BN$2,$H13="Hold"),"Hold",NA())</f>
        <v>#N/A</v>
      </c>
      <c r="BO13" s="55" t="e">
        <f>IF(AND(COUNT($U$4:$U13)=BO$2,$H13="Hold"),"Hold",NA())</f>
        <v>#N/A</v>
      </c>
      <c r="BP13" s="55" t="e">
        <f>IF(AND(COUNT($U$4:$U13)=BP$2,$H13="Hold"),"Hold",NA())</f>
        <v>#N/A</v>
      </c>
      <c r="BQ13" s="55" t="e">
        <f>IF(AND(COUNT($U$4:$U13)=BQ$2,$H13="Hold"),"Hold",NA())</f>
        <v>#N/A</v>
      </c>
      <c r="BR13" s="55" t="e">
        <f>IF(AND(COUNT($U$4:$U13)=BR$2,$H13="Hold"),"Hold",NA())</f>
        <v>#N/A</v>
      </c>
      <c r="BS13" s="55" t="e">
        <f>IF(AND(COUNT($U$4:$U13)=BS$2,$H13="Hold"),"Hold",NA())</f>
        <v>#N/A</v>
      </c>
    </row>
    <row r="14" spans="1:73" s="96" customFormat="1" ht="18.75" customHeight="1" thickTop="1" thickBot="1" x14ac:dyDescent="0.3">
      <c r="B14" s="23"/>
      <c r="C14" s="95"/>
      <c r="D14" s="9">
        <f t="shared" si="2"/>
        <v>20</v>
      </c>
      <c r="E14" s="10">
        <f t="shared" si="3"/>
        <v>42730</v>
      </c>
      <c r="F14" s="5" t="str">
        <f>IFERROR(IF(COUNT(G$4:G14)=0,"",IF(H14="Hold",F13,IF(ISNUMBER(U14),G14,F13+V14))),"")</f>
        <v/>
      </c>
      <c r="G14" s="13"/>
      <c r="H14" s="27"/>
      <c r="I14" s="17"/>
      <c r="J14" s="93"/>
      <c r="K14" s="34"/>
      <c r="L14" s="148" t="s">
        <v>58</v>
      </c>
      <c r="M14" s="148"/>
      <c r="N14" s="136"/>
      <c r="O14" s="137"/>
      <c r="P14" s="37"/>
      <c r="R14" s="46">
        <v>11</v>
      </c>
      <c r="S14" s="47" t="e">
        <f t="shared" si="0"/>
        <v>#N/A</v>
      </c>
      <c r="T14" s="47"/>
      <c r="U14" s="52" t="str">
        <f>IF(H14="30 Mins",$N$19,IF(H14="45 Mins",$N$20,IF(H14="60 Mins",$N$21,IF(H14="Alt 1",$N$22,IF(H14="Alt 2",$N$23,IF(H14="Alt 3",$N$24,IF(H14="Alt 4",$N$25,IF(H14="Alt 5",#REF!,IF(H14="Change",V13,"")))))))))</f>
        <v/>
      </c>
      <c r="V14" s="53" t="e">
        <f>IF(COUNT(U$4:U14)=0,NA(),IF(ISNUMBER(U14),U14,V13))</f>
        <v>#N/A</v>
      </c>
      <c r="W14" s="48" t="e">
        <f t="shared" si="1"/>
        <v>#N/A</v>
      </c>
      <c r="X14" s="72" t="str">
        <f>IF(AND(ISNUMBER($S14),COUNT($U$4:$U14)=X$2),$S14,"")</f>
        <v/>
      </c>
      <c r="Y14" s="72" t="str">
        <f>IF(AND(ISNUMBER($S14),COUNT($U$4:$U14)=Y$2),$S14,"")</f>
        <v/>
      </c>
      <c r="Z14" s="72" t="str">
        <f>IF(AND(ISNUMBER($S14),COUNT($U$4:$U14)=Z$2),$S14,"")</f>
        <v/>
      </c>
      <c r="AA14" s="72" t="str">
        <f>IF(AND(ISNUMBER($S14),COUNT($U$4:$U14)=AA$2),$S14,"")</f>
        <v/>
      </c>
      <c r="AB14" s="72" t="str">
        <f>IF(AND(ISNUMBER($S14),COUNT($U$4:$U14)=AB$2),$S14,"")</f>
        <v/>
      </c>
      <c r="AC14" s="72" t="str">
        <f>IF(AND(ISNUMBER($S14),COUNT($U$4:$U14)=AC$2),$S14,"")</f>
        <v/>
      </c>
      <c r="AD14" s="72" t="str">
        <f>IF(AND(ISNUMBER($S14),COUNT($U$4:$U14)=AD$2),$S14,"")</f>
        <v/>
      </c>
      <c r="AE14" s="72" t="str">
        <f>IF(AND(ISNUMBER($S14),COUNT($U$4:$U14)=AE$2),$S14,"")</f>
        <v/>
      </c>
      <c r="AF14" s="72" t="str">
        <f>IF(AND(ISNUMBER($S14),COUNT($U$4:$U14)=AF$2),$S14,"")</f>
        <v/>
      </c>
      <c r="AG14" s="72" t="str">
        <f>IF(AND(ISNUMBER($S14),COUNT($U$4:$U14)=AG$2),$S14,"")</f>
        <v/>
      </c>
      <c r="AH14" s="72" t="str">
        <f>IF(AND(ISNUMBER($S14),COUNT($U$4:$U14)=AH$2),$S14,"")</f>
        <v/>
      </c>
      <c r="AI14" s="72" t="str">
        <f>IF(AND(ISNUMBER($S14),COUNT($U$4:$U14)=AI$2),$S14,"")</f>
        <v/>
      </c>
      <c r="AJ14" s="51" t="e">
        <f>IFERROR(IF(COUNT($U$4:$U14)&lt;&gt;AJ$2,NA(),SLOPE(X$4:X$26,$R$4:$R$26)*($R14-COUNTIF(BH$4:BH14,"Hold"))+INTERCEPT(X$4:X$26,$R$4:$R$26)),NA())</f>
        <v>#N/A</v>
      </c>
      <c r="AK14" s="51" t="e">
        <f>IFERROR(IF(COUNT($U$4:$U14)&lt;&gt;AK$2,NA(),SLOPE(Y$4:Y$26,$R$4:$R$26)*($R14-COUNTIF(BI$4:BI14,"Hold"))+INTERCEPT(Y$4:Y$26,$R$4:$R$26)),NA())</f>
        <v>#N/A</v>
      </c>
      <c r="AL14" s="51" t="e">
        <f>IFERROR(IF(COUNT($U$4:$U14)&lt;&gt;AL$2,NA(),SLOPE(Z$4:Z$26,$R$4:$R$26)*($R14-COUNTIF(BJ$4:BJ14,"Hold"))+INTERCEPT(Z$4:Z$26,$R$4:$R$26)),NA())</f>
        <v>#N/A</v>
      </c>
      <c r="AM14" s="51" t="e">
        <f>IFERROR(IF(COUNT($U$4:$U14)&lt;&gt;AM$2,NA(),SLOPE(AA$4:AA$26,$R$4:$R$26)*($R14-COUNTIF(BK$4:BK14,"Hold"))+INTERCEPT(AA$4:AA$26,$R$4:$R$26)),NA())</f>
        <v>#N/A</v>
      </c>
      <c r="AN14" s="51" t="e">
        <f>IFERROR(IF(COUNT($U$4:$U14)&lt;&gt;AN$2,NA(),SLOPE(AB$4:AB$26,$R$4:$R$26)*($R14-COUNTIF(BL$4:BL14,"Hold"))+INTERCEPT(AB$4:AB$26,$R$4:$R$26)),NA())</f>
        <v>#N/A</v>
      </c>
      <c r="AO14" s="51" t="e">
        <f>IFERROR(IF(COUNT($U$4:$U14)&lt;&gt;AO$2,NA(),SLOPE(AC$4:AC$26,$R$4:$R$26)*($R14-COUNTIF(BM$4:BM14,"Hold"))+INTERCEPT(AC$4:AC$26,$R$4:$R$26)),NA())</f>
        <v>#N/A</v>
      </c>
      <c r="AP14" s="51" t="e">
        <f>IFERROR(IF(COUNT($U$4:$U14)&lt;&gt;AP$2,NA(),SLOPE(AD$4:AD$26,$R$4:$R$26)*($R14-COUNTIF(BN$4:BN14,"Hold"))+INTERCEPT(AD$4:AD$26,$R$4:$R$26)),NA())</f>
        <v>#N/A</v>
      </c>
      <c r="AQ14" s="51" t="e">
        <f>IFERROR(IF(COUNT($U$4:$U14)&lt;&gt;AQ$2,NA(),SLOPE(AE$4:AE$26,$R$4:$R$26)*($R14-COUNTIF(BO$4:BO14,"Hold"))+INTERCEPT(AE$4:AE$26,$R$4:$R$26)),NA())</f>
        <v>#N/A</v>
      </c>
      <c r="AR14" s="51" t="e">
        <f>IFERROR(IF(COUNT($U$4:$U14)&lt;&gt;AR$2,NA(),SLOPE(AF$4:AF$26,$R$4:$R$26)*($R14-COUNTIF(BP$4:BP14,"Hold"))+INTERCEPT(AF$4:AF$26,$R$4:$R$26)),NA())</f>
        <v>#N/A</v>
      </c>
      <c r="AS14" s="51" t="e">
        <f>IFERROR(IF(COUNT($U$4:$U14)&lt;&gt;AS$2,NA(),SLOPE(AG$4:AG$26,$R$4:$R$26)*($R14-COUNTIF(BQ$4:BQ14,"Hold"))+INTERCEPT(AG$4:AG$26,$R$4:$R$26)),NA())</f>
        <v>#N/A</v>
      </c>
      <c r="AT14" s="51" t="e">
        <f>IFERROR(IF(COUNT($U$4:$U14)&lt;&gt;AT$2,NA(),SLOPE(AH$4:AH$26,$R$4:$R$26)*($R14-COUNTIF(BR$4:BR14,"Hold"))+INTERCEPT(AH$4:AH$26,$R$4:$R$26)),NA())</f>
        <v>#N/A</v>
      </c>
      <c r="AU14" s="51" t="e">
        <f>IFERROR(IF(COUNT($U$4:$U14)&lt;&gt;AU$2,NA(),SLOPE(AI$4:AI$26,$R$4:$R$26)*($R14-COUNTIF(BS$4:BS14,"Hold"))+INTERCEPT(AI$4:AI$26,$R$4:$R$26)),NA())</f>
        <v>#N/A</v>
      </c>
      <c r="AV14" s="57" t="e">
        <f>IF(AND(ISNUMBER($U14),COUNT($U$4:$U14)=AV$2),$G14,IF($H14="Hold",AV13,IF(COUNT($U$4:$U14)=AV$2,$V14+AV13,NA())))</f>
        <v>#N/A</v>
      </c>
      <c r="AW14" s="57" t="e">
        <f>IF(AND(ISNUMBER($U14),COUNT($U$4:$U14)=AW$2),$G14,IF($H14="Hold",AW13,IF(COUNT($U$4:$U14)=AW$2,$V14+AW13,NA())))</f>
        <v>#N/A</v>
      </c>
      <c r="AX14" s="57" t="e">
        <f>IF(AND(ISNUMBER($U14),COUNT($U$4:$U14)=AX$2),$G14,IF($H14="Hold",AX13,IF(COUNT($U$4:$U14)=AX$2,$V14+AX13,NA())))</f>
        <v>#N/A</v>
      </c>
      <c r="AY14" s="57" t="e">
        <f>IF(AND(ISNUMBER($U14),COUNT($U$4:$U14)=AY$2),$G14,IF($H14="Hold",AY13,IF(COUNT($U$4:$U14)=AY$2,$V14+AY13,NA())))</f>
        <v>#N/A</v>
      </c>
      <c r="AZ14" s="57" t="e">
        <f>IF(AND(ISNUMBER($U14),COUNT($U$4:$U14)=AZ$2),$G14,IF($H14="Hold",AZ13,IF(COUNT($U$4:$U14)=AZ$2,$V14+AZ13,NA())))</f>
        <v>#N/A</v>
      </c>
      <c r="BA14" s="57" t="e">
        <f>IF(AND(ISNUMBER($U14),COUNT($U$4:$U14)=BA$2),$G14,IF($H14="Hold",BA13,IF(COUNT($U$4:$U14)=BA$2,$V14+BA13,NA())))</f>
        <v>#N/A</v>
      </c>
      <c r="BB14" s="57" t="e">
        <f>IF(AND(ISNUMBER($U14),COUNT($U$4:$U14)=BB$2),$G14,IF($H14="Hold",BB13,IF(COUNT($U$4:$U14)=BB$2,$V14+BB13,NA())))</f>
        <v>#N/A</v>
      </c>
      <c r="BC14" s="57" t="e">
        <f>IF(AND(ISNUMBER($U14),COUNT($U$4:$U14)=BC$2),$G14,IF($H14="Hold",BC13,IF(COUNT($U$4:$U14)=BC$2,$V14+BC13,NA())))</f>
        <v>#N/A</v>
      </c>
      <c r="BD14" s="57" t="e">
        <f>IF(AND(ISNUMBER($U14),COUNT($U$4:$U14)=BD$2),$G14,IF($H14="Hold",BD13,IF(COUNT($U$4:$U14)=BD$2,$V14+BD13,NA())))</f>
        <v>#N/A</v>
      </c>
      <c r="BE14" s="57" t="e">
        <f>IF(AND(ISNUMBER($U14),COUNT($U$4:$U14)=BE$2),$G14,IF($H14="Hold",BE13,IF(COUNT($U$4:$U14)=BE$2,$V14+BE13,NA())))</f>
        <v>#N/A</v>
      </c>
      <c r="BF14" s="57" t="e">
        <f>IF(AND(ISNUMBER($U14),COUNT($U$4:$U14)=BF$2),$G14,IF($H14="Hold",BF13,IF(COUNT($U$4:$U14)=BF$2,$V14+BF13,NA())))</f>
        <v>#N/A</v>
      </c>
      <c r="BG14" s="57" t="e">
        <f>IF(AND(ISNUMBER($U14),COUNT($U$4:$U14)=BG$2),$G14,IF($H14="Hold",BG13,IF(COUNT($U$4:$U14)=BG$2,$V14+BG13,NA())))</f>
        <v>#N/A</v>
      </c>
      <c r="BH14" s="55" t="e">
        <f>IF(AND(COUNT($U$4:$U14)=BH$2,$H14="Hold"),"Hold",NA())</f>
        <v>#N/A</v>
      </c>
      <c r="BI14" s="55" t="e">
        <f>IF(AND(COUNT($U$4:$U14)=BI$2,$H14="Hold"),"Hold",NA())</f>
        <v>#N/A</v>
      </c>
      <c r="BJ14" s="55" t="e">
        <f>IF(AND(COUNT($U$4:$U14)=BJ$2,$H14="Hold"),"Hold",NA())</f>
        <v>#N/A</v>
      </c>
      <c r="BK14" s="55" t="e">
        <f>IF(AND(COUNT($U$4:$U14)=BK$2,$H14="Hold"),"Hold",NA())</f>
        <v>#N/A</v>
      </c>
      <c r="BL14" s="55" t="e">
        <f>IF(AND(COUNT($U$4:$U14)=BL$2,$H14="Hold"),"Hold",NA())</f>
        <v>#N/A</v>
      </c>
      <c r="BM14" s="55" t="e">
        <f>IF(AND(COUNT($U$4:$U14)=BM$2,$H14="Hold"),"Hold",NA())</f>
        <v>#N/A</v>
      </c>
      <c r="BN14" s="55" t="e">
        <f>IF(AND(COUNT($U$4:$U14)=BN$2,$H14="Hold"),"Hold",NA())</f>
        <v>#N/A</v>
      </c>
      <c r="BO14" s="55" t="e">
        <f>IF(AND(COUNT($U$4:$U14)=BO$2,$H14="Hold"),"Hold",NA())</f>
        <v>#N/A</v>
      </c>
      <c r="BP14" s="55" t="e">
        <f>IF(AND(COUNT($U$4:$U14)=BP$2,$H14="Hold"),"Hold",NA())</f>
        <v>#N/A</v>
      </c>
      <c r="BQ14" s="55" t="e">
        <f>IF(AND(COUNT($U$4:$U14)=BQ$2,$H14="Hold"),"Hold",NA())</f>
        <v>#N/A</v>
      </c>
      <c r="BR14" s="55" t="e">
        <f>IF(AND(COUNT($U$4:$U14)=BR$2,$H14="Hold"),"Hold",NA())</f>
        <v>#N/A</v>
      </c>
      <c r="BS14" s="55" t="e">
        <f>IF(AND(COUNT($U$4:$U14)=BS$2,$H14="Hold"),"Hold",NA())</f>
        <v>#N/A</v>
      </c>
    </row>
    <row r="15" spans="1:73" s="96" customFormat="1" ht="18.75" customHeight="1" thickTop="1" thickBot="1" x14ac:dyDescent="0.3">
      <c r="B15" s="23"/>
      <c r="C15" s="95"/>
      <c r="D15" s="9">
        <f t="shared" si="2"/>
        <v>22</v>
      </c>
      <c r="E15" s="10">
        <f t="shared" si="3"/>
        <v>42744</v>
      </c>
      <c r="F15" s="5" t="str">
        <f>IFERROR(IF(COUNT(G$4:G15)=0,"",IF(H15="Hold",F14,IF(ISNUMBER(U15),G15,F14+V15))),"")</f>
        <v/>
      </c>
      <c r="G15" s="13"/>
      <c r="H15" s="27"/>
      <c r="I15" s="17"/>
      <c r="J15" s="93"/>
      <c r="K15" s="34"/>
      <c r="L15" s="148" t="s">
        <v>59</v>
      </c>
      <c r="M15" s="148"/>
      <c r="N15" s="136"/>
      <c r="O15" s="137"/>
      <c r="P15" s="37"/>
      <c r="R15" s="46">
        <v>12</v>
      </c>
      <c r="S15" s="47" t="e">
        <f t="shared" si="0"/>
        <v>#N/A</v>
      </c>
      <c r="T15" s="47"/>
      <c r="U15" s="52" t="str">
        <f>IF(H15="30 Mins",$N$19,IF(H15="45 Mins",$N$20,IF(H15="60 Mins",$N$21,IF(H15="Alt 1",$N$22,IF(H15="Alt 2",$N$23,IF(H15="Alt 3",$N$24,IF(H15="Alt 4",$N$25,IF(H15="Alt 5",#REF!,IF(H15="Change",V14,"")))))))))</f>
        <v/>
      </c>
      <c r="V15" s="53" t="e">
        <f>IF(COUNT(U$4:U15)=0,NA(),IF(ISNUMBER(U15),U15,V14))</f>
        <v>#N/A</v>
      </c>
      <c r="W15" s="48" t="e">
        <f t="shared" si="1"/>
        <v>#N/A</v>
      </c>
      <c r="X15" s="72" t="str">
        <f>IF(AND(ISNUMBER($S15),COUNT($U$4:$U15)=X$2),$S15,"")</f>
        <v/>
      </c>
      <c r="Y15" s="72" t="str">
        <f>IF(AND(ISNUMBER($S15),COUNT($U$4:$U15)=Y$2),$S15,"")</f>
        <v/>
      </c>
      <c r="Z15" s="72" t="str">
        <f>IF(AND(ISNUMBER($S15),COUNT($U$4:$U15)=Z$2),$S15,"")</f>
        <v/>
      </c>
      <c r="AA15" s="72" t="str">
        <f>IF(AND(ISNUMBER($S15),COUNT($U$4:$U15)=AA$2),$S15,"")</f>
        <v/>
      </c>
      <c r="AB15" s="72" t="str">
        <f>IF(AND(ISNUMBER($S15),COUNT($U$4:$U15)=AB$2),$S15,"")</f>
        <v/>
      </c>
      <c r="AC15" s="72" t="str">
        <f>IF(AND(ISNUMBER($S15),COUNT($U$4:$U15)=AC$2),$S15,"")</f>
        <v/>
      </c>
      <c r="AD15" s="72" t="str">
        <f>IF(AND(ISNUMBER($S15),COUNT($U$4:$U15)=AD$2),$S15,"")</f>
        <v/>
      </c>
      <c r="AE15" s="72" t="str">
        <f>IF(AND(ISNUMBER($S15),COUNT($U$4:$U15)=AE$2),$S15,"")</f>
        <v/>
      </c>
      <c r="AF15" s="72" t="str">
        <f>IF(AND(ISNUMBER($S15),COUNT($U$4:$U15)=AF$2),$S15,"")</f>
        <v/>
      </c>
      <c r="AG15" s="72" t="str">
        <f>IF(AND(ISNUMBER($S15),COUNT($U$4:$U15)=AG$2),$S15,"")</f>
        <v/>
      </c>
      <c r="AH15" s="72" t="str">
        <f>IF(AND(ISNUMBER($S15),COUNT($U$4:$U15)=AH$2),$S15,"")</f>
        <v/>
      </c>
      <c r="AI15" s="72" t="str">
        <f>IF(AND(ISNUMBER($S15),COUNT($U$4:$U15)=AI$2),$S15,"")</f>
        <v/>
      </c>
      <c r="AJ15" s="51" t="e">
        <f>IFERROR(IF(COUNT($U$4:$U15)&lt;&gt;AJ$2,NA(),SLOPE(X$4:X$26,$R$4:$R$26)*($R15-COUNTIF(BH$4:BH15,"Hold"))+INTERCEPT(X$4:X$26,$R$4:$R$26)),NA())</f>
        <v>#N/A</v>
      </c>
      <c r="AK15" s="51" t="e">
        <f>IFERROR(IF(COUNT($U$4:$U15)&lt;&gt;AK$2,NA(),SLOPE(Y$4:Y$26,$R$4:$R$26)*($R15-COUNTIF(BI$4:BI15,"Hold"))+INTERCEPT(Y$4:Y$26,$R$4:$R$26)),NA())</f>
        <v>#N/A</v>
      </c>
      <c r="AL15" s="51" t="e">
        <f>IFERROR(IF(COUNT($U$4:$U15)&lt;&gt;AL$2,NA(),SLOPE(Z$4:Z$26,$R$4:$R$26)*($R15-COUNTIF(BJ$4:BJ15,"Hold"))+INTERCEPT(Z$4:Z$26,$R$4:$R$26)),NA())</f>
        <v>#N/A</v>
      </c>
      <c r="AM15" s="51" t="e">
        <f>IFERROR(IF(COUNT($U$4:$U15)&lt;&gt;AM$2,NA(),SLOPE(AA$4:AA$26,$R$4:$R$26)*($R15-COUNTIF(BK$4:BK15,"Hold"))+INTERCEPT(AA$4:AA$26,$R$4:$R$26)),NA())</f>
        <v>#N/A</v>
      </c>
      <c r="AN15" s="51" t="e">
        <f>IFERROR(IF(COUNT($U$4:$U15)&lt;&gt;AN$2,NA(),SLOPE(AB$4:AB$26,$R$4:$R$26)*($R15-COUNTIF(BL$4:BL15,"Hold"))+INTERCEPT(AB$4:AB$26,$R$4:$R$26)),NA())</f>
        <v>#N/A</v>
      </c>
      <c r="AO15" s="51" t="e">
        <f>IFERROR(IF(COUNT($U$4:$U15)&lt;&gt;AO$2,NA(),SLOPE(AC$4:AC$26,$R$4:$R$26)*($R15-COUNTIF(BM$4:BM15,"Hold"))+INTERCEPT(AC$4:AC$26,$R$4:$R$26)),NA())</f>
        <v>#N/A</v>
      </c>
      <c r="AP15" s="51" t="e">
        <f>IFERROR(IF(COUNT($U$4:$U15)&lt;&gt;AP$2,NA(),SLOPE(AD$4:AD$26,$R$4:$R$26)*($R15-COUNTIF(BN$4:BN15,"Hold"))+INTERCEPT(AD$4:AD$26,$R$4:$R$26)),NA())</f>
        <v>#N/A</v>
      </c>
      <c r="AQ15" s="51" t="e">
        <f>IFERROR(IF(COUNT($U$4:$U15)&lt;&gt;AQ$2,NA(),SLOPE(AE$4:AE$26,$R$4:$R$26)*($R15-COUNTIF(BO$4:BO15,"Hold"))+INTERCEPT(AE$4:AE$26,$R$4:$R$26)),NA())</f>
        <v>#N/A</v>
      </c>
      <c r="AR15" s="51" t="e">
        <f>IFERROR(IF(COUNT($U$4:$U15)&lt;&gt;AR$2,NA(),SLOPE(AF$4:AF$26,$R$4:$R$26)*($R15-COUNTIF(BP$4:BP15,"Hold"))+INTERCEPT(AF$4:AF$26,$R$4:$R$26)),NA())</f>
        <v>#N/A</v>
      </c>
      <c r="AS15" s="51" t="e">
        <f>IFERROR(IF(COUNT($U$4:$U15)&lt;&gt;AS$2,NA(),SLOPE(AG$4:AG$26,$R$4:$R$26)*($R15-COUNTIF(BQ$4:BQ15,"Hold"))+INTERCEPT(AG$4:AG$26,$R$4:$R$26)),NA())</f>
        <v>#N/A</v>
      </c>
      <c r="AT15" s="51" t="e">
        <f>IFERROR(IF(COUNT($U$4:$U15)&lt;&gt;AT$2,NA(),SLOPE(AH$4:AH$26,$R$4:$R$26)*($R15-COUNTIF(BR$4:BR15,"Hold"))+INTERCEPT(AH$4:AH$26,$R$4:$R$26)),NA())</f>
        <v>#N/A</v>
      </c>
      <c r="AU15" s="51" t="e">
        <f>IFERROR(IF(COUNT($U$4:$U15)&lt;&gt;AU$2,NA(),SLOPE(AI$4:AI$26,$R$4:$R$26)*($R15-COUNTIF(BS$4:BS15,"Hold"))+INTERCEPT(AI$4:AI$26,$R$4:$R$26)),NA())</f>
        <v>#N/A</v>
      </c>
      <c r="AV15" s="57" t="e">
        <f>IF(AND(ISNUMBER($U15),COUNT($U$4:$U15)=AV$2),$G15,IF($H15="Hold",AV14,IF(COUNT($U$4:$U15)=AV$2,$V15+AV14,NA())))</f>
        <v>#N/A</v>
      </c>
      <c r="AW15" s="57" t="e">
        <f>IF(AND(ISNUMBER($U15),COUNT($U$4:$U15)=AW$2),$G15,IF($H15="Hold",AW14,IF(COUNT($U$4:$U15)=AW$2,$V15+AW14,NA())))</f>
        <v>#N/A</v>
      </c>
      <c r="AX15" s="57" t="e">
        <f>IF(AND(ISNUMBER($U15),COUNT($U$4:$U15)=AX$2),$G15,IF($H15="Hold",AX14,IF(COUNT($U$4:$U15)=AX$2,$V15+AX14,NA())))</f>
        <v>#N/A</v>
      </c>
      <c r="AY15" s="57" t="e">
        <f>IF(AND(ISNUMBER($U15),COUNT($U$4:$U15)=AY$2),$G15,IF($H15="Hold",AY14,IF(COUNT($U$4:$U15)=AY$2,$V15+AY14,NA())))</f>
        <v>#N/A</v>
      </c>
      <c r="AZ15" s="57" t="e">
        <f>IF(AND(ISNUMBER($U15),COUNT($U$4:$U15)=AZ$2),$G15,IF($H15="Hold",AZ14,IF(COUNT($U$4:$U15)=AZ$2,$V15+AZ14,NA())))</f>
        <v>#N/A</v>
      </c>
      <c r="BA15" s="57" t="e">
        <f>IF(AND(ISNUMBER($U15),COUNT($U$4:$U15)=BA$2),$G15,IF($H15="Hold",BA14,IF(COUNT($U$4:$U15)=BA$2,$V15+BA14,NA())))</f>
        <v>#N/A</v>
      </c>
      <c r="BB15" s="57" t="e">
        <f>IF(AND(ISNUMBER($U15),COUNT($U$4:$U15)=BB$2),$G15,IF($H15="Hold",BB14,IF(COUNT($U$4:$U15)=BB$2,$V15+BB14,NA())))</f>
        <v>#N/A</v>
      </c>
      <c r="BC15" s="57" t="e">
        <f>IF(AND(ISNUMBER($U15),COUNT($U$4:$U15)=BC$2),$G15,IF($H15="Hold",BC14,IF(COUNT($U$4:$U15)=BC$2,$V15+BC14,NA())))</f>
        <v>#N/A</v>
      </c>
      <c r="BD15" s="57" t="e">
        <f>IF(AND(ISNUMBER($U15),COUNT($U$4:$U15)=BD$2),$G15,IF($H15="Hold",BD14,IF(COUNT($U$4:$U15)=BD$2,$V15+BD14,NA())))</f>
        <v>#N/A</v>
      </c>
      <c r="BE15" s="57" t="e">
        <f>IF(AND(ISNUMBER($U15),COUNT($U$4:$U15)=BE$2),$G15,IF($H15="Hold",BE14,IF(COUNT($U$4:$U15)=BE$2,$V15+BE14,NA())))</f>
        <v>#N/A</v>
      </c>
      <c r="BF15" s="57" t="e">
        <f>IF(AND(ISNUMBER($U15),COUNT($U$4:$U15)=BF$2),$G15,IF($H15="Hold",BF14,IF(COUNT($U$4:$U15)=BF$2,$V15+BF14,NA())))</f>
        <v>#N/A</v>
      </c>
      <c r="BG15" s="57" t="e">
        <f>IF(AND(ISNUMBER($U15),COUNT($U$4:$U15)=BG$2),$G15,IF($H15="Hold",BG14,IF(COUNT($U$4:$U15)=BG$2,$V15+BG14,NA())))</f>
        <v>#N/A</v>
      </c>
      <c r="BH15" s="55" t="e">
        <f>IF(AND(COUNT($U$4:$U15)=BH$2,$H15="Hold"),"Hold",NA())</f>
        <v>#N/A</v>
      </c>
      <c r="BI15" s="55" t="e">
        <f>IF(AND(COUNT($U$4:$U15)=BI$2,$H15="Hold"),"Hold",NA())</f>
        <v>#N/A</v>
      </c>
      <c r="BJ15" s="55" t="e">
        <f>IF(AND(COUNT($U$4:$U15)=BJ$2,$H15="Hold"),"Hold",NA())</f>
        <v>#N/A</v>
      </c>
      <c r="BK15" s="55" t="e">
        <f>IF(AND(COUNT($U$4:$U15)=BK$2,$H15="Hold"),"Hold",NA())</f>
        <v>#N/A</v>
      </c>
      <c r="BL15" s="55" t="e">
        <f>IF(AND(COUNT($U$4:$U15)=BL$2,$H15="Hold"),"Hold",NA())</f>
        <v>#N/A</v>
      </c>
      <c r="BM15" s="55" t="e">
        <f>IF(AND(COUNT($U$4:$U15)=BM$2,$H15="Hold"),"Hold",NA())</f>
        <v>#N/A</v>
      </c>
      <c r="BN15" s="55" t="e">
        <f>IF(AND(COUNT($U$4:$U15)=BN$2,$H15="Hold"),"Hold",NA())</f>
        <v>#N/A</v>
      </c>
      <c r="BO15" s="55" t="e">
        <f>IF(AND(COUNT($U$4:$U15)=BO$2,$H15="Hold"),"Hold",NA())</f>
        <v>#N/A</v>
      </c>
      <c r="BP15" s="55" t="e">
        <f>IF(AND(COUNT($U$4:$U15)=BP$2,$H15="Hold"),"Hold",NA())</f>
        <v>#N/A</v>
      </c>
      <c r="BQ15" s="55" t="e">
        <f>IF(AND(COUNT($U$4:$U15)=BQ$2,$H15="Hold"),"Hold",NA())</f>
        <v>#N/A</v>
      </c>
      <c r="BR15" s="55" t="e">
        <f>IF(AND(COUNT($U$4:$U15)=BR$2,$H15="Hold"),"Hold",NA())</f>
        <v>#N/A</v>
      </c>
      <c r="BS15" s="55" t="e">
        <f>IF(AND(COUNT($U$4:$U15)=BS$2,$H15="Hold"),"Hold",NA())</f>
        <v>#N/A</v>
      </c>
    </row>
    <row r="16" spans="1:73" s="96" customFormat="1" ht="18.75" customHeight="1" thickTop="1" x14ac:dyDescent="0.25">
      <c r="B16" s="23"/>
      <c r="C16" s="95"/>
      <c r="D16" s="9">
        <f t="shared" si="2"/>
        <v>24</v>
      </c>
      <c r="E16" s="10">
        <f t="shared" si="3"/>
        <v>42758</v>
      </c>
      <c r="F16" s="5" t="str">
        <f>IFERROR(IF(COUNT(G$4:G16)=0,"",IF(H16="Hold",F15,IF(ISNUMBER(U16),G16,F15+V16))),"")</f>
        <v/>
      </c>
      <c r="G16" s="13"/>
      <c r="H16" s="27"/>
      <c r="I16" s="17"/>
      <c r="J16" s="93"/>
      <c r="K16" s="34"/>
      <c r="L16" s="148" t="s">
        <v>60</v>
      </c>
      <c r="M16" s="148"/>
      <c r="N16" s="138"/>
      <c r="O16" s="139"/>
      <c r="P16" s="37"/>
      <c r="R16" s="46">
        <v>13</v>
      </c>
      <c r="S16" s="47" t="e">
        <f t="shared" si="0"/>
        <v>#N/A</v>
      </c>
      <c r="T16" s="47"/>
      <c r="U16" s="52" t="str">
        <f>IF(H16="30 Mins",$N$19,IF(H16="45 Mins",$N$20,IF(H16="60 Mins",$N$21,IF(H16="Alt 1",$N$22,IF(H16="Alt 2",$N$23,IF(H16="Alt 3",$N$24,IF(H16="Alt 4",$N$25,IF(H16="Alt 5",#REF!,IF(H16="Change",V15,"")))))))))</f>
        <v/>
      </c>
      <c r="V16" s="53" t="e">
        <f>IF(COUNT(U$4:U16)=0,NA(),IF(ISNUMBER(U16),U16,V15))</f>
        <v>#N/A</v>
      </c>
      <c r="W16" s="48" t="e">
        <f t="shared" si="1"/>
        <v>#N/A</v>
      </c>
      <c r="X16" s="72" t="str">
        <f>IF(AND(ISNUMBER($S16),COUNT($U$4:$U16)=X$2),$S16,"")</f>
        <v/>
      </c>
      <c r="Y16" s="72" t="str">
        <f>IF(AND(ISNUMBER($S16),COUNT($U$4:$U16)=Y$2),$S16,"")</f>
        <v/>
      </c>
      <c r="Z16" s="72" t="str">
        <f>IF(AND(ISNUMBER($S16),COUNT($U$4:$U16)=Z$2),$S16,"")</f>
        <v/>
      </c>
      <c r="AA16" s="72" t="str">
        <f>IF(AND(ISNUMBER($S16),COUNT($U$4:$U16)=AA$2),$S16,"")</f>
        <v/>
      </c>
      <c r="AB16" s="72" t="str">
        <f>IF(AND(ISNUMBER($S16),COUNT($U$4:$U16)=AB$2),$S16,"")</f>
        <v/>
      </c>
      <c r="AC16" s="72" t="str">
        <f>IF(AND(ISNUMBER($S16),COUNT($U$4:$U16)=AC$2),$S16,"")</f>
        <v/>
      </c>
      <c r="AD16" s="72" t="str">
        <f>IF(AND(ISNUMBER($S16),COUNT($U$4:$U16)=AD$2),$S16,"")</f>
        <v/>
      </c>
      <c r="AE16" s="72" t="str">
        <f>IF(AND(ISNUMBER($S16),COUNT($U$4:$U16)=AE$2),$S16,"")</f>
        <v/>
      </c>
      <c r="AF16" s="72" t="str">
        <f>IF(AND(ISNUMBER($S16),COUNT($U$4:$U16)=AF$2),$S16,"")</f>
        <v/>
      </c>
      <c r="AG16" s="72" t="str">
        <f>IF(AND(ISNUMBER($S16),COUNT($U$4:$U16)=AG$2),$S16,"")</f>
        <v/>
      </c>
      <c r="AH16" s="72" t="str">
        <f>IF(AND(ISNUMBER($S16),COUNT($U$4:$U16)=AH$2),$S16,"")</f>
        <v/>
      </c>
      <c r="AI16" s="72" t="str">
        <f>IF(AND(ISNUMBER($S16),COUNT($U$4:$U16)=AI$2),$S16,"")</f>
        <v/>
      </c>
      <c r="AJ16" s="51" t="e">
        <f>IFERROR(IF(COUNT($U$4:$U16)&lt;&gt;AJ$2,NA(),SLOPE(X$4:X$26,$R$4:$R$26)*($R16-COUNTIF(BH$4:BH16,"Hold"))+INTERCEPT(X$4:X$26,$R$4:$R$26)),NA())</f>
        <v>#N/A</v>
      </c>
      <c r="AK16" s="51" t="e">
        <f>IFERROR(IF(COUNT($U$4:$U16)&lt;&gt;AK$2,NA(),SLOPE(Y$4:Y$26,$R$4:$R$26)*($R16-COUNTIF(BI$4:BI16,"Hold"))+INTERCEPT(Y$4:Y$26,$R$4:$R$26)),NA())</f>
        <v>#N/A</v>
      </c>
      <c r="AL16" s="51" t="e">
        <f>IFERROR(IF(COUNT($U$4:$U16)&lt;&gt;AL$2,NA(),SLOPE(Z$4:Z$26,$R$4:$R$26)*($R16-COUNTIF(BJ$4:BJ16,"Hold"))+INTERCEPT(Z$4:Z$26,$R$4:$R$26)),NA())</f>
        <v>#N/A</v>
      </c>
      <c r="AM16" s="51" t="e">
        <f>IFERROR(IF(COUNT($U$4:$U16)&lt;&gt;AM$2,NA(),SLOPE(AA$4:AA$26,$R$4:$R$26)*($R16-COUNTIF(BK$4:BK16,"Hold"))+INTERCEPT(AA$4:AA$26,$R$4:$R$26)),NA())</f>
        <v>#N/A</v>
      </c>
      <c r="AN16" s="51" t="e">
        <f>IFERROR(IF(COUNT($U$4:$U16)&lt;&gt;AN$2,NA(),SLOPE(AB$4:AB$26,$R$4:$R$26)*($R16-COUNTIF(BL$4:BL16,"Hold"))+INTERCEPT(AB$4:AB$26,$R$4:$R$26)),NA())</f>
        <v>#N/A</v>
      </c>
      <c r="AO16" s="51" t="e">
        <f>IFERROR(IF(COUNT($U$4:$U16)&lt;&gt;AO$2,NA(),SLOPE(AC$4:AC$26,$R$4:$R$26)*($R16-COUNTIF(BM$4:BM16,"Hold"))+INTERCEPT(AC$4:AC$26,$R$4:$R$26)),NA())</f>
        <v>#N/A</v>
      </c>
      <c r="AP16" s="51" t="e">
        <f>IFERROR(IF(COUNT($U$4:$U16)&lt;&gt;AP$2,NA(),SLOPE(AD$4:AD$26,$R$4:$R$26)*($R16-COUNTIF(BN$4:BN16,"Hold"))+INTERCEPT(AD$4:AD$26,$R$4:$R$26)),NA())</f>
        <v>#N/A</v>
      </c>
      <c r="AQ16" s="51" t="e">
        <f>IFERROR(IF(COUNT($U$4:$U16)&lt;&gt;AQ$2,NA(),SLOPE(AE$4:AE$26,$R$4:$R$26)*($R16-COUNTIF(BO$4:BO16,"Hold"))+INTERCEPT(AE$4:AE$26,$R$4:$R$26)),NA())</f>
        <v>#N/A</v>
      </c>
      <c r="AR16" s="51" t="e">
        <f>IFERROR(IF(COUNT($U$4:$U16)&lt;&gt;AR$2,NA(),SLOPE(AF$4:AF$26,$R$4:$R$26)*($R16-COUNTIF(BP$4:BP16,"Hold"))+INTERCEPT(AF$4:AF$26,$R$4:$R$26)),NA())</f>
        <v>#N/A</v>
      </c>
      <c r="AS16" s="51" t="e">
        <f>IFERROR(IF(COUNT($U$4:$U16)&lt;&gt;AS$2,NA(),SLOPE(AG$4:AG$26,$R$4:$R$26)*($R16-COUNTIF(BQ$4:BQ16,"Hold"))+INTERCEPT(AG$4:AG$26,$R$4:$R$26)),NA())</f>
        <v>#N/A</v>
      </c>
      <c r="AT16" s="51" t="e">
        <f>IFERROR(IF(COUNT($U$4:$U16)&lt;&gt;AT$2,NA(),SLOPE(AH$4:AH$26,$R$4:$R$26)*($R16-COUNTIF(BR$4:BR16,"Hold"))+INTERCEPT(AH$4:AH$26,$R$4:$R$26)),NA())</f>
        <v>#N/A</v>
      </c>
      <c r="AU16" s="51" t="e">
        <f>IFERROR(IF(COUNT($U$4:$U16)&lt;&gt;AU$2,NA(),SLOPE(AI$4:AI$26,$R$4:$R$26)*($R16-COUNTIF(BS$4:BS16,"Hold"))+INTERCEPT(AI$4:AI$26,$R$4:$R$26)),NA())</f>
        <v>#N/A</v>
      </c>
      <c r="AV16" s="57" t="e">
        <f>IF(AND(ISNUMBER($U16),COUNT($U$4:$U16)=AV$2),$G16,IF($H16="Hold",AV15,IF(COUNT($U$4:$U16)=AV$2,$V16+AV15,NA())))</f>
        <v>#N/A</v>
      </c>
      <c r="AW16" s="57" t="e">
        <f>IF(AND(ISNUMBER($U16),COUNT($U$4:$U16)=AW$2),$G16,IF($H16="Hold",AW15,IF(COUNT($U$4:$U16)=AW$2,$V16+AW15,NA())))</f>
        <v>#N/A</v>
      </c>
      <c r="AX16" s="57" t="e">
        <f>IF(AND(ISNUMBER($U16),COUNT($U$4:$U16)=AX$2),$G16,IF($H16="Hold",AX15,IF(COUNT($U$4:$U16)=AX$2,$V16+AX15,NA())))</f>
        <v>#N/A</v>
      </c>
      <c r="AY16" s="57" t="e">
        <f>IF(AND(ISNUMBER($U16),COUNT($U$4:$U16)=AY$2),$G16,IF($H16="Hold",AY15,IF(COUNT($U$4:$U16)=AY$2,$V16+AY15,NA())))</f>
        <v>#N/A</v>
      </c>
      <c r="AZ16" s="57" t="e">
        <f>IF(AND(ISNUMBER($U16),COUNT($U$4:$U16)=AZ$2),$G16,IF($H16="Hold",AZ15,IF(COUNT($U$4:$U16)=AZ$2,$V16+AZ15,NA())))</f>
        <v>#N/A</v>
      </c>
      <c r="BA16" s="57" t="e">
        <f>IF(AND(ISNUMBER($U16),COUNT($U$4:$U16)=BA$2),$G16,IF($H16="Hold",BA15,IF(COUNT($U$4:$U16)=BA$2,$V16+BA15,NA())))</f>
        <v>#N/A</v>
      </c>
      <c r="BB16" s="57" t="e">
        <f>IF(AND(ISNUMBER($U16),COUNT($U$4:$U16)=BB$2),$G16,IF($H16="Hold",BB15,IF(COUNT($U$4:$U16)=BB$2,$V16+BB15,NA())))</f>
        <v>#N/A</v>
      </c>
      <c r="BC16" s="57" t="e">
        <f>IF(AND(ISNUMBER($U16),COUNT($U$4:$U16)=BC$2),$G16,IF($H16="Hold",BC15,IF(COUNT($U$4:$U16)=BC$2,$V16+BC15,NA())))</f>
        <v>#N/A</v>
      </c>
      <c r="BD16" s="57" t="e">
        <f>IF(AND(ISNUMBER($U16),COUNT($U$4:$U16)=BD$2),$G16,IF($H16="Hold",BD15,IF(COUNT($U$4:$U16)=BD$2,$V16+BD15,NA())))</f>
        <v>#N/A</v>
      </c>
      <c r="BE16" s="57" t="e">
        <f>IF(AND(ISNUMBER($U16),COUNT($U$4:$U16)=BE$2),$G16,IF($H16="Hold",BE15,IF(COUNT($U$4:$U16)=BE$2,$V16+BE15,NA())))</f>
        <v>#N/A</v>
      </c>
      <c r="BF16" s="57" t="e">
        <f>IF(AND(ISNUMBER($U16),COUNT($U$4:$U16)=BF$2),$G16,IF($H16="Hold",BF15,IF(COUNT($U$4:$U16)=BF$2,$V16+BF15,NA())))</f>
        <v>#N/A</v>
      </c>
      <c r="BG16" s="57" t="e">
        <f>IF(AND(ISNUMBER($U16),COUNT($U$4:$U16)=BG$2),$G16,IF($H16="Hold",BG15,IF(COUNT($U$4:$U16)=BG$2,$V16+BG15,NA())))</f>
        <v>#N/A</v>
      </c>
      <c r="BH16" s="55" t="e">
        <f>IF(AND(COUNT($U$4:$U16)=BH$2,$H16="Hold"),"Hold",NA())</f>
        <v>#N/A</v>
      </c>
      <c r="BI16" s="55" t="e">
        <f>IF(AND(COUNT($U$4:$U16)=BI$2,$H16="Hold"),"Hold",NA())</f>
        <v>#N/A</v>
      </c>
      <c r="BJ16" s="55" t="e">
        <f>IF(AND(COUNT($U$4:$U16)=BJ$2,$H16="Hold"),"Hold",NA())</f>
        <v>#N/A</v>
      </c>
      <c r="BK16" s="55" t="e">
        <f>IF(AND(COUNT($U$4:$U16)=BK$2,$H16="Hold"),"Hold",NA())</f>
        <v>#N/A</v>
      </c>
      <c r="BL16" s="55" t="e">
        <f>IF(AND(COUNT($U$4:$U16)=BL$2,$H16="Hold"),"Hold",NA())</f>
        <v>#N/A</v>
      </c>
      <c r="BM16" s="55" t="e">
        <f>IF(AND(COUNT($U$4:$U16)=BM$2,$H16="Hold"),"Hold",NA())</f>
        <v>#N/A</v>
      </c>
      <c r="BN16" s="55" t="e">
        <f>IF(AND(COUNT($U$4:$U16)=BN$2,$H16="Hold"),"Hold",NA())</f>
        <v>#N/A</v>
      </c>
      <c r="BO16" s="55" t="e">
        <f>IF(AND(COUNT($U$4:$U16)=BO$2,$H16="Hold"),"Hold",NA())</f>
        <v>#N/A</v>
      </c>
      <c r="BP16" s="55" t="e">
        <f>IF(AND(COUNT($U$4:$U16)=BP$2,$H16="Hold"),"Hold",NA())</f>
        <v>#N/A</v>
      </c>
      <c r="BQ16" s="55" t="e">
        <f>IF(AND(COUNT($U$4:$U16)=BQ$2,$H16="Hold"),"Hold",NA())</f>
        <v>#N/A</v>
      </c>
      <c r="BR16" s="55" t="e">
        <f>IF(AND(COUNT($U$4:$U16)=BR$2,$H16="Hold"),"Hold",NA())</f>
        <v>#N/A</v>
      </c>
      <c r="BS16" s="55" t="e">
        <f>IF(AND(COUNT($U$4:$U16)=BS$2,$H16="Hold"),"Hold",NA())</f>
        <v>#N/A</v>
      </c>
    </row>
    <row r="17" spans="1:71" s="96" customFormat="1" ht="18.75" customHeight="1" x14ac:dyDescent="0.25">
      <c r="B17" s="23"/>
      <c r="C17" s="95"/>
      <c r="D17" s="9">
        <f t="shared" si="2"/>
        <v>26</v>
      </c>
      <c r="E17" s="10">
        <f t="shared" si="3"/>
        <v>42772</v>
      </c>
      <c r="F17" s="5" t="str">
        <f>IFERROR(IF(COUNT(G$4:G17)=0,"",IF(H17="Hold",F16,IF(ISNUMBER(U17),G17,F16+V17))),"")</f>
        <v/>
      </c>
      <c r="G17" s="13"/>
      <c r="H17" s="27"/>
      <c r="I17" s="17"/>
      <c r="J17" s="93"/>
      <c r="K17" s="34"/>
      <c r="L17" s="74"/>
      <c r="M17" s="74"/>
      <c r="N17" s="75"/>
      <c r="O17" s="75"/>
      <c r="P17" s="37"/>
      <c r="R17" s="46">
        <v>14</v>
      </c>
      <c r="S17" s="47" t="e">
        <f t="shared" si="0"/>
        <v>#N/A</v>
      </c>
      <c r="T17" s="47"/>
      <c r="U17" s="52" t="str">
        <f>IF(H17="30 Mins",$N$19,IF(H17="45 Mins",$N$20,IF(H17="60 Mins",$N$21,IF(H17="Alt 1",$N$22,IF(H17="Alt 2",$N$23,IF(H17="Alt 3",$N$24,IF(H17="Alt 4",$N$25,IF(H17="Alt 5",#REF!,IF(H17="Change",V16,"")))))))))</f>
        <v/>
      </c>
      <c r="V17" s="53" t="e">
        <f>IF(COUNT(U$4:U17)=0,NA(),IF(ISNUMBER(U17),U17,V16))</f>
        <v>#N/A</v>
      </c>
      <c r="W17" s="48" t="e">
        <f t="shared" si="1"/>
        <v>#N/A</v>
      </c>
      <c r="X17" s="72" t="str">
        <f>IF(AND(ISNUMBER($S17),COUNT($U$4:$U17)=X$2),$S17,"")</f>
        <v/>
      </c>
      <c r="Y17" s="72" t="str">
        <f>IF(AND(ISNUMBER($S17),COUNT($U$4:$U17)=Y$2),$S17,"")</f>
        <v/>
      </c>
      <c r="Z17" s="72" t="str">
        <f>IF(AND(ISNUMBER($S17),COUNT($U$4:$U17)=Z$2),$S17,"")</f>
        <v/>
      </c>
      <c r="AA17" s="72" t="str">
        <f>IF(AND(ISNUMBER($S17),COUNT($U$4:$U17)=AA$2),$S17,"")</f>
        <v/>
      </c>
      <c r="AB17" s="72" t="str">
        <f>IF(AND(ISNUMBER($S17),COUNT($U$4:$U17)=AB$2),$S17,"")</f>
        <v/>
      </c>
      <c r="AC17" s="72" t="str">
        <f>IF(AND(ISNUMBER($S17),COUNT($U$4:$U17)=AC$2),$S17,"")</f>
        <v/>
      </c>
      <c r="AD17" s="72" t="str">
        <f>IF(AND(ISNUMBER($S17),COUNT($U$4:$U17)=AD$2),$S17,"")</f>
        <v/>
      </c>
      <c r="AE17" s="72" t="str">
        <f>IF(AND(ISNUMBER($S17),COUNT($U$4:$U17)=AE$2),$S17,"")</f>
        <v/>
      </c>
      <c r="AF17" s="72" t="str">
        <f>IF(AND(ISNUMBER($S17),COUNT($U$4:$U17)=AF$2),$S17,"")</f>
        <v/>
      </c>
      <c r="AG17" s="72" t="str">
        <f>IF(AND(ISNUMBER($S17),COUNT($U$4:$U17)=AG$2),$S17,"")</f>
        <v/>
      </c>
      <c r="AH17" s="72" t="str">
        <f>IF(AND(ISNUMBER($S17),COUNT($U$4:$U17)=AH$2),$S17,"")</f>
        <v/>
      </c>
      <c r="AI17" s="72" t="str">
        <f>IF(AND(ISNUMBER($S17),COUNT($U$4:$U17)=AI$2),$S17,"")</f>
        <v/>
      </c>
      <c r="AJ17" s="51" t="e">
        <f>IFERROR(IF(COUNT($U$4:$U17)&lt;&gt;AJ$2,NA(),SLOPE(X$4:X$26,$R$4:$R$26)*($R17-COUNTIF(BH$4:BH17,"Hold"))+INTERCEPT(X$4:X$26,$R$4:$R$26)),NA())</f>
        <v>#N/A</v>
      </c>
      <c r="AK17" s="51" t="e">
        <f>IFERROR(IF(COUNT($U$4:$U17)&lt;&gt;AK$2,NA(),SLOPE(Y$4:Y$26,$R$4:$R$26)*($R17-COUNTIF(BI$4:BI17,"Hold"))+INTERCEPT(Y$4:Y$26,$R$4:$R$26)),NA())</f>
        <v>#N/A</v>
      </c>
      <c r="AL17" s="51" t="e">
        <f>IFERROR(IF(COUNT($U$4:$U17)&lt;&gt;AL$2,NA(),SLOPE(Z$4:Z$26,$R$4:$R$26)*($R17-COUNTIF(BJ$4:BJ17,"Hold"))+INTERCEPT(Z$4:Z$26,$R$4:$R$26)),NA())</f>
        <v>#N/A</v>
      </c>
      <c r="AM17" s="51" t="e">
        <f>IFERROR(IF(COUNT($U$4:$U17)&lt;&gt;AM$2,NA(),SLOPE(AA$4:AA$26,$R$4:$R$26)*($R17-COUNTIF(BK$4:BK17,"Hold"))+INTERCEPT(AA$4:AA$26,$R$4:$R$26)),NA())</f>
        <v>#N/A</v>
      </c>
      <c r="AN17" s="51" t="e">
        <f>IFERROR(IF(COUNT($U$4:$U17)&lt;&gt;AN$2,NA(),SLOPE(AB$4:AB$26,$R$4:$R$26)*($R17-COUNTIF(BL$4:BL17,"Hold"))+INTERCEPT(AB$4:AB$26,$R$4:$R$26)),NA())</f>
        <v>#N/A</v>
      </c>
      <c r="AO17" s="51" t="e">
        <f>IFERROR(IF(COUNT($U$4:$U17)&lt;&gt;AO$2,NA(),SLOPE(AC$4:AC$26,$R$4:$R$26)*($R17-COUNTIF(BM$4:BM17,"Hold"))+INTERCEPT(AC$4:AC$26,$R$4:$R$26)),NA())</f>
        <v>#N/A</v>
      </c>
      <c r="AP17" s="51" t="e">
        <f>IFERROR(IF(COUNT($U$4:$U17)&lt;&gt;AP$2,NA(),SLOPE(AD$4:AD$26,$R$4:$R$26)*($R17-COUNTIF(BN$4:BN17,"Hold"))+INTERCEPT(AD$4:AD$26,$R$4:$R$26)),NA())</f>
        <v>#N/A</v>
      </c>
      <c r="AQ17" s="51" t="e">
        <f>IFERROR(IF(COUNT($U$4:$U17)&lt;&gt;AQ$2,NA(),SLOPE(AE$4:AE$26,$R$4:$R$26)*($R17-COUNTIF(BO$4:BO17,"Hold"))+INTERCEPT(AE$4:AE$26,$R$4:$R$26)),NA())</f>
        <v>#N/A</v>
      </c>
      <c r="AR17" s="51" t="e">
        <f>IFERROR(IF(COUNT($U$4:$U17)&lt;&gt;AR$2,NA(),SLOPE(AF$4:AF$26,$R$4:$R$26)*($R17-COUNTIF(BP$4:BP17,"Hold"))+INTERCEPT(AF$4:AF$26,$R$4:$R$26)),NA())</f>
        <v>#N/A</v>
      </c>
      <c r="AS17" s="51" t="e">
        <f>IFERROR(IF(COUNT($U$4:$U17)&lt;&gt;AS$2,NA(),SLOPE(AG$4:AG$26,$R$4:$R$26)*($R17-COUNTIF(BQ$4:BQ17,"Hold"))+INTERCEPT(AG$4:AG$26,$R$4:$R$26)),NA())</f>
        <v>#N/A</v>
      </c>
      <c r="AT17" s="51" t="e">
        <f>IFERROR(IF(COUNT($U$4:$U17)&lt;&gt;AT$2,NA(),SLOPE(AH$4:AH$26,$R$4:$R$26)*($R17-COUNTIF(BR$4:BR17,"Hold"))+INTERCEPT(AH$4:AH$26,$R$4:$R$26)),NA())</f>
        <v>#N/A</v>
      </c>
      <c r="AU17" s="51" t="e">
        <f>IFERROR(IF(COUNT($U$4:$U17)&lt;&gt;AU$2,NA(),SLOPE(AI$4:AI$26,$R$4:$R$26)*($R17-COUNTIF(BS$4:BS17,"Hold"))+INTERCEPT(AI$4:AI$26,$R$4:$R$26)),NA())</f>
        <v>#N/A</v>
      </c>
      <c r="AV17" s="57" t="e">
        <f>IF(AND(ISNUMBER($U17),COUNT($U$4:$U17)=AV$2),$G17,IF($H17="Hold",AV16,IF(COUNT($U$4:$U17)=AV$2,$V17+AV16,NA())))</f>
        <v>#N/A</v>
      </c>
      <c r="AW17" s="57" t="e">
        <f>IF(AND(ISNUMBER($U17),COUNT($U$4:$U17)=AW$2),$G17,IF($H17="Hold",AW16,IF(COUNT($U$4:$U17)=AW$2,$V17+AW16,NA())))</f>
        <v>#N/A</v>
      </c>
      <c r="AX17" s="57" t="e">
        <f>IF(AND(ISNUMBER($U17),COUNT($U$4:$U17)=AX$2),$G17,IF($H17="Hold",AX16,IF(COUNT($U$4:$U17)=AX$2,$V17+AX16,NA())))</f>
        <v>#N/A</v>
      </c>
      <c r="AY17" s="57" t="e">
        <f>IF(AND(ISNUMBER($U17),COUNT($U$4:$U17)=AY$2),$G17,IF($H17="Hold",AY16,IF(COUNT($U$4:$U17)=AY$2,$V17+AY16,NA())))</f>
        <v>#N/A</v>
      </c>
      <c r="AZ17" s="57" t="e">
        <f>IF(AND(ISNUMBER($U17),COUNT($U$4:$U17)=AZ$2),$G17,IF($H17="Hold",AZ16,IF(COUNT($U$4:$U17)=AZ$2,$V17+AZ16,NA())))</f>
        <v>#N/A</v>
      </c>
      <c r="BA17" s="57" t="e">
        <f>IF(AND(ISNUMBER($U17),COUNT($U$4:$U17)=BA$2),$G17,IF($H17="Hold",BA16,IF(COUNT($U$4:$U17)=BA$2,$V17+BA16,NA())))</f>
        <v>#N/A</v>
      </c>
      <c r="BB17" s="57" t="e">
        <f>IF(AND(ISNUMBER($U17),COUNT($U$4:$U17)=BB$2),$G17,IF($H17="Hold",BB16,IF(COUNT($U$4:$U17)=BB$2,$V17+BB16,NA())))</f>
        <v>#N/A</v>
      </c>
      <c r="BC17" s="57" t="e">
        <f>IF(AND(ISNUMBER($U17),COUNT($U$4:$U17)=BC$2),$G17,IF($H17="Hold",BC16,IF(COUNT($U$4:$U17)=BC$2,$V17+BC16,NA())))</f>
        <v>#N/A</v>
      </c>
      <c r="BD17" s="57" t="e">
        <f>IF(AND(ISNUMBER($U17),COUNT($U$4:$U17)=BD$2),$G17,IF($H17="Hold",BD16,IF(COUNT($U$4:$U17)=BD$2,$V17+BD16,NA())))</f>
        <v>#N/A</v>
      </c>
      <c r="BE17" s="57" t="e">
        <f>IF(AND(ISNUMBER($U17),COUNT($U$4:$U17)=BE$2),$G17,IF($H17="Hold",BE16,IF(COUNT($U$4:$U17)=BE$2,$V17+BE16,NA())))</f>
        <v>#N/A</v>
      </c>
      <c r="BF17" s="57" t="e">
        <f>IF(AND(ISNUMBER($U17),COUNT($U$4:$U17)=BF$2),$G17,IF($H17="Hold",BF16,IF(COUNT($U$4:$U17)=BF$2,$V17+BF16,NA())))</f>
        <v>#N/A</v>
      </c>
      <c r="BG17" s="57" t="e">
        <f>IF(AND(ISNUMBER($U17),COUNT($U$4:$U17)=BG$2),$G17,IF($H17="Hold",BG16,IF(COUNT($U$4:$U17)=BG$2,$V17+BG16,NA())))</f>
        <v>#N/A</v>
      </c>
      <c r="BH17" s="55" t="e">
        <f>IF(AND(COUNT($U$4:$U17)=BH$2,$H17="Hold"),"Hold",NA())</f>
        <v>#N/A</v>
      </c>
      <c r="BI17" s="55" t="e">
        <f>IF(AND(COUNT($U$4:$U17)=BI$2,$H17="Hold"),"Hold",NA())</f>
        <v>#N/A</v>
      </c>
      <c r="BJ17" s="55" t="e">
        <f>IF(AND(COUNT($U$4:$U17)=BJ$2,$H17="Hold"),"Hold",NA())</f>
        <v>#N/A</v>
      </c>
      <c r="BK17" s="55" t="e">
        <f>IF(AND(COUNT($U$4:$U17)=BK$2,$H17="Hold"),"Hold",NA())</f>
        <v>#N/A</v>
      </c>
      <c r="BL17" s="55" t="e">
        <f>IF(AND(COUNT($U$4:$U17)=BL$2,$H17="Hold"),"Hold",NA())</f>
        <v>#N/A</v>
      </c>
      <c r="BM17" s="55" t="e">
        <f>IF(AND(COUNT($U$4:$U17)=BM$2,$H17="Hold"),"Hold",NA())</f>
        <v>#N/A</v>
      </c>
      <c r="BN17" s="55" t="e">
        <f>IF(AND(COUNT($U$4:$U17)=BN$2,$H17="Hold"),"Hold",NA())</f>
        <v>#N/A</v>
      </c>
      <c r="BO17" s="55" t="e">
        <f>IF(AND(COUNT($U$4:$U17)=BO$2,$H17="Hold"),"Hold",NA())</f>
        <v>#N/A</v>
      </c>
      <c r="BP17" s="55" t="e">
        <f>IF(AND(COUNT($U$4:$U17)=BP$2,$H17="Hold"),"Hold",NA())</f>
        <v>#N/A</v>
      </c>
      <c r="BQ17" s="55" t="e">
        <f>IF(AND(COUNT($U$4:$U17)=BQ$2,$H17="Hold"),"Hold",NA())</f>
        <v>#N/A</v>
      </c>
      <c r="BR17" s="55" t="e">
        <f>IF(AND(COUNT($U$4:$U17)=BR$2,$H17="Hold"),"Hold",NA())</f>
        <v>#N/A</v>
      </c>
      <c r="BS17" s="55" t="e">
        <f>IF(AND(COUNT($U$4:$U17)=BS$2,$H17="Hold"),"Hold",NA())</f>
        <v>#N/A</v>
      </c>
    </row>
    <row r="18" spans="1:71" s="96" customFormat="1" ht="18.75" customHeight="1" x14ac:dyDescent="0.25">
      <c r="B18" s="23"/>
      <c r="C18" s="95"/>
      <c r="D18" s="9">
        <f t="shared" si="2"/>
        <v>28</v>
      </c>
      <c r="E18" s="10">
        <f t="shared" si="3"/>
        <v>42786</v>
      </c>
      <c r="F18" s="5" t="str">
        <f>IFERROR(IF(COUNT(G$4:G18)=0,"",IF(H18="Hold",F17,IF(ISNUMBER(U18),G18,F17+V18))),"")</f>
        <v/>
      </c>
      <c r="G18" s="13"/>
      <c r="H18" s="27"/>
      <c r="I18" s="17"/>
      <c r="J18" s="93"/>
      <c r="K18" s="34"/>
      <c r="L18" s="155" t="s">
        <v>73</v>
      </c>
      <c r="M18" s="155"/>
      <c r="N18" s="155"/>
      <c r="O18" s="155"/>
      <c r="P18" s="37"/>
      <c r="R18" s="46">
        <v>15</v>
      </c>
      <c r="S18" s="47" t="e">
        <f t="shared" si="0"/>
        <v>#N/A</v>
      </c>
      <c r="T18" s="47"/>
      <c r="U18" s="52" t="str">
        <f>IF(H18="30 Mins",$N$19,IF(H18="45 Mins",$N$20,IF(H18="60 Mins",$N$21,IF(H18="Alt 1",$N$22,IF(H18="Alt 2",$N$23,IF(H18="Alt 3",$N$24,IF(H18="Alt 4",$N$25,IF(H18="Alt 5",#REF!,IF(H18="Change",V17,"")))))))))</f>
        <v/>
      </c>
      <c r="V18" s="53" t="e">
        <f>IF(COUNT(U$4:U18)=0,NA(),IF(ISNUMBER(U18),U18,V17))</f>
        <v>#N/A</v>
      </c>
      <c r="W18" s="48" t="e">
        <f t="shared" si="1"/>
        <v>#N/A</v>
      </c>
      <c r="X18" s="72" t="str">
        <f>IF(AND(ISNUMBER($S18),COUNT($U$4:$U18)=X$2),$S18,"")</f>
        <v/>
      </c>
      <c r="Y18" s="72" t="str">
        <f>IF(AND(ISNUMBER($S18),COUNT($U$4:$U18)=Y$2),$S18,"")</f>
        <v/>
      </c>
      <c r="Z18" s="72" t="str">
        <f>IF(AND(ISNUMBER($S18),COUNT($U$4:$U18)=Z$2),$S18,"")</f>
        <v/>
      </c>
      <c r="AA18" s="72" t="str">
        <f>IF(AND(ISNUMBER($S18),COUNT($U$4:$U18)=AA$2),$S18,"")</f>
        <v/>
      </c>
      <c r="AB18" s="72" t="str">
        <f>IF(AND(ISNUMBER($S18),COUNT($U$4:$U18)=AB$2),$S18,"")</f>
        <v/>
      </c>
      <c r="AC18" s="72" t="str">
        <f>IF(AND(ISNUMBER($S18),COUNT($U$4:$U18)=AC$2),$S18,"")</f>
        <v/>
      </c>
      <c r="AD18" s="72" t="str">
        <f>IF(AND(ISNUMBER($S18),COUNT($U$4:$U18)=AD$2),$S18,"")</f>
        <v/>
      </c>
      <c r="AE18" s="72" t="str">
        <f>IF(AND(ISNUMBER($S18),COUNT($U$4:$U18)=AE$2),$S18,"")</f>
        <v/>
      </c>
      <c r="AF18" s="72" t="str">
        <f>IF(AND(ISNUMBER($S18),COUNT($U$4:$U18)=AF$2),$S18,"")</f>
        <v/>
      </c>
      <c r="AG18" s="72" t="str">
        <f>IF(AND(ISNUMBER($S18),COUNT($U$4:$U18)=AG$2),$S18,"")</f>
        <v/>
      </c>
      <c r="AH18" s="72" t="str">
        <f>IF(AND(ISNUMBER($S18),COUNT($U$4:$U18)=AH$2),$S18,"")</f>
        <v/>
      </c>
      <c r="AI18" s="72" t="str">
        <f>IF(AND(ISNUMBER($S18),COUNT($U$4:$U18)=AI$2),$S18,"")</f>
        <v/>
      </c>
      <c r="AJ18" s="51" t="e">
        <f>IFERROR(IF(COUNT($U$4:$U18)&lt;&gt;AJ$2,NA(),SLOPE(X$4:X$26,$R$4:$R$26)*($R18-COUNTIF(BH$4:BH18,"Hold"))+INTERCEPT(X$4:X$26,$R$4:$R$26)),NA())</f>
        <v>#N/A</v>
      </c>
      <c r="AK18" s="51" t="e">
        <f>IFERROR(IF(COUNT($U$4:$U18)&lt;&gt;AK$2,NA(),SLOPE(Y$4:Y$26,$R$4:$R$26)*($R18-COUNTIF(BI$4:BI18,"Hold"))+INTERCEPT(Y$4:Y$26,$R$4:$R$26)),NA())</f>
        <v>#N/A</v>
      </c>
      <c r="AL18" s="51" t="e">
        <f>IFERROR(IF(COUNT($U$4:$U18)&lt;&gt;AL$2,NA(),SLOPE(Z$4:Z$26,$R$4:$R$26)*($R18-COUNTIF(BJ$4:BJ18,"Hold"))+INTERCEPT(Z$4:Z$26,$R$4:$R$26)),NA())</f>
        <v>#N/A</v>
      </c>
      <c r="AM18" s="51" t="e">
        <f>IFERROR(IF(COUNT($U$4:$U18)&lt;&gt;AM$2,NA(),SLOPE(AA$4:AA$26,$R$4:$R$26)*($R18-COUNTIF(BK$4:BK18,"Hold"))+INTERCEPT(AA$4:AA$26,$R$4:$R$26)),NA())</f>
        <v>#N/A</v>
      </c>
      <c r="AN18" s="51" t="e">
        <f>IFERROR(IF(COUNT($U$4:$U18)&lt;&gt;AN$2,NA(),SLOPE(AB$4:AB$26,$R$4:$R$26)*($R18-COUNTIF(BL$4:BL18,"Hold"))+INTERCEPT(AB$4:AB$26,$R$4:$R$26)),NA())</f>
        <v>#N/A</v>
      </c>
      <c r="AO18" s="51" t="e">
        <f>IFERROR(IF(COUNT($U$4:$U18)&lt;&gt;AO$2,NA(),SLOPE(AC$4:AC$26,$R$4:$R$26)*($R18-COUNTIF(BM$4:BM18,"Hold"))+INTERCEPT(AC$4:AC$26,$R$4:$R$26)),NA())</f>
        <v>#N/A</v>
      </c>
      <c r="AP18" s="51" t="e">
        <f>IFERROR(IF(COUNT($U$4:$U18)&lt;&gt;AP$2,NA(),SLOPE(AD$4:AD$26,$R$4:$R$26)*($R18-COUNTIF(BN$4:BN18,"Hold"))+INTERCEPT(AD$4:AD$26,$R$4:$R$26)),NA())</f>
        <v>#N/A</v>
      </c>
      <c r="AQ18" s="51" t="e">
        <f>IFERROR(IF(COUNT($U$4:$U18)&lt;&gt;AQ$2,NA(),SLOPE(AE$4:AE$26,$R$4:$R$26)*($R18-COUNTIF(BO$4:BO18,"Hold"))+INTERCEPT(AE$4:AE$26,$R$4:$R$26)),NA())</f>
        <v>#N/A</v>
      </c>
      <c r="AR18" s="51" t="e">
        <f>IFERROR(IF(COUNT($U$4:$U18)&lt;&gt;AR$2,NA(),SLOPE(AF$4:AF$26,$R$4:$R$26)*($R18-COUNTIF(BP$4:BP18,"Hold"))+INTERCEPT(AF$4:AF$26,$R$4:$R$26)),NA())</f>
        <v>#N/A</v>
      </c>
      <c r="AS18" s="51" t="e">
        <f>IFERROR(IF(COUNT($U$4:$U18)&lt;&gt;AS$2,NA(),SLOPE(AG$4:AG$26,$R$4:$R$26)*($R18-COUNTIF(BQ$4:BQ18,"Hold"))+INTERCEPT(AG$4:AG$26,$R$4:$R$26)),NA())</f>
        <v>#N/A</v>
      </c>
      <c r="AT18" s="51" t="e">
        <f>IFERROR(IF(COUNT($U$4:$U18)&lt;&gt;AT$2,NA(),SLOPE(AH$4:AH$26,$R$4:$R$26)*($R18-COUNTIF(BR$4:BR18,"Hold"))+INTERCEPT(AH$4:AH$26,$R$4:$R$26)),NA())</f>
        <v>#N/A</v>
      </c>
      <c r="AU18" s="51" t="e">
        <f>IFERROR(IF(COUNT($U$4:$U18)&lt;&gt;AU$2,NA(),SLOPE(AI$4:AI$26,$R$4:$R$26)*($R18-COUNTIF(BS$4:BS18,"Hold"))+INTERCEPT(AI$4:AI$26,$R$4:$R$26)),NA())</f>
        <v>#N/A</v>
      </c>
      <c r="AV18" s="57" t="e">
        <f>IF(AND(ISNUMBER($U18),COUNT($U$4:$U18)=AV$2),$G18,IF($H18="Hold",AV17,IF(COUNT($U$4:$U18)=AV$2,$V18+AV17,NA())))</f>
        <v>#N/A</v>
      </c>
      <c r="AW18" s="57" t="e">
        <f>IF(AND(ISNUMBER($U18),COUNT($U$4:$U18)=AW$2),$G18,IF($H18="Hold",AW17,IF(COUNT($U$4:$U18)=AW$2,$V18+AW17,NA())))</f>
        <v>#N/A</v>
      </c>
      <c r="AX18" s="57" t="e">
        <f>IF(AND(ISNUMBER($U18),COUNT($U$4:$U18)=AX$2),$G18,IF($H18="Hold",AX17,IF(COUNT($U$4:$U18)=AX$2,$V18+AX17,NA())))</f>
        <v>#N/A</v>
      </c>
      <c r="AY18" s="57" t="e">
        <f>IF(AND(ISNUMBER($U18),COUNT($U$4:$U18)=AY$2),$G18,IF($H18="Hold",AY17,IF(COUNT($U$4:$U18)=AY$2,$V18+AY17,NA())))</f>
        <v>#N/A</v>
      </c>
      <c r="AZ18" s="57" t="e">
        <f>IF(AND(ISNUMBER($U18),COUNT($U$4:$U18)=AZ$2),$G18,IF($H18="Hold",AZ17,IF(COUNT($U$4:$U18)=AZ$2,$V18+AZ17,NA())))</f>
        <v>#N/A</v>
      </c>
      <c r="BA18" s="57" t="e">
        <f>IF(AND(ISNUMBER($U18),COUNT($U$4:$U18)=BA$2),$G18,IF($H18="Hold",BA17,IF(COUNT($U$4:$U18)=BA$2,$V18+BA17,NA())))</f>
        <v>#N/A</v>
      </c>
      <c r="BB18" s="57" t="e">
        <f>IF(AND(ISNUMBER($U18),COUNT($U$4:$U18)=BB$2),$G18,IF($H18="Hold",BB17,IF(COUNT($U$4:$U18)=BB$2,$V18+BB17,NA())))</f>
        <v>#N/A</v>
      </c>
      <c r="BC18" s="57" t="e">
        <f>IF(AND(ISNUMBER($U18),COUNT($U$4:$U18)=BC$2),$G18,IF($H18="Hold",BC17,IF(COUNT($U$4:$U18)=BC$2,$V18+BC17,NA())))</f>
        <v>#N/A</v>
      </c>
      <c r="BD18" s="57" t="e">
        <f>IF(AND(ISNUMBER($U18),COUNT($U$4:$U18)=BD$2),$G18,IF($H18="Hold",BD17,IF(COUNT($U$4:$U18)=BD$2,$V18+BD17,NA())))</f>
        <v>#N/A</v>
      </c>
      <c r="BE18" s="57" t="e">
        <f>IF(AND(ISNUMBER($U18),COUNT($U$4:$U18)=BE$2),$G18,IF($H18="Hold",BE17,IF(COUNT($U$4:$U18)=BE$2,$V18+BE17,NA())))</f>
        <v>#N/A</v>
      </c>
      <c r="BF18" s="57" t="e">
        <f>IF(AND(ISNUMBER($U18),COUNT($U$4:$U18)=BF$2),$G18,IF($H18="Hold",BF17,IF(COUNT($U$4:$U18)=BF$2,$V18+BF17,NA())))</f>
        <v>#N/A</v>
      </c>
      <c r="BG18" s="57" t="e">
        <f>IF(AND(ISNUMBER($U18),COUNT($U$4:$U18)=BG$2),$G18,IF($H18="Hold",BG17,IF(COUNT($U$4:$U18)=BG$2,$V18+BG17,NA())))</f>
        <v>#N/A</v>
      </c>
      <c r="BH18" s="55" t="e">
        <f>IF(AND(COUNT($U$4:$U18)=BH$2,$H18="Hold"),"Hold",NA())</f>
        <v>#N/A</v>
      </c>
      <c r="BI18" s="55" t="e">
        <f>IF(AND(COUNT($U$4:$U18)=BI$2,$H18="Hold"),"Hold",NA())</f>
        <v>#N/A</v>
      </c>
      <c r="BJ18" s="55" t="e">
        <f>IF(AND(COUNT($U$4:$U18)=BJ$2,$H18="Hold"),"Hold",NA())</f>
        <v>#N/A</v>
      </c>
      <c r="BK18" s="55" t="e">
        <f>IF(AND(COUNT($U$4:$U18)=BK$2,$H18="Hold"),"Hold",NA())</f>
        <v>#N/A</v>
      </c>
      <c r="BL18" s="55" t="e">
        <f>IF(AND(COUNT($U$4:$U18)=BL$2,$H18="Hold"),"Hold",NA())</f>
        <v>#N/A</v>
      </c>
      <c r="BM18" s="55" t="e">
        <f>IF(AND(COUNT($U$4:$U18)=BM$2,$H18="Hold"),"Hold",NA())</f>
        <v>#N/A</v>
      </c>
      <c r="BN18" s="55" t="e">
        <f>IF(AND(COUNT($U$4:$U18)=BN$2,$H18="Hold"),"Hold",NA())</f>
        <v>#N/A</v>
      </c>
      <c r="BO18" s="55" t="e">
        <f>IF(AND(COUNT($U$4:$U18)=BO$2,$H18="Hold"),"Hold",NA())</f>
        <v>#N/A</v>
      </c>
      <c r="BP18" s="55" t="e">
        <f>IF(AND(COUNT($U$4:$U18)=BP$2,$H18="Hold"),"Hold",NA())</f>
        <v>#N/A</v>
      </c>
      <c r="BQ18" s="55" t="e">
        <f>IF(AND(COUNT($U$4:$U18)=BQ$2,$H18="Hold"),"Hold",NA())</f>
        <v>#N/A</v>
      </c>
      <c r="BR18" s="55" t="e">
        <f>IF(AND(COUNT($U$4:$U18)=BR$2,$H18="Hold"),"Hold",NA())</f>
        <v>#N/A</v>
      </c>
      <c r="BS18" s="55" t="e">
        <f>IF(AND(COUNT($U$4:$U18)=BS$2,$H18="Hold"),"Hold",NA())</f>
        <v>#N/A</v>
      </c>
    </row>
    <row r="19" spans="1:71" s="96" customFormat="1" ht="18.75" customHeight="1" x14ac:dyDescent="0.25">
      <c r="B19" s="23"/>
      <c r="C19" s="95"/>
      <c r="D19" s="9">
        <f t="shared" si="2"/>
        <v>30</v>
      </c>
      <c r="E19" s="10">
        <f t="shared" si="3"/>
        <v>42800</v>
      </c>
      <c r="F19" s="5" t="str">
        <f>IFERROR(IF(COUNT(G$4:G19)=0,"",IF(H19="Hold",F18,IF(ISNUMBER(U19),G19,F18+V19))),"")</f>
        <v/>
      </c>
      <c r="G19" s="13"/>
      <c r="H19" s="27"/>
      <c r="I19" s="17"/>
      <c r="J19" s="93"/>
      <c r="K19" s="34"/>
      <c r="L19" s="39" t="s">
        <v>55</v>
      </c>
      <c r="M19" s="125" t="s">
        <v>79</v>
      </c>
      <c r="N19" s="97">
        <v>4.5</v>
      </c>
      <c r="O19" s="75"/>
      <c r="P19" s="37"/>
      <c r="R19" s="46">
        <v>16</v>
      </c>
      <c r="S19" s="47" t="e">
        <f t="shared" si="0"/>
        <v>#N/A</v>
      </c>
      <c r="T19" s="47"/>
      <c r="U19" s="52" t="str">
        <f>IF(H19="30 Mins",$N$19,IF(H19="45 Mins",$N$20,IF(H19="60 Mins",$N$21,IF(H19="Alt 1",$N$22,IF(H19="Alt 2",$N$23,IF(H19="Alt 3",$N$24,IF(H19="Alt 4",$N$25,IF(H19="Alt 5",#REF!,IF(H19="Change",V18,"")))))))))</f>
        <v/>
      </c>
      <c r="V19" s="53" t="e">
        <f>IF(COUNT(U$4:U19)=0,NA(),IF(ISNUMBER(U19),U19,V18))</f>
        <v>#N/A</v>
      </c>
      <c r="W19" s="48" t="e">
        <f t="shared" si="1"/>
        <v>#N/A</v>
      </c>
      <c r="X19" s="72" t="str">
        <f>IF(AND(ISNUMBER($S19),COUNT($U$4:$U19)=X$2),$S19,"")</f>
        <v/>
      </c>
      <c r="Y19" s="72" t="str">
        <f>IF(AND(ISNUMBER($S19),COUNT($U$4:$U19)=Y$2),$S19,"")</f>
        <v/>
      </c>
      <c r="Z19" s="72" t="str">
        <f>IF(AND(ISNUMBER($S19),COUNT($U$4:$U19)=Z$2),$S19,"")</f>
        <v/>
      </c>
      <c r="AA19" s="72" t="str">
        <f>IF(AND(ISNUMBER($S19),COUNT($U$4:$U19)=AA$2),$S19,"")</f>
        <v/>
      </c>
      <c r="AB19" s="72" t="str">
        <f>IF(AND(ISNUMBER($S19),COUNT($U$4:$U19)=AB$2),$S19,"")</f>
        <v/>
      </c>
      <c r="AC19" s="72" t="str">
        <f>IF(AND(ISNUMBER($S19),COUNT($U$4:$U19)=AC$2),$S19,"")</f>
        <v/>
      </c>
      <c r="AD19" s="72" t="str">
        <f>IF(AND(ISNUMBER($S19),COUNT($U$4:$U19)=AD$2),$S19,"")</f>
        <v/>
      </c>
      <c r="AE19" s="72" t="str">
        <f>IF(AND(ISNUMBER($S19),COUNT($U$4:$U19)=AE$2),$S19,"")</f>
        <v/>
      </c>
      <c r="AF19" s="72" t="str">
        <f>IF(AND(ISNUMBER($S19),COUNT($U$4:$U19)=AF$2),$S19,"")</f>
        <v/>
      </c>
      <c r="AG19" s="72" t="str">
        <f>IF(AND(ISNUMBER($S19),COUNT($U$4:$U19)=AG$2),$S19,"")</f>
        <v/>
      </c>
      <c r="AH19" s="72" t="str">
        <f>IF(AND(ISNUMBER($S19),COUNT($U$4:$U19)=AH$2),$S19,"")</f>
        <v/>
      </c>
      <c r="AI19" s="72" t="str">
        <f>IF(AND(ISNUMBER($S19),COUNT($U$4:$U19)=AI$2),$S19,"")</f>
        <v/>
      </c>
      <c r="AJ19" s="51" t="e">
        <f>IFERROR(IF(COUNT($U$4:$U19)&lt;&gt;AJ$2,NA(),SLOPE(X$4:X$26,$R$4:$R$26)*($R19-COUNTIF(BH$4:BH19,"Hold"))+INTERCEPT(X$4:X$26,$R$4:$R$26)),NA())</f>
        <v>#N/A</v>
      </c>
      <c r="AK19" s="51" t="e">
        <f>IFERROR(IF(COUNT($U$4:$U19)&lt;&gt;AK$2,NA(),SLOPE(Y$4:Y$26,$R$4:$R$26)*($R19-COUNTIF(BI$4:BI19,"Hold"))+INTERCEPT(Y$4:Y$26,$R$4:$R$26)),NA())</f>
        <v>#N/A</v>
      </c>
      <c r="AL19" s="51" t="e">
        <f>IFERROR(IF(COUNT($U$4:$U19)&lt;&gt;AL$2,NA(),SLOPE(Z$4:Z$26,$R$4:$R$26)*($R19-COUNTIF(BJ$4:BJ19,"Hold"))+INTERCEPT(Z$4:Z$26,$R$4:$R$26)),NA())</f>
        <v>#N/A</v>
      </c>
      <c r="AM19" s="51" t="e">
        <f>IFERROR(IF(COUNT($U$4:$U19)&lt;&gt;AM$2,NA(),SLOPE(AA$4:AA$26,$R$4:$R$26)*($R19-COUNTIF(BK$4:BK19,"Hold"))+INTERCEPT(AA$4:AA$26,$R$4:$R$26)),NA())</f>
        <v>#N/A</v>
      </c>
      <c r="AN19" s="51" t="e">
        <f>IFERROR(IF(COUNT($U$4:$U19)&lt;&gt;AN$2,NA(),SLOPE(AB$4:AB$26,$R$4:$R$26)*($R19-COUNTIF(BL$4:BL19,"Hold"))+INTERCEPT(AB$4:AB$26,$R$4:$R$26)),NA())</f>
        <v>#N/A</v>
      </c>
      <c r="AO19" s="51" t="e">
        <f>IFERROR(IF(COUNT($U$4:$U19)&lt;&gt;AO$2,NA(),SLOPE(AC$4:AC$26,$R$4:$R$26)*($R19-COUNTIF(BM$4:BM19,"Hold"))+INTERCEPT(AC$4:AC$26,$R$4:$R$26)),NA())</f>
        <v>#N/A</v>
      </c>
      <c r="AP19" s="51" t="e">
        <f>IFERROR(IF(COUNT($U$4:$U19)&lt;&gt;AP$2,NA(),SLOPE(AD$4:AD$26,$R$4:$R$26)*($R19-COUNTIF(BN$4:BN19,"Hold"))+INTERCEPT(AD$4:AD$26,$R$4:$R$26)),NA())</f>
        <v>#N/A</v>
      </c>
      <c r="AQ19" s="51" t="e">
        <f>IFERROR(IF(COUNT($U$4:$U19)&lt;&gt;AQ$2,NA(),SLOPE(AE$4:AE$26,$R$4:$R$26)*($R19-COUNTIF(BO$4:BO19,"Hold"))+INTERCEPT(AE$4:AE$26,$R$4:$R$26)),NA())</f>
        <v>#N/A</v>
      </c>
      <c r="AR19" s="51" t="e">
        <f>IFERROR(IF(COUNT($U$4:$U19)&lt;&gt;AR$2,NA(),SLOPE(AF$4:AF$26,$R$4:$R$26)*($R19-COUNTIF(BP$4:BP19,"Hold"))+INTERCEPT(AF$4:AF$26,$R$4:$R$26)),NA())</f>
        <v>#N/A</v>
      </c>
      <c r="AS19" s="51" t="e">
        <f>IFERROR(IF(COUNT($U$4:$U19)&lt;&gt;AS$2,NA(),SLOPE(AG$4:AG$26,$R$4:$R$26)*($R19-COUNTIF(BQ$4:BQ19,"Hold"))+INTERCEPT(AG$4:AG$26,$R$4:$R$26)),NA())</f>
        <v>#N/A</v>
      </c>
      <c r="AT19" s="51" t="e">
        <f>IFERROR(IF(COUNT($U$4:$U19)&lt;&gt;AT$2,NA(),SLOPE(AH$4:AH$26,$R$4:$R$26)*($R19-COUNTIF(BR$4:BR19,"Hold"))+INTERCEPT(AH$4:AH$26,$R$4:$R$26)),NA())</f>
        <v>#N/A</v>
      </c>
      <c r="AU19" s="51" t="e">
        <f>IFERROR(IF(COUNT($U$4:$U19)&lt;&gt;AU$2,NA(),SLOPE(AI$4:AI$26,$R$4:$R$26)*($R19-COUNTIF(BS$4:BS19,"Hold"))+INTERCEPT(AI$4:AI$26,$R$4:$R$26)),NA())</f>
        <v>#N/A</v>
      </c>
      <c r="AV19" s="57" t="e">
        <f>IF(AND(ISNUMBER($U19),COUNT($U$4:$U19)=AV$2),$G19,IF($H19="Hold",AV18,IF(COUNT($U$4:$U19)=AV$2,$V19+AV18,NA())))</f>
        <v>#N/A</v>
      </c>
      <c r="AW19" s="57" t="e">
        <f>IF(AND(ISNUMBER($U19),COUNT($U$4:$U19)=AW$2),$G19,IF($H19="Hold",AW18,IF(COUNT($U$4:$U19)=AW$2,$V19+AW18,NA())))</f>
        <v>#N/A</v>
      </c>
      <c r="AX19" s="57" t="e">
        <f>IF(AND(ISNUMBER($U19),COUNT($U$4:$U19)=AX$2),$G19,IF($H19="Hold",AX18,IF(COUNT($U$4:$U19)=AX$2,$V19+AX18,NA())))</f>
        <v>#N/A</v>
      </c>
      <c r="AY19" s="57" t="e">
        <f>IF(AND(ISNUMBER($U19),COUNT($U$4:$U19)=AY$2),$G19,IF($H19="Hold",AY18,IF(COUNT($U$4:$U19)=AY$2,$V19+AY18,NA())))</f>
        <v>#N/A</v>
      </c>
      <c r="AZ19" s="57" t="e">
        <f>IF(AND(ISNUMBER($U19),COUNT($U$4:$U19)=AZ$2),$G19,IF($H19="Hold",AZ18,IF(COUNT($U$4:$U19)=AZ$2,$V19+AZ18,NA())))</f>
        <v>#N/A</v>
      </c>
      <c r="BA19" s="57" t="e">
        <f>IF(AND(ISNUMBER($U19),COUNT($U$4:$U19)=BA$2),$G19,IF($H19="Hold",BA18,IF(COUNT($U$4:$U19)=BA$2,$V19+BA18,NA())))</f>
        <v>#N/A</v>
      </c>
      <c r="BB19" s="57" t="e">
        <f>IF(AND(ISNUMBER($U19),COUNT($U$4:$U19)=BB$2),$G19,IF($H19="Hold",BB18,IF(COUNT($U$4:$U19)=BB$2,$V19+BB18,NA())))</f>
        <v>#N/A</v>
      </c>
      <c r="BC19" s="57" t="e">
        <f>IF(AND(ISNUMBER($U19),COUNT($U$4:$U19)=BC$2),$G19,IF($H19="Hold",BC18,IF(COUNT($U$4:$U19)=BC$2,$V19+BC18,NA())))</f>
        <v>#N/A</v>
      </c>
      <c r="BD19" s="57" t="e">
        <f>IF(AND(ISNUMBER($U19),COUNT($U$4:$U19)=BD$2),$G19,IF($H19="Hold",BD18,IF(COUNT($U$4:$U19)=BD$2,$V19+BD18,NA())))</f>
        <v>#N/A</v>
      </c>
      <c r="BE19" s="57" t="e">
        <f>IF(AND(ISNUMBER($U19),COUNT($U$4:$U19)=BE$2),$G19,IF($H19="Hold",BE18,IF(COUNT($U$4:$U19)=BE$2,$V19+BE18,NA())))</f>
        <v>#N/A</v>
      </c>
      <c r="BF19" s="57" t="e">
        <f>IF(AND(ISNUMBER($U19),COUNT($U$4:$U19)=BF$2),$G19,IF($H19="Hold",BF18,IF(COUNT($U$4:$U19)=BF$2,$V19+BF18,NA())))</f>
        <v>#N/A</v>
      </c>
      <c r="BG19" s="57" t="e">
        <f>IF(AND(ISNUMBER($U19),COUNT($U$4:$U19)=BG$2),$G19,IF($H19="Hold",BG18,IF(COUNT($U$4:$U19)=BG$2,$V19+BG18,NA())))</f>
        <v>#N/A</v>
      </c>
      <c r="BH19" s="55" t="e">
        <f>IF(AND(COUNT($U$4:$U19)=BH$2,$H19="Hold"),"Hold",NA())</f>
        <v>#N/A</v>
      </c>
      <c r="BI19" s="55" t="e">
        <f>IF(AND(COUNT($U$4:$U19)=BI$2,$H19="Hold"),"Hold",NA())</f>
        <v>#N/A</v>
      </c>
      <c r="BJ19" s="55" t="e">
        <f>IF(AND(COUNT($U$4:$U19)=BJ$2,$H19="Hold"),"Hold",NA())</f>
        <v>#N/A</v>
      </c>
      <c r="BK19" s="55" t="e">
        <f>IF(AND(COUNT($U$4:$U19)=BK$2,$H19="Hold"),"Hold",NA())</f>
        <v>#N/A</v>
      </c>
      <c r="BL19" s="55" t="e">
        <f>IF(AND(COUNT($U$4:$U19)=BL$2,$H19="Hold"),"Hold",NA())</f>
        <v>#N/A</v>
      </c>
      <c r="BM19" s="55" t="e">
        <f>IF(AND(COUNT($U$4:$U19)=BM$2,$H19="Hold"),"Hold",NA())</f>
        <v>#N/A</v>
      </c>
      <c r="BN19" s="55" t="e">
        <f>IF(AND(COUNT($U$4:$U19)=BN$2,$H19="Hold"),"Hold",NA())</f>
        <v>#N/A</v>
      </c>
      <c r="BO19" s="55" t="e">
        <f>IF(AND(COUNT($U$4:$U19)=BO$2,$H19="Hold"),"Hold",NA())</f>
        <v>#N/A</v>
      </c>
      <c r="BP19" s="55" t="e">
        <f>IF(AND(COUNT($U$4:$U19)=BP$2,$H19="Hold"),"Hold",NA())</f>
        <v>#N/A</v>
      </c>
      <c r="BQ19" s="55" t="e">
        <f>IF(AND(COUNT($U$4:$U19)=BQ$2,$H19="Hold"),"Hold",NA())</f>
        <v>#N/A</v>
      </c>
      <c r="BR19" s="55" t="e">
        <f>IF(AND(COUNT($U$4:$U19)=BR$2,$H19="Hold"),"Hold",NA())</f>
        <v>#N/A</v>
      </c>
      <c r="BS19" s="55" t="e">
        <f>IF(AND(COUNT($U$4:$U19)=BS$2,$H19="Hold"),"Hold",NA())</f>
        <v>#N/A</v>
      </c>
    </row>
    <row r="20" spans="1:71" s="96" customFormat="1" ht="18.75" customHeight="1" x14ac:dyDescent="0.25">
      <c r="B20" s="23"/>
      <c r="C20" s="95"/>
      <c r="D20" s="9">
        <f t="shared" si="2"/>
        <v>32</v>
      </c>
      <c r="E20" s="10">
        <f t="shared" si="3"/>
        <v>42814</v>
      </c>
      <c r="F20" s="5" t="str">
        <f>IFERROR(IF(COUNT(G$4:G20)=0,"",IF(H20="Hold",F19,IF(ISNUMBER(U20),G20,F19+V20))),"")</f>
        <v/>
      </c>
      <c r="G20" s="13"/>
      <c r="H20" s="27"/>
      <c r="I20" s="17"/>
      <c r="J20" s="93"/>
      <c r="K20" s="34"/>
      <c r="L20" s="40" t="s">
        <v>66</v>
      </c>
      <c r="M20" s="126" t="s">
        <v>79</v>
      </c>
      <c r="N20" s="97">
        <v>5.55</v>
      </c>
      <c r="O20" s="75"/>
      <c r="P20" s="37"/>
      <c r="R20" s="46">
        <v>17</v>
      </c>
      <c r="S20" s="47" t="e">
        <f t="shared" si="0"/>
        <v>#N/A</v>
      </c>
      <c r="T20" s="47"/>
      <c r="U20" s="52" t="str">
        <f>IF(H20="30 Mins",$N$19,IF(H20="45 Mins",$N$20,IF(H20="60 Mins",$N$21,IF(H20="Alt 1",$N$22,IF(H20="Alt 2",$N$23,IF(H20="Alt 3",$N$24,IF(H20="Alt 4",$N$25,IF(H20="Alt 5",#REF!,IF(H20="Change",V19,"")))))))))</f>
        <v/>
      </c>
      <c r="V20" s="53" t="e">
        <f>IF(COUNT(U$4:U20)=0,NA(),IF(ISNUMBER(U20),U20,V19))</f>
        <v>#N/A</v>
      </c>
      <c r="W20" s="48" t="e">
        <f t="shared" si="1"/>
        <v>#N/A</v>
      </c>
      <c r="X20" s="72" t="str">
        <f>IF(AND(ISNUMBER($S20),COUNT($U$4:$U20)=X$2),$S20,"")</f>
        <v/>
      </c>
      <c r="Y20" s="72" t="str">
        <f>IF(AND(ISNUMBER($S20),COUNT($U$4:$U20)=Y$2),$S20,"")</f>
        <v/>
      </c>
      <c r="Z20" s="72" t="str">
        <f>IF(AND(ISNUMBER($S20),COUNT($U$4:$U20)=Z$2),$S20,"")</f>
        <v/>
      </c>
      <c r="AA20" s="72" t="str">
        <f>IF(AND(ISNUMBER($S20),COUNT($U$4:$U20)=AA$2),$S20,"")</f>
        <v/>
      </c>
      <c r="AB20" s="72" t="str">
        <f>IF(AND(ISNUMBER($S20),COUNT($U$4:$U20)=AB$2),$S20,"")</f>
        <v/>
      </c>
      <c r="AC20" s="72" t="str">
        <f>IF(AND(ISNUMBER($S20),COUNT($U$4:$U20)=AC$2),$S20,"")</f>
        <v/>
      </c>
      <c r="AD20" s="72" t="str">
        <f>IF(AND(ISNUMBER($S20),COUNT($U$4:$U20)=AD$2),$S20,"")</f>
        <v/>
      </c>
      <c r="AE20" s="72" t="str">
        <f>IF(AND(ISNUMBER($S20),COUNT($U$4:$U20)=AE$2),$S20,"")</f>
        <v/>
      </c>
      <c r="AF20" s="72" t="str">
        <f>IF(AND(ISNUMBER($S20),COUNT($U$4:$U20)=AF$2),$S20,"")</f>
        <v/>
      </c>
      <c r="AG20" s="72" t="str">
        <f>IF(AND(ISNUMBER($S20),COUNT($U$4:$U20)=AG$2),$S20,"")</f>
        <v/>
      </c>
      <c r="AH20" s="72" t="str">
        <f>IF(AND(ISNUMBER($S20),COUNT($U$4:$U20)=AH$2),$S20,"")</f>
        <v/>
      </c>
      <c r="AI20" s="72" t="str">
        <f>IF(AND(ISNUMBER($S20),COUNT($U$4:$U20)=AI$2),$S20,"")</f>
        <v/>
      </c>
      <c r="AJ20" s="51" t="e">
        <f>IFERROR(IF(COUNT($U$4:$U20)&lt;&gt;AJ$2,NA(),SLOPE(X$4:X$26,$R$4:$R$26)*($R20-COUNTIF(BH$4:BH20,"Hold"))+INTERCEPT(X$4:X$26,$R$4:$R$26)),NA())</f>
        <v>#N/A</v>
      </c>
      <c r="AK20" s="51" t="e">
        <f>IFERROR(IF(COUNT($U$4:$U20)&lt;&gt;AK$2,NA(),SLOPE(Y$4:Y$26,$R$4:$R$26)*($R20-COUNTIF(BI$4:BI20,"Hold"))+INTERCEPT(Y$4:Y$26,$R$4:$R$26)),NA())</f>
        <v>#N/A</v>
      </c>
      <c r="AL20" s="51" t="e">
        <f>IFERROR(IF(COUNT($U$4:$U20)&lt;&gt;AL$2,NA(),SLOPE(Z$4:Z$26,$R$4:$R$26)*($R20-COUNTIF(BJ$4:BJ20,"Hold"))+INTERCEPT(Z$4:Z$26,$R$4:$R$26)),NA())</f>
        <v>#N/A</v>
      </c>
      <c r="AM20" s="51" t="e">
        <f>IFERROR(IF(COUNT($U$4:$U20)&lt;&gt;AM$2,NA(),SLOPE(AA$4:AA$26,$R$4:$R$26)*($R20-COUNTIF(BK$4:BK20,"Hold"))+INTERCEPT(AA$4:AA$26,$R$4:$R$26)),NA())</f>
        <v>#N/A</v>
      </c>
      <c r="AN20" s="51" t="e">
        <f>IFERROR(IF(COUNT($U$4:$U20)&lt;&gt;AN$2,NA(),SLOPE(AB$4:AB$26,$R$4:$R$26)*($R20-COUNTIF(BL$4:BL20,"Hold"))+INTERCEPT(AB$4:AB$26,$R$4:$R$26)),NA())</f>
        <v>#N/A</v>
      </c>
      <c r="AO20" s="51" t="e">
        <f>IFERROR(IF(COUNT($U$4:$U20)&lt;&gt;AO$2,NA(),SLOPE(AC$4:AC$26,$R$4:$R$26)*($R20-COUNTIF(BM$4:BM20,"Hold"))+INTERCEPT(AC$4:AC$26,$R$4:$R$26)),NA())</f>
        <v>#N/A</v>
      </c>
      <c r="AP20" s="51" t="e">
        <f>IFERROR(IF(COUNT($U$4:$U20)&lt;&gt;AP$2,NA(),SLOPE(AD$4:AD$26,$R$4:$R$26)*($R20-COUNTIF(BN$4:BN20,"Hold"))+INTERCEPT(AD$4:AD$26,$R$4:$R$26)),NA())</f>
        <v>#N/A</v>
      </c>
      <c r="AQ20" s="51" t="e">
        <f>IFERROR(IF(COUNT($U$4:$U20)&lt;&gt;AQ$2,NA(),SLOPE(AE$4:AE$26,$R$4:$R$26)*($R20-COUNTIF(BO$4:BO20,"Hold"))+INTERCEPT(AE$4:AE$26,$R$4:$R$26)),NA())</f>
        <v>#N/A</v>
      </c>
      <c r="AR20" s="51" t="e">
        <f>IFERROR(IF(COUNT($U$4:$U20)&lt;&gt;AR$2,NA(),SLOPE(AF$4:AF$26,$R$4:$R$26)*($R20-COUNTIF(BP$4:BP20,"Hold"))+INTERCEPT(AF$4:AF$26,$R$4:$R$26)),NA())</f>
        <v>#N/A</v>
      </c>
      <c r="AS20" s="51" t="e">
        <f>IFERROR(IF(COUNT($U$4:$U20)&lt;&gt;AS$2,NA(),SLOPE(AG$4:AG$26,$R$4:$R$26)*($R20-COUNTIF(BQ$4:BQ20,"Hold"))+INTERCEPT(AG$4:AG$26,$R$4:$R$26)),NA())</f>
        <v>#N/A</v>
      </c>
      <c r="AT20" s="51" t="e">
        <f>IFERROR(IF(COUNT($U$4:$U20)&lt;&gt;AT$2,NA(),SLOPE(AH$4:AH$26,$R$4:$R$26)*($R20-COUNTIF(BR$4:BR20,"Hold"))+INTERCEPT(AH$4:AH$26,$R$4:$R$26)),NA())</f>
        <v>#N/A</v>
      </c>
      <c r="AU20" s="51" t="e">
        <f>IFERROR(IF(COUNT($U$4:$U20)&lt;&gt;AU$2,NA(),SLOPE(AI$4:AI$26,$R$4:$R$26)*($R20-COUNTIF(BS$4:BS20,"Hold"))+INTERCEPT(AI$4:AI$26,$R$4:$R$26)),NA())</f>
        <v>#N/A</v>
      </c>
      <c r="AV20" s="57" t="e">
        <f>IF(AND(ISNUMBER($U20),COUNT($U$4:$U20)=AV$2),$G20,IF($H20="Hold",AV19,IF(COUNT($U$4:$U20)=AV$2,$V20+AV19,NA())))</f>
        <v>#N/A</v>
      </c>
      <c r="AW20" s="57" t="e">
        <f>IF(AND(ISNUMBER($U20),COUNT($U$4:$U20)=AW$2),$G20,IF($H20="Hold",AW19,IF(COUNT($U$4:$U20)=AW$2,$V20+AW19,NA())))</f>
        <v>#N/A</v>
      </c>
      <c r="AX20" s="57" t="e">
        <f>IF(AND(ISNUMBER($U20),COUNT($U$4:$U20)=AX$2),$G20,IF($H20="Hold",AX19,IF(COUNT($U$4:$U20)=AX$2,$V20+AX19,NA())))</f>
        <v>#N/A</v>
      </c>
      <c r="AY20" s="57" t="e">
        <f>IF(AND(ISNUMBER($U20),COUNT($U$4:$U20)=AY$2),$G20,IF($H20="Hold",AY19,IF(COUNT($U$4:$U20)=AY$2,$V20+AY19,NA())))</f>
        <v>#N/A</v>
      </c>
      <c r="AZ20" s="57" t="e">
        <f>IF(AND(ISNUMBER($U20),COUNT($U$4:$U20)=AZ$2),$G20,IF($H20="Hold",AZ19,IF(COUNT($U$4:$U20)=AZ$2,$V20+AZ19,NA())))</f>
        <v>#N/A</v>
      </c>
      <c r="BA20" s="57" t="e">
        <f>IF(AND(ISNUMBER($U20),COUNT($U$4:$U20)=BA$2),$G20,IF($H20="Hold",BA19,IF(COUNT($U$4:$U20)=BA$2,$V20+BA19,NA())))</f>
        <v>#N/A</v>
      </c>
      <c r="BB20" s="57" t="e">
        <f>IF(AND(ISNUMBER($U20),COUNT($U$4:$U20)=BB$2),$G20,IF($H20="Hold",BB19,IF(COUNT($U$4:$U20)=BB$2,$V20+BB19,NA())))</f>
        <v>#N/A</v>
      </c>
      <c r="BC20" s="57" t="e">
        <f>IF(AND(ISNUMBER($U20),COUNT($U$4:$U20)=BC$2),$G20,IF($H20="Hold",BC19,IF(COUNT($U$4:$U20)=BC$2,$V20+BC19,NA())))</f>
        <v>#N/A</v>
      </c>
      <c r="BD20" s="57" t="e">
        <f>IF(AND(ISNUMBER($U20),COUNT($U$4:$U20)=BD$2),$G20,IF($H20="Hold",BD19,IF(COUNT($U$4:$U20)=BD$2,$V20+BD19,NA())))</f>
        <v>#N/A</v>
      </c>
      <c r="BE20" s="57" t="e">
        <f>IF(AND(ISNUMBER($U20),COUNT($U$4:$U20)=BE$2),$G20,IF($H20="Hold",BE19,IF(COUNT($U$4:$U20)=BE$2,$V20+BE19,NA())))</f>
        <v>#N/A</v>
      </c>
      <c r="BF20" s="57" t="e">
        <f>IF(AND(ISNUMBER($U20),COUNT($U$4:$U20)=BF$2),$G20,IF($H20="Hold",BF19,IF(COUNT($U$4:$U20)=BF$2,$V20+BF19,NA())))</f>
        <v>#N/A</v>
      </c>
      <c r="BG20" s="57" t="e">
        <f>IF(AND(ISNUMBER($U20),COUNT($U$4:$U20)=BG$2),$G20,IF($H20="Hold",BG19,IF(COUNT($U$4:$U20)=BG$2,$V20+BG19,NA())))</f>
        <v>#N/A</v>
      </c>
      <c r="BH20" s="55" t="e">
        <f>IF(AND(COUNT($U$4:$U20)=BH$2,$H20="Hold"),"Hold",NA())</f>
        <v>#N/A</v>
      </c>
      <c r="BI20" s="55" t="e">
        <f>IF(AND(COUNT($U$4:$U20)=BI$2,$H20="Hold"),"Hold",NA())</f>
        <v>#N/A</v>
      </c>
      <c r="BJ20" s="55" t="e">
        <f>IF(AND(COUNT($U$4:$U20)=BJ$2,$H20="Hold"),"Hold",NA())</f>
        <v>#N/A</v>
      </c>
      <c r="BK20" s="55" t="e">
        <f>IF(AND(COUNT($U$4:$U20)=BK$2,$H20="Hold"),"Hold",NA())</f>
        <v>#N/A</v>
      </c>
      <c r="BL20" s="55" t="e">
        <f>IF(AND(COUNT($U$4:$U20)=BL$2,$H20="Hold"),"Hold",NA())</f>
        <v>#N/A</v>
      </c>
      <c r="BM20" s="55" t="e">
        <f>IF(AND(COUNT($U$4:$U20)=BM$2,$H20="Hold"),"Hold",NA())</f>
        <v>#N/A</v>
      </c>
      <c r="BN20" s="55" t="e">
        <f>IF(AND(COUNT($U$4:$U20)=BN$2,$H20="Hold"),"Hold",NA())</f>
        <v>#N/A</v>
      </c>
      <c r="BO20" s="55" t="e">
        <f>IF(AND(COUNT($U$4:$U20)=BO$2,$H20="Hold"),"Hold",NA())</f>
        <v>#N/A</v>
      </c>
      <c r="BP20" s="55" t="e">
        <f>IF(AND(COUNT($U$4:$U20)=BP$2,$H20="Hold"),"Hold",NA())</f>
        <v>#N/A</v>
      </c>
      <c r="BQ20" s="55" t="e">
        <f>IF(AND(COUNT($U$4:$U20)=BQ$2,$H20="Hold"),"Hold",NA())</f>
        <v>#N/A</v>
      </c>
      <c r="BR20" s="55" t="e">
        <f>IF(AND(COUNT($U$4:$U20)=BR$2,$H20="Hold"),"Hold",NA())</f>
        <v>#N/A</v>
      </c>
      <c r="BS20" s="55" t="e">
        <f>IF(AND(COUNT($U$4:$U20)=BS$2,$H20="Hold"),"Hold",NA())</f>
        <v>#N/A</v>
      </c>
    </row>
    <row r="21" spans="1:71" s="96" customFormat="1" ht="18.75" customHeight="1" x14ac:dyDescent="0.25">
      <c r="B21" s="23"/>
      <c r="C21" s="95"/>
      <c r="D21" s="9">
        <f t="shared" si="2"/>
        <v>34</v>
      </c>
      <c r="E21" s="10">
        <f t="shared" si="3"/>
        <v>42828</v>
      </c>
      <c r="F21" s="5" t="str">
        <f>IFERROR(IF(COUNT(G$4:G21)=0,"",IF(H21="Hold",F20,IF(ISNUMBER(U21),G21,F20+V21))),"")</f>
        <v/>
      </c>
      <c r="G21" s="13"/>
      <c r="H21" s="27"/>
      <c r="I21" s="17"/>
      <c r="J21" s="93"/>
      <c r="K21" s="34"/>
      <c r="L21" s="25" t="s">
        <v>67</v>
      </c>
      <c r="M21" s="133" t="s">
        <v>79</v>
      </c>
      <c r="N21" s="97">
        <v>6.6</v>
      </c>
      <c r="O21" s="75"/>
      <c r="P21" s="37"/>
      <c r="R21" s="46">
        <v>18</v>
      </c>
      <c r="S21" s="47" t="e">
        <f t="shared" si="0"/>
        <v>#N/A</v>
      </c>
      <c r="T21" s="47"/>
      <c r="U21" s="52" t="str">
        <f>IF(H21="30 Mins",$N$19,IF(H21="45 Mins",$N$20,IF(H21="60 Mins",$N$21,IF(H21="Alt 1",$N$22,IF(H21="Alt 2",$N$23,IF(H21="Alt 3",$N$24,IF(H21="Alt 4",$N$25,IF(H21="Alt 5",#REF!,IF(H21="Change",V20,"")))))))))</f>
        <v/>
      </c>
      <c r="V21" s="53" t="e">
        <f>IF(COUNT(U$4:U21)=0,NA(),IF(ISNUMBER(U21),U21,V20))</f>
        <v>#N/A</v>
      </c>
      <c r="W21" s="48" t="e">
        <f t="shared" si="1"/>
        <v>#N/A</v>
      </c>
      <c r="X21" s="72" t="str">
        <f>IF(AND(ISNUMBER($S21),COUNT($U$4:$U21)=X$2),$S21,"")</f>
        <v/>
      </c>
      <c r="Y21" s="72" t="str">
        <f>IF(AND(ISNUMBER($S21),COUNT($U$4:$U21)=Y$2),$S21,"")</f>
        <v/>
      </c>
      <c r="Z21" s="72" t="str">
        <f>IF(AND(ISNUMBER($S21),COUNT($U$4:$U21)=Z$2),$S21,"")</f>
        <v/>
      </c>
      <c r="AA21" s="72" t="str">
        <f>IF(AND(ISNUMBER($S21),COUNT($U$4:$U21)=AA$2),$S21,"")</f>
        <v/>
      </c>
      <c r="AB21" s="72" t="str">
        <f>IF(AND(ISNUMBER($S21),COUNT($U$4:$U21)=AB$2),$S21,"")</f>
        <v/>
      </c>
      <c r="AC21" s="72" t="str">
        <f>IF(AND(ISNUMBER($S21),COUNT($U$4:$U21)=AC$2),$S21,"")</f>
        <v/>
      </c>
      <c r="AD21" s="72" t="str">
        <f>IF(AND(ISNUMBER($S21),COUNT($U$4:$U21)=AD$2),$S21,"")</f>
        <v/>
      </c>
      <c r="AE21" s="72" t="str">
        <f>IF(AND(ISNUMBER($S21),COUNT($U$4:$U21)=AE$2),$S21,"")</f>
        <v/>
      </c>
      <c r="AF21" s="72" t="str">
        <f>IF(AND(ISNUMBER($S21),COUNT($U$4:$U21)=AF$2),$S21,"")</f>
        <v/>
      </c>
      <c r="AG21" s="72" t="str">
        <f>IF(AND(ISNUMBER($S21),COUNT($U$4:$U21)=AG$2),$S21,"")</f>
        <v/>
      </c>
      <c r="AH21" s="72" t="str">
        <f>IF(AND(ISNUMBER($S21),COUNT($U$4:$U21)=AH$2),$S21,"")</f>
        <v/>
      </c>
      <c r="AI21" s="72" t="str">
        <f>IF(AND(ISNUMBER($S21),COUNT($U$4:$U21)=AI$2),$S21,"")</f>
        <v/>
      </c>
      <c r="AJ21" s="51" t="e">
        <f>IFERROR(IF(COUNT($U$4:$U21)&lt;&gt;AJ$2,NA(),SLOPE(X$4:X$26,$R$4:$R$26)*($R21-COUNTIF(BH$4:BH21,"Hold"))+INTERCEPT(X$4:X$26,$R$4:$R$26)),NA())</f>
        <v>#N/A</v>
      </c>
      <c r="AK21" s="51" t="e">
        <f>IFERROR(IF(COUNT($U$4:$U21)&lt;&gt;AK$2,NA(),SLOPE(Y$4:Y$26,$R$4:$R$26)*($R21-COUNTIF(BI$4:BI21,"Hold"))+INTERCEPT(Y$4:Y$26,$R$4:$R$26)),NA())</f>
        <v>#N/A</v>
      </c>
      <c r="AL21" s="51" t="e">
        <f>IFERROR(IF(COUNT($U$4:$U21)&lt;&gt;AL$2,NA(),SLOPE(Z$4:Z$26,$R$4:$R$26)*($R21-COUNTIF(BJ$4:BJ21,"Hold"))+INTERCEPT(Z$4:Z$26,$R$4:$R$26)),NA())</f>
        <v>#N/A</v>
      </c>
      <c r="AM21" s="51" t="e">
        <f>IFERROR(IF(COUNT($U$4:$U21)&lt;&gt;AM$2,NA(),SLOPE(AA$4:AA$26,$R$4:$R$26)*($R21-COUNTIF(BK$4:BK21,"Hold"))+INTERCEPT(AA$4:AA$26,$R$4:$R$26)),NA())</f>
        <v>#N/A</v>
      </c>
      <c r="AN21" s="51" t="e">
        <f>IFERROR(IF(COUNT($U$4:$U21)&lt;&gt;AN$2,NA(),SLOPE(AB$4:AB$26,$R$4:$R$26)*($R21-COUNTIF(BL$4:BL21,"Hold"))+INTERCEPT(AB$4:AB$26,$R$4:$R$26)),NA())</f>
        <v>#N/A</v>
      </c>
      <c r="AO21" s="51" t="e">
        <f>IFERROR(IF(COUNT($U$4:$U21)&lt;&gt;AO$2,NA(),SLOPE(AC$4:AC$26,$R$4:$R$26)*($R21-COUNTIF(BM$4:BM21,"Hold"))+INTERCEPT(AC$4:AC$26,$R$4:$R$26)),NA())</f>
        <v>#N/A</v>
      </c>
      <c r="AP21" s="51" t="e">
        <f>IFERROR(IF(COUNT($U$4:$U21)&lt;&gt;AP$2,NA(),SLOPE(AD$4:AD$26,$R$4:$R$26)*($R21-COUNTIF(BN$4:BN21,"Hold"))+INTERCEPT(AD$4:AD$26,$R$4:$R$26)),NA())</f>
        <v>#N/A</v>
      </c>
      <c r="AQ21" s="51" t="e">
        <f>IFERROR(IF(COUNT($U$4:$U21)&lt;&gt;AQ$2,NA(),SLOPE(AE$4:AE$26,$R$4:$R$26)*($R21-COUNTIF(BO$4:BO21,"Hold"))+INTERCEPT(AE$4:AE$26,$R$4:$R$26)),NA())</f>
        <v>#N/A</v>
      </c>
      <c r="AR21" s="51" t="e">
        <f>IFERROR(IF(COUNT($U$4:$U21)&lt;&gt;AR$2,NA(),SLOPE(AF$4:AF$26,$R$4:$R$26)*($R21-COUNTIF(BP$4:BP21,"Hold"))+INTERCEPT(AF$4:AF$26,$R$4:$R$26)),NA())</f>
        <v>#N/A</v>
      </c>
      <c r="AS21" s="51" t="e">
        <f>IFERROR(IF(COUNT($U$4:$U21)&lt;&gt;AS$2,NA(),SLOPE(AG$4:AG$26,$R$4:$R$26)*($R21-COUNTIF(BQ$4:BQ21,"Hold"))+INTERCEPT(AG$4:AG$26,$R$4:$R$26)),NA())</f>
        <v>#N/A</v>
      </c>
      <c r="AT21" s="51" t="e">
        <f>IFERROR(IF(COUNT($U$4:$U21)&lt;&gt;AT$2,NA(),SLOPE(AH$4:AH$26,$R$4:$R$26)*($R21-COUNTIF(BR$4:BR21,"Hold"))+INTERCEPT(AH$4:AH$26,$R$4:$R$26)),NA())</f>
        <v>#N/A</v>
      </c>
      <c r="AU21" s="51" t="e">
        <f>IFERROR(IF(COUNT($U$4:$U21)&lt;&gt;AU$2,NA(),SLOPE(AI$4:AI$26,$R$4:$R$26)*($R21-COUNTIF(BS$4:BS21,"Hold"))+INTERCEPT(AI$4:AI$26,$R$4:$R$26)),NA())</f>
        <v>#N/A</v>
      </c>
      <c r="AV21" s="57" t="e">
        <f>IF(AND(ISNUMBER($U21),COUNT($U$4:$U21)=AV$2),$G21,IF($H21="Hold",AV20,IF(COUNT($U$4:$U21)=AV$2,$V21+AV20,NA())))</f>
        <v>#N/A</v>
      </c>
      <c r="AW21" s="57" t="e">
        <f>IF(AND(ISNUMBER($U21),COUNT($U$4:$U21)=AW$2),$G21,IF($H21="Hold",AW20,IF(COUNT($U$4:$U21)=AW$2,$V21+AW20,NA())))</f>
        <v>#N/A</v>
      </c>
      <c r="AX21" s="57" t="e">
        <f>IF(AND(ISNUMBER($U21),COUNT($U$4:$U21)=AX$2),$G21,IF($H21="Hold",AX20,IF(COUNT($U$4:$U21)=AX$2,$V21+AX20,NA())))</f>
        <v>#N/A</v>
      </c>
      <c r="AY21" s="57" t="e">
        <f>IF(AND(ISNUMBER($U21),COUNT($U$4:$U21)=AY$2),$G21,IF($H21="Hold",AY20,IF(COUNT($U$4:$U21)=AY$2,$V21+AY20,NA())))</f>
        <v>#N/A</v>
      </c>
      <c r="AZ21" s="57" t="e">
        <f>IF(AND(ISNUMBER($U21),COUNT($U$4:$U21)=AZ$2),$G21,IF($H21="Hold",AZ20,IF(COUNT($U$4:$U21)=AZ$2,$V21+AZ20,NA())))</f>
        <v>#N/A</v>
      </c>
      <c r="BA21" s="57" t="e">
        <f>IF(AND(ISNUMBER($U21),COUNT($U$4:$U21)=BA$2),$G21,IF($H21="Hold",BA20,IF(COUNT($U$4:$U21)=BA$2,$V21+BA20,NA())))</f>
        <v>#N/A</v>
      </c>
      <c r="BB21" s="57" t="e">
        <f>IF(AND(ISNUMBER($U21),COUNT($U$4:$U21)=BB$2),$G21,IF($H21="Hold",BB20,IF(COUNT($U$4:$U21)=BB$2,$V21+BB20,NA())))</f>
        <v>#N/A</v>
      </c>
      <c r="BC21" s="57" t="e">
        <f>IF(AND(ISNUMBER($U21),COUNT($U$4:$U21)=BC$2),$G21,IF($H21="Hold",BC20,IF(COUNT($U$4:$U21)=BC$2,$V21+BC20,NA())))</f>
        <v>#N/A</v>
      </c>
      <c r="BD21" s="57" t="e">
        <f>IF(AND(ISNUMBER($U21),COUNT($U$4:$U21)=BD$2),$G21,IF($H21="Hold",BD20,IF(COUNT($U$4:$U21)=BD$2,$V21+BD20,NA())))</f>
        <v>#N/A</v>
      </c>
      <c r="BE21" s="57" t="e">
        <f>IF(AND(ISNUMBER($U21),COUNT($U$4:$U21)=BE$2),$G21,IF($H21="Hold",BE20,IF(COUNT($U$4:$U21)=BE$2,$V21+BE20,NA())))</f>
        <v>#N/A</v>
      </c>
      <c r="BF21" s="57" t="e">
        <f>IF(AND(ISNUMBER($U21),COUNT($U$4:$U21)=BF$2),$G21,IF($H21="Hold",BF20,IF(COUNT($U$4:$U21)=BF$2,$V21+BF20,NA())))</f>
        <v>#N/A</v>
      </c>
      <c r="BG21" s="57" t="e">
        <f>IF(AND(ISNUMBER($U21),COUNT($U$4:$U21)=BG$2),$G21,IF($H21="Hold",BG20,IF(COUNT($U$4:$U21)=BG$2,$V21+BG20,NA())))</f>
        <v>#N/A</v>
      </c>
      <c r="BH21" s="55" t="e">
        <f>IF(AND(COUNT($U$4:$U21)=BH$2,$H21="Hold"),"Hold",NA())</f>
        <v>#N/A</v>
      </c>
      <c r="BI21" s="55" t="e">
        <f>IF(AND(COUNT($U$4:$U21)=BI$2,$H21="Hold"),"Hold",NA())</f>
        <v>#N/A</v>
      </c>
      <c r="BJ21" s="55" t="e">
        <f>IF(AND(COUNT($U$4:$U21)=BJ$2,$H21="Hold"),"Hold",NA())</f>
        <v>#N/A</v>
      </c>
      <c r="BK21" s="55" t="e">
        <f>IF(AND(COUNT($U$4:$U21)=BK$2,$H21="Hold"),"Hold",NA())</f>
        <v>#N/A</v>
      </c>
      <c r="BL21" s="55" t="e">
        <f>IF(AND(COUNT($U$4:$U21)=BL$2,$H21="Hold"),"Hold",NA())</f>
        <v>#N/A</v>
      </c>
      <c r="BM21" s="55" t="e">
        <f>IF(AND(COUNT($U$4:$U21)=BM$2,$H21="Hold"),"Hold",NA())</f>
        <v>#N/A</v>
      </c>
      <c r="BN21" s="55" t="e">
        <f>IF(AND(COUNT($U$4:$U21)=BN$2,$H21="Hold"),"Hold",NA())</f>
        <v>#N/A</v>
      </c>
      <c r="BO21" s="55" t="e">
        <f>IF(AND(COUNT($U$4:$U21)=BO$2,$H21="Hold"),"Hold",NA())</f>
        <v>#N/A</v>
      </c>
      <c r="BP21" s="55" t="e">
        <f>IF(AND(COUNT($U$4:$U21)=BP$2,$H21="Hold"),"Hold",NA())</f>
        <v>#N/A</v>
      </c>
      <c r="BQ21" s="55" t="e">
        <f>IF(AND(COUNT($U$4:$U21)=BQ$2,$H21="Hold"),"Hold",NA())</f>
        <v>#N/A</v>
      </c>
      <c r="BR21" s="55" t="e">
        <f>IF(AND(COUNT($U$4:$U21)=BR$2,$H21="Hold"),"Hold",NA())</f>
        <v>#N/A</v>
      </c>
      <c r="BS21" s="55" t="e">
        <f>IF(AND(COUNT($U$4:$U21)=BS$2,$H21="Hold"),"Hold",NA())</f>
        <v>#N/A</v>
      </c>
    </row>
    <row r="22" spans="1:71" s="96" customFormat="1" ht="18.75" customHeight="1" thickBot="1" x14ac:dyDescent="0.3">
      <c r="B22" s="23"/>
      <c r="C22" s="95"/>
      <c r="D22" s="9">
        <f t="shared" si="2"/>
        <v>36</v>
      </c>
      <c r="E22" s="10">
        <f t="shared" si="3"/>
        <v>42842</v>
      </c>
      <c r="F22" s="5" t="str">
        <f>IFERROR(IF(COUNT(G$4:G22)=0,"",IF(H22="Hold",F21,IF(ISNUMBER(U22),G22,F21+V22))),"")</f>
        <v/>
      </c>
      <c r="G22" s="13"/>
      <c r="H22" s="27"/>
      <c r="I22" s="17"/>
      <c r="J22" s="93"/>
      <c r="K22" s="34"/>
      <c r="L22" s="123" t="s">
        <v>80</v>
      </c>
      <c r="M22" s="128" t="s">
        <v>79</v>
      </c>
      <c r="N22" s="77"/>
      <c r="O22" s="153" t="str">
        <f>IF(AND(COUNTIF($H$4:$H$26,"Alt 1")&gt;0,ISBLANK(N22)),"← RoI* Needed","")</f>
        <v/>
      </c>
      <c r="P22" s="154"/>
      <c r="R22" s="46">
        <v>19</v>
      </c>
      <c r="S22" s="47" t="e">
        <f t="shared" si="0"/>
        <v>#N/A</v>
      </c>
      <c r="T22" s="47"/>
      <c r="U22" s="52" t="str">
        <f>IF(H22="30 Mins",$N$19,IF(H22="45 Mins",$N$20,IF(H22="60 Mins",$N$21,IF(H22="Alt 1",$N$22,IF(H22="Alt 2",$N$23,IF(H22="Alt 3",$N$24,IF(H22="Alt 4",$N$25,IF(H22="Alt 5",#REF!,IF(H22="Change",V21,"")))))))))</f>
        <v/>
      </c>
      <c r="V22" s="53" t="e">
        <f>IF(COUNT(U$4:U22)=0,NA(),IF(ISNUMBER(U22),U22,V21))</f>
        <v>#N/A</v>
      </c>
      <c r="W22" s="48" t="e">
        <f t="shared" si="1"/>
        <v>#N/A</v>
      </c>
      <c r="X22" s="72" t="str">
        <f>IF(AND(ISNUMBER($S22),COUNT($U$4:$U22)=X$2),$S22,"")</f>
        <v/>
      </c>
      <c r="Y22" s="72" t="str">
        <f>IF(AND(ISNUMBER($S22),COUNT($U$4:$U22)=Y$2),$S22,"")</f>
        <v/>
      </c>
      <c r="Z22" s="72" t="str">
        <f>IF(AND(ISNUMBER($S22),COUNT($U$4:$U22)=Z$2),$S22,"")</f>
        <v/>
      </c>
      <c r="AA22" s="72" t="str">
        <f>IF(AND(ISNUMBER($S22),COUNT($U$4:$U22)=AA$2),$S22,"")</f>
        <v/>
      </c>
      <c r="AB22" s="72" t="str">
        <f>IF(AND(ISNUMBER($S22),COUNT($U$4:$U22)=AB$2),$S22,"")</f>
        <v/>
      </c>
      <c r="AC22" s="72" t="str">
        <f>IF(AND(ISNUMBER($S22),COUNT($U$4:$U22)=AC$2),$S22,"")</f>
        <v/>
      </c>
      <c r="AD22" s="72" t="str">
        <f>IF(AND(ISNUMBER($S22),COUNT($U$4:$U22)=AD$2),$S22,"")</f>
        <v/>
      </c>
      <c r="AE22" s="72" t="str">
        <f>IF(AND(ISNUMBER($S22),COUNT($U$4:$U22)=AE$2),$S22,"")</f>
        <v/>
      </c>
      <c r="AF22" s="72" t="str">
        <f>IF(AND(ISNUMBER($S22),COUNT($U$4:$U22)=AF$2),$S22,"")</f>
        <v/>
      </c>
      <c r="AG22" s="72" t="str">
        <f>IF(AND(ISNUMBER($S22),COUNT($U$4:$U22)=AG$2),$S22,"")</f>
        <v/>
      </c>
      <c r="AH22" s="72" t="str">
        <f>IF(AND(ISNUMBER($S22),COUNT($U$4:$U22)=AH$2),$S22,"")</f>
        <v/>
      </c>
      <c r="AI22" s="72" t="str">
        <f>IF(AND(ISNUMBER($S22),COUNT($U$4:$U22)=AI$2),$S22,"")</f>
        <v/>
      </c>
      <c r="AJ22" s="51" t="e">
        <f>IFERROR(IF(COUNT($U$4:$U22)&lt;&gt;AJ$2,NA(),SLOPE(X$4:X$26,$R$4:$R$26)*($R22-COUNTIF(BH$4:BH22,"Hold"))+INTERCEPT(X$4:X$26,$R$4:$R$26)),NA())</f>
        <v>#N/A</v>
      </c>
      <c r="AK22" s="51" t="e">
        <f>IFERROR(IF(COUNT($U$4:$U22)&lt;&gt;AK$2,NA(),SLOPE(Y$4:Y$26,$R$4:$R$26)*($R22-COUNTIF(BI$4:BI22,"Hold"))+INTERCEPT(Y$4:Y$26,$R$4:$R$26)),NA())</f>
        <v>#N/A</v>
      </c>
      <c r="AL22" s="51" t="e">
        <f>IFERROR(IF(COUNT($U$4:$U22)&lt;&gt;AL$2,NA(),SLOPE(Z$4:Z$26,$R$4:$R$26)*($R22-COUNTIF(BJ$4:BJ22,"Hold"))+INTERCEPT(Z$4:Z$26,$R$4:$R$26)),NA())</f>
        <v>#N/A</v>
      </c>
      <c r="AM22" s="51" t="e">
        <f>IFERROR(IF(COUNT($U$4:$U22)&lt;&gt;AM$2,NA(),SLOPE(AA$4:AA$26,$R$4:$R$26)*($R22-COUNTIF(BK$4:BK22,"Hold"))+INTERCEPT(AA$4:AA$26,$R$4:$R$26)),NA())</f>
        <v>#N/A</v>
      </c>
      <c r="AN22" s="51" t="e">
        <f>IFERROR(IF(COUNT($U$4:$U22)&lt;&gt;AN$2,NA(),SLOPE(AB$4:AB$26,$R$4:$R$26)*($R22-COUNTIF(BL$4:BL22,"Hold"))+INTERCEPT(AB$4:AB$26,$R$4:$R$26)),NA())</f>
        <v>#N/A</v>
      </c>
      <c r="AO22" s="51" t="e">
        <f>IFERROR(IF(COUNT($U$4:$U22)&lt;&gt;AO$2,NA(),SLOPE(AC$4:AC$26,$R$4:$R$26)*($R22-COUNTIF(BM$4:BM22,"Hold"))+INTERCEPT(AC$4:AC$26,$R$4:$R$26)),NA())</f>
        <v>#N/A</v>
      </c>
      <c r="AP22" s="51" t="e">
        <f>IFERROR(IF(COUNT($U$4:$U22)&lt;&gt;AP$2,NA(),SLOPE(AD$4:AD$26,$R$4:$R$26)*($R22-COUNTIF(BN$4:BN22,"Hold"))+INTERCEPT(AD$4:AD$26,$R$4:$R$26)),NA())</f>
        <v>#N/A</v>
      </c>
      <c r="AQ22" s="51" t="e">
        <f>IFERROR(IF(COUNT($U$4:$U22)&lt;&gt;AQ$2,NA(),SLOPE(AE$4:AE$26,$R$4:$R$26)*($R22-COUNTIF(BO$4:BO22,"Hold"))+INTERCEPT(AE$4:AE$26,$R$4:$R$26)),NA())</f>
        <v>#N/A</v>
      </c>
      <c r="AR22" s="51" t="e">
        <f>IFERROR(IF(COUNT($U$4:$U22)&lt;&gt;AR$2,NA(),SLOPE(AF$4:AF$26,$R$4:$R$26)*($R22-COUNTIF(BP$4:BP22,"Hold"))+INTERCEPT(AF$4:AF$26,$R$4:$R$26)),NA())</f>
        <v>#N/A</v>
      </c>
      <c r="AS22" s="51" t="e">
        <f>IFERROR(IF(COUNT($U$4:$U22)&lt;&gt;AS$2,NA(),SLOPE(AG$4:AG$26,$R$4:$R$26)*($R22-COUNTIF(BQ$4:BQ22,"Hold"))+INTERCEPT(AG$4:AG$26,$R$4:$R$26)),NA())</f>
        <v>#N/A</v>
      </c>
      <c r="AT22" s="51" t="e">
        <f>IFERROR(IF(COUNT($U$4:$U22)&lt;&gt;AT$2,NA(),SLOPE(AH$4:AH$26,$R$4:$R$26)*($R22-COUNTIF(BR$4:BR22,"Hold"))+INTERCEPT(AH$4:AH$26,$R$4:$R$26)),NA())</f>
        <v>#N/A</v>
      </c>
      <c r="AU22" s="51" t="e">
        <f>IFERROR(IF(COUNT($U$4:$U22)&lt;&gt;AU$2,NA(),SLOPE(AI$4:AI$26,$R$4:$R$26)*($R22-COUNTIF(BS$4:BS22,"Hold"))+INTERCEPT(AI$4:AI$26,$R$4:$R$26)),NA())</f>
        <v>#N/A</v>
      </c>
      <c r="AV22" s="57" t="e">
        <f>IF(AND(ISNUMBER($U22),COUNT($U$4:$U22)=AV$2),$G22,IF($H22="Hold",AV21,IF(COUNT($U$4:$U22)=AV$2,$V22+AV21,NA())))</f>
        <v>#N/A</v>
      </c>
      <c r="AW22" s="57" t="e">
        <f>IF(AND(ISNUMBER($U22),COUNT($U$4:$U22)=AW$2),$G22,IF($H22="Hold",AW21,IF(COUNT($U$4:$U22)=AW$2,$V22+AW21,NA())))</f>
        <v>#N/A</v>
      </c>
      <c r="AX22" s="57" t="e">
        <f>IF(AND(ISNUMBER($U22),COUNT($U$4:$U22)=AX$2),$G22,IF($H22="Hold",AX21,IF(COUNT($U$4:$U22)=AX$2,$V22+AX21,NA())))</f>
        <v>#N/A</v>
      </c>
      <c r="AY22" s="57" t="e">
        <f>IF(AND(ISNUMBER($U22),COUNT($U$4:$U22)=AY$2),$G22,IF($H22="Hold",AY21,IF(COUNT($U$4:$U22)=AY$2,$V22+AY21,NA())))</f>
        <v>#N/A</v>
      </c>
      <c r="AZ22" s="57" t="e">
        <f>IF(AND(ISNUMBER($U22),COUNT($U$4:$U22)=AZ$2),$G22,IF($H22="Hold",AZ21,IF(COUNT($U$4:$U22)=AZ$2,$V22+AZ21,NA())))</f>
        <v>#N/A</v>
      </c>
      <c r="BA22" s="57" t="e">
        <f>IF(AND(ISNUMBER($U22),COUNT($U$4:$U22)=BA$2),$G22,IF($H22="Hold",BA21,IF(COUNT($U$4:$U22)=BA$2,$V22+BA21,NA())))</f>
        <v>#N/A</v>
      </c>
      <c r="BB22" s="57" t="e">
        <f>IF(AND(ISNUMBER($U22),COUNT($U$4:$U22)=BB$2),$G22,IF($H22="Hold",BB21,IF(COUNT($U$4:$U22)=BB$2,$V22+BB21,NA())))</f>
        <v>#N/A</v>
      </c>
      <c r="BC22" s="57" t="e">
        <f>IF(AND(ISNUMBER($U22),COUNT($U$4:$U22)=BC$2),$G22,IF($H22="Hold",BC21,IF(COUNT($U$4:$U22)=BC$2,$V22+BC21,NA())))</f>
        <v>#N/A</v>
      </c>
      <c r="BD22" s="57" t="e">
        <f>IF(AND(ISNUMBER($U22),COUNT($U$4:$U22)=BD$2),$G22,IF($H22="Hold",BD21,IF(COUNT($U$4:$U22)=BD$2,$V22+BD21,NA())))</f>
        <v>#N/A</v>
      </c>
      <c r="BE22" s="57" t="e">
        <f>IF(AND(ISNUMBER($U22),COUNT($U$4:$U22)=BE$2),$G22,IF($H22="Hold",BE21,IF(COUNT($U$4:$U22)=BE$2,$V22+BE21,NA())))</f>
        <v>#N/A</v>
      </c>
      <c r="BF22" s="57" t="e">
        <f>IF(AND(ISNUMBER($U22),COUNT($U$4:$U22)=BF$2),$G22,IF($H22="Hold",BF21,IF(COUNT($U$4:$U22)=BF$2,$V22+BF21,NA())))</f>
        <v>#N/A</v>
      </c>
      <c r="BG22" s="57" t="e">
        <f>IF(AND(ISNUMBER($U22),COUNT($U$4:$U22)=BG$2),$G22,IF($H22="Hold",BG21,IF(COUNT($U$4:$U22)=BG$2,$V22+BG21,NA())))</f>
        <v>#N/A</v>
      </c>
      <c r="BH22" s="55" t="e">
        <f>IF(AND(COUNT($U$4:$U22)=BH$2,$H22="Hold"),"Hold",NA())</f>
        <v>#N/A</v>
      </c>
      <c r="BI22" s="55" t="e">
        <f>IF(AND(COUNT($U$4:$U22)=BI$2,$H22="Hold"),"Hold",NA())</f>
        <v>#N/A</v>
      </c>
      <c r="BJ22" s="55" t="e">
        <f>IF(AND(COUNT($U$4:$U22)=BJ$2,$H22="Hold"),"Hold",NA())</f>
        <v>#N/A</v>
      </c>
      <c r="BK22" s="55" t="e">
        <f>IF(AND(COUNT($U$4:$U22)=BK$2,$H22="Hold"),"Hold",NA())</f>
        <v>#N/A</v>
      </c>
      <c r="BL22" s="55" t="e">
        <f>IF(AND(COUNT($U$4:$U22)=BL$2,$H22="Hold"),"Hold",NA())</f>
        <v>#N/A</v>
      </c>
      <c r="BM22" s="55" t="e">
        <f>IF(AND(COUNT($U$4:$U22)=BM$2,$H22="Hold"),"Hold",NA())</f>
        <v>#N/A</v>
      </c>
      <c r="BN22" s="55" t="e">
        <f>IF(AND(COUNT($U$4:$U22)=BN$2,$H22="Hold"),"Hold",NA())</f>
        <v>#N/A</v>
      </c>
      <c r="BO22" s="55" t="e">
        <f>IF(AND(COUNT($U$4:$U22)=BO$2,$H22="Hold"),"Hold",NA())</f>
        <v>#N/A</v>
      </c>
      <c r="BP22" s="55" t="e">
        <f>IF(AND(COUNT($U$4:$U22)=BP$2,$H22="Hold"),"Hold",NA())</f>
        <v>#N/A</v>
      </c>
      <c r="BQ22" s="55" t="e">
        <f>IF(AND(COUNT($U$4:$U22)=BQ$2,$H22="Hold"),"Hold",NA())</f>
        <v>#N/A</v>
      </c>
      <c r="BR22" s="55" t="e">
        <f>IF(AND(COUNT($U$4:$U22)=BR$2,$H22="Hold"),"Hold",NA())</f>
        <v>#N/A</v>
      </c>
      <c r="BS22" s="55" t="e">
        <f>IF(AND(COUNT($U$4:$U22)=BS$2,$H22="Hold"),"Hold",NA())</f>
        <v>#N/A</v>
      </c>
    </row>
    <row r="23" spans="1:71" s="96" customFormat="1" ht="18.75" customHeight="1" thickTop="1" x14ac:dyDescent="0.25">
      <c r="B23" s="23"/>
      <c r="C23" s="95"/>
      <c r="D23" s="9">
        <f t="shared" si="2"/>
        <v>38</v>
      </c>
      <c r="E23" s="10">
        <f t="shared" si="3"/>
        <v>42856</v>
      </c>
      <c r="F23" s="5" t="str">
        <f>IFERROR(IF(COUNT(G$4:G23)=0,"",IF(H23="Hold",F22,IF(ISNUMBER(U23),G23,F22+V23))),"")</f>
        <v/>
      </c>
      <c r="G23" s="13"/>
      <c r="H23" s="27"/>
      <c r="I23" s="17"/>
      <c r="J23" s="93"/>
      <c r="K23" s="34"/>
      <c r="L23" s="123" t="s">
        <v>81</v>
      </c>
      <c r="M23" s="128" t="s">
        <v>79</v>
      </c>
      <c r="N23" s="78"/>
      <c r="O23" s="153" t="str">
        <f>IF(AND(COUNTIF($H$4:$H$26,"Alt 2")&gt;0,ISBLANK(N23)),"← RoI* Needed","")</f>
        <v/>
      </c>
      <c r="P23" s="154"/>
      <c r="R23" s="46">
        <v>20</v>
      </c>
      <c r="S23" s="47" t="e">
        <f t="shared" si="0"/>
        <v>#N/A</v>
      </c>
      <c r="T23" s="47"/>
      <c r="U23" s="52" t="str">
        <f>IF(H23="30 Mins",$N$19,IF(H23="45 Mins",$N$20,IF(H23="60 Mins",$N$21,IF(H23="Alt 1",$N$22,IF(H23="Alt 2",$N$23,IF(H23="Alt 3",$N$24,IF(H23="Alt 4",$N$25,IF(H23="Alt 5",#REF!,IF(H23="Change",V22,"")))))))))</f>
        <v/>
      </c>
      <c r="V23" s="53" t="e">
        <f>IF(COUNT(U$4:U23)=0,NA(),IF(ISNUMBER(U23),U23,V22))</f>
        <v>#N/A</v>
      </c>
      <c r="W23" s="48" t="e">
        <f t="shared" si="1"/>
        <v>#N/A</v>
      </c>
      <c r="X23" s="72" t="str">
        <f>IF(AND(ISNUMBER($S23),COUNT($U$4:$U23)=X$2),$S23,"")</f>
        <v/>
      </c>
      <c r="Y23" s="72" t="str">
        <f>IF(AND(ISNUMBER($S23),COUNT($U$4:$U23)=Y$2),$S23,"")</f>
        <v/>
      </c>
      <c r="Z23" s="72" t="str">
        <f>IF(AND(ISNUMBER($S23),COUNT($U$4:$U23)=Z$2),$S23,"")</f>
        <v/>
      </c>
      <c r="AA23" s="72" t="str">
        <f>IF(AND(ISNUMBER($S23),COUNT($U$4:$U23)=AA$2),$S23,"")</f>
        <v/>
      </c>
      <c r="AB23" s="72" t="str">
        <f>IF(AND(ISNUMBER($S23),COUNT($U$4:$U23)=AB$2),$S23,"")</f>
        <v/>
      </c>
      <c r="AC23" s="72" t="str">
        <f>IF(AND(ISNUMBER($S23),COUNT($U$4:$U23)=AC$2),$S23,"")</f>
        <v/>
      </c>
      <c r="AD23" s="72" t="str">
        <f>IF(AND(ISNUMBER($S23),COUNT($U$4:$U23)=AD$2),$S23,"")</f>
        <v/>
      </c>
      <c r="AE23" s="72" t="str">
        <f>IF(AND(ISNUMBER($S23),COUNT($U$4:$U23)=AE$2),$S23,"")</f>
        <v/>
      </c>
      <c r="AF23" s="72" t="str">
        <f>IF(AND(ISNUMBER($S23),COUNT($U$4:$U23)=AF$2),$S23,"")</f>
        <v/>
      </c>
      <c r="AG23" s="72" t="str">
        <f>IF(AND(ISNUMBER($S23),COUNT($U$4:$U23)=AG$2),$S23,"")</f>
        <v/>
      </c>
      <c r="AH23" s="72" t="str">
        <f>IF(AND(ISNUMBER($S23),COUNT($U$4:$U23)=AH$2),$S23,"")</f>
        <v/>
      </c>
      <c r="AI23" s="72" t="str">
        <f>IF(AND(ISNUMBER($S23),COUNT($U$4:$U23)=AI$2),$S23,"")</f>
        <v/>
      </c>
      <c r="AJ23" s="51" t="e">
        <f>IFERROR(IF(COUNT($U$4:$U23)&lt;&gt;AJ$2,NA(),SLOPE(X$4:X$26,$R$4:$R$26)*($R23-COUNTIF(BH$4:BH23,"Hold"))+INTERCEPT(X$4:X$26,$R$4:$R$26)),NA())</f>
        <v>#N/A</v>
      </c>
      <c r="AK23" s="51" t="e">
        <f>IFERROR(IF(COUNT($U$4:$U23)&lt;&gt;AK$2,NA(),SLOPE(Y$4:Y$26,$R$4:$R$26)*($R23-COUNTIF(BI$4:BI23,"Hold"))+INTERCEPT(Y$4:Y$26,$R$4:$R$26)),NA())</f>
        <v>#N/A</v>
      </c>
      <c r="AL23" s="51" t="e">
        <f>IFERROR(IF(COUNT($U$4:$U23)&lt;&gt;AL$2,NA(),SLOPE(Z$4:Z$26,$R$4:$R$26)*($R23-COUNTIF(BJ$4:BJ23,"Hold"))+INTERCEPT(Z$4:Z$26,$R$4:$R$26)),NA())</f>
        <v>#N/A</v>
      </c>
      <c r="AM23" s="51" t="e">
        <f>IFERROR(IF(COUNT($U$4:$U23)&lt;&gt;AM$2,NA(),SLOPE(AA$4:AA$26,$R$4:$R$26)*($R23-COUNTIF(BK$4:BK23,"Hold"))+INTERCEPT(AA$4:AA$26,$R$4:$R$26)),NA())</f>
        <v>#N/A</v>
      </c>
      <c r="AN23" s="51" t="e">
        <f>IFERROR(IF(COUNT($U$4:$U23)&lt;&gt;AN$2,NA(),SLOPE(AB$4:AB$26,$R$4:$R$26)*($R23-COUNTIF(BL$4:BL23,"Hold"))+INTERCEPT(AB$4:AB$26,$R$4:$R$26)),NA())</f>
        <v>#N/A</v>
      </c>
      <c r="AO23" s="51" t="e">
        <f>IFERROR(IF(COUNT($U$4:$U23)&lt;&gt;AO$2,NA(),SLOPE(AC$4:AC$26,$R$4:$R$26)*($R23-COUNTIF(BM$4:BM23,"Hold"))+INTERCEPT(AC$4:AC$26,$R$4:$R$26)),NA())</f>
        <v>#N/A</v>
      </c>
      <c r="AP23" s="51" t="e">
        <f>IFERROR(IF(COUNT($U$4:$U23)&lt;&gt;AP$2,NA(),SLOPE(AD$4:AD$26,$R$4:$R$26)*($R23-COUNTIF(BN$4:BN23,"Hold"))+INTERCEPT(AD$4:AD$26,$R$4:$R$26)),NA())</f>
        <v>#N/A</v>
      </c>
      <c r="AQ23" s="51" t="e">
        <f>IFERROR(IF(COUNT($U$4:$U23)&lt;&gt;AQ$2,NA(),SLOPE(AE$4:AE$26,$R$4:$R$26)*($R23-COUNTIF(BO$4:BO23,"Hold"))+INTERCEPT(AE$4:AE$26,$R$4:$R$26)),NA())</f>
        <v>#N/A</v>
      </c>
      <c r="AR23" s="51" t="e">
        <f>IFERROR(IF(COUNT($U$4:$U23)&lt;&gt;AR$2,NA(),SLOPE(AF$4:AF$26,$R$4:$R$26)*($R23-COUNTIF(BP$4:BP23,"Hold"))+INTERCEPT(AF$4:AF$26,$R$4:$R$26)),NA())</f>
        <v>#N/A</v>
      </c>
      <c r="AS23" s="51" t="e">
        <f>IFERROR(IF(COUNT($U$4:$U23)&lt;&gt;AS$2,NA(),SLOPE(AG$4:AG$26,$R$4:$R$26)*($R23-COUNTIF(BQ$4:BQ23,"Hold"))+INTERCEPT(AG$4:AG$26,$R$4:$R$26)),NA())</f>
        <v>#N/A</v>
      </c>
      <c r="AT23" s="51" t="e">
        <f>IFERROR(IF(COUNT($U$4:$U23)&lt;&gt;AT$2,NA(),SLOPE(AH$4:AH$26,$R$4:$R$26)*($R23-COUNTIF(BR$4:BR23,"Hold"))+INTERCEPT(AH$4:AH$26,$R$4:$R$26)),NA())</f>
        <v>#N/A</v>
      </c>
      <c r="AU23" s="51" t="e">
        <f>IFERROR(IF(COUNT($U$4:$U23)&lt;&gt;AU$2,NA(),SLOPE(AI$4:AI$26,$R$4:$R$26)*($R23-COUNTIF(BS$4:BS23,"Hold"))+INTERCEPT(AI$4:AI$26,$R$4:$R$26)),NA())</f>
        <v>#N/A</v>
      </c>
      <c r="AV23" s="57" t="e">
        <f>IF(AND(ISNUMBER($U23),COUNT($U$4:$U23)=AV$2),$G23,IF($H23="Hold",AV22,IF(COUNT($U$4:$U23)=AV$2,$V23+AV22,NA())))</f>
        <v>#N/A</v>
      </c>
      <c r="AW23" s="57" t="e">
        <f>IF(AND(ISNUMBER($U23),COUNT($U$4:$U23)=AW$2),$G23,IF($H23="Hold",AW22,IF(COUNT($U$4:$U23)=AW$2,$V23+AW22,NA())))</f>
        <v>#N/A</v>
      </c>
      <c r="AX23" s="57" t="e">
        <f>IF(AND(ISNUMBER($U23),COUNT($U$4:$U23)=AX$2),$G23,IF($H23="Hold",AX22,IF(COUNT($U$4:$U23)=AX$2,$V23+AX22,NA())))</f>
        <v>#N/A</v>
      </c>
      <c r="AY23" s="57" t="e">
        <f>IF(AND(ISNUMBER($U23),COUNT($U$4:$U23)=AY$2),$G23,IF($H23="Hold",AY22,IF(COUNT($U$4:$U23)=AY$2,$V23+AY22,NA())))</f>
        <v>#N/A</v>
      </c>
      <c r="AZ23" s="57" t="e">
        <f>IF(AND(ISNUMBER($U23),COUNT($U$4:$U23)=AZ$2),$G23,IF($H23="Hold",AZ22,IF(COUNT($U$4:$U23)=AZ$2,$V23+AZ22,NA())))</f>
        <v>#N/A</v>
      </c>
      <c r="BA23" s="57" t="e">
        <f>IF(AND(ISNUMBER($U23),COUNT($U$4:$U23)=BA$2),$G23,IF($H23="Hold",BA22,IF(COUNT($U$4:$U23)=BA$2,$V23+BA22,NA())))</f>
        <v>#N/A</v>
      </c>
      <c r="BB23" s="57" t="e">
        <f>IF(AND(ISNUMBER($U23),COUNT($U$4:$U23)=BB$2),$G23,IF($H23="Hold",BB22,IF(COUNT($U$4:$U23)=BB$2,$V23+BB22,NA())))</f>
        <v>#N/A</v>
      </c>
      <c r="BC23" s="57" t="e">
        <f>IF(AND(ISNUMBER($U23),COUNT($U$4:$U23)=BC$2),$G23,IF($H23="Hold",BC22,IF(COUNT($U$4:$U23)=BC$2,$V23+BC22,NA())))</f>
        <v>#N/A</v>
      </c>
      <c r="BD23" s="57" t="e">
        <f>IF(AND(ISNUMBER($U23),COUNT($U$4:$U23)=BD$2),$G23,IF($H23="Hold",BD22,IF(COUNT($U$4:$U23)=BD$2,$V23+BD22,NA())))</f>
        <v>#N/A</v>
      </c>
      <c r="BE23" s="57" t="e">
        <f>IF(AND(ISNUMBER($U23),COUNT($U$4:$U23)=BE$2),$G23,IF($H23="Hold",BE22,IF(COUNT($U$4:$U23)=BE$2,$V23+BE22,NA())))</f>
        <v>#N/A</v>
      </c>
      <c r="BF23" s="57" t="e">
        <f>IF(AND(ISNUMBER($U23),COUNT($U$4:$U23)=BF$2),$G23,IF($H23="Hold",BF22,IF(COUNT($U$4:$U23)=BF$2,$V23+BF22,NA())))</f>
        <v>#N/A</v>
      </c>
      <c r="BG23" s="57" t="e">
        <f>IF(AND(ISNUMBER($U23),COUNT($U$4:$U23)=BG$2),$G23,IF($H23="Hold",BG22,IF(COUNT($U$4:$U23)=BG$2,$V23+BG22,NA())))</f>
        <v>#N/A</v>
      </c>
      <c r="BH23" s="55" t="e">
        <f>IF(AND(COUNT($U$4:$U23)=BH$2,$H23="Hold"),"Hold",NA())</f>
        <v>#N/A</v>
      </c>
      <c r="BI23" s="55" t="e">
        <f>IF(AND(COUNT($U$4:$U23)=BI$2,$H23="Hold"),"Hold",NA())</f>
        <v>#N/A</v>
      </c>
      <c r="BJ23" s="55" t="e">
        <f>IF(AND(COUNT($U$4:$U23)=BJ$2,$H23="Hold"),"Hold",NA())</f>
        <v>#N/A</v>
      </c>
      <c r="BK23" s="55" t="e">
        <f>IF(AND(COUNT($U$4:$U23)=BK$2,$H23="Hold"),"Hold",NA())</f>
        <v>#N/A</v>
      </c>
      <c r="BL23" s="55" t="e">
        <f>IF(AND(COUNT($U$4:$U23)=BL$2,$H23="Hold"),"Hold",NA())</f>
        <v>#N/A</v>
      </c>
      <c r="BM23" s="55" t="e">
        <f>IF(AND(COUNT($U$4:$U23)=BM$2,$H23="Hold"),"Hold",NA())</f>
        <v>#N/A</v>
      </c>
      <c r="BN23" s="55" t="e">
        <f>IF(AND(COUNT($U$4:$U23)=BN$2,$H23="Hold"),"Hold",NA())</f>
        <v>#N/A</v>
      </c>
      <c r="BO23" s="55" t="e">
        <f>IF(AND(COUNT($U$4:$U23)=BO$2,$H23="Hold"),"Hold",NA())</f>
        <v>#N/A</v>
      </c>
      <c r="BP23" s="55" t="e">
        <f>IF(AND(COUNT($U$4:$U23)=BP$2,$H23="Hold"),"Hold",NA())</f>
        <v>#N/A</v>
      </c>
      <c r="BQ23" s="55" t="e">
        <f>IF(AND(COUNT($U$4:$U23)=BQ$2,$H23="Hold"),"Hold",NA())</f>
        <v>#N/A</v>
      </c>
      <c r="BR23" s="55" t="e">
        <f>IF(AND(COUNT($U$4:$U23)=BR$2,$H23="Hold"),"Hold",NA())</f>
        <v>#N/A</v>
      </c>
      <c r="BS23" s="55" t="e">
        <f>IF(AND(COUNT($U$4:$U23)=BS$2,$H23="Hold"),"Hold",NA())</f>
        <v>#N/A</v>
      </c>
    </row>
    <row r="24" spans="1:71" s="96" customFormat="1" ht="18.75" customHeight="1" x14ac:dyDescent="0.25">
      <c r="B24" s="23"/>
      <c r="C24" s="95"/>
      <c r="D24" s="9">
        <f t="shared" si="2"/>
        <v>40</v>
      </c>
      <c r="E24" s="10">
        <f t="shared" si="3"/>
        <v>42870</v>
      </c>
      <c r="F24" s="5" t="str">
        <f>IFERROR(IF(COUNT(G$4:G24)=0,"",IF(H24="Hold",F23,IF(ISNUMBER(U24),G24,F23+V24))),"")</f>
        <v/>
      </c>
      <c r="G24" s="13"/>
      <c r="H24" s="27"/>
      <c r="I24" s="17"/>
      <c r="J24" s="93"/>
      <c r="K24" s="34"/>
      <c r="L24" s="151" t="s">
        <v>86</v>
      </c>
      <c r="M24" s="151"/>
      <c r="N24" s="151"/>
      <c r="O24" s="151"/>
      <c r="P24" s="37"/>
      <c r="R24" s="46">
        <v>21</v>
      </c>
      <c r="S24" s="47" t="e">
        <f t="shared" si="0"/>
        <v>#N/A</v>
      </c>
      <c r="T24" s="47"/>
      <c r="U24" s="52" t="str">
        <f>IF(H24="30 Mins",$N$19,IF(H24="45 Mins",$N$20,IF(H24="60 Mins",$N$21,IF(H24="Alt 1",$N$22,IF(H24="Alt 2",$N$23,IF(H24="Alt 3",$N$24,IF(H24="Alt 4",$N$25,IF(H24="Alt 5",#REF!,IF(H24="Change",V23,"")))))))))</f>
        <v/>
      </c>
      <c r="V24" s="53" t="e">
        <f>IF(COUNT(U$4:U24)=0,NA(),IF(ISNUMBER(U24),U24,V23))</f>
        <v>#N/A</v>
      </c>
      <c r="W24" s="48" t="e">
        <f t="shared" si="1"/>
        <v>#N/A</v>
      </c>
      <c r="X24" s="72" t="str">
        <f>IF(AND(ISNUMBER($S24),COUNT($U$4:$U24)=X$2),$S24,"")</f>
        <v/>
      </c>
      <c r="Y24" s="72" t="str">
        <f>IF(AND(ISNUMBER($S24),COUNT($U$4:$U24)=Y$2),$S24,"")</f>
        <v/>
      </c>
      <c r="Z24" s="72" t="str">
        <f>IF(AND(ISNUMBER($S24),COUNT($U$4:$U24)=Z$2),$S24,"")</f>
        <v/>
      </c>
      <c r="AA24" s="72" t="str">
        <f>IF(AND(ISNUMBER($S24),COUNT($U$4:$U24)=AA$2),$S24,"")</f>
        <v/>
      </c>
      <c r="AB24" s="72" t="str">
        <f>IF(AND(ISNUMBER($S24),COUNT($U$4:$U24)=AB$2),$S24,"")</f>
        <v/>
      </c>
      <c r="AC24" s="72" t="str">
        <f>IF(AND(ISNUMBER($S24),COUNT($U$4:$U24)=AC$2),$S24,"")</f>
        <v/>
      </c>
      <c r="AD24" s="72" t="str">
        <f>IF(AND(ISNUMBER($S24),COUNT($U$4:$U24)=AD$2),$S24,"")</f>
        <v/>
      </c>
      <c r="AE24" s="72" t="str">
        <f>IF(AND(ISNUMBER($S24),COUNT($U$4:$U24)=AE$2),$S24,"")</f>
        <v/>
      </c>
      <c r="AF24" s="72" t="str">
        <f>IF(AND(ISNUMBER($S24),COUNT($U$4:$U24)=AF$2),$S24,"")</f>
        <v/>
      </c>
      <c r="AG24" s="72" t="str">
        <f>IF(AND(ISNUMBER($S24),COUNT($U$4:$U24)=AG$2),$S24,"")</f>
        <v/>
      </c>
      <c r="AH24" s="72" t="str">
        <f>IF(AND(ISNUMBER($S24),COUNT($U$4:$U24)=AH$2),$S24,"")</f>
        <v/>
      </c>
      <c r="AI24" s="72" t="str">
        <f>IF(AND(ISNUMBER($S24),COUNT($U$4:$U24)=AI$2),$S24,"")</f>
        <v/>
      </c>
      <c r="AJ24" s="51" t="e">
        <f>IFERROR(IF(COUNT($U$4:$U24)&lt;&gt;AJ$2,NA(),SLOPE(X$4:X$26,$R$4:$R$26)*($R24-COUNTIF(BH$4:BH24,"Hold"))+INTERCEPT(X$4:X$26,$R$4:$R$26)),NA())</f>
        <v>#N/A</v>
      </c>
      <c r="AK24" s="51" t="e">
        <f>IFERROR(IF(COUNT($U$4:$U24)&lt;&gt;AK$2,NA(),SLOPE(Y$4:Y$26,$R$4:$R$26)*($R24-COUNTIF(BI$4:BI24,"Hold"))+INTERCEPT(Y$4:Y$26,$R$4:$R$26)),NA())</f>
        <v>#N/A</v>
      </c>
      <c r="AL24" s="51" t="e">
        <f>IFERROR(IF(COUNT($U$4:$U24)&lt;&gt;AL$2,NA(),SLOPE(Z$4:Z$26,$R$4:$R$26)*($R24-COUNTIF(BJ$4:BJ24,"Hold"))+INTERCEPT(Z$4:Z$26,$R$4:$R$26)),NA())</f>
        <v>#N/A</v>
      </c>
      <c r="AM24" s="51" t="e">
        <f>IFERROR(IF(COUNT($U$4:$U24)&lt;&gt;AM$2,NA(),SLOPE(AA$4:AA$26,$R$4:$R$26)*($R24-COUNTIF(BK$4:BK24,"Hold"))+INTERCEPT(AA$4:AA$26,$R$4:$R$26)),NA())</f>
        <v>#N/A</v>
      </c>
      <c r="AN24" s="51" t="e">
        <f>IFERROR(IF(COUNT($U$4:$U24)&lt;&gt;AN$2,NA(),SLOPE(AB$4:AB$26,$R$4:$R$26)*($R24-COUNTIF(BL$4:BL24,"Hold"))+INTERCEPT(AB$4:AB$26,$R$4:$R$26)),NA())</f>
        <v>#N/A</v>
      </c>
      <c r="AO24" s="51" t="e">
        <f>IFERROR(IF(COUNT($U$4:$U24)&lt;&gt;AO$2,NA(),SLOPE(AC$4:AC$26,$R$4:$R$26)*($R24-COUNTIF(BM$4:BM24,"Hold"))+INTERCEPT(AC$4:AC$26,$R$4:$R$26)),NA())</f>
        <v>#N/A</v>
      </c>
      <c r="AP24" s="51" t="e">
        <f>IFERROR(IF(COUNT($U$4:$U24)&lt;&gt;AP$2,NA(),SLOPE(AD$4:AD$26,$R$4:$R$26)*($R24-COUNTIF(BN$4:BN24,"Hold"))+INTERCEPT(AD$4:AD$26,$R$4:$R$26)),NA())</f>
        <v>#N/A</v>
      </c>
      <c r="AQ24" s="51" t="e">
        <f>IFERROR(IF(COUNT($U$4:$U24)&lt;&gt;AQ$2,NA(),SLOPE(AE$4:AE$26,$R$4:$R$26)*($R24-COUNTIF(BO$4:BO24,"Hold"))+INTERCEPT(AE$4:AE$26,$R$4:$R$26)),NA())</f>
        <v>#N/A</v>
      </c>
      <c r="AR24" s="51" t="e">
        <f>IFERROR(IF(COUNT($U$4:$U24)&lt;&gt;AR$2,NA(),SLOPE(AF$4:AF$26,$R$4:$R$26)*($R24-COUNTIF(BP$4:BP24,"Hold"))+INTERCEPT(AF$4:AF$26,$R$4:$R$26)),NA())</f>
        <v>#N/A</v>
      </c>
      <c r="AS24" s="51" t="e">
        <f>IFERROR(IF(COUNT($U$4:$U24)&lt;&gt;AS$2,NA(),SLOPE(AG$4:AG$26,$R$4:$R$26)*($R24-COUNTIF(BQ$4:BQ24,"Hold"))+INTERCEPT(AG$4:AG$26,$R$4:$R$26)),NA())</f>
        <v>#N/A</v>
      </c>
      <c r="AT24" s="51" t="e">
        <f>IFERROR(IF(COUNT($U$4:$U24)&lt;&gt;AT$2,NA(),SLOPE(AH$4:AH$26,$R$4:$R$26)*($R24-COUNTIF(BR$4:BR24,"Hold"))+INTERCEPT(AH$4:AH$26,$R$4:$R$26)),NA())</f>
        <v>#N/A</v>
      </c>
      <c r="AU24" s="51" t="e">
        <f>IFERROR(IF(COUNT($U$4:$U24)&lt;&gt;AU$2,NA(),SLOPE(AI$4:AI$26,$R$4:$R$26)*($R24-COUNTIF(BS$4:BS24,"Hold"))+INTERCEPT(AI$4:AI$26,$R$4:$R$26)),NA())</f>
        <v>#N/A</v>
      </c>
      <c r="AV24" s="57" t="e">
        <f>IF(AND(ISNUMBER($U24),COUNT($U$4:$U24)=AV$2),$G24,IF($H24="Hold",AV23,IF(COUNT($U$4:$U24)=AV$2,$V24+AV23,NA())))</f>
        <v>#N/A</v>
      </c>
      <c r="AW24" s="57" t="e">
        <f>IF(AND(ISNUMBER($U24),COUNT($U$4:$U24)=AW$2),$G24,IF($H24="Hold",AW23,IF(COUNT($U$4:$U24)=AW$2,$V24+AW23,NA())))</f>
        <v>#N/A</v>
      </c>
      <c r="AX24" s="57" t="e">
        <f>IF(AND(ISNUMBER($U24),COUNT($U$4:$U24)=AX$2),$G24,IF($H24="Hold",AX23,IF(COUNT($U$4:$U24)=AX$2,$V24+AX23,NA())))</f>
        <v>#N/A</v>
      </c>
      <c r="AY24" s="57" t="e">
        <f>IF(AND(ISNUMBER($U24),COUNT($U$4:$U24)=AY$2),$G24,IF($H24="Hold",AY23,IF(COUNT($U$4:$U24)=AY$2,$V24+AY23,NA())))</f>
        <v>#N/A</v>
      </c>
      <c r="AZ24" s="57" t="e">
        <f>IF(AND(ISNUMBER($U24),COUNT($U$4:$U24)=AZ$2),$G24,IF($H24="Hold",AZ23,IF(COUNT($U$4:$U24)=AZ$2,$V24+AZ23,NA())))</f>
        <v>#N/A</v>
      </c>
      <c r="BA24" s="57" t="e">
        <f>IF(AND(ISNUMBER($U24),COUNT($U$4:$U24)=BA$2),$G24,IF($H24="Hold",BA23,IF(COUNT($U$4:$U24)=BA$2,$V24+BA23,NA())))</f>
        <v>#N/A</v>
      </c>
      <c r="BB24" s="57" t="e">
        <f>IF(AND(ISNUMBER($U24),COUNT($U$4:$U24)=BB$2),$G24,IF($H24="Hold",BB23,IF(COUNT($U$4:$U24)=BB$2,$V24+BB23,NA())))</f>
        <v>#N/A</v>
      </c>
      <c r="BC24" s="57" t="e">
        <f>IF(AND(ISNUMBER($U24),COUNT($U$4:$U24)=BC$2),$G24,IF($H24="Hold",BC23,IF(COUNT($U$4:$U24)=BC$2,$V24+BC23,NA())))</f>
        <v>#N/A</v>
      </c>
      <c r="BD24" s="57" t="e">
        <f>IF(AND(ISNUMBER($U24),COUNT($U$4:$U24)=BD$2),$G24,IF($H24="Hold",BD23,IF(COUNT($U$4:$U24)=BD$2,$V24+BD23,NA())))</f>
        <v>#N/A</v>
      </c>
      <c r="BE24" s="57" t="e">
        <f>IF(AND(ISNUMBER($U24),COUNT($U$4:$U24)=BE$2),$G24,IF($H24="Hold",BE23,IF(COUNT($U$4:$U24)=BE$2,$V24+BE23,NA())))</f>
        <v>#N/A</v>
      </c>
      <c r="BF24" s="57" t="e">
        <f>IF(AND(ISNUMBER($U24),COUNT($U$4:$U24)=BF$2),$G24,IF($H24="Hold",BF23,IF(COUNT($U$4:$U24)=BF$2,$V24+BF23,NA())))</f>
        <v>#N/A</v>
      </c>
      <c r="BG24" s="57" t="e">
        <f>IF(AND(ISNUMBER($U24),COUNT($U$4:$U24)=BG$2),$G24,IF($H24="Hold",BG23,IF(COUNT($U$4:$U24)=BG$2,$V24+BG23,NA())))</f>
        <v>#N/A</v>
      </c>
      <c r="BH24" s="55" t="e">
        <f>IF(AND(COUNT($U$4:$U24)=BH$2,$H24="Hold"),"Hold",NA())</f>
        <v>#N/A</v>
      </c>
      <c r="BI24" s="55" t="e">
        <f>IF(AND(COUNT($U$4:$U24)=BI$2,$H24="Hold"),"Hold",NA())</f>
        <v>#N/A</v>
      </c>
      <c r="BJ24" s="55" t="e">
        <f>IF(AND(COUNT($U$4:$U24)=BJ$2,$H24="Hold"),"Hold",NA())</f>
        <v>#N/A</v>
      </c>
      <c r="BK24" s="55" t="e">
        <f>IF(AND(COUNT($U$4:$U24)=BK$2,$H24="Hold"),"Hold",NA())</f>
        <v>#N/A</v>
      </c>
      <c r="BL24" s="55" t="e">
        <f>IF(AND(COUNT($U$4:$U24)=BL$2,$H24="Hold"),"Hold",NA())</f>
        <v>#N/A</v>
      </c>
      <c r="BM24" s="55" t="e">
        <f>IF(AND(COUNT($U$4:$U24)=BM$2,$H24="Hold"),"Hold",NA())</f>
        <v>#N/A</v>
      </c>
      <c r="BN24" s="55" t="e">
        <f>IF(AND(COUNT($U$4:$U24)=BN$2,$H24="Hold"),"Hold",NA())</f>
        <v>#N/A</v>
      </c>
      <c r="BO24" s="55" t="e">
        <f>IF(AND(COUNT($U$4:$U24)=BO$2,$H24="Hold"),"Hold",NA())</f>
        <v>#N/A</v>
      </c>
      <c r="BP24" s="55" t="e">
        <f>IF(AND(COUNT($U$4:$U24)=BP$2,$H24="Hold"),"Hold",NA())</f>
        <v>#N/A</v>
      </c>
      <c r="BQ24" s="55" t="e">
        <f>IF(AND(COUNT($U$4:$U24)=BQ$2,$H24="Hold"),"Hold",NA())</f>
        <v>#N/A</v>
      </c>
      <c r="BR24" s="55" t="e">
        <f>IF(AND(COUNT($U$4:$U24)=BR$2,$H24="Hold"),"Hold",NA())</f>
        <v>#N/A</v>
      </c>
      <c r="BS24" s="55" t="e">
        <f>IF(AND(COUNT($U$4:$U24)=BS$2,$H24="Hold"),"Hold",NA())</f>
        <v>#N/A</v>
      </c>
    </row>
    <row r="25" spans="1:71" s="96" customFormat="1" ht="18.75" customHeight="1" x14ac:dyDescent="0.25">
      <c r="B25" s="23"/>
      <c r="C25" s="95"/>
      <c r="D25" s="9">
        <f t="shared" si="2"/>
        <v>42</v>
      </c>
      <c r="E25" s="10">
        <f t="shared" si="3"/>
        <v>42884</v>
      </c>
      <c r="F25" s="5" t="str">
        <f>IFERROR(IF(COUNT(G$4:G25)=0,"",IF(H25="Hold",F24,IF(ISNUMBER(U25),G25,F24+V25))),"")</f>
        <v/>
      </c>
      <c r="G25" s="13"/>
      <c r="H25" s="27"/>
      <c r="I25" s="17"/>
      <c r="J25" s="93"/>
      <c r="K25" s="34"/>
      <c r="L25" s="151"/>
      <c r="M25" s="151"/>
      <c r="N25" s="151"/>
      <c r="O25" s="151"/>
      <c r="P25" s="37"/>
      <c r="R25" s="46">
        <v>22</v>
      </c>
      <c r="S25" s="47" t="e">
        <f t="shared" si="0"/>
        <v>#N/A</v>
      </c>
      <c r="T25" s="47"/>
      <c r="U25" s="52" t="str">
        <f>IF(H25="30 Mins",$N$19,IF(H25="45 Mins",$N$20,IF(H25="60 Mins",$N$21,IF(H25="Alt 1",$N$22,IF(H25="Alt 2",$N$23,IF(H25="Alt 3",$N$24,IF(H25="Alt 4",$N$25,IF(H25="Alt 5",#REF!,IF(H25="Change",V24,"")))))))))</f>
        <v/>
      </c>
      <c r="V25" s="53" t="e">
        <f>IF(COUNT(U$4:U25)=0,NA(),IF(ISNUMBER(U25),U25,V24))</f>
        <v>#N/A</v>
      </c>
      <c r="W25" s="48" t="e">
        <f t="shared" si="1"/>
        <v>#N/A</v>
      </c>
      <c r="X25" s="72" t="str">
        <f>IF(AND(ISNUMBER($S25),COUNT($U$4:$U25)=X$2),$S25,"")</f>
        <v/>
      </c>
      <c r="Y25" s="72" t="str">
        <f>IF(AND(ISNUMBER($S25),COUNT($U$4:$U25)=Y$2),$S25,"")</f>
        <v/>
      </c>
      <c r="Z25" s="72" t="str">
        <f>IF(AND(ISNUMBER($S25),COUNT($U$4:$U25)=Z$2),$S25,"")</f>
        <v/>
      </c>
      <c r="AA25" s="72" t="str">
        <f>IF(AND(ISNUMBER($S25),COUNT($U$4:$U25)=AA$2),$S25,"")</f>
        <v/>
      </c>
      <c r="AB25" s="72" t="str">
        <f>IF(AND(ISNUMBER($S25),COUNT($U$4:$U25)=AB$2),$S25,"")</f>
        <v/>
      </c>
      <c r="AC25" s="72" t="str">
        <f>IF(AND(ISNUMBER($S25),COUNT($U$4:$U25)=AC$2),$S25,"")</f>
        <v/>
      </c>
      <c r="AD25" s="72" t="str">
        <f>IF(AND(ISNUMBER($S25),COUNT($U$4:$U25)=AD$2),$S25,"")</f>
        <v/>
      </c>
      <c r="AE25" s="72" t="str">
        <f>IF(AND(ISNUMBER($S25),COUNT($U$4:$U25)=AE$2),$S25,"")</f>
        <v/>
      </c>
      <c r="AF25" s="72" t="str">
        <f>IF(AND(ISNUMBER($S25),COUNT($U$4:$U25)=AF$2),$S25,"")</f>
        <v/>
      </c>
      <c r="AG25" s="72" t="str">
        <f>IF(AND(ISNUMBER($S25),COUNT($U$4:$U25)=AG$2),$S25,"")</f>
        <v/>
      </c>
      <c r="AH25" s="72" t="str">
        <f>IF(AND(ISNUMBER($S25),COUNT($U$4:$U25)=AH$2),$S25,"")</f>
        <v/>
      </c>
      <c r="AI25" s="72" t="str">
        <f>IF(AND(ISNUMBER($S25),COUNT($U$4:$U25)=AI$2),$S25,"")</f>
        <v/>
      </c>
      <c r="AJ25" s="51" t="e">
        <f>IFERROR(IF(COUNT($U$4:$U25)&lt;&gt;AJ$2,NA(),SLOPE(X$4:X$26,$R$4:$R$26)*($R25-COUNTIF(BH$4:BH25,"Hold"))+INTERCEPT(X$4:X$26,$R$4:$R$26)),NA())</f>
        <v>#N/A</v>
      </c>
      <c r="AK25" s="51" t="e">
        <f>IFERROR(IF(COUNT($U$4:$U25)&lt;&gt;AK$2,NA(),SLOPE(Y$4:Y$26,$R$4:$R$26)*($R25-COUNTIF(BI$4:BI25,"Hold"))+INTERCEPT(Y$4:Y$26,$R$4:$R$26)),NA())</f>
        <v>#N/A</v>
      </c>
      <c r="AL25" s="51" t="e">
        <f>IFERROR(IF(COUNT($U$4:$U25)&lt;&gt;AL$2,NA(),SLOPE(Z$4:Z$26,$R$4:$R$26)*($R25-COUNTIF(BJ$4:BJ25,"Hold"))+INTERCEPT(Z$4:Z$26,$R$4:$R$26)),NA())</f>
        <v>#N/A</v>
      </c>
      <c r="AM25" s="51" t="e">
        <f>IFERROR(IF(COUNT($U$4:$U25)&lt;&gt;AM$2,NA(),SLOPE(AA$4:AA$26,$R$4:$R$26)*($R25-COUNTIF(BK$4:BK25,"Hold"))+INTERCEPT(AA$4:AA$26,$R$4:$R$26)),NA())</f>
        <v>#N/A</v>
      </c>
      <c r="AN25" s="51" t="e">
        <f>IFERROR(IF(COUNT($U$4:$U25)&lt;&gt;AN$2,NA(),SLOPE(AB$4:AB$26,$R$4:$R$26)*($R25-COUNTIF(BL$4:BL25,"Hold"))+INTERCEPT(AB$4:AB$26,$R$4:$R$26)),NA())</f>
        <v>#N/A</v>
      </c>
      <c r="AO25" s="51" t="e">
        <f>IFERROR(IF(COUNT($U$4:$U25)&lt;&gt;AO$2,NA(),SLOPE(AC$4:AC$26,$R$4:$R$26)*($R25-COUNTIF(BM$4:BM25,"Hold"))+INTERCEPT(AC$4:AC$26,$R$4:$R$26)),NA())</f>
        <v>#N/A</v>
      </c>
      <c r="AP25" s="51" t="e">
        <f>IFERROR(IF(COUNT($U$4:$U25)&lt;&gt;AP$2,NA(),SLOPE(AD$4:AD$26,$R$4:$R$26)*($R25-COUNTIF(BN$4:BN25,"Hold"))+INTERCEPT(AD$4:AD$26,$R$4:$R$26)),NA())</f>
        <v>#N/A</v>
      </c>
      <c r="AQ25" s="51" t="e">
        <f>IFERROR(IF(COUNT($U$4:$U25)&lt;&gt;AQ$2,NA(),SLOPE(AE$4:AE$26,$R$4:$R$26)*($R25-COUNTIF(BO$4:BO25,"Hold"))+INTERCEPT(AE$4:AE$26,$R$4:$R$26)),NA())</f>
        <v>#N/A</v>
      </c>
      <c r="AR25" s="51" t="e">
        <f>IFERROR(IF(COUNT($U$4:$U25)&lt;&gt;AR$2,NA(),SLOPE(AF$4:AF$26,$R$4:$R$26)*($R25-COUNTIF(BP$4:BP25,"Hold"))+INTERCEPT(AF$4:AF$26,$R$4:$R$26)),NA())</f>
        <v>#N/A</v>
      </c>
      <c r="AS25" s="51" t="e">
        <f>IFERROR(IF(COUNT($U$4:$U25)&lt;&gt;AS$2,NA(),SLOPE(AG$4:AG$26,$R$4:$R$26)*($R25-COUNTIF(BQ$4:BQ25,"Hold"))+INTERCEPT(AG$4:AG$26,$R$4:$R$26)),NA())</f>
        <v>#N/A</v>
      </c>
      <c r="AT25" s="51" t="e">
        <f>IFERROR(IF(COUNT($U$4:$U25)&lt;&gt;AT$2,NA(),SLOPE(AH$4:AH$26,$R$4:$R$26)*($R25-COUNTIF(BR$4:BR25,"Hold"))+INTERCEPT(AH$4:AH$26,$R$4:$R$26)),NA())</f>
        <v>#N/A</v>
      </c>
      <c r="AU25" s="51" t="e">
        <f>IFERROR(IF(COUNT($U$4:$U25)&lt;&gt;AU$2,NA(),SLOPE(AI$4:AI$26,$R$4:$R$26)*($R25-COUNTIF(BS$4:BS25,"Hold"))+INTERCEPT(AI$4:AI$26,$R$4:$R$26)),NA())</f>
        <v>#N/A</v>
      </c>
      <c r="AV25" s="57" t="e">
        <f>IF(AND(ISNUMBER($U25),COUNT($U$4:$U25)=AV$2),$G25,IF($H25="Hold",AV24,IF(COUNT($U$4:$U25)=AV$2,$V25+AV24,NA())))</f>
        <v>#N/A</v>
      </c>
      <c r="AW25" s="57" t="e">
        <f>IF(AND(ISNUMBER($U25),COUNT($U$4:$U25)=AW$2),$G25,IF($H25="Hold",AW24,IF(COUNT($U$4:$U25)=AW$2,$V25+AW24,NA())))</f>
        <v>#N/A</v>
      </c>
      <c r="AX25" s="57" t="e">
        <f>IF(AND(ISNUMBER($U25),COUNT($U$4:$U25)=AX$2),$G25,IF($H25="Hold",AX24,IF(COUNT($U$4:$U25)=AX$2,$V25+AX24,NA())))</f>
        <v>#N/A</v>
      </c>
      <c r="AY25" s="57" t="e">
        <f>IF(AND(ISNUMBER($U25),COUNT($U$4:$U25)=AY$2),$G25,IF($H25="Hold",AY24,IF(COUNT($U$4:$U25)=AY$2,$V25+AY24,NA())))</f>
        <v>#N/A</v>
      </c>
      <c r="AZ25" s="57" t="e">
        <f>IF(AND(ISNUMBER($U25),COUNT($U$4:$U25)=AZ$2),$G25,IF($H25="Hold",AZ24,IF(COUNT($U$4:$U25)=AZ$2,$V25+AZ24,NA())))</f>
        <v>#N/A</v>
      </c>
      <c r="BA25" s="57" t="e">
        <f>IF(AND(ISNUMBER($U25),COUNT($U$4:$U25)=BA$2),$G25,IF($H25="Hold",BA24,IF(COUNT($U$4:$U25)=BA$2,$V25+BA24,NA())))</f>
        <v>#N/A</v>
      </c>
      <c r="BB25" s="57" t="e">
        <f>IF(AND(ISNUMBER($U25),COUNT($U$4:$U25)=BB$2),$G25,IF($H25="Hold",BB24,IF(COUNT($U$4:$U25)=BB$2,$V25+BB24,NA())))</f>
        <v>#N/A</v>
      </c>
      <c r="BC25" s="57" t="e">
        <f>IF(AND(ISNUMBER($U25),COUNT($U$4:$U25)=BC$2),$G25,IF($H25="Hold",BC24,IF(COUNT($U$4:$U25)=BC$2,$V25+BC24,NA())))</f>
        <v>#N/A</v>
      </c>
      <c r="BD25" s="57" t="e">
        <f>IF(AND(ISNUMBER($U25),COUNT($U$4:$U25)=BD$2),$G25,IF($H25="Hold",BD24,IF(COUNT($U$4:$U25)=BD$2,$V25+BD24,NA())))</f>
        <v>#N/A</v>
      </c>
      <c r="BE25" s="57" t="e">
        <f>IF(AND(ISNUMBER($U25),COUNT($U$4:$U25)=BE$2),$G25,IF($H25="Hold",BE24,IF(COUNT($U$4:$U25)=BE$2,$V25+BE24,NA())))</f>
        <v>#N/A</v>
      </c>
      <c r="BF25" s="57" t="e">
        <f>IF(AND(ISNUMBER($U25),COUNT($U$4:$U25)=BF$2),$G25,IF($H25="Hold",BF24,IF(COUNT($U$4:$U25)=BF$2,$V25+BF24,NA())))</f>
        <v>#N/A</v>
      </c>
      <c r="BG25" s="57" t="e">
        <f>IF(AND(ISNUMBER($U25),COUNT($U$4:$U25)=BG$2),$G25,IF($H25="Hold",BG24,IF(COUNT($U$4:$U25)=BG$2,$V25+BG24,NA())))</f>
        <v>#N/A</v>
      </c>
      <c r="BH25" s="55" t="e">
        <f>IF(AND(COUNT($U$4:$U25)=BH$2,$H25="Hold"),"Hold",NA())</f>
        <v>#N/A</v>
      </c>
      <c r="BI25" s="55" t="e">
        <f>IF(AND(COUNT($U$4:$U25)=BI$2,$H25="Hold"),"Hold",NA())</f>
        <v>#N/A</v>
      </c>
      <c r="BJ25" s="55" t="e">
        <f>IF(AND(COUNT($U$4:$U25)=BJ$2,$H25="Hold"),"Hold",NA())</f>
        <v>#N/A</v>
      </c>
      <c r="BK25" s="55" t="e">
        <f>IF(AND(COUNT($U$4:$U25)=BK$2,$H25="Hold"),"Hold",NA())</f>
        <v>#N/A</v>
      </c>
      <c r="BL25" s="55" t="e">
        <f>IF(AND(COUNT($U$4:$U25)=BL$2,$H25="Hold"),"Hold",NA())</f>
        <v>#N/A</v>
      </c>
      <c r="BM25" s="55" t="e">
        <f>IF(AND(COUNT($U$4:$U25)=BM$2,$H25="Hold"),"Hold",NA())</f>
        <v>#N/A</v>
      </c>
      <c r="BN25" s="55" t="e">
        <f>IF(AND(COUNT($U$4:$U25)=BN$2,$H25="Hold"),"Hold",NA())</f>
        <v>#N/A</v>
      </c>
      <c r="BO25" s="55" t="e">
        <f>IF(AND(COUNT($U$4:$U25)=BO$2,$H25="Hold"),"Hold",NA())</f>
        <v>#N/A</v>
      </c>
      <c r="BP25" s="55" t="e">
        <f>IF(AND(COUNT($U$4:$U25)=BP$2,$H25="Hold"),"Hold",NA())</f>
        <v>#N/A</v>
      </c>
      <c r="BQ25" s="55" t="e">
        <f>IF(AND(COUNT($U$4:$U25)=BQ$2,$H25="Hold"),"Hold",NA())</f>
        <v>#N/A</v>
      </c>
      <c r="BR25" s="55" t="e">
        <f>IF(AND(COUNT($U$4:$U25)=BR$2,$H25="Hold"),"Hold",NA())</f>
        <v>#N/A</v>
      </c>
      <c r="BS25" s="55" t="e">
        <f>IF(AND(COUNT($U$4:$U25)=BS$2,$H25="Hold"),"Hold",NA())</f>
        <v>#N/A</v>
      </c>
    </row>
    <row r="26" spans="1:71" s="96" customFormat="1" ht="18.75" customHeight="1" x14ac:dyDescent="0.25">
      <c r="B26" s="61" t="str">
        <f>IF(ISBLANK($A$1),"","This worksheet was created by Mike Braun for the Pulaski County School District.  (Delete contents of Cell A1.)")</f>
        <v/>
      </c>
      <c r="C26" s="95"/>
      <c r="D26" s="9">
        <f t="shared" si="2"/>
        <v>44</v>
      </c>
      <c r="E26" s="10">
        <f t="shared" si="3"/>
        <v>42898</v>
      </c>
      <c r="F26" s="5" t="str">
        <f>IFERROR(IF(COUNT(G$4:G26)=0,"",IF(H26="Hold",F25,IF(ISNUMBER(U26),G26,F25+V26))),"")</f>
        <v/>
      </c>
      <c r="G26" s="14"/>
      <c r="H26" s="27"/>
      <c r="I26" s="17"/>
      <c r="J26" s="93"/>
      <c r="K26" s="41"/>
      <c r="L26" s="152"/>
      <c r="M26" s="152"/>
      <c r="N26" s="152"/>
      <c r="O26" s="152"/>
      <c r="P26" s="42"/>
      <c r="R26" s="46">
        <v>23</v>
      </c>
      <c r="S26" s="47" t="e">
        <f t="shared" si="0"/>
        <v>#N/A</v>
      </c>
      <c r="T26" s="47"/>
      <c r="U26" s="52" t="str">
        <f>IF(H26="30 Mins",$N$19,IF(H26="45 Mins",$N$20,IF(H26="60 Mins",$N$21,IF(H26="Alt 1",$N$22,IF(H26="Alt 2",$N$23,IF(H26="Alt 3",$N$24,IF(H26="Alt 4",$N$25,IF(H26="Alt 5",#REF!,IF(H26="Change",V25,"")))))))))</f>
        <v/>
      </c>
      <c r="V26" s="53" t="e">
        <f>IF(COUNT(U$4:U26)=0,NA(),IF(ISNUMBER(U26),U26,V25))</f>
        <v>#N/A</v>
      </c>
      <c r="W26" s="48" t="e">
        <f t="shared" si="1"/>
        <v>#N/A</v>
      </c>
      <c r="X26" s="73" t="str">
        <f>IF(AND(ISNUMBER($S26),COUNT($U$4:$U26)=X$2),$S26,"")</f>
        <v/>
      </c>
      <c r="Y26" s="73" t="str">
        <f>IF(AND(ISNUMBER($S26),COUNT($U$4:$U26)=Y$2),$S26,"")</f>
        <v/>
      </c>
      <c r="Z26" s="73" t="str">
        <f>IF(AND(ISNUMBER($S26),COUNT($U$4:$U26)=Z$2),$S26,"")</f>
        <v/>
      </c>
      <c r="AA26" s="73" t="str">
        <f>IF(AND(ISNUMBER($S26),COUNT($U$4:$U26)=AA$2),$S26,"")</f>
        <v/>
      </c>
      <c r="AB26" s="73" t="str">
        <f>IF(AND(ISNUMBER($S26),COUNT($U$4:$U26)=AB$2),$S26,"")</f>
        <v/>
      </c>
      <c r="AC26" s="73" t="str">
        <f>IF(AND(ISNUMBER($S26),COUNT($U$4:$U26)=AC$2),$S26,"")</f>
        <v/>
      </c>
      <c r="AD26" s="73" t="str">
        <f>IF(AND(ISNUMBER($S26),COUNT($U$4:$U26)=AD$2),$S26,"")</f>
        <v/>
      </c>
      <c r="AE26" s="73" t="str">
        <f>IF(AND(ISNUMBER($S26),COUNT($U$4:$U26)=AE$2),$S26,"")</f>
        <v/>
      </c>
      <c r="AF26" s="73" t="str">
        <f>IF(AND(ISNUMBER($S26),COUNT($U$4:$U26)=AF$2),$S26,"")</f>
        <v/>
      </c>
      <c r="AG26" s="73" t="str">
        <f>IF(AND(ISNUMBER($S26),COUNT($U$4:$U26)=AG$2),$S26,"")</f>
        <v/>
      </c>
      <c r="AH26" s="73" t="str">
        <f>IF(AND(ISNUMBER($S26),COUNT($U$4:$U26)=AH$2),$S26,"")</f>
        <v/>
      </c>
      <c r="AI26" s="73" t="str">
        <f>IF(AND(ISNUMBER($S26),COUNT($U$4:$U26)=AI$2),$S26,"")</f>
        <v/>
      </c>
      <c r="AJ26" s="51" t="e">
        <f>IFERROR(IF(COUNT($U$4:$U26)&lt;&gt;AJ$2,NA(),SLOPE(X$4:X$26,$R$4:$R$26)*($R26-COUNTIF(BH$4:BH26,"Hold"))+INTERCEPT(X$4:X$26,$R$4:$R$26)),NA())</f>
        <v>#N/A</v>
      </c>
      <c r="AK26" s="51" t="e">
        <f>IFERROR(IF(COUNT($U$4:$U26)&lt;&gt;AK$2,NA(),SLOPE(Y$4:Y$26,$R$4:$R$26)*($R26-COUNTIF(BI$4:BI26,"Hold"))+INTERCEPT(Y$4:Y$26,$R$4:$R$26)),NA())</f>
        <v>#N/A</v>
      </c>
      <c r="AL26" s="51" t="e">
        <f>IFERROR(IF(COUNT($U$4:$U26)&lt;&gt;AL$2,NA(),SLOPE(Z$4:Z$26,$R$4:$R$26)*($R26-COUNTIF(BJ$4:BJ26,"Hold"))+INTERCEPT(Z$4:Z$26,$R$4:$R$26)),NA())</f>
        <v>#N/A</v>
      </c>
      <c r="AM26" s="51" t="e">
        <f>IFERROR(IF(COUNT($U$4:$U26)&lt;&gt;AM$2,NA(),SLOPE(AA$4:AA$26,$R$4:$R$26)*($R26-COUNTIF(BK$4:BK26,"Hold"))+INTERCEPT(AA$4:AA$26,$R$4:$R$26)),NA())</f>
        <v>#N/A</v>
      </c>
      <c r="AN26" s="51" t="e">
        <f>IFERROR(IF(COUNT($U$4:$U26)&lt;&gt;AN$2,NA(),SLOPE(AB$4:AB$26,$R$4:$R$26)*($R26-COUNTIF(BL$4:BL26,"Hold"))+INTERCEPT(AB$4:AB$26,$R$4:$R$26)),NA())</f>
        <v>#N/A</v>
      </c>
      <c r="AO26" s="51" t="e">
        <f>IFERROR(IF(COUNT($U$4:$U26)&lt;&gt;AO$2,NA(),SLOPE(AC$4:AC$26,$R$4:$R$26)*($R26-COUNTIF(BM$4:BM26,"Hold"))+INTERCEPT(AC$4:AC$26,$R$4:$R$26)),NA())</f>
        <v>#N/A</v>
      </c>
      <c r="AP26" s="51" t="e">
        <f>IFERROR(IF(COUNT($U$4:$U26)&lt;&gt;AP$2,NA(),SLOPE(AD$4:AD$26,$R$4:$R$26)*($R26-COUNTIF(BN$4:BN26,"Hold"))+INTERCEPT(AD$4:AD$26,$R$4:$R$26)),NA())</f>
        <v>#N/A</v>
      </c>
      <c r="AQ26" s="51" t="e">
        <f>IFERROR(IF(COUNT($U$4:$U26)&lt;&gt;AQ$2,NA(),SLOPE(AE$4:AE$26,$R$4:$R$26)*($R26-COUNTIF(BO$4:BO26,"Hold"))+INTERCEPT(AE$4:AE$26,$R$4:$R$26)),NA())</f>
        <v>#N/A</v>
      </c>
      <c r="AR26" s="51" t="e">
        <f>IFERROR(IF(COUNT($U$4:$U26)&lt;&gt;AR$2,NA(),SLOPE(AF$4:AF$26,$R$4:$R$26)*($R26-COUNTIF(BP$4:BP26,"Hold"))+INTERCEPT(AF$4:AF$26,$R$4:$R$26)),NA())</f>
        <v>#N/A</v>
      </c>
      <c r="AS26" s="51" t="e">
        <f>IFERROR(IF(COUNT($U$4:$U26)&lt;&gt;AS$2,NA(),SLOPE(AG$4:AG$26,$R$4:$R$26)*($R26-COUNTIF(BQ$4:BQ26,"Hold"))+INTERCEPT(AG$4:AG$26,$R$4:$R$26)),NA())</f>
        <v>#N/A</v>
      </c>
      <c r="AT26" s="51" t="e">
        <f>IFERROR(IF(COUNT($U$4:$U26)&lt;&gt;AT$2,NA(),SLOPE(AH$4:AH$26,$R$4:$R$26)*($R26-COUNTIF(BR$4:BR26,"Hold"))+INTERCEPT(AH$4:AH$26,$R$4:$R$26)),NA())</f>
        <v>#N/A</v>
      </c>
      <c r="AU26" s="51" t="e">
        <f>IFERROR(IF(COUNT($U$4:$U26)&lt;&gt;AU$2,NA(),SLOPE(AI$4:AI$26,$R$4:$R$26)*($R26-COUNTIF(BS$4:BS26,"Hold"))+INTERCEPT(AI$4:AI$26,$R$4:$R$26)),NA())</f>
        <v>#N/A</v>
      </c>
      <c r="AV26" s="57" t="e">
        <f>IF(AND(ISNUMBER($U26),COUNT($U$4:$U26)=AV$2),$G26,IF($H26="Hold",AV25,IF(COUNT($U$4:$U26)=AV$2,$V26+AV25,NA())))</f>
        <v>#N/A</v>
      </c>
      <c r="AW26" s="57" t="e">
        <f>IF(AND(ISNUMBER($U26),COUNT($U$4:$U26)=AW$2),$G26,IF($H26="Hold",AW25,IF(COUNT($U$4:$U26)=AW$2,$V26+AW25,NA())))</f>
        <v>#N/A</v>
      </c>
      <c r="AX26" s="57" t="e">
        <f>IF(AND(ISNUMBER($U26),COUNT($U$4:$U26)=AX$2),$G26,IF($H26="Hold",AX25,IF(COUNT($U$4:$U26)=AX$2,$V26+AX25,NA())))</f>
        <v>#N/A</v>
      </c>
      <c r="AY26" s="57" t="e">
        <f>IF(AND(ISNUMBER($U26),COUNT($U$4:$U26)=AY$2),$G26,IF($H26="Hold",AY25,IF(COUNT($U$4:$U26)=AY$2,$V26+AY25,NA())))</f>
        <v>#N/A</v>
      </c>
      <c r="AZ26" s="57" t="e">
        <f>IF(AND(ISNUMBER($U26),COUNT($U$4:$U26)=AZ$2),$G26,IF($H26="Hold",AZ25,IF(COUNT($U$4:$U26)=AZ$2,$V26+AZ25,NA())))</f>
        <v>#N/A</v>
      </c>
      <c r="BA26" s="57" t="e">
        <f>IF(AND(ISNUMBER($U26),COUNT($U$4:$U26)=BA$2),$G26,IF($H26="Hold",BA25,IF(COUNT($U$4:$U26)=BA$2,$V26+BA25,NA())))</f>
        <v>#N/A</v>
      </c>
      <c r="BB26" s="57" t="e">
        <f>IF(AND(ISNUMBER($U26),COUNT($U$4:$U26)=BB$2),$G26,IF($H26="Hold",BB25,IF(COUNT($U$4:$U26)=BB$2,$V26+BB25,NA())))</f>
        <v>#N/A</v>
      </c>
      <c r="BC26" s="57" t="e">
        <f>IF(AND(ISNUMBER($U26),COUNT($U$4:$U26)=BC$2),$G26,IF($H26="Hold",BC25,IF(COUNT($U$4:$U26)=BC$2,$V26+BC25,NA())))</f>
        <v>#N/A</v>
      </c>
      <c r="BD26" s="57" t="e">
        <f>IF(AND(ISNUMBER($U26),COUNT($U$4:$U26)=BD$2),$G26,IF($H26="Hold",BD25,IF(COUNT($U$4:$U26)=BD$2,$V26+BD25,NA())))</f>
        <v>#N/A</v>
      </c>
      <c r="BE26" s="57" t="e">
        <f>IF(AND(ISNUMBER($U26),COUNT($U$4:$U26)=BE$2),$G26,IF($H26="Hold",BE25,IF(COUNT($U$4:$U26)=BE$2,$V26+BE25,NA())))</f>
        <v>#N/A</v>
      </c>
      <c r="BF26" s="57" t="e">
        <f>IF(AND(ISNUMBER($U26),COUNT($U$4:$U26)=BF$2),$G26,IF($H26="Hold",BF25,IF(COUNT($U$4:$U26)=BF$2,$V26+BF25,NA())))</f>
        <v>#N/A</v>
      </c>
      <c r="BG26" s="57" t="e">
        <f>IF(AND(ISNUMBER($U26),COUNT($U$4:$U26)=BG$2),$G26,IF($H26="Hold",BG25,IF(COUNT($U$4:$U26)=BG$2,$V26+BG25,NA())))</f>
        <v>#N/A</v>
      </c>
      <c r="BH26" s="55" t="e">
        <f>IF(AND(COUNT($U$4:$U26)=BH$2,$H26="Hold"),"Hold",NA())</f>
        <v>#N/A</v>
      </c>
      <c r="BI26" s="55" t="e">
        <f>IF(AND(COUNT($U$4:$U26)=BI$2,$H26="Hold"),"Hold",NA())</f>
        <v>#N/A</v>
      </c>
      <c r="BJ26" s="55" t="e">
        <f>IF(AND(COUNT($U$4:$U26)=BJ$2,$H26="Hold"),"Hold",NA())</f>
        <v>#N/A</v>
      </c>
      <c r="BK26" s="55" t="e">
        <f>IF(AND(COUNT($U$4:$U26)=BK$2,$H26="Hold"),"Hold",NA())</f>
        <v>#N/A</v>
      </c>
      <c r="BL26" s="55" t="e">
        <f>IF(AND(COUNT($U$4:$U26)=BL$2,$H26="Hold"),"Hold",NA())</f>
        <v>#N/A</v>
      </c>
      <c r="BM26" s="55" t="e">
        <f>IF(AND(COUNT($U$4:$U26)=BM$2,$H26="Hold"),"Hold",NA())</f>
        <v>#N/A</v>
      </c>
      <c r="BN26" s="55" t="e">
        <f>IF(AND(COUNT($U$4:$U26)=BN$2,$H26="Hold"),"Hold",NA())</f>
        <v>#N/A</v>
      </c>
      <c r="BO26" s="55" t="e">
        <f>IF(AND(COUNT($U$4:$U26)=BO$2,$H26="Hold"),"Hold",NA())</f>
        <v>#N/A</v>
      </c>
      <c r="BP26" s="55" t="e">
        <f>IF(AND(COUNT($U$4:$U26)=BP$2,$H26="Hold"),"Hold",NA())</f>
        <v>#N/A</v>
      </c>
      <c r="BQ26" s="55" t="e">
        <f>IF(AND(COUNT($U$4:$U26)=BQ$2,$H26="Hold"),"Hold",NA())</f>
        <v>#N/A</v>
      </c>
      <c r="BR26" s="55" t="e">
        <f>IF(AND(COUNT($U$4:$U26)=BR$2,$H26="Hold"),"Hold",NA())</f>
        <v>#N/A</v>
      </c>
      <c r="BS26" s="55" t="e">
        <f>IF(AND(COUNT($U$4:$U26)=BS$2,$H26="Hold"),"Hold",NA())</f>
        <v>#N/A</v>
      </c>
    </row>
    <row r="27" spans="1:71" s="96" customFormat="1" ht="8.25" customHeight="1" x14ac:dyDescent="0.3">
      <c r="B27" s="98"/>
      <c r="C27" s="95"/>
      <c r="D27" s="140" t="s">
        <v>87</v>
      </c>
      <c r="E27" s="140"/>
      <c r="F27" s="140"/>
      <c r="G27" s="140"/>
      <c r="H27" s="140"/>
      <c r="I27" s="140"/>
      <c r="J27" s="15"/>
      <c r="K27" s="88"/>
      <c r="L27" s="149" t="s">
        <v>85</v>
      </c>
      <c r="M27" s="149"/>
      <c r="N27" s="149"/>
      <c r="O27" s="149"/>
      <c r="R27" s="11"/>
      <c r="S27" s="11"/>
      <c r="T27" s="11"/>
      <c r="U27" s="100"/>
      <c r="V27" s="100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71" s="96" customFormat="1" ht="18.75" customHeight="1" x14ac:dyDescent="0.25">
      <c r="B28" s="130" t="s">
        <v>18</v>
      </c>
      <c r="C28" s="95"/>
      <c r="D28" s="141"/>
      <c r="E28" s="141"/>
      <c r="F28" s="141"/>
      <c r="G28" s="141"/>
      <c r="H28" s="141"/>
      <c r="I28" s="141"/>
      <c r="J28" s="101"/>
      <c r="L28" s="150"/>
      <c r="M28" s="150"/>
      <c r="N28" s="150"/>
      <c r="O28" s="150"/>
      <c r="P28" s="117"/>
      <c r="Q28" s="117"/>
    </row>
    <row r="29" spans="1:71" s="96" customFormat="1" ht="31.5" x14ac:dyDescent="0.25">
      <c r="A29" s="2"/>
      <c r="B29" s="80" t="s">
        <v>76</v>
      </c>
      <c r="C29" s="88"/>
      <c r="J29" s="101"/>
      <c r="L29" s="118"/>
      <c r="M29" s="118"/>
      <c r="N29" s="118"/>
      <c r="O29" s="118"/>
      <c r="P29" s="116"/>
      <c r="Q29" s="116"/>
    </row>
    <row r="30" spans="1:71" s="96" customFormat="1" ht="18.75" customHeight="1" x14ac:dyDescent="0.25">
      <c r="A30" s="2"/>
      <c r="B30" s="119" t="s">
        <v>74</v>
      </c>
      <c r="C30" s="88"/>
      <c r="J30" s="101"/>
      <c r="K30" s="88"/>
      <c r="L30" s="131"/>
      <c r="M30" s="88"/>
      <c r="N30" s="88"/>
      <c r="O30" s="88"/>
      <c r="P30" s="102"/>
    </row>
    <row r="31" spans="1:71" s="2" customFormat="1" ht="18.75" customHeight="1" x14ac:dyDescent="0.25">
      <c r="B31" s="103"/>
      <c r="C31" s="88"/>
      <c r="J31" s="15"/>
      <c r="K31" s="88"/>
      <c r="L31" s="104"/>
      <c r="M31" s="104"/>
      <c r="N31" s="104"/>
      <c r="O31" s="105"/>
      <c r="P31" s="106"/>
    </row>
    <row r="32" spans="1:71" s="2" customFormat="1" ht="18.75" customHeight="1" x14ac:dyDescent="0.25">
      <c r="A32" s="12"/>
      <c r="C32" s="104"/>
      <c r="J32" s="15"/>
      <c r="L32" s="88"/>
      <c r="M32" s="88"/>
      <c r="N32" s="88"/>
      <c r="O32" s="88"/>
      <c r="P32" s="102"/>
    </row>
    <row r="33" spans="1:16" s="2" customFormat="1" ht="18.75" customHeight="1" x14ac:dyDescent="0.25">
      <c r="C33" s="88"/>
      <c r="D33" s="102"/>
      <c r="E33" s="107"/>
      <c r="F33" s="107"/>
      <c r="G33" s="108"/>
      <c r="H33" s="99"/>
      <c r="I33" s="3"/>
      <c r="J33" s="3"/>
      <c r="L33" s="88"/>
      <c r="M33" s="88"/>
      <c r="N33" s="88"/>
      <c r="O33" s="88"/>
      <c r="P33" s="102"/>
    </row>
    <row r="34" spans="1:16" ht="49.5" customHeight="1" x14ac:dyDescent="0.25">
      <c r="A34" s="2"/>
      <c r="B34" s="2"/>
      <c r="C34" s="88"/>
      <c r="K34" s="2"/>
      <c r="L34" s="2"/>
      <c r="M34" s="2"/>
      <c r="N34" s="2"/>
      <c r="O34" s="2"/>
      <c r="P34" s="19"/>
    </row>
    <row r="35" spans="1:16" s="2" customFormat="1" ht="15" customHeight="1" x14ac:dyDescent="0.25">
      <c r="D35" s="102"/>
      <c r="E35" s="107"/>
      <c r="F35" s="107"/>
      <c r="G35" s="113"/>
      <c r="H35" s="113"/>
      <c r="I35" s="114"/>
      <c r="J35" s="49"/>
      <c r="P35" s="19"/>
    </row>
    <row r="36" spans="1:16" s="2" customFormat="1" ht="15" customHeight="1" x14ac:dyDescent="0.25">
      <c r="D36" s="102"/>
      <c r="E36" s="107"/>
      <c r="F36" s="107"/>
      <c r="G36" s="113"/>
      <c r="H36" s="113"/>
      <c r="I36" s="114"/>
      <c r="J36" s="49"/>
      <c r="P36" s="19"/>
    </row>
    <row r="37" spans="1:16" s="2" customFormat="1" ht="15" customHeight="1" x14ac:dyDescent="0.25">
      <c r="D37" s="19"/>
      <c r="E37" s="15"/>
      <c r="F37" s="15"/>
      <c r="J37" s="15"/>
      <c r="P37" s="19"/>
    </row>
    <row r="38" spans="1:16" s="2" customFormat="1" ht="15" customHeight="1" x14ac:dyDescent="0.25">
      <c r="D38" s="19"/>
      <c r="E38" s="15"/>
      <c r="F38" s="15"/>
      <c r="J38" s="15"/>
      <c r="P38" s="19"/>
    </row>
    <row r="39" spans="1:16" s="2" customFormat="1" ht="15" customHeight="1" x14ac:dyDescent="0.25">
      <c r="D39" s="19"/>
      <c r="E39" s="15"/>
      <c r="F39" s="15"/>
      <c r="J39" s="15"/>
      <c r="P39" s="19"/>
    </row>
    <row r="40" spans="1:16" s="2" customFormat="1" ht="15" customHeight="1" x14ac:dyDescent="0.25">
      <c r="D40" s="19"/>
      <c r="E40" s="15"/>
      <c r="F40" s="15"/>
      <c r="J40" s="15"/>
      <c r="P40" s="19"/>
    </row>
    <row r="41" spans="1:16" s="2" customFormat="1" ht="15" customHeight="1" x14ac:dyDescent="0.25">
      <c r="D41" s="19"/>
      <c r="E41" s="15"/>
      <c r="F41" s="15"/>
      <c r="J41" s="15"/>
      <c r="P41" s="19"/>
    </row>
    <row r="42" spans="1:16" s="2" customFormat="1" ht="15" customHeight="1" x14ac:dyDescent="0.25">
      <c r="D42" s="19"/>
      <c r="E42" s="15"/>
      <c r="F42" s="15"/>
      <c r="J42" s="15"/>
      <c r="P42" s="19"/>
    </row>
    <row r="43" spans="1:16" s="2" customFormat="1" ht="15" customHeight="1" x14ac:dyDescent="0.25">
      <c r="D43" s="19"/>
      <c r="E43" s="15"/>
      <c r="F43" s="15"/>
      <c r="J43" s="15"/>
      <c r="P43" s="19"/>
    </row>
    <row r="44" spans="1:16" s="2" customFormat="1" ht="15" customHeight="1" x14ac:dyDescent="0.25">
      <c r="D44" s="19"/>
      <c r="E44" s="15"/>
      <c r="F44" s="15"/>
      <c r="J44" s="15"/>
      <c r="P44" s="19"/>
    </row>
    <row r="45" spans="1:16" s="2" customFormat="1" ht="15" customHeight="1" x14ac:dyDescent="0.25">
      <c r="D45" s="19"/>
      <c r="E45" s="15"/>
      <c r="F45" s="15"/>
      <c r="J45" s="15"/>
      <c r="P45" s="19"/>
    </row>
    <row r="46" spans="1:16" s="2" customFormat="1" ht="15" customHeight="1" x14ac:dyDescent="0.25">
      <c r="D46" s="19"/>
      <c r="E46" s="15"/>
      <c r="F46" s="15"/>
      <c r="J46" s="15"/>
      <c r="P46" s="19"/>
    </row>
    <row r="47" spans="1:16" s="2" customFormat="1" ht="15" customHeight="1" x14ac:dyDescent="0.25">
      <c r="D47" s="19"/>
      <c r="E47" s="15"/>
      <c r="F47" s="15"/>
      <c r="J47" s="15"/>
      <c r="P47" s="19"/>
    </row>
    <row r="48" spans="1:16" s="2" customFormat="1" ht="15" customHeight="1" x14ac:dyDescent="0.25">
      <c r="D48" s="19"/>
      <c r="E48" s="15"/>
      <c r="F48" s="15"/>
      <c r="J48" s="15"/>
      <c r="P48" s="19"/>
    </row>
    <row r="49" spans="1:59" s="2" customFormat="1" ht="15" customHeight="1" x14ac:dyDescent="0.25">
      <c r="D49" s="19"/>
      <c r="E49" s="15"/>
      <c r="F49" s="15"/>
      <c r="J49" s="15"/>
      <c r="P49" s="19"/>
    </row>
    <row r="50" spans="1:59" s="2" customFormat="1" ht="15" customHeight="1" x14ac:dyDescent="0.25">
      <c r="D50" s="19"/>
      <c r="E50" s="15"/>
      <c r="F50" s="15"/>
      <c r="J50" s="15"/>
      <c r="P50" s="19"/>
    </row>
    <row r="51" spans="1:59" s="2" customFormat="1" ht="15" customHeight="1" x14ac:dyDescent="0.25">
      <c r="D51" s="19"/>
      <c r="E51" s="15"/>
      <c r="F51" s="15"/>
      <c r="J51" s="15"/>
      <c r="P51" s="19"/>
    </row>
    <row r="52" spans="1:59" s="2" customFormat="1" ht="15" customHeight="1" x14ac:dyDescent="0.25">
      <c r="B52" s="12"/>
      <c r="D52" s="19"/>
      <c r="E52" s="15"/>
      <c r="F52" s="15"/>
      <c r="J52" s="15"/>
      <c r="K52" s="12"/>
      <c r="P52" s="19"/>
    </row>
    <row r="53" spans="1:59" s="2" customFormat="1" ht="15" customHeight="1" x14ac:dyDescent="0.25">
      <c r="B53" s="12"/>
      <c r="D53" s="19"/>
      <c r="E53" s="15"/>
      <c r="F53" s="15"/>
      <c r="J53" s="15"/>
      <c r="K53" s="12"/>
      <c r="P53" s="19"/>
    </row>
    <row r="54" spans="1:59" s="2" customFormat="1" ht="15" customHeight="1" x14ac:dyDescent="0.25">
      <c r="B54" s="12"/>
      <c r="D54" s="19"/>
      <c r="E54" s="15"/>
      <c r="F54" s="15"/>
      <c r="J54" s="15"/>
      <c r="K54" s="12"/>
      <c r="L54" s="12"/>
      <c r="M54" s="12"/>
      <c r="N54" s="12"/>
      <c r="O54" s="12"/>
      <c r="P54" s="20"/>
    </row>
    <row r="55" spans="1:59" s="2" customFormat="1" ht="14.1" customHeight="1" x14ac:dyDescent="0.25">
      <c r="A55" s="12"/>
      <c r="B55" s="12"/>
      <c r="C55" s="12"/>
      <c r="D55" s="19"/>
      <c r="E55" s="15"/>
      <c r="F55" s="15"/>
      <c r="J55" s="15"/>
      <c r="K55" s="12"/>
      <c r="L55" s="12"/>
      <c r="M55" s="12"/>
      <c r="N55" s="12"/>
      <c r="O55" s="12"/>
      <c r="P55" s="20"/>
    </row>
    <row r="56" spans="1:59" s="2" customFormat="1" ht="14.1" customHeight="1" x14ac:dyDescent="0.25">
      <c r="A56" s="12"/>
      <c r="B56" s="12"/>
      <c r="C56" s="12"/>
      <c r="D56" s="19"/>
      <c r="E56" s="15"/>
      <c r="F56" s="15"/>
      <c r="J56" s="15"/>
      <c r="K56" s="12"/>
      <c r="L56" s="12"/>
      <c r="M56" s="12"/>
      <c r="N56" s="12"/>
      <c r="O56" s="12"/>
      <c r="P56" s="20"/>
    </row>
    <row r="57" spans="1:59" ht="14.1" customHeight="1" x14ac:dyDescent="0.25">
      <c r="C57" s="12"/>
      <c r="D57" s="20"/>
      <c r="E57" s="16"/>
      <c r="F57" s="16"/>
      <c r="G57" s="12"/>
      <c r="H57" s="12"/>
      <c r="I57" s="12"/>
      <c r="J57" s="16"/>
      <c r="K57" s="12"/>
      <c r="L57" s="12"/>
      <c r="M57" s="12"/>
      <c r="N57" s="12"/>
      <c r="O57" s="12"/>
      <c r="P57" s="20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59" ht="14.1" customHeight="1" x14ac:dyDescent="0.25">
      <c r="C58" s="12"/>
      <c r="D58" s="20"/>
      <c r="E58" s="16"/>
      <c r="F58" s="16"/>
      <c r="G58" s="12"/>
      <c r="H58" s="12"/>
      <c r="I58" s="12"/>
      <c r="J58" s="16"/>
      <c r="L58" s="12"/>
      <c r="M58" s="12"/>
      <c r="N58" s="12"/>
      <c r="O58" s="12"/>
      <c r="P58" s="20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59" ht="14.1" customHeight="1" x14ac:dyDescent="0.25">
      <c r="C59" s="12"/>
      <c r="D59" s="20"/>
      <c r="E59" s="16"/>
      <c r="F59" s="16"/>
      <c r="G59" s="12"/>
      <c r="H59" s="12"/>
      <c r="I59" s="12"/>
      <c r="J59" s="16"/>
      <c r="L59" s="12"/>
      <c r="M59" s="12"/>
      <c r="N59" s="12"/>
      <c r="O59" s="12"/>
      <c r="P59" s="20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0" spans="1:59" ht="14.1" customHeight="1" x14ac:dyDescent="0.25">
      <c r="C60" s="12"/>
      <c r="D60" s="20"/>
      <c r="E60" s="16"/>
      <c r="F60" s="16"/>
      <c r="G60" s="12"/>
      <c r="H60" s="12"/>
      <c r="I60" s="12"/>
      <c r="J60" s="16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</row>
    <row r="61" spans="1:59" ht="14.1" customHeight="1" x14ac:dyDescent="0.25">
      <c r="D61" s="20"/>
      <c r="E61" s="16"/>
      <c r="F61" s="16"/>
      <c r="G61" s="12"/>
      <c r="H61" s="12"/>
      <c r="I61" s="12"/>
      <c r="J61" s="16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</row>
    <row r="62" spans="1:59" ht="14.1" customHeight="1" x14ac:dyDescent="0.25">
      <c r="D62" s="20"/>
      <c r="E62" s="16"/>
      <c r="F62" s="16"/>
      <c r="G62" s="12"/>
      <c r="H62" s="12"/>
      <c r="I62" s="12"/>
      <c r="J62" s="16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3" spans="1:59" ht="14.1" customHeight="1" x14ac:dyDescent="0.25">
      <c r="Q63" s="115"/>
    </row>
    <row r="65" spans="17:17" ht="14.1" customHeight="1" x14ac:dyDescent="0.25">
      <c r="Q65" s="115"/>
    </row>
    <row r="67" spans="17:17" ht="14.1" customHeight="1" x14ac:dyDescent="0.25">
      <c r="Q67" s="115"/>
    </row>
    <row r="69" spans="17:17" ht="14.1" customHeight="1" x14ac:dyDescent="0.25">
      <c r="Q69" s="115"/>
    </row>
    <row r="71" spans="17:17" ht="14.1" customHeight="1" x14ac:dyDescent="0.25">
      <c r="Q71" s="115"/>
    </row>
    <row r="73" spans="17:17" ht="14.1" customHeight="1" x14ac:dyDescent="0.25">
      <c r="Q73" s="115"/>
    </row>
    <row r="75" spans="17:17" ht="14.1" customHeight="1" x14ac:dyDescent="0.25">
      <c r="Q75" s="115"/>
    </row>
    <row r="77" spans="17:17" ht="14.1" customHeight="1" x14ac:dyDescent="0.25">
      <c r="Q77" s="115"/>
    </row>
  </sheetData>
  <sheetProtection algorithmName="SHA-512" hashValue="XTzoBpOw6XEr/1KbqidLjIU/1CrBMXqZ3ZX7mNHxZKRG5aq5OFWDaZVY1nn73Kgb1byXXfEBK3xherKGfK9c4w==" saltValue="fvk0wZLYl1BiC0apZvKDiw==" spinCount="100000" sheet="1" objects="1" scenarios="1" sort="0"/>
  <mergeCells count="22">
    <mergeCell ref="L13:M13"/>
    <mergeCell ref="D2:H2"/>
    <mergeCell ref="B3:B4"/>
    <mergeCell ref="L3:O3"/>
    <mergeCell ref="L4:M4"/>
    <mergeCell ref="N4:O4"/>
    <mergeCell ref="L5:M5"/>
    <mergeCell ref="N5:O5"/>
    <mergeCell ref="L7:O7"/>
    <mergeCell ref="L8:M8"/>
    <mergeCell ref="N8:O8"/>
    <mergeCell ref="L9:M9"/>
    <mergeCell ref="L11:O11"/>
    <mergeCell ref="L24:O26"/>
    <mergeCell ref="D27:I28"/>
    <mergeCell ref="L27:O28"/>
    <mergeCell ref="L14:M14"/>
    <mergeCell ref="L15:M15"/>
    <mergeCell ref="L16:M16"/>
    <mergeCell ref="L18:O18"/>
    <mergeCell ref="O22:P22"/>
    <mergeCell ref="O23:P23"/>
  </mergeCells>
  <conditionalFormatting sqref="R2:BS26">
    <cfRule type="expression" dxfId="17" priority="1">
      <formula>IF(ISBLANK($A$1),TRUE,FALSE)</formula>
    </cfRule>
  </conditionalFormatting>
  <conditionalFormatting sqref="AJ4:BS26">
    <cfRule type="containsErrors" dxfId="16" priority="2">
      <formula>ISERROR(AJ4)</formula>
    </cfRule>
  </conditionalFormatting>
  <dataValidations count="2">
    <dataValidation type="list" showInputMessage="1" showErrorMessage="1" sqref="H5:H26">
      <formula1>$T$4:$T$11</formula1>
    </dataValidation>
    <dataValidation type="list" showInputMessage="1" showErrorMessage="1" sqref="H4">
      <formula1>$T$4:$T$9</formula1>
    </dataValidation>
  </dataValidations>
  <hyperlinks>
    <hyperlink ref="L27" r:id="rId1" display="https://youtu.be/myxUd_RfmoI"/>
  </hyperlinks>
  <printOptions horizontalCentered="1"/>
  <pageMargins left="0.5" right="0.5" top="0.5" bottom="0.7" header="0" footer="0.3"/>
  <pageSetup orientation="landscape" r:id="rId2"/>
  <headerFooter>
    <oddFooter>&amp;L&amp;8Printed &amp;D  &amp;T&amp;C&amp;8Pulaski County Schools&amp;R&amp;8Page &amp;P of &amp;N</oddFooter>
  </headerFooter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77"/>
  <sheetViews>
    <sheetView showGridLines="0" zoomScaleNormal="100" workbookViewId="0"/>
  </sheetViews>
  <sheetFormatPr defaultColWidth="9.140625" defaultRowHeight="14.1" customHeight="1" x14ac:dyDescent="0.25"/>
  <cols>
    <col min="1" max="1" width="2.7109375" style="12" customWidth="1"/>
    <col min="2" max="2" width="113.5703125" style="12" customWidth="1"/>
    <col min="3" max="3" width="2.7109375" style="104" customWidth="1"/>
    <col min="4" max="4" width="6.42578125" style="106" customWidth="1"/>
    <col min="5" max="5" width="10.42578125" style="109" customWidth="1"/>
    <col min="6" max="6" width="7" style="109" customWidth="1"/>
    <col min="7" max="7" width="7" style="110" customWidth="1"/>
    <col min="8" max="8" width="8.42578125" style="110" customWidth="1"/>
    <col min="9" max="9" width="41.85546875" style="111" customWidth="1"/>
    <col min="10" max="10" width="2.7109375" style="112" customWidth="1"/>
    <col min="11" max="11" width="2.7109375" style="104" customWidth="1"/>
    <col min="12" max="12" width="14.42578125" style="104" customWidth="1"/>
    <col min="13" max="13" width="2" style="104" bestFit="1" customWidth="1"/>
    <col min="14" max="15" width="10.5703125" style="104" customWidth="1"/>
    <col min="16" max="16" width="2.5703125" style="106" customWidth="1"/>
    <col min="17" max="17" width="14" style="2" customWidth="1"/>
    <col min="18" max="18" width="8.140625" style="2" bestFit="1" customWidth="1"/>
    <col min="19" max="20" width="9.140625" style="2" customWidth="1"/>
    <col min="21" max="22" width="10.7109375" style="2" customWidth="1"/>
    <col min="23" max="35" width="9.140625" style="2" customWidth="1"/>
    <col min="36" max="48" width="9.140625" style="2"/>
    <col min="49" max="56" width="9.140625" style="2" customWidth="1"/>
    <col min="57" max="59" width="9.140625" style="2"/>
    <col min="60" max="16384" width="9.140625" style="12"/>
  </cols>
  <sheetData>
    <row r="1" spans="1:73" s="81" customFormat="1" ht="10.5" customHeight="1" x14ac:dyDescent="0.3">
      <c r="A1" s="1"/>
      <c r="B1" s="82"/>
      <c r="D1" s="83"/>
      <c r="E1" s="84"/>
      <c r="F1" s="84"/>
      <c r="G1" s="82"/>
      <c r="H1" s="82"/>
      <c r="I1" s="85"/>
      <c r="J1" s="86"/>
      <c r="M1" s="129"/>
      <c r="N1" s="83"/>
      <c r="O1" s="83"/>
      <c r="P1" s="83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U1" s="87"/>
    </row>
    <row r="2" spans="1:73" s="81" customFormat="1" ht="18.75" customHeight="1" x14ac:dyDescent="0.35">
      <c r="B2" s="79" t="s">
        <v>78</v>
      </c>
      <c r="D2" s="142" t="str">
        <f>IF($N$4="","",$N$4)</f>
        <v/>
      </c>
      <c r="E2" s="142"/>
      <c r="F2" s="142"/>
      <c r="G2" s="142"/>
      <c r="H2" s="142"/>
      <c r="I2" s="120" t="str">
        <f>IF($N$8="","",$N$8)</f>
        <v/>
      </c>
      <c r="J2" s="120"/>
      <c r="K2" s="121"/>
      <c r="L2" s="122"/>
      <c r="M2" s="122"/>
      <c r="N2" s="122"/>
      <c r="O2" s="28"/>
      <c r="P2" s="29"/>
      <c r="Q2" s="87"/>
      <c r="R2" s="11" t="s">
        <v>23</v>
      </c>
      <c r="S2" s="4"/>
      <c r="T2" s="4"/>
      <c r="U2" s="4"/>
      <c r="V2" s="4"/>
      <c r="W2" s="6"/>
      <c r="X2" s="68">
        <v>1</v>
      </c>
      <c r="Y2" s="68">
        <v>2</v>
      </c>
      <c r="Z2" s="68">
        <v>3</v>
      </c>
      <c r="AA2" s="68">
        <v>4</v>
      </c>
      <c r="AB2" s="69">
        <v>5</v>
      </c>
      <c r="AC2" s="70">
        <v>6</v>
      </c>
      <c r="AD2" s="70">
        <v>7</v>
      </c>
      <c r="AE2" s="70">
        <v>8</v>
      </c>
      <c r="AF2" s="70">
        <v>9</v>
      </c>
      <c r="AG2" s="70">
        <v>10</v>
      </c>
      <c r="AH2" s="70">
        <v>11</v>
      </c>
      <c r="AI2" s="70">
        <v>12</v>
      </c>
      <c r="AJ2" s="65">
        <v>1</v>
      </c>
      <c r="AK2" s="66">
        <v>2</v>
      </c>
      <c r="AL2" s="66">
        <v>3</v>
      </c>
      <c r="AM2" s="66">
        <v>4</v>
      </c>
      <c r="AN2" s="67">
        <v>5</v>
      </c>
      <c r="AO2" s="67">
        <v>6</v>
      </c>
      <c r="AP2" s="67">
        <v>7</v>
      </c>
      <c r="AQ2" s="67">
        <v>8</v>
      </c>
      <c r="AR2" s="67">
        <v>9</v>
      </c>
      <c r="AS2" s="67">
        <v>10</v>
      </c>
      <c r="AT2" s="67">
        <v>11</v>
      </c>
      <c r="AU2" s="67">
        <v>12</v>
      </c>
      <c r="AV2" s="62">
        <v>1</v>
      </c>
      <c r="AW2" s="63">
        <v>2</v>
      </c>
      <c r="AX2" s="63">
        <v>3</v>
      </c>
      <c r="AY2" s="63">
        <v>4</v>
      </c>
      <c r="AZ2" s="64">
        <v>5</v>
      </c>
      <c r="BA2" s="62">
        <v>6</v>
      </c>
      <c r="BB2" s="62">
        <v>7</v>
      </c>
      <c r="BC2" s="62">
        <v>8</v>
      </c>
      <c r="BD2" s="62">
        <v>9</v>
      </c>
      <c r="BE2" s="62">
        <v>10</v>
      </c>
      <c r="BF2" s="62">
        <v>11</v>
      </c>
      <c r="BG2" s="62">
        <v>12</v>
      </c>
      <c r="BH2" s="58">
        <v>1</v>
      </c>
      <c r="BI2" s="59">
        <v>2</v>
      </c>
      <c r="BJ2" s="59">
        <v>3</v>
      </c>
      <c r="BK2" s="59">
        <v>4</v>
      </c>
      <c r="BL2" s="60">
        <v>5</v>
      </c>
      <c r="BM2" s="58">
        <v>6</v>
      </c>
      <c r="BN2" s="58">
        <v>7</v>
      </c>
      <c r="BO2" s="58">
        <v>8</v>
      </c>
      <c r="BP2" s="58">
        <v>9</v>
      </c>
      <c r="BQ2" s="58">
        <v>10</v>
      </c>
      <c r="BR2" s="58">
        <v>11</v>
      </c>
      <c r="BS2" s="58">
        <v>12</v>
      </c>
    </row>
    <row r="3" spans="1:73" s="2" customFormat="1" ht="18.75" customHeight="1" thickBot="1" x14ac:dyDescent="0.35">
      <c r="B3" s="156" t="str">
        <f>IF($N$4="","",IF($N$8="",$N$4,$N$4&amp;"  ("&amp;N8&amp;")"))</f>
        <v/>
      </c>
      <c r="C3" s="88"/>
      <c r="D3" s="89" t="s">
        <v>22</v>
      </c>
      <c r="E3" s="89" t="s">
        <v>20</v>
      </c>
      <c r="F3" s="89" t="s">
        <v>19</v>
      </c>
      <c r="G3" s="89" t="s">
        <v>21</v>
      </c>
      <c r="H3" s="90" t="s">
        <v>72</v>
      </c>
      <c r="I3" s="91" t="s">
        <v>18</v>
      </c>
      <c r="J3" s="92"/>
      <c r="K3" s="30"/>
      <c r="L3" s="157" t="s">
        <v>62</v>
      </c>
      <c r="M3" s="157"/>
      <c r="N3" s="157"/>
      <c r="O3" s="157"/>
      <c r="P3" s="31"/>
      <c r="Q3" s="18"/>
      <c r="R3" s="43">
        <v>0</v>
      </c>
      <c r="S3" s="44" t="s">
        <v>71</v>
      </c>
      <c r="T3" s="44" t="s">
        <v>65</v>
      </c>
      <c r="U3" s="44" t="s">
        <v>69</v>
      </c>
      <c r="V3" s="44" t="s">
        <v>70</v>
      </c>
      <c r="W3" s="45" t="s">
        <v>11</v>
      </c>
      <c r="X3" s="71" t="s">
        <v>5</v>
      </c>
      <c r="Y3" s="71" t="s">
        <v>6</v>
      </c>
      <c r="Z3" s="71" t="s">
        <v>7</v>
      </c>
      <c r="AA3" s="71" t="s">
        <v>8</v>
      </c>
      <c r="AB3" s="71" t="s">
        <v>9</v>
      </c>
      <c r="AC3" s="71" t="s">
        <v>10</v>
      </c>
      <c r="AD3" s="71" t="s">
        <v>36</v>
      </c>
      <c r="AE3" s="71" t="s">
        <v>26</v>
      </c>
      <c r="AF3" s="71" t="s">
        <v>28</v>
      </c>
      <c r="AG3" s="71" t="s">
        <v>30</v>
      </c>
      <c r="AH3" s="71" t="s">
        <v>32</v>
      </c>
      <c r="AI3" s="71" t="s">
        <v>34</v>
      </c>
      <c r="AJ3" s="50" t="s">
        <v>75</v>
      </c>
      <c r="AK3" s="50" t="s">
        <v>0</v>
      </c>
      <c r="AL3" s="50" t="s">
        <v>1</v>
      </c>
      <c r="AM3" s="50" t="s">
        <v>2</v>
      </c>
      <c r="AN3" s="50" t="s">
        <v>3</v>
      </c>
      <c r="AO3" s="50" t="s">
        <v>4</v>
      </c>
      <c r="AP3" s="50" t="s">
        <v>25</v>
      </c>
      <c r="AQ3" s="50" t="s">
        <v>27</v>
      </c>
      <c r="AR3" s="50" t="s">
        <v>29</v>
      </c>
      <c r="AS3" s="50" t="s">
        <v>31</v>
      </c>
      <c r="AT3" s="50" t="s">
        <v>33</v>
      </c>
      <c r="AU3" s="50" t="s">
        <v>35</v>
      </c>
      <c r="AV3" s="56" t="s">
        <v>77</v>
      </c>
      <c r="AW3" s="56" t="s">
        <v>13</v>
      </c>
      <c r="AX3" s="56" t="s">
        <v>14</v>
      </c>
      <c r="AY3" s="56" t="s">
        <v>15</v>
      </c>
      <c r="AZ3" s="56" t="s">
        <v>16</v>
      </c>
      <c r="BA3" s="56" t="s">
        <v>17</v>
      </c>
      <c r="BB3" s="56" t="s">
        <v>37</v>
      </c>
      <c r="BC3" s="56" t="s">
        <v>38</v>
      </c>
      <c r="BD3" s="56" t="s">
        <v>39</v>
      </c>
      <c r="BE3" s="56" t="s">
        <v>40</v>
      </c>
      <c r="BF3" s="56" t="s">
        <v>41</v>
      </c>
      <c r="BG3" s="56" t="s">
        <v>42</v>
      </c>
      <c r="BH3" s="54" t="s">
        <v>43</v>
      </c>
      <c r="BI3" s="54" t="s">
        <v>44</v>
      </c>
      <c r="BJ3" s="54" t="s">
        <v>45</v>
      </c>
      <c r="BK3" s="54" t="s">
        <v>46</v>
      </c>
      <c r="BL3" s="54" t="s">
        <v>47</v>
      </c>
      <c r="BM3" s="54" t="s">
        <v>48</v>
      </c>
      <c r="BN3" s="54" t="s">
        <v>49</v>
      </c>
      <c r="BO3" s="54" t="s">
        <v>50</v>
      </c>
      <c r="BP3" s="54" t="s">
        <v>51</v>
      </c>
      <c r="BQ3" s="54" t="s">
        <v>52</v>
      </c>
      <c r="BR3" s="54" t="s">
        <v>53</v>
      </c>
      <c r="BS3" s="54" t="s">
        <v>54</v>
      </c>
    </row>
    <row r="4" spans="1:73" s="2" customFormat="1" ht="18.75" customHeight="1" thickTop="1" thickBot="1" x14ac:dyDescent="0.3">
      <c r="B4" s="156"/>
      <c r="C4" s="88"/>
      <c r="D4" s="7">
        <v>0</v>
      </c>
      <c r="E4" s="8">
        <v>42590</v>
      </c>
      <c r="F4" s="5" t="str">
        <f>IFERROR(IF(COUNT(G$4:G4)=0,"",IF(H4="Hold",F3,IF(ISNUMBER(U4),G4,F3+V4))),"")</f>
        <v/>
      </c>
      <c r="G4" s="13"/>
      <c r="H4" s="26"/>
      <c r="I4" s="17"/>
      <c r="J4" s="93"/>
      <c r="K4" s="30"/>
      <c r="L4" s="145" t="s">
        <v>24</v>
      </c>
      <c r="M4" s="145"/>
      <c r="N4" s="147"/>
      <c r="O4" s="147"/>
      <c r="P4" s="32"/>
      <c r="Q4" s="18"/>
      <c r="R4" s="46">
        <v>1</v>
      </c>
      <c r="S4" s="47" t="e">
        <f t="shared" ref="S4:S26" si="0">IF(OR(ISTEXT($G4),ISBLANK($G4)),NA(),$G4)</f>
        <v>#N/A</v>
      </c>
      <c r="T4" s="52" t="s">
        <v>64</v>
      </c>
      <c r="U4" s="52" t="str">
        <f>IF(H4="30 Mins",$N$19,IF(H4="45 Mins",$N$20,IF(H4="60 Mins",$N$21,IF(H4="Alt 1",$N$22,IF(H4="Alt 2",$N$23,IF(H4="Alt 3",$N$24,IF(H4="Alt 4",$N$25,IF(H4="Alt 5",#REF!,IF(H4="Change",V3,"")))))))))</f>
        <v/>
      </c>
      <c r="V4" s="53" t="e">
        <f>IF(COUNT(U$4:U4)=0,NA(),IF(ISNUMBER(U4),U4,V3))</f>
        <v>#N/A</v>
      </c>
      <c r="W4" s="48" t="e">
        <f t="shared" ref="W4:W26" si="1">IF(ISNUMBER(U4),E4-3,NA())</f>
        <v>#N/A</v>
      </c>
      <c r="X4" s="72" t="str">
        <f>IF(AND(ISNUMBER($S4),COUNT($U$4:$U4)=X$2),$S4,"")</f>
        <v/>
      </c>
      <c r="Y4" s="72" t="str">
        <f>IF(AND(ISNUMBER($S4),COUNT($U$4:$U4)=Y$2),$S4,"")</f>
        <v/>
      </c>
      <c r="Z4" s="72" t="str">
        <f>IF(AND(ISNUMBER($S4),COUNT($U$4:$U4)=Z$2),$S4,"")</f>
        <v/>
      </c>
      <c r="AA4" s="72" t="str">
        <f>IF(AND(ISNUMBER($S4),COUNT($U$4:$U4)=AA$2),$S4,"")</f>
        <v/>
      </c>
      <c r="AB4" s="72" t="str">
        <f>IF(AND(ISNUMBER($S4),COUNT($U$4:$U4)=AB$2),$S4,"")</f>
        <v/>
      </c>
      <c r="AC4" s="72" t="str">
        <f>IF(AND(ISNUMBER($S4),COUNT($U$4:$U4)=AC$2),$S4,"")</f>
        <v/>
      </c>
      <c r="AD4" s="72" t="str">
        <f>IF(AND(ISNUMBER($S4),COUNT($U$4:$U4)=AD$2),$S4,"")</f>
        <v/>
      </c>
      <c r="AE4" s="72" t="str">
        <f>IF(AND(ISNUMBER($S4),COUNT($U$4:$U4)=AE$2),$S4,"")</f>
        <v/>
      </c>
      <c r="AF4" s="72" t="str">
        <f>IF(AND(ISNUMBER($S4),COUNT($U$4:$U4)=AF$2),$S4,"")</f>
        <v/>
      </c>
      <c r="AG4" s="72" t="str">
        <f>IF(AND(ISNUMBER($S4),COUNT($U$4:$U4)=AG$2),$S4,"")</f>
        <v/>
      </c>
      <c r="AH4" s="72" t="str">
        <f>IF(AND(ISNUMBER($S4),COUNT($U$4:$U4)=AH$2),$S4,"")</f>
        <v/>
      </c>
      <c r="AI4" s="72" t="str">
        <f>IF(AND(ISNUMBER($S4),COUNT($U$4:$U4)=AI$2),$S4,"")</f>
        <v/>
      </c>
      <c r="AJ4" s="51" t="e">
        <f>IFERROR(IF(COUNT($U$4:$U4)&lt;&gt;AJ$2,NA(),SLOPE(X$4:X$26,$R$4:$R$26)*($R4-COUNTIF(BH$4:BH4,"Hold"))+INTERCEPT(X$4:X$26,$R$4:$R$26)),NA())</f>
        <v>#N/A</v>
      </c>
      <c r="AK4" s="51" t="e">
        <f>IFERROR(IF(COUNT($U$4:$U4)&lt;&gt;AK$2,NA(),SLOPE(Y$4:Y$26,$R$4:$R$26)*($R4-COUNTIF(BI$4:BI4,"Hold"))+INTERCEPT(Y$4:Y$26,$R$4:$R$26)),NA())</f>
        <v>#N/A</v>
      </c>
      <c r="AL4" s="51" t="e">
        <f>IFERROR(IF(COUNT($U$4:$U4)&lt;&gt;AL$2,NA(),SLOPE(Z$4:Z$26,$R$4:$R$26)*($R4-COUNTIF(BJ$4:BJ4,"Hold"))+INTERCEPT(Z$4:Z$26,$R$4:$R$26)),NA())</f>
        <v>#N/A</v>
      </c>
      <c r="AM4" s="51" t="e">
        <f>IFERROR(IF(COUNT($U$4:$U4)&lt;&gt;AM$2,NA(),SLOPE(AA$4:AA$26,$R$4:$R$26)*($R4-COUNTIF(BK$4:BK4,"Hold"))+INTERCEPT(AA$4:AA$26,$R$4:$R$26)),NA())</f>
        <v>#N/A</v>
      </c>
      <c r="AN4" s="51" t="e">
        <f>IFERROR(IF(COUNT($U$4:$U4)&lt;&gt;AN$2,NA(),SLOPE(AB$4:AB$26,$R$4:$R$26)*($R4-COUNTIF(BL$4:BL4,"Hold"))+INTERCEPT(AB$4:AB$26,$R$4:$R$26)),NA())</f>
        <v>#N/A</v>
      </c>
      <c r="AO4" s="51" t="e">
        <f>IFERROR(IF(COUNT($U$4:$U4)&lt;&gt;AO$2,NA(),SLOPE(AC$4:AC$26,$R$4:$R$26)*($R4-COUNTIF(BM$4:BM4,"Hold"))+INTERCEPT(AC$4:AC$26,$R$4:$R$26)),NA())</f>
        <v>#N/A</v>
      </c>
      <c r="AP4" s="51" t="e">
        <f>IFERROR(IF(COUNT($U$4:$U4)&lt;&gt;AP$2,NA(),SLOPE(AD$4:AD$26,$R$4:$R$26)*($R4-COUNTIF(BN$4:BN4,"Hold"))+INTERCEPT(AD$4:AD$26,$R$4:$R$26)),NA())</f>
        <v>#N/A</v>
      </c>
      <c r="AQ4" s="51" t="e">
        <f>IFERROR(IF(COUNT($U$4:$U4)&lt;&gt;AQ$2,NA(),SLOPE(AE$4:AE$26,$R$4:$R$26)*($R4-COUNTIF(BO$4:BO4,"Hold"))+INTERCEPT(AE$4:AE$26,$R$4:$R$26)),NA())</f>
        <v>#N/A</v>
      </c>
      <c r="AR4" s="51" t="e">
        <f>IFERROR(IF(COUNT($U$4:$U4)&lt;&gt;AR$2,NA(),SLOPE(AF$4:AF$26,$R$4:$R$26)*($R4-COUNTIF(BP$4:BP4,"Hold"))+INTERCEPT(AF$4:AF$26,$R$4:$R$26)),NA())</f>
        <v>#N/A</v>
      </c>
      <c r="AS4" s="51" t="e">
        <f>IFERROR(IF(COUNT($U$4:$U4)&lt;&gt;AS$2,NA(),SLOPE(AG$4:AG$26,$R$4:$R$26)*($R4-COUNTIF(BQ$4:BQ4,"Hold"))+INTERCEPT(AG$4:AG$26,$R$4:$R$26)),NA())</f>
        <v>#N/A</v>
      </c>
      <c r="AT4" s="51" t="e">
        <f>IFERROR(IF(COUNT($U$4:$U4)&lt;&gt;AT$2,NA(),SLOPE(AH$4:AH$26,$R$4:$R$26)*($R4-COUNTIF(BR$4:BR4,"Hold"))+INTERCEPT(AH$4:AH$26,$R$4:$R$26)),NA())</f>
        <v>#N/A</v>
      </c>
      <c r="AU4" s="51" t="e">
        <f>IFERROR(IF(COUNT($U$4:$U4)&lt;&gt;AU$2,NA(),SLOPE(AI$4:AI$26,$R$4:$R$26)*($R4-COUNTIF(BS$4:BS4,"Hold"))+INTERCEPT(AI$4:AI$26,$R$4:$R$26)),NA())</f>
        <v>#N/A</v>
      </c>
      <c r="AV4" s="57" t="e">
        <f>IF(AND(ISNUMBER($U4),COUNT($U$4:$U4)=AV$2),$G4,IF($H4="Hold",AV3,IF(COUNT($U$4:$U4)=AV$2,$V4+AV3,NA())))</f>
        <v>#N/A</v>
      </c>
      <c r="AW4" s="57" t="e">
        <f>IF(AND(ISNUMBER($U4),COUNT($U$4:$U4)=AW$2),$G4,IF($H4="Hold",AW3,IF(COUNT($U$4:$U4)=AW$2,$V4+AW3,NA())))</f>
        <v>#N/A</v>
      </c>
      <c r="AX4" s="57" t="e">
        <f>IF(AND(ISNUMBER($U4),COUNT($U$4:$U4)=AX$2),$G4,IF($H4="Hold",AX3,IF(COUNT($U$4:$U4)=AX$2,$V4+AX3,NA())))</f>
        <v>#N/A</v>
      </c>
      <c r="AY4" s="57" t="e">
        <f>IF(AND(ISNUMBER($U4),COUNT($U$4:$U4)=AY$2),$G4,IF($H4="Hold",AY3,IF(COUNT($U$4:$U4)=AY$2,$V4+AY3,NA())))</f>
        <v>#N/A</v>
      </c>
      <c r="AZ4" s="57" t="e">
        <f>IF(AND(ISNUMBER($U4),COUNT($U$4:$U4)=AZ$2),$G4,IF($H4="Hold",AZ3,IF(COUNT($U$4:$U4)=AZ$2,$V4+AZ3,NA())))</f>
        <v>#N/A</v>
      </c>
      <c r="BA4" s="57" t="e">
        <f>IF(AND(ISNUMBER($U4),COUNT($U$4:$U4)=BA$2),$G4,IF($H4="Hold",BA3,IF(COUNT($U$4:$U4)=BA$2,$V4+BA3,NA())))</f>
        <v>#N/A</v>
      </c>
      <c r="BB4" s="57" t="e">
        <f>IF(AND(ISNUMBER($U4),COUNT($U$4:$U4)=BB$2),$G4,IF($H4="Hold",BB3,IF(COUNT($U$4:$U4)=BB$2,$V4+BB3,NA())))</f>
        <v>#N/A</v>
      </c>
      <c r="BC4" s="57" t="e">
        <f>IF(AND(ISNUMBER($U4),COUNT($U$4:$U4)=BC$2),$G4,IF($H4="Hold",BC3,IF(COUNT($U$4:$U4)=BC$2,$V4+BC3,NA())))</f>
        <v>#N/A</v>
      </c>
      <c r="BD4" s="57" t="e">
        <f>IF(AND(ISNUMBER($U4),COUNT($U$4:$U4)=BD$2),$G4,IF($H4="Hold",BD3,IF(COUNT($U$4:$U4)=BD$2,$V4+BD3,NA())))</f>
        <v>#N/A</v>
      </c>
      <c r="BE4" s="57" t="e">
        <f>IF(AND(ISNUMBER($U4),COUNT($U$4:$U4)=BE$2),$G4,IF($H4="Hold",BE3,IF(COUNT($U$4:$U4)=BE$2,$V4+BE3,NA())))</f>
        <v>#N/A</v>
      </c>
      <c r="BF4" s="57" t="e">
        <f>IF(AND(ISNUMBER($U4),COUNT($U$4:$U4)=BF$2),$G4,IF($H4="Hold",BF3,IF(COUNT($U$4:$U4)=BF$2,$V4+BF3,NA())))</f>
        <v>#N/A</v>
      </c>
      <c r="BG4" s="57" t="e">
        <f>IF(AND(ISNUMBER($U4),COUNT($U$4:$U4)=BG$2),$G4,IF($H4="Hold",BG3,IF(COUNT($U$4:$U4)=BG$2,$V4+BG3,NA())))</f>
        <v>#N/A</v>
      </c>
      <c r="BH4" s="55" t="e">
        <f>IF(AND(COUNT($U$4:$U4)=BH$2,$H4="Hold"),"Hold",NA())</f>
        <v>#N/A</v>
      </c>
      <c r="BI4" s="55" t="e">
        <f>IF(AND(COUNT($U$4:$U4)=BI$2,$H4="Hold"),"Hold",NA())</f>
        <v>#N/A</v>
      </c>
      <c r="BJ4" s="55" t="e">
        <f>IF(AND(COUNT($U$4:$U4)=BJ$2,$H4="Hold"),"Hold",NA())</f>
        <v>#N/A</v>
      </c>
      <c r="BK4" s="55" t="e">
        <f>IF(AND(COUNT($U$4:$U4)=BK$2,$H4="Hold"),"Hold",NA())</f>
        <v>#N/A</v>
      </c>
      <c r="BL4" s="55" t="e">
        <f>IF(AND(COUNT($U$4:$U4)=BL$2,$H4="Hold"),"Hold",NA())</f>
        <v>#N/A</v>
      </c>
      <c r="BM4" s="55" t="e">
        <f>IF(AND(COUNT($U$4:$U4)=BM$2,$H4="Hold"),"Hold",NA())</f>
        <v>#N/A</v>
      </c>
      <c r="BN4" s="55" t="e">
        <f>IF(AND(COUNT($U$4:$U4)=BN$2,$H4="Hold"),"Hold",NA())</f>
        <v>#N/A</v>
      </c>
      <c r="BO4" s="55" t="e">
        <f>IF(AND(COUNT($U$4:$U4)=BO$2,$H4="Hold"),"Hold",NA())</f>
        <v>#N/A</v>
      </c>
      <c r="BP4" s="55" t="e">
        <f>IF(AND(COUNT($U$4:$U4)=BP$2,$H4="Hold"),"Hold",NA())</f>
        <v>#N/A</v>
      </c>
      <c r="BQ4" s="55" t="e">
        <f>IF(AND(COUNT($U$4:$U4)=BQ$2,$H4="Hold"),"Hold",NA())</f>
        <v>#N/A</v>
      </c>
      <c r="BR4" s="55" t="e">
        <f>IF(AND(COUNT($U$4:$U4)=BR$2,$H4="Hold"),"Hold",NA())</f>
        <v>#N/A</v>
      </c>
      <c r="BS4" s="55" t="e">
        <f>IF(AND(COUNT($U$4:$U4)=BS$2,$H4="Hold"),"Hold",NA())</f>
        <v>#N/A</v>
      </c>
    </row>
    <row r="5" spans="1:73" s="2" customFormat="1" ht="18.75" customHeight="1" thickTop="1" thickBot="1" x14ac:dyDescent="0.3">
      <c r="B5" s="21"/>
      <c r="C5" s="88"/>
      <c r="D5" s="9">
        <f>D4+2</f>
        <v>2</v>
      </c>
      <c r="E5" s="10">
        <f>E4+14</f>
        <v>42604</v>
      </c>
      <c r="F5" s="5" t="str">
        <f>IFERROR(IF(COUNT(G$4:G5)=0,"",IF(H5="Hold",F4,IF(ISNUMBER(U5),G5,F4+V5))),"")</f>
        <v/>
      </c>
      <c r="G5" s="13"/>
      <c r="H5" s="27"/>
      <c r="I5" s="17"/>
      <c r="J5" s="93"/>
      <c r="K5" s="30"/>
      <c r="L5" s="144" t="s">
        <v>12</v>
      </c>
      <c r="M5" s="144"/>
      <c r="N5" s="159"/>
      <c r="O5" s="159"/>
      <c r="P5" s="33"/>
      <c r="R5" s="46">
        <v>2</v>
      </c>
      <c r="S5" s="47" t="e">
        <f t="shared" si="0"/>
        <v>#N/A</v>
      </c>
      <c r="T5" s="47" t="s">
        <v>55</v>
      </c>
      <c r="U5" s="52" t="str">
        <f>IF(H5="30 Mins",$N$19,IF(H5="45 Mins",$N$20,IF(H5="60 Mins",$N$21,IF(H5="Alt 1",$N$22,IF(H5="Alt 2",$N$23,IF(H5="Alt 3",$N$24,IF(H5="Alt 4",$N$25,IF(H5="Alt 5",#REF!,IF(H5="Change",V4,"")))))))))</f>
        <v/>
      </c>
      <c r="V5" s="53" t="e">
        <f>IF(COUNT(U$4:U5)=0,NA(),IF(ISNUMBER(U5),U5,V4))</f>
        <v>#N/A</v>
      </c>
      <c r="W5" s="48" t="e">
        <f t="shared" si="1"/>
        <v>#N/A</v>
      </c>
      <c r="X5" s="72" t="str">
        <f>IF(AND(ISNUMBER($S5),COUNT($U$4:$U5)=X$2),$S5,"")</f>
        <v/>
      </c>
      <c r="Y5" s="72" t="str">
        <f>IF(AND(ISNUMBER($S5),COUNT($U$4:$U5)=Y$2),$S5,"")</f>
        <v/>
      </c>
      <c r="Z5" s="72" t="str">
        <f>IF(AND(ISNUMBER($S5),COUNT($U$4:$U5)=Z$2),$S5,"")</f>
        <v/>
      </c>
      <c r="AA5" s="72" t="str">
        <f>IF(AND(ISNUMBER($S5),COUNT($U$4:$U5)=AA$2),$S5,"")</f>
        <v/>
      </c>
      <c r="AB5" s="72" t="str">
        <f>IF(AND(ISNUMBER($S5),COUNT($U$4:$U5)=AB$2),$S5,"")</f>
        <v/>
      </c>
      <c r="AC5" s="72" t="str">
        <f>IF(AND(ISNUMBER($S5),COUNT($U$4:$U5)=AC$2),$S5,"")</f>
        <v/>
      </c>
      <c r="AD5" s="72" t="str">
        <f>IF(AND(ISNUMBER($S5),COUNT($U$4:$U5)=AD$2),$S5,"")</f>
        <v/>
      </c>
      <c r="AE5" s="72" t="str">
        <f>IF(AND(ISNUMBER($S5),COUNT($U$4:$U5)=AE$2),$S5,"")</f>
        <v/>
      </c>
      <c r="AF5" s="72" t="str">
        <f>IF(AND(ISNUMBER($S5),COUNT($U$4:$U5)=AF$2),$S5,"")</f>
        <v/>
      </c>
      <c r="AG5" s="72" t="str">
        <f>IF(AND(ISNUMBER($S5),COUNT($U$4:$U5)=AG$2),$S5,"")</f>
        <v/>
      </c>
      <c r="AH5" s="72" t="str">
        <f>IF(AND(ISNUMBER($S5),COUNT($U$4:$U5)=AH$2),$S5,"")</f>
        <v/>
      </c>
      <c r="AI5" s="72" t="str">
        <f>IF(AND(ISNUMBER($S5),COUNT($U$4:$U5)=AI$2),$S5,"")</f>
        <v/>
      </c>
      <c r="AJ5" s="51" t="e">
        <f>IFERROR(IF(COUNT($U$4:$U5)&lt;&gt;AJ$2,NA(),SLOPE(X$4:X$26,$R$4:$R$26)*($R5-COUNTIF(BH$4:BH5,"Hold"))+INTERCEPT(X$4:X$26,$R$4:$R$26)),NA())</f>
        <v>#N/A</v>
      </c>
      <c r="AK5" s="51" t="e">
        <f>IFERROR(IF(COUNT($U$4:$U5)&lt;&gt;AK$2,NA(),SLOPE(Y$4:Y$26,$R$4:$R$26)*($R5-COUNTIF(BI$4:BI5,"Hold"))+INTERCEPT(Y$4:Y$26,$R$4:$R$26)),NA())</f>
        <v>#N/A</v>
      </c>
      <c r="AL5" s="51" t="e">
        <f>IFERROR(IF(COUNT($U$4:$U5)&lt;&gt;AL$2,NA(),SLOPE(Z$4:Z$26,$R$4:$R$26)*($R5-COUNTIF(BJ$4:BJ5,"Hold"))+INTERCEPT(Z$4:Z$26,$R$4:$R$26)),NA())</f>
        <v>#N/A</v>
      </c>
      <c r="AM5" s="51" t="e">
        <f>IFERROR(IF(COUNT($U$4:$U5)&lt;&gt;AM$2,NA(),SLOPE(AA$4:AA$26,$R$4:$R$26)*($R5-COUNTIF(BK$4:BK5,"Hold"))+INTERCEPT(AA$4:AA$26,$R$4:$R$26)),NA())</f>
        <v>#N/A</v>
      </c>
      <c r="AN5" s="51" t="e">
        <f>IFERROR(IF(COUNT($U$4:$U5)&lt;&gt;AN$2,NA(),SLOPE(AB$4:AB$26,$R$4:$R$26)*($R5-COUNTIF(BL$4:BL5,"Hold"))+INTERCEPT(AB$4:AB$26,$R$4:$R$26)),NA())</f>
        <v>#N/A</v>
      </c>
      <c r="AO5" s="51" t="e">
        <f>IFERROR(IF(COUNT($U$4:$U5)&lt;&gt;AO$2,NA(),SLOPE(AC$4:AC$26,$R$4:$R$26)*($R5-COUNTIF(BM$4:BM5,"Hold"))+INTERCEPT(AC$4:AC$26,$R$4:$R$26)),NA())</f>
        <v>#N/A</v>
      </c>
      <c r="AP5" s="51" t="e">
        <f>IFERROR(IF(COUNT($U$4:$U5)&lt;&gt;AP$2,NA(),SLOPE(AD$4:AD$26,$R$4:$R$26)*($R5-COUNTIF(BN$4:BN5,"Hold"))+INTERCEPT(AD$4:AD$26,$R$4:$R$26)),NA())</f>
        <v>#N/A</v>
      </c>
      <c r="AQ5" s="51" t="e">
        <f>IFERROR(IF(COUNT($U$4:$U5)&lt;&gt;AQ$2,NA(),SLOPE(AE$4:AE$26,$R$4:$R$26)*($R5-COUNTIF(BO$4:BO5,"Hold"))+INTERCEPT(AE$4:AE$26,$R$4:$R$26)),NA())</f>
        <v>#N/A</v>
      </c>
      <c r="AR5" s="51" t="e">
        <f>IFERROR(IF(COUNT($U$4:$U5)&lt;&gt;AR$2,NA(),SLOPE(AF$4:AF$26,$R$4:$R$26)*($R5-COUNTIF(BP$4:BP5,"Hold"))+INTERCEPT(AF$4:AF$26,$R$4:$R$26)),NA())</f>
        <v>#N/A</v>
      </c>
      <c r="AS5" s="51" t="e">
        <f>IFERROR(IF(COUNT($U$4:$U5)&lt;&gt;AS$2,NA(),SLOPE(AG$4:AG$26,$R$4:$R$26)*($R5-COUNTIF(BQ$4:BQ5,"Hold"))+INTERCEPT(AG$4:AG$26,$R$4:$R$26)),NA())</f>
        <v>#N/A</v>
      </c>
      <c r="AT5" s="51" t="e">
        <f>IFERROR(IF(COUNT($U$4:$U5)&lt;&gt;AT$2,NA(),SLOPE(AH$4:AH$26,$R$4:$R$26)*($R5-COUNTIF(BR$4:BR5,"Hold"))+INTERCEPT(AH$4:AH$26,$R$4:$R$26)),NA())</f>
        <v>#N/A</v>
      </c>
      <c r="AU5" s="51" t="e">
        <f>IFERROR(IF(COUNT($U$4:$U5)&lt;&gt;AU$2,NA(),SLOPE(AI$4:AI$26,$R$4:$R$26)*($R5-COUNTIF(BS$4:BS5,"Hold"))+INTERCEPT(AI$4:AI$26,$R$4:$R$26)),NA())</f>
        <v>#N/A</v>
      </c>
      <c r="AV5" s="57" t="e">
        <f>IF(AND(ISNUMBER($U5),COUNT($U$4:$U5)=AV$2),$G5,IF($H5="Hold",AV4,IF(COUNT($U$4:$U5)=AV$2,$V5+AV4,NA())))</f>
        <v>#N/A</v>
      </c>
      <c r="AW5" s="57" t="e">
        <f>IF(AND(ISNUMBER($U5),COUNT($U$4:$U5)=AW$2),$G5,IF($H5="Hold",AW4,IF(COUNT($U$4:$U5)=AW$2,$V5+AW4,NA())))</f>
        <v>#N/A</v>
      </c>
      <c r="AX5" s="57" t="e">
        <f>IF(AND(ISNUMBER($U5),COUNT($U$4:$U5)=AX$2),$G5,IF($H5="Hold",AX4,IF(COUNT($U$4:$U5)=AX$2,$V5+AX4,NA())))</f>
        <v>#N/A</v>
      </c>
      <c r="AY5" s="57" t="e">
        <f>IF(AND(ISNUMBER($U5),COUNT($U$4:$U5)=AY$2),$G5,IF($H5="Hold",AY4,IF(COUNT($U$4:$U5)=AY$2,$V5+AY4,NA())))</f>
        <v>#N/A</v>
      </c>
      <c r="AZ5" s="57" t="e">
        <f>IF(AND(ISNUMBER($U5),COUNT($U$4:$U5)=AZ$2),$G5,IF($H5="Hold",AZ4,IF(COUNT($U$4:$U5)=AZ$2,$V5+AZ4,NA())))</f>
        <v>#N/A</v>
      </c>
      <c r="BA5" s="57" t="e">
        <f>IF(AND(ISNUMBER($U5),COUNT($U$4:$U5)=BA$2),$G5,IF($H5="Hold",BA4,IF(COUNT($U$4:$U5)=BA$2,$V5+BA4,NA())))</f>
        <v>#N/A</v>
      </c>
      <c r="BB5" s="57" t="e">
        <f>IF(AND(ISNUMBER($U5),COUNT($U$4:$U5)=BB$2),$G5,IF($H5="Hold",BB4,IF(COUNT($U$4:$U5)=BB$2,$V5+BB4,NA())))</f>
        <v>#N/A</v>
      </c>
      <c r="BC5" s="57" t="e">
        <f>IF(AND(ISNUMBER($U5),COUNT($U$4:$U5)=BC$2),$G5,IF($H5="Hold",BC4,IF(COUNT($U$4:$U5)=BC$2,$V5+BC4,NA())))</f>
        <v>#N/A</v>
      </c>
      <c r="BD5" s="57" t="e">
        <f>IF(AND(ISNUMBER($U5),COUNT($U$4:$U5)=BD$2),$G5,IF($H5="Hold",BD4,IF(COUNT($U$4:$U5)=BD$2,$V5+BD4,NA())))</f>
        <v>#N/A</v>
      </c>
      <c r="BE5" s="57" t="e">
        <f>IF(AND(ISNUMBER($U5),COUNT($U$4:$U5)=BE$2),$G5,IF($H5="Hold",BE4,IF(COUNT($U$4:$U5)=BE$2,$V5+BE4,NA())))</f>
        <v>#N/A</v>
      </c>
      <c r="BF5" s="57" t="e">
        <f>IF(AND(ISNUMBER($U5),COUNT($U$4:$U5)=BF$2),$G5,IF($H5="Hold",BF4,IF(COUNT($U$4:$U5)=BF$2,$V5+BF4,NA())))</f>
        <v>#N/A</v>
      </c>
      <c r="BG5" s="57" t="e">
        <f>IF(AND(ISNUMBER($U5),COUNT($U$4:$U5)=BG$2),$G5,IF($H5="Hold",BG4,IF(COUNT($U$4:$U5)=BG$2,$V5+BG4,NA())))</f>
        <v>#N/A</v>
      </c>
      <c r="BH5" s="55" t="e">
        <f>IF(AND(COUNT($U$4:$U5)=BH$2,$H5="Hold"),"Hold",NA())</f>
        <v>#N/A</v>
      </c>
      <c r="BI5" s="55" t="e">
        <f>IF(AND(COUNT($U$4:$U5)=BI$2,$H5="Hold"),"Hold",NA())</f>
        <v>#N/A</v>
      </c>
      <c r="BJ5" s="55" t="e">
        <f>IF(AND(COUNT($U$4:$U5)=BJ$2,$H5="Hold"),"Hold",NA())</f>
        <v>#N/A</v>
      </c>
      <c r="BK5" s="55" t="e">
        <f>IF(AND(COUNT($U$4:$U5)=BK$2,$H5="Hold"),"Hold",NA())</f>
        <v>#N/A</v>
      </c>
      <c r="BL5" s="55" t="e">
        <f>IF(AND(COUNT($U$4:$U5)=BL$2,$H5="Hold"),"Hold",NA())</f>
        <v>#N/A</v>
      </c>
      <c r="BM5" s="55" t="e">
        <f>IF(AND(COUNT($U$4:$U5)=BM$2,$H5="Hold"),"Hold",NA())</f>
        <v>#N/A</v>
      </c>
      <c r="BN5" s="55" t="e">
        <f>IF(AND(COUNT($U$4:$U5)=BN$2,$H5="Hold"),"Hold",NA())</f>
        <v>#N/A</v>
      </c>
      <c r="BO5" s="55" t="e">
        <f>IF(AND(COUNT($U$4:$U5)=BO$2,$H5="Hold"),"Hold",NA())</f>
        <v>#N/A</v>
      </c>
      <c r="BP5" s="55" t="e">
        <f>IF(AND(COUNT($U$4:$U5)=BP$2,$H5="Hold"),"Hold",NA())</f>
        <v>#N/A</v>
      </c>
      <c r="BQ5" s="55" t="e">
        <f>IF(AND(COUNT($U$4:$U5)=BQ$2,$H5="Hold"),"Hold",NA())</f>
        <v>#N/A</v>
      </c>
      <c r="BR5" s="55" t="e">
        <f>IF(AND(COUNT($U$4:$U5)=BR$2,$H5="Hold"),"Hold",NA())</f>
        <v>#N/A</v>
      </c>
      <c r="BS5" s="55" t="e">
        <f>IF(AND(COUNT($U$4:$U5)=BS$2,$H5="Hold"),"Hold",NA())</f>
        <v>#N/A</v>
      </c>
    </row>
    <row r="6" spans="1:73" s="94" customFormat="1" ht="18.75" customHeight="1" thickTop="1" x14ac:dyDescent="0.25">
      <c r="B6" s="22"/>
      <c r="C6" s="95"/>
      <c r="D6" s="9">
        <f t="shared" ref="D6:D26" si="2">D5+2</f>
        <v>4</v>
      </c>
      <c r="E6" s="10">
        <f t="shared" ref="E6:E26" si="3">E5+14</f>
        <v>42618</v>
      </c>
      <c r="F6" s="5" t="str">
        <f>IFERROR(IF(COUNT(G$4:G6)=0,"",IF(H6="Hold",F5,IF(ISNUMBER(U6),G6,F5+V6))),"")</f>
        <v/>
      </c>
      <c r="G6" s="13"/>
      <c r="H6" s="27"/>
      <c r="I6" s="17"/>
      <c r="J6" s="93"/>
      <c r="K6" s="34"/>
      <c r="L6" s="74"/>
      <c r="M6" s="74"/>
      <c r="N6" s="75"/>
      <c r="O6" s="75"/>
      <c r="P6" s="35"/>
      <c r="R6" s="46">
        <v>3</v>
      </c>
      <c r="S6" s="47" t="e">
        <f t="shared" si="0"/>
        <v>#N/A</v>
      </c>
      <c r="T6" s="47" t="s">
        <v>66</v>
      </c>
      <c r="U6" s="52" t="str">
        <f>IF(H6="30 Mins",$N$19,IF(H6="45 Mins",$N$20,IF(H6="60 Mins",$N$21,IF(H6="Alt 1",$N$22,IF(H6="Alt 2",$N$23,IF(H6="Alt 3",$N$24,IF(H6="Alt 4",$N$25,IF(H6="Alt 5",#REF!,IF(H6="Change",V5,"")))))))))</f>
        <v/>
      </c>
      <c r="V6" s="53" t="e">
        <f>IF(COUNT(U$4:U6)=0,NA(),IF(ISNUMBER(U6),U6,V5))</f>
        <v>#N/A</v>
      </c>
      <c r="W6" s="48" t="e">
        <f t="shared" si="1"/>
        <v>#N/A</v>
      </c>
      <c r="X6" s="72" t="str">
        <f>IF(AND(ISNUMBER($S6),COUNT($U$4:$U6)=X$2),$S6,"")</f>
        <v/>
      </c>
      <c r="Y6" s="72" t="str">
        <f>IF(AND(ISNUMBER($S6),COUNT($U$4:$U6)=Y$2),$S6,"")</f>
        <v/>
      </c>
      <c r="Z6" s="72" t="str">
        <f>IF(AND(ISNUMBER($S6),COUNT($U$4:$U6)=Z$2),$S6,"")</f>
        <v/>
      </c>
      <c r="AA6" s="72" t="str">
        <f>IF(AND(ISNUMBER($S6),COUNT($U$4:$U6)=AA$2),$S6,"")</f>
        <v/>
      </c>
      <c r="AB6" s="72" t="str">
        <f>IF(AND(ISNUMBER($S6),COUNT($U$4:$U6)=AB$2),$S6,"")</f>
        <v/>
      </c>
      <c r="AC6" s="72" t="str">
        <f>IF(AND(ISNUMBER($S6),COUNT($U$4:$U6)=AC$2),$S6,"")</f>
        <v/>
      </c>
      <c r="AD6" s="72" t="str">
        <f>IF(AND(ISNUMBER($S6),COUNT($U$4:$U6)=AD$2),$S6,"")</f>
        <v/>
      </c>
      <c r="AE6" s="72" t="str">
        <f>IF(AND(ISNUMBER($S6),COUNT($U$4:$U6)=AE$2),$S6,"")</f>
        <v/>
      </c>
      <c r="AF6" s="72" t="str">
        <f>IF(AND(ISNUMBER($S6),COUNT($U$4:$U6)=AF$2),$S6,"")</f>
        <v/>
      </c>
      <c r="AG6" s="72" t="str">
        <f>IF(AND(ISNUMBER($S6),COUNT($U$4:$U6)=AG$2),$S6,"")</f>
        <v/>
      </c>
      <c r="AH6" s="72" t="str">
        <f>IF(AND(ISNUMBER($S6),COUNT($U$4:$U6)=AH$2),$S6,"")</f>
        <v/>
      </c>
      <c r="AI6" s="72" t="str">
        <f>IF(AND(ISNUMBER($S6),COUNT($U$4:$U6)=AI$2),$S6,"")</f>
        <v/>
      </c>
      <c r="AJ6" s="51" t="e">
        <f>IFERROR(IF(COUNT($U$4:$U6)&lt;&gt;AJ$2,NA(),SLOPE(X$4:X$26,$R$4:$R$26)*($R6-COUNTIF(BH$4:BH6,"Hold"))+INTERCEPT(X$4:X$26,$R$4:$R$26)),NA())</f>
        <v>#N/A</v>
      </c>
      <c r="AK6" s="51" t="e">
        <f>IFERROR(IF(COUNT($U$4:$U6)&lt;&gt;AK$2,NA(),SLOPE(Y$4:Y$26,$R$4:$R$26)*($R6-COUNTIF(BI$4:BI6,"Hold"))+INTERCEPT(Y$4:Y$26,$R$4:$R$26)),NA())</f>
        <v>#N/A</v>
      </c>
      <c r="AL6" s="51" t="e">
        <f>IFERROR(IF(COUNT($U$4:$U6)&lt;&gt;AL$2,NA(),SLOPE(Z$4:Z$26,$R$4:$R$26)*($R6-COUNTIF(BJ$4:BJ6,"Hold"))+INTERCEPT(Z$4:Z$26,$R$4:$R$26)),NA())</f>
        <v>#N/A</v>
      </c>
      <c r="AM6" s="51" t="e">
        <f>IFERROR(IF(COUNT($U$4:$U6)&lt;&gt;AM$2,NA(),SLOPE(AA$4:AA$26,$R$4:$R$26)*($R6-COUNTIF(BK$4:BK6,"Hold"))+INTERCEPT(AA$4:AA$26,$R$4:$R$26)),NA())</f>
        <v>#N/A</v>
      </c>
      <c r="AN6" s="51" t="e">
        <f>IFERROR(IF(COUNT($U$4:$U6)&lt;&gt;AN$2,NA(),SLOPE(AB$4:AB$26,$R$4:$R$26)*($R6-COUNTIF(BL$4:BL6,"Hold"))+INTERCEPT(AB$4:AB$26,$R$4:$R$26)),NA())</f>
        <v>#N/A</v>
      </c>
      <c r="AO6" s="51" t="e">
        <f>IFERROR(IF(COUNT($U$4:$U6)&lt;&gt;AO$2,NA(),SLOPE(AC$4:AC$26,$R$4:$R$26)*($R6-COUNTIF(BM$4:BM6,"Hold"))+INTERCEPT(AC$4:AC$26,$R$4:$R$26)),NA())</f>
        <v>#N/A</v>
      </c>
      <c r="AP6" s="51" t="e">
        <f>IFERROR(IF(COUNT($U$4:$U6)&lt;&gt;AP$2,NA(),SLOPE(AD$4:AD$26,$R$4:$R$26)*($R6-COUNTIF(BN$4:BN6,"Hold"))+INTERCEPT(AD$4:AD$26,$R$4:$R$26)),NA())</f>
        <v>#N/A</v>
      </c>
      <c r="AQ6" s="51" t="e">
        <f>IFERROR(IF(COUNT($U$4:$U6)&lt;&gt;AQ$2,NA(),SLOPE(AE$4:AE$26,$R$4:$R$26)*($R6-COUNTIF(BO$4:BO6,"Hold"))+INTERCEPT(AE$4:AE$26,$R$4:$R$26)),NA())</f>
        <v>#N/A</v>
      </c>
      <c r="AR6" s="51" t="e">
        <f>IFERROR(IF(COUNT($U$4:$U6)&lt;&gt;AR$2,NA(),SLOPE(AF$4:AF$26,$R$4:$R$26)*($R6-COUNTIF(BP$4:BP6,"Hold"))+INTERCEPT(AF$4:AF$26,$R$4:$R$26)),NA())</f>
        <v>#N/A</v>
      </c>
      <c r="AS6" s="51" t="e">
        <f>IFERROR(IF(COUNT($U$4:$U6)&lt;&gt;AS$2,NA(),SLOPE(AG$4:AG$26,$R$4:$R$26)*($R6-COUNTIF(BQ$4:BQ6,"Hold"))+INTERCEPT(AG$4:AG$26,$R$4:$R$26)),NA())</f>
        <v>#N/A</v>
      </c>
      <c r="AT6" s="51" t="e">
        <f>IFERROR(IF(COUNT($U$4:$U6)&lt;&gt;AT$2,NA(),SLOPE(AH$4:AH$26,$R$4:$R$26)*($R6-COUNTIF(BR$4:BR6,"Hold"))+INTERCEPT(AH$4:AH$26,$R$4:$R$26)),NA())</f>
        <v>#N/A</v>
      </c>
      <c r="AU6" s="51" t="e">
        <f>IFERROR(IF(COUNT($U$4:$U6)&lt;&gt;AU$2,NA(),SLOPE(AI$4:AI$26,$R$4:$R$26)*($R6-COUNTIF(BS$4:BS6,"Hold"))+INTERCEPT(AI$4:AI$26,$R$4:$R$26)),NA())</f>
        <v>#N/A</v>
      </c>
      <c r="AV6" s="57" t="e">
        <f>IF(AND(ISNUMBER($U6),COUNT($U$4:$U6)=AV$2),$G6,IF($H6="Hold",AV5,IF(COUNT($U$4:$U6)=AV$2,$V6+AV5,NA())))</f>
        <v>#N/A</v>
      </c>
      <c r="AW6" s="57" t="e">
        <f>IF(AND(ISNUMBER($U6),COUNT($U$4:$U6)=AW$2),$G6,IF($H6="Hold",AW5,IF(COUNT($U$4:$U6)=AW$2,$V6+AW5,NA())))</f>
        <v>#N/A</v>
      </c>
      <c r="AX6" s="57" t="e">
        <f>IF(AND(ISNUMBER($U6),COUNT($U$4:$U6)=AX$2),$G6,IF($H6="Hold",AX5,IF(COUNT($U$4:$U6)=AX$2,$V6+AX5,NA())))</f>
        <v>#N/A</v>
      </c>
      <c r="AY6" s="57" t="e">
        <f>IF(AND(ISNUMBER($U6),COUNT($U$4:$U6)=AY$2),$G6,IF($H6="Hold",AY5,IF(COUNT($U$4:$U6)=AY$2,$V6+AY5,NA())))</f>
        <v>#N/A</v>
      </c>
      <c r="AZ6" s="57" t="e">
        <f>IF(AND(ISNUMBER($U6),COUNT($U$4:$U6)=AZ$2),$G6,IF($H6="Hold",AZ5,IF(COUNT($U$4:$U6)=AZ$2,$V6+AZ5,NA())))</f>
        <v>#N/A</v>
      </c>
      <c r="BA6" s="57" t="e">
        <f>IF(AND(ISNUMBER($U6),COUNT($U$4:$U6)=BA$2),$G6,IF($H6="Hold",BA5,IF(COUNT($U$4:$U6)=BA$2,$V6+BA5,NA())))</f>
        <v>#N/A</v>
      </c>
      <c r="BB6" s="57" t="e">
        <f>IF(AND(ISNUMBER($U6),COUNT($U$4:$U6)=BB$2),$G6,IF($H6="Hold",BB5,IF(COUNT($U$4:$U6)=BB$2,$V6+BB5,NA())))</f>
        <v>#N/A</v>
      </c>
      <c r="BC6" s="57" t="e">
        <f>IF(AND(ISNUMBER($U6),COUNT($U$4:$U6)=BC$2),$G6,IF($H6="Hold",BC5,IF(COUNT($U$4:$U6)=BC$2,$V6+BC5,NA())))</f>
        <v>#N/A</v>
      </c>
      <c r="BD6" s="57" t="e">
        <f>IF(AND(ISNUMBER($U6),COUNT($U$4:$U6)=BD$2),$G6,IF($H6="Hold",BD5,IF(COUNT($U$4:$U6)=BD$2,$V6+BD5,NA())))</f>
        <v>#N/A</v>
      </c>
      <c r="BE6" s="57" t="e">
        <f>IF(AND(ISNUMBER($U6),COUNT($U$4:$U6)=BE$2),$G6,IF($H6="Hold",BE5,IF(COUNT($U$4:$U6)=BE$2,$V6+BE5,NA())))</f>
        <v>#N/A</v>
      </c>
      <c r="BF6" s="57" t="e">
        <f>IF(AND(ISNUMBER($U6),COUNT($U$4:$U6)=BF$2),$G6,IF($H6="Hold",BF5,IF(COUNT($U$4:$U6)=BF$2,$V6+BF5,NA())))</f>
        <v>#N/A</v>
      </c>
      <c r="BG6" s="57" t="e">
        <f>IF(AND(ISNUMBER($U6),COUNT($U$4:$U6)=BG$2),$G6,IF($H6="Hold",BG5,IF(COUNT($U$4:$U6)=BG$2,$V6+BG5,NA())))</f>
        <v>#N/A</v>
      </c>
      <c r="BH6" s="55" t="e">
        <f>IF(AND(COUNT($U$4:$U6)=BH$2,$H6="Hold"),"Hold",NA())</f>
        <v>#N/A</v>
      </c>
      <c r="BI6" s="55" t="e">
        <f>IF(AND(COUNT($U$4:$U6)=BI$2,$H6="Hold"),"Hold",NA())</f>
        <v>#N/A</v>
      </c>
      <c r="BJ6" s="55" t="e">
        <f>IF(AND(COUNT($U$4:$U6)=BJ$2,$H6="Hold"),"Hold",NA())</f>
        <v>#N/A</v>
      </c>
      <c r="BK6" s="55" t="e">
        <f>IF(AND(COUNT($U$4:$U6)=BK$2,$H6="Hold"),"Hold",NA())</f>
        <v>#N/A</v>
      </c>
      <c r="BL6" s="55" t="e">
        <f>IF(AND(COUNT($U$4:$U6)=BL$2,$H6="Hold"),"Hold",NA())</f>
        <v>#N/A</v>
      </c>
      <c r="BM6" s="55" t="e">
        <f>IF(AND(COUNT($U$4:$U6)=BM$2,$H6="Hold"),"Hold",NA())</f>
        <v>#N/A</v>
      </c>
      <c r="BN6" s="55" t="e">
        <f>IF(AND(COUNT($U$4:$U6)=BN$2,$H6="Hold"),"Hold",NA())</f>
        <v>#N/A</v>
      </c>
      <c r="BO6" s="55" t="e">
        <f>IF(AND(COUNT($U$4:$U6)=BO$2,$H6="Hold"),"Hold",NA())</f>
        <v>#N/A</v>
      </c>
      <c r="BP6" s="55" t="e">
        <f>IF(AND(COUNT($U$4:$U6)=BP$2,$H6="Hold"),"Hold",NA())</f>
        <v>#N/A</v>
      </c>
      <c r="BQ6" s="55" t="e">
        <f>IF(AND(COUNT($U$4:$U6)=BQ$2,$H6="Hold"),"Hold",NA())</f>
        <v>#N/A</v>
      </c>
      <c r="BR6" s="55" t="e">
        <f>IF(AND(COUNT($U$4:$U6)=BR$2,$H6="Hold"),"Hold",NA())</f>
        <v>#N/A</v>
      </c>
      <c r="BS6" s="55" t="e">
        <f>IF(AND(COUNT($U$4:$U6)=BS$2,$H6="Hold"),"Hold",NA())</f>
        <v>#N/A</v>
      </c>
    </row>
    <row r="7" spans="1:73" s="94" customFormat="1" ht="18.75" customHeight="1" x14ac:dyDescent="0.25">
      <c r="B7" s="22"/>
      <c r="C7" s="95"/>
      <c r="D7" s="9">
        <f t="shared" si="2"/>
        <v>6</v>
      </c>
      <c r="E7" s="10">
        <f t="shared" si="3"/>
        <v>42632</v>
      </c>
      <c r="F7" s="5" t="str">
        <f>IFERROR(IF(COUNT(G$4:G7)=0,"",IF(H7="Hold",F6,IF(ISNUMBER(U7),G7,F6+V7))),"")</f>
        <v/>
      </c>
      <c r="G7" s="13"/>
      <c r="H7" s="27"/>
      <c r="I7" s="17"/>
      <c r="J7" s="93"/>
      <c r="K7" s="34"/>
      <c r="L7" s="158" t="s">
        <v>61</v>
      </c>
      <c r="M7" s="158"/>
      <c r="N7" s="158"/>
      <c r="O7" s="158"/>
      <c r="P7" s="36"/>
      <c r="R7" s="46">
        <v>4</v>
      </c>
      <c r="S7" s="47" t="e">
        <f t="shared" si="0"/>
        <v>#N/A</v>
      </c>
      <c r="T7" s="47" t="s">
        <v>67</v>
      </c>
      <c r="U7" s="52" t="str">
        <f>IF(H7="30 Mins",$N$19,IF(H7="45 Mins",$N$20,IF(H7="60 Mins",$N$21,IF(H7="Alt 1",$N$22,IF(H7="Alt 2",$N$23,IF(H7="Alt 3",$N$24,IF(H7="Alt 4",$N$25,IF(H7="Alt 5",#REF!,IF(H7="Change",V6,"")))))))))</f>
        <v/>
      </c>
      <c r="V7" s="53" t="e">
        <f>IF(COUNT(U$4:U7)=0,NA(),IF(ISNUMBER(U7),U7,V6))</f>
        <v>#N/A</v>
      </c>
      <c r="W7" s="48" t="e">
        <f t="shared" si="1"/>
        <v>#N/A</v>
      </c>
      <c r="X7" s="72" t="str">
        <f>IF(AND(ISNUMBER($S7),COUNT($U$4:$U7)=X$2),$S7,"")</f>
        <v/>
      </c>
      <c r="Y7" s="72" t="str">
        <f>IF(AND(ISNUMBER($S7),COUNT($U$4:$U7)=Y$2),$S7,"")</f>
        <v/>
      </c>
      <c r="Z7" s="72" t="str">
        <f>IF(AND(ISNUMBER($S7),COUNT($U$4:$U7)=Z$2),$S7,"")</f>
        <v/>
      </c>
      <c r="AA7" s="72" t="str">
        <f>IF(AND(ISNUMBER($S7),COUNT($U$4:$U7)=AA$2),$S7,"")</f>
        <v/>
      </c>
      <c r="AB7" s="72" t="str">
        <f>IF(AND(ISNUMBER($S7),COUNT($U$4:$U7)=AB$2),$S7,"")</f>
        <v/>
      </c>
      <c r="AC7" s="72" t="str">
        <f>IF(AND(ISNUMBER($S7),COUNT($U$4:$U7)=AC$2),$S7,"")</f>
        <v/>
      </c>
      <c r="AD7" s="72" t="str">
        <f>IF(AND(ISNUMBER($S7),COUNT($U$4:$U7)=AD$2),$S7,"")</f>
        <v/>
      </c>
      <c r="AE7" s="72" t="str">
        <f>IF(AND(ISNUMBER($S7),COUNT($U$4:$U7)=AE$2),$S7,"")</f>
        <v/>
      </c>
      <c r="AF7" s="72" t="str">
        <f>IF(AND(ISNUMBER($S7),COUNT($U$4:$U7)=AF$2),$S7,"")</f>
        <v/>
      </c>
      <c r="AG7" s="72" t="str">
        <f>IF(AND(ISNUMBER($S7),COUNT($U$4:$U7)=AG$2),$S7,"")</f>
        <v/>
      </c>
      <c r="AH7" s="72" t="str">
        <f>IF(AND(ISNUMBER($S7),COUNT($U$4:$U7)=AH$2),$S7,"")</f>
        <v/>
      </c>
      <c r="AI7" s="72" t="str">
        <f>IF(AND(ISNUMBER($S7),COUNT($U$4:$U7)=AI$2),$S7,"")</f>
        <v/>
      </c>
      <c r="AJ7" s="51" t="e">
        <f>IFERROR(IF(COUNT($U$4:$U7)&lt;&gt;AJ$2,NA(),SLOPE(X$4:X$26,$R$4:$R$26)*($R7-COUNTIF(BH$4:BH7,"Hold"))+INTERCEPT(X$4:X$26,$R$4:$R$26)),NA())</f>
        <v>#N/A</v>
      </c>
      <c r="AK7" s="51" t="e">
        <f>IFERROR(IF(COUNT($U$4:$U7)&lt;&gt;AK$2,NA(),SLOPE(Y$4:Y$26,$R$4:$R$26)*($R7-COUNTIF(BI$4:BI7,"Hold"))+INTERCEPT(Y$4:Y$26,$R$4:$R$26)),NA())</f>
        <v>#N/A</v>
      </c>
      <c r="AL7" s="51" t="e">
        <f>IFERROR(IF(COUNT($U$4:$U7)&lt;&gt;AL$2,NA(),SLOPE(Z$4:Z$26,$R$4:$R$26)*($R7-COUNTIF(BJ$4:BJ7,"Hold"))+INTERCEPT(Z$4:Z$26,$R$4:$R$26)),NA())</f>
        <v>#N/A</v>
      </c>
      <c r="AM7" s="51" t="e">
        <f>IFERROR(IF(COUNT($U$4:$U7)&lt;&gt;AM$2,NA(),SLOPE(AA$4:AA$26,$R$4:$R$26)*($R7-COUNTIF(BK$4:BK7,"Hold"))+INTERCEPT(AA$4:AA$26,$R$4:$R$26)),NA())</f>
        <v>#N/A</v>
      </c>
      <c r="AN7" s="51" t="e">
        <f>IFERROR(IF(COUNT($U$4:$U7)&lt;&gt;AN$2,NA(),SLOPE(AB$4:AB$26,$R$4:$R$26)*($R7-COUNTIF(BL$4:BL7,"Hold"))+INTERCEPT(AB$4:AB$26,$R$4:$R$26)),NA())</f>
        <v>#N/A</v>
      </c>
      <c r="AO7" s="51" t="e">
        <f>IFERROR(IF(COUNT($U$4:$U7)&lt;&gt;AO$2,NA(),SLOPE(AC$4:AC$26,$R$4:$R$26)*($R7-COUNTIF(BM$4:BM7,"Hold"))+INTERCEPT(AC$4:AC$26,$R$4:$R$26)),NA())</f>
        <v>#N/A</v>
      </c>
      <c r="AP7" s="51" t="e">
        <f>IFERROR(IF(COUNT($U$4:$U7)&lt;&gt;AP$2,NA(),SLOPE(AD$4:AD$26,$R$4:$R$26)*($R7-COUNTIF(BN$4:BN7,"Hold"))+INTERCEPT(AD$4:AD$26,$R$4:$R$26)),NA())</f>
        <v>#N/A</v>
      </c>
      <c r="AQ7" s="51" t="e">
        <f>IFERROR(IF(COUNT($U$4:$U7)&lt;&gt;AQ$2,NA(),SLOPE(AE$4:AE$26,$R$4:$R$26)*($R7-COUNTIF(BO$4:BO7,"Hold"))+INTERCEPT(AE$4:AE$26,$R$4:$R$26)),NA())</f>
        <v>#N/A</v>
      </c>
      <c r="AR7" s="51" t="e">
        <f>IFERROR(IF(COUNT($U$4:$U7)&lt;&gt;AR$2,NA(),SLOPE(AF$4:AF$26,$R$4:$R$26)*($R7-COUNTIF(BP$4:BP7,"Hold"))+INTERCEPT(AF$4:AF$26,$R$4:$R$26)),NA())</f>
        <v>#N/A</v>
      </c>
      <c r="AS7" s="51" t="e">
        <f>IFERROR(IF(COUNT($U$4:$U7)&lt;&gt;AS$2,NA(),SLOPE(AG$4:AG$26,$R$4:$R$26)*($R7-COUNTIF(BQ$4:BQ7,"Hold"))+INTERCEPT(AG$4:AG$26,$R$4:$R$26)),NA())</f>
        <v>#N/A</v>
      </c>
      <c r="AT7" s="51" t="e">
        <f>IFERROR(IF(COUNT($U$4:$U7)&lt;&gt;AT$2,NA(),SLOPE(AH$4:AH$26,$R$4:$R$26)*($R7-COUNTIF(BR$4:BR7,"Hold"))+INTERCEPT(AH$4:AH$26,$R$4:$R$26)),NA())</f>
        <v>#N/A</v>
      </c>
      <c r="AU7" s="51" t="e">
        <f>IFERROR(IF(COUNT($U$4:$U7)&lt;&gt;AU$2,NA(),SLOPE(AI$4:AI$26,$R$4:$R$26)*($R7-COUNTIF(BS$4:BS7,"Hold"))+INTERCEPT(AI$4:AI$26,$R$4:$R$26)),NA())</f>
        <v>#N/A</v>
      </c>
      <c r="AV7" s="57" t="e">
        <f>IF(AND(ISNUMBER($U7),COUNT($U$4:$U7)=AV$2),$G7,IF($H7="Hold",AV6,IF(COUNT($U$4:$U7)=AV$2,$V7+AV6,NA())))</f>
        <v>#N/A</v>
      </c>
      <c r="AW7" s="57" t="e">
        <f>IF(AND(ISNUMBER($U7),COUNT($U$4:$U7)=AW$2),$G7,IF($H7="Hold",AW6,IF(COUNT($U$4:$U7)=AW$2,$V7+AW6,NA())))</f>
        <v>#N/A</v>
      </c>
      <c r="AX7" s="57" t="e">
        <f>IF(AND(ISNUMBER($U7),COUNT($U$4:$U7)=AX$2),$G7,IF($H7="Hold",AX6,IF(COUNT($U$4:$U7)=AX$2,$V7+AX6,NA())))</f>
        <v>#N/A</v>
      </c>
      <c r="AY7" s="57" t="e">
        <f>IF(AND(ISNUMBER($U7),COUNT($U$4:$U7)=AY$2),$G7,IF($H7="Hold",AY6,IF(COUNT($U$4:$U7)=AY$2,$V7+AY6,NA())))</f>
        <v>#N/A</v>
      </c>
      <c r="AZ7" s="57" t="e">
        <f>IF(AND(ISNUMBER($U7),COUNT($U$4:$U7)=AZ$2),$G7,IF($H7="Hold",AZ6,IF(COUNT($U$4:$U7)=AZ$2,$V7+AZ6,NA())))</f>
        <v>#N/A</v>
      </c>
      <c r="BA7" s="57" t="e">
        <f>IF(AND(ISNUMBER($U7),COUNT($U$4:$U7)=BA$2),$G7,IF($H7="Hold",BA6,IF(COUNT($U$4:$U7)=BA$2,$V7+BA6,NA())))</f>
        <v>#N/A</v>
      </c>
      <c r="BB7" s="57" t="e">
        <f>IF(AND(ISNUMBER($U7),COUNT($U$4:$U7)=BB$2),$G7,IF($H7="Hold",BB6,IF(COUNT($U$4:$U7)=BB$2,$V7+BB6,NA())))</f>
        <v>#N/A</v>
      </c>
      <c r="BC7" s="57" t="e">
        <f>IF(AND(ISNUMBER($U7),COUNT($U$4:$U7)=BC$2),$G7,IF($H7="Hold",BC6,IF(COUNT($U$4:$U7)=BC$2,$V7+BC6,NA())))</f>
        <v>#N/A</v>
      </c>
      <c r="BD7" s="57" t="e">
        <f>IF(AND(ISNUMBER($U7),COUNT($U$4:$U7)=BD$2),$G7,IF($H7="Hold",BD6,IF(COUNT($U$4:$U7)=BD$2,$V7+BD6,NA())))</f>
        <v>#N/A</v>
      </c>
      <c r="BE7" s="57" t="e">
        <f>IF(AND(ISNUMBER($U7),COUNT($U$4:$U7)=BE$2),$G7,IF($H7="Hold",BE6,IF(COUNT($U$4:$U7)=BE$2,$V7+BE6,NA())))</f>
        <v>#N/A</v>
      </c>
      <c r="BF7" s="57" t="e">
        <f>IF(AND(ISNUMBER($U7),COUNT($U$4:$U7)=BF$2),$G7,IF($H7="Hold",BF6,IF(COUNT($U$4:$U7)=BF$2,$V7+BF6,NA())))</f>
        <v>#N/A</v>
      </c>
      <c r="BG7" s="57" t="e">
        <f>IF(AND(ISNUMBER($U7),COUNT($U$4:$U7)=BG$2),$G7,IF($H7="Hold",BG6,IF(COUNT($U$4:$U7)=BG$2,$V7+BG6,NA())))</f>
        <v>#N/A</v>
      </c>
      <c r="BH7" s="55" t="e">
        <f>IF(AND(COUNT($U$4:$U7)=BH$2,$H7="Hold"),"Hold",NA())</f>
        <v>#N/A</v>
      </c>
      <c r="BI7" s="55" t="e">
        <f>IF(AND(COUNT($U$4:$U7)=BI$2,$H7="Hold"),"Hold",NA())</f>
        <v>#N/A</v>
      </c>
      <c r="BJ7" s="55" t="e">
        <f>IF(AND(COUNT($U$4:$U7)=BJ$2,$H7="Hold"),"Hold",NA())</f>
        <v>#N/A</v>
      </c>
      <c r="BK7" s="55" t="e">
        <f>IF(AND(COUNT($U$4:$U7)=BK$2,$H7="Hold"),"Hold",NA())</f>
        <v>#N/A</v>
      </c>
      <c r="BL7" s="55" t="e">
        <f>IF(AND(COUNT($U$4:$U7)=BL$2,$H7="Hold"),"Hold",NA())</f>
        <v>#N/A</v>
      </c>
      <c r="BM7" s="55" t="e">
        <f>IF(AND(COUNT($U$4:$U7)=BM$2,$H7="Hold"),"Hold",NA())</f>
        <v>#N/A</v>
      </c>
      <c r="BN7" s="55" t="e">
        <f>IF(AND(COUNT($U$4:$U7)=BN$2,$H7="Hold"),"Hold",NA())</f>
        <v>#N/A</v>
      </c>
      <c r="BO7" s="55" t="e">
        <f>IF(AND(COUNT($U$4:$U7)=BO$2,$H7="Hold"),"Hold",NA())</f>
        <v>#N/A</v>
      </c>
      <c r="BP7" s="55" t="e">
        <f>IF(AND(COUNT($U$4:$U7)=BP$2,$H7="Hold"),"Hold",NA())</f>
        <v>#N/A</v>
      </c>
      <c r="BQ7" s="55" t="e">
        <f>IF(AND(COUNT($U$4:$U7)=BQ$2,$H7="Hold"),"Hold",NA())</f>
        <v>#N/A</v>
      </c>
      <c r="BR7" s="55" t="e">
        <f>IF(AND(COUNT($U$4:$U7)=BR$2,$H7="Hold"),"Hold",NA())</f>
        <v>#N/A</v>
      </c>
      <c r="BS7" s="55" t="e">
        <f>IF(AND(COUNT($U$4:$U7)=BS$2,$H7="Hold"),"Hold",NA())</f>
        <v>#N/A</v>
      </c>
    </row>
    <row r="8" spans="1:73" s="96" customFormat="1" ht="18.75" customHeight="1" thickBot="1" x14ac:dyDescent="0.3">
      <c r="B8" s="23"/>
      <c r="C8" s="95"/>
      <c r="D8" s="9">
        <f t="shared" si="2"/>
        <v>8</v>
      </c>
      <c r="E8" s="10">
        <f t="shared" si="3"/>
        <v>42646</v>
      </c>
      <c r="F8" s="5" t="str">
        <f>IFERROR(IF(COUNT(G$4:G8)=0,"",IF(H8="Hold",F7,IF(ISNUMBER(U8),G8,F7+V8))),"")</f>
        <v/>
      </c>
      <c r="G8" s="13"/>
      <c r="H8" s="27"/>
      <c r="I8" s="17"/>
      <c r="J8" s="93"/>
      <c r="K8" s="34"/>
      <c r="L8" s="143" t="s">
        <v>56</v>
      </c>
      <c r="M8" s="143"/>
      <c r="N8" s="147"/>
      <c r="O8" s="147"/>
      <c r="P8" s="37"/>
      <c r="R8" s="46">
        <v>5</v>
      </c>
      <c r="S8" s="47" t="e">
        <f t="shared" si="0"/>
        <v>#N/A</v>
      </c>
      <c r="T8" s="47" t="str">
        <f>IFERROR(IF(L22="Alternate 1","Alt 1",L22),"Alt 1")</f>
        <v>Alt 1</v>
      </c>
      <c r="U8" s="52" t="str">
        <f>IF(H8="30 Mins",$N$19,IF(H8="45 Mins",$N$20,IF(H8="60 Mins",$N$21,IF(H8="Alt 1",$N$22,IF(H8="Alt 2",$N$23,IF(H8="Alt 3",$N$24,IF(H8="Alt 4",$N$25,IF(H8="Alt 5",#REF!,IF(H8="Change",V7,"")))))))))</f>
        <v/>
      </c>
      <c r="V8" s="53" t="e">
        <f>IF(COUNT(U$4:U8)=0,NA(),IF(ISNUMBER(U8),U8,V7))</f>
        <v>#N/A</v>
      </c>
      <c r="W8" s="48" t="e">
        <f t="shared" si="1"/>
        <v>#N/A</v>
      </c>
      <c r="X8" s="72" t="str">
        <f>IF(AND(ISNUMBER($S8),COUNT($U$4:$U8)=X$2),$S8,"")</f>
        <v/>
      </c>
      <c r="Y8" s="72" t="str">
        <f>IF(AND(ISNUMBER($S8),COUNT($U$4:$U8)=Y$2),$S8,"")</f>
        <v/>
      </c>
      <c r="Z8" s="72" t="str">
        <f>IF(AND(ISNUMBER($S8),COUNT($U$4:$U8)=Z$2),$S8,"")</f>
        <v/>
      </c>
      <c r="AA8" s="72" t="str">
        <f>IF(AND(ISNUMBER($S8),COUNT($U$4:$U8)=AA$2),$S8,"")</f>
        <v/>
      </c>
      <c r="AB8" s="72" t="str">
        <f>IF(AND(ISNUMBER($S8),COUNT($U$4:$U8)=AB$2),$S8,"")</f>
        <v/>
      </c>
      <c r="AC8" s="72" t="str">
        <f>IF(AND(ISNUMBER($S8),COUNT($U$4:$U8)=AC$2),$S8,"")</f>
        <v/>
      </c>
      <c r="AD8" s="72" t="str">
        <f>IF(AND(ISNUMBER($S8),COUNT($U$4:$U8)=AD$2),$S8,"")</f>
        <v/>
      </c>
      <c r="AE8" s="72" t="str">
        <f>IF(AND(ISNUMBER($S8),COUNT($U$4:$U8)=AE$2),$S8,"")</f>
        <v/>
      </c>
      <c r="AF8" s="72" t="str">
        <f>IF(AND(ISNUMBER($S8),COUNT($U$4:$U8)=AF$2),$S8,"")</f>
        <v/>
      </c>
      <c r="AG8" s="72" t="str">
        <f>IF(AND(ISNUMBER($S8),COUNT($U$4:$U8)=AG$2),$S8,"")</f>
        <v/>
      </c>
      <c r="AH8" s="72" t="str">
        <f>IF(AND(ISNUMBER($S8),COUNT($U$4:$U8)=AH$2),$S8,"")</f>
        <v/>
      </c>
      <c r="AI8" s="72" t="str">
        <f>IF(AND(ISNUMBER($S8),COUNT($U$4:$U8)=AI$2),$S8,"")</f>
        <v/>
      </c>
      <c r="AJ8" s="51" t="e">
        <f>IFERROR(IF(COUNT($U$4:$U8)&lt;&gt;AJ$2,NA(),SLOPE(X$4:X$26,$R$4:$R$26)*($R8-COUNTIF(BH$4:BH8,"Hold"))+INTERCEPT(X$4:X$26,$R$4:$R$26)),NA())</f>
        <v>#N/A</v>
      </c>
      <c r="AK8" s="51" t="e">
        <f>IFERROR(IF(COUNT($U$4:$U8)&lt;&gt;AK$2,NA(),SLOPE(Y$4:Y$26,$R$4:$R$26)*($R8-COUNTIF(BI$4:BI8,"Hold"))+INTERCEPT(Y$4:Y$26,$R$4:$R$26)),NA())</f>
        <v>#N/A</v>
      </c>
      <c r="AL8" s="51" t="e">
        <f>IFERROR(IF(COUNT($U$4:$U8)&lt;&gt;AL$2,NA(),SLOPE(Z$4:Z$26,$R$4:$R$26)*($R8-COUNTIF(BJ$4:BJ8,"Hold"))+INTERCEPT(Z$4:Z$26,$R$4:$R$26)),NA())</f>
        <v>#N/A</v>
      </c>
      <c r="AM8" s="51" t="e">
        <f>IFERROR(IF(COUNT($U$4:$U8)&lt;&gt;AM$2,NA(),SLOPE(AA$4:AA$26,$R$4:$R$26)*($R8-COUNTIF(BK$4:BK8,"Hold"))+INTERCEPT(AA$4:AA$26,$R$4:$R$26)),NA())</f>
        <v>#N/A</v>
      </c>
      <c r="AN8" s="51" t="e">
        <f>IFERROR(IF(COUNT($U$4:$U8)&lt;&gt;AN$2,NA(),SLOPE(AB$4:AB$26,$R$4:$R$26)*($R8-COUNTIF(BL$4:BL8,"Hold"))+INTERCEPT(AB$4:AB$26,$R$4:$R$26)),NA())</f>
        <v>#N/A</v>
      </c>
      <c r="AO8" s="51" t="e">
        <f>IFERROR(IF(COUNT($U$4:$U8)&lt;&gt;AO$2,NA(),SLOPE(AC$4:AC$26,$R$4:$R$26)*($R8-COUNTIF(BM$4:BM8,"Hold"))+INTERCEPT(AC$4:AC$26,$R$4:$R$26)),NA())</f>
        <v>#N/A</v>
      </c>
      <c r="AP8" s="51" t="e">
        <f>IFERROR(IF(COUNT($U$4:$U8)&lt;&gt;AP$2,NA(),SLOPE(AD$4:AD$26,$R$4:$R$26)*($R8-COUNTIF(BN$4:BN8,"Hold"))+INTERCEPT(AD$4:AD$26,$R$4:$R$26)),NA())</f>
        <v>#N/A</v>
      </c>
      <c r="AQ8" s="51" t="e">
        <f>IFERROR(IF(COUNT($U$4:$U8)&lt;&gt;AQ$2,NA(),SLOPE(AE$4:AE$26,$R$4:$R$26)*($R8-COUNTIF(BO$4:BO8,"Hold"))+INTERCEPT(AE$4:AE$26,$R$4:$R$26)),NA())</f>
        <v>#N/A</v>
      </c>
      <c r="AR8" s="51" t="e">
        <f>IFERROR(IF(COUNT($U$4:$U8)&lt;&gt;AR$2,NA(),SLOPE(AF$4:AF$26,$R$4:$R$26)*($R8-COUNTIF(BP$4:BP8,"Hold"))+INTERCEPT(AF$4:AF$26,$R$4:$R$26)),NA())</f>
        <v>#N/A</v>
      </c>
      <c r="AS8" s="51" t="e">
        <f>IFERROR(IF(COUNT($U$4:$U8)&lt;&gt;AS$2,NA(),SLOPE(AG$4:AG$26,$R$4:$R$26)*($R8-COUNTIF(BQ$4:BQ8,"Hold"))+INTERCEPT(AG$4:AG$26,$R$4:$R$26)),NA())</f>
        <v>#N/A</v>
      </c>
      <c r="AT8" s="51" t="e">
        <f>IFERROR(IF(COUNT($U$4:$U8)&lt;&gt;AT$2,NA(),SLOPE(AH$4:AH$26,$R$4:$R$26)*($R8-COUNTIF(BR$4:BR8,"Hold"))+INTERCEPT(AH$4:AH$26,$R$4:$R$26)),NA())</f>
        <v>#N/A</v>
      </c>
      <c r="AU8" s="51" t="e">
        <f>IFERROR(IF(COUNT($U$4:$U8)&lt;&gt;AU$2,NA(),SLOPE(AI$4:AI$26,$R$4:$R$26)*($R8-COUNTIF(BS$4:BS8,"Hold"))+INTERCEPT(AI$4:AI$26,$R$4:$R$26)),NA())</f>
        <v>#N/A</v>
      </c>
      <c r="AV8" s="57" t="e">
        <f>IF(AND(ISNUMBER($U8),COUNT($U$4:$U8)=AV$2),$G8,IF($H8="Hold",AV7,IF(COUNT($U$4:$U8)=AV$2,$V8+AV7,NA())))</f>
        <v>#N/A</v>
      </c>
      <c r="AW8" s="57" t="e">
        <f>IF(AND(ISNUMBER($U8),COUNT($U$4:$U8)=AW$2),$G8,IF($H8="Hold",AW7,IF(COUNT($U$4:$U8)=AW$2,$V8+AW7,NA())))</f>
        <v>#N/A</v>
      </c>
      <c r="AX8" s="57" t="e">
        <f>IF(AND(ISNUMBER($U8),COUNT($U$4:$U8)=AX$2),$G8,IF($H8="Hold",AX7,IF(COUNT($U$4:$U8)=AX$2,$V8+AX7,NA())))</f>
        <v>#N/A</v>
      </c>
      <c r="AY8" s="57" t="e">
        <f>IF(AND(ISNUMBER($U8),COUNT($U$4:$U8)=AY$2),$G8,IF($H8="Hold",AY7,IF(COUNT($U$4:$U8)=AY$2,$V8+AY7,NA())))</f>
        <v>#N/A</v>
      </c>
      <c r="AZ8" s="57" t="e">
        <f>IF(AND(ISNUMBER($U8),COUNT($U$4:$U8)=AZ$2),$G8,IF($H8="Hold",AZ7,IF(COUNT($U$4:$U8)=AZ$2,$V8+AZ7,NA())))</f>
        <v>#N/A</v>
      </c>
      <c r="BA8" s="57" t="e">
        <f>IF(AND(ISNUMBER($U8),COUNT($U$4:$U8)=BA$2),$G8,IF($H8="Hold",BA7,IF(COUNT($U$4:$U8)=BA$2,$V8+BA7,NA())))</f>
        <v>#N/A</v>
      </c>
      <c r="BB8" s="57" t="e">
        <f>IF(AND(ISNUMBER($U8),COUNT($U$4:$U8)=BB$2),$G8,IF($H8="Hold",BB7,IF(COUNT($U$4:$U8)=BB$2,$V8+BB7,NA())))</f>
        <v>#N/A</v>
      </c>
      <c r="BC8" s="57" t="e">
        <f>IF(AND(ISNUMBER($U8),COUNT($U$4:$U8)=BC$2),$G8,IF($H8="Hold",BC7,IF(COUNT($U$4:$U8)=BC$2,$V8+BC7,NA())))</f>
        <v>#N/A</v>
      </c>
      <c r="BD8" s="57" t="e">
        <f>IF(AND(ISNUMBER($U8),COUNT($U$4:$U8)=BD$2),$G8,IF($H8="Hold",BD7,IF(COUNT($U$4:$U8)=BD$2,$V8+BD7,NA())))</f>
        <v>#N/A</v>
      </c>
      <c r="BE8" s="57" t="e">
        <f>IF(AND(ISNUMBER($U8),COUNT($U$4:$U8)=BE$2),$G8,IF($H8="Hold",BE7,IF(COUNT($U$4:$U8)=BE$2,$V8+BE7,NA())))</f>
        <v>#N/A</v>
      </c>
      <c r="BF8" s="57" t="e">
        <f>IF(AND(ISNUMBER($U8),COUNT($U$4:$U8)=BF$2),$G8,IF($H8="Hold",BF7,IF(COUNT($U$4:$U8)=BF$2,$V8+BF7,NA())))</f>
        <v>#N/A</v>
      </c>
      <c r="BG8" s="57" t="e">
        <f>IF(AND(ISNUMBER($U8),COUNT($U$4:$U8)=BG$2),$G8,IF($H8="Hold",BG7,IF(COUNT($U$4:$U8)=BG$2,$V8+BG7,NA())))</f>
        <v>#N/A</v>
      </c>
      <c r="BH8" s="55" t="e">
        <f>IF(AND(COUNT($U$4:$U8)=BH$2,$H8="Hold"),"Hold",NA())</f>
        <v>#N/A</v>
      </c>
      <c r="BI8" s="55" t="e">
        <f>IF(AND(COUNT($U$4:$U8)=BI$2,$H8="Hold"),"Hold",NA())</f>
        <v>#N/A</v>
      </c>
      <c r="BJ8" s="55" t="e">
        <f>IF(AND(COUNT($U$4:$U8)=BJ$2,$H8="Hold"),"Hold",NA())</f>
        <v>#N/A</v>
      </c>
      <c r="BK8" s="55" t="e">
        <f>IF(AND(COUNT($U$4:$U8)=BK$2,$H8="Hold"),"Hold",NA())</f>
        <v>#N/A</v>
      </c>
      <c r="BL8" s="55" t="e">
        <f>IF(AND(COUNT($U$4:$U8)=BL$2,$H8="Hold"),"Hold",NA())</f>
        <v>#N/A</v>
      </c>
      <c r="BM8" s="55" t="e">
        <f>IF(AND(COUNT($U$4:$U8)=BM$2,$H8="Hold"),"Hold",NA())</f>
        <v>#N/A</v>
      </c>
      <c r="BN8" s="55" t="e">
        <f>IF(AND(COUNT($U$4:$U8)=BN$2,$H8="Hold"),"Hold",NA())</f>
        <v>#N/A</v>
      </c>
      <c r="BO8" s="55" t="e">
        <f>IF(AND(COUNT($U$4:$U8)=BO$2,$H8="Hold"),"Hold",NA())</f>
        <v>#N/A</v>
      </c>
      <c r="BP8" s="55" t="e">
        <f>IF(AND(COUNT($U$4:$U8)=BP$2,$H8="Hold"),"Hold",NA())</f>
        <v>#N/A</v>
      </c>
      <c r="BQ8" s="55" t="e">
        <f>IF(AND(COUNT($U$4:$U8)=BQ$2,$H8="Hold"),"Hold",NA())</f>
        <v>#N/A</v>
      </c>
      <c r="BR8" s="55" t="e">
        <f>IF(AND(COUNT($U$4:$U8)=BR$2,$H8="Hold"),"Hold",NA())</f>
        <v>#N/A</v>
      </c>
      <c r="BS8" s="55" t="e">
        <f>IF(AND(COUNT($U$4:$U8)=BS$2,$H8="Hold"),"Hold",NA())</f>
        <v>#N/A</v>
      </c>
    </row>
    <row r="9" spans="1:73" s="96" customFormat="1" ht="18.75" customHeight="1" thickTop="1" x14ac:dyDescent="0.25">
      <c r="B9" s="23"/>
      <c r="C9" s="95"/>
      <c r="D9" s="9">
        <f t="shared" si="2"/>
        <v>10</v>
      </c>
      <c r="E9" s="10">
        <f t="shared" si="3"/>
        <v>42660</v>
      </c>
      <c r="F9" s="5" t="str">
        <f>IFERROR(IF(COUNT(G$4:G9)=0,"",IF(H9="Hold",F8,IF(ISNUMBER(U9),G9,F8+V9))),"")</f>
        <v/>
      </c>
      <c r="G9" s="13"/>
      <c r="H9" s="27"/>
      <c r="I9" s="17"/>
      <c r="J9" s="93"/>
      <c r="K9" s="34"/>
      <c r="L9" s="148" t="s">
        <v>63</v>
      </c>
      <c r="M9" s="148"/>
      <c r="N9" s="24"/>
      <c r="O9" s="76"/>
      <c r="P9" s="37"/>
      <c r="R9" s="46">
        <v>6</v>
      </c>
      <c r="S9" s="47" t="e">
        <f t="shared" si="0"/>
        <v>#N/A</v>
      </c>
      <c r="T9" s="47" t="str">
        <f>IFERROR(IF(L23="Alternate 2","Alt 2",L23),"Alt 2")</f>
        <v>Alt 2</v>
      </c>
      <c r="U9" s="52" t="str">
        <f>IF(H9="30 Mins",$N$19,IF(H9="45 Mins",$N$20,IF(H9="60 Mins",$N$21,IF(H9="Alt 1",$N$22,IF(H9="Alt 2",$N$23,IF(H9="Alt 3",$N$24,IF(H9="Alt 4",$N$25,IF(H9="Alt 5",#REF!,IF(H9="Change",V8,"")))))))))</f>
        <v/>
      </c>
      <c r="V9" s="53" t="e">
        <f>IF(COUNT(U$4:U9)=0,NA(),IF(ISNUMBER(U9),U9,V8))</f>
        <v>#N/A</v>
      </c>
      <c r="W9" s="48" t="e">
        <f t="shared" si="1"/>
        <v>#N/A</v>
      </c>
      <c r="X9" s="72" t="str">
        <f>IF(AND(ISNUMBER($S9),COUNT($U$4:$U9)=X$2),$S9,"")</f>
        <v/>
      </c>
      <c r="Y9" s="72" t="str">
        <f>IF(AND(ISNUMBER($S9),COUNT($U$4:$U9)=Y$2),$S9,"")</f>
        <v/>
      </c>
      <c r="Z9" s="72" t="str">
        <f>IF(AND(ISNUMBER($S9),COUNT($U$4:$U9)=Z$2),$S9,"")</f>
        <v/>
      </c>
      <c r="AA9" s="72" t="str">
        <f>IF(AND(ISNUMBER($S9),COUNT($U$4:$U9)=AA$2),$S9,"")</f>
        <v/>
      </c>
      <c r="AB9" s="72" t="str">
        <f>IF(AND(ISNUMBER($S9),COUNT($U$4:$U9)=AB$2),$S9,"")</f>
        <v/>
      </c>
      <c r="AC9" s="72" t="str">
        <f>IF(AND(ISNUMBER($S9),COUNT($U$4:$U9)=AC$2),$S9,"")</f>
        <v/>
      </c>
      <c r="AD9" s="72" t="str">
        <f>IF(AND(ISNUMBER($S9),COUNT($U$4:$U9)=AD$2),$S9,"")</f>
        <v/>
      </c>
      <c r="AE9" s="72" t="str">
        <f>IF(AND(ISNUMBER($S9),COUNT($U$4:$U9)=AE$2),$S9,"")</f>
        <v/>
      </c>
      <c r="AF9" s="72" t="str">
        <f>IF(AND(ISNUMBER($S9),COUNT($U$4:$U9)=AF$2),$S9,"")</f>
        <v/>
      </c>
      <c r="AG9" s="72" t="str">
        <f>IF(AND(ISNUMBER($S9),COUNT($U$4:$U9)=AG$2),$S9,"")</f>
        <v/>
      </c>
      <c r="AH9" s="72" t="str">
        <f>IF(AND(ISNUMBER($S9),COUNT($U$4:$U9)=AH$2),$S9,"")</f>
        <v/>
      </c>
      <c r="AI9" s="72" t="str">
        <f>IF(AND(ISNUMBER($S9),COUNT($U$4:$U9)=AI$2),$S9,"")</f>
        <v/>
      </c>
      <c r="AJ9" s="51" t="e">
        <f>IFERROR(IF(COUNT($U$4:$U9)&lt;&gt;AJ$2,NA(),SLOPE(X$4:X$26,$R$4:$R$26)*($R9-COUNTIF(BH$4:BH9,"Hold"))+INTERCEPT(X$4:X$26,$R$4:$R$26)),NA())</f>
        <v>#N/A</v>
      </c>
      <c r="AK9" s="51" t="e">
        <f>IFERROR(IF(COUNT($U$4:$U9)&lt;&gt;AK$2,NA(),SLOPE(Y$4:Y$26,$R$4:$R$26)*($R9-COUNTIF(BI$4:BI9,"Hold"))+INTERCEPT(Y$4:Y$26,$R$4:$R$26)),NA())</f>
        <v>#N/A</v>
      </c>
      <c r="AL9" s="51" t="e">
        <f>IFERROR(IF(COUNT($U$4:$U9)&lt;&gt;AL$2,NA(),SLOPE(Z$4:Z$26,$R$4:$R$26)*($R9-COUNTIF(BJ$4:BJ9,"Hold"))+INTERCEPT(Z$4:Z$26,$R$4:$R$26)),NA())</f>
        <v>#N/A</v>
      </c>
      <c r="AM9" s="51" t="e">
        <f>IFERROR(IF(COUNT($U$4:$U9)&lt;&gt;AM$2,NA(),SLOPE(AA$4:AA$26,$R$4:$R$26)*($R9-COUNTIF(BK$4:BK9,"Hold"))+INTERCEPT(AA$4:AA$26,$R$4:$R$26)),NA())</f>
        <v>#N/A</v>
      </c>
      <c r="AN9" s="51" t="e">
        <f>IFERROR(IF(COUNT($U$4:$U9)&lt;&gt;AN$2,NA(),SLOPE(AB$4:AB$26,$R$4:$R$26)*($R9-COUNTIF(BL$4:BL9,"Hold"))+INTERCEPT(AB$4:AB$26,$R$4:$R$26)),NA())</f>
        <v>#N/A</v>
      </c>
      <c r="AO9" s="51" t="e">
        <f>IFERROR(IF(COUNT($U$4:$U9)&lt;&gt;AO$2,NA(),SLOPE(AC$4:AC$26,$R$4:$R$26)*($R9-COUNTIF(BM$4:BM9,"Hold"))+INTERCEPT(AC$4:AC$26,$R$4:$R$26)),NA())</f>
        <v>#N/A</v>
      </c>
      <c r="AP9" s="51" t="e">
        <f>IFERROR(IF(COUNT($U$4:$U9)&lt;&gt;AP$2,NA(),SLOPE(AD$4:AD$26,$R$4:$R$26)*($R9-COUNTIF(BN$4:BN9,"Hold"))+INTERCEPT(AD$4:AD$26,$R$4:$R$26)),NA())</f>
        <v>#N/A</v>
      </c>
      <c r="AQ9" s="51" t="e">
        <f>IFERROR(IF(COUNT($U$4:$U9)&lt;&gt;AQ$2,NA(),SLOPE(AE$4:AE$26,$R$4:$R$26)*($R9-COUNTIF(BO$4:BO9,"Hold"))+INTERCEPT(AE$4:AE$26,$R$4:$R$26)),NA())</f>
        <v>#N/A</v>
      </c>
      <c r="AR9" s="51" t="e">
        <f>IFERROR(IF(COUNT($U$4:$U9)&lt;&gt;AR$2,NA(),SLOPE(AF$4:AF$26,$R$4:$R$26)*($R9-COUNTIF(BP$4:BP9,"Hold"))+INTERCEPT(AF$4:AF$26,$R$4:$R$26)),NA())</f>
        <v>#N/A</v>
      </c>
      <c r="AS9" s="51" t="e">
        <f>IFERROR(IF(COUNT($U$4:$U9)&lt;&gt;AS$2,NA(),SLOPE(AG$4:AG$26,$R$4:$R$26)*($R9-COUNTIF(BQ$4:BQ9,"Hold"))+INTERCEPT(AG$4:AG$26,$R$4:$R$26)),NA())</f>
        <v>#N/A</v>
      </c>
      <c r="AT9" s="51" t="e">
        <f>IFERROR(IF(COUNT($U$4:$U9)&lt;&gt;AT$2,NA(),SLOPE(AH$4:AH$26,$R$4:$R$26)*($R9-COUNTIF(BR$4:BR9,"Hold"))+INTERCEPT(AH$4:AH$26,$R$4:$R$26)),NA())</f>
        <v>#N/A</v>
      </c>
      <c r="AU9" s="51" t="e">
        <f>IFERROR(IF(COUNT($U$4:$U9)&lt;&gt;AU$2,NA(),SLOPE(AI$4:AI$26,$R$4:$R$26)*($R9-COUNTIF(BS$4:BS9,"Hold"))+INTERCEPT(AI$4:AI$26,$R$4:$R$26)),NA())</f>
        <v>#N/A</v>
      </c>
      <c r="AV9" s="57" t="e">
        <f>IF(AND(ISNUMBER($U9),COUNT($U$4:$U9)=AV$2),$G9,IF($H9="Hold",AV8,IF(COUNT($U$4:$U9)=AV$2,$V9+AV8,NA())))</f>
        <v>#N/A</v>
      </c>
      <c r="AW9" s="57" t="e">
        <f>IF(AND(ISNUMBER($U9),COUNT($U$4:$U9)=AW$2),$G9,IF($H9="Hold",AW8,IF(COUNT($U$4:$U9)=AW$2,$V9+AW8,NA())))</f>
        <v>#N/A</v>
      </c>
      <c r="AX9" s="57" t="e">
        <f>IF(AND(ISNUMBER($U9),COUNT($U$4:$U9)=AX$2),$G9,IF($H9="Hold",AX8,IF(COUNT($U$4:$U9)=AX$2,$V9+AX8,NA())))</f>
        <v>#N/A</v>
      </c>
      <c r="AY9" s="57" t="e">
        <f>IF(AND(ISNUMBER($U9),COUNT($U$4:$U9)=AY$2),$G9,IF($H9="Hold",AY8,IF(COUNT($U$4:$U9)=AY$2,$V9+AY8,NA())))</f>
        <v>#N/A</v>
      </c>
      <c r="AZ9" s="57" t="e">
        <f>IF(AND(ISNUMBER($U9),COUNT($U$4:$U9)=AZ$2),$G9,IF($H9="Hold",AZ8,IF(COUNT($U$4:$U9)=AZ$2,$V9+AZ8,NA())))</f>
        <v>#N/A</v>
      </c>
      <c r="BA9" s="57" t="e">
        <f>IF(AND(ISNUMBER($U9),COUNT($U$4:$U9)=BA$2),$G9,IF($H9="Hold",BA8,IF(COUNT($U$4:$U9)=BA$2,$V9+BA8,NA())))</f>
        <v>#N/A</v>
      </c>
      <c r="BB9" s="57" t="e">
        <f>IF(AND(ISNUMBER($U9),COUNT($U$4:$U9)=BB$2),$G9,IF($H9="Hold",BB8,IF(COUNT($U$4:$U9)=BB$2,$V9+BB8,NA())))</f>
        <v>#N/A</v>
      </c>
      <c r="BC9" s="57" t="e">
        <f>IF(AND(ISNUMBER($U9),COUNT($U$4:$U9)=BC$2),$G9,IF($H9="Hold",BC8,IF(COUNT($U$4:$U9)=BC$2,$V9+BC8,NA())))</f>
        <v>#N/A</v>
      </c>
      <c r="BD9" s="57" t="e">
        <f>IF(AND(ISNUMBER($U9),COUNT($U$4:$U9)=BD$2),$G9,IF($H9="Hold",BD8,IF(COUNT($U$4:$U9)=BD$2,$V9+BD8,NA())))</f>
        <v>#N/A</v>
      </c>
      <c r="BE9" s="57" t="e">
        <f>IF(AND(ISNUMBER($U9),COUNT($U$4:$U9)=BE$2),$G9,IF($H9="Hold",BE8,IF(COUNT($U$4:$U9)=BE$2,$V9+BE8,NA())))</f>
        <v>#N/A</v>
      </c>
      <c r="BF9" s="57" t="e">
        <f>IF(AND(ISNUMBER($U9),COUNT($U$4:$U9)=BF$2),$G9,IF($H9="Hold",BF8,IF(COUNT($U$4:$U9)=BF$2,$V9+BF8,NA())))</f>
        <v>#N/A</v>
      </c>
      <c r="BG9" s="57" t="e">
        <f>IF(AND(ISNUMBER($U9),COUNT($U$4:$U9)=BG$2),$G9,IF($H9="Hold",BG8,IF(COUNT($U$4:$U9)=BG$2,$V9+BG8,NA())))</f>
        <v>#N/A</v>
      </c>
      <c r="BH9" s="55" t="e">
        <f>IF(AND(COUNT($U$4:$U9)=BH$2,$H9="Hold"),"Hold",NA())</f>
        <v>#N/A</v>
      </c>
      <c r="BI9" s="55" t="e">
        <f>IF(AND(COUNT($U$4:$U9)=BI$2,$H9="Hold"),"Hold",NA())</f>
        <v>#N/A</v>
      </c>
      <c r="BJ9" s="55" t="e">
        <f>IF(AND(COUNT($U$4:$U9)=BJ$2,$H9="Hold"),"Hold",NA())</f>
        <v>#N/A</v>
      </c>
      <c r="BK9" s="55" t="e">
        <f>IF(AND(COUNT($U$4:$U9)=BK$2,$H9="Hold"),"Hold",NA())</f>
        <v>#N/A</v>
      </c>
      <c r="BL9" s="55" t="e">
        <f>IF(AND(COUNT($U$4:$U9)=BL$2,$H9="Hold"),"Hold",NA())</f>
        <v>#N/A</v>
      </c>
      <c r="BM9" s="55" t="e">
        <f>IF(AND(COUNT($U$4:$U9)=BM$2,$H9="Hold"),"Hold",NA())</f>
        <v>#N/A</v>
      </c>
      <c r="BN9" s="55" t="e">
        <f>IF(AND(COUNT($U$4:$U9)=BN$2,$H9="Hold"),"Hold",NA())</f>
        <v>#N/A</v>
      </c>
      <c r="BO9" s="55" t="e">
        <f>IF(AND(COUNT($U$4:$U9)=BO$2,$H9="Hold"),"Hold",NA())</f>
        <v>#N/A</v>
      </c>
      <c r="BP9" s="55" t="e">
        <f>IF(AND(COUNT($U$4:$U9)=BP$2,$H9="Hold"),"Hold",NA())</f>
        <v>#N/A</v>
      </c>
      <c r="BQ9" s="55" t="e">
        <f>IF(AND(COUNT($U$4:$U9)=BQ$2,$H9="Hold"),"Hold",NA())</f>
        <v>#N/A</v>
      </c>
      <c r="BR9" s="55" t="e">
        <f>IF(AND(COUNT($U$4:$U9)=BR$2,$H9="Hold"),"Hold",NA())</f>
        <v>#N/A</v>
      </c>
      <c r="BS9" s="55" t="e">
        <f>IF(AND(COUNT($U$4:$U9)=BS$2,$H9="Hold"),"Hold",NA())</f>
        <v>#N/A</v>
      </c>
    </row>
    <row r="10" spans="1:73" s="96" customFormat="1" ht="18.75" customHeight="1" x14ac:dyDescent="0.25">
      <c r="B10" s="23"/>
      <c r="C10" s="95"/>
      <c r="D10" s="9">
        <f t="shared" si="2"/>
        <v>12</v>
      </c>
      <c r="E10" s="10">
        <f t="shared" si="3"/>
        <v>42674</v>
      </c>
      <c r="F10" s="5" t="str">
        <f>IFERROR(IF(COUNT(G$4:G10)=0,"",IF(H10="Hold",F9,IF(ISNUMBER(U10),G10,F9+V10))),"")</f>
        <v/>
      </c>
      <c r="G10" s="13"/>
      <c r="H10" s="27"/>
      <c r="I10" s="17"/>
      <c r="J10" s="93"/>
      <c r="K10" s="34"/>
      <c r="L10" s="38"/>
      <c r="M10" s="38"/>
      <c r="N10" s="38"/>
      <c r="O10" s="38"/>
      <c r="P10" s="37"/>
      <c r="R10" s="46">
        <v>7</v>
      </c>
      <c r="S10" s="47" t="e">
        <f t="shared" si="0"/>
        <v>#N/A</v>
      </c>
      <c r="T10" s="47" t="s">
        <v>68</v>
      </c>
      <c r="U10" s="52" t="str">
        <f>IF(H10="30 Mins",$N$19,IF(H10="45 Mins",$N$20,IF(H10="60 Mins",$N$21,IF(H10="Alt 1",$N$22,IF(H10="Alt 2",$N$23,IF(H10="Alt 3",$N$24,IF(H10="Alt 4",$N$25,IF(H10="Alt 5",#REF!,IF(H10="Change",V9,"")))))))))</f>
        <v/>
      </c>
      <c r="V10" s="53" t="e">
        <f>IF(COUNT(U$4:U10)=0,NA(),IF(ISNUMBER(U10),U10,V9))</f>
        <v>#N/A</v>
      </c>
      <c r="W10" s="48" t="e">
        <f t="shared" si="1"/>
        <v>#N/A</v>
      </c>
      <c r="X10" s="72" t="str">
        <f>IF(AND(ISNUMBER($S10),COUNT($U$4:$U10)=X$2),$S10,"")</f>
        <v/>
      </c>
      <c r="Y10" s="72" t="str">
        <f>IF(AND(ISNUMBER($S10),COUNT($U$4:$U10)=Y$2),$S10,"")</f>
        <v/>
      </c>
      <c r="Z10" s="72" t="str">
        <f>IF(AND(ISNUMBER($S10),COUNT($U$4:$U10)=Z$2),$S10,"")</f>
        <v/>
      </c>
      <c r="AA10" s="72" t="str">
        <f>IF(AND(ISNUMBER($S10),COUNT($U$4:$U10)=AA$2),$S10,"")</f>
        <v/>
      </c>
      <c r="AB10" s="72" t="str">
        <f>IF(AND(ISNUMBER($S10),COUNT($U$4:$U10)=AB$2),$S10,"")</f>
        <v/>
      </c>
      <c r="AC10" s="72" t="str">
        <f>IF(AND(ISNUMBER($S10),COUNT($U$4:$U10)=AC$2),$S10,"")</f>
        <v/>
      </c>
      <c r="AD10" s="72" t="str">
        <f>IF(AND(ISNUMBER($S10),COUNT($U$4:$U10)=AD$2),$S10,"")</f>
        <v/>
      </c>
      <c r="AE10" s="72" t="str">
        <f>IF(AND(ISNUMBER($S10),COUNT($U$4:$U10)=AE$2),$S10,"")</f>
        <v/>
      </c>
      <c r="AF10" s="72" t="str">
        <f>IF(AND(ISNUMBER($S10),COUNT($U$4:$U10)=AF$2),$S10,"")</f>
        <v/>
      </c>
      <c r="AG10" s="72" t="str">
        <f>IF(AND(ISNUMBER($S10),COUNT($U$4:$U10)=AG$2),$S10,"")</f>
        <v/>
      </c>
      <c r="AH10" s="72" t="str">
        <f>IF(AND(ISNUMBER($S10),COUNT($U$4:$U10)=AH$2),$S10,"")</f>
        <v/>
      </c>
      <c r="AI10" s="72" t="str">
        <f>IF(AND(ISNUMBER($S10),COUNT($U$4:$U10)=AI$2),$S10,"")</f>
        <v/>
      </c>
      <c r="AJ10" s="51" t="e">
        <f>IFERROR(IF(COUNT($U$4:$U10)&lt;&gt;AJ$2,NA(),SLOPE(X$4:X$26,$R$4:$R$26)*($R10-COUNTIF(BH$4:BH10,"Hold"))+INTERCEPT(X$4:X$26,$R$4:$R$26)),NA())</f>
        <v>#N/A</v>
      </c>
      <c r="AK10" s="51" t="e">
        <f>IFERROR(IF(COUNT($U$4:$U10)&lt;&gt;AK$2,NA(),SLOPE(Y$4:Y$26,$R$4:$R$26)*($R10-COUNTIF(BI$4:BI10,"Hold"))+INTERCEPT(Y$4:Y$26,$R$4:$R$26)),NA())</f>
        <v>#N/A</v>
      </c>
      <c r="AL10" s="51" t="e">
        <f>IFERROR(IF(COUNT($U$4:$U10)&lt;&gt;AL$2,NA(),SLOPE(Z$4:Z$26,$R$4:$R$26)*($R10-COUNTIF(BJ$4:BJ10,"Hold"))+INTERCEPT(Z$4:Z$26,$R$4:$R$26)),NA())</f>
        <v>#N/A</v>
      </c>
      <c r="AM10" s="51" t="e">
        <f>IFERROR(IF(COUNT($U$4:$U10)&lt;&gt;AM$2,NA(),SLOPE(AA$4:AA$26,$R$4:$R$26)*($R10-COUNTIF(BK$4:BK10,"Hold"))+INTERCEPT(AA$4:AA$26,$R$4:$R$26)),NA())</f>
        <v>#N/A</v>
      </c>
      <c r="AN10" s="51" t="e">
        <f>IFERROR(IF(COUNT($U$4:$U10)&lt;&gt;AN$2,NA(),SLOPE(AB$4:AB$26,$R$4:$R$26)*($R10-COUNTIF(BL$4:BL10,"Hold"))+INTERCEPT(AB$4:AB$26,$R$4:$R$26)),NA())</f>
        <v>#N/A</v>
      </c>
      <c r="AO10" s="51" t="e">
        <f>IFERROR(IF(COUNT($U$4:$U10)&lt;&gt;AO$2,NA(),SLOPE(AC$4:AC$26,$R$4:$R$26)*($R10-COUNTIF(BM$4:BM10,"Hold"))+INTERCEPT(AC$4:AC$26,$R$4:$R$26)),NA())</f>
        <v>#N/A</v>
      </c>
      <c r="AP10" s="51" t="e">
        <f>IFERROR(IF(COUNT($U$4:$U10)&lt;&gt;AP$2,NA(),SLOPE(AD$4:AD$26,$R$4:$R$26)*($R10-COUNTIF(BN$4:BN10,"Hold"))+INTERCEPT(AD$4:AD$26,$R$4:$R$26)),NA())</f>
        <v>#N/A</v>
      </c>
      <c r="AQ10" s="51" t="e">
        <f>IFERROR(IF(COUNT($U$4:$U10)&lt;&gt;AQ$2,NA(),SLOPE(AE$4:AE$26,$R$4:$R$26)*($R10-COUNTIF(BO$4:BO10,"Hold"))+INTERCEPT(AE$4:AE$26,$R$4:$R$26)),NA())</f>
        <v>#N/A</v>
      </c>
      <c r="AR10" s="51" t="e">
        <f>IFERROR(IF(COUNT($U$4:$U10)&lt;&gt;AR$2,NA(),SLOPE(AF$4:AF$26,$R$4:$R$26)*($R10-COUNTIF(BP$4:BP10,"Hold"))+INTERCEPT(AF$4:AF$26,$R$4:$R$26)),NA())</f>
        <v>#N/A</v>
      </c>
      <c r="AS10" s="51" t="e">
        <f>IFERROR(IF(COUNT($U$4:$U10)&lt;&gt;AS$2,NA(),SLOPE(AG$4:AG$26,$R$4:$R$26)*($R10-COUNTIF(BQ$4:BQ10,"Hold"))+INTERCEPT(AG$4:AG$26,$R$4:$R$26)),NA())</f>
        <v>#N/A</v>
      </c>
      <c r="AT10" s="51" t="e">
        <f>IFERROR(IF(COUNT($U$4:$U10)&lt;&gt;AT$2,NA(),SLOPE(AH$4:AH$26,$R$4:$R$26)*($R10-COUNTIF(BR$4:BR10,"Hold"))+INTERCEPT(AH$4:AH$26,$R$4:$R$26)),NA())</f>
        <v>#N/A</v>
      </c>
      <c r="AU10" s="51" t="e">
        <f>IFERROR(IF(COUNT($U$4:$U10)&lt;&gt;AU$2,NA(),SLOPE(AI$4:AI$26,$R$4:$R$26)*($R10-COUNTIF(BS$4:BS10,"Hold"))+INTERCEPT(AI$4:AI$26,$R$4:$R$26)),NA())</f>
        <v>#N/A</v>
      </c>
      <c r="AV10" s="57" t="e">
        <f>IF(AND(ISNUMBER($U10),COUNT($U$4:$U10)=AV$2),$G10,IF($H10="Hold",AV9,IF(COUNT($U$4:$U10)=AV$2,$V10+AV9,NA())))</f>
        <v>#N/A</v>
      </c>
      <c r="AW10" s="57" t="e">
        <f>IF(AND(ISNUMBER($U10),COUNT($U$4:$U10)=AW$2),$G10,IF($H10="Hold",AW9,IF(COUNT($U$4:$U10)=AW$2,$V10+AW9,NA())))</f>
        <v>#N/A</v>
      </c>
      <c r="AX10" s="57" t="e">
        <f>IF(AND(ISNUMBER($U10),COUNT($U$4:$U10)=AX$2),$G10,IF($H10="Hold",AX9,IF(COUNT($U$4:$U10)=AX$2,$V10+AX9,NA())))</f>
        <v>#N/A</v>
      </c>
      <c r="AY10" s="57" t="e">
        <f>IF(AND(ISNUMBER($U10),COUNT($U$4:$U10)=AY$2),$G10,IF($H10="Hold",AY9,IF(COUNT($U$4:$U10)=AY$2,$V10+AY9,NA())))</f>
        <v>#N/A</v>
      </c>
      <c r="AZ10" s="57" t="e">
        <f>IF(AND(ISNUMBER($U10),COUNT($U$4:$U10)=AZ$2),$G10,IF($H10="Hold",AZ9,IF(COUNT($U$4:$U10)=AZ$2,$V10+AZ9,NA())))</f>
        <v>#N/A</v>
      </c>
      <c r="BA10" s="57" t="e">
        <f>IF(AND(ISNUMBER($U10),COUNT($U$4:$U10)=BA$2),$G10,IF($H10="Hold",BA9,IF(COUNT($U$4:$U10)=BA$2,$V10+BA9,NA())))</f>
        <v>#N/A</v>
      </c>
      <c r="BB10" s="57" t="e">
        <f>IF(AND(ISNUMBER($U10),COUNT($U$4:$U10)=BB$2),$G10,IF($H10="Hold",BB9,IF(COUNT($U$4:$U10)=BB$2,$V10+BB9,NA())))</f>
        <v>#N/A</v>
      </c>
      <c r="BC10" s="57" t="e">
        <f>IF(AND(ISNUMBER($U10),COUNT($U$4:$U10)=BC$2),$G10,IF($H10="Hold",BC9,IF(COUNT($U$4:$U10)=BC$2,$V10+BC9,NA())))</f>
        <v>#N/A</v>
      </c>
      <c r="BD10" s="57" t="e">
        <f>IF(AND(ISNUMBER($U10),COUNT($U$4:$U10)=BD$2),$G10,IF($H10="Hold",BD9,IF(COUNT($U$4:$U10)=BD$2,$V10+BD9,NA())))</f>
        <v>#N/A</v>
      </c>
      <c r="BE10" s="57" t="e">
        <f>IF(AND(ISNUMBER($U10),COUNT($U$4:$U10)=BE$2),$G10,IF($H10="Hold",BE9,IF(COUNT($U$4:$U10)=BE$2,$V10+BE9,NA())))</f>
        <v>#N/A</v>
      </c>
      <c r="BF10" s="57" t="e">
        <f>IF(AND(ISNUMBER($U10),COUNT($U$4:$U10)=BF$2),$G10,IF($H10="Hold",BF9,IF(COUNT($U$4:$U10)=BF$2,$V10+BF9,NA())))</f>
        <v>#N/A</v>
      </c>
      <c r="BG10" s="57" t="e">
        <f>IF(AND(ISNUMBER($U10),COUNT($U$4:$U10)=BG$2),$G10,IF($H10="Hold",BG9,IF(COUNT($U$4:$U10)=BG$2,$V10+BG9,NA())))</f>
        <v>#N/A</v>
      </c>
      <c r="BH10" s="55" t="e">
        <f>IF(AND(COUNT($U$4:$U10)=BH$2,$H10="Hold"),"Hold",NA())</f>
        <v>#N/A</v>
      </c>
      <c r="BI10" s="55" t="e">
        <f>IF(AND(COUNT($U$4:$U10)=BI$2,$H10="Hold"),"Hold",NA())</f>
        <v>#N/A</v>
      </c>
      <c r="BJ10" s="55" t="e">
        <f>IF(AND(COUNT($U$4:$U10)=BJ$2,$H10="Hold"),"Hold",NA())</f>
        <v>#N/A</v>
      </c>
      <c r="BK10" s="55" t="e">
        <f>IF(AND(COUNT($U$4:$U10)=BK$2,$H10="Hold"),"Hold",NA())</f>
        <v>#N/A</v>
      </c>
      <c r="BL10" s="55" t="e">
        <f>IF(AND(COUNT($U$4:$U10)=BL$2,$H10="Hold"),"Hold",NA())</f>
        <v>#N/A</v>
      </c>
      <c r="BM10" s="55" t="e">
        <f>IF(AND(COUNT($U$4:$U10)=BM$2,$H10="Hold"),"Hold",NA())</f>
        <v>#N/A</v>
      </c>
      <c r="BN10" s="55" t="e">
        <f>IF(AND(COUNT($U$4:$U10)=BN$2,$H10="Hold"),"Hold",NA())</f>
        <v>#N/A</v>
      </c>
      <c r="BO10" s="55" t="e">
        <f>IF(AND(COUNT($U$4:$U10)=BO$2,$H10="Hold"),"Hold",NA())</f>
        <v>#N/A</v>
      </c>
      <c r="BP10" s="55" t="e">
        <f>IF(AND(COUNT($U$4:$U10)=BP$2,$H10="Hold"),"Hold",NA())</f>
        <v>#N/A</v>
      </c>
      <c r="BQ10" s="55" t="e">
        <f>IF(AND(COUNT($U$4:$U10)=BQ$2,$H10="Hold"),"Hold",NA())</f>
        <v>#N/A</v>
      </c>
      <c r="BR10" s="55" t="e">
        <f>IF(AND(COUNT($U$4:$U10)=BR$2,$H10="Hold"),"Hold",NA())</f>
        <v>#N/A</v>
      </c>
      <c r="BS10" s="55" t="e">
        <f>IF(AND(COUNT($U$4:$U10)=BS$2,$H10="Hold"),"Hold",NA())</f>
        <v>#N/A</v>
      </c>
    </row>
    <row r="11" spans="1:73" s="96" customFormat="1" ht="18.75" customHeight="1" x14ac:dyDescent="0.25">
      <c r="B11" s="23"/>
      <c r="C11" s="95"/>
      <c r="D11" s="9">
        <f t="shared" si="2"/>
        <v>14</v>
      </c>
      <c r="E11" s="10">
        <f t="shared" si="3"/>
        <v>42688</v>
      </c>
      <c r="F11" s="5" t="str">
        <f>IFERROR(IF(COUNT(G$4:G11)=0,"",IF(H11="Hold",F10,IF(ISNUMBER(U11),G11,F10+V11))),"")</f>
        <v/>
      </c>
      <c r="G11" s="13"/>
      <c r="H11" s="27"/>
      <c r="I11" s="17"/>
      <c r="J11" s="93"/>
      <c r="K11" s="34"/>
      <c r="L11" s="146" t="s">
        <v>82</v>
      </c>
      <c r="M11" s="146"/>
      <c r="N11" s="146"/>
      <c r="O11" s="146"/>
      <c r="P11" s="37"/>
      <c r="R11" s="46">
        <v>8</v>
      </c>
      <c r="S11" s="47" t="e">
        <f t="shared" si="0"/>
        <v>#N/A</v>
      </c>
      <c r="T11" s="47"/>
      <c r="U11" s="52" t="str">
        <f>IF(H11="30 Mins",$N$19,IF(H11="45 Mins",$N$20,IF(H11="60 Mins",$N$21,IF(H11="Alt 1",$N$22,IF(H11="Alt 2",$N$23,IF(H11="Alt 3",$N$24,IF(H11="Alt 4",$N$25,IF(H11="Alt 5",#REF!,IF(H11="Change",V10,"")))))))))</f>
        <v/>
      </c>
      <c r="V11" s="53" t="e">
        <f>IF(COUNT(U$4:U11)=0,NA(),IF(ISNUMBER(U11),U11,V10))</f>
        <v>#N/A</v>
      </c>
      <c r="W11" s="48" t="e">
        <f t="shared" si="1"/>
        <v>#N/A</v>
      </c>
      <c r="X11" s="72" t="str">
        <f>IF(AND(ISNUMBER($S11),COUNT($U$4:$U11)=X$2),$S11,"")</f>
        <v/>
      </c>
      <c r="Y11" s="72" t="str">
        <f>IF(AND(ISNUMBER($S11),COUNT($U$4:$U11)=Y$2),$S11,"")</f>
        <v/>
      </c>
      <c r="Z11" s="72" t="str">
        <f>IF(AND(ISNUMBER($S11),COUNT($U$4:$U11)=Z$2),$S11,"")</f>
        <v/>
      </c>
      <c r="AA11" s="72" t="str">
        <f>IF(AND(ISNUMBER($S11),COUNT($U$4:$U11)=AA$2),$S11,"")</f>
        <v/>
      </c>
      <c r="AB11" s="72" t="str">
        <f>IF(AND(ISNUMBER($S11),COUNT($U$4:$U11)=AB$2),$S11,"")</f>
        <v/>
      </c>
      <c r="AC11" s="72" t="str">
        <f>IF(AND(ISNUMBER($S11),COUNT($U$4:$U11)=AC$2),$S11,"")</f>
        <v/>
      </c>
      <c r="AD11" s="72" t="str">
        <f>IF(AND(ISNUMBER($S11),COUNT($U$4:$U11)=AD$2),$S11,"")</f>
        <v/>
      </c>
      <c r="AE11" s="72" t="str">
        <f>IF(AND(ISNUMBER($S11),COUNT($U$4:$U11)=AE$2),$S11,"")</f>
        <v/>
      </c>
      <c r="AF11" s="72" t="str">
        <f>IF(AND(ISNUMBER($S11),COUNT($U$4:$U11)=AF$2),$S11,"")</f>
        <v/>
      </c>
      <c r="AG11" s="72" t="str">
        <f>IF(AND(ISNUMBER($S11),COUNT($U$4:$U11)=AG$2),$S11,"")</f>
        <v/>
      </c>
      <c r="AH11" s="72" t="str">
        <f>IF(AND(ISNUMBER($S11),COUNT($U$4:$U11)=AH$2),$S11,"")</f>
        <v/>
      </c>
      <c r="AI11" s="72" t="str">
        <f>IF(AND(ISNUMBER($S11),COUNT($U$4:$U11)=AI$2),$S11,"")</f>
        <v/>
      </c>
      <c r="AJ11" s="51" t="e">
        <f>IFERROR(IF(COUNT($U$4:$U11)&lt;&gt;AJ$2,NA(),SLOPE(X$4:X$26,$R$4:$R$26)*($R11-COUNTIF(BH$4:BH11,"Hold"))+INTERCEPT(X$4:X$26,$R$4:$R$26)),NA())</f>
        <v>#N/A</v>
      </c>
      <c r="AK11" s="51" t="e">
        <f>IFERROR(IF(COUNT($U$4:$U11)&lt;&gt;AK$2,NA(),SLOPE(Y$4:Y$26,$R$4:$R$26)*($R11-COUNTIF(BI$4:BI11,"Hold"))+INTERCEPT(Y$4:Y$26,$R$4:$R$26)),NA())</f>
        <v>#N/A</v>
      </c>
      <c r="AL11" s="51" t="e">
        <f>IFERROR(IF(COUNT($U$4:$U11)&lt;&gt;AL$2,NA(),SLOPE(Z$4:Z$26,$R$4:$R$26)*($R11-COUNTIF(BJ$4:BJ11,"Hold"))+INTERCEPT(Z$4:Z$26,$R$4:$R$26)),NA())</f>
        <v>#N/A</v>
      </c>
      <c r="AM11" s="51" t="e">
        <f>IFERROR(IF(COUNT($U$4:$U11)&lt;&gt;AM$2,NA(),SLOPE(AA$4:AA$26,$R$4:$R$26)*($R11-COUNTIF(BK$4:BK11,"Hold"))+INTERCEPT(AA$4:AA$26,$R$4:$R$26)),NA())</f>
        <v>#N/A</v>
      </c>
      <c r="AN11" s="51" t="e">
        <f>IFERROR(IF(COUNT($U$4:$U11)&lt;&gt;AN$2,NA(),SLOPE(AB$4:AB$26,$R$4:$R$26)*($R11-COUNTIF(BL$4:BL11,"Hold"))+INTERCEPT(AB$4:AB$26,$R$4:$R$26)),NA())</f>
        <v>#N/A</v>
      </c>
      <c r="AO11" s="51" t="e">
        <f>IFERROR(IF(COUNT($U$4:$U11)&lt;&gt;AO$2,NA(),SLOPE(AC$4:AC$26,$R$4:$R$26)*($R11-COUNTIF(BM$4:BM11,"Hold"))+INTERCEPT(AC$4:AC$26,$R$4:$R$26)),NA())</f>
        <v>#N/A</v>
      </c>
      <c r="AP11" s="51" t="e">
        <f>IFERROR(IF(COUNT($U$4:$U11)&lt;&gt;AP$2,NA(),SLOPE(AD$4:AD$26,$R$4:$R$26)*($R11-COUNTIF(BN$4:BN11,"Hold"))+INTERCEPT(AD$4:AD$26,$R$4:$R$26)),NA())</f>
        <v>#N/A</v>
      </c>
      <c r="AQ11" s="51" t="e">
        <f>IFERROR(IF(COUNT($U$4:$U11)&lt;&gt;AQ$2,NA(),SLOPE(AE$4:AE$26,$R$4:$R$26)*($R11-COUNTIF(BO$4:BO11,"Hold"))+INTERCEPT(AE$4:AE$26,$R$4:$R$26)),NA())</f>
        <v>#N/A</v>
      </c>
      <c r="AR11" s="51" t="e">
        <f>IFERROR(IF(COUNT($U$4:$U11)&lt;&gt;AR$2,NA(),SLOPE(AF$4:AF$26,$R$4:$R$26)*($R11-COUNTIF(BP$4:BP11,"Hold"))+INTERCEPT(AF$4:AF$26,$R$4:$R$26)),NA())</f>
        <v>#N/A</v>
      </c>
      <c r="AS11" s="51" t="e">
        <f>IFERROR(IF(COUNT($U$4:$U11)&lt;&gt;AS$2,NA(),SLOPE(AG$4:AG$26,$R$4:$R$26)*($R11-COUNTIF(BQ$4:BQ11,"Hold"))+INTERCEPT(AG$4:AG$26,$R$4:$R$26)),NA())</f>
        <v>#N/A</v>
      </c>
      <c r="AT11" s="51" t="e">
        <f>IFERROR(IF(COUNT($U$4:$U11)&lt;&gt;AT$2,NA(),SLOPE(AH$4:AH$26,$R$4:$R$26)*($R11-COUNTIF(BR$4:BR11,"Hold"))+INTERCEPT(AH$4:AH$26,$R$4:$R$26)),NA())</f>
        <v>#N/A</v>
      </c>
      <c r="AU11" s="51" t="e">
        <f>IFERROR(IF(COUNT($U$4:$U11)&lt;&gt;AU$2,NA(),SLOPE(AI$4:AI$26,$R$4:$R$26)*($R11-COUNTIF(BS$4:BS11,"Hold"))+INTERCEPT(AI$4:AI$26,$R$4:$R$26)),NA())</f>
        <v>#N/A</v>
      </c>
      <c r="AV11" s="57" t="e">
        <f>IF(AND(ISNUMBER($U11),COUNT($U$4:$U11)=AV$2),$G11,IF($H11="Hold",AV10,IF(COUNT($U$4:$U11)=AV$2,$V11+AV10,NA())))</f>
        <v>#N/A</v>
      </c>
      <c r="AW11" s="57" t="e">
        <f>IF(AND(ISNUMBER($U11),COUNT($U$4:$U11)=AW$2),$G11,IF($H11="Hold",AW10,IF(COUNT($U$4:$U11)=AW$2,$V11+AW10,NA())))</f>
        <v>#N/A</v>
      </c>
      <c r="AX11" s="57" t="e">
        <f>IF(AND(ISNUMBER($U11),COUNT($U$4:$U11)=AX$2),$G11,IF($H11="Hold",AX10,IF(COUNT($U$4:$U11)=AX$2,$V11+AX10,NA())))</f>
        <v>#N/A</v>
      </c>
      <c r="AY11" s="57" t="e">
        <f>IF(AND(ISNUMBER($U11),COUNT($U$4:$U11)=AY$2),$G11,IF($H11="Hold",AY10,IF(COUNT($U$4:$U11)=AY$2,$V11+AY10,NA())))</f>
        <v>#N/A</v>
      </c>
      <c r="AZ11" s="57" t="e">
        <f>IF(AND(ISNUMBER($U11),COUNT($U$4:$U11)=AZ$2),$G11,IF($H11="Hold",AZ10,IF(COUNT($U$4:$U11)=AZ$2,$V11+AZ10,NA())))</f>
        <v>#N/A</v>
      </c>
      <c r="BA11" s="57" t="e">
        <f>IF(AND(ISNUMBER($U11),COUNT($U$4:$U11)=BA$2),$G11,IF($H11="Hold",BA10,IF(COUNT($U$4:$U11)=BA$2,$V11+BA10,NA())))</f>
        <v>#N/A</v>
      </c>
      <c r="BB11" s="57" t="e">
        <f>IF(AND(ISNUMBER($U11),COUNT($U$4:$U11)=BB$2),$G11,IF($H11="Hold",BB10,IF(COUNT($U$4:$U11)=BB$2,$V11+BB10,NA())))</f>
        <v>#N/A</v>
      </c>
      <c r="BC11" s="57" t="e">
        <f>IF(AND(ISNUMBER($U11),COUNT($U$4:$U11)=BC$2),$G11,IF($H11="Hold",BC10,IF(COUNT($U$4:$U11)=BC$2,$V11+BC10,NA())))</f>
        <v>#N/A</v>
      </c>
      <c r="BD11" s="57" t="e">
        <f>IF(AND(ISNUMBER($U11),COUNT($U$4:$U11)=BD$2),$G11,IF($H11="Hold",BD10,IF(COUNT($U$4:$U11)=BD$2,$V11+BD10,NA())))</f>
        <v>#N/A</v>
      </c>
      <c r="BE11" s="57" t="e">
        <f>IF(AND(ISNUMBER($U11),COUNT($U$4:$U11)=BE$2),$G11,IF($H11="Hold",BE10,IF(COUNT($U$4:$U11)=BE$2,$V11+BE10,NA())))</f>
        <v>#N/A</v>
      </c>
      <c r="BF11" s="57" t="e">
        <f>IF(AND(ISNUMBER($U11),COUNT($U$4:$U11)=BF$2),$G11,IF($H11="Hold",BF10,IF(COUNT($U$4:$U11)=BF$2,$V11+BF10,NA())))</f>
        <v>#N/A</v>
      </c>
      <c r="BG11" s="57" t="e">
        <f>IF(AND(ISNUMBER($U11),COUNT($U$4:$U11)=BG$2),$G11,IF($H11="Hold",BG10,IF(COUNT($U$4:$U11)=BG$2,$V11+BG10,NA())))</f>
        <v>#N/A</v>
      </c>
      <c r="BH11" s="55" t="e">
        <f>IF(AND(COUNT($U$4:$U11)=BH$2,$H11="Hold"),"Hold",NA())</f>
        <v>#N/A</v>
      </c>
      <c r="BI11" s="55" t="e">
        <f>IF(AND(COUNT($U$4:$U11)=BI$2,$H11="Hold"),"Hold",NA())</f>
        <v>#N/A</v>
      </c>
      <c r="BJ11" s="55" t="e">
        <f>IF(AND(COUNT($U$4:$U11)=BJ$2,$H11="Hold"),"Hold",NA())</f>
        <v>#N/A</v>
      </c>
      <c r="BK11" s="55" t="e">
        <f>IF(AND(COUNT($U$4:$U11)=BK$2,$H11="Hold"),"Hold",NA())</f>
        <v>#N/A</v>
      </c>
      <c r="BL11" s="55" t="e">
        <f>IF(AND(COUNT($U$4:$U11)=BL$2,$H11="Hold"),"Hold",NA())</f>
        <v>#N/A</v>
      </c>
      <c r="BM11" s="55" t="e">
        <f>IF(AND(COUNT($U$4:$U11)=BM$2,$H11="Hold"),"Hold",NA())</f>
        <v>#N/A</v>
      </c>
      <c r="BN11" s="55" t="e">
        <f>IF(AND(COUNT($U$4:$U11)=BN$2,$H11="Hold"),"Hold",NA())</f>
        <v>#N/A</v>
      </c>
      <c r="BO11" s="55" t="e">
        <f>IF(AND(COUNT($U$4:$U11)=BO$2,$H11="Hold"),"Hold",NA())</f>
        <v>#N/A</v>
      </c>
      <c r="BP11" s="55" t="e">
        <f>IF(AND(COUNT($U$4:$U11)=BP$2,$H11="Hold"),"Hold",NA())</f>
        <v>#N/A</v>
      </c>
      <c r="BQ11" s="55" t="e">
        <f>IF(AND(COUNT($U$4:$U11)=BQ$2,$H11="Hold"),"Hold",NA())</f>
        <v>#N/A</v>
      </c>
      <c r="BR11" s="55" t="e">
        <f>IF(AND(COUNT($U$4:$U11)=BR$2,$H11="Hold"),"Hold",NA())</f>
        <v>#N/A</v>
      </c>
      <c r="BS11" s="55" t="e">
        <f>IF(AND(COUNT($U$4:$U11)=BS$2,$H11="Hold"),"Hold",NA())</f>
        <v>#N/A</v>
      </c>
    </row>
    <row r="12" spans="1:73" s="96" customFormat="1" ht="18.75" customHeight="1" x14ac:dyDescent="0.25">
      <c r="B12" s="23"/>
      <c r="C12" s="95"/>
      <c r="D12" s="9">
        <f t="shared" si="2"/>
        <v>16</v>
      </c>
      <c r="E12" s="10">
        <f t="shared" si="3"/>
        <v>42702</v>
      </c>
      <c r="F12" s="5" t="str">
        <f>IFERROR(IF(COUNT(G$4:G12)=0,"",IF(H12="Hold",F11,IF(ISNUMBER(U12),G12,F11+V12))),"")</f>
        <v/>
      </c>
      <c r="G12" s="13"/>
      <c r="H12" s="27"/>
      <c r="I12" s="17"/>
      <c r="J12" s="93"/>
      <c r="K12" s="34"/>
      <c r="L12" s="124"/>
      <c r="M12" s="124"/>
      <c r="N12" s="132" t="s">
        <v>83</v>
      </c>
      <c r="O12" s="132" t="s">
        <v>84</v>
      </c>
      <c r="P12" s="37"/>
      <c r="R12" s="46">
        <v>9</v>
      </c>
      <c r="S12" s="47" t="e">
        <f t="shared" si="0"/>
        <v>#N/A</v>
      </c>
      <c r="T12" s="47" t="str">
        <f>IF(ISNUMBER(N25),"Alt 4","")</f>
        <v/>
      </c>
      <c r="U12" s="52" t="str">
        <f>IF(H12="30 Mins",$N$19,IF(H12="45 Mins",$N$20,IF(H12="60 Mins",$N$21,IF(H12="Alt 1",$N$22,IF(H12="Alt 2",$N$23,IF(H12="Alt 3",$N$24,IF(H12="Alt 4",$N$25,IF(H12="Alt 5",#REF!,IF(H12="Change",V11,"")))))))))</f>
        <v/>
      </c>
      <c r="V12" s="53" t="e">
        <f>IF(COUNT(U$4:U12)=0,NA(),IF(ISNUMBER(U12),U12,V11))</f>
        <v>#N/A</v>
      </c>
      <c r="W12" s="48" t="e">
        <f t="shared" si="1"/>
        <v>#N/A</v>
      </c>
      <c r="X12" s="72" t="str">
        <f>IF(AND(ISNUMBER($S12),COUNT($U$4:$U12)=X$2),$S12,"")</f>
        <v/>
      </c>
      <c r="Y12" s="72" t="str">
        <f>IF(AND(ISNUMBER($S12),COUNT($U$4:$U12)=Y$2),$S12,"")</f>
        <v/>
      </c>
      <c r="Z12" s="72" t="str">
        <f>IF(AND(ISNUMBER($S12),COUNT($U$4:$U12)=Z$2),$S12,"")</f>
        <v/>
      </c>
      <c r="AA12" s="72" t="str">
        <f>IF(AND(ISNUMBER($S12),COUNT($U$4:$U12)=AA$2),$S12,"")</f>
        <v/>
      </c>
      <c r="AB12" s="72" t="str">
        <f>IF(AND(ISNUMBER($S12),COUNT($U$4:$U12)=AB$2),$S12,"")</f>
        <v/>
      </c>
      <c r="AC12" s="72" t="str">
        <f>IF(AND(ISNUMBER($S12),COUNT($U$4:$U12)=AC$2),$S12,"")</f>
        <v/>
      </c>
      <c r="AD12" s="72" t="str">
        <f>IF(AND(ISNUMBER($S12),COUNT($U$4:$U12)=AD$2),$S12,"")</f>
        <v/>
      </c>
      <c r="AE12" s="72" t="str">
        <f>IF(AND(ISNUMBER($S12),COUNT($U$4:$U12)=AE$2),$S12,"")</f>
        <v/>
      </c>
      <c r="AF12" s="72" t="str">
        <f>IF(AND(ISNUMBER($S12),COUNT($U$4:$U12)=AF$2),$S12,"")</f>
        <v/>
      </c>
      <c r="AG12" s="72" t="str">
        <f>IF(AND(ISNUMBER($S12),COUNT($U$4:$U12)=AG$2),$S12,"")</f>
        <v/>
      </c>
      <c r="AH12" s="72" t="str">
        <f>IF(AND(ISNUMBER($S12),COUNT($U$4:$U12)=AH$2),$S12,"")</f>
        <v/>
      </c>
      <c r="AI12" s="72" t="str">
        <f>IF(AND(ISNUMBER($S12),COUNT($U$4:$U12)=AI$2),$S12,"")</f>
        <v/>
      </c>
      <c r="AJ12" s="51" t="e">
        <f>IFERROR(IF(COUNT($U$4:$U12)&lt;&gt;AJ$2,NA(),SLOPE(X$4:X$26,$R$4:$R$26)*($R12-COUNTIF(BH$4:BH12,"Hold"))+INTERCEPT(X$4:X$26,$R$4:$R$26)),NA())</f>
        <v>#N/A</v>
      </c>
      <c r="AK12" s="51" t="e">
        <f>IFERROR(IF(COUNT($U$4:$U12)&lt;&gt;AK$2,NA(),SLOPE(Y$4:Y$26,$R$4:$R$26)*($R12-COUNTIF(BI$4:BI12,"Hold"))+INTERCEPT(Y$4:Y$26,$R$4:$R$26)),NA())</f>
        <v>#N/A</v>
      </c>
      <c r="AL12" s="51" t="e">
        <f>IFERROR(IF(COUNT($U$4:$U12)&lt;&gt;AL$2,NA(),SLOPE(Z$4:Z$26,$R$4:$R$26)*($R12-COUNTIF(BJ$4:BJ12,"Hold"))+INTERCEPT(Z$4:Z$26,$R$4:$R$26)),NA())</f>
        <v>#N/A</v>
      </c>
      <c r="AM12" s="51" t="e">
        <f>IFERROR(IF(COUNT($U$4:$U12)&lt;&gt;AM$2,NA(),SLOPE(AA$4:AA$26,$R$4:$R$26)*($R12-COUNTIF(BK$4:BK12,"Hold"))+INTERCEPT(AA$4:AA$26,$R$4:$R$26)),NA())</f>
        <v>#N/A</v>
      </c>
      <c r="AN12" s="51" t="e">
        <f>IFERROR(IF(COUNT($U$4:$U12)&lt;&gt;AN$2,NA(),SLOPE(AB$4:AB$26,$R$4:$R$26)*($R12-COUNTIF(BL$4:BL12,"Hold"))+INTERCEPT(AB$4:AB$26,$R$4:$R$26)),NA())</f>
        <v>#N/A</v>
      </c>
      <c r="AO12" s="51" t="e">
        <f>IFERROR(IF(COUNT($U$4:$U12)&lt;&gt;AO$2,NA(),SLOPE(AC$4:AC$26,$R$4:$R$26)*($R12-COUNTIF(BM$4:BM12,"Hold"))+INTERCEPT(AC$4:AC$26,$R$4:$R$26)),NA())</f>
        <v>#N/A</v>
      </c>
      <c r="AP12" s="51" t="e">
        <f>IFERROR(IF(COUNT($U$4:$U12)&lt;&gt;AP$2,NA(),SLOPE(AD$4:AD$26,$R$4:$R$26)*($R12-COUNTIF(BN$4:BN12,"Hold"))+INTERCEPT(AD$4:AD$26,$R$4:$R$26)),NA())</f>
        <v>#N/A</v>
      </c>
      <c r="AQ12" s="51" t="e">
        <f>IFERROR(IF(COUNT($U$4:$U12)&lt;&gt;AQ$2,NA(),SLOPE(AE$4:AE$26,$R$4:$R$26)*($R12-COUNTIF(BO$4:BO12,"Hold"))+INTERCEPT(AE$4:AE$26,$R$4:$R$26)),NA())</f>
        <v>#N/A</v>
      </c>
      <c r="AR12" s="51" t="e">
        <f>IFERROR(IF(COUNT($U$4:$U12)&lt;&gt;AR$2,NA(),SLOPE(AF$4:AF$26,$R$4:$R$26)*($R12-COUNTIF(BP$4:BP12,"Hold"))+INTERCEPT(AF$4:AF$26,$R$4:$R$26)),NA())</f>
        <v>#N/A</v>
      </c>
      <c r="AS12" s="51" t="e">
        <f>IFERROR(IF(COUNT($U$4:$U12)&lt;&gt;AS$2,NA(),SLOPE(AG$4:AG$26,$R$4:$R$26)*($R12-COUNTIF(BQ$4:BQ12,"Hold"))+INTERCEPT(AG$4:AG$26,$R$4:$R$26)),NA())</f>
        <v>#N/A</v>
      </c>
      <c r="AT12" s="51" t="e">
        <f>IFERROR(IF(COUNT($U$4:$U12)&lt;&gt;AT$2,NA(),SLOPE(AH$4:AH$26,$R$4:$R$26)*($R12-COUNTIF(BR$4:BR12,"Hold"))+INTERCEPT(AH$4:AH$26,$R$4:$R$26)),NA())</f>
        <v>#N/A</v>
      </c>
      <c r="AU12" s="51" t="e">
        <f>IFERROR(IF(COUNT($U$4:$U12)&lt;&gt;AU$2,NA(),SLOPE(AI$4:AI$26,$R$4:$R$26)*($R12-COUNTIF(BS$4:BS12,"Hold"))+INTERCEPT(AI$4:AI$26,$R$4:$R$26)),NA())</f>
        <v>#N/A</v>
      </c>
      <c r="AV12" s="57" t="e">
        <f>IF(AND(ISNUMBER($U12),COUNT($U$4:$U12)=AV$2),$G12,IF($H12="Hold",AV11,IF(COUNT($U$4:$U12)=AV$2,$V12+AV11,NA())))</f>
        <v>#N/A</v>
      </c>
      <c r="AW12" s="57" t="e">
        <f>IF(AND(ISNUMBER($U12),COUNT($U$4:$U12)=AW$2),$G12,IF($H12="Hold",AW11,IF(COUNT($U$4:$U12)=AW$2,$V12+AW11,NA())))</f>
        <v>#N/A</v>
      </c>
      <c r="AX12" s="57" t="e">
        <f>IF(AND(ISNUMBER($U12),COUNT($U$4:$U12)=AX$2),$G12,IF($H12="Hold",AX11,IF(COUNT($U$4:$U12)=AX$2,$V12+AX11,NA())))</f>
        <v>#N/A</v>
      </c>
      <c r="AY12" s="57" t="e">
        <f>IF(AND(ISNUMBER($U12),COUNT($U$4:$U12)=AY$2),$G12,IF($H12="Hold",AY11,IF(COUNT($U$4:$U12)=AY$2,$V12+AY11,NA())))</f>
        <v>#N/A</v>
      </c>
      <c r="AZ12" s="57" t="e">
        <f>IF(AND(ISNUMBER($U12),COUNT($U$4:$U12)=AZ$2),$G12,IF($H12="Hold",AZ11,IF(COUNT($U$4:$U12)=AZ$2,$V12+AZ11,NA())))</f>
        <v>#N/A</v>
      </c>
      <c r="BA12" s="57" t="e">
        <f>IF(AND(ISNUMBER($U12),COUNT($U$4:$U12)=BA$2),$G12,IF($H12="Hold",BA11,IF(COUNT($U$4:$U12)=BA$2,$V12+BA11,NA())))</f>
        <v>#N/A</v>
      </c>
      <c r="BB12" s="57" t="e">
        <f>IF(AND(ISNUMBER($U12),COUNT($U$4:$U12)=BB$2),$G12,IF($H12="Hold",BB11,IF(COUNT($U$4:$U12)=BB$2,$V12+BB11,NA())))</f>
        <v>#N/A</v>
      </c>
      <c r="BC12" s="57" t="e">
        <f>IF(AND(ISNUMBER($U12),COUNT($U$4:$U12)=BC$2),$G12,IF($H12="Hold",BC11,IF(COUNT($U$4:$U12)=BC$2,$V12+BC11,NA())))</f>
        <v>#N/A</v>
      </c>
      <c r="BD12" s="57" t="e">
        <f>IF(AND(ISNUMBER($U12),COUNT($U$4:$U12)=BD$2),$G12,IF($H12="Hold",BD11,IF(COUNT($U$4:$U12)=BD$2,$V12+BD11,NA())))</f>
        <v>#N/A</v>
      </c>
      <c r="BE12" s="57" t="e">
        <f>IF(AND(ISNUMBER($U12),COUNT($U$4:$U12)=BE$2),$G12,IF($H12="Hold",BE11,IF(COUNT($U$4:$U12)=BE$2,$V12+BE11,NA())))</f>
        <v>#N/A</v>
      </c>
      <c r="BF12" s="57" t="e">
        <f>IF(AND(ISNUMBER($U12),COUNT($U$4:$U12)=BF$2),$G12,IF($H12="Hold",BF11,IF(COUNT($U$4:$U12)=BF$2,$V12+BF11,NA())))</f>
        <v>#N/A</v>
      </c>
      <c r="BG12" s="57" t="e">
        <f>IF(AND(ISNUMBER($U12),COUNT($U$4:$U12)=BG$2),$G12,IF($H12="Hold",BG11,IF(COUNT($U$4:$U12)=BG$2,$V12+BG11,NA())))</f>
        <v>#N/A</v>
      </c>
      <c r="BH12" s="55" t="e">
        <f>IF(AND(COUNT($U$4:$U12)=BH$2,$H12="Hold"),"Hold",NA())</f>
        <v>#N/A</v>
      </c>
      <c r="BI12" s="55" t="e">
        <f>IF(AND(COUNT($U$4:$U12)=BI$2,$H12="Hold"),"Hold",NA())</f>
        <v>#N/A</v>
      </c>
      <c r="BJ12" s="55" t="e">
        <f>IF(AND(COUNT($U$4:$U12)=BJ$2,$H12="Hold"),"Hold",NA())</f>
        <v>#N/A</v>
      </c>
      <c r="BK12" s="55" t="e">
        <f>IF(AND(COUNT($U$4:$U12)=BK$2,$H12="Hold"),"Hold",NA())</f>
        <v>#N/A</v>
      </c>
      <c r="BL12" s="55" t="e">
        <f>IF(AND(COUNT($U$4:$U12)=BL$2,$H12="Hold"),"Hold",NA())</f>
        <v>#N/A</v>
      </c>
      <c r="BM12" s="55" t="e">
        <f>IF(AND(COUNT($U$4:$U12)=BM$2,$H12="Hold"),"Hold",NA())</f>
        <v>#N/A</v>
      </c>
      <c r="BN12" s="55" t="e">
        <f>IF(AND(COUNT($U$4:$U12)=BN$2,$H12="Hold"),"Hold",NA())</f>
        <v>#N/A</v>
      </c>
      <c r="BO12" s="55" t="e">
        <f>IF(AND(COUNT($U$4:$U12)=BO$2,$H12="Hold"),"Hold",NA())</f>
        <v>#N/A</v>
      </c>
      <c r="BP12" s="55" t="e">
        <f>IF(AND(COUNT($U$4:$U12)=BP$2,$H12="Hold"),"Hold",NA())</f>
        <v>#N/A</v>
      </c>
      <c r="BQ12" s="55" t="e">
        <f>IF(AND(COUNT($U$4:$U12)=BQ$2,$H12="Hold"),"Hold",NA())</f>
        <v>#N/A</v>
      </c>
      <c r="BR12" s="55" t="e">
        <f>IF(AND(COUNT($U$4:$U12)=BR$2,$H12="Hold"),"Hold",NA())</f>
        <v>#N/A</v>
      </c>
      <c r="BS12" s="55" t="e">
        <f>IF(AND(COUNT($U$4:$U12)=BS$2,$H12="Hold"),"Hold",NA())</f>
        <v>#N/A</v>
      </c>
    </row>
    <row r="13" spans="1:73" s="96" customFormat="1" ht="18.75" customHeight="1" thickBot="1" x14ac:dyDescent="0.3">
      <c r="B13" s="23"/>
      <c r="C13" s="95"/>
      <c r="D13" s="9">
        <f t="shared" si="2"/>
        <v>18</v>
      </c>
      <c r="E13" s="10">
        <f t="shared" si="3"/>
        <v>42716</v>
      </c>
      <c r="F13" s="5" t="str">
        <f>IFERROR(IF(COUNT(G$4:G13)=0,"",IF(H13="Hold",F12,IF(ISNUMBER(U13),G13,F12+V13))),"")</f>
        <v/>
      </c>
      <c r="G13" s="13"/>
      <c r="H13" s="27"/>
      <c r="I13" s="17"/>
      <c r="J13" s="93"/>
      <c r="K13" s="34"/>
      <c r="L13" s="148" t="s">
        <v>57</v>
      </c>
      <c r="M13" s="148"/>
      <c r="N13" s="134"/>
      <c r="O13" s="135"/>
      <c r="P13" s="37"/>
      <c r="R13" s="46">
        <v>10</v>
      </c>
      <c r="S13" s="47" t="e">
        <f t="shared" si="0"/>
        <v>#N/A</v>
      </c>
      <c r="T13" s="47" t="str">
        <f>IF(ISNUMBER(#REF!),"Alt 5","")</f>
        <v/>
      </c>
      <c r="U13" s="52" t="str">
        <f>IF(H13="30 Mins",$N$19,IF(H13="45 Mins",$N$20,IF(H13="60 Mins",$N$21,IF(H13="Alt 1",$N$22,IF(H13="Alt 2",$N$23,IF(H13="Alt 3",$N$24,IF(H13="Alt 4",$N$25,IF(H13="Alt 5",#REF!,IF(H13="Change",V12,"")))))))))</f>
        <v/>
      </c>
      <c r="V13" s="53" t="e">
        <f>IF(COUNT(U$4:U13)=0,NA(),IF(ISNUMBER(U13),U13,V12))</f>
        <v>#N/A</v>
      </c>
      <c r="W13" s="48" t="e">
        <f t="shared" si="1"/>
        <v>#N/A</v>
      </c>
      <c r="X13" s="72" t="str">
        <f>IF(AND(ISNUMBER($S13),COUNT($U$4:$U13)=X$2),$S13,"")</f>
        <v/>
      </c>
      <c r="Y13" s="72" t="str">
        <f>IF(AND(ISNUMBER($S13),COUNT($U$4:$U13)=Y$2),$S13,"")</f>
        <v/>
      </c>
      <c r="Z13" s="72" t="str">
        <f>IF(AND(ISNUMBER($S13),COUNT($U$4:$U13)=Z$2),$S13,"")</f>
        <v/>
      </c>
      <c r="AA13" s="72" t="str">
        <f>IF(AND(ISNUMBER($S13),COUNT($U$4:$U13)=AA$2),$S13,"")</f>
        <v/>
      </c>
      <c r="AB13" s="72" t="str">
        <f>IF(AND(ISNUMBER($S13),COUNT($U$4:$U13)=AB$2),$S13,"")</f>
        <v/>
      </c>
      <c r="AC13" s="72" t="str">
        <f>IF(AND(ISNUMBER($S13),COUNT($U$4:$U13)=AC$2),$S13,"")</f>
        <v/>
      </c>
      <c r="AD13" s="72" t="str">
        <f>IF(AND(ISNUMBER($S13),COUNT($U$4:$U13)=AD$2),$S13,"")</f>
        <v/>
      </c>
      <c r="AE13" s="72" t="str">
        <f>IF(AND(ISNUMBER($S13),COUNT($U$4:$U13)=AE$2),$S13,"")</f>
        <v/>
      </c>
      <c r="AF13" s="72" t="str">
        <f>IF(AND(ISNUMBER($S13),COUNT($U$4:$U13)=AF$2),$S13,"")</f>
        <v/>
      </c>
      <c r="AG13" s="72" t="str">
        <f>IF(AND(ISNUMBER($S13),COUNT($U$4:$U13)=AG$2),$S13,"")</f>
        <v/>
      </c>
      <c r="AH13" s="72" t="str">
        <f>IF(AND(ISNUMBER($S13),COUNT($U$4:$U13)=AH$2),$S13,"")</f>
        <v/>
      </c>
      <c r="AI13" s="72" t="str">
        <f>IF(AND(ISNUMBER($S13),COUNT($U$4:$U13)=AI$2),$S13,"")</f>
        <v/>
      </c>
      <c r="AJ13" s="51" t="e">
        <f>IFERROR(IF(COUNT($U$4:$U13)&lt;&gt;AJ$2,NA(),SLOPE(X$4:X$26,$R$4:$R$26)*($R13-COUNTIF(BH$4:BH13,"Hold"))+INTERCEPT(X$4:X$26,$R$4:$R$26)),NA())</f>
        <v>#N/A</v>
      </c>
      <c r="AK13" s="51" t="e">
        <f>IFERROR(IF(COUNT($U$4:$U13)&lt;&gt;AK$2,NA(),SLOPE(Y$4:Y$26,$R$4:$R$26)*($R13-COUNTIF(BI$4:BI13,"Hold"))+INTERCEPT(Y$4:Y$26,$R$4:$R$26)),NA())</f>
        <v>#N/A</v>
      </c>
      <c r="AL13" s="51" t="e">
        <f>IFERROR(IF(COUNT($U$4:$U13)&lt;&gt;AL$2,NA(),SLOPE(Z$4:Z$26,$R$4:$R$26)*($R13-COUNTIF(BJ$4:BJ13,"Hold"))+INTERCEPT(Z$4:Z$26,$R$4:$R$26)),NA())</f>
        <v>#N/A</v>
      </c>
      <c r="AM13" s="51" t="e">
        <f>IFERROR(IF(COUNT($U$4:$U13)&lt;&gt;AM$2,NA(),SLOPE(AA$4:AA$26,$R$4:$R$26)*($R13-COUNTIF(BK$4:BK13,"Hold"))+INTERCEPT(AA$4:AA$26,$R$4:$R$26)),NA())</f>
        <v>#N/A</v>
      </c>
      <c r="AN13" s="51" t="e">
        <f>IFERROR(IF(COUNT($U$4:$U13)&lt;&gt;AN$2,NA(),SLOPE(AB$4:AB$26,$R$4:$R$26)*($R13-COUNTIF(BL$4:BL13,"Hold"))+INTERCEPT(AB$4:AB$26,$R$4:$R$26)),NA())</f>
        <v>#N/A</v>
      </c>
      <c r="AO13" s="51" t="e">
        <f>IFERROR(IF(COUNT($U$4:$U13)&lt;&gt;AO$2,NA(),SLOPE(AC$4:AC$26,$R$4:$R$26)*($R13-COUNTIF(BM$4:BM13,"Hold"))+INTERCEPT(AC$4:AC$26,$R$4:$R$26)),NA())</f>
        <v>#N/A</v>
      </c>
      <c r="AP13" s="51" t="e">
        <f>IFERROR(IF(COUNT($U$4:$U13)&lt;&gt;AP$2,NA(),SLOPE(AD$4:AD$26,$R$4:$R$26)*($R13-COUNTIF(BN$4:BN13,"Hold"))+INTERCEPT(AD$4:AD$26,$R$4:$R$26)),NA())</f>
        <v>#N/A</v>
      </c>
      <c r="AQ13" s="51" t="e">
        <f>IFERROR(IF(COUNT($U$4:$U13)&lt;&gt;AQ$2,NA(),SLOPE(AE$4:AE$26,$R$4:$R$26)*($R13-COUNTIF(BO$4:BO13,"Hold"))+INTERCEPT(AE$4:AE$26,$R$4:$R$26)),NA())</f>
        <v>#N/A</v>
      </c>
      <c r="AR13" s="51" t="e">
        <f>IFERROR(IF(COUNT($U$4:$U13)&lt;&gt;AR$2,NA(),SLOPE(AF$4:AF$26,$R$4:$R$26)*($R13-COUNTIF(BP$4:BP13,"Hold"))+INTERCEPT(AF$4:AF$26,$R$4:$R$26)),NA())</f>
        <v>#N/A</v>
      </c>
      <c r="AS13" s="51" t="e">
        <f>IFERROR(IF(COUNT($U$4:$U13)&lt;&gt;AS$2,NA(),SLOPE(AG$4:AG$26,$R$4:$R$26)*($R13-COUNTIF(BQ$4:BQ13,"Hold"))+INTERCEPT(AG$4:AG$26,$R$4:$R$26)),NA())</f>
        <v>#N/A</v>
      </c>
      <c r="AT13" s="51" t="e">
        <f>IFERROR(IF(COUNT($U$4:$U13)&lt;&gt;AT$2,NA(),SLOPE(AH$4:AH$26,$R$4:$R$26)*($R13-COUNTIF(BR$4:BR13,"Hold"))+INTERCEPT(AH$4:AH$26,$R$4:$R$26)),NA())</f>
        <v>#N/A</v>
      </c>
      <c r="AU13" s="51" t="e">
        <f>IFERROR(IF(COUNT($U$4:$U13)&lt;&gt;AU$2,NA(),SLOPE(AI$4:AI$26,$R$4:$R$26)*($R13-COUNTIF(BS$4:BS13,"Hold"))+INTERCEPT(AI$4:AI$26,$R$4:$R$26)),NA())</f>
        <v>#N/A</v>
      </c>
      <c r="AV13" s="57" t="e">
        <f>IF(AND(ISNUMBER($U13),COUNT($U$4:$U13)=AV$2),$G13,IF($H13="Hold",AV12,IF(COUNT($U$4:$U13)=AV$2,$V13+AV12,NA())))</f>
        <v>#N/A</v>
      </c>
      <c r="AW13" s="57" t="e">
        <f>IF(AND(ISNUMBER($U13),COUNT($U$4:$U13)=AW$2),$G13,IF($H13="Hold",AW12,IF(COUNT($U$4:$U13)=AW$2,$V13+AW12,NA())))</f>
        <v>#N/A</v>
      </c>
      <c r="AX13" s="57" t="e">
        <f>IF(AND(ISNUMBER($U13),COUNT($U$4:$U13)=AX$2),$G13,IF($H13="Hold",AX12,IF(COUNT($U$4:$U13)=AX$2,$V13+AX12,NA())))</f>
        <v>#N/A</v>
      </c>
      <c r="AY13" s="57" t="e">
        <f>IF(AND(ISNUMBER($U13),COUNT($U$4:$U13)=AY$2),$G13,IF($H13="Hold",AY12,IF(COUNT($U$4:$U13)=AY$2,$V13+AY12,NA())))</f>
        <v>#N/A</v>
      </c>
      <c r="AZ13" s="57" t="e">
        <f>IF(AND(ISNUMBER($U13),COUNT($U$4:$U13)=AZ$2),$G13,IF($H13="Hold",AZ12,IF(COUNT($U$4:$U13)=AZ$2,$V13+AZ12,NA())))</f>
        <v>#N/A</v>
      </c>
      <c r="BA13" s="57" t="e">
        <f>IF(AND(ISNUMBER($U13),COUNT($U$4:$U13)=BA$2),$G13,IF($H13="Hold",BA12,IF(COUNT($U$4:$U13)=BA$2,$V13+BA12,NA())))</f>
        <v>#N/A</v>
      </c>
      <c r="BB13" s="57" t="e">
        <f>IF(AND(ISNUMBER($U13),COUNT($U$4:$U13)=BB$2),$G13,IF($H13="Hold",BB12,IF(COUNT($U$4:$U13)=BB$2,$V13+BB12,NA())))</f>
        <v>#N/A</v>
      </c>
      <c r="BC13" s="57" t="e">
        <f>IF(AND(ISNUMBER($U13),COUNT($U$4:$U13)=BC$2),$G13,IF($H13="Hold",BC12,IF(COUNT($U$4:$U13)=BC$2,$V13+BC12,NA())))</f>
        <v>#N/A</v>
      </c>
      <c r="BD13" s="57" t="e">
        <f>IF(AND(ISNUMBER($U13),COUNT($U$4:$U13)=BD$2),$G13,IF($H13="Hold",BD12,IF(COUNT($U$4:$U13)=BD$2,$V13+BD12,NA())))</f>
        <v>#N/A</v>
      </c>
      <c r="BE13" s="57" t="e">
        <f>IF(AND(ISNUMBER($U13),COUNT($U$4:$U13)=BE$2),$G13,IF($H13="Hold",BE12,IF(COUNT($U$4:$U13)=BE$2,$V13+BE12,NA())))</f>
        <v>#N/A</v>
      </c>
      <c r="BF13" s="57" t="e">
        <f>IF(AND(ISNUMBER($U13),COUNT($U$4:$U13)=BF$2),$G13,IF($H13="Hold",BF12,IF(COUNT($U$4:$U13)=BF$2,$V13+BF12,NA())))</f>
        <v>#N/A</v>
      </c>
      <c r="BG13" s="57" t="e">
        <f>IF(AND(ISNUMBER($U13),COUNT($U$4:$U13)=BG$2),$G13,IF($H13="Hold",BG12,IF(COUNT($U$4:$U13)=BG$2,$V13+BG12,NA())))</f>
        <v>#N/A</v>
      </c>
      <c r="BH13" s="55" t="e">
        <f>IF(AND(COUNT($U$4:$U13)=BH$2,$H13="Hold"),"Hold",NA())</f>
        <v>#N/A</v>
      </c>
      <c r="BI13" s="55" t="e">
        <f>IF(AND(COUNT($U$4:$U13)=BI$2,$H13="Hold"),"Hold",NA())</f>
        <v>#N/A</v>
      </c>
      <c r="BJ13" s="55" t="e">
        <f>IF(AND(COUNT($U$4:$U13)=BJ$2,$H13="Hold"),"Hold",NA())</f>
        <v>#N/A</v>
      </c>
      <c r="BK13" s="55" t="e">
        <f>IF(AND(COUNT($U$4:$U13)=BK$2,$H13="Hold"),"Hold",NA())</f>
        <v>#N/A</v>
      </c>
      <c r="BL13" s="55" t="e">
        <f>IF(AND(COUNT($U$4:$U13)=BL$2,$H13="Hold"),"Hold",NA())</f>
        <v>#N/A</v>
      </c>
      <c r="BM13" s="55" t="e">
        <f>IF(AND(COUNT($U$4:$U13)=BM$2,$H13="Hold"),"Hold",NA())</f>
        <v>#N/A</v>
      </c>
      <c r="BN13" s="55" t="e">
        <f>IF(AND(COUNT($U$4:$U13)=BN$2,$H13="Hold"),"Hold",NA())</f>
        <v>#N/A</v>
      </c>
      <c r="BO13" s="55" t="e">
        <f>IF(AND(COUNT($U$4:$U13)=BO$2,$H13="Hold"),"Hold",NA())</f>
        <v>#N/A</v>
      </c>
      <c r="BP13" s="55" t="e">
        <f>IF(AND(COUNT($U$4:$U13)=BP$2,$H13="Hold"),"Hold",NA())</f>
        <v>#N/A</v>
      </c>
      <c r="BQ13" s="55" t="e">
        <f>IF(AND(COUNT($U$4:$U13)=BQ$2,$H13="Hold"),"Hold",NA())</f>
        <v>#N/A</v>
      </c>
      <c r="BR13" s="55" t="e">
        <f>IF(AND(COUNT($U$4:$U13)=BR$2,$H13="Hold"),"Hold",NA())</f>
        <v>#N/A</v>
      </c>
      <c r="BS13" s="55" t="e">
        <f>IF(AND(COUNT($U$4:$U13)=BS$2,$H13="Hold"),"Hold",NA())</f>
        <v>#N/A</v>
      </c>
    </row>
    <row r="14" spans="1:73" s="96" customFormat="1" ht="18.75" customHeight="1" thickTop="1" thickBot="1" x14ac:dyDescent="0.3">
      <c r="B14" s="23"/>
      <c r="C14" s="95"/>
      <c r="D14" s="9">
        <f t="shared" si="2"/>
        <v>20</v>
      </c>
      <c r="E14" s="10">
        <f t="shared" si="3"/>
        <v>42730</v>
      </c>
      <c r="F14" s="5" t="str">
        <f>IFERROR(IF(COUNT(G$4:G14)=0,"",IF(H14="Hold",F13,IF(ISNUMBER(U14),G14,F13+V14))),"")</f>
        <v/>
      </c>
      <c r="G14" s="13"/>
      <c r="H14" s="27"/>
      <c r="I14" s="17"/>
      <c r="J14" s="93"/>
      <c r="K14" s="34"/>
      <c r="L14" s="148" t="s">
        <v>58</v>
      </c>
      <c r="M14" s="148"/>
      <c r="N14" s="136"/>
      <c r="O14" s="137"/>
      <c r="P14" s="37"/>
      <c r="R14" s="46">
        <v>11</v>
      </c>
      <c r="S14" s="47" t="e">
        <f t="shared" si="0"/>
        <v>#N/A</v>
      </c>
      <c r="T14" s="47"/>
      <c r="U14" s="52" t="str">
        <f>IF(H14="30 Mins",$N$19,IF(H14="45 Mins",$N$20,IF(H14="60 Mins",$N$21,IF(H14="Alt 1",$N$22,IF(H14="Alt 2",$N$23,IF(H14="Alt 3",$N$24,IF(H14="Alt 4",$N$25,IF(H14="Alt 5",#REF!,IF(H14="Change",V13,"")))))))))</f>
        <v/>
      </c>
      <c r="V14" s="53" t="e">
        <f>IF(COUNT(U$4:U14)=0,NA(),IF(ISNUMBER(U14),U14,V13))</f>
        <v>#N/A</v>
      </c>
      <c r="W14" s="48" t="e">
        <f t="shared" si="1"/>
        <v>#N/A</v>
      </c>
      <c r="X14" s="72" t="str">
        <f>IF(AND(ISNUMBER($S14),COUNT($U$4:$U14)=X$2),$S14,"")</f>
        <v/>
      </c>
      <c r="Y14" s="72" t="str">
        <f>IF(AND(ISNUMBER($S14),COUNT($U$4:$U14)=Y$2),$S14,"")</f>
        <v/>
      </c>
      <c r="Z14" s="72" t="str">
        <f>IF(AND(ISNUMBER($S14),COUNT($U$4:$U14)=Z$2),$S14,"")</f>
        <v/>
      </c>
      <c r="AA14" s="72" t="str">
        <f>IF(AND(ISNUMBER($S14),COUNT($U$4:$U14)=AA$2),$S14,"")</f>
        <v/>
      </c>
      <c r="AB14" s="72" t="str">
        <f>IF(AND(ISNUMBER($S14),COUNT($U$4:$U14)=AB$2),$S14,"")</f>
        <v/>
      </c>
      <c r="AC14" s="72" t="str">
        <f>IF(AND(ISNUMBER($S14),COUNT($U$4:$U14)=AC$2),$S14,"")</f>
        <v/>
      </c>
      <c r="AD14" s="72" t="str">
        <f>IF(AND(ISNUMBER($S14),COUNT($U$4:$U14)=AD$2),$S14,"")</f>
        <v/>
      </c>
      <c r="AE14" s="72" t="str">
        <f>IF(AND(ISNUMBER($S14),COUNT($U$4:$U14)=AE$2),$S14,"")</f>
        <v/>
      </c>
      <c r="AF14" s="72" t="str">
        <f>IF(AND(ISNUMBER($S14),COUNT($U$4:$U14)=AF$2),$S14,"")</f>
        <v/>
      </c>
      <c r="AG14" s="72" t="str">
        <f>IF(AND(ISNUMBER($S14),COUNT($U$4:$U14)=AG$2),$S14,"")</f>
        <v/>
      </c>
      <c r="AH14" s="72" t="str">
        <f>IF(AND(ISNUMBER($S14),COUNT($U$4:$U14)=AH$2),$S14,"")</f>
        <v/>
      </c>
      <c r="AI14" s="72" t="str">
        <f>IF(AND(ISNUMBER($S14),COUNT($U$4:$U14)=AI$2),$S14,"")</f>
        <v/>
      </c>
      <c r="AJ14" s="51" t="e">
        <f>IFERROR(IF(COUNT($U$4:$U14)&lt;&gt;AJ$2,NA(),SLOPE(X$4:X$26,$R$4:$R$26)*($R14-COUNTIF(BH$4:BH14,"Hold"))+INTERCEPT(X$4:X$26,$R$4:$R$26)),NA())</f>
        <v>#N/A</v>
      </c>
      <c r="AK14" s="51" t="e">
        <f>IFERROR(IF(COUNT($U$4:$U14)&lt;&gt;AK$2,NA(),SLOPE(Y$4:Y$26,$R$4:$R$26)*($R14-COUNTIF(BI$4:BI14,"Hold"))+INTERCEPT(Y$4:Y$26,$R$4:$R$26)),NA())</f>
        <v>#N/A</v>
      </c>
      <c r="AL14" s="51" t="e">
        <f>IFERROR(IF(COUNT($U$4:$U14)&lt;&gt;AL$2,NA(),SLOPE(Z$4:Z$26,$R$4:$R$26)*($R14-COUNTIF(BJ$4:BJ14,"Hold"))+INTERCEPT(Z$4:Z$26,$R$4:$R$26)),NA())</f>
        <v>#N/A</v>
      </c>
      <c r="AM14" s="51" t="e">
        <f>IFERROR(IF(COUNT($U$4:$U14)&lt;&gt;AM$2,NA(),SLOPE(AA$4:AA$26,$R$4:$R$26)*($R14-COUNTIF(BK$4:BK14,"Hold"))+INTERCEPT(AA$4:AA$26,$R$4:$R$26)),NA())</f>
        <v>#N/A</v>
      </c>
      <c r="AN14" s="51" t="e">
        <f>IFERROR(IF(COUNT($U$4:$U14)&lt;&gt;AN$2,NA(),SLOPE(AB$4:AB$26,$R$4:$R$26)*($R14-COUNTIF(BL$4:BL14,"Hold"))+INTERCEPT(AB$4:AB$26,$R$4:$R$26)),NA())</f>
        <v>#N/A</v>
      </c>
      <c r="AO14" s="51" t="e">
        <f>IFERROR(IF(COUNT($U$4:$U14)&lt;&gt;AO$2,NA(),SLOPE(AC$4:AC$26,$R$4:$R$26)*($R14-COUNTIF(BM$4:BM14,"Hold"))+INTERCEPT(AC$4:AC$26,$R$4:$R$26)),NA())</f>
        <v>#N/A</v>
      </c>
      <c r="AP14" s="51" t="e">
        <f>IFERROR(IF(COUNT($U$4:$U14)&lt;&gt;AP$2,NA(),SLOPE(AD$4:AD$26,$R$4:$R$26)*($R14-COUNTIF(BN$4:BN14,"Hold"))+INTERCEPT(AD$4:AD$26,$R$4:$R$26)),NA())</f>
        <v>#N/A</v>
      </c>
      <c r="AQ14" s="51" t="e">
        <f>IFERROR(IF(COUNT($U$4:$U14)&lt;&gt;AQ$2,NA(),SLOPE(AE$4:AE$26,$R$4:$R$26)*($R14-COUNTIF(BO$4:BO14,"Hold"))+INTERCEPT(AE$4:AE$26,$R$4:$R$26)),NA())</f>
        <v>#N/A</v>
      </c>
      <c r="AR14" s="51" t="e">
        <f>IFERROR(IF(COUNT($U$4:$U14)&lt;&gt;AR$2,NA(),SLOPE(AF$4:AF$26,$R$4:$R$26)*($R14-COUNTIF(BP$4:BP14,"Hold"))+INTERCEPT(AF$4:AF$26,$R$4:$R$26)),NA())</f>
        <v>#N/A</v>
      </c>
      <c r="AS14" s="51" t="e">
        <f>IFERROR(IF(COUNT($U$4:$U14)&lt;&gt;AS$2,NA(),SLOPE(AG$4:AG$26,$R$4:$R$26)*($R14-COUNTIF(BQ$4:BQ14,"Hold"))+INTERCEPT(AG$4:AG$26,$R$4:$R$26)),NA())</f>
        <v>#N/A</v>
      </c>
      <c r="AT14" s="51" t="e">
        <f>IFERROR(IF(COUNT($U$4:$U14)&lt;&gt;AT$2,NA(),SLOPE(AH$4:AH$26,$R$4:$R$26)*($R14-COUNTIF(BR$4:BR14,"Hold"))+INTERCEPT(AH$4:AH$26,$R$4:$R$26)),NA())</f>
        <v>#N/A</v>
      </c>
      <c r="AU14" s="51" t="e">
        <f>IFERROR(IF(COUNT($U$4:$U14)&lt;&gt;AU$2,NA(),SLOPE(AI$4:AI$26,$R$4:$R$26)*($R14-COUNTIF(BS$4:BS14,"Hold"))+INTERCEPT(AI$4:AI$26,$R$4:$R$26)),NA())</f>
        <v>#N/A</v>
      </c>
      <c r="AV14" s="57" t="e">
        <f>IF(AND(ISNUMBER($U14),COUNT($U$4:$U14)=AV$2),$G14,IF($H14="Hold",AV13,IF(COUNT($U$4:$U14)=AV$2,$V14+AV13,NA())))</f>
        <v>#N/A</v>
      </c>
      <c r="AW14" s="57" t="e">
        <f>IF(AND(ISNUMBER($U14),COUNT($U$4:$U14)=AW$2),$G14,IF($H14="Hold",AW13,IF(COUNT($U$4:$U14)=AW$2,$V14+AW13,NA())))</f>
        <v>#N/A</v>
      </c>
      <c r="AX14" s="57" t="e">
        <f>IF(AND(ISNUMBER($U14),COUNT($U$4:$U14)=AX$2),$G14,IF($H14="Hold",AX13,IF(COUNT($U$4:$U14)=AX$2,$V14+AX13,NA())))</f>
        <v>#N/A</v>
      </c>
      <c r="AY14" s="57" t="e">
        <f>IF(AND(ISNUMBER($U14),COUNT($U$4:$U14)=AY$2),$G14,IF($H14="Hold",AY13,IF(COUNT($U$4:$U14)=AY$2,$V14+AY13,NA())))</f>
        <v>#N/A</v>
      </c>
      <c r="AZ14" s="57" t="e">
        <f>IF(AND(ISNUMBER($U14),COUNT($U$4:$U14)=AZ$2),$G14,IF($H14="Hold",AZ13,IF(COUNT($U$4:$U14)=AZ$2,$V14+AZ13,NA())))</f>
        <v>#N/A</v>
      </c>
      <c r="BA14" s="57" t="e">
        <f>IF(AND(ISNUMBER($U14),COUNT($U$4:$U14)=BA$2),$G14,IF($H14="Hold",BA13,IF(COUNT($U$4:$U14)=BA$2,$V14+BA13,NA())))</f>
        <v>#N/A</v>
      </c>
      <c r="BB14" s="57" t="e">
        <f>IF(AND(ISNUMBER($U14),COUNT($U$4:$U14)=BB$2),$G14,IF($H14="Hold",BB13,IF(COUNT($U$4:$U14)=BB$2,$V14+BB13,NA())))</f>
        <v>#N/A</v>
      </c>
      <c r="BC14" s="57" t="e">
        <f>IF(AND(ISNUMBER($U14),COUNT($U$4:$U14)=BC$2),$G14,IF($H14="Hold",BC13,IF(COUNT($U$4:$U14)=BC$2,$V14+BC13,NA())))</f>
        <v>#N/A</v>
      </c>
      <c r="BD14" s="57" t="e">
        <f>IF(AND(ISNUMBER($U14),COUNT($U$4:$U14)=BD$2),$G14,IF($H14="Hold",BD13,IF(COUNT($U$4:$U14)=BD$2,$V14+BD13,NA())))</f>
        <v>#N/A</v>
      </c>
      <c r="BE14" s="57" t="e">
        <f>IF(AND(ISNUMBER($U14),COUNT($U$4:$U14)=BE$2),$G14,IF($H14="Hold",BE13,IF(COUNT($U$4:$U14)=BE$2,$V14+BE13,NA())))</f>
        <v>#N/A</v>
      </c>
      <c r="BF14" s="57" t="e">
        <f>IF(AND(ISNUMBER($U14),COUNT($U$4:$U14)=BF$2),$G14,IF($H14="Hold",BF13,IF(COUNT($U$4:$U14)=BF$2,$V14+BF13,NA())))</f>
        <v>#N/A</v>
      </c>
      <c r="BG14" s="57" t="e">
        <f>IF(AND(ISNUMBER($U14),COUNT($U$4:$U14)=BG$2),$G14,IF($H14="Hold",BG13,IF(COUNT($U$4:$U14)=BG$2,$V14+BG13,NA())))</f>
        <v>#N/A</v>
      </c>
      <c r="BH14" s="55" t="e">
        <f>IF(AND(COUNT($U$4:$U14)=BH$2,$H14="Hold"),"Hold",NA())</f>
        <v>#N/A</v>
      </c>
      <c r="BI14" s="55" t="e">
        <f>IF(AND(COUNT($U$4:$U14)=BI$2,$H14="Hold"),"Hold",NA())</f>
        <v>#N/A</v>
      </c>
      <c r="BJ14" s="55" t="e">
        <f>IF(AND(COUNT($U$4:$U14)=BJ$2,$H14="Hold"),"Hold",NA())</f>
        <v>#N/A</v>
      </c>
      <c r="BK14" s="55" t="e">
        <f>IF(AND(COUNT($U$4:$U14)=BK$2,$H14="Hold"),"Hold",NA())</f>
        <v>#N/A</v>
      </c>
      <c r="BL14" s="55" t="e">
        <f>IF(AND(COUNT($U$4:$U14)=BL$2,$H14="Hold"),"Hold",NA())</f>
        <v>#N/A</v>
      </c>
      <c r="BM14" s="55" t="e">
        <f>IF(AND(COUNT($U$4:$U14)=BM$2,$H14="Hold"),"Hold",NA())</f>
        <v>#N/A</v>
      </c>
      <c r="BN14" s="55" t="e">
        <f>IF(AND(COUNT($U$4:$U14)=BN$2,$H14="Hold"),"Hold",NA())</f>
        <v>#N/A</v>
      </c>
      <c r="BO14" s="55" t="e">
        <f>IF(AND(COUNT($U$4:$U14)=BO$2,$H14="Hold"),"Hold",NA())</f>
        <v>#N/A</v>
      </c>
      <c r="BP14" s="55" t="e">
        <f>IF(AND(COUNT($U$4:$U14)=BP$2,$H14="Hold"),"Hold",NA())</f>
        <v>#N/A</v>
      </c>
      <c r="BQ14" s="55" t="e">
        <f>IF(AND(COUNT($U$4:$U14)=BQ$2,$H14="Hold"),"Hold",NA())</f>
        <v>#N/A</v>
      </c>
      <c r="BR14" s="55" t="e">
        <f>IF(AND(COUNT($U$4:$U14)=BR$2,$H14="Hold"),"Hold",NA())</f>
        <v>#N/A</v>
      </c>
      <c r="BS14" s="55" t="e">
        <f>IF(AND(COUNT($U$4:$U14)=BS$2,$H14="Hold"),"Hold",NA())</f>
        <v>#N/A</v>
      </c>
    </row>
    <row r="15" spans="1:73" s="96" customFormat="1" ht="18.75" customHeight="1" thickTop="1" thickBot="1" x14ac:dyDescent="0.3">
      <c r="B15" s="23"/>
      <c r="C15" s="95"/>
      <c r="D15" s="9">
        <f t="shared" si="2"/>
        <v>22</v>
      </c>
      <c r="E15" s="10">
        <f t="shared" si="3"/>
        <v>42744</v>
      </c>
      <c r="F15" s="5" t="str">
        <f>IFERROR(IF(COUNT(G$4:G15)=0,"",IF(H15="Hold",F14,IF(ISNUMBER(U15),G15,F14+V15))),"")</f>
        <v/>
      </c>
      <c r="G15" s="13"/>
      <c r="H15" s="27"/>
      <c r="I15" s="17"/>
      <c r="J15" s="93"/>
      <c r="K15" s="34"/>
      <c r="L15" s="148" t="s">
        <v>59</v>
      </c>
      <c r="M15" s="148"/>
      <c r="N15" s="136"/>
      <c r="O15" s="137"/>
      <c r="P15" s="37"/>
      <c r="R15" s="46">
        <v>12</v>
      </c>
      <c r="S15" s="47" t="e">
        <f t="shared" si="0"/>
        <v>#N/A</v>
      </c>
      <c r="T15" s="47"/>
      <c r="U15" s="52" t="str">
        <f>IF(H15="30 Mins",$N$19,IF(H15="45 Mins",$N$20,IF(H15="60 Mins",$N$21,IF(H15="Alt 1",$N$22,IF(H15="Alt 2",$N$23,IF(H15="Alt 3",$N$24,IF(H15="Alt 4",$N$25,IF(H15="Alt 5",#REF!,IF(H15="Change",V14,"")))))))))</f>
        <v/>
      </c>
      <c r="V15" s="53" t="e">
        <f>IF(COUNT(U$4:U15)=0,NA(),IF(ISNUMBER(U15),U15,V14))</f>
        <v>#N/A</v>
      </c>
      <c r="W15" s="48" t="e">
        <f t="shared" si="1"/>
        <v>#N/A</v>
      </c>
      <c r="X15" s="72" t="str">
        <f>IF(AND(ISNUMBER($S15),COUNT($U$4:$U15)=X$2),$S15,"")</f>
        <v/>
      </c>
      <c r="Y15" s="72" t="str">
        <f>IF(AND(ISNUMBER($S15),COUNT($U$4:$U15)=Y$2),$S15,"")</f>
        <v/>
      </c>
      <c r="Z15" s="72" t="str">
        <f>IF(AND(ISNUMBER($S15),COUNT($U$4:$U15)=Z$2),$S15,"")</f>
        <v/>
      </c>
      <c r="AA15" s="72" t="str">
        <f>IF(AND(ISNUMBER($S15),COUNT($U$4:$U15)=AA$2),$S15,"")</f>
        <v/>
      </c>
      <c r="AB15" s="72" t="str">
        <f>IF(AND(ISNUMBER($S15),COUNT($U$4:$U15)=AB$2),$S15,"")</f>
        <v/>
      </c>
      <c r="AC15" s="72" t="str">
        <f>IF(AND(ISNUMBER($S15),COUNT($U$4:$U15)=AC$2),$S15,"")</f>
        <v/>
      </c>
      <c r="AD15" s="72" t="str">
        <f>IF(AND(ISNUMBER($S15),COUNT($U$4:$U15)=AD$2),$S15,"")</f>
        <v/>
      </c>
      <c r="AE15" s="72" t="str">
        <f>IF(AND(ISNUMBER($S15),COUNT($U$4:$U15)=AE$2),$S15,"")</f>
        <v/>
      </c>
      <c r="AF15" s="72" t="str">
        <f>IF(AND(ISNUMBER($S15),COUNT($U$4:$U15)=AF$2),$S15,"")</f>
        <v/>
      </c>
      <c r="AG15" s="72" t="str">
        <f>IF(AND(ISNUMBER($S15),COUNT($U$4:$U15)=AG$2),$S15,"")</f>
        <v/>
      </c>
      <c r="AH15" s="72" t="str">
        <f>IF(AND(ISNUMBER($S15),COUNT($U$4:$U15)=AH$2),$S15,"")</f>
        <v/>
      </c>
      <c r="AI15" s="72" t="str">
        <f>IF(AND(ISNUMBER($S15),COUNT($U$4:$U15)=AI$2),$S15,"")</f>
        <v/>
      </c>
      <c r="AJ15" s="51" t="e">
        <f>IFERROR(IF(COUNT($U$4:$U15)&lt;&gt;AJ$2,NA(),SLOPE(X$4:X$26,$R$4:$R$26)*($R15-COUNTIF(BH$4:BH15,"Hold"))+INTERCEPT(X$4:X$26,$R$4:$R$26)),NA())</f>
        <v>#N/A</v>
      </c>
      <c r="AK15" s="51" t="e">
        <f>IFERROR(IF(COUNT($U$4:$U15)&lt;&gt;AK$2,NA(),SLOPE(Y$4:Y$26,$R$4:$R$26)*($R15-COUNTIF(BI$4:BI15,"Hold"))+INTERCEPT(Y$4:Y$26,$R$4:$R$26)),NA())</f>
        <v>#N/A</v>
      </c>
      <c r="AL15" s="51" t="e">
        <f>IFERROR(IF(COUNT($U$4:$U15)&lt;&gt;AL$2,NA(),SLOPE(Z$4:Z$26,$R$4:$R$26)*($R15-COUNTIF(BJ$4:BJ15,"Hold"))+INTERCEPT(Z$4:Z$26,$R$4:$R$26)),NA())</f>
        <v>#N/A</v>
      </c>
      <c r="AM15" s="51" t="e">
        <f>IFERROR(IF(COUNT($U$4:$U15)&lt;&gt;AM$2,NA(),SLOPE(AA$4:AA$26,$R$4:$R$26)*($R15-COUNTIF(BK$4:BK15,"Hold"))+INTERCEPT(AA$4:AA$26,$R$4:$R$26)),NA())</f>
        <v>#N/A</v>
      </c>
      <c r="AN15" s="51" t="e">
        <f>IFERROR(IF(COUNT($U$4:$U15)&lt;&gt;AN$2,NA(),SLOPE(AB$4:AB$26,$R$4:$R$26)*($R15-COUNTIF(BL$4:BL15,"Hold"))+INTERCEPT(AB$4:AB$26,$R$4:$R$26)),NA())</f>
        <v>#N/A</v>
      </c>
      <c r="AO15" s="51" t="e">
        <f>IFERROR(IF(COUNT($U$4:$U15)&lt;&gt;AO$2,NA(),SLOPE(AC$4:AC$26,$R$4:$R$26)*($R15-COUNTIF(BM$4:BM15,"Hold"))+INTERCEPT(AC$4:AC$26,$R$4:$R$26)),NA())</f>
        <v>#N/A</v>
      </c>
      <c r="AP15" s="51" t="e">
        <f>IFERROR(IF(COUNT($U$4:$U15)&lt;&gt;AP$2,NA(),SLOPE(AD$4:AD$26,$R$4:$R$26)*($R15-COUNTIF(BN$4:BN15,"Hold"))+INTERCEPT(AD$4:AD$26,$R$4:$R$26)),NA())</f>
        <v>#N/A</v>
      </c>
      <c r="AQ15" s="51" t="e">
        <f>IFERROR(IF(COUNT($U$4:$U15)&lt;&gt;AQ$2,NA(),SLOPE(AE$4:AE$26,$R$4:$R$26)*($R15-COUNTIF(BO$4:BO15,"Hold"))+INTERCEPT(AE$4:AE$26,$R$4:$R$26)),NA())</f>
        <v>#N/A</v>
      </c>
      <c r="AR15" s="51" t="e">
        <f>IFERROR(IF(COUNT($U$4:$U15)&lt;&gt;AR$2,NA(),SLOPE(AF$4:AF$26,$R$4:$R$26)*($R15-COUNTIF(BP$4:BP15,"Hold"))+INTERCEPT(AF$4:AF$26,$R$4:$R$26)),NA())</f>
        <v>#N/A</v>
      </c>
      <c r="AS15" s="51" t="e">
        <f>IFERROR(IF(COUNT($U$4:$U15)&lt;&gt;AS$2,NA(),SLOPE(AG$4:AG$26,$R$4:$R$26)*($R15-COUNTIF(BQ$4:BQ15,"Hold"))+INTERCEPT(AG$4:AG$26,$R$4:$R$26)),NA())</f>
        <v>#N/A</v>
      </c>
      <c r="AT15" s="51" t="e">
        <f>IFERROR(IF(COUNT($U$4:$U15)&lt;&gt;AT$2,NA(),SLOPE(AH$4:AH$26,$R$4:$R$26)*($R15-COUNTIF(BR$4:BR15,"Hold"))+INTERCEPT(AH$4:AH$26,$R$4:$R$26)),NA())</f>
        <v>#N/A</v>
      </c>
      <c r="AU15" s="51" t="e">
        <f>IFERROR(IF(COUNT($U$4:$U15)&lt;&gt;AU$2,NA(),SLOPE(AI$4:AI$26,$R$4:$R$26)*($R15-COUNTIF(BS$4:BS15,"Hold"))+INTERCEPT(AI$4:AI$26,$R$4:$R$26)),NA())</f>
        <v>#N/A</v>
      </c>
      <c r="AV15" s="57" t="e">
        <f>IF(AND(ISNUMBER($U15),COUNT($U$4:$U15)=AV$2),$G15,IF($H15="Hold",AV14,IF(COUNT($U$4:$U15)=AV$2,$V15+AV14,NA())))</f>
        <v>#N/A</v>
      </c>
      <c r="AW15" s="57" t="e">
        <f>IF(AND(ISNUMBER($U15),COUNT($U$4:$U15)=AW$2),$G15,IF($H15="Hold",AW14,IF(COUNT($U$4:$U15)=AW$2,$V15+AW14,NA())))</f>
        <v>#N/A</v>
      </c>
      <c r="AX15" s="57" t="e">
        <f>IF(AND(ISNUMBER($U15),COUNT($U$4:$U15)=AX$2),$G15,IF($H15="Hold",AX14,IF(COUNT($U$4:$U15)=AX$2,$V15+AX14,NA())))</f>
        <v>#N/A</v>
      </c>
      <c r="AY15" s="57" t="e">
        <f>IF(AND(ISNUMBER($U15),COUNT($U$4:$U15)=AY$2),$G15,IF($H15="Hold",AY14,IF(COUNT($U$4:$U15)=AY$2,$V15+AY14,NA())))</f>
        <v>#N/A</v>
      </c>
      <c r="AZ15" s="57" t="e">
        <f>IF(AND(ISNUMBER($U15),COUNT($U$4:$U15)=AZ$2),$G15,IF($H15="Hold",AZ14,IF(COUNT($U$4:$U15)=AZ$2,$V15+AZ14,NA())))</f>
        <v>#N/A</v>
      </c>
      <c r="BA15" s="57" t="e">
        <f>IF(AND(ISNUMBER($U15),COUNT($U$4:$U15)=BA$2),$G15,IF($H15="Hold",BA14,IF(COUNT($U$4:$U15)=BA$2,$V15+BA14,NA())))</f>
        <v>#N/A</v>
      </c>
      <c r="BB15" s="57" t="e">
        <f>IF(AND(ISNUMBER($U15),COUNT($U$4:$U15)=BB$2),$G15,IF($H15="Hold",BB14,IF(COUNT($U$4:$U15)=BB$2,$V15+BB14,NA())))</f>
        <v>#N/A</v>
      </c>
      <c r="BC15" s="57" t="e">
        <f>IF(AND(ISNUMBER($U15),COUNT($U$4:$U15)=BC$2),$G15,IF($H15="Hold",BC14,IF(COUNT($U$4:$U15)=BC$2,$V15+BC14,NA())))</f>
        <v>#N/A</v>
      </c>
      <c r="BD15" s="57" t="e">
        <f>IF(AND(ISNUMBER($U15),COUNT($U$4:$U15)=BD$2),$G15,IF($H15="Hold",BD14,IF(COUNT($U$4:$U15)=BD$2,$V15+BD14,NA())))</f>
        <v>#N/A</v>
      </c>
      <c r="BE15" s="57" t="e">
        <f>IF(AND(ISNUMBER($U15),COUNT($U$4:$U15)=BE$2),$G15,IF($H15="Hold",BE14,IF(COUNT($U$4:$U15)=BE$2,$V15+BE14,NA())))</f>
        <v>#N/A</v>
      </c>
      <c r="BF15" s="57" t="e">
        <f>IF(AND(ISNUMBER($U15),COUNT($U$4:$U15)=BF$2),$G15,IF($H15="Hold",BF14,IF(COUNT($U$4:$U15)=BF$2,$V15+BF14,NA())))</f>
        <v>#N/A</v>
      </c>
      <c r="BG15" s="57" t="e">
        <f>IF(AND(ISNUMBER($U15),COUNT($U$4:$U15)=BG$2),$G15,IF($H15="Hold",BG14,IF(COUNT($U$4:$U15)=BG$2,$V15+BG14,NA())))</f>
        <v>#N/A</v>
      </c>
      <c r="BH15" s="55" t="e">
        <f>IF(AND(COUNT($U$4:$U15)=BH$2,$H15="Hold"),"Hold",NA())</f>
        <v>#N/A</v>
      </c>
      <c r="BI15" s="55" t="e">
        <f>IF(AND(COUNT($U$4:$U15)=BI$2,$H15="Hold"),"Hold",NA())</f>
        <v>#N/A</v>
      </c>
      <c r="BJ15" s="55" t="e">
        <f>IF(AND(COUNT($U$4:$U15)=BJ$2,$H15="Hold"),"Hold",NA())</f>
        <v>#N/A</v>
      </c>
      <c r="BK15" s="55" t="e">
        <f>IF(AND(COUNT($U$4:$U15)=BK$2,$H15="Hold"),"Hold",NA())</f>
        <v>#N/A</v>
      </c>
      <c r="BL15" s="55" t="e">
        <f>IF(AND(COUNT($U$4:$U15)=BL$2,$H15="Hold"),"Hold",NA())</f>
        <v>#N/A</v>
      </c>
      <c r="BM15" s="55" t="e">
        <f>IF(AND(COUNT($U$4:$U15)=BM$2,$H15="Hold"),"Hold",NA())</f>
        <v>#N/A</v>
      </c>
      <c r="BN15" s="55" t="e">
        <f>IF(AND(COUNT($U$4:$U15)=BN$2,$H15="Hold"),"Hold",NA())</f>
        <v>#N/A</v>
      </c>
      <c r="BO15" s="55" t="e">
        <f>IF(AND(COUNT($U$4:$U15)=BO$2,$H15="Hold"),"Hold",NA())</f>
        <v>#N/A</v>
      </c>
      <c r="BP15" s="55" t="e">
        <f>IF(AND(COUNT($U$4:$U15)=BP$2,$H15="Hold"),"Hold",NA())</f>
        <v>#N/A</v>
      </c>
      <c r="BQ15" s="55" t="e">
        <f>IF(AND(COUNT($U$4:$U15)=BQ$2,$H15="Hold"),"Hold",NA())</f>
        <v>#N/A</v>
      </c>
      <c r="BR15" s="55" t="e">
        <f>IF(AND(COUNT($U$4:$U15)=BR$2,$H15="Hold"),"Hold",NA())</f>
        <v>#N/A</v>
      </c>
      <c r="BS15" s="55" t="e">
        <f>IF(AND(COUNT($U$4:$U15)=BS$2,$H15="Hold"),"Hold",NA())</f>
        <v>#N/A</v>
      </c>
    </row>
    <row r="16" spans="1:73" s="96" customFormat="1" ht="18.75" customHeight="1" thickTop="1" x14ac:dyDescent="0.25">
      <c r="B16" s="23"/>
      <c r="C16" s="95"/>
      <c r="D16" s="9">
        <f t="shared" si="2"/>
        <v>24</v>
      </c>
      <c r="E16" s="10">
        <f t="shared" si="3"/>
        <v>42758</v>
      </c>
      <c r="F16" s="5" t="str">
        <f>IFERROR(IF(COUNT(G$4:G16)=0,"",IF(H16="Hold",F15,IF(ISNUMBER(U16),G16,F15+V16))),"")</f>
        <v/>
      </c>
      <c r="G16" s="13"/>
      <c r="H16" s="27"/>
      <c r="I16" s="17"/>
      <c r="J16" s="93"/>
      <c r="K16" s="34"/>
      <c r="L16" s="148" t="s">
        <v>60</v>
      </c>
      <c r="M16" s="148"/>
      <c r="N16" s="138"/>
      <c r="O16" s="139"/>
      <c r="P16" s="37"/>
      <c r="R16" s="46">
        <v>13</v>
      </c>
      <c r="S16" s="47" t="e">
        <f t="shared" si="0"/>
        <v>#N/A</v>
      </c>
      <c r="T16" s="47"/>
      <c r="U16" s="52" t="str">
        <f>IF(H16="30 Mins",$N$19,IF(H16="45 Mins",$N$20,IF(H16="60 Mins",$N$21,IF(H16="Alt 1",$N$22,IF(H16="Alt 2",$N$23,IF(H16="Alt 3",$N$24,IF(H16="Alt 4",$N$25,IF(H16="Alt 5",#REF!,IF(H16="Change",V15,"")))))))))</f>
        <v/>
      </c>
      <c r="V16" s="53" t="e">
        <f>IF(COUNT(U$4:U16)=0,NA(),IF(ISNUMBER(U16),U16,V15))</f>
        <v>#N/A</v>
      </c>
      <c r="W16" s="48" t="e">
        <f t="shared" si="1"/>
        <v>#N/A</v>
      </c>
      <c r="X16" s="72" t="str">
        <f>IF(AND(ISNUMBER($S16),COUNT($U$4:$U16)=X$2),$S16,"")</f>
        <v/>
      </c>
      <c r="Y16" s="72" t="str">
        <f>IF(AND(ISNUMBER($S16),COUNT($U$4:$U16)=Y$2),$S16,"")</f>
        <v/>
      </c>
      <c r="Z16" s="72" t="str">
        <f>IF(AND(ISNUMBER($S16),COUNT($U$4:$U16)=Z$2),$S16,"")</f>
        <v/>
      </c>
      <c r="AA16" s="72" t="str">
        <f>IF(AND(ISNUMBER($S16),COUNT($U$4:$U16)=AA$2),$S16,"")</f>
        <v/>
      </c>
      <c r="AB16" s="72" t="str">
        <f>IF(AND(ISNUMBER($S16),COUNT($U$4:$U16)=AB$2),$S16,"")</f>
        <v/>
      </c>
      <c r="AC16" s="72" t="str">
        <f>IF(AND(ISNUMBER($S16),COUNT($U$4:$U16)=AC$2),$S16,"")</f>
        <v/>
      </c>
      <c r="AD16" s="72" t="str">
        <f>IF(AND(ISNUMBER($S16),COUNT($U$4:$U16)=AD$2),$S16,"")</f>
        <v/>
      </c>
      <c r="AE16" s="72" t="str">
        <f>IF(AND(ISNUMBER($S16),COUNT($U$4:$U16)=AE$2),$S16,"")</f>
        <v/>
      </c>
      <c r="AF16" s="72" t="str">
        <f>IF(AND(ISNUMBER($S16),COUNT($U$4:$U16)=AF$2),$S16,"")</f>
        <v/>
      </c>
      <c r="AG16" s="72" t="str">
        <f>IF(AND(ISNUMBER($S16),COUNT($U$4:$U16)=AG$2),$S16,"")</f>
        <v/>
      </c>
      <c r="AH16" s="72" t="str">
        <f>IF(AND(ISNUMBER($S16),COUNT($U$4:$U16)=AH$2),$S16,"")</f>
        <v/>
      </c>
      <c r="AI16" s="72" t="str">
        <f>IF(AND(ISNUMBER($S16),COUNT($U$4:$U16)=AI$2),$S16,"")</f>
        <v/>
      </c>
      <c r="AJ16" s="51" t="e">
        <f>IFERROR(IF(COUNT($U$4:$U16)&lt;&gt;AJ$2,NA(),SLOPE(X$4:X$26,$R$4:$R$26)*($R16-COUNTIF(BH$4:BH16,"Hold"))+INTERCEPT(X$4:X$26,$R$4:$R$26)),NA())</f>
        <v>#N/A</v>
      </c>
      <c r="AK16" s="51" t="e">
        <f>IFERROR(IF(COUNT($U$4:$U16)&lt;&gt;AK$2,NA(),SLOPE(Y$4:Y$26,$R$4:$R$26)*($R16-COUNTIF(BI$4:BI16,"Hold"))+INTERCEPT(Y$4:Y$26,$R$4:$R$26)),NA())</f>
        <v>#N/A</v>
      </c>
      <c r="AL16" s="51" t="e">
        <f>IFERROR(IF(COUNT($U$4:$U16)&lt;&gt;AL$2,NA(),SLOPE(Z$4:Z$26,$R$4:$R$26)*($R16-COUNTIF(BJ$4:BJ16,"Hold"))+INTERCEPT(Z$4:Z$26,$R$4:$R$26)),NA())</f>
        <v>#N/A</v>
      </c>
      <c r="AM16" s="51" t="e">
        <f>IFERROR(IF(COUNT($U$4:$U16)&lt;&gt;AM$2,NA(),SLOPE(AA$4:AA$26,$R$4:$R$26)*($R16-COUNTIF(BK$4:BK16,"Hold"))+INTERCEPT(AA$4:AA$26,$R$4:$R$26)),NA())</f>
        <v>#N/A</v>
      </c>
      <c r="AN16" s="51" t="e">
        <f>IFERROR(IF(COUNT($U$4:$U16)&lt;&gt;AN$2,NA(),SLOPE(AB$4:AB$26,$R$4:$R$26)*($R16-COUNTIF(BL$4:BL16,"Hold"))+INTERCEPT(AB$4:AB$26,$R$4:$R$26)),NA())</f>
        <v>#N/A</v>
      </c>
      <c r="AO16" s="51" t="e">
        <f>IFERROR(IF(COUNT($U$4:$U16)&lt;&gt;AO$2,NA(),SLOPE(AC$4:AC$26,$R$4:$R$26)*($R16-COUNTIF(BM$4:BM16,"Hold"))+INTERCEPT(AC$4:AC$26,$R$4:$R$26)),NA())</f>
        <v>#N/A</v>
      </c>
      <c r="AP16" s="51" t="e">
        <f>IFERROR(IF(COUNT($U$4:$U16)&lt;&gt;AP$2,NA(),SLOPE(AD$4:AD$26,$R$4:$R$26)*($R16-COUNTIF(BN$4:BN16,"Hold"))+INTERCEPT(AD$4:AD$26,$R$4:$R$26)),NA())</f>
        <v>#N/A</v>
      </c>
      <c r="AQ16" s="51" t="e">
        <f>IFERROR(IF(COUNT($U$4:$U16)&lt;&gt;AQ$2,NA(),SLOPE(AE$4:AE$26,$R$4:$R$26)*($R16-COUNTIF(BO$4:BO16,"Hold"))+INTERCEPT(AE$4:AE$26,$R$4:$R$26)),NA())</f>
        <v>#N/A</v>
      </c>
      <c r="AR16" s="51" t="e">
        <f>IFERROR(IF(COUNT($U$4:$U16)&lt;&gt;AR$2,NA(),SLOPE(AF$4:AF$26,$R$4:$R$26)*($R16-COUNTIF(BP$4:BP16,"Hold"))+INTERCEPT(AF$4:AF$26,$R$4:$R$26)),NA())</f>
        <v>#N/A</v>
      </c>
      <c r="AS16" s="51" t="e">
        <f>IFERROR(IF(COUNT($U$4:$U16)&lt;&gt;AS$2,NA(),SLOPE(AG$4:AG$26,$R$4:$R$26)*($R16-COUNTIF(BQ$4:BQ16,"Hold"))+INTERCEPT(AG$4:AG$26,$R$4:$R$26)),NA())</f>
        <v>#N/A</v>
      </c>
      <c r="AT16" s="51" t="e">
        <f>IFERROR(IF(COUNT($U$4:$U16)&lt;&gt;AT$2,NA(),SLOPE(AH$4:AH$26,$R$4:$R$26)*($R16-COUNTIF(BR$4:BR16,"Hold"))+INTERCEPT(AH$4:AH$26,$R$4:$R$26)),NA())</f>
        <v>#N/A</v>
      </c>
      <c r="AU16" s="51" t="e">
        <f>IFERROR(IF(COUNT($U$4:$U16)&lt;&gt;AU$2,NA(),SLOPE(AI$4:AI$26,$R$4:$R$26)*($R16-COUNTIF(BS$4:BS16,"Hold"))+INTERCEPT(AI$4:AI$26,$R$4:$R$26)),NA())</f>
        <v>#N/A</v>
      </c>
      <c r="AV16" s="57" t="e">
        <f>IF(AND(ISNUMBER($U16),COUNT($U$4:$U16)=AV$2),$G16,IF($H16="Hold",AV15,IF(COUNT($U$4:$U16)=AV$2,$V16+AV15,NA())))</f>
        <v>#N/A</v>
      </c>
      <c r="AW16" s="57" t="e">
        <f>IF(AND(ISNUMBER($U16),COUNT($U$4:$U16)=AW$2),$G16,IF($H16="Hold",AW15,IF(COUNT($U$4:$U16)=AW$2,$V16+AW15,NA())))</f>
        <v>#N/A</v>
      </c>
      <c r="AX16" s="57" t="e">
        <f>IF(AND(ISNUMBER($U16),COUNT($U$4:$U16)=AX$2),$G16,IF($H16="Hold",AX15,IF(COUNT($U$4:$U16)=AX$2,$V16+AX15,NA())))</f>
        <v>#N/A</v>
      </c>
      <c r="AY16" s="57" t="e">
        <f>IF(AND(ISNUMBER($U16),COUNT($U$4:$U16)=AY$2),$G16,IF($H16="Hold",AY15,IF(COUNT($U$4:$U16)=AY$2,$V16+AY15,NA())))</f>
        <v>#N/A</v>
      </c>
      <c r="AZ16" s="57" t="e">
        <f>IF(AND(ISNUMBER($U16),COUNT($U$4:$U16)=AZ$2),$G16,IF($H16="Hold",AZ15,IF(COUNT($U$4:$U16)=AZ$2,$V16+AZ15,NA())))</f>
        <v>#N/A</v>
      </c>
      <c r="BA16" s="57" t="e">
        <f>IF(AND(ISNUMBER($U16),COUNT($U$4:$U16)=BA$2),$G16,IF($H16="Hold",BA15,IF(COUNT($U$4:$U16)=BA$2,$V16+BA15,NA())))</f>
        <v>#N/A</v>
      </c>
      <c r="BB16" s="57" t="e">
        <f>IF(AND(ISNUMBER($U16),COUNT($U$4:$U16)=BB$2),$G16,IF($H16="Hold",BB15,IF(COUNT($U$4:$U16)=BB$2,$V16+BB15,NA())))</f>
        <v>#N/A</v>
      </c>
      <c r="BC16" s="57" t="e">
        <f>IF(AND(ISNUMBER($U16),COUNT($U$4:$U16)=BC$2),$G16,IF($H16="Hold",BC15,IF(COUNT($U$4:$U16)=BC$2,$V16+BC15,NA())))</f>
        <v>#N/A</v>
      </c>
      <c r="BD16" s="57" t="e">
        <f>IF(AND(ISNUMBER($U16),COUNT($U$4:$U16)=BD$2),$G16,IF($H16="Hold",BD15,IF(COUNT($U$4:$U16)=BD$2,$V16+BD15,NA())))</f>
        <v>#N/A</v>
      </c>
      <c r="BE16" s="57" t="e">
        <f>IF(AND(ISNUMBER($U16),COUNT($U$4:$U16)=BE$2),$G16,IF($H16="Hold",BE15,IF(COUNT($U$4:$U16)=BE$2,$V16+BE15,NA())))</f>
        <v>#N/A</v>
      </c>
      <c r="BF16" s="57" t="e">
        <f>IF(AND(ISNUMBER($U16),COUNT($U$4:$U16)=BF$2),$G16,IF($H16="Hold",BF15,IF(COUNT($U$4:$U16)=BF$2,$V16+BF15,NA())))</f>
        <v>#N/A</v>
      </c>
      <c r="BG16" s="57" t="e">
        <f>IF(AND(ISNUMBER($U16),COUNT($U$4:$U16)=BG$2),$G16,IF($H16="Hold",BG15,IF(COUNT($U$4:$U16)=BG$2,$V16+BG15,NA())))</f>
        <v>#N/A</v>
      </c>
      <c r="BH16" s="55" t="e">
        <f>IF(AND(COUNT($U$4:$U16)=BH$2,$H16="Hold"),"Hold",NA())</f>
        <v>#N/A</v>
      </c>
      <c r="BI16" s="55" t="e">
        <f>IF(AND(COUNT($U$4:$U16)=BI$2,$H16="Hold"),"Hold",NA())</f>
        <v>#N/A</v>
      </c>
      <c r="BJ16" s="55" t="e">
        <f>IF(AND(COUNT($U$4:$U16)=BJ$2,$H16="Hold"),"Hold",NA())</f>
        <v>#N/A</v>
      </c>
      <c r="BK16" s="55" t="e">
        <f>IF(AND(COUNT($U$4:$U16)=BK$2,$H16="Hold"),"Hold",NA())</f>
        <v>#N/A</v>
      </c>
      <c r="BL16" s="55" t="e">
        <f>IF(AND(COUNT($U$4:$U16)=BL$2,$H16="Hold"),"Hold",NA())</f>
        <v>#N/A</v>
      </c>
      <c r="BM16" s="55" t="e">
        <f>IF(AND(COUNT($U$4:$U16)=BM$2,$H16="Hold"),"Hold",NA())</f>
        <v>#N/A</v>
      </c>
      <c r="BN16" s="55" t="e">
        <f>IF(AND(COUNT($U$4:$U16)=BN$2,$H16="Hold"),"Hold",NA())</f>
        <v>#N/A</v>
      </c>
      <c r="BO16" s="55" t="e">
        <f>IF(AND(COUNT($U$4:$U16)=BO$2,$H16="Hold"),"Hold",NA())</f>
        <v>#N/A</v>
      </c>
      <c r="BP16" s="55" t="e">
        <f>IF(AND(COUNT($U$4:$U16)=BP$2,$H16="Hold"),"Hold",NA())</f>
        <v>#N/A</v>
      </c>
      <c r="BQ16" s="55" t="e">
        <f>IF(AND(COUNT($U$4:$U16)=BQ$2,$H16="Hold"),"Hold",NA())</f>
        <v>#N/A</v>
      </c>
      <c r="BR16" s="55" t="e">
        <f>IF(AND(COUNT($U$4:$U16)=BR$2,$H16="Hold"),"Hold",NA())</f>
        <v>#N/A</v>
      </c>
      <c r="BS16" s="55" t="e">
        <f>IF(AND(COUNT($U$4:$U16)=BS$2,$H16="Hold"),"Hold",NA())</f>
        <v>#N/A</v>
      </c>
    </row>
    <row r="17" spans="1:71" s="96" customFormat="1" ht="18.75" customHeight="1" x14ac:dyDescent="0.25">
      <c r="B17" s="23"/>
      <c r="C17" s="95"/>
      <c r="D17" s="9">
        <f t="shared" si="2"/>
        <v>26</v>
      </c>
      <c r="E17" s="10">
        <f t="shared" si="3"/>
        <v>42772</v>
      </c>
      <c r="F17" s="5" t="str">
        <f>IFERROR(IF(COUNT(G$4:G17)=0,"",IF(H17="Hold",F16,IF(ISNUMBER(U17),G17,F16+V17))),"")</f>
        <v/>
      </c>
      <c r="G17" s="13"/>
      <c r="H17" s="27"/>
      <c r="I17" s="17"/>
      <c r="J17" s="93"/>
      <c r="K17" s="34"/>
      <c r="L17" s="74"/>
      <c r="M17" s="74"/>
      <c r="N17" s="75"/>
      <c r="O17" s="75"/>
      <c r="P17" s="37"/>
      <c r="R17" s="46">
        <v>14</v>
      </c>
      <c r="S17" s="47" t="e">
        <f t="shared" si="0"/>
        <v>#N/A</v>
      </c>
      <c r="T17" s="47"/>
      <c r="U17" s="52" t="str">
        <f>IF(H17="30 Mins",$N$19,IF(H17="45 Mins",$N$20,IF(H17="60 Mins",$N$21,IF(H17="Alt 1",$N$22,IF(H17="Alt 2",$N$23,IF(H17="Alt 3",$N$24,IF(H17="Alt 4",$N$25,IF(H17="Alt 5",#REF!,IF(H17="Change",V16,"")))))))))</f>
        <v/>
      </c>
      <c r="V17" s="53" t="e">
        <f>IF(COUNT(U$4:U17)=0,NA(),IF(ISNUMBER(U17),U17,V16))</f>
        <v>#N/A</v>
      </c>
      <c r="W17" s="48" t="e">
        <f t="shared" si="1"/>
        <v>#N/A</v>
      </c>
      <c r="X17" s="72" t="str">
        <f>IF(AND(ISNUMBER($S17),COUNT($U$4:$U17)=X$2),$S17,"")</f>
        <v/>
      </c>
      <c r="Y17" s="72" t="str">
        <f>IF(AND(ISNUMBER($S17),COUNT($U$4:$U17)=Y$2),$S17,"")</f>
        <v/>
      </c>
      <c r="Z17" s="72" t="str">
        <f>IF(AND(ISNUMBER($S17),COUNT($U$4:$U17)=Z$2),$S17,"")</f>
        <v/>
      </c>
      <c r="AA17" s="72" t="str">
        <f>IF(AND(ISNUMBER($S17),COUNT($U$4:$U17)=AA$2),$S17,"")</f>
        <v/>
      </c>
      <c r="AB17" s="72" t="str">
        <f>IF(AND(ISNUMBER($S17),COUNT($U$4:$U17)=AB$2),$S17,"")</f>
        <v/>
      </c>
      <c r="AC17" s="72" t="str">
        <f>IF(AND(ISNUMBER($S17),COUNT($U$4:$U17)=AC$2),$S17,"")</f>
        <v/>
      </c>
      <c r="AD17" s="72" t="str">
        <f>IF(AND(ISNUMBER($S17),COUNT($U$4:$U17)=AD$2),$S17,"")</f>
        <v/>
      </c>
      <c r="AE17" s="72" t="str">
        <f>IF(AND(ISNUMBER($S17),COUNT($U$4:$U17)=AE$2),$S17,"")</f>
        <v/>
      </c>
      <c r="AF17" s="72" t="str">
        <f>IF(AND(ISNUMBER($S17),COUNT($U$4:$U17)=AF$2),$S17,"")</f>
        <v/>
      </c>
      <c r="AG17" s="72" t="str">
        <f>IF(AND(ISNUMBER($S17),COUNT($U$4:$U17)=AG$2),$S17,"")</f>
        <v/>
      </c>
      <c r="AH17" s="72" t="str">
        <f>IF(AND(ISNUMBER($S17),COUNT($U$4:$U17)=AH$2),$S17,"")</f>
        <v/>
      </c>
      <c r="AI17" s="72" t="str">
        <f>IF(AND(ISNUMBER($S17),COUNT($U$4:$U17)=AI$2),$S17,"")</f>
        <v/>
      </c>
      <c r="AJ17" s="51" t="e">
        <f>IFERROR(IF(COUNT($U$4:$U17)&lt;&gt;AJ$2,NA(),SLOPE(X$4:X$26,$R$4:$R$26)*($R17-COUNTIF(BH$4:BH17,"Hold"))+INTERCEPT(X$4:X$26,$R$4:$R$26)),NA())</f>
        <v>#N/A</v>
      </c>
      <c r="AK17" s="51" t="e">
        <f>IFERROR(IF(COUNT($U$4:$U17)&lt;&gt;AK$2,NA(),SLOPE(Y$4:Y$26,$R$4:$R$26)*($R17-COUNTIF(BI$4:BI17,"Hold"))+INTERCEPT(Y$4:Y$26,$R$4:$R$26)),NA())</f>
        <v>#N/A</v>
      </c>
      <c r="AL17" s="51" t="e">
        <f>IFERROR(IF(COUNT($U$4:$U17)&lt;&gt;AL$2,NA(),SLOPE(Z$4:Z$26,$R$4:$R$26)*($R17-COUNTIF(BJ$4:BJ17,"Hold"))+INTERCEPT(Z$4:Z$26,$R$4:$R$26)),NA())</f>
        <v>#N/A</v>
      </c>
      <c r="AM17" s="51" t="e">
        <f>IFERROR(IF(COUNT($U$4:$U17)&lt;&gt;AM$2,NA(),SLOPE(AA$4:AA$26,$R$4:$R$26)*($R17-COUNTIF(BK$4:BK17,"Hold"))+INTERCEPT(AA$4:AA$26,$R$4:$R$26)),NA())</f>
        <v>#N/A</v>
      </c>
      <c r="AN17" s="51" t="e">
        <f>IFERROR(IF(COUNT($U$4:$U17)&lt;&gt;AN$2,NA(),SLOPE(AB$4:AB$26,$R$4:$R$26)*($R17-COUNTIF(BL$4:BL17,"Hold"))+INTERCEPT(AB$4:AB$26,$R$4:$R$26)),NA())</f>
        <v>#N/A</v>
      </c>
      <c r="AO17" s="51" t="e">
        <f>IFERROR(IF(COUNT($U$4:$U17)&lt;&gt;AO$2,NA(),SLOPE(AC$4:AC$26,$R$4:$R$26)*($R17-COUNTIF(BM$4:BM17,"Hold"))+INTERCEPT(AC$4:AC$26,$R$4:$R$26)),NA())</f>
        <v>#N/A</v>
      </c>
      <c r="AP17" s="51" t="e">
        <f>IFERROR(IF(COUNT($U$4:$U17)&lt;&gt;AP$2,NA(),SLOPE(AD$4:AD$26,$R$4:$R$26)*($R17-COUNTIF(BN$4:BN17,"Hold"))+INTERCEPT(AD$4:AD$26,$R$4:$R$26)),NA())</f>
        <v>#N/A</v>
      </c>
      <c r="AQ17" s="51" t="e">
        <f>IFERROR(IF(COUNT($U$4:$U17)&lt;&gt;AQ$2,NA(),SLOPE(AE$4:AE$26,$R$4:$R$26)*($R17-COUNTIF(BO$4:BO17,"Hold"))+INTERCEPT(AE$4:AE$26,$R$4:$R$26)),NA())</f>
        <v>#N/A</v>
      </c>
      <c r="AR17" s="51" t="e">
        <f>IFERROR(IF(COUNT($U$4:$U17)&lt;&gt;AR$2,NA(),SLOPE(AF$4:AF$26,$R$4:$R$26)*($R17-COUNTIF(BP$4:BP17,"Hold"))+INTERCEPT(AF$4:AF$26,$R$4:$R$26)),NA())</f>
        <v>#N/A</v>
      </c>
      <c r="AS17" s="51" t="e">
        <f>IFERROR(IF(COUNT($U$4:$U17)&lt;&gt;AS$2,NA(),SLOPE(AG$4:AG$26,$R$4:$R$26)*($R17-COUNTIF(BQ$4:BQ17,"Hold"))+INTERCEPT(AG$4:AG$26,$R$4:$R$26)),NA())</f>
        <v>#N/A</v>
      </c>
      <c r="AT17" s="51" t="e">
        <f>IFERROR(IF(COUNT($U$4:$U17)&lt;&gt;AT$2,NA(),SLOPE(AH$4:AH$26,$R$4:$R$26)*($R17-COUNTIF(BR$4:BR17,"Hold"))+INTERCEPT(AH$4:AH$26,$R$4:$R$26)),NA())</f>
        <v>#N/A</v>
      </c>
      <c r="AU17" s="51" t="e">
        <f>IFERROR(IF(COUNT($U$4:$U17)&lt;&gt;AU$2,NA(),SLOPE(AI$4:AI$26,$R$4:$R$26)*($R17-COUNTIF(BS$4:BS17,"Hold"))+INTERCEPT(AI$4:AI$26,$R$4:$R$26)),NA())</f>
        <v>#N/A</v>
      </c>
      <c r="AV17" s="57" t="e">
        <f>IF(AND(ISNUMBER($U17),COUNT($U$4:$U17)=AV$2),$G17,IF($H17="Hold",AV16,IF(COUNT($U$4:$U17)=AV$2,$V17+AV16,NA())))</f>
        <v>#N/A</v>
      </c>
      <c r="AW17" s="57" t="e">
        <f>IF(AND(ISNUMBER($U17),COUNT($U$4:$U17)=AW$2),$G17,IF($H17="Hold",AW16,IF(COUNT($U$4:$U17)=AW$2,$V17+AW16,NA())))</f>
        <v>#N/A</v>
      </c>
      <c r="AX17" s="57" t="e">
        <f>IF(AND(ISNUMBER($U17),COUNT($U$4:$U17)=AX$2),$G17,IF($H17="Hold",AX16,IF(COUNT($U$4:$U17)=AX$2,$V17+AX16,NA())))</f>
        <v>#N/A</v>
      </c>
      <c r="AY17" s="57" t="e">
        <f>IF(AND(ISNUMBER($U17),COUNT($U$4:$U17)=AY$2),$G17,IF($H17="Hold",AY16,IF(COUNT($U$4:$U17)=AY$2,$V17+AY16,NA())))</f>
        <v>#N/A</v>
      </c>
      <c r="AZ17" s="57" t="e">
        <f>IF(AND(ISNUMBER($U17),COUNT($U$4:$U17)=AZ$2),$G17,IF($H17="Hold",AZ16,IF(COUNT($U$4:$U17)=AZ$2,$V17+AZ16,NA())))</f>
        <v>#N/A</v>
      </c>
      <c r="BA17" s="57" t="e">
        <f>IF(AND(ISNUMBER($U17),COUNT($U$4:$U17)=BA$2),$G17,IF($H17="Hold",BA16,IF(COUNT($U$4:$U17)=BA$2,$V17+BA16,NA())))</f>
        <v>#N/A</v>
      </c>
      <c r="BB17" s="57" t="e">
        <f>IF(AND(ISNUMBER($U17),COUNT($U$4:$U17)=BB$2),$G17,IF($H17="Hold",BB16,IF(COUNT($U$4:$U17)=BB$2,$V17+BB16,NA())))</f>
        <v>#N/A</v>
      </c>
      <c r="BC17" s="57" t="e">
        <f>IF(AND(ISNUMBER($U17),COUNT($U$4:$U17)=BC$2),$G17,IF($H17="Hold",BC16,IF(COUNT($U$4:$U17)=BC$2,$V17+BC16,NA())))</f>
        <v>#N/A</v>
      </c>
      <c r="BD17" s="57" t="e">
        <f>IF(AND(ISNUMBER($U17),COUNT($U$4:$U17)=BD$2),$G17,IF($H17="Hold",BD16,IF(COUNT($U$4:$U17)=BD$2,$V17+BD16,NA())))</f>
        <v>#N/A</v>
      </c>
      <c r="BE17" s="57" t="e">
        <f>IF(AND(ISNUMBER($U17),COUNT($U$4:$U17)=BE$2),$G17,IF($H17="Hold",BE16,IF(COUNT($U$4:$U17)=BE$2,$V17+BE16,NA())))</f>
        <v>#N/A</v>
      </c>
      <c r="BF17" s="57" t="e">
        <f>IF(AND(ISNUMBER($U17),COUNT($U$4:$U17)=BF$2),$G17,IF($H17="Hold",BF16,IF(COUNT($U$4:$U17)=BF$2,$V17+BF16,NA())))</f>
        <v>#N/A</v>
      </c>
      <c r="BG17" s="57" t="e">
        <f>IF(AND(ISNUMBER($U17),COUNT($U$4:$U17)=BG$2),$G17,IF($H17="Hold",BG16,IF(COUNT($U$4:$U17)=BG$2,$V17+BG16,NA())))</f>
        <v>#N/A</v>
      </c>
      <c r="BH17" s="55" t="e">
        <f>IF(AND(COUNT($U$4:$U17)=BH$2,$H17="Hold"),"Hold",NA())</f>
        <v>#N/A</v>
      </c>
      <c r="BI17" s="55" t="e">
        <f>IF(AND(COUNT($U$4:$U17)=BI$2,$H17="Hold"),"Hold",NA())</f>
        <v>#N/A</v>
      </c>
      <c r="BJ17" s="55" t="e">
        <f>IF(AND(COUNT($U$4:$U17)=BJ$2,$H17="Hold"),"Hold",NA())</f>
        <v>#N/A</v>
      </c>
      <c r="BK17" s="55" t="e">
        <f>IF(AND(COUNT($U$4:$U17)=BK$2,$H17="Hold"),"Hold",NA())</f>
        <v>#N/A</v>
      </c>
      <c r="BL17" s="55" t="e">
        <f>IF(AND(COUNT($U$4:$U17)=BL$2,$H17="Hold"),"Hold",NA())</f>
        <v>#N/A</v>
      </c>
      <c r="BM17" s="55" t="e">
        <f>IF(AND(COUNT($U$4:$U17)=BM$2,$H17="Hold"),"Hold",NA())</f>
        <v>#N/A</v>
      </c>
      <c r="BN17" s="55" t="e">
        <f>IF(AND(COUNT($U$4:$U17)=BN$2,$H17="Hold"),"Hold",NA())</f>
        <v>#N/A</v>
      </c>
      <c r="BO17" s="55" t="e">
        <f>IF(AND(COUNT($U$4:$U17)=BO$2,$H17="Hold"),"Hold",NA())</f>
        <v>#N/A</v>
      </c>
      <c r="BP17" s="55" t="e">
        <f>IF(AND(COUNT($U$4:$U17)=BP$2,$H17="Hold"),"Hold",NA())</f>
        <v>#N/A</v>
      </c>
      <c r="BQ17" s="55" t="e">
        <f>IF(AND(COUNT($U$4:$U17)=BQ$2,$H17="Hold"),"Hold",NA())</f>
        <v>#N/A</v>
      </c>
      <c r="BR17" s="55" t="e">
        <f>IF(AND(COUNT($U$4:$U17)=BR$2,$H17="Hold"),"Hold",NA())</f>
        <v>#N/A</v>
      </c>
      <c r="BS17" s="55" t="e">
        <f>IF(AND(COUNT($U$4:$U17)=BS$2,$H17="Hold"),"Hold",NA())</f>
        <v>#N/A</v>
      </c>
    </row>
    <row r="18" spans="1:71" s="96" customFormat="1" ht="18.75" customHeight="1" x14ac:dyDescent="0.25">
      <c r="B18" s="23"/>
      <c r="C18" s="95"/>
      <c r="D18" s="9">
        <f t="shared" si="2"/>
        <v>28</v>
      </c>
      <c r="E18" s="10">
        <f t="shared" si="3"/>
        <v>42786</v>
      </c>
      <c r="F18" s="5" t="str">
        <f>IFERROR(IF(COUNT(G$4:G18)=0,"",IF(H18="Hold",F17,IF(ISNUMBER(U18),G18,F17+V18))),"")</f>
        <v/>
      </c>
      <c r="G18" s="13"/>
      <c r="H18" s="27"/>
      <c r="I18" s="17"/>
      <c r="J18" s="93"/>
      <c r="K18" s="34"/>
      <c r="L18" s="155" t="s">
        <v>73</v>
      </c>
      <c r="M18" s="155"/>
      <c r="N18" s="155"/>
      <c r="O18" s="155"/>
      <c r="P18" s="37"/>
      <c r="R18" s="46">
        <v>15</v>
      </c>
      <c r="S18" s="47" t="e">
        <f t="shared" si="0"/>
        <v>#N/A</v>
      </c>
      <c r="T18" s="47"/>
      <c r="U18" s="52" t="str">
        <f>IF(H18="30 Mins",$N$19,IF(H18="45 Mins",$N$20,IF(H18="60 Mins",$N$21,IF(H18="Alt 1",$N$22,IF(H18="Alt 2",$N$23,IF(H18="Alt 3",$N$24,IF(H18="Alt 4",$N$25,IF(H18="Alt 5",#REF!,IF(H18="Change",V17,"")))))))))</f>
        <v/>
      </c>
      <c r="V18" s="53" t="e">
        <f>IF(COUNT(U$4:U18)=0,NA(),IF(ISNUMBER(U18),U18,V17))</f>
        <v>#N/A</v>
      </c>
      <c r="W18" s="48" t="e">
        <f t="shared" si="1"/>
        <v>#N/A</v>
      </c>
      <c r="X18" s="72" t="str">
        <f>IF(AND(ISNUMBER($S18),COUNT($U$4:$U18)=X$2),$S18,"")</f>
        <v/>
      </c>
      <c r="Y18" s="72" t="str">
        <f>IF(AND(ISNUMBER($S18),COUNT($U$4:$U18)=Y$2),$S18,"")</f>
        <v/>
      </c>
      <c r="Z18" s="72" t="str">
        <f>IF(AND(ISNUMBER($S18),COUNT($U$4:$U18)=Z$2),$S18,"")</f>
        <v/>
      </c>
      <c r="AA18" s="72" t="str">
        <f>IF(AND(ISNUMBER($S18),COUNT($U$4:$U18)=AA$2),$S18,"")</f>
        <v/>
      </c>
      <c r="AB18" s="72" t="str">
        <f>IF(AND(ISNUMBER($S18),COUNT($U$4:$U18)=AB$2),$S18,"")</f>
        <v/>
      </c>
      <c r="AC18" s="72" t="str">
        <f>IF(AND(ISNUMBER($S18),COUNT($U$4:$U18)=AC$2),$S18,"")</f>
        <v/>
      </c>
      <c r="AD18" s="72" t="str">
        <f>IF(AND(ISNUMBER($S18),COUNT($U$4:$U18)=AD$2),$S18,"")</f>
        <v/>
      </c>
      <c r="AE18" s="72" t="str">
        <f>IF(AND(ISNUMBER($S18),COUNT($U$4:$U18)=AE$2),$S18,"")</f>
        <v/>
      </c>
      <c r="AF18" s="72" t="str">
        <f>IF(AND(ISNUMBER($S18),COUNT($U$4:$U18)=AF$2),$S18,"")</f>
        <v/>
      </c>
      <c r="AG18" s="72" t="str">
        <f>IF(AND(ISNUMBER($S18),COUNT($U$4:$U18)=AG$2),$S18,"")</f>
        <v/>
      </c>
      <c r="AH18" s="72" t="str">
        <f>IF(AND(ISNUMBER($S18),COUNT($U$4:$U18)=AH$2),$S18,"")</f>
        <v/>
      </c>
      <c r="AI18" s="72" t="str">
        <f>IF(AND(ISNUMBER($S18),COUNT($U$4:$U18)=AI$2),$S18,"")</f>
        <v/>
      </c>
      <c r="AJ18" s="51" t="e">
        <f>IFERROR(IF(COUNT($U$4:$U18)&lt;&gt;AJ$2,NA(),SLOPE(X$4:X$26,$R$4:$R$26)*($R18-COUNTIF(BH$4:BH18,"Hold"))+INTERCEPT(X$4:X$26,$R$4:$R$26)),NA())</f>
        <v>#N/A</v>
      </c>
      <c r="AK18" s="51" t="e">
        <f>IFERROR(IF(COUNT($U$4:$U18)&lt;&gt;AK$2,NA(),SLOPE(Y$4:Y$26,$R$4:$R$26)*($R18-COUNTIF(BI$4:BI18,"Hold"))+INTERCEPT(Y$4:Y$26,$R$4:$R$26)),NA())</f>
        <v>#N/A</v>
      </c>
      <c r="AL18" s="51" t="e">
        <f>IFERROR(IF(COUNT($U$4:$U18)&lt;&gt;AL$2,NA(),SLOPE(Z$4:Z$26,$R$4:$R$26)*($R18-COUNTIF(BJ$4:BJ18,"Hold"))+INTERCEPT(Z$4:Z$26,$R$4:$R$26)),NA())</f>
        <v>#N/A</v>
      </c>
      <c r="AM18" s="51" t="e">
        <f>IFERROR(IF(COUNT($U$4:$U18)&lt;&gt;AM$2,NA(),SLOPE(AA$4:AA$26,$R$4:$R$26)*($R18-COUNTIF(BK$4:BK18,"Hold"))+INTERCEPT(AA$4:AA$26,$R$4:$R$26)),NA())</f>
        <v>#N/A</v>
      </c>
      <c r="AN18" s="51" t="e">
        <f>IFERROR(IF(COUNT($U$4:$U18)&lt;&gt;AN$2,NA(),SLOPE(AB$4:AB$26,$R$4:$R$26)*($R18-COUNTIF(BL$4:BL18,"Hold"))+INTERCEPT(AB$4:AB$26,$R$4:$R$26)),NA())</f>
        <v>#N/A</v>
      </c>
      <c r="AO18" s="51" t="e">
        <f>IFERROR(IF(COUNT($U$4:$U18)&lt;&gt;AO$2,NA(),SLOPE(AC$4:AC$26,$R$4:$R$26)*($R18-COUNTIF(BM$4:BM18,"Hold"))+INTERCEPT(AC$4:AC$26,$R$4:$R$26)),NA())</f>
        <v>#N/A</v>
      </c>
      <c r="AP18" s="51" t="e">
        <f>IFERROR(IF(COUNT($U$4:$U18)&lt;&gt;AP$2,NA(),SLOPE(AD$4:AD$26,$R$4:$R$26)*($R18-COUNTIF(BN$4:BN18,"Hold"))+INTERCEPT(AD$4:AD$26,$R$4:$R$26)),NA())</f>
        <v>#N/A</v>
      </c>
      <c r="AQ18" s="51" t="e">
        <f>IFERROR(IF(COUNT($U$4:$U18)&lt;&gt;AQ$2,NA(),SLOPE(AE$4:AE$26,$R$4:$R$26)*($R18-COUNTIF(BO$4:BO18,"Hold"))+INTERCEPT(AE$4:AE$26,$R$4:$R$26)),NA())</f>
        <v>#N/A</v>
      </c>
      <c r="AR18" s="51" t="e">
        <f>IFERROR(IF(COUNT($U$4:$U18)&lt;&gt;AR$2,NA(),SLOPE(AF$4:AF$26,$R$4:$R$26)*($R18-COUNTIF(BP$4:BP18,"Hold"))+INTERCEPT(AF$4:AF$26,$R$4:$R$26)),NA())</f>
        <v>#N/A</v>
      </c>
      <c r="AS18" s="51" t="e">
        <f>IFERROR(IF(COUNT($U$4:$U18)&lt;&gt;AS$2,NA(),SLOPE(AG$4:AG$26,$R$4:$R$26)*($R18-COUNTIF(BQ$4:BQ18,"Hold"))+INTERCEPT(AG$4:AG$26,$R$4:$R$26)),NA())</f>
        <v>#N/A</v>
      </c>
      <c r="AT18" s="51" t="e">
        <f>IFERROR(IF(COUNT($U$4:$U18)&lt;&gt;AT$2,NA(),SLOPE(AH$4:AH$26,$R$4:$R$26)*($R18-COUNTIF(BR$4:BR18,"Hold"))+INTERCEPT(AH$4:AH$26,$R$4:$R$26)),NA())</f>
        <v>#N/A</v>
      </c>
      <c r="AU18" s="51" t="e">
        <f>IFERROR(IF(COUNT($U$4:$U18)&lt;&gt;AU$2,NA(),SLOPE(AI$4:AI$26,$R$4:$R$26)*($R18-COUNTIF(BS$4:BS18,"Hold"))+INTERCEPT(AI$4:AI$26,$R$4:$R$26)),NA())</f>
        <v>#N/A</v>
      </c>
      <c r="AV18" s="57" t="e">
        <f>IF(AND(ISNUMBER($U18),COUNT($U$4:$U18)=AV$2),$G18,IF($H18="Hold",AV17,IF(COUNT($U$4:$U18)=AV$2,$V18+AV17,NA())))</f>
        <v>#N/A</v>
      </c>
      <c r="AW18" s="57" t="e">
        <f>IF(AND(ISNUMBER($U18),COUNT($U$4:$U18)=AW$2),$G18,IF($H18="Hold",AW17,IF(COUNT($U$4:$U18)=AW$2,$V18+AW17,NA())))</f>
        <v>#N/A</v>
      </c>
      <c r="AX18" s="57" t="e">
        <f>IF(AND(ISNUMBER($U18),COUNT($U$4:$U18)=AX$2),$G18,IF($H18="Hold",AX17,IF(COUNT($U$4:$U18)=AX$2,$V18+AX17,NA())))</f>
        <v>#N/A</v>
      </c>
      <c r="AY18" s="57" t="e">
        <f>IF(AND(ISNUMBER($U18),COUNT($U$4:$U18)=AY$2),$G18,IF($H18="Hold",AY17,IF(COUNT($U$4:$U18)=AY$2,$V18+AY17,NA())))</f>
        <v>#N/A</v>
      </c>
      <c r="AZ18" s="57" t="e">
        <f>IF(AND(ISNUMBER($U18),COUNT($U$4:$U18)=AZ$2),$G18,IF($H18="Hold",AZ17,IF(COUNT($U$4:$U18)=AZ$2,$V18+AZ17,NA())))</f>
        <v>#N/A</v>
      </c>
      <c r="BA18" s="57" t="e">
        <f>IF(AND(ISNUMBER($U18),COUNT($U$4:$U18)=BA$2),$G18,IF($H18="Hold",BA17,IF(COUNT($U$4:$U18)=BA$2,$V18+BA17,NA())))</f>
        <v>#N/A</v>
      </c>
      <c r="BB18" s="57" t="e">
        <f>IF(AND(ISNUMBER($U18),COUNT($U$4:$U18)=BB$2),$G18,IF($H18="Hold",BB17,IF(COUNT($U$4:$U18)=BB$2,$V18+BB17,NA())))</f>
        <v>#N/A</v>
      </c>
      <c r="BC18" s="57" t="e">
        <f>IF(AND(ISNUMBER($U18),COUNT($U$4:$U18)=BC$2),$G18,IF($H18="Hold",BC17,IF(COUNT($U$4:$U18)=BC$2,$V18+BC17,NA())))</f>
        <v>#N/A</v>
      </c>
      <c r="BD18" s="57" t="e">
        <f>IF(AND(ISNUMBER($U18),COUNT($U$4:$U18)=BD$2),$G18,IF($H18="Hold",BD17,IF(COUNT($U$4:$U18)=BD$2,$V18+BD17,NA())))</f>
        <v>#N/A</v>
      </c>
      <c r="BE18" s="57" t="e">
        <f>IF(AND(ISNUMBER($U18),COUNT($U$4:$U18)=BE$2),$G18,IF($H18="Hold",BE17,IF(COUNT($U$4:$U18)=BE$2,$V18+BE17,NA())))</f>
        <v>#N/A</v>
      </c>
      <c r="BF18" s="57" t="e">
        <f>IF(AND(ISNUMBER($U18),COUNT($U$4:$U18)=BF$2),$G18,IF($H18="Hold",BF17,IF(COUNT($U$4:$U18)=BF$2,$V18+BF17,NA())))</f>
        <v>#N/A</v>
      </c>
      <c r="BG18" s="57" t="e">
        <f>IF(AND(ISNUMBER($U18),COUNT($U$4:$U18)=BG$2),$G18,IF($H18="Hold",BG17,IF(COUNT($U$4:$U18)=BG$2,$V18+BG17,NA())))</f>
        <v>#N/A</v>
      </c>
      <c r="BH18" s="55" t="e">
        <f>IF(AND(COUNT($U$4:$U18)=BH$2,$H18="Hold"),"Hold",NA())</f>
        <v>#N/A</v>
      </c>
      <c r="BI18" s="55" t="e">
        <f>IF(AND(COUNT($U$4:$U18)=BI$2,$H18="Hold"),"Hold",NA())</f>
        <v>#N/A</v>
      </c>
      <c r="BJ18" s="55" t="e">
        <f>IF(AND(COUNT($U$4:$U18)=BJ$2,$H18="Hold"),"Hold",NA())</f>
        <v>#N/A</v>
      </c>
      <c r="BK18" s="55" t="e">
        <f>IF(AND(COUNT($U$4:$U18)=BK$2,$H18="Hold"),"Hold",NA())</f>
        <v>#N/A</v>
      </c>
      <c r="BL18" s="55" t="e">
        <f>IF(AND(COUNT($U$4:$U18)=BL$2,$H18="Hold"),"Hold",NA())</f>
        <v>#N/A</v>
      </c>
      <c r="BM18" s="55" t="e">
        <f>IF(AND(COUNT($U$4:$U18)=BM$2,$H18="Hold"),"Hold",NA())</f>
        <v>#N/A</v>
      </c>
      <c r="BN18" s="55" t="e">
        <f>IF(AND(COUNT($U$4:$U18)=BN$2,$H18="Hold"),"Hold",NA())</f>
        <v>#N/A</v>
      </c>
      <c r="BO18" s="55" t="e">
        <f>IF(AND(COUNT($U$4:$U18)=BO$2,$H18="Hold"),"Hold",NA())</f>
        <v>#N/A</v>
      </c>
      <c r="BP18" s="55" t="e">
        <f>IF(AND(COUNT($U$4:$U18)=BP$2,$H18="Hold"),"Hold",NA())</f>
        <v>#N/A</v>
      </c>
      <c r="BQ18" s="55" t="e">
        <f>IF(AND(COUNT($U$4:$U18)=BQ$2,$H18="Hold"),"Hold",NA())</f>
        <v>#N/A</v>
      </c>
      <c r="BR18" s="55" t="e">
        <f>IF(AND(COUNT($U$4:$U18)=BR$2,$H18="Hold"),"Hold",NA())</f>
        <v>#N/A</v>
      </c>
      <c r="BS18" s="55" t="e">
        <f>IF(AND(COUNT($U$4:$U18)=BS$2,$H18="Hold"),"Hold",NA())</f>
        <v>#N/A</v>
      </c>
    </row>
    <row r="19" spans="1:71" s="96" customFormat="1" ht="18.75" customHeight="1" x14ac:dyDescent="0.25">
      <c r="B19" s="23"/>
      <c r="C19" s="95"/>
      <c r="D19" s="9">
        <f t="shared" si="2"/>
        <v>30</v>
      </c>
      <c r="E19" s="10">
        <f t="shared" si="3"/>
        <v>42800</v>
      </c>
      <c r="F19" s="5" t="str">
        <f>IFERROR(IF(COUNT(G$4:G19)=0,"",IF(H19="Hold",F18,IF(ISNUMBER(U19),G19,F18+V19))),"")</f>
        <v/>
      </c>
      <c r="G19" s="13"/>
      <c r="H19" s="27"/>
      <c r="I19" s="17"/>
      <c r="J19" s="93"/>
      <c r="K19" s="34"/>
      <c r="L19" s="39" t="s">
        <v>55</v>
      </c>
      <c r="M19" s="125" t="s">
        <v>79</v>
      </c>
      <c r="N19" s="97">
        <v>4.5</v>
      </c>
      <c r="O19" s="75"/>
      <c r="P19" s="37"/>
      <c r="R19" s="46">
        <v>16</v>
      </c>
      <c r="S19" s="47" t="e">
        <f t="shared" si="0"/>
        <v>#N/A</v>
      </c>
      <c r="T19" s="47"/>
      <c r="U19" s="52" t="str">
        <f>IF(H19="30 Mins",$N$19,IF(H19="45 Mins",$N$20,IF(H19="60 Mins",$N$21,IF(H19="Alt 1",$N$22,IF(H19="Alt 2",$N$23,IF(H19="Alt 3",$N$24,IF(H19="Alt 4",$N$25,IF(H19="Alt 5",#REF!,IF(H19="Change",V18,"")))))))))</f>
        <v/>
      </c>
      <c r="V19" s="53" t="e">
        <f>IF(COUNT(U$4:U19)=0,NA(),IF(ISNUMBER(U19),U19,V18))</f>
        <v>#N/A</v>
      </c>
      <c r="W19" s="48" t="e">
        <f t="shared" si="1"/>
        <v>#N/A</v>
      </c>
      <c r="X19" s="72" t="str">
        <f>IF(AND(ISNUMBER($S19),COUNT($U$4:$U19)=X$2),$S19,"")</f>
        <v/>
      </c>
      <c r="Y19" s="72" t="str">
        <f>IF(AND(ISNUMBER($S19),COUNT($U$4:$U19)=Y$2),$S19,"")</f>
        <v/>
      </c>
      <c r="Z19" s="72" t="str">
        <f>IF(AND(ISNUMBER($S19),COUNT($U$4:$U19)=Z$2),$S19,"")</f>
        <v/>
      </c>
      <c r="AA19" s="72" t="str">
        <f>IF(AND(ISNUMBER($S19),COUNT($U$4:$U19)=AA$2),$S19,"")</f>
        <v/>
      </c>
      <c r="AB19" s="72" t="str">
        <f>IF(AND(ISNUMBER($S19),COUNT($U$4:$U19)=AB$2),$S19,"")</f>
        <v/>
      </c>
      <c r="AC19" s="72" t="str">
        <f>IF(AND(ISNUMBER($S19),COUNT($U$4:$U19)=AC$2),$S19,"")</f>
        <v/>
      </c>
      <c r="AD19" s="72" t="str">
        <f>IF(AND(ISNUMBER($S19),COUNT($U$4:$U19)=AD$2),$S19,"")</f>
        <v/>
      </c>
      <c r="AE19" s="72" t="str">
        <f>IF(AND(ISNUMBER($S19),COUNT($U$4:$U19)=AE$2),$S19,"")</f>
        <v/>
      </c>
      <c r="AF19" s="72" t="str">
        <f>IF(AND(ISNUMBER($S19),COUNT($U$4:$U19)=AF$2),$S19,"")</f>
        <v/>
      </c>
      <c r="AG19" s="72" t="str">
        <f>IF(AND(ISNUMBER($S19),COUNT($U$4:$U19)=AG$2),$S19,"")</f>
        <v/>
      </c>
      <c r="AH19" s="72" t="str">
        <f>IF(AND(ISNUMBER($S19),COUNT($U$4:$U19)=AH$2),$S19,"")</f>
        <v/>
      </c>
      <c r="AI19" s="72" t="str">
        <f>IF(AND(ISNUMBER($S19),COUNT($U$4:$U19)=AI$2),$S19,"")</f>
        <v/>
      </c>
      <c r="AJ19" s="51" t="e">
        <f>IFERROR(IF(COUNT($U$4:$U19)&lt;&gt;AJ$2,NA(),SLOPE(X$4:X$26,$R$4:$R$26)*($R19-COUNTIF(BH$4:BH19,"Hold"))+INTERCEPT(X$4:X$26,$R$4:$R$26)),NA())</f>
        <v>#N/A</v>
      </c>
      <c r="AK19" s="51" t="e">
        <f>IFERROR(IF(COUNT($U$4:$U19)&lt;&gt;AK$2,NA(),SLOPE(Y$4:Y$26,$R$4:$R$26)*($R19-COUNTIF(BI$4:BI19,"Hold"))+INTERCEPT(Y$4:Y$26,$R$4:$R$26)),NA())</f>
        <v>#N/A</v>
      </c>
      <c r="AL19" s="51" t="e">
        <f>IFERROR(IF(COUNT($U$4:$U19)&lt;&gt;AL$2,NA(),SLOPE(Z$4:Z$26,$R$4:$R$26)*($R19-COUNTIF(BJ$4:BJ19,"Hold"))+INTERCEPT(Z$4:Z$26,$R$4:$R$26)),NA())</f>
        <v>#N/A</v>
      </c>
      <c r="AM19" s="51" t="e">
        <f>IFERROR(IF(COUNT($U$4:$U19)&lt;&gt;AM$2,NA(),SLOPE(AA$4:AA$26,$R$4:$R$26)*($R19-COUNTIF(BK$4:BK19,"Hold"))+INTERCEPT(AA$4:AA$26,$R$4:$R$26)),NA())</f>
        <v>#N/A</v>
      </c>
      <c r="AN19" s="51" t="e">
        <f>IFERROR(IF(COUNT($U$4:$U19)&lt;&gt;AN$2,NA(),SLOPE(AB$4:AB$26,$R$4:$R$26)*($R19-COUNTIF(BL$4:BL19,"Hold"))+INTERCEPT(AB$4:AB$26,$R$4:$R$26)),NA())</f>
        <v>#N/A</v>
      </c>
      <c r="AO19" s="51" t="e">
        <f>IFERROR(IF(COUNT($U$4:$U19)&lt;&gt;AO$2,NA(),SLOPE(AC$4:AC$26,$R$4:$R$26)*($R19-COUNTIF(BM$4:BM19,"Hold"))+INTERCEPT(AC$4:AC$26,$R$4:$R$26)),NA())</f>
        <v>#N/A</v>
      </c>
      <c r="AP19" s="51" t="e">
        <f>IFERROR(IF(COUNT($U$4:$U19)&lt;&gt;AP$2,NA(),SLOPE(AD$4:AD$26,$R$4:$R$26)*($R19-COUNTIF(BN$4:BN19,"Hold"))+INTERCEPT(AD$4:AD$26,$R$4:$R$26)),NA())</f>
        <v>#N/A</v>
      </c>
      <c r="AQ19" s="51" t="e">
        <f>IFERROR(IF(COUNT($U$4:$U19)&lt;&gt;AQ$2,NA(),SLOPE(AE$4:AE$26,$R$4:$R$26)*($R19-COUNTIF(BO$4:BO19,"Hold"))+INTERCEPT(AE$4:AE$26,$R$4:$R$26)),NA())</f>
        <v>#N/A</v>
      </c>
      <c r="AR19" s="51" t="e">
        <f>IFERROR(IF(COUNT($U$4:$U19)&lt;&gt;AR$2,NA(),SLOPE(AF$4:AF$26,$R$4:$R$26)*($R19-COUNTIF(BP$4:BP19,"Hold"))+INTERCEPT(AF$4:AF$26,$R$4:$R$26)),NA())</f>
        <v>#N/A</v>
      </c>
      <c r="AS19" s="51" t="e">
        <f>IFERROR(IF(COUNT($U$4:$U19)&lt;&gt;AS$2,NA(),SLOPE(AG$4:AG$26,$R$4:$R$26)*($R19-COUNTIF(BQ$4:BQ19,"Hold"))+INTERCEPT(AG$4:AG$26,$R$4:$R$26)),NA())</f>
        <v>#N/A</v>
      </c>
      <c r="AT19" s="51" t="e">
        <f>IFERROR(IF(COUNT($U$4:$U19)&lt;&gt;AT$2,NA(),SLOPE(AH$4:AH$26,$R$4:$R$26)*($R19-COUNTIF(BR$4:BR19,"Hold"))+INTERCEPT(AH$4:AH$26,$R$4:$R$26)),NA())</f>
        <v>#N/A</v>
      </c>
      <c r="AU19" s="51" t="e">
        <f>IFERROR(IF(COUNT($U$4:$U19)&lt;&gt;AU$2,NA(),SLOPE(AI$4:AI$26,$R$4:$R$26)*($R19-COUNTIF(BS$4:BS19,"Hold"))+INTERCEPT(AI$4:AI$26,$R$4:$R$26)),NA())</f>
        <v>#N/A</v>
      </c>
      <c r="AV19" s="57" t="e">
        <f>IF(AND(ISNUMBER($U19),COUNT($U$4:$U19)=AV$2),$G19,IF($H19="Hold",AV18,IF(COUNT($U$4:$U19)=AV$2,$V19+AV18,NA())))</f>
        <v>#N/A</v>
      </c>
      <c r="AW19" s="57" t="e">
        <f>IF(AND(ISNUMBER($U19),COUNT($U$4:$U19)=AW$2),$G19,IF($H19="Hold",AW18,IF(COUNT($U$4:$U19)=AW$2,$V19+AW18,NA())))</f>
        <v>#N/A</v>
      </c>
      <c r="AX19" s="57" t="e">
        <f>IF(AND(ISNUMBER($U19),COUNT($U$4:$U19)=AX$2),$G19,IF($H19="Hold",AX18,IF(COUNT($U$4:$U19)=AX$2,$V19+AX18,NA())))</f>
        <v>#N/A</v>
      </c>
      <c r="AY19" s="57" t="e">
        <f>IF(AND(ISNUMBER($U19),COUNT($U$4:$U19)=AY$2),$G19,IF($H19="Hold",AY18,IF(COUNT($U$4:$U19)=AY$2,$V19+AY18,NA())))</f>
        <v>#N/A</v>
      </c>
      <c r="AZ19" s="57" t="e">
        <f>IF(AND(ISNUMBER($U19),COUNT($U$4:$U19)=AZ$2),$G19,IF($H19="Hold",AZ18,IF(COUNT($U$4:$U19)=AZ$2,$V19+AZ18,NA())))</f>
        <v>#N/A</v>
      </c>
      <c r="BA19" s="57" t="e">
        <f>IF(AND(ISNUMBER($U19),COUNT($U$4:$U19)=BA$2),$G19,IF($H19="Hold",BA18,IF(COUNT($U$4:$U19)=BA$2,$V19+BA18,NA())))</f>
        <v>#N/A</v>
      </c>
      <c r="BB19" s="57" t="e">
        <f>IF(AND(ISNUMBER($U19),COUNT($U$4:$U19)=BB$2),$G19,IF($H19="Hold",BB18,IF(COUNT($U$4:$U19)=BB$2,$V19+BB18,NA())))</f>
        <v>#N/A</v>
      </c>
      <c r="BC19" s="57" t="e">
        <f>IF(AND(ISNUMBER($U19),COUNT($U$4:$U19)=BC$2),$G19,IF($H19="Hold",BC18,IF(COUNT($U$4:$U19)=BC$2,$V19+BC18,NA())))</f>
        <v>#N/A</v>
      </c>
      <c r="BD19" s="57" t="e">
        <f>IF(AND(ISNUMBER($U19),COUNT($U$4:$U19)=BD$2),$G19,IF($H19="Hold",BD18,IF(COUNT($U$4:$U19)=BD$2,$V19+BD18,NA())))</f>
        <v>#N/A</v>
      </c>
      <c r="BE19" s="57" t="e">
        <f>IF(AND(ISNUMBER($U19),COUNT($U$4:$U19)=BE$2),$G19,IF($H19="Hold",BE18,IF(COUNT($U$4:$U19)=BE$2,$V19+BE18,NA())))</f>
        <v>#N/A</v>
      </c>
      <c r="BF19" s="57" t="e">
        <f>IF(AND(ISNUMBER($U19),COUNT($U$4:$U19)=BF$2),$G19,IF($H19="Hold",BF18,IF(COUNT($U$4:$U19)=BF$2,$V19+BF18,NA())))</f>
        <v>#N/A</v>
      </c>
      <c r="BG19" s="57" t="e">
        <f>IF(AND(ISNUMBER($U19),COUNT($U$4:$U19)=BG$2),$G19,IF($H19="Hold",BG18,IF(COUNT($U$4:$U19)=BG$2,$V19+BG18,NA())))</f>
        <v>#N/A</v>
      </c>
      <c r="BH19" s="55" t="e">
        <f>IF(AND(COUNT($U$4:$U19)=BH$2,$H19="Hold"),"Hold",NA())</f>
        <v>#N/A</v>
      </c>
      <c r="BI19" s="55" t="e">
        <f>IF(AND(COUNT($U$4:$U19)=BI$2,$H19="Hold"),"Hold",NA())</f>
        <v>#N/A</v>
      </c>
      <c r="BJ19" s="55" t="e">
        <f>IF(AND(COUNT($U$4:$U19)=BJ$2,$H19="Hold"),"Hold",NA())</f>
        <v>#N/A</v>
      </c>
      <c r="BK19" s="55" t="e">
        <f>IF(AND(COUNT($U$4:$U19)=BK$2,$H19="Hold"),"Hold",NA())</f>
        <v>#N/A</v>
      </c>
      <c r="BL19" s="55" t="e">
        <f>IF(AND(COUNT($U$4:$U19)=BL$2,$H19="Hold"),"Hold",NA())</f>
        <v>#N/A</v>
      </c>
      <c r="BM19" s="55" t="e">
        <f>IF(AND(COUNT($U$4:$U19)=BM$2,$H19="Hold"),"Hold",NA())</f>
        <v>#N/A</v>
      </c>
      <c r="BN19" s="55" t="e">
        <f>IF(AND(COUNT($U$4:$U19)=BN$2,$H19="Hold"),"Hold",NA())</f>
        <v>#N/A</v>
      </c>
      <c r="BO19" s="55" t="e">
        <f>IF(AND(COUNT($U$4:$U19)=BO$2,$H19="Hold"),"Hold",NA())</f>
        <v>#N/A</v>
      </c>
      <c r="BP19" s="55" t="e">
        <f>IF(AND(COUNT($U$4:$U19)=BP$2,$H19="Hold"),"Hold",NA())</f>
        <v>#N/A</v>
      </c>
      <c r="BQ19" s="55" t="e">
        <f>IF(AND(COUNT($U$4:$U19)=BQ$2,$H19="Hold"),"Hold",NA())</f>
        <v>#N/A</v>
      </c>
      <c r="BR19" s="55" t="e">
        <f>IF(AND(COUNT($U$4:$U19)=BR$2,$H19="Hold"),"Hold",NA())</f>
        <v>#N/A</v>
      </c>
      <c r="BS19" s="55" t="e">
        <f>IF(AND(COUNT($U$4:$U19)=BS$2,$H19="Hold"),"Hold",NA())</f>
        <v>#N/A</v>
      </c>
    </row>
    <row r="20" spans="1:71" s="96" customFormat="1" ht="18.75" customHeight="1" x14ac:dyDescent="0.25">
      <c r="B20" s="23"/>
      <c r="C20" s="95"/>
      <c r="D20" s="9">
        <f t="shared" si="2"/>
        <v>32</v>
      </c>
      <c r="E20" s="10">
        <f t="shared" si="3"/>
        <v>42814</v>
      </c>
      <c r="F20" s="5" t="str">
        <f>IFERROR(IF(COUNT(G$4:G20)=0,"",IF(H20="Hold",F19,IF(ISNUMBER(U20),G20,F19+V20))),"")</f>
        <v/>
      </c>
      <c r="G20" s="13"/>
      <c r="H20" s="27"/>
      <c r="I20" s="17"/>
      <c r="J20" s="93"/>
      <c r="K20" s="34"/>
      <c r="L20" s="40" t="s">
        <v>66</v>
      </c>
      <c r="M20" s="126" t="s">
        <v>79</v>
      </c>
      <c r="N20" s="97">
        <v>5.55</v>
      </c>
      <c r="O20" s="75"/>
      <c r="P20" s="37"/>
      <c r="R20" s="46">
        <v>17</v>
      </c>
      <c r="S20" s="47" t="e">
        <f t="shared" si="0"/>
        <v>#N/A</v>
      </c>
      <c r="T20" s="47"/>
      <c r="U20" s="52" t="str">
        <f>IF(H20="30 Mins",$N$19,IF(H20="45 Mins",$N$20,IF(H20="60 Mins",$N$21,IF(H20="Alt 1",$N$22,IF(H20="Alt 2",$N$23,IF(H20="Alt 3",$N$24,IF(H20="Alt 4",$N$25,IF(H20="Alt 5",#REF!,IF(H20="Change",V19,"")))))))))</f>
        <v/>
      </c>
      <c r="V20" s="53" t="e">
        <f>IF(COUNT(U$4:U20)=0,NA(),IF(ISNUMBER(U20),U20,V19))</f>
        <v>#N/A</v>
      </c>
      <c r="W20" s="48" t="e">
        <f t="shared" si="1"/>
        <v>#N/A</v>
      </c>
      <c r="X20" s="72" t="str">
        <f>IF(AND(ISNUMBER($S20),COUNT($U$4:$U20)=X$2),$S20,"")</f>
        <v/>
      </c>
      <c r="Y20" s="72" t="str">
        <f>IF(AND(ISNUMBER($S20),COUNT($U$4:$U20)=Y$2),$S20,"")</f>
        <v/>
      </c>
      <c r="Z20" s="72" t="str">
        <f>IF(AND(ISNUMBER($S20),COUNT($U$4:$U20)=Z$2),$S20,"")</f>
        <v/>
      </c>
      <c r="AA20" s="72" t="str">
        <f>IF(AND(ISNUMBER($S20),COUNT($U$4:$U20)=AA$2),$S20,"")</f>
        <v/>
      </c>
      <c r="AB20" s="72" t="str">
        <f>IF(AND(ISNUMBER($S20),COUNT($U$4:$U20)=AB$2),$S20,"")</f>
        <v/>
      </c>
      <c r="AC20" s="72" t="str">
        <f>IF(AND(ISNUMBER($S20),COUNT($U$4:$U20)=AC$2),$S20,"")</f>
        <v/>
      </c>
      <c r="AD20" s="72" t="str">
        <f>IF(AND(ISNUMBER($S20),COUNT($U$4:$U20)=AD$2),$S20,"")</f>
        <v/>
      </c>
      <c r="AE20" s="72" t="str">
        <f>IF(AND(ISNUMBER($S20),COUNT($U$4:$U20)=AE$2),$S20,"")</f>
        <v/>
      </c>
      <c r="AF20" s="72" t="str">
        <f>IF(AND(ISNUMBER($S20),COUNT($U$4:$U20)=AF$2),$S20,"")</f>
        <v/>
      </c>
      <c r="AG20" s="72" t="str">
        <f>IF(AND(ISNUMBER($S20),COUNT($U$4:$U20)=AG$2),$S20,"")</f>
        <v/>
      </c>
      <c r="AH20" s="72" t="str">
        <f>IF(AND(ISNUMBER($S20),COUNT($U$4:$U20)=AH$2),$S20,"")</f>
        <v/>
      </c>
      <c r="AI20" s="72" t="str">
        <f>IF(AND(ISNUMBER($S20),COUNT($U$4:$U20)=AI$2),$S20,"")</f>
        <v/>
      </c>
      <c r="AJ20" s="51" t="e">
        <f>IFERROR(IF(COUNT($U$4:$U20)&lt;&gt;AJ$2,NA(),SLOPE(X$4:X$26,$R$4:$R$26)*($R20-COUNTIF(BH$4:BH20,"Hold"))+INTERCEPT(X$4:X$26,$R$4:$R$26)),NA())</f>
        <v>#N/A</v>
      </c>
      <c r="AK20" s="51" t="e">
        <f>IFERROR(IF(COUNT($U$4:$U20)&lt;&gt;AK$2,NA(),SLOPE(Y$4:Y$26,$R$4:$R$26)*($R20-COUNTIF(BI$4:BI20,"Hold"))+INTERCEPT(Y$4:Y$26,$R$4:$R$26)),NA())</f>
        <v>#N/A</v>
      </c>
      <c r="AL20" s="51" t="e">
        <f>IFERROR(IF(COUNT($U$4:$U20)&lt;&gt;AL$2,NA(),SLOPE(Z$4:Z$26,$R$4:$R$26)*($R20-COUNTIF(BJ$4:BJ20,"Hold"))+INTERCEPT(Z$4:Z$26,$R$4:$R$26)),NA())</f>
        <v>#N/A</v>
      </c>
      <c r="AM20" s="51" t="e">
        <f>IFERROR(IF(COUNT($U$4:$U20)&lt;&gt;AM$2,NA(),SLOPE(AA$4:AA$26,$R$4:$R$26)*($R20-COUNTIF(BK$4:BK20,"Hold"))+INTERCEPT(AA$4:AA$26,$R$4:$R$26)),NA())</f>
        <v>#N/A</v>
      </c>
      <c r="AN20" s="51" t="e">
        <f>IFERROR(IF(COUNT($U$4:$U20)&lt;&gt;AN$2,NA(),SLOPE(AB$4:AB$26,$R$4:$R$26)*($R20-COUNTIF(BL$4:BL20,"Hold"))+INTERCEPT(AB$4:AB$26,$R$4:$R$26)),NA())</f>
        <v>#N/A</v>
      </c>
      <c r="AO20" s="51" t="e">
        <f>IFERROR(IF(COUNT($U$4:$U20)&lt;&gt;AO$2,NA(),SLOPE(AC$4:AC$26,$R$4:$R$26)*($R20-COUNTIF(BM$4:BM20,"Hold"))+INTERCEPT(AC$4:AC$26,$R$4:$R$26)),NA())</f>
        <v>#N/A</v>
      </c>
      <c r="AP20" s="51" t="e">
        <f>IFERROR(IF(COUNT($U$4:$U20)&lt;&gt;AP$2,NA(),SLOPE(AD$4:AD$26,$R$4:$R$26)*($R20-COUNTIF(BN$4:BN20,"Hold"))+INTERCEPT(AD$4:AD$26,$R$4:$R$26)),NA())</f>
        <v>#N/A</v>
      </c>
      <c r="AQ20" s="51" t="e">
        <f>IFERROR(IF(COUNT($U$4:$U20)&lt;&gt;AQ$2,NA(),SLOPE(AE$4:AE$26,$R$4:$R$26)*($R20-COUNTIF(BO$4:BO20,"Hold"))+INTERCEPT(AE$4:AE$26,$R$4:$R$26)),NA())</f>
        <v>#N/A</v>
      </c>
      <c r="AR20" s="51" t="e">
        <f>IFERROR(IF(COUNT($U$4:$U20)&lt;&gt;AR$2,NA(),SLOPE(AF$4:AF$26,$R$4:$R$26)*($R20-COUNTIF(BP$4:BP20,"Hold"))+INTERCEPT(AF$4:AF$26,$R$4:$R$26)),NA())</f>
        <v>#N/A</v>
      </c>
      <c r="AS20" s="51" t="e">
        <f>IFERROR(IF(COUNT($U$4:$U20)&lt;&gt;AS$2,NA(),SLOPE(AG$4:AG$26,$R$4:$R$26)*($R20-COUNTIF(BQ$4:BQ20,"Hold"))+INTERCEPT(AG$4:AG$26,$R$4:$R$26)),NA())</f>
        <v>#N/A</v>
      </c>
      <c r="AT20" s="51" t="e">
        <f>IFERROR(IF(COUNT($U$4:$U20)&lt;&gt;AT$2,NA(),SLOPE(AH$4:AH$26,$R$4:$R$26)*($R20-COUNTIF(BR$4:BR20,"Hold"))+INTERCEPT(AH$4:AH$26,$R$4:$R$26)),NA())</f>
        <v>#N/A</v>
      </c>
      <c r="AU20" s="51" t="e">
        <f>IFERROR(IF(COUNT($U$4:$U20)&lt;&gt;AU$2,NA(),SLOPE(AI$4:AI$26,$R$4:$R$26)*($R20-COUNTIF(BS$4:BS20,"Hold"))+INTERCEPT(AI$4:AI$26,$R$4:$R$26)),NA())</f>
        <v>#N/A</v>
      </c>
      <c r="AV20" s="57" t="e">
        <f>IF(AND(ISNUMBER($U20),COUNT($U$4:$U20)=AV$2),$G20,IF($H20="Hold",AV19,IF(COUNT($U$4:$U20)=AV$2,$V20+AV19,NA())))</f>
        <v>#N/A</v>
      </c>
      <c r="AW20" s="57" t="e">
        <f>IF(AND(ISNUMBER($U20),COUNT($U$4:$U20)=AW$2),$G20,IF($H20="Hold",AW19,IF(COUNT($U$4:$U20)=AW$2,$V20+AW19,NA())))</f>
        <v>#N/A</v>
      </c>
      <c r="AX20" s="57" t="e">
        <f>IF(AND(ISNUMBER($U20),COUNT($U$4:$U20)=AX$2),$G20,IF($H20="Hold",AX19,IF(COUNT($U$4:$U20)=AX$2,$V20+AX19,NA())))</f>
        <v>#N/A</v>
      </c>
      <c r="AY20" s="57" t="e">
        <f>IF(AND(ISNUMBER($U20),COUNT($U$4:$U20)=AY$2),$G20,IF($H20="Hold",AY19,IF(COUNT($U$4:$U20)=AY$2,$V20+AY19,NA())))</f>
        <v>#N/A</v>
      </c>
      <c r="AZ20" s="57" t="e">
        <f>IF(AND(ISNUMBER($U20),COUNT($U$4:$U20)=AZ$2),$G20,IF($H20="Hold",AZ19,IF(COUNT($U$4:$U20)=AZ$2,$V20+AZ19,NA())))</f>
        <v>#N/A</v>
      </c>
      <c r="BA20" s="57" t="e">
        <f>IF(AND(ISNUMBER($U20),COUNT($U$4:$U20)=BA$2),$G20,IF($H20="Hold",BA19,IF(COUNT($U$4:$U20)=BA$2,$V20+BA19,NA())))</f>
        <v>#N/A</v>
      </c>
      <c r="BB20" s="57" t="e">
        <f>IF(AND(ISNUMBER($U20),COUNT($U$4:$U20)=BB$2),$G20,IF($H20="Hold",BB19,IF(COUNT($U$4:$U20)=BB$2,$V20+BB19,NA())))</f>
        <v>#N/A</v>
      </c>
      <c r="BC20" s="57" t="e">
        <f>IF(AND(ISNUMBER($U20),COUNT($U$4:$U20)=BC$2),$G20,IF($H20="Hold",BC19,IF(COUNT($U$4:$U20)=BC$2,$V20+BC19,NA())))</f>
        <v>#N/A</v>
      </c>
      <c r="BD20" s="57" t="e">
        <f>IF(AND(ISNUMBER($U20),COUNT($U$4:$U20)=BD$2),$G20,IF($H20="Hold",BD19,IF(COUNT($U$4:$U20)=BD$2,$V20+BD19,NA())))</f>
        <v>#N/A</v>
      </c>
      <c r="BE20" s="57" t="e">
        <f>IF(AND(ISNUMBER($U20),COUNT($U$4:$U20)=BE$2),$G20,IF($H20="Hold",BE19,IF(COUNT($U$4:$U20)=BE$2,$V20+BE19,NA())))</f>
        <v>#N/A</v>
      </c>
      <c r="BF20" s="57" t="e">
        <f>IF(AND(ISNUMBER($U20),COUNT($U$4:$U20)=BF$2),$G20,IF($H20="Hold",BF19,IF(COUNT($U$4:$U20)=BF$2,$V20+BF19,NA())))</f>
        <v>#N/A</v>
      </c>
      <c r="BG20" s="57" t="e">
        <f>IF(AND(ISNUMBER($U20),COUNT($U$4:$U20)=BG$2),$G20,IF($H20="Hold",BG19,IF(COUNT($U$4:$U20)=BG$2,$V20+BG19,NA())))</f>
        <v>#N/A</v>
      </c>
      <c r="BH20" s="55" t="e">
        <f>IF(AND(COUNT($U$4:$U20)=BH$2,$H20="Hold"),"Hold",NA())</f>
        <v>#N/A</v>
      </c>
      <c r="BI20" s="55" t="e">
        <f>IF(AND(COUNT($U$4:$U20)=BI$2,$H20="Hold"),"Hold",NA())</f>
        <v>#N/A</v>
      </c>
      <c r="BJ20" s="55" t="e">
        <f>IF(AND(COUNT($U$4:$U20)=BJ$2,$H20="Hold"),"Hold",NA())</f>
        <v>#N/A</v>
      </c>
      <c r="BK20" s="55" t="e">
        <f>IF(AND(COUNT($U$4:$U20)=BK$2,$H20="Hold"),"Hold",NA())</f>
        <v>#N/A</v>
      </c>
      <c r="BL20" s="55" t="e">
        <f>IF(AND(COUNT($U$4:$U20)=BL$2,$H20="Hold"),"Hold",NA())</f>
        <v>#N/A</v>
      </c>
      <c r="BM20" s="55" t="e">
        <f>IF(AND(COUNT($U$4:$U20)=BM$2,$H20="Hold"),"Hold",NA())</f>
        <v>#N/A</v>
      </c>
      <c r="BN20" s="55" t="e">
        <f>IF(AND(COUNT($U$4:$U20)=BN$2,$H20="Hold"),"Hold",NA())</f>
        <v>#N/A</v>
      </c>
      <c r="BO20" s="55" t="e">
        <f>IF(AND(COUNT($U$4:$U20)=BO$2,$H20="Hold"),"Hold",NA())</f>
        <v>#N/A</v>
      </c>
      <c r="BP20" s="55" t="e">
        <f>IF(AND(COUNT($U$4:$U20)=BP$2,$H20="Hold"),"Hold",NA())</f>
        <v>#N/A</v>
      </c>
      <c r="BQ20" s="55" t="e">
        <f>IF(AND(COUNT($U$4:$U20)=BQ$2,$H20="Hold"),"Hold",NA())</f>
        <v>#N/A</v>
      </c>
      <c r="BR20" s="55" t="e">
        <f>IF(AND(COUNT($U$4:$U20)=BR$2,$H20="Hold"),"Hold",NA())</f>
        <v>#N/A</v>
      </c>
      <c r="BS20" s="55" t="e">
        <f>IF(AND(COUNT($U$4:$U20)=BS$2,$H20="Hold"),"Hold",NA())</f>
        <v>#N/A</v>
      </c>
    </row>
    <row r="21" spans="1:71" s="96" customFormat="1" ht="18.75" customHeight="1" x14ac:dyDescent="0.25">
      <c r="B21" s="23"/>
      <c r="C21" s="95"/>
      <c r="D21" s="9">
        <f t="shared" si="2"/>
        <v>34</v>
      </c>
      <c r="E21" s="10">
        <f t="shared" si="3"/>
        <v>42828</v>
      </c>
      <c r="F21" s="5" t="str">
        <f>IFERROR(IF(COUNT(G$4:G21)=0,"",IF(H21="Hold",F20,IF(ISNUMBER(U21),G21,F20+V21))),"")</f>
        <v/>
      </c>
      <c r="G21" s="13"/>
      <c r="H21" s="27"/>
      <c r="I21" s="17"/>
      <c r="J21" s="93"/>
      <c r="K21" s="34"/>
      <c r="L21" s="25" t="s">
        <v>67</v>
      </c>
      <c r="M21" s="133" t="s">
        <v>79</v>
      </c>
      <c r="N21" s="97">
        <v>6.6</v>
      </c>
      <c r="O21" s="75"/>
      <c r="P21" s="37"/>
      <c r="R21" s="46">
        <v>18</v>
      </c>
      <c r="S21" s="47" t="e">
        <f t="shared" si="0"/>
        <v>#N/A</v>
      </c>
      <c r="T21" s="47"/>
      <c r="U21" s="52" t="str">
        <f>IF(H21="30 Mins",$N$19,IF(H21="45 Mins",$N$20,IF(H21="60 Mins",$N$21,IF(H21="Alt 1",$N$22,IF(H21="Alt 2",$N$23,IF(H21="Alt 3",$N$24,IF(H21="Alt 4",$N$25,IF(H21="Alt 5",#REF!,IF(H21="Change",V20,"")))))))))</f>
        <v/>
      </c>
      <c r="V21" s="53" t="e">
        <f>IF(COUNT(U$4:U21)=0,NA(),IF(ISNUMBER(U21),U21,V20))</f>
        <v>#N/A</v>
      </c>
      <c r="W21" s="48" t="e">
        <f t="shared" si="1"/>
        <v>#N/A</v>
      </c>
      <c r="X21" s="72" t="str">
        <f>IF(AND(ISNUMBER($S21),COUNT($U$4:$U21)=X$2),$S21,"")</f>
        <v/>
      </c>
      <c r="Y21" s="72" t="str">
        <f>IF(AND(ISNUMBER($S21),COUNT($U$4:$U21)=Y$2),$S21,"")</f>
        <v/>
      </c>
      <c r="Z21" s="72" t="str">
        <f>IF(AND(ISNUMBER($S21),COUNT($U$4:$U21)=Z$2),$S21,"")</f>
        <v/>
      </c>
      <c r="AA21" s="72" t="str">
        <f>IF(AND(ISNUMBER($S21),COUNT($U$4:$U21)=AA$2),$S21,"")</f>
        <v/>
      </c>
      <c r="AB21" s="72" t="str">
        <f>IF(AND(ISNUMBER($S21),COUNT($U$4:$U21)=AB$2),$S21,"")</f>
        <v/>
      </c>
      <c r="AC21" s="72" t="str">
        <f>IF(AND(ISNUMBER($S21),COUNT($U$4:$U21)=AC$2),$S21,"")</f>
        <v/>
      </c>
      <c r="AD21" s="72" t="str">
        <f>IF(AND(ISNUMBER($S21),COUNT($U$4:$U21)=AD$2),$S21,"")</f>
        <v/>
      </c>
      <c r="AE21" s="72" t="str">
        <f>IF(AND(ISNUMBER($S21),COUNT($U$4:$U21)=AE$2),$S21,"")</f>
        <v/>
      </c>
      <c r="AF21" s="72" t="str">
        <f>IF(AND(ISNUMBER($S21),COUNT($U$4:$U21)=AF$2),$S21,"")</f>
        <v/>
      </c>
      <c r="AG21" s="72" t="str">
        <f>IF(AND(ISNUMBER($S21),COUNT($U$4:$U21)=AG$2),$S21,"")</f>
        <v/>
      </c>
      <c r="AH21" s="72" t="str">
        <f>IF(AND(ISNUMBER($S21),COUNT($U$4:$U21)=AH$2),$S21,"")</f>
        <v/>
      </c>
      <c r="AI21" s="72" t="str">
        <f>IF(AND(ISNUMBER($S21),COUNT($U$4:$U21)=AI$2),$S21,"")</f>
        <v/>
      </c>
      <c r="AJ21" s="51" t="e">
        <f>IFERROR(IF(COUNT($U$4:$U21)&lt;&gt;AJ$2,NA(),SLOPE(X$4:X$26,$R$4:$R$26)*($R21-COUNTIF(BH$4:BH21,"Hold"))+INTERCEPT(X$4:X$26,$R$4:$R$26)),NA())</f>
        <v>#N/A</v>
      </c>
      <c r="AK21" s="51" t="e">
        <f>IFERROR(IF(COUNT($U$4:$U21)&lt;&gt;AK$2,NA(),SLOPE(Y$4:Y$26,$R$4:$R$26)*($R21-COUNTIF(BI$4:BI21,"Hold"))+INTERCEPT(Y$4:Y$26,$R$4:$R$26)),NA())</f>
        <v>#N/A</v>
      </c>
      <c r="AL21" s="51" t="e">
        <f>IFERROR(IF(COUNT($U$4:$U21)&lt;&gt;AL$2,NA(),SLOPE(Z$4:Z$26,$R$4:$R$26)*($R21-COUNTIF(BJ$4:BJ21,"Hold"))+INTERCEPT(Z$4:Z$26,$R$4:$R$26)),NA())</f>
        <v>#N/A</v>
      </c>
      <c r="AM21" s="51" t="e">
        <f>IFERROR(IF(COUNT($U$4:$U21)&lt;&gt;AM$2,NA(),SLOPE(AA$4:AA$26,$R$4:$R$26)*($R21-COUNTIF(BK$4:BK21,"Hold"))+INTERCEPT(AA$4:AA$26,$R$4:$R$26)),NA())</f>
        <v>#N/A</v>
      </c>
      <c r="AN21" s="51" t="e">
        <f>IFERROR(IF(COUNT($U$4:$U21)&lt;&gt;AN$2,NA(),SLOPE(AB$4:AB$26,$R$4:$R$26)*($R21-COUNTIF(BL$4:BL21,"Hold"))+INTERCEPT(AB$4:AB$26,$R$4:$R$26)),NA())</f>
        <v>#N/A</v>
      </c>
      <c r="AO21" s="51" t="e">
        <f>IFERROR(IF(COUNT($U$4:$U21)&lt;&gt;AO$2,NA(),SLOPE(AC$4:AC$26,$R$4:$R$26)*($R21-COUNTIF(BM$4:BM21,"Hold"))+INTERCEPT(AC$4:AC$26,$R$4:$R$26)),NA())</f>
        <v>#N/A</v>
      </c>
      <c r="AP21" s="51" t="e">
        <f>IFERROR(IF(COUNT($U$4:$U21)&lt;&gt;AP$2,NA(),SLOPE(AD$4:AD$26,$R$4:$R$26)*($R21-COUNTIF(BN$4:BN21,"Hold"))+INTERCEPT(AD$4:AD$26,$R$4:$R$26)),NA())</f>
        <v>#N/A</v>
      </c>
      <c r="AQ21" s="51" t="e">
        <f>IFERROR(IF(COUNT($U$4:$U21)&lt;&gt;AQ$2,NA(),SLOPE(AE$4:AE$26,$R$4:$R$26)*($R21-COUNTIF(BO$4:BO21,"Hold"))+INTERCEPT(AE$4:AE$26,$R$4:$R$26)),NA())</f>
        <v>#N/A</v>
      </c>
      <c r="AR21" s="51" t="e">
        <f>IFERROR(IF(COUNT($U$4:$U21)&lt;&gt;AR$2,NA(),SLOPE(AF$4:AF$26,$R$4:$R$26)*($R21-COUNTIF(BP$4:BP21,"Hold"))+INTERCEPT(AF$4:AF$26,$R$4:$R$26)),NA())</f>
        <v>#N/A</v>
      </c>
      <c r="AS21" s="51" t="e">
        <f>IFERROR(IF(COUNT($U$4:$U21)&lt;&gt;AS$2,NA(),SLOPE(AG$4:AG$26,$R$4:$R$26)*($R21-COUNTIF(BQ$4:BQ21,"Hold"))+INTERCEPT(AG$4:AG$26,$R$4:$R$26)),NA())</f>
        <v>#N/A</v>
      </c>
      <c r="AT21" s="51" t="e">
        <f>IFERROR(IF(COUNT($U$4:$U21)&lt;&gt;AT$2,NA(),SLOPE(AH$4:AH$26,$R$4:$R$26)*($R21-COUNTIF(BR$4:BR21,"Hold"))+INTERCEPT(AH$4:AH$26,$R$4:$R$26)),NA())</f>
        <v>#N/A</v>
      </c>
      <c r="AU21" s="51" t="e">
        <f>IFERROR(IF(COUNT($U$4:$U21)&lt;&gt;AU$2,NA(),SLOPE(AI$4:AI$26,$R$4:$R$26)*($R21-COUNTIF(BS$4:BS21,"Hold"))+INTERCEPT(AI$4:AI$26,$R$4:$R$26)),NA())</f>
        <v>#N/A</v>
      </c>
      <c r="AV21" s="57" t="e">
        <f>IF(AND(ISNUMBER($U21),COUNT($U$4:$U21)=AV$2),$G21,IF($H21="Hold",AV20,IF(COUNT($U$4:$U21)=AV$2,$V21+AV20,NA())))</f>
        <v>#N/A</v>
      </c>
      <c r="AW21" s="57" t="e">
        <f>IF(AND(ISNUMBER($U21),COUNT($U$4:$U21)=AW$2),$G21,IF($H21="Hold",AW20,IF(COUNT($U$4:$U21)=AW$2,$V21+AW20,NA())))</f>
        <v>#N/A</v>
      </c>
      <c r="AX21" s="57" t="e">
        <f>IF(AND(ISNUMBER($U21),COUNT($U$4:$U21)=AX$2),$G21,IF($H21="Hold",AX20,IF(COUNT($U$4:$U21)=AX$2,$V21+AX20,NA())))</f>
        <v>#N/A</v>
      </c>
      <c r="AY21" s="57" t="e">
        <f>IF(AND(ISNUMBER($U21),COUNT($U$4:$U21)=AY$2),$G21,IF($H21="Hold",AY20,IF(COUNT($U$4:$U21)=AY$2,$V21+AY20,NA())))</f>
        <v>#N/A</v>
      </c>
      <c r="AZ21" s="57" t="e">
        <f>IF(AND(ISNUMBER($U21),COUNT($U$4:$U21)=AZ$2),$G21,IF($H21="Hold",AZ20,IF(COUNT($U$4:$U21)=AZ$2,$V21+AZ20,NA())))</f>
        <v>#N/A</v>
      </c>
      <c r="BA21" s="57" t="e">
        <f>IF(AND(ISNUMBER($U21),COUNT($U$4:$U21)=BA$2),$G21,IF($H21="Hold",BA20,IF(COUNT($U$4:$U21)=BA$2,$V21+BA20,NA())))</f>
        <v>#N/A</v>
      </c>
      <c r="BB21" s="57" t="e">
        <f>IF(AND(ISNUMBER($U21),COUNT($U$4:$U21)=BB$2),$G21,IF($H21="Hold",BB20,IF(COUNT($U$4:$U21)=BB$2,$V21+BB20,NA())))</f>
        <v>#N/A</v>
      </c>
      <c r="BC21" s="57" t="e">
        <f>IF(AND(ISNUMBER($U21),COUNT($U$4:$U21)=BC$2),$G21,IF($H21="Hold",BC20,IF(COUNT($U$4:$U21)=BC$2,$V21+BC20,NA())))</f>
        <v>#N/A</v>
      </c>
      <c r="BD21" s="57" t="e">
        <f>IF(AND(ISNUMBER($U21),COUNT($U$4:$U21)=BD$2),$G21,IF($H21="Hold",BD20,IF(COUNT($U$4:$U21)=BD$2,$V21+BD20,NA())))</f>
        <v>#N/A</v>
      </c>
      <c r="BE21" s="57" t="e">
        <f>IF(AND(ISNUMBER($U21),COUNT($U$4:$U21)=BE$2),$G21,IF($H21="Hold",BE20,IF(COUNT($U$4:$U21)=BE$2,$V21+BE20,NA())))</f>
        <v>#N/A</v>
      </c>
      <c r="BF21" s="57" t="e">
        <f>IF(AND(ISNUMBER($U21),COUNT($U$4:$U21)=BF$2),$G21,IF($H21="Hold",BF20,IF(COUNT($U$4:$U21)=BF$2,$V21+BF20,NA())))</f>
        <v>#N/A</v>
      </c>
      <c r="BG21" s="57" t="e">
        <f>IF(AND(ISNUMBER($U21),COUNT($U$4:$U21)=BG$2),$G21,IF($H21="Hold",BG20,IF(COUNT($U$4:$U21)=BG$2,$V21+BG20,NA())))</f>
        <v>#N/A</v>
      </c>
      <c r="BH21" s="55" t="e">
        <f>IF(AND(COUNT($U$4:$U21)=BH$2,$H21="Hold"),"Hold",NA())</f>
        <v>#N/A</v>
      </c>
      <c r="BI21" s="55" t="e">
        <f>IF(AND(COUNT($U$4:$U21)=BI$2,$H21="Hold"),"Hold",NA())</f>
        <v>#N/A</v>
      </c>
      <c r="BJ21" s="55" t="e">
        <f>IF(AND(COUNT($U$4:$U21)=BJ$2,$H21="Hold"),"Hold",NA())</f>
        <v>#N/A</v>
      </c>
      <c r="BK21" s="55" t="e">
        <f>IF(AND(COUNT($U$4:$U21)=BK$2,$H21="Hold"),"Hold",NA())</f>
        <v>#N/A</v>
      </c>
      <c r="BL21" s="55" t="e">
        <f>IF(AND(COUNT($U$4:$U21)=BL$2,$H21="Hold"),"Hold",NA())</f>
        <v>#N/A</v>
      </c>
      <c r="BM21" s="55" t="e">
        <f>IF(AND(COUNT($U$4:$U21)=BM$2,$H21="Hold"),"Hold",NA())</f>
        <v>#N/A</v>
      </c>
      <c r="BN21" s="55" t="e">
        <f>IF(AND(COUNT($U$4:$U21)=BN$2,$H21="Hold"),"Hold",NA())</f>
        <v>#N/A</v>
      </c>
      <c r="BO21" s="55" t="e">
        <f>IF(AND(COUNT($U$4:$U21)=BO$2,$H21="Hold"),"Hold",NA())</f>
        <v>#N/A</v>
      </c>
      <c r="BP21" s="55" t="e">
        <f>IF(AND(COUNT($U$4:$U21)=BP$2,$H21="Hold"),"Hold",NA())</f>
        <v>#N/A</v>
      </c>
      <c r="BQ21" s="55" t="e">
        <f>IF(AND(COUNT($U$4:$U21)=BQ$2,$H21="Hold"),"Hold",NA())</f>
        <v>#N/A</v>
      </c>
      <c r="BR21" s="55" t="e">
        <f>IF(AND(COUNT($U$4:$U21)=BR$2,$H21="Hold"),"Hold",NA())</f>
        <v>#N/A</v>
      </c>
      <c r="BS21" s="55" t="e">
        <f>IF(AND(COUNT($U$4:$U21)=BS$2,$H21="Hold"),"Hold",NA())</f>
        <v>#N/A</v>
      </c>
    </row>
    <row r="22" spans="1:71" s="96" customFormat="1" ht="18.75" customHeight="1" thickBot="1" x14ac:dyDescent="0.3">
      <c r="B22" s="23"/>
      <c r="C22" s="95"/>
      <c r="D22" s="9">
        <f t="shared" si="2"/>
        <v>36</v>
      </c>
      <c r="E22" s="10">
        <f t="shared" si="3"/>
        <v>42842</v>
      </c>
      <c r="F22" s="5" t="str">
        <f>IFERROR(IF(COUNT(G$4:G22)=0,"",IF(H22="Hold",F21,IF(ISNUMBER(U22),G22,F21+V22))),"")</f>
        <v/>
      </c>
      <c r="G22" s="13"/>
      <c r="H22" s="27"/>
      <c r="I22" s="17"/>
      <c r="J22" s="93"/>
      <c r="K22" s="34"/>
      <c r="L22" s="123" t="s">
        <v>80</v>
      </c>
      <c r="M22" s="128" t="s">
        <v>79</v>
      </c>
      <c r="N22" s="77"/>
      <c r="O22" s="153" t="str">
        <f>IF(AND(COUNTIF($H$4:$H$26,"Alt 1")&gt;0,ISBLANK(N22)),"← RoI* Needed","")</f>
        <v/>
      </c>
      <c r="P22" s="154"/>
      <c r="R22" s="46">
        <v>19</v>
      </c>
      <c r="S22" s="47" t="e">
        <f t="shared" si="0"/>
        <v>#N/A</v>
      </c>
      <c r="T22" s="47"/>
      <c r="U22" s="52" t="str">
        <f>IF(H22="30 Mins",$N$19,IF(H22="45 Mins",$N$20,IF(H22="60 Mins",$N$21,IF(H22="Alt 1",$N$22,IF(H22="Alt 2",$N$23,IF(H22="Alt 3",$N$24,IF(H22="Alt 4",$N$25,IF(H22="Alt 5",#REF!,IF(H22="Change",V21,"")))))))))</f>
        <v/>
      </c>
      <c r="V22" s="53" t="e">
        <f>IF(COUNT(U$4:U22)=0,NA(),IF(ISNUMBER(U22),U22,V21))</f>
        <v>#N/A</v>
      </c>
      <c r="W22" s="48" t="e">
        <f t="shared" si="1"/>
        <v>#N/A</v>
      </c>
      <c r="X22" s="72" t="str">
        <f>IF(AND(ISNUMBER($S22),COUNT($U$4:$U22)=X$2),$S22,"")</f>
        <v/>
      </c>
      <c r="Y22" s="72" t="str">
        <f>IF(AND(ISNUMBER($S22),COUNT($U$4:$U22)=Y$2),$S22,"")</f>
        <v/>
      </c>
      <c r="Z22" s="72" t="str">
        <f>IF(AND(ISNUMBER($S22),COUNT($U$4:$U22)=Z$2),$S22,"")</f>
        <v/>
      </c>
      <c r="AA22" s="72" t="str">
        <f>IF(AND(ISNUMBER($S22),COUNT($U$4:$U22)=AA$2),$S22,"")</f>
        <v/>
      </c>
      <c r="AB22" s="72" t="str">
        <f>IF(AND(ISNUMBER($S22),COUNT($U$4:$U22)=AB$2),$S22,"")</f>
        <v/>
      </c>
      <c r="AC22" s="72" t="str">
        <f>IF(AND(ISNUMBER($S22),COUNT($U$4:$U22)=AC$2),$S22,"")</f>
        <v/>
      </c>
      <c r="AD22" s="72" t="str">
        <f>IF(AND(ISNUMBER($S22),COUNT($U$4:$U22)=AD$2),$S22,"")</f>
        <v/>
      </c>
      <c r="AE22" s="72" t="str">
        <f>IF(AND(ISNUMBER($S22),COUNT($U$4:$U22)=AE$2),$S22,"")</f>
        <v/>
      </c>
      <c r="AF22" s="72" t="str">
        <f>IF(AND(ISNUMBER($S22),COUNT($U$4:$U22)=AF$2),$S22,"")</f>
        <v/>
      </c>
      <c r="AG22" s="72" t="str">
        <f>IF(AND(ISNUMBER($S22),COUNT($U$4:$U22)=AG$2),$S22,"")</f>
        <v/>
      </c>
      <c r="AH22" s="72" t="str">
        <f>IF(AND(ISNUMBER($S22),COUNT($U$4:$U22)=AH$2),$S22,"")</f>
        <v/>
      </c>
      <c r="AI22" s="72" t="str">
        <f>IF(AND(ISNUMBER($S22),COUNT($U$4:$U22)=AI$2),$S22,"")</f>
        <v/>
      </c>
      <c r="AJ22" s="51" t="e">
        <f>IFERROR(IF(COUNT($U$4:$U22)&lt;&gt;AJ$2,NA(),SLOPE(X$4:X$26,$R$4:$R$26)*($R22-COUNTIF(BH$4:BH22,"Hold"))+INTERCEPT(X$4:X$26,$R$4:$R$26)),NA())</f>
        <v>#N/A</v>
      </c>
      <c r="AK22" s="51" t="e">
        <f>IFERROR(IF(COUNT($U$4:$U22)&lt;&gt;AK$2,NA(),SLOPE(Y$4:Y$26,$R$4:$R$26)*($R22-COUNTIF(BI$4:BI22,"Hold"))+INTERCEPT(Y$4:Y$26,$R$4:$R$26)),NA())</f>
        <v>#N/A</v>
      </c>
      <c r="AL22" s="51" t="e">
        <f>IFERROR(IF(COUNT($U$4:$U22)&lt;&gt;AL$2,NA(),SLOPE(Z$4:Z$26,$R$4:$R$26)*($R22-COUNTIF(BJ$4:BJ22,"Hold"))+INTERCEPT(Z$4:Z$26,$R$4:$R$26)),NA())</f>
        <v>#N/A</v>
      </c>
      <c r="AM22" s="51" t="e">
        <f>IFERROR(IF(COUNT($U$4:$U22)&lt;&gt;AM$2,NA(),SLOPE(AA$4:AA$26,$R$4:$R$26)*($R22-COUNTIF(BK$4:BK22,"Hold"))+INTERCEPT(AA$4:AA$26,$R$4:$R$26)),NA())</f>
        <v>#N/A</v>
      </c>
      <c r="AN22" s="51" t="e">
        <f>IFERROR(IF(COUNT($U$4:$U22)&lt;&gt;AN$2,NA(),SLOPE(AB$4:AB$26,$R$4:$R$26)*($R22-COUNTIF(BL$4:BL22,"Hold"))+INTERCEPT(AB$4:AB$26,$R$4:$R$26)),NA())</f>
        <v>#N/A</v>
      </c>
      <c r="AO22" s="51" t="e">
        <f>IFERROR(IF(COUNT($U$4:$U22)&lt;&gt;AO$2,NA(),SLOPE(AC$4:AC$26,$R$4:$R$26)*($R22-COUNTIF(BM$4:BM22,"Hold"))+INTERCEPT(AC$4:AC$26,$R$4:$R$26)),NA())</f>
        <v>#N/A</v>
      </c>
      <c r="AP22" s="51" t="e">
        <f>IFERROR(IF(COUNT($U$4:$U22)&lt;&gt;AP$2,NA(),SLOPE(AD$4:AD$26,$R$4:$R$26)*($R22-COUNTIF(BN$4:BN22,"Hold"))+INTERCEPT(AD$4:AD$26,$R$4:$R$26)),NA())</f>
        <v>#N/A</v>
      </c>
      <c r="AQ22" s="51" t="e">
        <f>IFERROR(IF(COUNT($U$4:$U22)&lt;&gt;AQ$2,NA(),SLOPE(AE$4:AE$26,$R$4:$R$26)*($R22-COUNTIF(BO$4:BO22,"Hold"))+INTERCEPT(AE$4:AE$26,$R$4:$R$26)),NA())</f>
        <v>#N/A</v>
      </c>
      <c r="AR22" s="51" t="e">
        <f>IFERROR(IF(COUNT($U$4:$U22)&lt;&gt;AR$2,NA(),SLOPE(AF$4:AF$26,$R$4:$R$26)*($R22-COUNTIF(BP$4:BP22,"Hold"))+INTERCEPT(AF$4:AF$26,$R$4:$R$26)),NA())</f>
        <v>#N/A</v>
      </c>
      <c r="AS22" s="51" t="e">
        <f>IFERROR(IF(COUNT($U$4:$U22)&lt;&gt;AS$2,NA(),SLOPE(AG$4:AG$26,$R$4:$R$26)*($R22-COUNTIF(BQ$4:BQ22,"Hold"))+INTERCEPT(AG$4:AG$26,$R$4:$R$26)),NA())</f>
        <v>#N/A</v>
      </c>
      <c r="AT22" s="51" t="e">
        <f>IFERROR(IF(COUNT($U$4:$U22)&lt;&gt;AT$2,NA(),SLOPE(AH$4:AH$26,$R$4:$R$26)*($R22-COUNTIF(BR$4:BR22,"Hold"))+INTERCEPT(AH$4:AH$26,$R$4:$R$26)),NA())</f>
        <v>#N/A</v>
      </c>
      <c r="AU22" s="51" t="e">
        <f>IFERROR(IF(COUNT($U$4:$U22)&lt;&gt;AU$2,NA(),SLOPE(AI$4:AI$26,$R$4:$R$26)*($R22-COUNTIF(BS$4:BS22,"Hold"))+INTERCEPT(AI$4:AI$26,$R$4:$R$26)),NA())</f>
        <v>#N/A</v>
      </c>
      <c r="AV22" s="57" t="e">
        <f>IF(AND(ISNUMBER($U22),COUNT($U$4:$U22)=AV$2),$G22,IF($H22="Hold",AV21,IF(COUNT($U$4:$U22)=AV$2,$V22+AV21,NA())))</f>
        <v>#N/A</v>
      </c>
      <c r="AW22" s="57" t="e">
        <f>IF(AND(ISNUMBER($U22),COUNT($U$4:$U22)=AW$2),$G22,IF($H22="Hold",AW21,IF(COUNT($U$4:$U22)=AW$2,$V22+AW21,NA())))</f>
        <v>#N/A</v>
      </c>
      <c r="AX22" s="57" t="e">
        <f>IF(AND(ISNUMBER($U22),COUNT($U$4:$U22)=AX$2),$G22,IF($H22="Hold",AX21,IF(COUNT($U$4:$U22)=AX$2,$V22+AX21,NA())))</f>
        <v>#N/A</v>
      </c>
      <c r="AY22" s="57" t="e">
        <f>IF(AND(ISNUMBER($U22),COUNT($U$4:$U22)=AY$2),$G22,IF($H22="Hold",AY21,IF(COUNT($U$4:$U22)=AY$2,$V22+AY21,NA())))</f>
        <v>#N/A</v>
      </c>
      <c r="AZ22" s="57" t="e">
        <f>IF(AND(ISNUMBER($U22),COUNT($U$4:$U22)=AZ$2),$G22,IF($H22="Hold",AZ21,IF(COUNT($U$4:$U22)=AZ$2,$V22+AZ21,NA())))</f>
        <v>#N/A</v>
      </c>
      <c r="BA22" s="57" t="e">
        <f>IF(AND(ISNUMBER($U22),COUNT($U$4:$U22)=BA$2),$G22,IF($H22="Hold",BA21,IF(COUNT($U$4:$U22)=BA$2,$V22+BA21,NA())))</f>
        <v>#N/A</v>
      </c>
      <c r="BB22" s="57" t="e">
        <f>IF(AND(ISNUMBER($U22),COUNT($U$4:$U22)=BB$2),$G22,IF($H22="Hold",BB21,IF(COUNT($U$4:$U22)=BB$2,$V22+BB21,NA())))</f>
        <v>#N/A</v>
      </c>
      <c r="BC22" s="57" t="e">
        <f>IF(AND(ISNUMBER($U22),COUNT($U$4:$U22)=BC$2),$G22,IF($H22="Hold",BC21,IF(COUNT($U$4:$U22)=BC$2,$V22+BC21,NA())))</f>
        <v>#N/A</v>
      </c>
      <c r="BD22" s="57" t="e">
        <f>IF(AND(ISNUMBER($U22),COUNT($U$4:$U22)=BD$2),$G22,IF($H22="Hold",BD21,IF(COUNT($U$4:$U22)=BD$2,$V22+BD21,NA())))</f>
        <v>#N/A</v>
      </c>
      <c r="BE22" s="57" t="e">
        <f>IF(AND(ISNUMBER($U22),COUNT($U$4:$U22)=BE$2),$G22,IF($H22="Hold",BE21,IF(COUNT($U$4:$U22)=BE$2,$V22+BE21,NA())))</f>
        <v>#N/A</v>
      </c>
      <c r="BF22" s="57" t="e">
        <f>IF(AND(ISNUMBER($U22),COUNT($U$4:$U22)=BF$2),$G22,IF($H22="Hold",BF21,IF(COUNT($U$4:$U22)=BF$2,$V22+BF21,NA())))</f>
        <v>#N/A</v>
      </c>
      <c r="BG22" s="57" t="e">
        <f>IF(AND(ISNUMBER($U22),COUNT($U$4:$U22)=BG$2),$G22,IF($H22="Hold",BG21,IF(COUNT($U$4:$U22)=BG$2,$V22+BG21,NA())))</f>
        <v>#N/A</v>
      </c>
      <c r="BH22" s="55" t="e">
        <f>IF(AND(COUNT($U$4:$U22)=BH$2,$H22="Hold"),"Hold",NA())</f>
        <v>#N/A</v>
      </c>
      <c r="BI22" s="55" t="e">
        <f>IF(AND(COUNT($U$4:$U22)=BI$2,$H22="Hold"),"Hold",NA())</f>
        <v>#N/A</v>
      </c>
      <c r="BJ22" s="55" t="e">
        <f>IF(AND(COUNT($U$4:$U22)=BJ$2,$H22="Hold"),"Hold",NA())</f>
        <v>#N/A</v>
      </c>
      <c r="BK22" s="55" t="e">
        <f>IF(AND(COUNT($U$4:$U22)=BK$2,$H22="Hold"),"Hold",NA())</f>
        <v>#N/A</v>
      </c>
      <c r="BL22" s="55" t="e">
        <f>IF(AND(COUNT($U$4:$U22)=BL$2,$H22="Hold"),"Hold",NA())</f>
        <v>#N/A</v>
      </c>
      <c r="BM22" s="55" t="e">
        <f>IF(AND(COUNT($U$4:$U22)=BM$2,$H22="Hold"),"Hold",NA())</f>
        <v>#N/A</v>
      </c>
      <c r="BN22" s="55" t="e">
        <f>IF(AND(COUNT($U$4:$U22)=BN$2,$H22="Hold"),"Hold",NA())</f>
        <v>#N/A</v>
      </c>
      <c r="BO22" s="55" t="e">
        <f>IF(AND(COUNT($U$4:$U22)=BO$2,$H22="Hold"),"Hold",NA())</f>
        <v>#N/A</v>
      </c>
      <c r="BP22" s="55" t="e">
        <f>IF(AND(COUNT($U$4:$U22)=BP$2,$H22="Hold"),"Hold",NA())</f>
        <v>#N/A</v>
      </c>
      <c r="BQ22" s="55" t="e">
        <f>IF(AND(COUNT($U$4:$U22)=BQ$2,$H22="Hold"),"Hold",NA())</f>
        <v>#N/A</v>
      </c>
      <c r="BR22" s="55" t="e">
        <f>IF(AND(COUNT($U$4:$U22)=BR$2,$H22="Hold"),"Hold",NA())</f>
        <v>#N/A</v>
      </c>
      <c r="BS22" s="55" t="e">
        <f>IF(AND(COUNT($U$4:$U22)=BS$2,$H22="Hold"),"Hold",NA())</f>
        <v>#N/A</v>
      </c>
    </row>
    <row r="23" spans="1:71" s="96" customFormat="1" ht="18.75" customHeight="1" thickTop="1" x14ac:dyDescent="0.25">
      <c r="B23" s="23"/>
      <c r="C23" s="95"/>
      <c r="D23" s="9">
        <f t="shared" si="2"/>
        <v>38</v>
      </c>
      <c r="E23" s="10">
        <f t="shared" si="3"/>
        <v>42856</v>
      </c>
      <c r="F23" s="5" t="str">
        <f>IFERROR(IF(COUNT(G$4:G23)=0,"",IF(H23="Hold",F22,IF(ISNUMBER(U23),G23,F22+V23))),"")</f>
        <v/>
      </c>
      <c r="G23" s="13"/>
      <c r="H23" s="27"/>
      <c r="I23" s="17"/>
      <c r="J23" s="93"/>
      <c r="K23" s="34"/>
      <c r="L23" s="123" t="s">
        <v>81</v>
      </c>
      <c r="M23" s="128" t="s">
        <v>79</v>
      </c>
      <c r="N23" s="78"/>
      <c r="O23" s="153" t="str">
        <f>IF(AND(COUNTIF($H$4:$H$26,"Alt 2")&gt;0,ISBLANK(N23)),"← RoI* Needed","")</f>
        <v/>
      </c>
      <c r="P23" s="154"/>
      <c r="R23" s="46">
        <v>20</v>
      </c>
      <c r="S23" s="47" t="e">
        <f t="shared" si="0"/>
        <v>#N/A</v>
      </c>
      <c r="T23" s="47"/>
      <c r="U23" s="52" t="str">
        <f>IF(H23="30 Mins",$N$19,IF(H23="45 Mins",$N$20,IF(H23="60 Mins",$N$21,IF(H23="Alt 1",$N$22,IF(H23="Alt 2",$N$23,IF(H23="Alt 3",$N$24,IF(H23="Alt 4",$N$25,IF(H23="Alt 5",#REF!,IF(H23="Change",V22,"")))))))))</f>
        <v/>
      </c>
      <c r="V23" s="53" t="e">
        <f>IF(COUNT(U$4:U23)=0,NA(),IF(ISNUMBER(U23),U23,V22))</f>
        <v>#N/A</v>
      </c>
      <c r="W23" s="48" t="e">
        <f t="shared" si="1"/>
        <v>#N/A</v>
      </c>
      <c r="X23" s="72" t="str">
        <f>IF(AND(ISNUMBER($S23),COUNT($U$4:$U23)=X$2),$S23,"")</f>
        <v/>
      </c>
      <c r="Y23" s="72" t="str">
        <f>IF(AND(ISNUMBER($S23),COUNT($U$4:$U23)=Y$2),$S23,"")</f>
        <v/>
      </c>
      <c r="Z23" s="72" t="str">
        <f>IF(AND(ISNUMBER($S23),COUNT($U$4:$U23)=Z$2),$S23,"")</f>
        <v/>
      </c>
      <c r="AA23" s="72" t="str">
        <f>IF(AND(ISNUMBER($S23),COUNT($U$4:$U23)=AA$2),$S23,"")</f>
        <v/>
      </c>
      <c r="AB23" s="72" t="str">
        <f>IF(AND(ISNUMBER($S23),COUNT($U$4:$U23)=AB$2),$S23,"")</f>
        <v/>
      </c>
      <c r="AC23" s="72" t="str">
        <f>IF(AND(ISNUMBER($S23),COUNT($U$4:$U23)=AC$2),$S23,"")</f>
        <v/>
      </c>
      <c r="AD23" s="72" t="str">
        <f>IF(AND(ISNUMBER($S23),COUNT($U$4:$U23)=AD$2),$S23,"")</f>
        <v/>
      </c>
      <c r="AE23" s="72" t="str">
        <f>IF(AND(ISNUMBER($S23),COUNT($U$4:$U23)=AE$2),$S23,"")</f>
        <v/>
      </c>
      <c r="AF23" s="72" t="str">
        <f>IF(AND(ISNUMBER($S23),COUNT($U$4:$U23)=AF$2),$S23,"")</f>
        <v/>
      </c>
      <c r="AG23" s="72" t="str">
        <f>IF(AND(ISNUMBER($S23),COUNT($U$4:$U23)=AG$2),$S23,"")</f>
        <v/>
      </c>
      <c r="AH23" s="72" t="str">
        <f>IF(AND(ISNUMBER($S23),COUNT($U$4:$U23)=AH$2),$S23,"")</f>
        <v/>
      </c>
      <c r="AI23" s="72" t="str">
        <f>IF(AND(ISNUMBER($S23),COUNT($U$4:$U23)=AI$2),$S23,"")</f>
        <v/>
      </c>
      <c r="AJ23" s="51" t="e">
        <f>IFERROR(IF(COUNT($U$4:$U23)&lt;&gt;AJ$2,NA(),SLOPE(X$4:X$26,$R$4:$R$26)*($R23-COUNTIF(BH$4:BH23,"Hold"))+INTERCEPT(X$4:X$26,$R$4:$R$26)),NA())</f>
        <v>#N/A</v>
      </c>
      <c r="AK23" s="51" t="e">
        <f>IFERROR(IF(COUNT($U$4:$U23)&lt;&gt;AK$2,NA(),SLOPE(Y$4:Y$26,$R$4:$R$26)*($R23-COUNTIF(BI$4:BI23,"Hold"))+INTERCEPT(Y$4:Y$26,$R$4:$R$26)),NA())</f>
        <v>#N/A</v>
      </c>
      <c r="AL23" s="51" t="e">
        <f>IFERROR(IF(COUNT($U$4:$U23)&lt;&gt;AL$2,NA(),SLOPE(Z$4:Z$26,$R$4:$R$26)*($R23-COUNTIF(BJ$4:BJ23,"Hold"))+INTERCEPT(Z$4:Z$26,$R$4:$R$26)),NA())</f>
        <v>#N/A</v>
      </c>
      <c r="AM23" s="51" t="e">
        <f>IFERROR(IF(COUNT($U$4:$U23)&lt;&gt;AM$2,NA(),SLOPE(AA$4:AA$26,$R$4:$R$26)*($R23-COUNTIF(BK$4:BK23,"Hold"))+INTERCEPT(AA$4:AA$26,$R$4:$R$26)),NA())</f>
        <v>#N/A</v>
      </c>
      <c r="AN23" s="51" t="e">
        <f>IFERROR(IF(COUNT($U$4:$U23)&lt;&gt;AN$2,NA(),SLOPE(AB$4:AB$26,$R$4:$R$26)*($R23-COUNTIF(BL$4:BL23,"Hold"))+INTERCEPT(AB$4:AB$26,$R$4:$R$26)),NA())</f>
        <v>#N/A</v>
      </c>
      <c r="AO23" s="51" t="e">
        <f>IFERROR(IF(COUNT($U$4:$U23)&lt;&gt;AO$2,NA(),SLOPE(AC$4:AC$26,$R$4:$R$26)*($R23-COUNTIF(BM$4:BM23,"Hold"))+INTERCEPT(AC$4:AC$26,$R$4:$R$26)),NA())</f>
        <v>#N/A</v>
      </c>
      <c r="AP23" s="51" t="e">
        <f>IFERROR(IF(COUNT($U$4:$U23)&lt;&gt;AP$2,NA(),SLOPE(AD$4:AD$26,$R$4:$R$26)*($R23-COUNTIF(BN$4:BN23,"Hold"))+INTERCEPT(AD$4:AD$26,$R$4:$R$26)),NA())</f>
        <v>#N/A</v>
      </c>
      <c r="AQ23" s="51" t="e">
        <f>IFERROR(IF(COUNT($U$4:$U23)&lt;&gt;AQ$2,NA(),SLOPE(AE$4:AE$26,$R$4:$R$26)*($R23-COUNTIF(BO$4:BO23,"Hold"))+INTERCEPT(AE$4:AE$26,$R$4:$R$26)),NA())</f>
        <v>#N/A</v>
      </c>
      <c r="AR23" s="51" t="e">
        <f>IFERROR(IF(COUNT($U$4:$U23)&lt;&gt;AR$2,NA(),SLOPE(AF$4:AF$26,$R$4:$R$26)*($R23-COUNTIF(BP$4:BP23,"Hold"))+INTERCEPT(AF$4:AF$26,$R$4:$R$26)),NA())</f>
        <v>#N/A</v>
      </c>
      <c r="AS23" s="51" t="e">
        <f>IFERROR(IF(COUNT($U$4:$U23)&lt;&gt;AS$2,NA(),SLOPE(AG$4:AG$26,$R$4:$R$26)*($R23-COUNTIF(BQ$4:BQ23,"Hold"))+INTERCEPT(AG$4:AG$26,$R$4:$R$26)),NA())</f>
        <v>#N/A</v>
      </c>
      <c r="AT23" s="51" t="e">
        <f>IFERROR(IF(COUNT($U$4:$U23)&lt;&gt;AT$2,NA(),SLOPE(AH$4:AH$26,$R$4:$R$26)*($R23-COUNTIF(BR$4:BR23,"Hold"))+INTERCEPT(AH$4:AH$26,$R$4:$R$26)),NA())</f>
        <v>#N/A</v>
      </c>
      <c r="AU23" s="51" t="e">
        <f>IFERROR(IF(COUNT($U$4:$U23)&lt;&gt;AU$2,NA(),SLOPE(AI$4:AI$26,$R$4:$R$26)*($R23-COUNTIF(BS$4:BS23,"Hold"))+INTERCEPT(AI$4:AI$26,$R$4:$R$26)),NA())</f>
        <v>#N/A</v>
      </c>
      <c r="AV23" s="57" t="e">
        <f>IF(AND(ISNUMBER($U23),COUNT($U$4:$U23)=AV$2),$G23,IF($H23="Hold",AV22,IF(COUNT($U$4:$U23)=AV$2,$V23+AV22,NA())))</f>
        <v>#N/A</v>
      </c>
      <c r="AW23" s="57" t="e">
        <f>IF(AND(ISNUMBER($U23),COUNT($U$4:$U23)=AW$2),$G23,IF($H23="Hold",AW22,IF(COUNT($U$4:$U23)=AW$2,$V23+AW22,NA())))</f>
        <v>#N/A</v>
      </c>
      <c r="AX23" s="57" t="e">
        <f>IF(AND(ISNUMBER($U23),COUNT($U$4:$U23)=AX$2),$G23,IF($H23="Hold",AX22,IF(COUNT($U$4:$U23)=AX$2,$V23+AX22,NA())))</f>
        <v>#N/A</v>
      </c>
      <c r="AY23" s="57" t="e">
        <f>IF(AND(ISNUMBER($U23),COUNT($U$4:$U23)=AY$2),$G23,IF($H23="Hold",AY22,IF(COUNT($U$4:$U23)=AY$2,$V23+AY22,NA())))</f>
        <v>#N/A</v>
      </c>
      <c r="AZ23" s="57" t="e">
        <f>IF(AND(ISNUMBER($U23),COUNT($U$4:$U23)=AZ$2),$G23,IF($H23="Hold",AZ22,IF(COUNT($U$4:$U23)=AZ$2,$V23+AZ22,NA())))</f>
        <v>#N/A</v>
      </c>
      <c r="BA23" s="57" t="e">
        <f>IF(AND(ISNUMBER($U23),COUNT($U$4:$U23)=BA$2),$G23,IF($H23="Hold",BA22,IF(COUNT($U$4:$U23)=BA$2,$V23+BA22,NA())))</f>
        <v>#N/A</v>
      </c>
      <c r="BB23" s="57" t="e">
        <f>IF(AND(ISNUMBER($U23),COUNT($U$4:$U23)=BB$2),$G23,IF($H23="Hold",BB22,IF(COUNT($U$4:$U23)=BB$2,$V23+BB22,NA())))</f>
        <v>#N/A</v>
      </c>
      <c r="BC23" s="57" t="e">
        <f>IF(AND(ISNUMBER($U23),COUNT($U$4:$U23)=BC$2),$G23,IF($H23="Hold",BC22,IF(COUNT($U$4:$U23)=BC$2,$V23+BC22,NA())))</f>
        <v>#N/A</v>
      </c>
      <c r="BD23" s="57" t="e">
        <f>IF(AND(ISNUMBER($U23),COUNT($U$4:$U23)=BD$2),$G23,IF($H23="Hold",BD22,IF(COUNT($U$4:$U23)=BD$2,$V23+BD22,NA())))</f>
        <v>#N/A</v>
      </c>
      <c r="BE23" s="57" t="e">
        <f>IF(AND(ISNUMBER($U23),COUNT($U$4:$U23)=BE$2),$G23,IF($H23="Hold",BE22,IF(COUNT($U$4:$U23)=BE$2,$V23+BE22,NA())))</f>
        <v>#N/A</v>
      </c>
      <c r="BF23" s="57" t="e">
        <f>IF(AND(ISNUMBER($U23),COUNT($U$4:$U23)=BF$2),$G23,IF($H23="Hold",BF22,IF(COUNT($U$4:$U23)=BF$2,$V23+BF22,NA())))</f>
        <v>#N/A</v>
      </c>
      <c r="BG23" s="57" t="e">
        <f>IF(AND(ISNUMBER($U23),COUNT($U$4:$U23)=BG$2),$G23,IF($H23="Hold",BG22,IF(COUNT($U$4:$U23)=BG$2,$V23+BG22,NA())))</f>
        <v>#N/A</v>
      </c>
      <c r="BH23" s="55" t="e">
        <f>IF(AND(COUNT($U$4:$U23)=BH$2,$H23="Hold"),"Hold",NA())</f>
        <v>#N/A</v>
      </c>
      <c r="BI23" s="55" t="e">
        <f>IF(AND(COUNT($U$4:$U23)=BI$2,$H23="Hold"),"Hold",NA())</f>
        <v>#N/A</v>
      </c>
      <c r="BJ23" s="55" t="e">
        <f>IF(AND(COUNT($U$4:$U23)=BJ$2,$H23="Hold"),"Hold",NA())</f>
        <v>#N/A</v>
      </c>
      <c r="BK23" s="55" t="e">
        <f>IF(AND(COUNT($U$4:$U23)=BK$2,$H23="Hold"),"Hold",NA())</f>
        <v>#N/A</v>
      </c>
      <c r="BL23" s="55" t="e">
        <f>IF(AND(COUNT($U$4:$U23)=BL$2,$H23="Hold"),"Hold",NA())</f>
        <v>#N/A</v>
      </c>
      <c r="BM23" s="55" t="e">
        <f>IF(AND(COUNT($U$4:$U23)=BM$2,$H23="Hold"),"Hold",NA())</f>
        <v>#N/A</v>
      </c>
      <c r="BN23" s="55" t="e">
        <f>IF(AND(COUNT($U$4:$U23)=BN$2,$H23="Hold"),"Hold",NA())</f>
        <v>#N/A</v>
      </c>
      <c r="BO23" s="55" t="e">
        <f>IF(AND(COUNT($U$4:$U23)=BO$2,$H23="Hold"),"Hold",NA())</f>
        <v>#N/A</v>
      </c>
      <c r="BP23" s="55" t="e">
        <f>IF(AND(COUNT($U$4:$U23)=BP$2,$H23="Hold"),"Hold",NA())</f>
        <v>#N/A</v>
      </c>
      <c r="BQ23" s="55" t="e">
        <f>IF(AND(COUNT($U$4:$U23)=BQ$2,$H23="Hold"),"Hold",NA())</f>
        <v>#N/A</v>
      </c>
      <c r="BR23" s="55" t="e">
        <f>IF(AND(COUNT($U$4:$U23)=BR$2,$H23="Hold"),"Hold",NA())</f>
        <v>#N/A</v>
      </c>
      <c r="BS23" s="55" t="e">
        <f>IF(AND(COUNT($U$4:$U23)=BS$2,$H23="Hold"),"Hold",NA())</f>
        <v>#N/A</v>
      </c>
    </row>
    <row r="24" spans="1:71" s="96" customFormat="1" ht="18.75" customHeight="1" x14ac:dyDescent="0.25">
      <c r="B24" s="23"/>
      <c r="C24" s="95"/>
      <c r="D24" s="9">
        <f t="shared" si="2"/>
        <v>40</v>
      </c>
      <c r="E24" s="10">
        <f t="shared" si="3"/>
        <v>42870</v>
      </c>
      <c r="F24" s="5" t="str">
        <f>IFERROR(IF(COUNT(G$4:G24)=0,"",IF(H24="Hold",F23,IF(ISNUMBER(U24),G24,F23+V24))),"")</f>
        <v/>
      </c>
      <c r="G24" s="13"/>
      <c r="H24" s="27"/>
      <c r="I24" s="17"/>
      <c r="J24" s="93"/>
      <c r="K24" s="34"/>
      <c r="L24" s="151" t="s">
        <v>86</v>
      </c>
      <c r="M24" s="151"/>
      <c r="N24" s="151"/>
      <c r="O24" s="151"/>
      <c r="P24" s="37"/>
      <c r="R24" s="46">
        <v>21</v>
      </c>
      <c r="S24" s="47" t="e">
        <f t="shared" si="0"/>
        <v>#N/A</v>
      </c>
      <c r="T24" s="47"/>
      <c r="U24" s="52" t="str">
        <f>IF(H24="30 Mins",$N$19,IF(H24="45 Mins",$N$20,IF(H24="60 Mins",$N$21,IF(H24="Alt 1",$N$22,IF(H24="Alt 2",$N$23,IF(H24="Alt 3",$N$24,IF(H24="Alt 4",$N$25,IF(H24="Alt 5",#REF!,IF(H24="Change",V23,"")))))))))</f>
        <v/>
      </c>
      <c r="V24" s="53" t="e">
        <f>IF(COUNT(U$4:U24)=0,NA(),IF(ISNUMBER(U24),U24,V23))</f>
        <v>#N/A</v>
      </c>
      <c r="W24" s="48" t="e">
        <f t="shared" si="1"/>
        <v>#N/A</v>
      </c>
      <c r="X24" s="72" t="str">
        <f>IF(AND(ISNUMBER($S24),COUNT($U$4:$U24)=X$2),$S24,"")</f>
        <v/>
      </c>
      <c r="Y24" s="72" t="str">
        <f>IF(AND(ISNUMBER($S24),COUNT($U$4:$U24)=Y$2),$S24,"")</f>
        <v/>
      </c>
      <c r="Z24" s="72" t="str">
        <f>IF(AND(ISNUMBER($S24),COUNT($U$4:$U24)=Z$2),$S24,"")</f>
        <v/>
      </c>
      <c r="AA24" s="72" t="str">
        <f>IF(AND(ISNUMBER($S24),COUNT($U$4:$U24)=AA$2),$S24,"")</f>
        <v/>
      </c>
      <c r="AB24" s="72" t="str">
        <f>IF(AND(ISNUMBER($S24),COUNT($U$4:$U24)=AB$2),$S24,"")</f>
        <v/>
      </c>
      <c r="AC24" s="72" t="str">
        <f>IF(AND(ISNUMBER($S24),COUNT($U$4:$U24)=AC$2),$S24,"")</f>
        <v/>
      </c>
      <c r="AD24" s="72" t="str">
        <f>IF(AND(ISNUMBER($S24),COUNT($U$4:$U24)=AD$2),$S24,"")</f>
        <v/>
      </c>
      <c r="AE24" s="72" t="str">
        <f>IF(AND(ISNUMBER($S24),COUNT($U$4:$U24)=AE$2),$S24,"")</f>
        <v/>
      </c>
      <c r="AF24" s="72" t="str">
        <f>IF(AND(ISNUMBER($S24),COUNT($U$4:$U24)=AF$2),$S24,"")</f>
        <v/>
      </c>
      <c r="AG24" s="72" t="str">
        <f>IF(AND(ISNUMBER($S24),COUNT($U$4:$U24)=AG$2),$S24,"")</f>
        <v/>
      </c>
      <c r="AH24" s="72" t="str">
        <f>IF(AND(ISNUMBER($S24),COUNT($U$4:$U24)=AH$2),$S24,"")</f>
        <v/>
      </c>
      <c r="AI24" s="72" t="str">
        <f>IF(AND(ISNUMBER($S24),COUNT($U$4:$U24)=AI$2),$S24,"")</f>
        <v/>
      </c>
      <c r="AJ24" s="51" t="e">
        <f>IFERROR(IF(COUNT($U$4:$U24)&lt;&gt;AJ$2,NA(),SLOPE(X$4:X$26,$R$4:$R$26)*($R24-COUNTIF(BH$4:BH24,"Hold"))+INTERCEPT(X$4:X$26,$R$4:$R$26)),NA())</f>
        <v>#N/A</v>
      </c>
      <c r="AK24" s="51" t="e">
        <f>IFERROR(IF(COUNT($U$4:$U24)&lt;&gt;AK$2,NA(),SLOPE(Y$4:Y$26,$R$4:$R$26)*($R24-COUNTIF(BI$4:BI24,"Hold"))+INTERCEPT(Y$4:Y$26,$R$4:$R$26)),NA())</f>
        <v>#N/A</v>
      </c>
      <c r="AL24" s="51" t="e">
        <f>IFERROR(IF(COUNT($U$4:$U24)&lt;&gt;AL$2,NA(),SLOPE(Z$4:Z$26,$R$4:$R$26)*($R24-COUNTIF(BJ$4:BJ24,"Hold"))+INTERCEPT(Z$4:Z$26,$R$4:$R$26)),NA())</f>
        <v>#N/A</v>
      </c>
      <c r="AM24" s="51" t="e">
        <f>IFERROR(IF(COUNT($U$4:$U24)&lt;&gt;AM$2,NA(),SLOPE(AA$4:AA$26,$R$4:$R$26)*($R24-COUNTIF(BK$4:BK24,"Hold"))+INTERCEPT(AA$4:AA$26,$R$4:$R$26)),NA())</f>
        <v>#N/A</v>
      </c>
      <c r="AN24" s="51" t="e">
        <f>IFERROR(IF(COUNT($U$4:$U24)&lt;&gt;AN$2,NA(),SLOPE(AB$4:AB$26,$R$4:$R$26)*($R24-COUNTIF(BL$4:BL24,"Hold"))+INTERCEPT(AB$4:AB$26,$R$4:$R$26)),NA())</f>
        <v>#N/A</v>
      </c>
      <c r="AO24" s="51" t="e">
        <f>IFERROR(IF(COUNT($U$4:$U24)&lt;&gt;AO$2,NA(),SLOPE(AC$4:AC$26,$R$4:$R$26)*($R24-COUNTIF(BM$4:BM24,"Hold"))+INTERCEPT(AC$4:AC$26,$R$4:$R$26)),NA())</f>
        <v>#N/A</v>
      </c>
      <c r="AP24" s="51" t="e">
        <f>IFERROR(IF(COUNT($U$4:$U24)&lt;&gt;AP$2,NA(),SLOPE(AD$4:AD$26,$R$4:$R$26)*($R24-COUNTIF(BN$4:BN24,"Hold"))+INTERCEPT(AD$4:AD$26,$R$4:$R$26)),NA())</f>
        <v>#N/A</v>
      </c>
      <c r="AQ24" s="51" t="e">
        <f>IFERROR(IF(COUNT($U$4:$U24)&lt;&gt;AQ$2,NA(),SLOPE(AE$4:AE$26,$R$4:$R$26)*($R24-COUNTIF(BO$4:BO24,"Hold"))+INTERCEPT(AE$4:AE$26,$R$4:$R$26)),NA())</f>
        <v>#N/A</v>
      </c>
      <c r="AR24" s="51" t="e">
        <f>IFERROR(IF(COUNT($U$4:$U24)&lt;&gt;AR$2,NA(),SLOPE(AF$4:AF$26,$R$4:$R$26)*($R24-COUNTIF(BP$4:BP24,"Hold"))+INTERCEPT(AF$4:AF$26,$R$4:$R$26)),NA())</f>
        <v>#N/A</v>
      </c>
      <c r="AS24" s="51" t="e">
        <f>IFERROR(IF(COUNT($U$4:$U24)&lt;&gt;AS$2,NA(),SLOPE(AG$4:AG$26,$R$4:$R$26)*($R24-COUNTIF(BQ$4:BQ24,"Hold"))+INTERCEPT(AG$4:AG$26,$R$4:$R$26)),NA())</f>
        <v>#N/A</v>
      </c>
      <c r="AT24" s="51" t="e">
        <f>IFERROR(IF(COUNT($U$4:$U24)&lt;&gt;AT$2,NA(),SLOPE(AH$4:AH$26,$R$4:$R$26)*($R24-COUNTIF(BR$4:BR24,"Hold"))+INTERCEPT(AH$4:AH$26,$R$4:$R$26)),NA())</f>
        <v>#N/A</v>
      </c>
      <c r="AU24" s="51" t="e">
        <f>IFERROR(IF(COUNT($U$4:$U24)&lt;&gt;AU$2,NA(),SLOPE(AI$4:AI$26,$R$4:$R$26)*($R24-COUNTIF(BS$4:BS24,"Hold"))+INTERCEPT(AI$4:AI$26,$R$4:$R$26)),NA())</f>
        <v>#N/A</v>
      </c>
      <c r="AV24" s="57" t="e">
        <f>IF(AND(ISNUMBER($U24),COUNT($U$4:$U24)=AV$2),$G24,IF($H24="Hold",AV23,IF(COUNT($U$4:$U24)=AV$2,$V24+AV23,NA())))</f>
        <v>#N/A</v>
      </c>
      <c r="AW24" s="57" t="e">
        <f>IF(AND(ISNUMBER($U24),COUNT($U$4:$U24)=AW$2),$G24,IF($H24="Hold",AW23,IF(COUNT($U$4:$U24)=AW$2,$V24+AW23,NA())))</f>
        <v>#N/A</v>
      </c>
      <c r="AX24" s="57" t="e">
        <f>IF(AND(ISNUMBER($U24),COUNT($U$4:$U24)=AX$2),$G24,IF($H24="Hold",AX23,IF(COUNT($U$4:$U24)=AX$2,$V24+AX23,NA())))</f>
        <v>#N/A</v>
      </c>
      <c r="AY24" s="57" t="e">
        <f>IF(AND(ISNUMBER($U24),COUNT($U$4:$U24)=AY$2),$G24,IF($H24="Hold",AY23,IF(COUNT($U$4:$U24)=AY$2,$V24+AY23,NA())))</f>
        <v>#N/A</v>
      </c>
      <c r="AZ24" s="57" t="e">
        <f>IF(AND(ISNUMBER($U24),COUNT($U$4:$U24)=AZ$2),$G24,IF($H24="Hold",AZ23,IF(COUNT($U$4:$U24)=AZ$2,$V24+AZ23,NA())))</f>
        <v>#N/A</v>
      </c>
      <c r="BA24" s="57" t="e">
        <f>IF(AND(ISNUMBER($U24),COUNT($U$4:$U24)=BA$2),$G24,IF($H24="Hold",BA23,IF(COUNT($U$4:$U24)=BA$2,$V24+BA23,NA())))</f>
        <v>#N/A</v>
      </c>
      <c r="BB24" s="57" t="e">
        <f>IF(AND(ISNUMBER($U24),COUNT($U$4:$U24)=BB$2),$G24,IF($H24="Hold",BB23,IF(COUNT($U$4:$U24)=BB$2,$V24+BB23,NA())))</f>
        <v>#N/A</v>
      </c>
      <c r="BC24" s="57" t="e">
        <f>IF(AND(ISNUMBER($U24),COUNT($U$4:$U24)=BC$2),$G24,IF($H24="Hold",BC23,IF(COUNT($U$4:$U24)=BC$2,$V24+BC23,NA())))</f>
        <v>#N/A</v>
      </c>
      <c r="BD24" s="57" t="e">
        <f>IF(AND(ISNUMBER($U24),COUNT($U$4:$U24)=BD$2),$G24,IF($H24="Hold",BD23,IF(COUNT($U$4:$U24)=BD$2,$V24+BD23,NA())))</f>
        <v>#N/A</v>
      </c>
      <c r="BE24" s="57" t="e">
        <f>IF(AND(ISNUMBER($U24),COUNT($U$4:$U24)=BE$2),$G24,IF($H24="Hold",BE23,IF(COUNT($U$4:$U24)=BE$2,$V24+BE23,NA())))</f>
        <v>#N/A</v>
      </c>
      <c r="BF24" s="57" t="e">
        <f>IF(AND(ISNUMBER($U24),COUNT($U$4:$U24)=BF$2),$G24,IF($H24="Hold",BF23,IF(COUNT($U$4:$U24)=BF$2,$V24+BF23,NA())))</f>
        <v>#N/A</v>
      </c>
      <c r="BG24" s="57" t="e">
        <f>IF(AND(ISNUMBER($U24),COUNT($U$4:$U24)=BG$2),$G24,IF($H24="Hold",BG23,IF(COUNT($U$4:$U24)=BG$2,$V24+BG23,NA())))</f>
        <v>#N/A</v>
      </c>
      <c r="BH24" s="55" t="e">
        <f>IF(AND(COUNT($U$4:$U24)=BH$2,$H24="Hold"),"Hold",NA())</f>
        <v>#N/A</v>
      </c>
      <c r="BI24" s="55" t="e">
        <f>IF(AND(COUNT($U$4:$U24)=BI$2,$H24="Hold"),"Hold",NA())</f>
        <v>#N/A</v>
      </c>
      <c r="BJ24" s="55" t="e">
        <f>IF(AND(COUNT($U$4:$U24)=BJ$2,$H24="Hold"),"Hold",NA())</f>
        <v>#N/A</v>
      </c>
      <c r="BK24" s="55" t="e">
        <f>IF(AND(COUNT($U$4:$U24)=BK$2,$H24="Hold"),"Hold",NA())</f>
        <v>#N/A</v>
      </c>
      <c r="BL24" s="55" t="e">
        <f>IF(AND(COUNT($U$4:$U24)=BL$2,$H24="Hold"),"Hold",NA())</f>
        <v>#N/A</v>
      </c>
      <c r="BM24" s="55" t="e">
        <f>IF(AND(COUNT($U$4:$U24)=BM$2,$H24="Hold"),"Hold",NA())</f>
        <v>#N/A</v>
      </c>
      <c r="BN24" s="55" t="e">
        <f>IF(AND(COUNT($U$4:$U24)=BN$2,$H24="Hold"),"Hold",NA())</f>
        <v>#N/A</v>
      </c>
      <c r="BO24" s="55" t="e">
        <f>IF(AND(COUNT($U$4:$U24)=BO$2,$H24="Hold"),"Hold",NA())</f>
        <v>#N/A</v>
      </c>
      <c r="BP24" s="55" t="e">
        <f>IF(AND(COUNT($U$4:$U24)=BP$2,$H24="Hold"),"Hold",NA())</f>
        <v>#N/A</v>
      </c>
      <c r="BQ24" s="55" t="e">
        <f>IF(AND(COUNT($U$4:$U24)=BQ$2,$H24="Hold"),"Hold",NA())</f>
        <v>#N/A</v>
      </c>
      <c r="BR24" s="55" t="e">
        <f>IF(AND(COUNT($U$4:$U24)=BR$2,$H24="Hold"),"Hold",NA())</f>
        <v>#N/A</v>
      </c>
      <c r="BS24" s="55" t="e">
        <f>IF(AND(COUNT($U$4:$U24)=BS$2,$H24="Hold"),"Hold",NA())</f>
        <v>#N/A</v>
      </c>
    </row>
    <row r="25" spans="1:71" s="96" customFormat="1" ht="18.75" customHeight="1" x14ac:dyDescent="0.25">
      <c r="B25" s="23"/>
      <c r="C25" s="95"/>
      <c r="D25" s="9">
        <f t="shared" si="2"/>
        <v>42</v>
      </c>
      <c r="E25" s="10">
        <f t="shared" si="3"/>
        <v>42884</v>
      </c>
      <c r="F25" s="5" t="str">
        <f>IFERROR(IF(COUNT(G$4:G25)=0,"",IF(H25="Hold",F24,IF(ISNUMBER(U25),G25,F24+V25))),"")</f>
        <v/>
      </c>
      <c r="G25" s="13"/>
      <c r="H25" s="27"/>
      <c r="I25" s="17"/>
      <c r="J25" s="93"/>
      <c r="K25" s="34"/>
      <c r="L25" s="151"/>
      <c r="M25" s="151"/>
      <c r="N25" s="151"/>
      <c r="O25" s="151"/>
      <c r="P25" s="37"/>
      <c r="R25" s="46">
        <v>22</v>
      </c>
      <c r="S25" s="47" t="e">
        <f t="shared" si="0"/>
        <v>#N/A</v>
      </c>
      <c r="T25" s="47"/>
      <c r="U25" s="52" t="str">
        <f>IF(H25="30 Mins",$N$19,IF(H25="45 Mins",$N$20,IF(H25="60 Mins",$N$21,IF(H25="Alt 1",$N$22,IF(H25="Alt 2",$N$23,IF(H25="Alt 3",$N$24,IF(H25="Alt 4",$N$25,IF(H25="Alt 5",#REF!,IF(H25="Change",V24,"")))))))))</f>
        <v/>
      </c>
      <c r="V25" s="53" t="e">
        <f>IF(COUNT(U$4:U25)=0,NA(),IF(ISNUMBER(U25),U25,V24))</f>
        <v>#N/A</v>
      </c>
      <c r="W25" s="48" t="e">
        <f t="shared" si="1"/>
        <v>#N/A</v>
      </c>
      <c r="X25" s="72" t="str">
        <f>IF(AND(ISNUMBER($S25),COUNT($U$4:$U25)=X$2),$S25,"")</f>
        <v/>
      </c>
      <c r="Y25" s="72" t="str">
        <f>IF(AND(ISNUMBER($S25),COUNT($U$4:$U25)=Y$2),$S25,"")</f>
        <v/>
      </c>
      <c r="Z25" s="72" t="str">
        <f>IF(AND(ISNUMBER($S25),COUNT($U$4:$U25)=Z$2),$S25,"")</f>
        <v/>
      </c>
      <c r="AA25" s="72" t="str">
        <f>IF(AND(ISNUMBER($S25),COUNT($U$4:$U25)=AA$2),$S25,"")</f>
        <v/>
      </c>
      <c r="AB25" s="72" t="str">
        <f>IF(AND(ISNUMBER($S25),COUNT($U$4:$U25)=AB$2),$S25,"")</f>
        <v/>
      </c>
      <c r="AC25" s="72" t="str">
        <f>IF(AND(ISNUMBER($S25),COUNT($U$4:$U25)=AC$2),$S25,"")</f>
        <v/>
      </c>
      <c r="AD25" s="72" t="str">
        <f>IF(AND(ISNUMBER($S25),COUNT($U$4:$U25)=AD$2),$S25,"")</f>
        <v/>
      </c>
      <c r="AE25" s="72" t="str">
        <f>IF(AND(ISNUMBER($S25),COUNT($U$4:$U25)=AE$2),$S25,"")</f>
        <v/>
      </c>
      <c r="AF25" s="72" t="str">
        <f>IF(AND(ISNUMBER($S25),COUNT($U$4:$U25)=AF$2),$S25,"")</f>
        <v/>
      </c>
      <c r="AG25" s="72" t="str">
        <f>IF(AND(ISNUMBER($S25),COUNT($U$4:$U25)=AG$2),$S25,"")</f>
        <v/>
      </c>
      <c r="AH25" s="72" t="str">
        <f>IF(AND(ISNUMBER($S25),COUNT($U$4:$U25)=AH$2),$S25,"")</f>
        <v/>
      </c>
      <c r="AI25" s="72" t="str">
        <f>IF(AND(ISNUMBER($S25),COUNT($U$4:$U25)=AI$2),$S25,"")</f>
        <v/>
      </c>
      <c r="AJ25" s="51" t="e">
        <f>IFERROR(IF(COUNT($U$4:$U25)&lt;&gt;AJ$2,NA(),SLOPE(X$4:X$26,$R$4:$R$26)*($R25-COUNTIF(BH$4:BH25,"Hold"))+INTERCEPT(X$4:X$26,$R$4:$R$26)),NA())</f>
        <v>#N/A</v>
      </c>
      <c r="AK25" s="51" t="e">
        <f>IFERROR(IF(COUNT($U$4:$U25)&lt;&gt;AK$2,NA(),SLOPE(Y$4:Y$26,$R$4:$R$26)*($R25-COUNTIF(BI$4:BI25,"Hold"))+INTERCEPT(Y$4:Y$26,$R$4:$R$26)),NA())</f>
        <v>#N/A</v>
      </c>
      <c r="AL25" s="51" t="e">
        <f>IFERROR(IF(COUNT($U$4:$U25)&lt;&gt;AL$2,NA(),SLOPE(Z$4:Z$26,$R$4:$R$26)*($R25-COUNTIF(BJ$4:BJ25,"Hold"))+INTERCEPT(Z$4:Z$26,$R$4:$R$26)),NA())</f>
        <v>#N/A</v>
      </c>
      <c r="AM25" s="51" t="e">
        <f>IFERROR(IF(COUNT($U$4:$U25)&lt;&gt;AM$2,NA(),SLOPE(AA$4:AA$26,$R$4:$R$26)*($R25-COUNTIF(BK$4:BK25,"Hold"))+INTERCEPT(AA$4:AA$26,$R$4:$R$26)),NA())</f>
        <v>#N/A</v>
      </c>
      <c r="AN25" s="51" t="e">
        <f>IFERROR(IF(COUNT($U$4:$U25)&lt;&gt;AN$2,NA(),SLOPE(AB$4:AB$26,$R$4:$R$26)*($R25-COUNTIF(BL$4:BL25,"Hold"))+INTERCEPT(AB$4:AB$26,$R$4:$R$26)),NA())</f>
        <v>#N/A</v>
      </c>
      <c r="AO25" s="51" t="e">
        <f>IFERROR(IF(COUNT($U$4:$U25)&lt;&gt;AO$2,NA(),SLOPE(AC$4:AC$26,$R$4:$R$26)*($R25-COUNTIF(BM$4:BM25,"Hold"))+INTERCEPT(AC$4:AC$26,$R$4:$R$26)),NA())</f>
        <v>#N/A</v>
      </c>
      <c r="AP25" s="51" t="e">
        <f>IFERROR(IF(COUNT($U$4:$U25)&lt;&gt;AP$2,NA(),SLOPE(AD$4:AD$26,$R$4:$R$26)*($R25-COUNTIF(BN$4:BN25,"Hold"))+INTERCEPT(AD$4:AD$26,$R$4:$R$26)),NA())</f>
        <v>#N/A</v>
      </c>
      <c r="AQ25" s="51" t="e">
        <f>IFERROR(IF(COUNT($U$4:$U25)&lt;&gt;AQ$2,NA(),SLOPE(AE$4:AE$26,$R$4:$R$26)*($R25-COUNTIF(BO$4:BO25,"Hold"))+INTERCEPT(AE$4:AE$26,$R$4:$R$26)),NA())</f>
        <v>#N/A</v>
      </c>
      <c r="AR25" s="51" t="e">
        <f>IFERROR(IF(COUNT($U$4:$U25)&lt;&gt;AR$2,NA(),SLOPE(AF$4:AF$26,$R$4:$R$26)*($R25-COUNTIF(BP$4:BP25,"Hold"))+INTERCEPT(AF$4:AF$26,$R$4:$R$26)),NA())</f>
        <v>#N/A</v>
      </c>
      <c r="AS25" s="51" t="e">
        <f>IFERROR(IF(COUNT($U$4:$U25)&lt;&gt;AS$2,NA(),SLOPE(AG$4:AG$26,$R$4:$R$26)*($R25-COUNTIF(BQ$4:BQ25,"Hold"))+INTERCEPT(AG$4:AG$26,$R$4:$R$26)),NA())</f>
        <v>#N/A</v>
      </c>
      <c r="AT25" s="51" t="e">
        <f>IFERROR(IF(COUNT($U$4:$U25)&lt;&gt;AT$2,NA(),SLOPE(AH$4:AH$26,$R$4:$R$26)*($R25-COUNTIF(BR$4:BR25,"Hold"))+INTERCEPT(AH$4:AH$26,$R$4:$R$26)),NA())</f>
        <v>#N/A</v>
      </c>
      <c r="AU25" s="51" t="e">
        <f>IFERROR(IF(COUNT($U$4:$U25)&lt;&gt;AU$2,NA(),SLOPE(AI$4:AI$26,$R$4:$R$26)*($R25-COUNTIF(BS$4:BS25,"Hold"))+INTERCEPT(AI$4:AI$26,$R$4:$R$26)),NA())</f>
        <v>#N/A</v>
      </c>
      <c r="AV25" s="57" t="e">
        <f>IF(AND(ISNUMBER($U25),COUNT($U$4:$U25)=AV$2),$G25,IF($H25="Hold",AV24,IF(COUNT($U$4:$U25)=AV$2,$V25+AV24,NA())))</f>
        <v>#N/A</v>
      </c>
      <c r="AW25" s="57" t="e">
        <f>IF(AND(ISNUMBER($U25),COUNT($U$4:$U25)=AW$2),$G25,IF($H25="Hold",AW24,IF(COUNT($U$4:$U25)=AW$2,$V25+AW24,NA())))</f>
        <v>#N/A</v>
      </c>
      <c r="AX25" s="57" t="e">
        <f>IF(AND(ISNUMBER($U25),COUNT($U$4:$U25)=AX$2),$G25,IF($H25="Hold",AX24,IF(COUNT($U$4:$U25)=AX$2,$V25+AX24,NA())))</f>
        <v>#N/A</v>
      </c>
      <c r="AY25" s="57" t="e">
        <f>IF(AND(ISNUMBER($U25),COUNT($U$4:$U25)=AY$2),$G25,IF($H25="Hold",AY24,IF(COUNT($U$4:$U25)=AY$2,$V25+AY24,NA())))</f>
        <v>#N/A</v>
      </c>
      <c r="AZ25" s="57" t="e">
        <f>IF(AND(ISNUMBER($U25),COUNT($U$4:$U25)=AZ$2),$G25,IF($H25="Hold",AZ24,IF(COUNT($U$4:$U25)=AZ$2,$V25+AZ24,NA())))</f>
        <v>#N/A</v>
      </c>
      <c r="BA25" s="57" t="e">
        <f>IF(AND(ISNUMBER($U25),COUNT($U$4:$U25)=BA$2),$G25,IF($H25="Hold",BA24,IF(COUNT($U$4:$U25)=BA$2,$V25+BA24,NA())))</f>
        <v>#N/A</v>
      </c>
      <c r="BB25" s="57" t="e">
        <f>IF(AND(ISNUMBER($U25),COUNT($U$4:$U25)=BB$2),$G25,IF($H25="Hold",BB24,IF(COUNT($U$4:$U25)=BB$2,$V25+BB24,NA())))</f>
        <v>#N/A</v>
      </c>
      <c r="BC25" s="57" t="e">
        <f>IF(AND(ISNUMBER($U25),COUNT($U$4:$U25)=BC$2),$G25,IF($H25="Hold",BC24,IF(COUNT($U$4:$U25)=BC$2,$V25+BC24,NA())))</f>
        <v>#N/A</v>
      </c>
      <c r="BD25" s="57" t="e">
        <f>IF(AND(ISNUMBER($U25),COUNT($U$4:$U25)=BD$2),$G25,IF($H25="Hold",BD24,IF(COUNT($U$4:$U25)=BD$2,$V25+BD24,NA())))</f>
        <v>#N/A</v>
      </c>
      <c r="BE25" s="57" t="e">
        <f>IF(AND(ISNUMBER($U25),COUNT($U$4:$U25)=BE$2),$G25,IF($H25="Hold",BE24,IF(COUNT($U$4:$U25)=BE$2,$V25+BE24,NA())))</f>
        <v>#N/A</v>
      </c>
      <c r="BF25" s="57" t="e">
        <f>IF(AND(ISNUMBER($U25),COUNT($U$4:$U25)=BF$2),$G25,IF($H25="Hold",BF24,IF(COUNT($U$4:$U25)=BF$2,$V25+BF24,NA())))</f>
        <v>#N/A</v>
      </c>
      <c r="BG25" s="57" t="e">
        <f>IF(AND(ISNUMBER($U25),COUNT($U$4:$U25)=BG$2),$G25,IF($H25="Hold",BG24,IF(COUNT($U$4:$U25)=BG$2,$V25+BG24,NA())))</f>
        <v>#N/A</v>
      </c>
      <c r="BH25" s="55" t="e">
        <f>IF(AND(COUNT($U$4:$U25)=BH$2,$H25="Hold"),"Hold",NA())</f>
        <v>#N/A</v>
      </c>
      <c r="BI25" s="55" t="e">
        <f>IF(AND(COUNT($U$4:$U25)=BI$2,$H25="Hold"),"Hold",NA())</f>
        <v>#N/A</v>
      </c>
      <c r="BJ25" s="55" t="e">
        <f>IF(AND(COUNT($U$4:$U25)=BJ$2,$H25="Hold"),"Hold",NA())</f>
        <v>#N/A</v>
      </c>
      <c r="BK25" s="55" t="e">
        <f>IF(AND(COUNT($U$4:$U25)=BK$2,$H25="Hold"),"Hold",NA())</f>
        <v>#N/A</v>
      </c>
      <c r="BL25" s="55" t="e">
        <f>IF(AND(COUNT($U$4:$U25)=BL$2,$H25="Hold"),"Hold",NA())</f>
        <v>#N/A</v>
      </c>
      <c r="BM25" s="55" t="e">
        <f>IF(AND(COUNT($U$4:$U25)=BM$2,$H25="Hold"),"Hold",NA())</f>
        <v>#N/A</v>
      </c>
      <c r="BN25" s="55" t="e">
        <f>IF(AND(COUNT($U$4:$U25)=BN$2,$H25="Hold"),"Hold",NA())</f>
        <v>#N/A</v>
      </c>
      <c r="BO25" s="55" t="e">
        <f>IF(AND(COUNT($U$4:$U25)=BO$2,$H25="Hold"),"Hold",NA())</f>
        <v>#N/A</v>
      </c>
      <c r="BP25" s="55" t="e">
        <f>IF(AND(COUNT($U$4:$U25)=BP$2,$H25="Hold"),"Hold",NA())</f>
        <v>#N/A</v>
      </c>
      <c r="BQ25" s="55" t="e">
        <f>IF(AND(COUNT($U$4:$U25)=BQ$2,$H25="Hold"),"Hold",NA())</f>
        <v>#N/A</v>
      </c>
      <c r="BR25" s="55" t="e">
        <f>IF(AND(COUNT($U$4:$U25)=BR$2,$H25="Hold"),"Hold",NA())</f>
        <v>#N/A</v>
      </c>
      <c r="BS25" s="55" t="e">
        <f>IF(AND(COUNT($U$4:$U25)=BS$2,$H25="Hold"),"Hold",NA())</f>
        <v>#N/A</v>
      </c>
    </row>
    <row r="26" spans="1:71" s="96" customFormat="1" ht="18.75" customHeight="1" x14ac:dyDescent="0.25">
      <c r="B26" s="61" t="str">
        <f>IF(ISBLANK($A$1),"","This worksheet was created by Mike Braun for the Pulaski County School District.  (Delete contents of Cell A1.)")</f>
        <v/>
      </c>
      <c r="C26" s="95"/>
      <c r="D26" s="9">
        <f t="shared" si="2"/>
        <v>44</v>
      </c>
      <c r="E26" s="10">
        <f t="shared" si="3"/>
        <v>42898</v>
      </c>
      <c r="F26" s="5" t="str">
        <f>IFERROR(IF(COUNT(G$4:G26)=0,"",IF(H26="Hold",F25,IF(ISNUMBER(U26),G26,F25+V26))),"")</f>
        <v/>
      </c>
      <c r="G26" s="14"/>
      <c r="H26" s="27"/>
      <c r="I26" s="17"/>
      <c r="J26" s="93"/>
      <c r="K26" s="41"/>
      <c r="L26" s="152"/>
      <c r="M26" s="152"/>
      <c r="N26" s="152"/>
      <c r="O26" s="152"/>
      <c r="P26" s="42"/>
      <c r="R26" s="46">
        <v>23</v>
      </c>
      <c r="S26" s="47" t="e">
        <f t="shared" si="0"/>
        <v>#N/A</v>
      </c>
      <c r="T26" s="47"/>
      <c r="U26" s="52" t="str">
        <f>IF(H26="30 Mins",$N$19,IF(H26="45 Mins",$N$20,IF(H26="60 Mins",$N$21,IF(H26="Alt 1",$N$22,IF(H26="Alt 2",$N$23,IF(H26="Alt 3",$N$24,IF(H26="Alt 4",$N$25,IF(H26="Alt 5",#REF!,IF(H26="Change",V25,"")))))))))</f>
        <v/>
      </c>
      <c r="V26" s="53" t="e">
        <f>IF(COUNT(U$4:U26)=0,NA(),IF(ISNUMBER(U26),U26,V25))</f>
        <v>#N/A</v>
      </c>
      <c r="W26" s="48" t="e">
        <f t="shared" si="1"/>
        <v>#N/A</v>
      </c>
      <c r="X26" s="73" t="str">
        <f>IF(AND(ISNUMBER($S26),COUNT($U$4:$U26)=X$2),$S26,"")</f>
        <v/>
      </c>
      <c r="Y26" s="73" t="str">
        <f>IF(AND(ISNUMBER($S26),COUNT($U$4:$U26)=Y$2),$S26,"")</f>
        <v/>
      </c>
      <c r="Z26" s="73" t="str">
        <f>IF(AND(ISNUMBER($S26),COUNT($U$4:$U26)=Z$2),$S26,"")</f>
        <v/>
      </c>
      <c r="AA26" s="73" t="str">
        <f>IF(AND(ISNUMBER($S26),COUNT($U$4:$U26)=AA$2),$S26,"")</f>
        <v/>
      </c>
      <c r="AB26" s="73" t="str">
        <f>IF(AND(ISNUMBER($S26),COUNT($U$4:$U26)=AB$2),$S26,"")</f>
        <v/>
      </c>
      <c r="AC26" s="73" t="str">
        <f>IF(AND(ISNUMBER($S26),COUNT($U$4:$U26)=AC$2),$S26,"")</f>
        <v/>
      </c>
      <c r="AD26" s="73" t="str">
        <f>IF(AND(ISNUMBER($S26),COUNT($U$4:$U26)=AD$2),$S26,"")</f>
        <v/>
      </c>
      <c r="AE26" s="73" t="str">
        <f>IF(AND(ISNUMBER($S26),COUNT($U$4:$U26)=AE$2),$S26,"")</f>
        <v/>
      </c>
      <c r="AF26" s="73" t="str">
        <f>IF(AND(ISNUMBER($S26),COUNT($U$4:$U26)=AF$2),$S26,"")</f>
        <v/>
      </c>
      <c r="AG26" s="73" t="str">
        <f>IF(AND(ISNUMBER($S26),COUNT($U$4:$U26)=AG$2),$S26,"")</f>
        <v/>
      </c>
      <c r="AH26" s="73" t="str">
        <f>IF(AND(ISNUMBER($S26),COUNT($U$4:$U26)=AH$2),$S26,"")</f>
        <v/>
      </c>
      <c r="AI26" s="73" t="str">
        <f>IF(AND(ISNUMBER($S26),COUNT($U$4:$U26)=AI$2),$S26,"")</f>
        <v/>
      </c>
      <c r="AJ26" s="51" t="e">
        <f>IFERROR(IF(COUNT($U$4:$U26)&lt;&gt;AJ$2,NA(),SLOPE(X$4:X$26,$R$4:$R$26)*($R26-COUNTIF(BH$4:BH26,"Hold"))+INTERCEPT(X$4:X$26,$R$4:$R$26)),NA())</f>
        <v>#N/A</v>
      </c>
      <c r="AK26" s="51" t="e">
        <f>IFERROR(IF(COUNT($U$4:$U26)&lt;&gt;AK$2,NA(),SLOPE(Y$4:Y$26,$R$4:$R$26)*($R26-COUNTIF(BI$4:BI26,"Hold"))+INTERCEPT(Y$4:Y$26,$R$4:$R$26)),NA())</f>
        <v>#N/A</v>
      </c>
      <c r="AL26" s="51" t="e">
        <f>IFERROR(IF(COUNT($U$4:$U26)&lt;&gt;AL$2,NA(),SLOPE(Z$4:Z$26,$R$4:$R$26)*($R26-COUNTIF(BJ$4:BJ26,"Hold"))+INTERCEPT(Z$4:Z$26,$R$4:$R$26)),NA())</f>
        <v>#N/A</v>
      </c>
      <c r="AM26" s="51" t="e">
        <f>IFERROR(IF(COUNT($U$4:$U26)&lt;&gt;AM$2,NA(),SLOPE(AA$4:AA$26,$R$4:$R$26)*($R26-COUNTIF(BK$4:BK26,"Hold"))+INTERCEPT(AA$4:AA$26,$R$4:$R$26)),NA())</f>
        <v>#N/A</v>
      </c>
      <c r="AN26" s="51" t="e">
        <f>IFERROR(IF(COUNT($U$4:$U26)&lt;&gt;AN$2,NA(),SLOPE(AB$4:AB$26,$R$4:$R$26)*($R26-COUNTIF(BL$4:BL26,"Hold"))+INTERCEPT(AB$4:AB$26,$R$4:$R$26)),NA())</f>
        <v>#N/A</v>
      </c>
      <c r="AO26" s="51" t="e">
        <f>IFERROR(IF(COUNT($U$4:$U26)&lt;&gt;AO$2,NA(),SLOPE(AC$4:AC$26,$R$4:$R$26)*($R26-COUNTIF(BM$4:BM26,"Hold"))+INTERCEPT(AC$4:AC$26,$R$4:$R$26)),NA())</f>
        <v>#N/A</v>
      </c>
      <c r="AP26" s="51" t="e">
        <f>IFERROR(IF(COUNT($U$4:$U26)&lt;&gt;AP$2,NA(),SLOPE(AD$4:AD$26,$R$4:$R$26)*($R26-COUNTIF(BN$4:BN26,"Hold"))+INTERCEPT(AD$4:AD$26,$R$4:$R$26)),NA())</f>
        <v>#N/A</v>
      </c>
      <c r="AQ26" s="51" t="e">
        <f>IFERROR(IF(COUNT($U$4:$U26)&lt;&gt;AQ$2,NA(),SLOPE(AE$4:AE$26,$R$4:$R$26)*($R26-COUNTIF(BO$4:BO26,"Hold"))+INTERCEPT(AE$4:AE$26,$R$4:$R$26)),NA())</f>
        <v>#N/A</v>
      </c>
      <c r="AR26" s="51" t="e">
        <f>IFERROR(IF(COUNT($U$4:$U26)&lt;&gt;AR$2,NA(),SLOPE(AF$4:AF$26,$R$4:$R$26)*($R26-COUNTIF(BP$4:BP26,"Hold"))+INTERCEPT(AF$4:AF$26,$R$4:$R$26)),NA())</f>
        <v>#N/A</v>
      </c>
      <c r="AS26" s="51" t="e">
        <f>IFERROR(IF(COUNT($U$4:$U26)&lt;&gt;AS$2,NA(),SLOPE(AG$4:AG$26,$R$4:$R$26)*($R26-COUNTIF(BQ$4:BQ26,"Hold"))+INTERCEPT(AG$4:AG$26,$R$4:$R$26)),NA())</f>
        <v>#N/A</v>
      </c>
      <c r="AT26" s="51" t="e">
        <f>IFERROR(IF(COUNT($U$4:$U26)&lt;&gt;AT$2,NA(),SLOPE(AH$4:AH$26,$R$4:$R$26)*($R26-COUNTIF(BR$4:BR26,"Hold"))+INTERCEPT(AH$4:AH$26,$R$4:$R$26)),NA())</f>
        <v>#N/A</v>
      </c>
      <c r="AU26" s="51" t="e">
        <f>IFERROR(IF(COUNT($U$4:$U26)&lt;&gt;AU$2,NA(),SLOPE(AI$4:AI$26,$R$4:$R$26)*($R26-COUNTIF(BS$4:BS26,"Hold"))+INTERCEPT(AI$4:AI$26,$R$4:$R$26)),NA())</f>
        <v>#N/A</v>
      </c>
      <c r="AV26" s="57" t="e">
        <f>IF(AND(ISNUMBER($U26),COUNT($U$4:$U26)=AV$2),$G26,IF($H26="Hold",AV25,IF(COUNT($U$4:$U26)=AV$2,$V26+AV25,NA())))</f>
        <v>#N/A</v>
      </c>
      <c r="AW26" s="57" t="e">
        <f>IF(AND(ISNUMBER($U26),COUNT($U$4:$U26)=AW$2),$G26,IF($H26="Hold",AW25,IF(COUNT($U$4:$U26)=AW$2,$V26+AW25,NA())))</f>
        <v>#N/A</v>
      </c>
      <c r="AX26" s="57" t="e">
        <f>IF(AND(ISNUMBER($U26),COUNT($U$4:$U26)=AX$2),$G26,IF($H26="Hold",AX25,IF(COUNT($U$4:$U26)=AX$2,$V26+AX25,NA())))</f>
        <v>#N/A</v>
      </c>
      <c r="AY26" s="57" t="e">
        <f>IF(AND(ISNUMBER($U26),COUNT($U$4:$U26)=AY$2),$G26,IF($H26="Hold",AY25,IF(COUNT($U$4:$U26)=AY$2,$V26+AY25,NA())))</f>
        <v>#N/A</v>
      </c>
      <c r="AZ26" s="57" t="e">
        <f>IF(AND(ISNUMBER($U26),COUNT($U$4:$U26)=AZ$2),$G26,IF($H26="Hold",AZ25,IF(COUNT($U$4:$U26)=AZ$2,$V26+AZ25,NA())))</f>
        <v>#N/A</v>
      </c>
      <c r="BA26" s="57" t="e">
        <f>IF(AND(ISNUMBER($U26),COUNT($U$4:$U26)=BA$2),$G26,IF($H26="Hold",BA25,IF(COUNT($U$4:$U26)=BA$2,$V26+BA25,NA())))</f>
        <v>#N/A</v>
      </c>
      <c r="BB26" s="57" t="e">
        <f>IF(AND(ISNUMBER($U26),COUNT($U$4:$U26)=BB$2),$G26,IF($H26="Hold",BB25,IF(COUNT($U$4:$U26)=BB$2,$V26+BB25,NA())))</f>
        <v>#N/A</v>
      </c>
      <c r="BC26" s="57" t="e">
        <f>IF(AND(ISNUMBER($U26),COUNT($U$4:$U26)=BC$2),$G26,IF($H26="Hold",BC25,IF(COUNT($U$4:$U26)=BC$2,$V26+BC25,NA())))</f>
        <v>#N/A</v>
      </c>
      <c r="BD26" s="57" t="e">
        <f>IF(AND(ISNUMBER($U26),COUNT($U$4:$U26)=BD$2),$G26,IF($H26="Hold",BD25,IF(COUNT($U$4:$U26)=BD$2,$V26+BD25,NA())))</f>
        <v>#N/A</v>
      </c>
      <c r="BE26" s="57" t="e">
        <f>IF(AND(ISNUMBER($U26),COUNT($U$4:$U26)=BE$2),$G26,IF($H26="Hold",BE25,IF(COUNT($U$4:$U26)=BE$2,$V26+BE25,NA())))</f>
        <v>#N/A</v>
      </c>
      <c r="BF26" s="57" t="e">
        <f>IF(AND(ISNUMBER($U26),COUNT($U$4:$U26)=BF$2),$G26,IF($H26="Hold",BF25,IF(COUNT($U$4:$U26)=BF$2,$V26+BF25,NA())))</f>
        <v>#N/A</v>
      </c>
      <c r="BG26" s="57" t="e">
        <f>IF(AND(ISNUMBER($U26),COUNT($U$4:$U26)=BG$2),$G26,IF($H26="Hold",BG25,IF(COUNT($U$4:$U26)=BG$2,$V26+BG25,NA())))</f>
        <v>#N/A</v>
      </c>
      <c r="BH26" s="55" t="e">
        <f>IF(AND(COUNT($U$4:$U26)=BH$2,$H26="Hold"),"Hold",NA())</f>
        <v>#N/A</v>
      </c>
      <c r="BI26" s="55" t="e">
        <f>IF(AND(COUNT($U$4:$U26)=BI$2,$H26="Hold"),"Hold",NA())</f>
        <v>#N/A</v>
      </c>
      <c r="BJ26" s="55" t="e">
        <f>IF(AND(COUNT($U$4:$U26)=BJ$2,$H26="Hold"),"Hold",NA())</f>
        <v>#N/A</v>
      </c>
      <c r="BK26" s="55" t="e">
        <f>IF(AND(COUNT($U$4:$U26)=BK$2,$H26="Hold"),"Hold",NA())</f>
        <v>#N/A</v>
      </c>
      <c r="BL26" s="55" t="e">
        <f>IF(AND(COUNT($U$4:$U26)=BL$2,$H26="Hold"),"Hold",NA())</f>
        <v>#N/A</v>
      </c>
      <c r="BM26" s="55" t="e">
        <f>IF(AND(COUNT($U$4:$U26)=BM$2,$H26="Hold"),"Hold",NA())</f>
        <v>#N/A</v>
      </c>
      <c r="BN26" s="55" t="e">
        <f>IF(AND(COUNT($U$4:$U26)=BN$2,$H26="Hold"),"Hold",NA())</f>
        <v>#N/A</v>
      </c>
      <c r="BO26" s="55" t="e">
        <f>IF(AND(COUNT($U$4:$U26)=BO$2,$H26="Hold"),"Hold",NA())</f>
        <v>#N/A</v>
      </c>
      <c r="BP26" s="55" t="e">
        <f>IF(AND(COUNT($U$4:$U26)=BP$2,$H26="Hold"),"Hold",NA())</f>
        <v>#N/A</v>
      </c>
      <c r="BQ26" s="55" t="e">
        <f>IF(AND(COUNT($U$4:$U26)=BQ$2,$H26="Hold"),"Hold",NA())</f>
        <v>#N/A</v>
      </c>
      <c r="BR26" s="55" t="e">
        <f>IF(AND(COUNT($U$4:$U26)=BR$2,$H26="Hold"),"Hold",NA())</f>
        <v>#N/A</v>
      </c>
      <c r="BS26" s="55" t="e">
        <f>IF(AND(COUNT($U$4:$U26)=BS$2,$H26="Hold"),"Hold",NA())</f>
        <v>#N/A</v>
      </c>
    </row>
    <row r="27" spans="1:71" s="96" customFormat="1" ht="8.25" customHeight="1" x14ac:dyDescent="0.3">
      <c r="B27" s="98"/>
      <c r="C27" s="95"/>
      <c r="D27" s="140" t="s">
        <v>87</v>
      </c>
      <c r="E27" s="140"/>
      <c r="F27" s="140"/>
      <c r="G27" s="140"/>
      <c r="H27" s="140"/>
      <c r="I27" s="140"/>
      <c r="J27" s="15"/>
      <c r="K27" s="88"/>
      <c r="L27" s="149" t="s">
        <v>85</v>
      </c>
      <c r="M27" s="149"/>
      <c r="N27" s="149"/>
      <c r="O27" s="149"/>
      <c r="R27" s="11"/>
      <c r="S27" s="11"/>
      <c r="T27" s="11"/>
      <c r="U27" s="100"/>
      <c r="V27" s="100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71" s="96" customFormat="1" ht="18.75" customHeight="1" x14ac:dyDescent="0.25">
      <c r="B28" s="130" t="s">
        <v>18</v>
      </c>
      <c r="C28" s="95"/>
      <c r="D28" s="141"/>
      <c r="E28" s="141"/>
      <c r="F28" s="141"/>
      <c r="G28" s="141"/>
      <c r="H28" s="141"/>
      <c r="I28" s="141"/>
      <c r="J28" s="101"/>
      <c r="L28" s="150"/>
      <c r="M28" s="150"/>
      <c r="N28" s="150"/>
      <c r="O28" s="150"/>
      <c r="P28" s="117"/>
      <c r="Q28" s="117"/>
    </row>
    <row r="29" spans="1:71" s="96" customFormat="1" ht="31.5" x14ac:dyDescent="0.25">
      <c r="A29" s="2"/>
      <c r="B29" s="80" t="s">
        <v>76</v>
      </c>
      <c r="C29" s="88"/>
      <c r="J29" s="101"/>
      <c r="L29" s="118"/>
      <c r="M29" s="118"/>
      <c r="N29" s="118"/>
      <c r="O29" s="118"/>
      <c r="P29" s="116"/>
      <c r="Q29" s="116"/>
    </row>
    <row r="30" spans="1:71" s="96" customFormat="1" ht="18.75" customHeight="1" x14ac:dyDescent="0.25">
      <c r="A30" s="2"/>
      <c r="B30" s="119" t="s">
        <v>74</v>
      </c>
      <c r="C30" s="88"/>
      <c r="J30" s="101"/>
      <c r="K30" s="88"/>
      <c r="L30" s="131"/>
      <c r="M30" s="88"/>
      <c r="N30" s="88"/>
      <c r="O30" s="88"/>
      <c r="P30" s="102"/>
    </row>
    <row r="31" spans="1:71" s="2" customFormat="1" ht="18.75" customHeight="1" x14ac:dyDescent="0.25">
      <c r="B31" s="103"/>
      <c r="C31" s="88"/>
      <c r="J31" s="15"/>
      <c r="K31" s="88"/>
      <c r="L31" s="104"/>
      <c r="M31" s="104"/>
      <c r="N31" s="104"/>
      <c r="O31" s="105"/>
      <c r="P31" s="106"/>
    </row>
    <row r="32" spans="1:71" s="2" customFormat="1" ht="18.75" customHeight="1" x14ac:dyDescent="0.25">
      <c r="A32" s="12"/>
      <c r="C32" s="104"/>
      <c r="J32" s="15"/>
      <c r="L32" s="88"/>
      <c r="M32" s="88"/>
      <c r="N32" s="88"/>
      <c r="O32" s="88"/>
      <c r="P32" s="102"/>
    </row>
    <row r="33" spans="1:16" s="2" customFormat="1" ht="18.75" customHeight="1" x14ac:dyDescent="0.25">
      <c r="C33" s="88"/>
      <c r="D33" s="102"/>
      <c r="E33" s="107"/>
      <c r="F33" s="107"/>
      <c r="G33" s="108"/>
      <c r="H33" s="99"/>
      <c r="I33" s="3"/>
      <c r="J33" s="3"/>
      <c r="L33" s="88"/>
      <c r="M33" s="88"/>
      <c r="N33" s="88"/>
      <c r="O33" s="88"/>
      <c r="P33" s="102"/>
    </row>
    <row r="34" spans="1:16" ht="49.5" customHeight="1" x14ac:dyDescent="0.25">
      <c r="A34" s="2"/>
      <c r="B34" s="2"/>
      <c r="C34" s="88"/>
      <c r="K34" s="2"/>
      <c r="L34" s="2"/>
      <c r="M34" s="2"/>
      <c r="N34" s="2"/>
      <c r="O34" s="2"/>
      <c r="P34" s="19"/>
    </row>
    <row r="35" spans="1:16" s="2" customFormat="1" ht="15" customHeight="1" x14ac:dyDescent="0.25">
      <c r="D35" s="102"/>
      <c r="E35" s="107"/>
      <c r="F35" s="107"/>
      <c r="G35" s="113"/>
      <c r="H35" s="113"/>
      <c r="I35" s="114"/>
      <c r="J35" s="49"/>
      <c r="P35" s="19"/>
    </row>
    <row r="36" spans="1:16" s="2" customFormat="1" ht="15" customHeight="1" x14ac:dyDescent="0.25">
      <c r="D36" s="102"/>
      <c r="E36" s="107"/>
      <c r="F36" s="107"/>
      <c r="G36" s="113"/>
      <c r="H36" s="113"/>
      <c r="I36" s="114"/>
      <c r="J36" s="49"/>
      <c r="P36" s="19"/>
    </row>
    <row r="37" spans="1:16" s="2" customFormat="1" ht="15" customHeight="1" x14ac:dyDescent="0.25">
      <c r="D37" s="19"/>
      <c r="E37" s="15"/>
      <c r="F37" s="15"/>
      <c r="J37" s="15"/>
      <c r="P37" s="19"/>
    </row>
    <row r="38" spans="1:16" s="2" customFormat="1" ht="15" customHeight="1" x14ac:dyDescent="0.25">
      <c r="D38" s="19"/>
      <c r="E38" s="15"/>
      <c r="F38" s="15"/>
      <c r="J38" s="15"/>
      <c r="P38" s="19"/>
    </row>
    <row r="39" spans="1:16" s="2" customFormat="1" ht="15" customHeight="1" x14ac:dyDescent="0.25">
      <c r="D39" s="19"/>
      <c r="E39" s="15"/>
      <c r="F39" s="15"/>
      <c r="J39" s="15"/>
      <c r="P39" s="19"/>
    </row>
    <row r="40" spans="1:16" s="2" customFormat="1" ht="15" customHeight="1" x14ac:dyDescent="0.25">
      <c r="D40" s="19"/>
      <c r="E40" s="15"/>
      <c r="F40" s="15"/>
      <c r="J40" s="15"/>
      <c r="P40" s="19"/>
    </row>
    <row r="41" spans="1:16" s="2" customFormat="1" ht="15" customHeight="1" x14ac:dyDescent="0.25">
      <c r="D41" s="19"/>
      <c r="E41" s="15"/>
      <c r="F41" s="15"/>
      <c r="J41" s="15"/>
      <c r="P41" s="19"/>
    </row>
    <row r="42" spans="1:16" s="2" customFormat="1" ht="15" customHeight="1" x14ac:dyDescent="0.25">
      <c r="D42" s="19"/>
      <c r="E42" s="15"/>
      <c r="F42" s="15"/>
      <c r="J42" s="15"/>
      <c r="P42" s="19"/>
    </row>
    <row r="43" spans="1:16" s="2" customFormat="1" ht="15" customHeight="1" x14ac:dyDescent="0.25">
      <c r="D43" s="19"/>
      <c r="E43" s="15"/>
      <c r="F43" s="15"/>
      <c r="J43" s="15"/>
      <c r="P43" s="19"/>
    </row>
    <row r="44" spans="1:16" s="2" customFormat="1" ht="15" customHeight="1" x14ac:dyDescent="0.25">
      <c r="D44" s="19"/>
      <c r="E44" s="15"/>
      <c r="F44" s="15"/>
      <c r="J44" s="15"/>
      <c r="P44" s="19"/>
    </row>
    <row r="45" spans="1:16" s="2" customFormat="1" ht="15" customHeight="1" x14ac:dyDescent="0.25">
      <c r="D45" s="19"/>
      <c r="E45" s="15"/>
      <c r="F45" s="15"/>
      <c r="J45" s="15"/>
      <c r="P45" s="19"/>
    </row>
    <row r="46" spans="1:16" s="2" customFormat="1" ht="15" customHeight="1" x14ac:dyDescent="0.25">
      <c r="D46" s="19"/>
      <c r="E46" s="15"/>
      <c r="F46" s="15"/>
      <c r="J46" s="15"/>
      <c r="P46" s="19"/>
    </row>
    <row r="47" spans="1:16" s="2" customFormat="1" ht="15" customHeight="1" x14ac:dyDescent="0.25">
      <c r="D47" s="19"/>
      <c r="E47" s="15"/>
      <c r="F47" s="15"/>
      <c r="J47" s="15"/>
      <c r="P47" s="19"/>
    </row>
    <row r="48" spans="1:16" s="2" customFormat="1" ht="15" customHeight="1" x14ac:dyDescent="0.25">
      <c r="D48" s="19"/>
      <c r="E48" s="15"/>
      <c r="F48" s="15"/>
      <c r="J48" s="15"/>
      <c r="P48" s="19"/>
    </row>
    <row r="49" spans="1:59" s="2" customFormat="1" ht="15" customHeight="1" x14ac:dyDescent="0.25">
      <c r="D49" s="19"/>
      <c r="E49" s="15"/>
      <c r="F49" s="15"/>
      <c r="J49" s="15"/>
      <c r="P49" s="19"/>
    </row>
    <row r="50" spans="1:59" s="2" customFormat="1" ht="15" customHeight="1" x14ac:dyDescent="0.25">
      <c r="D50" s="19"/>
      <c r="E50" s="15"/>
      <c r="F50" s="15"/>
      <c r="J50" s="15"/>
      <c r="P50" s="19"/>
    </row>
    <row r="51" spans="1:59" s="2" customFormat="1" ht="15" customHeight="1" x14ac:dyDescent="0.25">
      <c r="D51" s="19"/>
      <c r="E51" s="15"/>
      <c r="F51" s="15"/>
      <c r="J51" s="15"/>
      <c r="P51" s="19"/>
    </row>
    <row r="52" spans="1:59" s="2" customFormat="1" ht="15" customHeight="1" x14ac:dyDescent="0.25">
      <c r="B52" s="12"/>
      <c r="D52" s="19"/>
      <c r="E52" s="15"/>
      <c r="F52" s="15"/>
      <c r="J52" s="15"/>
      <c r="K52" s="12"/>
      <c r="P52" s="19"/>
    </row>
    <row r="53" spans="1:59" s="2" customFormat="1" ht="15" customHeight="1" x14ac:dyDescent="0.25">
      <c r="B53" s="12"/>
      <c r="D53" s="19"/>
      <c r="E53" s="15"/>
      <c r="F53" s="15"/>
      <c r="J53" s="15"/>
      <c r="K53" s="12"/>
      <c r="P53" s="19"/>
    </row>
    <row r="54" spans="1:59" s="2" customFormat="1" ht="15" customHeight="1" x14ac:dyDescent="0.25">
      <c r="B54" s="12"/>
      <c r="D54" s="19"/>
      <c r="E54" s="15"/>
      <c r="F54" s="15"/>
      <c r="J54" s="15"/>
      <c r="K54" s="12"/>
      <c r="L54" s="12"/>
      <c r="M54" s="12"/>
      <c r="N54" s="12"/>
      <c r="O54" s="12"/>
      <c r="P54" s="20"/>
    </row>
    <row r="55" spans="1:59" s="2" customFormat="1" ht="14.1" customHeight="1" x14ac:dyDescent="0.25">
      <c r="A55" s="12"/>
      <c r="B55" s="12"/>
      <c r="C55" s="12"/>
      <c r="D55" s="19"/>
      <c r="E55" s="15"/>
      <c r="F55" s="15"/>
      <c r="J55" s="15"/>
      <c r="K55" s="12"/>
      <c r="L55" s="12"/>
      <c r="M55" s="12"/>
      <c r="N55" s="12"/>
      <c r="O55" s="12"/>
      <c r="P55" s="20"/>
    </row>
    <row r="56" spans="1:59" s="2" customFormat="1" ht="14.1" customHeight="1" x14ac:dyDescent="0.25">
      <c r="A56" s="12"/>
      <c r="B56" s="12"/>
      <c r="C56" s="12"/>
      <c r="D56" s="19"/>
      <c r="E56" s="15"/>
      <c r="F56" s="15"/>
      <c r="J56" s="15"/>
      <c r="K56" s="12"/>
      <c r="L56" s="12"/>
      <c r="M56" s="12"/>
      <c r="N56" s="12"/>
      <c r="O56" s="12"/>
      <c r="P56" s="20"/>
    </row>
    <row r="57" spans="1:59" ht="14.1" customHeight="1" x14ac:dyDescent="0.25">
      <c r="C57" s="12"/>
      <c r="D57" s="20"/>
      <c r="E57" s="16"/>
      <c r="F57" s="16"/>
      <c r="G57" s="12"/>
      <c r="H57" s="12"/>
      <c r="I57" s="12"/>
      <c r="J57" s="16"/>
      <c r="K57" s="12"/>
      <c r="L57" s="12"/>
      <c r="M57" s="12"/>
      <c r="N57" s="12"/>
      <c r="O57" s="12"/>
      <c r="P57" s="20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59" ht="14.1" customHeight="1" x14ac:dyDescent="0.25">
      <c r="C58" s="12"/>
      <c r="D58" s="20"/>
      <c r="E58" s="16"/>
      <c r="F58" s="16"/>
      <c r="G58" s="12"/>
      <c r="H58" s="12"/>
      <c r="I58" s="12"/>
      <c r="J58" s="16"/>
      <c r="L58" s="12"/>
      <c r="M58" s="12"/>
      <c r="N58" s="12"/>
      <c r="O58" s="12"/>
      <c r="P58" s="20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59" ht="14.1" customHeight="1" x14ac:dyDescent="0.25">
      <c r="C59" s="12"/>
      <c r="D59" s="20"/>
      <c r="E59" s="16"/>
      <c r="F59" s="16"/>
      <c r="G59" s="12"/>
      <c r="H59" s="12"/>
      <c r="I59" s="12"/>
      <c r="J59" s="16"/>
      <c r="L59" s="12"/>
      <c r="M59" s="12"/>
      <c r="N59" s="12"/>
      <c r="O59" s="12"/>
      <c r="P59" s="20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0" spans="1:59" ht="14.1" customHeight="1" x14ac:dyDescent="0.25">
      <c r="C60" s="12"/>
      <c r="D60" s="20"/>
      <c r="E60" s="16"/>
      <c r="F60" s="16"/>
      <c r="G60" s="12"/>
      <c r="H60" s="12"/>
      <c r="I60" s="12"/>
      <c r="J60" s="16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</row>
    <row r="61" spans="1:59" ht="14.1" customHeight="1" x14ac:dyDescent="0.25">
      <c r="D61" s="20"/>
      <c r="E61" s="16"/>
      <c r="F61" s="16"/>
      <c r="G61" s="12"/>
      <c r="H61" s="12"/>
      <c r="I61" s="12"/>
      <c r="J61" s="16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</row>
    <row r="62" spans="1:59" ht="14.1" customHeight="1" x14ac:dyDescent="0.25">
      <c r="D62" s="20"/>
      <c r="E62" s="16"/>
      <c r="F62" s="16"/>
      <c r="G62" s="12"/>
      <c r="H62" s="12"/>
      <c r="I62" s="12"/>
      <c r="J62" s="16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3" spans="1:59" ht="14.1" customHeight="1" x14ac:dyDescent="0.25">
      <c r="Q63" s="115"/>
    </row>
    <row r="65" spans="17:17" ht="14.1" customHeight="1" x14ac:dyDescent="0.25">
      <c r="Q65" s="115"/>
    </row>
    <row r="67" spans="17:17" ht="14.1" customHeight="1" x14ac:dyDescent="0.25">
      <c r="Q67" s="115"/>
    </row>
    <row r="69" spans="17:17" ht="14.1" customHeight="1" x14ac:dyDescent="0.25">
      <c r="Q69" s="115"/>
    </row>
    <row r="71" spans="17:17" ht="14.1" customHeight="1" x14ac:dyDescent="0.25">
      <c r="Q71" s="115"/>
    </row>
    <row r="73" spans="17:17" ht="14.1" customHeight="1" x14ac:dyDescent="0.25">
      <c r="Q73" s="115"/>
    </row>
    <row r="75" spans="17:17" ht="14.1" customHeight="1" x14ac:dyDescent="0.25">
      <c r="Q75" s="115"/>
    </row>
    <row r="77" spans="17:17" ht="14.1" customHeight="1" x14ac:dyDescent="0.25">
      <c r="Q77" s="115"/>
    </row>
  </sheetData>
  <sheetProtection algorithmName="SHA-512" hashValue="XTzoBpOw6XEr/1KbqidLjIU/1CrBMXqZ3ZX7mNHxZKRG5aq5OFWDaZVY1nn73Kgb1byXXfEBK3xherKGfK9c4w==" saltValue="fvk0wZLYl1BiC0apZvKDiw==" spinCount="100000" sheet="1" objects="1" scenarios="1" sort="0"/>
  <mergeCells count="22">
    <mergeCell ref="L13:M13"/>
    <mergeCell ref="D2:H2"/>
    <mergeCell ref="B3:B4"/>
    <mergeCell ref="L3:O3"/>
    <mergeCell ref="L4:M4"/>
    <mergeCell ref="N4:O4"/>
    <mergeCell ref="L5:M5"/>
    <mergeCell ref="N5:O5"/>
    <mergeCell ref="L7:O7"/>
    <mergeCell ref="L8:M8"/>
    <mergeCell ref="N8:O8"/>
    <mergeCell ref="L9:M9"/>
    <mergeCell ref="L11:O11"/>
    <mergeCell ref="L24:O26"/>
    <mergeCell ref="D27:I28"/>
    <mergeCell ref="L27:O28"/>
    <mergeCell ref="L14:M14"/>
    <mergeCell ref="L15:M15"/>
    <mergeCell ref="L16:M16"/>
    <mergeCell ref="L18:O18"/>
    <mergeCell ref="O22:P22"/>
    <mergeCell ref="O23:P23"/>
  </mergeCells>
  <conditionalFormatting sqref="R2:BS26">
    <cfRule type="expression" dxfId="15" priority="1">
      <formula>IF(ISBLANK($A$1),TRUE,FALSE)</formula>
    </cfRule>
  </conditionalFormatting>
  <conditionalFormatting sqref="AJ4:BS26">
    <cfRule type="containsErrors" dxfId="14" priority="2">
      <formula>ISERROR(AJ4)</formula>
    </cfRule>
  </conditionalFormatting>
  <dataValidations count="2">
    <dataValidation type="list" showInputMessage="1" showErrorMessage="1" sqref="H5:H26">
      <formula1>$T$4:$T$11</formula1>
    </dataValidation>
    <dataValidation type="list" showInputMessage="1" showErrorMessage="1" sqref="H4">
      <formula1>$T$4:$T$9</formula1>
    </dataValidation>
  </dataValidations>
  <hyperlinks>
    <hyperlink ref="L27" r:id="rId1" display="https://youtu.be/myxUd_RfmoI"/>
  </hyperlinks>
  <printOptions horizontalCentered="1"/>
  <pageMargins left="0.5" right="0.5" top="0.5" bottom="0.7" header="0" footer="0.3"/>
  <pageSetup orientation="landscape" r:id="rId2"/>
  <headerFooter>
    <oddFooter>&amp;L&amp;8Printed &amp;D  &amp;T&amp;C&amp;8Pulaski County Schools&amp;R&amp;8Page &amp;P of &amp;N</oddFooter>
  </headerFooter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77"/>
  <sheetViews>
    <sheetView showGridLines="0" zoomScaleNormal="100" workbookViewId="0"/>
  </sheetViews>
  <sheetFormatPr defaultColWidth="9.140625" defaultRowHeight="14.1" customHeight="1" x14ac:dyDescent="0.25"/>
  <cols>
    <col min="1" max="1" width="2.7109375" style="12" customWidth="1"/>
    <col min="2" max="2" width="113.5703125" style="12" customWidth="1"/>
    <col min="3" max="3" width="2.7109375" style="104" customWidth="1"/>
    <col min="4" max="4" width="6.42578125" style="106" customWidth="1"/>
    <col min="5" max="5" width="10.42578125" style="109" customWidth="1"/>
    <col min="6" max="6" width="7" style="109" customWidth="1"/>
    <col min="7" max="7" width="7" style="110" customWidth="1"/>
    <col min="8" max="8" width="8.42578125" style="110" customWidth="1"/>
    <col min="9" max="9" width="41.85546875" style="111" customWidth="1"/>
    <col min="10" max="10" width="2.7109375" style="112" customWidth="1"/>
    <col min="11" max="11" width="2.7109375" style="104" customWidth="1"/>
    <col min="12" max="12" width="14.42578125" style="104" customWidth="1"/>
    <col min="13" max="13" width="2" style="104" bestFit="1" customWidth="1"/>
    <col min="14" max="15" width="10.5703125" style="104" customWidth="1"/>
    <col min="16" max="16" width="2.5703125" style="106" customWidth="1"/>
    <col min="17" max="17" width="14" style="2" customWidth="1"/>
    <col min="18" max="18" width="8.140625" style="2" bestFit="1" customWidth="1"/>
    <col min="19" max="20" width="9.140625" style="2" customWidth="1"/>
    <col min="21" max="22" width="10.7109375" style="2" customWidth="1"/>
    <col min="23" max="35" width="9.140625" style="2" customWidth="1"/>
    <col min="36" max="48" width="9.140625" style="2"/>
    <col min="49" max="56" width="9.140625" style="2" customWidth="1"/>
    <col min="57" max="59" width="9.140625" style="2"/>
    <col min="60" max="16384" width="9.140625" style="12"/>
  </cols>
  <sheetData>
    <row r="1" spans="1:73" s="81" customFormat="1" ht="10.5" customHeight="1" x14ac:dyDescent="0.3">
      <c r="A1" s="1"/>
      <c r="B1" s="82"/>
      <c r="D1" s="83"/>
      <c r="E1" s="84"/>
      <c r="F1" s="84"/>
      <c r="G1" s="82"/>
      <c r="H1" s="82"/>
      <c r="I1" s="85"/>
      <c r="J1" s="86"/>
      <c r="M1" s="129"/>
      <c r="N1" s="83"/>
      <c r="O1" s="83"/>
      <c r="P1" s="83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U1" s="87"/>
    </row>
    <row r="2" spans="1:73" s="81" customFormat="1" ht="18.75" customHeight="1" x14ac:dyDescent="0.35">
      <c r="B2" s="79" t="s">
        <v>78</v>
      </c>
      <c r="D2" s="142" t="str">
        <f>IF($N$4="","",$N$4)</f>
        <v/>
      </c>
      <c r="E2" s="142"/>
      <c r="F2" s="142"/>
      <c r="G2" s="142"/>
      <c r="H2" s="142"/>
      <c r="I2" s="120" t="str">
        <f>IF($N$8="","",$N$8)</f>
        <v/>
      </c>
      <c r="J2" s="120"/>
      <c r="K2" s="121"/>
      <c r="L2" s="122"/>
      <c r="M2" s="122"/>
      <c r="N2" s="122"/>
      <c r="O2" s="28"/>
      <c r="P2" s="29"/>
      <c r="Q2" s="87"/>
      <c r="R2" s="11" t="s">
        <v>23</v>
      </c>
      <c r="S2" s="4"/>
      <c r="T2" s="4"/>
      <c r="U2" s="4"/>
      <c r="V2" s="4"/>
      <c r="W2" s="6"/>
      <c r="X2" s="68">
        <v>1</v>
      </c>
      <c r="Y2" s="68">
        <v>2</v>
      </c>
      <c r="Z2" s="68">
        <v>3</v>
      </c>
      <c r="AA2" s="68">
        <v>4</v>
      </c>
      <c r="AB2" s="69">
        <v>5</v>
      </c>
      <c r="AC2" s="70">
        <v>6</v>
      </c>
      <c r="AD2" s="70">
        <v>7</v>
      </c>
      <c r="AE2" s="70">
        <v>8</v>
      </c>
      <c r="AF2" s="70">
        <v>9</v>
      </c>
      <c r="AG2" s="70">
        <v>10</v>
      </c>
      <c r="AH2" s="70">
        <v>11</v>
      </c>
      <c r="AI2" s="70">
        <v>12</v>
      </c>
      <c r="AJ2" s="65">
        <v>1</v>
      </c>
      <c r="AK2" s="66">
        <v>2</v>
      </c>
      <c r="AL2" s="66">
        <v>3</v>
      </c>
      <c r="AM2" s="66">
        <v>4</v>
      </c>
      <c r="AN2" s="67">
        <v>5</v>
      </c>
      <c r="AO2" s="67">
        <v>6</v>
      </c>
      <c r="AP2" s="67">
        <v>7</v>
      </c>
      <c r="AQ2" s="67">
        <v>8</v>
      </c>
      <c r="AR2" s="67">
        <v>9</v>
      </c>
      <c r="AS2" s="67">
        <v>10</v>
      </c>
      <c r="AT2" s="67">
        <v>11</v>
      </c>
      <c r="AU2" s="67">
        <v>12</v>
      </c>
      <c r="AV2" s="62">
        <v>1</v>
      </c>
      <c r="AW2" s="63">
        <v>2</v>
      </c>
      <c r="AX2" s="63">
        <v>3</v>
      </c>
      <c r="AY2" s="63">
        <v>4</v>
      </c>
      <c r="AZ2" s="64">
        <v>5</v>
      </c>
      <c r="BA2" s="62">
        <v>6</v>
      </c>
      <c r="BB2" s="62">
        <v>7</v>
      </c>
      <c r="BC2" s="62">
        <v>8</v>
      </c>
      <c r="BD2" s="62">
        <v>9</v>
      </c>
      <c r="BE2" s="62">
        <v>10</v>
      </c>
      <c r="BF2" s="62">
        <v>11</v>
      </c>
      <c r="BG2" s="62">
        <v>12</v>
      </c>
      <c r="BH2" s="58">
        <v>1</v>
      </c>
      <c r="BI2" s="59">
        <v>2</v>
      </c>
      <c r="BJ2" s="59">
        <v>3</v>
      </c>
      <c r="BK2" s="59">
        <v>4</v>
      </c>
      <c r="BL2" s="60">
        <v>5</v>
      </c>
      <c r="BM2" s="58">
        <v>6</v>
      </c>
      <c r="BN2" s="58">
        <v>7</v>
      </c>
      <c r="BO2" s="58">
        <v>8</v>
      </c>
      <c r="BP2" s="58">
        <v>9</v>
      </c>
      <c r="BQ2" s="58">
        <v>10</v>
      </c>
      <c r="BR2" s="58">
        <v>11</v>
      </c>
      <c r="BS2" s="58">
        <v>12</v>
      </c>
    </row>
    <row r="3" spans="1:73" s="2" customFormat="1" ht="18.75" customHeight="1" thickBot="1" x14ac:dyDescent="0.35">
      <c r="B3" s="156" t="str">
        <f>IF($N$4="","",IF($N$8="",$N$4,$N$4&amp;"  ("&amp;N8&amp;")"))</f>
        <v/>
      </c>
      <c r="C3" s="88"/>
      <c r="D3" s="89" t="s">
        <v>22</v>
      </c>
      <c r="E3" s="89" t="s">
        <v>20</v>
      </c>
      <c r="F3" s="89" t="s">
        <v>19</v>
      </c>
      <c r="G3" s="89" t="s">
        <v>21</v>
      </c>
      <c r="H3" s="90" t="s">
        <v>72</v>
      </c>
      <c r="I3" s="91" t="s">
        <v>18</v>
      </c>
      <c r="J3" s="92"/>
      <c r="K3" s="30"/>
      <c r="L3" s="157" t="s">
        <v>62</v>
      </c>
      <c r="M3" s="157"/>
      <c r="N3" s="157"/>
      <c r="O3" s="157"/>
      <c r="P3" s="31"/>
      <c r="Q3" s="18"/>
      <c r="R3" s="43">
        <v>0</v>
      </c>
      <c r="S3" s="44" t="s">
        <v>71</v>
      </c>
      <c r="T3" s="44" t="s">
        <v>65</v>
      </c>
      <c r="U3" s="44" t="s">
        <v>69</v>
      </c>
      <c r="V3" s="44" t="s">
        <v>70</v>
      </c>
      <c r="W3" s="45" t="s">
        <v>11</v>
      </c>
      <c r="X3" s="71" t="s">
        <v>5</v>
      </c>
      <c r="Y3" s="71" t="s">
        <v>6</v>
      </c>
      <c r="Z3" s="71" t="s">
        <v>7</v>
      </c>
      <c r="AA3" s="71" t="s">
        <v>8</v>
      </c>
      <c r="AB3" s="71" t="s">
        <v>9</v>
      </c>
      <c r="AC3" s="71" t="s">
        <v>10</v>
      </c>
      <c r="AD3" s="71" t="s">
        <v>36</v>
      </c>
      <c r="AE3" s="71" t="s">
        <v>26</v>
      </c>
      <c r="AF3" s="71" t="s">
        <v>28</v>
      </c>
      <c r="AG3" s="71" t="s">
        <v>30</v>
      </c>
      <c r="AH3" s="71" t="s">
        <v>32</v>
      </c>
      <c r="AI3" s="71" t="s">
        <v>34</v>
      </c>
      <c r="AJ3" s="50" t="s">
        <v>75</v>
      </c>
      <c r="AK3" s="50" t="s">
        <v>0</v>
      </c>
      <c r="AL3" s="50" t="s">
        <v>1</v>
      </c>
      <c r="AM3" s="50" t="s">
        <v>2</v>
      </c>
      <c r="AN3" s="50" t="s">
        <v>3</v>
      </c>
      <c r="AO3" s="50" t="s">
        <v>4</v>
      </c>
      <c r="AP3" s="50" t="s">
        <v>25</v>
      </c>
      <c r="AQ3" s="50" t="s">
        <v>27</v>
      </c>
      <c r="AR3" s="50" t="s">
        <v>29</v>
      </c>
      <c r="AS3" s="50" t="s">
        <v>31</v>
      </c>
      <c r="AT3" s="50" t="s">
        <v>33</v>
      </c>
      <c r="AU3" s="50" t="s">
        <v>35</v>
      </c>
      <c r="AV3" s="56" t="s">
        <v>77</v>
      </c>
      <c r="AW3" s="56" t="s">
        <v>13</v>
      </c>
      <c r="AX3" s="56" t="s">
        <v>14</v>
      </c>
      <c r="AY3" s="56" t="s">
        <v>15</v>
      </c>
      <c r="AZ3" s="56" t="s">
        <v>16</v>
      </c>
      <c r="BA3" s="56" t="s">
        <v>17</v>
      </c>
      <c r="BB3" s="56" t="s">
        <v>37</v>
      </c>
      <c r="BC3" s="56" t="s">
        <v>38</v>
      </c>
      <c r="BD3" s="56" t="s">
        <v>39</v>
      </c>
      <c r="BE3" s="56" t="s">
        <v>40</v>
      </c>
      <c r="BF3" s="56" t="s">
        <v>41</v>
      </c>
      <c r="BG3" s="56" t="s">
        <v>42</v>
      </c>
      <c r="BH3" s="54" t="s">
        <v>43</v>
      </c>
      <c r="BI3" s="54" t="s">
        <v>44</v>
      </c>
      <c r="BJ3" s="54" t="s">
        <v>45</v>
      </c>
      <c r="BK3" s="54" t="s">
        <v>46</v>
      </c>
      <c r="BL3" s="54" t="s">
        <v>47</v>
      </c>
      <c r="BM3" s="54" t="s">
        <v>48</v>
      </c>
      <c r="BN3" s="54" t="s">
        <v>49</v>
      </c>
      <c r="BO3" s="54" t="s">
        <v>50</v>
      </c>
      <c r="BP3" s="54" t="s">
        <v>51</v>
      </c>
      <c r="BQ3" s="54" t="s">
        <v>52</v>
      </c>
      <c r="BR3" s="54" t="s">
        <v>53</v>
      </c>
      <c r="BS3" s="54" t="s">
        <v>54</v>
      </c>
    </row>
    <row r="4" spans="1:73" s="2" customFormat="1" ht="18.75" customHeight="1" thickTop="1" thickBot="1" x14ac:dyDescent="0.3">
      <c r="B4" s="156"/>
      <c r="C4" s="88"/>
      <c r="D4" s="7">
        <v>0</v>
      </c>
      <c r="E4" s="8">
        <v>42590</v>
      </c>
      <c r="F4" s="5" t="str">
        <f>IFERROR(IF(COUNT(G$4:G4)=0,"",IF(H4="Hold",F3,IF(ISNUMBER(U4),G4,F3+V4))),"")</f>
        <v/>
      </c>
      <c r="G4" s="13"/>
      <c r="H4" s="26"/>
      <c r="I4" s="17"/>
      <c r="J4" s="93"/>
      <c r="K4" s="30"/>
      <c r="L4" s="145" t="s">
        <v>24</v>
      </c>
      <c r="M4" s="145"/>
      <c r="N4" s="147"/>
      <c r="O4" s="147"/>
      <c r="P4" s="32"/>
      <c r="Q4" s="18"/>
      <c r="R4" s="46">
        <v>1</v>
      </c>
      <c r="S4" s="47" t="e">
        <f t="shared" ref="S4:S26" si="0">IF(OR(ISTEXT($G4),ISBLANK($G4)),NA(),$G4)</f>
        <v>#N/A</v>
      </c>
      <c r="T4" s="52" t="s">
        <v>64</v>
      </c>
      <c r="U4" s="52" t="str">
        <f>IF(H4="30 Mins",$N$19,IF(H4="45 Mins",$N$20,IF(H4="60 Mins",$N$21,IF(H4="Alt 1",$N$22,IF(H4="Alt 2",$N$23,IF(H4="Alt 3",$N$24,IF(H4="Alt 4",$N$25,IF(H4="Alt 5",#REF!,IF(H4="Change",V3,"")))))))))</f>
        <v/>
      </c>
      <c r="V4" s="53" t="e">
        <f>IF(COUNT(U$4:U4)=0,NA(),IF(ISNUMBER(U4),U4,V3))</f>
        <v>#N/A</v>
      </c>
      <c r="W4" s="48" t="e">
        <f t="shared" ref="W4:W26" si="1">IF(ISNUMBER(U4),E4-3,NA())</f>
        <v>#N/A</v>
      </c>
      <c r="X4" s="72" t="str">
        <f>IF(AND(ISNUMBER($S4),COUNT($U$4:$U4)=X$2),$S4,"")</f>
        <v/>
      </c>
      <c r="Y4" s="72" t="str">
        <f>IF(AND(ISNUMBER($S4),COUNT($U$4:$U4)=Y$2),$S4,"")</f>
        <v/>
      </c>
      <c r="Z4" s="72" t="str">
        <f>IF(AND(ISNUMBER($S4),COUNT($U$4:$U4)=Z$2),$S4,"")</f>
        <v/>
      </c>
      <c r="AA4" s="72" t="str">
        <f>IF(AND(ISNUMBER($S4),COUNT($U$4:$U4)=AA$2),$S4,"")</f>
        <v/>
      </c>
      <c r="AB4" s="72" t="str">
        <f>IF(AND(ISNUMBER($S4),COUNT($U$4:$U4)=AB$2),$S4,"")</f>
        <v/>
      </c>
      <c r="AC4" s="72" t="str">
        <f>IF(AND(ISNUMBER($S4),COUNT($U$4:$U4)=AC$2),$S4,"")</f>
        <v/>
      </c>
      <c r="AD4" s="72" t="str">
        <f>IF(AND(ISNUMBER($S4),COUNT($U$4:$U4)=AD$2),$S4,"")</f>
        <v/>
      </c>
      <c r="AE4" s="72" t="str">
        <f>IF(AND(ISNUMBER($S4),COUNT($U$4:$U4)=AE$2),$S4,"")</f>
        <v/>
      </c>
      <c r="AF4" s="72" t="str">
        <f>IF(AND(ISNUMBER($S4),COUNT($U$4:$U4)=AF$2),$S4,"")</f>
        <v/>
      </c>
      <c r="AG4" s="72" t="str">
        <f>IF(AND(ISNUMBER($S4),COUNT($U$4:$U4)=AG$2),$S4,"")</f>
        <v/>
      </c>
      <c r="AH4" s="72" t="str">
        <f>IF(AND(ISNUMBER($S4),COUNT($U$4:$U4)=AH$2),$S4,"")</f>
        <v/>
      </c>
      <c r="AI4" s="72" t="str">
        <f>IF(AND(ISNUMBER($S4),COUNT($U$4:$U4)=AI$2),$S4,"")</f>
        <v/>
      </c>
      <c r="AJ4" s="51" t="e">
        <f>IFERROR(IF(COUNT($U$4:$U4)&lt;&gt;AJ$2,NA(),SLOPE(X$4:X$26,$R$4:$R$26)*($R4-COUNTIF(BH$4:BH4,"Hold"))+INTERCEPT(X$4:X$26,$R$4:$R$26)),NA())</f>
        <v>#N/A</v>
      </c>
      <c r="AK4" s="51" t="e">
        <f>IFERROR(IF(COUNT($U$4:$U4)&lt;&gt;AK$2,NA(),SLOPE(Y$4:Y$26,$R$4:$R$26)*($R4-COUNTIF(BI$4:BI4,"Hold"))+INTERCEPT(Y$4:Y$26,$R$4:$R$26)),NA())</f>
        <v>#N/A</v>
      </c>
      <c r="AL4" s="51" t="e">
        <f>IFERROR(IF(COUNT($U$4:$U4)&lt;&gt;AL$2,NA(),SLOPE(Z$4:Z$26,$R$4:$R$26)*($R4-COUNTIF(BJ$4:BJ4,"Hold"))+INTERCEPT(Z$4:Z$26,$R$4:$R$26)),NA())</f>
        <v>#N/A</v>
      </c>
      <c r="AM4" s="51" t="e">
        <f>IFERROR(IF(COUNT($U$4:$U4)&lt;&gt;AM$2,NA(),SLOPE(AA$4:AA$26,$R$4:$R$26)*($R4-COUNTIF(BK$4:BK4,"Hold"))+INTERCEPT(AA$4:AA$26,$R$4:$R$26)),NA())</f>
        <v>#N/A</v>
      </c>
      <c r="AN4" s="51" t="e">
        <f>IFERROR(IF(COUNT($U$4:$U4)&lt;&gt;AN$2,NA(),SLOPE(AB$4:AB$26,$R$4:$R$26)*($R4-COUNTIF(BL$4:BL4,"Hold"))+INTERCEPT(AB$4:AB$26,$R$4:$R$26)),NA())</f>
        <v>#N/A</v>
      </c>
      <c r="AO4" s="51" t="e">
        <f>IFERROR(IF(COUNT($U$4:$U4)&lt;&gt;AO$2,NA(),SLOPE(AC$4:AC$26,$R$4:$R$26)*($R4-COUNTIF(BM$4:BM4,"Hold"))+INTERCEPT(AC$4:AC$26,$R$4:$R$26)),NA())</f>
        <v>#N/A</v>
      </c>
      <c r="AP4" s="51" t="e">
        <f>IFERROR(IF(COUNT($U$4:$U4)&lt;&gt;AP$2,NA(),SLOPE(AD$4:AD$26,$R$4:$R$26)*($R4-COUNTIF(BN$4:BN4,"Hold"))+INTERCEPT(AD$4:AD$26,$R$4:$R$26)),NA())</f>
        <v>#N/A</v>
      </c>
      <c r="AQ4" s="51" t="e">
        <f>IFERROR(IF(COUNT($U$4:$U4)&lt;&gt;AQ$2,NA(),SLOPE(AE$4:AE$26,$R$4:$R$26)*($R4-COUNTIF(BO$4:BO4,"Hold"))+INTERCEPT(AE$4:AE$26,$R$4:$R$26)),NA())</f>
        <v>#N/A</v>
      </c>
      <c r="AR4" s="51" t="e">
        <f>IFERROR(IF(COUNT($U$4:$U4)&lt;&gt;AR$2,NA(),SLOPE(AF$4:AF$26,$R$4:$R$26)*($R4-COUNTIF(BP$4:BP4,"Hold"))+INTERCEPT(AF$4:AF$26,$R$4:$R$26)),NA())</f>
        <v>#N/A</v>
      </c>
      <c r="AS4" s="51" t="e">
        <f>IFERROR(IF(COUNT($U$4:$U4)&lt;&gt;AS$2,NA(),SLOPE(AG$4:AG$26,$R$4:$R$26)*($R4-COUNTIF(BQ$4:BQ4,"Hold"))+INTERCEPT(AG$4:AG$26,$R$4:$R$26)),NA())</f>
        <v>#N/A</v>
      </c>
      <c r="AT4" s="51" t="e">
        <f>IFERROR(IF(COUNT($U$4:$U4)&lt;&gt;AT$2,NA(),SLOPE(AH$4:AH$26,$R$4:$R$26)*($R4-COUNTIF(BR$4:BR4,"Hold"))+INTERCEPT(AH$4:AH$26,$R$4:$R$26)),NA())</f>
        <v>#N/A</v>
      </c>
      <c r="AU4" s="51" t="e">
        <f>IFERROR(IF(COUNT($U$4:$U4)&lt;&gt;AU$2,NA(),SLOPE(AI$4:AI$26,$R$4:$R$26)*($R4-COUNTIF(BS$4:BS4,"Hold"))+INTERCEPT(AI$4:AI$26,$R$4:$R$26)),NA())</f>
        <v>#N/A</v>
      </c>
      <c r="AV4" s="57" t="e">
        <f>IF(AND(ISNUMBER($U4),COUNT($U$4:$U4)=AV$2),$G4,IF($H4="Hold",AV3,IF(COUNT($U$4:$U4)=AV$2,$V4+AV3,NA())))</f>
        <v>#N/A</v>
      </c>
      <c r="AW4" s="57" t="e">
        <f>IF(AND(ISNUMBER($U4),COUNT($U$4:$U4)=AW$2),$G4,IF($H4="Hold",AW3,IF(COUNT($U$4:$U4)=AW$2,$V4+AW3,NA())))</f>
        <v>#N/A</v>
      </c>
      <c r="AX4" s="57" t="e">
        <f>IF(AND(ISNUMBER($U4),COUNT($U$4:$U4)=AX$2),$G4,IF($H4="Hold",AX3,IF(COUNT($U$4:$U4)=AX$2,$V4+AX3,NA())))</f>
        <v>#N/A</v>
      </c>
      <c r="AY4" s="57" t="e">
        <f>IF(AND(ISNUMBER($U4),COUNT($U$4:$U4)=AY$2),$G4,IF($H4="Hold",AY3,IF(COUNT($U$4:$U4)=AY$2,$V4+AY3,NA())))</f>
        <v>#N/A</v>
      </c>
      <c r="AZ4" s="57" t="e">
        <f>IF(AND(ISNUMBER($U4),COUNT($U$4:$U4)=AZ$2),$G4,IF($H4="Hold",AZ3,IF(COUNT($U$4:$U4)=AZ$2,$V4+AZ3,NA())))</f>
        <v>#N/A</v>
      </c>
      <c r="BA4" s="57" t="e">
        <f>IF(AND(ISNUMBER($U4),COUNT($U$4:$U4)=BA$2),$G4,IF($H4="Hold",BA3,IF(COUNT($U$4:$U4)=BA$2,$V4+BA3,NA())))</f>
        <v>#N/A</v>
      </c>
      <c r="BB4" s="57" t="e">
        <f>IF(AND(ISNUMBER($U4),COUNT($U$4:$U4)=BB$2),$G4,IF($H4="Hold",BB3,IF(COUNT($U$4:$U4)=BB$2,$V4+BB3,NA())))</f>
        <v>#N/A</v>
      </c>
      <c r="BC4" s="57" t="e">
        <f>IF(AND(ISNUMBER($U4),COUNT($U$4:$U4)=BC$2),$G4,IF($H4="Hold",BC3,IF(COUNT($U$4:$U4)=BC$2,$V4+BC3,NA())))</f>
        <v>#N/A</v>
      </c>
      <c r="BD4" s="57" t="e">
        <f>IF(AND(ISNUMBER($U4),COUNT($U$4:$U4)=BD$2),$G4,IF($H4="Hold",BD3,IF(COUNT($U$4:$U4)=BD$2,$V4+BD3,NA())))</f>
        <v>#N/A</v>
      </c>
      <c r="BE4" s="57" t="e">
        <f>IF(AND(ISNUMBER($U4),COUNT($U$4:$U4)=BE$2),$G4,IF($H4="Hold",BE3,IF(COUNT($U$4:$U4)=BE$2,$V4+BE3,NA())))</f>
        <v>#N/A</v>
      </c>
      <c r="BF4" s="57" t="e">
        <f>IF(AND(ISNUMBER($U4),COUNT($U$4:$U4)=BF$2),$G4,IF($H4="Hold",BF3,IF(COUNT($U$4:$U4)=BF$2,$V4+BF3,NA())))</f>
        <v>#N/A</v>
      </c>
      <c r="BG4" s="57" t="e">
        <f>IF(AND(ISNUMBER($U4),COUNT($U$4:$U4)=BG$2),$G4,IF($H4="Hold",BG3,IF(COUNT($U$4:$U4)=BG$2,$V4+BG3,NA())))</f>
        <v>#N/A</v>
      </c>
      <c r="BH4" s="55" t="e">
        <f>IF(AND(COUNT($U$4:$U4)=BH$2,$H4="Hold"),"Hold",NA())</f>
        <v>#N/A</v>
      </c>
      <c r="BI4" s="55" t="e">
        <f>IF(AND(COUNT($U$4:$U4)=BI$2,$H4="Hold"),"Hold",NA())</f>
        <v>#N/A</v>
      </c>
      <c r="BJ4" s="55" t="e">
        <f>IF(AND(COUNT($U$4:$U4)=BJ$2,$H4="Hold"),"Hold",NA())</f>
        <v>#N/A</v>
      </c>
      <c r="BK4" s="55" t="e">
        <f>IF(AND(COUNT($U$4:$U4)=BK$2,$H4="Hold"),"Hold",NA())</f>
        <v>#N/A</v>
      </c>
      <c r="BL4" s="55" t="e">
        <f>IF(AND(COUNT($U$4:$U4)=BL$2,$H4="Hold"),"Hold",NA())</f>
        <v>#N/A</v>
      </c>
      <c r="BM4" s="55" t="e">
        <f>IF(AND(COUNT($U$4:$U4)=BM$2,$H4="Hold"),"Hold",NA())</f>
        <v>#N/A</v>
      </c>
      <c r="BN4" s="55" t="e">
        <f>IF(AND(COUNT($U$4:$U4)=BN$2,$H4="Hold"),"Hold",NA())</f>
        <v>#N/A</v>
      </c>
      <c r="BO4" s="55" t="e">
        <f>IF(AND(COUNT($U$4:$U4)=BO$2,$H4="Hold"),"Hold",NA())</f>
        <v>#N/A</v>
      </c>
      <c r="BP4" s="55" t="e">
        <f>IF(AND(COUNT($U$4:$U4)=BP$2,$H4="Hold"),"Hold",NA())</f>
        <v>#N/A</v>
      </c>
      <c r="BQ4" s="55" t="e">
        <f>IF(AND(COUNT($U$4:$U4)=BQ$2,$H4="Hold"),"Hold",NA())</f>
        <v>#N/A</v>
      </c>
      <c r="BR4" s="55" t="e">
        <f>IF(AND(COUNT($U$4:$U4)=BR$2,$H4="Hold"),"Hold",NA())</f>
        <v>#N/A</v>
      </c>
      <c r="BS4" s="55" t="e">
        <f>IF(AND(COUNT($U$4:$U4)=BS$2,$H4="Hold"),"Hold",NA())</f>
        <v>#N/A</v>
      </c>
    </row>
    <row r="5" spans="1:73" s="2" customFormat="1" ht="18.75" customHeight="1" thickTop="1" thickBot="1" x14ac:dyDescent="0.3">
      <c r="B5" s="21"/>
      <c r="C5" s="88"/>
      <c r="D5" s="9">
        <f>D4+2</f>
        <v>2</v>
      </c>
      <c r="E5" s="10">
        <f>E4+14</f>
        <v>42604</v>
      </c>
      <c r="F5" s="5" t="str">
        <f>IFERROR(IF(COUNT(G$4:G5)=0,"",IF(H5="Hold",F4,IF(ISNUMBER(U5),G5,F4+V5))),"")</f>
        <v/>
      </c>
      <c r="G5" s="13"/>
      <c r="H5" s="27"/>
      <c r="I5" s="17"/>
      <c r="J5" s="93"/>
      <c r="K5" s="30"/>
      <c r="L5" s="144" t="s">
        <v>12</v>
      </c>
      <c r="M5" s="144"/>
      <c r="N5" s="159"/>
      <c r="O5" s="159"/>
      <c r="P5" s="33"/>
      <c r="R5" s="46">
        <v>2</v>
      </c>
      <c r="S5" s="47" t="e">
        <f t="shared" si="0"/>
        <v>#N/A</v>
      </c>
      <c r="T5" s="47" t="s">
        <v>55</v>
      </c>
      <c r="U5" s="52" t="str">
        <f>IF(H5="30 Mins",$N$19,IF(H5="45 Mins",$N$20,IF(H5="60 Mins",$N$21,IF(H5="Alt 1",$N$22,IF(H5="Alt 2",$N$23,IF(H5="Alt 3",$N$24,IF(H5="Alt 4",$N$25,IF(H5="Alt 5",#REF!,IF(H5="Change",V4,"")))))))))</f>
        <v/>
      </c>
      <c r="V5" s="53" t="e">
        <f>IF(COUNT(U$4:U5)=0,NA(),IF(ISNUMBER(U5),U5,V4))</f>
        <v>#N/A</v>
      </c>
      <c r="W5" s="48" t="e">
        <f t="shared" si="1"/>
        <v>#N/A</v>
      </c>
      <c r="X5" s="72" t="str">
        <f>IF(AND(ISNUMBER($S5),COUNT($U$4:$U5)=X$2),$S5,"")</f>
        <v/>
      </c>
      <c r="Y5" s="72" t="str">
        <f>IF(AND(ISNUMBER($S5),COUNT($U$4:$U5)=Y$2),$S5,"")</f>
        <v/>
      </c>
      <c r="Z5" s="72" t="str">
        <f>IF(AND(ISNUMBER($S5),COUNT($U$4:$U5)=Z$2),$S5,"")</f>
        <v/>
      </c>
      <c r="AA5" s="72" t="str">
        <f>IF(AND(ISNUMBER($S5),COUNT($U$4:$U5)=AA$2),$S5,"")</f>
        <v/>
      </c>
      <c r="AB5" s="72" t="str">
        <f>IF(AND(ISNUMBER($S5),COUNT($U$4:$U5)=AB$2),$S5,"")</f>
        <v/>
      </c>
      <c r="AC5" s="72" t="str">
        <f>IF(AND(ISNUMBER($S5),COUNT($U$4:$U5)=AC$2),$S5,"")</f>
        <v/>
      </c>
      <c r="AD5" s="72" t="str">
        <f>IF(AND(ISNUMBER($S5),COUNT($U$4:$U5)=AD$2),$S5,"")</f>
        <v/>
      </c>
      <c r="AE5" s="72" t="str">
        <f>IF(AND(ISNUMBER($S5),COUNT($U$4:$U5)=AE$2),$S5,"")</f>
        <v/>
      </c>
      <c r="AF5" s="72" t="str">
        <f>IF(AND(ISNUMBER($S5),COUNT($U$4:$U5)=AF$2),$S5,"")</f>
        <v/>
      </c>
      <c r="AG5" s="72" t="str">
        <f>IF(AND(ISNUMBER($S5),COUNT($U$4:$U5)=AG$2),$S5,"")</f>
        <v/>
      </c>
      <c r="AH5" s="72" t="str">
        <f>IF(AND(ISNUMBER($S5),COUNT($U$4:$U5)=AH$2),$S5,"")</f>
        <v/>
      </c>
      <c r="AI5" s="72" t="str">
        <f>IF(AND(ISNUMBER($S5),COUNT($U$4:$U5)=AI$2),$S5,"")</f>
        <v/>
      </c>
      <c r="AJ5" s="51" t="e">
        <f>IFERROR(IF(COUNT($U$4:$U5)&lt;&gt;AJ$2,NA(),SLOPE(X$4:X$26,$R$4:$R$26)*($R5-COUNTIF(BH$4:BH5,"Hold"))+INTERCEPT(X$4:X$26,$R$4:$R$26)),NA())</f>
        <v>#N/A</v>
      </c>
      <c r="AK5" s="51" t="e">
        <f>IFERROR(IF(COUNT($U$4:$U5)&lt;&gt;AK$2,NA(),SLOPE(Y$4:Y$26,$R$4:$R$26)*($R5-COUNTIF(BI$4:BI5,"Hold"))+INTERCEPT(Y$4:Y$26,$R$4:$R$26)),NA())</f>
        <v>#N/A</v>
      </c>
      <c r="AL5" s="51" t="e">
        <f>IFERROR(IF(COUNT($U$4:$U5)&lt;&gt;AL$2,NA(),SLOPE(Z$4:Z$26,$R$4:$R$26)*($R5-COUNTIF(BJ$4:BJ5,"Hold"))+INTERCEPT(Z$4:Z$26,$R$4:$R$26)),NA())</f>
        <v>#N/A</v>
      </c>
      <c r="AM5" s="51" t="e">
        <f>IFERROR(IF(COUNT($U$4:$U5)&lt;&gt;AM$2,NA(),SLOPE(AA$4:AA$26,$R$4:$R$26)*($R5-COUNTIF(BK$4:BK5,"Hold"))+INTERCEPT(AA$4:AA$26,$R$4:$R$26)),NA())</f>
        <v>#N/A</v>
      </c>
      <c r="AN5" s="51" t="e">
        <f>IFERROR(IF(COUNT($U$4:$U5)&lt;&gt;AN$2,NA(),SLOPE(AB$4:AB$26,$R$4:$R$26)*($R5-COUNTIF(BL$4:BL5,"Hold"))+INTERCEPT(AB$4:AB$26,$R$4:$R$26)),NA())</f>
        <v>#N/A</v>
      </c>
      <c r="AO5" s="51" t="e">
        <f>IFERROR(IF(COUNT($U$4:$U5)&lt;&gt;AO$2,NA(),SLOPE(AC$4:AC$26,$R$4:$R$26)*($R5-COUNTIF(BM$4:BM5,"Hold"))+INTERCEPT(AC$4:AC$26,$R$4:$R$26)),NA())</f>
        <v>#N/A</v>
      </c>
      <c r="AP5" s="51" t="e">
        <f>IFERROR(IF(COUNT($U$4:$U5)&lt;&gt;AP$2,NA(),SLOPE(AD$4:AD$26,$R$4:$R$26)*($R5-COUNTIF(BN$4:BN5,"Hold"))+INTERCEPT(AD$4:AD$26,$R$4:$R$26)),NA())</f>
        <v>#N/A</v>
      </c>
      <c r="AQ5" s="51" t="e">
        <f>IFERROR(IF(COUNT($U$4:$U5)&lt;&gt;AQ$2,NA(),SLOPE(AE$4:AE$26,$R$4:$R$26)*($R5-COUNTIF(BO$4:BO5,"Hold"))+INTERCEPT(AE$4:AE$26,$R$4:$R$26)),NA())</f>
        <v>#N/A</v>
      </c>
      <c r="AR5" s="51" t="e">
        <f>IFERROR(IF(COUNT($U$4:$U5)&lt;&gt;AR$2,NA(),SLOPE(AF$4:AF$26,$R$4:$R$26)*($R5-COUNTIF(BP$4:BP5,"Hold"))+INTERCEPT(AF$4:AF$26,$R$4:$R$26)),NA())</f>
        <v>#N/A</v>
      </c>
      <c r="AS5" s="51" t="e">
        <f>IFERROR(IF(COUNT($U$4:$U5)&lt;&gt;AS$2,NA(),SLOPE(AG$4:AG$26,$R$4:$R$26)*($R5-COUNTIF(BQ$4:BQ5,"Hold"))+INTERCEPT(AG$4:AG$26,$R$4:$R$26)),NA())</f>
        <v>#N/A</v>
      </c>
      <c r="AT5" s="51" t="e">
        <f>IFERROR(IF(COUNT($U$4:$U5)&lt;&gt;AT$2,NA(),SLOPE(AH$4:AH$26,$R$4:$R$26)*($R5-COUNTIF(BR$4:BR5,"Hold"))+INTERCEPT(AH$4:AH$26,$R$4:$R$26)),NA())</f>
        <v>#N/A</v>
      </c>
      <c r="AU5" s="51" t="e">
        <f>IFERROR(IF(COUNT($U$4:$U5)&lt;&gt;AU$2,NA(),SLOPE(AI$4:AI$26,$R$4:$R$26)*($R5-COUNTIF(BS$4:BS5,"Hold"))+INTERCEPT(AI$4:AI$26,$R$4:$R$26)),NA())</f>
        <v>#N/A</v>
      </c>
      <c r="AV5" s="57" t="e">
        <f>IF(AND(ISNUMBER($U5),COUNT($U$4:$U5)=AV$2),$G5,IF($H5="Hold",AV4,IF(COUNT($U$4:$U5)=AV$2,$V5+AV4,NA())))</f>
        <v>#N/A</v>
      </c>
      <c r="AW5" s="57" t="e">
        <f>IF(AND(ISNUMBER($U5),COUNT($U$4:$U5)=AW$2),$G5,IF($H5="Hold",AW4,IF(COUNT($U$4:$U5)=AW$2,$V5+AW4,NA())))</f>
        <v>#N/A</v>
      </c>
      <c r="AX5" s="57" t="e">
        <f>IF(AND(ISNUMBER($U5),COUNT($U$4:$U5)=AX$2),$G5,IF($H5="Hold",AX4,IF(COUNT($U$4:$U5)=AX$2,$V5+AX4,NA())))</f>
        <v>#N/A</v>
      </c>
      <c r="AY5" s="57" t="e">
        <f>IF(AND(ISNUMBER($U5),COUNT($U$4:$U5)=AY$2),$G5,IF($H5="Hold",AY4,IF(COUNT($U$4:$U5)=AY$2,$V5+AY4,NA())))</f>
        <v>#N/A</v>
      </c>
      <c r="AZ5" s="57" t="e">
        <f>IF(AND(ISNUMBER($U5),COUNT($U$4:$U5)=AZ$2),$G5,IF($H5="Hold",AZ4,IF(COUNT($U$4:$U5)=AZ$2,$V5+AZ4,NA())))</f>
        <v>#N/A</v>
      </c>
      <c r="BA5" s="57" t="e">
        <f>IF(AND(ISNUMBER($U5),COUNT($U$4:$U5)=BA$2),$G5,IF($H5="Hold",BA4,IF(COUNT($U$4:$U5)=BA$2,$V5+BA4,NA())))</f>
        <v>#N/A</v>
      </c>
      <c r="BB5" s="57" t="e">
        <f>IF(AND(ISNUMBER($U5),COUNT($U$4:$U5)=BB$2),$G5,IF($H5="Hold",BB4,IF(COUNT($U$4:$U5)=BB$2,$V5+BB4,NA())))</f>
        <v>#N/A</v>
      </c>
      <c r="BC5" s="57" t="e">
        <f>IF(AND(ISNUMBER($U5),COUNT($U$4:$U5)=BC$2),$G5,IF($H5="Hold",BC4,IF(COUNT($U$4:$U5)=BC$2,$V5+BC4,NA())))</f>
        <v>#N/A</v>
      </c>
      <c r="BD5" s="57" t="e">
        <f>IF(AND(ISNUMBER($U5),COUNT($U$4:$U5)=BD$2),$G5,IF($H5="Hold",BD4,IF(COUNT($U$4:$U5)=BD$2,$V5+BD4,NA())))</f>
        <v>#N/A</v>
      </c>
      <c r="BE5" s="57" t="e">
        <f>IF(AND(ISNUMBER($U5),COUNT($U$4:$U5)=BE$2),$G5,IF($H5="Hold",BE4,IF(COUNT($U$4:$U5)=BE$2,$V5+BE4,NA())))</f>
        <v>#N/A</v>
      </c>
      <c r="BF5" s="57" t="e">
        <f>IF(AND(ISNUMBER($U5),COUNT($U$4:$U5)=BF$2),$G5,IF($H5="Hold",BF4,IF(COUNT($U$4:$U5)=BF$2,$V5+BF4,NA())))</f>
        <v>#N/A</v>
      </c>
      <c r="BG5" s="57" t="e">
        <f>IF(AND(ISNUMBER($U5),COUNT($U$4:$U5)=BG$2),$G5,IF($H5="Hold",BG4,IF(COUNT($U$4:$U5)=BG$2,$V5+BG4,NA())))</f>
        <v>#N/A</v>
      </c>
      <c r="BH5" s="55" t="e">
        <f>IF(AND(COUNT($U$4:$U5)=BH$2,$H5="Hold"),"Hold",NA())</f>
        <v>#N/A</v>
      </c>
      <c r="BI5" s="55" t="e">
        <f>IF(AND(COUNT($U$4:$U5)=BI$2,$H5="Hold"),"Hold",NA())</f>
        <v>#N/A</v>
      </c>
      <c r="BJ5" s="55" t="e">
        <f>IF(AND(COUNT($U$4:$U5)=BJ$2,$H5="Hold"),"Hold",NA())</f>
        <v>#N/A</v>
      </c>
      <c r="BK5" s="55" t="e">
        <f>IF(AND(COUNT($U$4:$U5)=BK$2,$H5="Hold"),"Hold",NA())</f>
        <v>#N/A</v>
      </c>
      <c r="BL5" s="55" t="e">
        <f>IF(AND(COUNT($U$4:$U5)=BL$2,$H5="Hold"),"Hold",NA())</f>
        <v>#N/A</v>
      </c>
      <c r="BM5" s="55" t="e">
        <f>IF(AND(COUNT($U$4:$U5)=BM$2,$H5="Hold"),"Hold",NA())</f>
        <v>#N/A</v>
      </c>
      <c r="BN5" s="55" t="e">
        <f>IF(AND(COUNT($U$4:$U5)=BN$2,$H5="Hold"),"Hold",NA())</f>
        <v>#N/A</v>
      </c>
      <c r="BO5" s="55" t="e">
        <f>IF(AND(COUNT($U$4:$U5)=BO$2,$H5="Hold"),"Hold",NA())</f>
        <v>#N/A</v>
      </c>
      <c r="BP5" s="55" t="e">
        <f>IF(AND(COUNT($U$4:$U5)=BP$2,$H5="Hold"),"Hold",NA())</f>
        <v>#N/A</v>
      </c>
      <c r="BQ5" s="55" t="e">
        <f>IF(AND(COUNT($U$4:$U5)=BQ$2,$H5="Hold"),"Hold",NA())</f>
        <v>#N/A</v>
      </c>
      <c r="BR5" s="55" t="e">
        <f>IF(AND(COUNT($U$4:$U5)=BR$2,$H5="Hold"),"Hold",NA())</f>
        <v>#N/A</v>
      </c>
      <c r="BS5" s="55" t="e">
        <f>IF(AND(COUNT($U$4:$U5)=BS$2,$H5="Hold"),"Hold",NA())</f>
        <v>#N/A</v>
      </c>
    </row>
    <row r="6" spans="1:73" s="94" customFormat="1" ht="18.75" customHeight="1" thickTop="1" x14ac:dyDescent="0.25">
      <c r="B6" s="22"/>
      <c r="C6" s="95"/>
      <c r="D6" s="9">
        <f t="shared" ref="D6:D26" si="2">D5+2</f>
        <v>4</v>
      </c>
      <c r="E6" s="10">
        <f t="shared" ref="E6:E26" si="3">E5+14</f>
        <v>42618</v>
      </c>
      <c r="F6" s="5" t="str">
        <f>IFERROR(IF(COUNT(G$4:G6)=0,"",IF(H6="Hold",F5,IF(ISNUMBER(U6),G6,F5+V6))),"")</f>
        <v/>
      </c>
      <c r="G6" s="13"/>
      <c r="H6" s="27"/>
      <c r="I6" s="17"/>
      <c r="J6" s="93"/>
      <c r="K6" s="34"/>
      <c r="L6" s="74"/>
      <c r="M6" s="74"/>
      <c r="N6" s="75"/>
      <c r="O6" s="75"/>
      <c r="P6" s="35"/>
      <c r="R6" s="46">
        <v>3</v>
      </c>
      <c r="S6" s="47" t="e">
        <f t="shared" si="0"/>
        <v>#N/A</v>
      </c>
      <c r="T6" s="47" t="s">
        <v>66</v>
      </c>
      <c r="U6" s="52" t="str">
        <f>IF(H6="30 Mins",$N$19,IF(H6="45 Mins",$N$20,IF(H6="60 Mins",$N$21,IF(H6="Alt 1",$N$22,IF(H6="Alt 2",$N$23,IF(H6="Alt 3",$N$24,IF(H6="Alt 4",$N$25,IF(H6="Alt 5",#REF!,IF(H6="Change",V5,"")))))))))</f>
        <v/>
      </c>
      <c r="V6" s="53" t="e">
        <f>IF(COUNT(U$4:U6)=0,NA(),IF(ISNUMBER(U6),U6,V5))</f>
        <v>#N/A</v>
      </c>
      <c r="W6" s="48" t="e">
        <f t="shared" si="1"/>
        <v>#N/A</v>
      </c>
      <c r="X6" s="72" t="str">
        <f>IF(AND(ISNUMBER($S6),COUNT($U$4:$U6)=X$2),$S6,"")</f>
        <v/>
      </c>
      <c r="Y6" s="72" t="str">
        <f>IF(AND(ISNUMBER($S6),COUNT($U$4:$U6)=Y$2),$S6,"")</f>
        <v/>
      </c>
      <c r="Z6" s="72" t="str">
        <f>IF(AND(ISNUMBER($S6),COUNT($U$4:$U6)=Z$2),$S6,"")</f>
        <v/>
      </c>
      <c r="AA6" s="72" t="str">
        <f>IF(AND(ISNUMBER($S6),COUNT($U$4:$U6)=AA$2),$S6,"")</f>
        <v/>
      </c>
      <c r="AB6" s="72" t="str">
        <f>IF(AND(ISNUMBER($S6),COUNT($U$4:$U6)=AB$2),$S6,"")</f>
        <v/>
      </c>
      <c r="AC6" s="72" t="str">
        <f>IF(AND(ISNUMBER($S6),COUNT($U$4:$U6)=AC$2),$S6,"")</f>
        <v/>
      </c>
      <c r="AD6" s="72" t="str">
        <f>IF(AND(ISNUMBER($S6),COUNT($U$4:$U6)=AD$2),$S6,"")</f>
        <v/>
      </c>
      <c r="AE6" s="72" t="str">
        <f>IF(AND(ISNUMBER($S6),COUNT($U$4:$U6)=AE$2),$S6,"")</f>
        <v/>
      </c>
      <c r="AF6" s="72" t="str">
        <f>IF(AND(ISNUMBER($S6),COUNT($U$4:$U6)=AF$2),$S6,"")</f>
        <v/>
      </c>
      <c r="AG6" s="72" t="str">
        <f>IF(AND(ISNUMBER($S6),COUNT($U$4:$U6)=AG$2),$S6,"")</f>
        <v/>
      </c>
      <c r="AH6" s="72" t="str">
        <f>IF(AND(ISNUMBER($S6),COUNT($U$4:$U6)=AH$2),$S6,"")</f>
        <v/>
      </c>
      <c r="AI6" s="72" t="str">
        <f>IF(AND(ISNUMBER($S6),COUNT($U$4:$U6)=AI$2),$S6,"")</f>
        <v/>
      </c>
      <c r="AJ6" s="51" t="e">
        <f>IFERROR(IF(COUNT($U$4:$U6)&lt;&gt;AJ$2,NA(),SLOPE(X$4:X$26,$R$4:$R$26)*($R6-COUNTIF(BH$4:BH6,"Hold"))+INTERCEPT(X$4:X$26,$R$4:$R$26)),NA())</f>
        <v>#N/A</v>
      </c>
      <c r="AK6" s="51" t="e">
        <f>IFERROR(IF(COUNT($U$4:$U6)&lt;&gt;AK$2,NA(),SLOPE(Y$4:Y$26,$R$4:$R$26)*($R6-COUNTIF(BI$4:BI6,"Hold"))+INTERCEPT(Y$4:Y$26,$R$4:$R$26)),NA())</f>
        <v>#N/A</v>
      </c>
      <c r="AL6" s="51" t="e">
        <f>IFERROR(IF(COUNT($U$4:$U6)&lt;&gt;AL$2,NA(),SLOPE(Z$4:Z$26,$R$4:$R$26)*($R6-COUNTIF(BJ$4:BJ6,"Hold"))+INTERCEPT(Z$4:Z$26,$R$4:$R$26)),NA())</f>
        <v>#N/A</v>
      </c>
      <c r="AM6" s="51" t="e">
        <f>IFERROR(IF(COUNT($U$4:$U6)&lt;&gt;AM$2,NA(),SLOPE(AA$4:AA$26,$R$4:$R$26)*($R6-COUNTIF(BK$4:BK6,"Hold"))+INTERCEPT(AA$4:AA$26,$R$4:$R$26)),NA())</f>
        <v>#N/A</v>
      </c>
      <c r="AN6" s="51" t="e">
        <f>IFERROR(IF(COUNT($U$4:$U6)&lt;&gt;AN$2,NA(),SLOPE(AB$4:AB$26,$R$4:$R$26)*($R6-COUNTIF(BL$4:BL6,"Hold"))+INTERCEPT(AB$4:AB$26,$R$4:$R$26)),NA())</f>
        <v>#N/A</v>
      </c>
      <c r="AO6" s="51" t="e">
        <f>IFERROR(IF(COUNT($U$4:$U6)&lt;&gt;AO$2,NA(),SLOPE(AC$4:AC$26,$R$4:$R$26)*($R6-COUNTIF(BM$4:BM6,"Hold"))+INTERCEPT(AC$4:AC$26,$R$4:$R$26)),NA())</f>
        <v>#N/A</v>
      </c>
      <c r="AP6" s="51" t="e">
        <f>IFERROR(IF(COUNT($U$4:$U6)&lt;&gt;AP$2,NA(),SLOPE(AD$4:AD$26,$R$4:$R$26)*($R6-COUNTIF(BN$4:BN6,"Hold"))+INTERCEPT(AD$4:AD$26,$R$4:$R$26)),NA())</f>
        <v>#N/A</v>
      </c>
      <c r="AQ6" s="51" t="e">
        <f>IFERROR(IF(COUNT($U$4:$U6)&lt;&gt;AQ$2,NA(),SLOPE(AE$4:AE$26,$R$4:$R$26)*($R6-COUNTIF(BO$4:BO6,"Hold"))+INTERCEPT(AE$4:AE$26,$R$4:$R$26)),NA())</f>
        <v>#N/A</v>
      </c>
      <c r="AR6" s="51" t="e">
        <f>IFERROR(IF(COUNT($U$4:$U6)&lt;&gt;AR$2,NA(),SLOPE(AF$4:AF$26,$R$4:$R$26)*($R6-COUNTIF(BP$4:BP6,"Hold"))+INTERCEPT(AF$4:AF$26,$R$4:$R$26)),NA())</f>
        <v>#N/A</v>
      </c>
      <c r="AS6" s="51" t="e">
        <f>IFERROR(IF(COUNT($U$4:$U6)&lt;&gt;AS$2,NA(),SLOPE(AG$4:AG$26,$R$4:$R$26)*($R6-COUNTIF(BQ$4:BQ6,"Hold"))+INTERCEPT(AG$4:AG$26,$R$4:$R$26)),NA())</f>
        <v>#N/A</v>
      </c>
      <c r="AT6" s="51" t="e">
        <f>IFERROR(IF(COUNT($U$4:$U6)&lt;&gt;AT$2,NA(),SLOPE(AH$4:AH$26,$R$4:$R$26)*($R6-COUNTIF(BR$4:BR6,"Hold"))+INTERCEPT(AH$4:AH$26,$R$4:$R$26)),NA())</f>
        <v>#N/A</v>
      </c>
      <c r="AU6" s="51" t="e">
        <f>IFERROR(IF(COUNT($U$4:$U6)&lt;&gt;AU$2,NA(),SLOPE(AI$4:AI$26,$R$4:$R$26)*($R6-COUNTIF(BS$4:BS6,"Hold"))+INTERCEPT(AI$4:AI$26,$R$4:$R$26)),NA())</f>
        <v>#N/A</v>
      </c>
      <c r="AV6" s="57" t="e">
        <f>IF(AND(ISNUMBER($U6),COUNT($U$4:$U6)=AV$2),$G6,IF($H6="Hold",AV5,IF(COUNT($U$4:$U6)=AV$2,$V6+AV5,NA())))</f>
        <v>#N/A</v>
      </c>
      <c r="AW6" s="57" t="e">
        <f>IF(AND(ISNUMBER($U6),COUNT($U$4:$U6)=AW$2),$G6,IF($H6="Hold",AW5,IF(COUNT($U$4:$U6)=AW$2,$V6+AW5,NA())))</f>
        <v>#N/A</v>
      </c>
      <c r="AX6" s="57" t="e">
        <f>IF(AND(ISNUMBER($U6),COUNT($U$4:$U6)=AX$2),$G6,IF($H6="Hold",AX5,IF(COUNT($U$4:$U6)=AX$2,$V6+AX5,NA())))</f>
        <v>#N/A</v>
      </c>
      <c r="AY6" s="57" t="e">
        <f>IF(AND(ISNUMBER($U6),COUNT($U$4:$U6)=AY$2),$G6,IF($H6="Hold",AY5,IF(COUNT($U$4:$U6)=AY$2,$V6+AY5,NA())))</f>
        <v>#N/A</v>
      </c>
      <c r="AZ6" s="57" t="e">
        <f>IF(AND(ISNUMBER($U6),COUNT($U$4:$U6)=AZ$2),$G6,IF($H6="Hold",AZ5,IF(COUNT($U$4:$U6)=AZ$2,$V6+AZ5,NA())))</f>
        <v>#N/A</v>
      </c>
      <c r="BA6" s="57" t="e">
        <f>IF(AND(ISNUMBER($U6),COUNT($U$4:$U6)=BA$2),$G6,IF($H6="Hold",BA5,IF(COUNT($U$4:$U6)=BA$2,$V6+BA5,NA())))</f>
        <v>#N/A</v>
      </c>
      <c r="BB6" s="57" t="e">
        <f>IF(AND(ISNUMBER($U6),COUNT($U$4:$U6)=BB$2),$G6,IF($H6="Hold",BB5,IF(COUNT($U$4:$U6)=BB$2,$V6+BB5,NA())))</f>
        <v>#N/A</v>
      </c>
      <c r="BC6" s="57" t="e">
        <f>IF(AND(ISNUMBER($U6),COUNT($U$4:$U6)=BC$2),$G6,IF($H6="Hold",BC5,IF(COUNT($U$4:$U6)=BC$2,$V6+BC5,NA())))</f>
        <v>#N/A</v>
      </c>
      <c r="BD6" s="57" t="e">
        <f>IF(AND(ISNUMBER($U6),COUNT($U$4:$U6)=BD$2),$G6,IF($H6="Hold",BD5,IF(COUNT($U$4:$U6)=BD$2,$V6+BD5,NA())))</f>
        <v>#N/A</v>
      </c>
      <c r="BE6" s="57" t="e">
        <f>IF(AND(ISNUMBER($U6),COUNT($U$4:$U6)=BE$2),$G6,IF($H6="Hold",BE5,IF(COUNT($U$4:$U6)=BE$2,$V6+BE5,NA())))</f>
        <v>#N/A</v>
      </c>
      <c r="BF6" s="57" t="e">
        <f>IF(AND(ISNUMBER($U6),COUNT($U$4:$U6)=BF$2),$G6,IF($H6="Hold",BF5,IF(COUNT($U$4:$U6)=BF$2,$V6+BF5,NA())))</f>
        <v>#N/A</v>
      </c>
      <c r="BG6" s="57" t="e">
        <f>IF(AND(ISNUMBER($U6),COUNT($U$4:$U6)=BG$2),$G6,IF($H6="Hold",BG5,IF(COUNT($U$4:$U6)=BG$2,$V6+BG5,NA())))</f>
        <v>#N/A</v>
      </c>
      <c r="BH6" s="55" t="e">
        <f>IF(AND(COUNT($U$4:$U6)=BH$2,$H6="Hold"),"Hold",NA())</f>
        <v>#N/A</v>
      </c>
      <c r="BI6" s="55" t="e">
        <f>IF(AND(COUNT($U$4:$U6)=BI$2,$H6="Hold"),"Hold",NA())</f>
        <v>#N/A</v>
      </c>
      <c r="BJ6" s="55" t="e">
        <f>IF(AND(COUNT($U$4:$U6)=BJ$2,$H6="Hold"),"Hold",NA())</f>
        <v>#N/A</v>
      </c>
      <c r="BK6" s="55" t="e">
        <f>IF(AND(COUNT($U$4:$U6)=BK$2,$H6="Hold"),"Hold",NA())</f>
        <v>#N/A</v>
      </c>
      <c r="BL6" s="55" t="e">
        <f>IF(AND(COUNT($U$4:$U6)=BL$2,$H6="Hold"),"Hold",NA())</f>
        <v>#N/A</v>
      </c>
      <c r="BM6" s="55" t="e">
        <f>IF(AND(COUNT($U$4:$U6)=BM$2,$H6="Hold"),"Hold",NA())</f>
        <v>#N/A</v>
      </c>
      <c r="BN6" s="55" t="e">
        <f>IF(AND(COUNT($U$4:$U6)=BN$2,$H6="Hold"),"Hold",NA())</f>
        <v>#N/A</v>
      </c>
      <c r="BO6" s="55" t="e">
        <f>IF(AND(COUNT($U$4:$U6)=BO$2,$H6="Hold"),"Hold",NA())</f>
        <v>#N/A</v>
      </c>
      <c r="BP6" s="55" t="e">
        <f>IF(AND(COUNT($U$4:$U6)=BP$2,$H6="Hold"),"Hold",NA())</f>
        <v>#N/A</v>
      </c>
      <c r="BQ6" s="55" t="e">
        <f>IF(AND(COUNT($U$4:$U6)=BQ$2,$H6="Hold"),"Hold",NA())</f>
        <v>#N/A</v>
      </c>
      <c r="BR6" s="55" t="e">
        <f>IF(AND(COUNT($U$4:$U6)=BR$2,$H6="Hold"),"Hold",NA())</f>
        <v>#N/A</v>
      </c>
      <c r="BS6" s="55" t="e">
        <f>IF(AND(COUNT($U$4:$U6)=BS$2,$H6="Hold"),"Hold",NA())</f>
        <v>#N/A</v>
      </c>
    </row>
    <row r="7" spans="1:73" s="94" customFormat="1" ht="18.75" customHeight="1" x14ac:dyDescent="0.25">
      <c r="B7" s="22"/>
      <c r="C7" s="95"/>
      <c r="D7" s="9">
        <f t="shared" si="2"/>
        <v>6</v>
      </c>
      <c r="E7" s="10">
        <f t="shared" si="3"/>
        <v>42632</v>
      </c>
      <c r="F7" s="5" t="str">
        <f>IFERROR(IF(COUNT(G$4:G7)=0,"",IF(H7="Hold",F6,IF(ISNUMBER(U7),G7,F6+V7))),"")</f>
        <v/>
      </c>
      <c r="G7" s="13"/>
      <c r="H7" s="27"/>
      <c r="I7" s="17"/>
      <c r="J7" s="93"/>
      <c r="K7" s="34"/>
      <c r="L7" s="158" t="s">
        <v>61</v>
      </c>
      <c r="M7" s="158"/>
      <c r="N7" s="158"/>
      <c r="O7" s="158"/>
      <c r="P7" s="36"/>
      <c r="R7" s="46">
        <v>4</v>
      </c>
      <c r="S7" s="47" t="e">
        <f t="shared" si="0"/>
        <v>#N/A</v>
      </c>
      <c r="T7" s="47" t="s">
        <v>67</v>
      </c>
      <c r="U7" s="52" t="str">
        <f>IF(H7="30 Mins",$N$19,IF(H7="45 Mins",$N$20,IF(H7="60 Mins",$N$21,IF(H7="Alt 1",$N$22,IF(H7="Alt 2",$N$23,IF(H7="Alt 3",$N$24,IF(H7="Alt 4",$N$25,IF(H7="Alt 5",#REF!,IF(H7="Change",V6,"")))))))))</f>
        <v/>
      </c>
      <c r="V7" s="53" t="e">
        <f>IF(COUNT(U$4:U7)=0,NA(),IF(ISNUMBER(U7),U7,V6))</f>
        <v>#N/A</v>
      </c>
      <c r="W7" s="48" t="e">
        <f t="shared" si="1"/>
        <v>#N/A</v>
      </c>
      <c r="X7" s="72" t="str">
        <f>IF(AND(ISNUMBER($S7),COUNT($U$4:$U7)=X$2),$S7,"")</f>
        <v/>
      </c>
      <c r="Y7" s="72" t="str">
        <f>IF(AND(ISNUMBER($S7),COUNT($U$4:$U7)=Y$2),$S7,"")</f>
        <v/>
      </c>
      <c r="Z7" s="72" t="str">
        <f>IF(AND(ISNUMBER($S7),COUNT($U$4:$U7)=Z$2),$S7,"")</f>
        <v/>
      </c>
      <c r="AA7" s="72" t="str">
        <f>IF(AND(ISNUMBER($S7),COUNT($U$4:$U7)=AA$2),$S7,"")</f>
        <v/>
      </c>
      <c r="AB7" s="72" t="str">
        <f>IF(AND(ISNUMBER($S7),COUNT($U$4:$U7)=AB$2),$S7,"")</f>
        <v/>
      </c>
      <c r="AC7" s="72" t="str">
        <f>IF(AND(ISNUMBER($S7),COUNT($U$4:$U7)=AC$2),$S7,"")</f>
        <v/>
      </c>
      <c r="AD7" s="72" t="str">
        <f>IF(AND(ISNUMBER($S7),COUNT($U$4:$U7)=AD$2),$S7,"")</f>
        <v/>
      </c>
      <c r="AE7" s="72" t="str">
        <f>IF(AND(ISNUMBER($S7),COUNT($U$4:$U7)=AE$2),$S7,"")</f>
        <v/>
      </c>
      <c r="AF7" s="72" t="str">
        <f>IF(AND(ISNUMBER($S7),COUNT($U$4:$U7)=AF$2),$S7,"")</f>
        <v/>
      </c>
      <c r="AG7" s="72" t="str">
        <f>IF(AND(ISNUMBER($S7),COUNT($U$4:$U7)=AG$2),$S7,"")</f>
        <v/>
      </c>
      <c r="AH7" s="72" t="str">
        <f>IF(AND(ISNUMBER($S7),COUNT($U$4:$U7)=AH$2),$S7,"")</f>
        <v/>
      </c>
      <c r="AI7" s="72" t="str">
        <f>IF(AND(ISNUMBER($S7),COUNT($U$4:$U7)=AI$2),$S7,"")</f>
        <v/>
      </c>
      <c r="AJ7" s="51" t="e">
        <f>IFERROR(IF(COUNT($U$4:$U7)&lt;&gt;AJ$2,NA(),SLOPE(X$4:X$26,$R$4:$R$26)*($R7-COUNTIF(BH$4:BH7,"Hold"))+INTERCEPT(X$4:X$26,$R$4:$R$26)),NA())</f>
        <v>#N/A</v>
      </c>
      <c r="AK7" s="51" t="e">
        <f>IFERROR(IF(COUNT($U$4:$U7)&lt;&gt;AK$2,NA(),SLOPE(Y$4:Y$26,$R$4:$R$26)*($R7-COUNTIF(BI$4:BI7,"Hold"))+INTERCEPT(Y$4:Y$26,$R$4:$R$26)),NA())</f>
        <v>#N/A</v>
      </c>
      <c r="AL7" s="51" t="e">
        <f>IFERROR(IF(COUNT($U$4:$U7)&lt;&gt;AL$2,NA(),SLOPE(Z$4:Z$26,$R$4:$R$26)*($R7-COUNTIF(BJ$4:BJ7,"Hold"))+INTERCEPT(Z$4:Z$26,$R$4:$R$26)),NA())</f>
        <v>#N/A</v>
      </c>
      <c r="AM7" s="51" t="e">
        <f>IFERROR(IF(COUNT($U$4:$U7)&lt;&gt;AM$2,NA(),SLOPE(AA$4:AA$26,$R$4:$R$26)*($R7-COUNTIF(BK$4:BK7,"Hold"))+INTERCEPT(AA$4:AA$26,$R$4:$R$26)),NA())</f>
        <v>#N/A</v>
      </c>
      <c r="AN7" s="51" t="e">
        <f>IFERROR(IF(COUNT($U$4:$U7)&lt;&gt;AN$2,NA(),SLOPE(AB$4:AB$26,$R$4:$R$26)*($R7-COUNTIF(BL$4:BL7,"Hold"))+INTERCEPT(AB$4:AB$26,$R$4:$R$26)),NA())</f>
        <v>#N/A</v>
      </c>
      <c r="AO7" s="51" t="e">
        <f>IFERROR(IF(COUNT($U$4:$U7)&lt;&gt;AO$2,NA(),SLOPE(AC$4:AC$26,$R$4:$R$26)*($R7-COUNTIF(BM$4:BM7,"Hold"))+INTERCEPT(AC$4:AC$26,$R$4:$R$26)),NA())</f>
        <v>#N/A</v>
      </c>
      <c r="AP7" s="51" t="e">
        <f>IFERROR(IF(COUNT($U$4:$U7)&lt;&gt;AP$2,NA(),SLOPE(AD$4:AD$26,$R$4:$R$26)*($R7-COUNTIF(BN$4:BN7,"Hold"))+INTERCEPT(AD$4:AD$26,$R$4:$R$26)),NA())</f>
        <v>#N/A</v>
      </c>
      <c r="AQ7" s="51" t="e">
        <f>IFERROR(IF(COUNT($U$4:$U7)&lt;&gt;AQ$2,NA(),SLOPE(AE$4:AE$26,$R$4:$R$26)*($R7-COUNTIF(BO$4:BO7,"Hold"))+INTERCEPT(AE$4:AE$26,$R$4:$R$26)),NA())</f>
        <v>#N/A</v>
      </c>
      <c r="AR7" s="51" t="e">
        <f>IFERROR(IF(COUNT($U$4:$U7)&lt;&gt;AR$2,NA(),SLOPE(AF$4:AF$26,$R$4:$R$26)*($R7-COUNTIF(BP$4:BP7,"Hold"))+INTERCEPT(AF$4:AF$26,$R$4:$R$26)),NA())</f>
        <v>#N/A</v>
      </c>
      <c r="AS7" s="51" t="e">
        <f>IFERROR(IF(COUNT($U$4:$U7)&lt;&gt;AS$2,NA(),SLOPE(AG$4:AG$26,$R$4:$R$26)*($R7-COUNTIF(BQ$4:BQ7,"Hold"))+INTERCEPT(AG$4:AG$26,$R$4:$R$26)),NA())</f>
        <v>#N/A</v>
      </c>
      <c r="AT7" s="51" t="e">
        <f>IFERROR(IF(COUNT($U$4:$U7)&lt;&gt;AT$2,NA(),SLOPE(AH$4:AH$26,$R$4:$R$26)*($R7-COUNTIF(BR$4:BR7,"Hold"))+INTERCEPT(AH$4:AH$26,$R$4:$R$26)),NA())</f>
        <v>#N/A</v>
      </c>
      <c r="AU7" s="51" t="e">
        <f>IFERROR(IF(COUNT($U$4:$U7)&lt;&gt;AU$2,NA(),SLOPE(AI$4:AI$26,$R$4:$R$26)*($R7-COUNTIF(BS$4:BS7,"Hold"))+INTERCEPT(AI$4:AI$26,$R$4:$R$26)),NA())</f>
        <v>#N/A</v>
      </c>
      <c r="AV7" s="57" t="e">
        <f>IF(AND(ISNUMBER($U7),COUNT($U$4:$U7)=AV$2),$G7,IF($H7="Hold",AV6,IF(COUNT($U$4:$U7)=AV$2,$V7+AV6,NA())))</f>
        <v>#N/A</v>
      </c>
      <c r="AW7" s="57" t="e">
        <f>IF(AND(ISNUMBER($U7),COUNT($U$4:$U7)=AW$2),$G7,IF($H7="Hold",AW6,IF(COUNT($U$4:$U7)=AW$2,$V7+AW6,NA())))</f>
        <v>#N/A</v>
      </c>
      <c r="AX7" s="57" t="e">
        <f>IF(AND(ISNUMBER($U7),COUNT($U$4:$U7)=AX$2),$G7,IF($H7="Hold",AX6,IF(COUNT($U$4:$U7)=AX$2,$V7+AX6,NA())))</f>
        <v>#N/A</v>
      </c>
      <c r="AY7" s="57" t="e">
        <f>IF(AND(ISNUMBER($U7),COUNT($U$4:$U7)=AY$2),$G7,IF($H7="Hold",AY6,IF(COUNT($U$4:$U7)=AY$2,$V7+AY6,NA())))</f>
        <v>#N/A</v>
      </c>
      <c r="AZ7" s="57" t="e">
        <f>IF(AND(ISNUMBER($U7),COUNT($U$4:$U7)=AZ$2),$G7,IF($H7="Hold",AZ6,IF(COUNT($U$4:$U7)=AZ$2,$V7+AZ6,NA())))</f>
        <v>#N/A</v>
      </c>
      <c r="BA7" s="57" t="e">
        <f>IF(AND(ISNUMBER($U7),COUNT($U$4:$U7)=BA$2),$G7,IF($H7="Hold",BA6,IF(COUNT($U$4:$U7)=BA$2,$V7+BA6,NA())))</f>
        <v>#N/A</v>
      </c>
      <c r="BB7" s="57" t="e">
        <f>IF(AND(ISNUMBER($U7),COUNT($U$4:$U7)=BB$2),$G7,IF($H7="Hold",BB6,IF(COUNT($U$4:$U7)=BB$2,$V7+BB6,NA())))</f>
        <v>#N/A</v>
      </c>
      <c r="BC7" s="57" t="e">
        <f>IF(AND(ISNUMBER($U7),COUNT($U$4:$U7)=BC$2),$G7,IF($H7="Hold",BC6,IF(COUNT($U$4:$U7)=BC$2,$V7+BC6,NA())))</f>
        <v>#N/A</v>
      </c>
      <c r="BD7" s="57" t="e">
        <f>IF(AND(ISNUMBER($U7),COUNT($U$4:$U7)=BD$2),$G7,IF($H7="Hold",BD6,IF(COUNT($U$4:$U7)=BD$2,$V7+BD6,NA())))</f>
        <v>#N/A</v>
      </c>
      <c r="BE7" s="57" t="e">
        <f>IF(AND(ISNUMBER($U7),COUNT($U$4:$U7)=BE$2),$G7,IF($H7="Hold",BE6,IF(COUNT($U$4:$U7)=BE$2,$V7+BE6,NA())))</f>
        <v>#N/A</v>
      </c>
      <c r="BF7" s="57" t="e">
        <f>IF(AND(ISNUMBER($U7),COUNT($U$4:$U7)=BF$2),$G7,IF($H7="Hold",BF6,IF(COUNT($U$4:$U7)=BF$2,$V7+BF6,NA())))</f>
        <v>#N/A</v>
      </c>
      <c r="BG7" s="57" t="e">
        <f>IF(AND(ISNUMBER($U7),COUNT($U$4:$U7)=BG$2),$G7,IF($H7="Hold",BG6,IF(COUNT($U$4:$U7)=BG$2,$V7+BG6,NA())))</f>
        <v>#N/A</v>
      </c>
      <c r="BH7" s="55" t="e">
        <f>IF(AND(COUNT($U$4:$U7)=BH$2,$H7="Hold"),"Hold",NA())</f>
        <v>#N/A</v>
      </c>
      <c r="BI7" s="55" t="e">
        <f>IF(AND(COUNT($U$4:$U7)=BI$2,$H7="Hold"),"Hold",NA())</f>
        <v>#N/A</v>
      </c>
      <c r="BJ7" s="55" t="e">
        <f>IF(AND(COUNT($U$4:$U7)=BJ$2,$H7="Hold"),"Hold",NA())</f>
        <v>#N/A</v>
      </c>
      <c r="BK7" s="55" t="e">
        <f>IF(AND(COUNT($U$4:$U7)=BK$2,$H7="Hold"),"Hold",NA())</f>
        <v>#N/A</v>
      </c>
      <c r="BL7" s="55" t="e">
        <f>IF(AND(COUNT($U$4:$U7)=BL$2,$H7="Hold"),"Hold",NA())</f>
        <v>#N/A</v>
      </c>
      <c r="BM7" s="55" t="e">
        <f>IF(AND(COUNT($U$4:$U7)=BM$2,$H7="Hold"),"Hold",NA())</f>
        <v>#N/A</v>
      </c>
      <c r="BN7" s="55" t="e">
        <f>IF(AND(COUNT($U$4:$U7)=BN$2,$H7="Hold"),"Hold",NA())</f>
        <v>#N/A</v>
      </c>
      <c r="BO7" s="55" t="e">
        <f>IF(AND(COUNT($U$4:$U7)=BO$2,$H7="Hold"),"Hold",NA())</f>
        <v>#N/A</v>
      </c>
      <c r="BP7" s="55" t="e">
        <f>IF(AND(COUNT($U$4:$U7)=BP$2,$H7="Hold"),"Hold",NA())</f>
        <v>#N/A</v>
      </c>
      <c r="BQ7" s="55" t="e">
        <f>IF(AND(COUNT($U$4:$U7)=BQ$2,$H7="Hold"),"Hold",NA())</f>
        <v>#N/A</v>
      </c>
      <c r="BR7" s="55" t="e">
        <f>IF(AND(COUNT($U$4:$U7)=BR$2,$H7="Hold"),"Hold",NA())</f>
        <v>#N/A</v>
      </c>
      <c r="BS7" s="55" t="e">
        <f>IF(AND(COUNT($U$4:$U7)=BS$2,$H7="Hold"),"Hold",NA())</f>
        <v>#N/A</v>
      </c>
    </row>
    <row r="8" spans="1:73" s="96" customFormat="1" ht="18.75" customHeight="1" thickBot="1" x14ac:dyDescent="0.3">
      <c r="B8" s="23"/>
      <c r="C8" s="95"/>
      <c r="D8" s="9">
        <f t="shared" si="2"/>
        <v>8</v>
      </c>
      <c r="E8" s="10">
        <f t="shared" si="3"/>
        <v>42646</v>
      </c>
      <c r="F8" s="5" t="str">
        <f>IFERROR(IF(COUNT(G$4:G8)=0,"",IF(H8="Hold",F7,IF(ISNUMBER(U8),G8,F7+V8))),"")</f>
        <v/>
      </c>
      <c r="G8" s="13"/>
      <c r="H8" s="27"/>
      <c r="I8" s="17"/>
      <c r="J8" s="93"/>
      <c r="K8" s="34"/>
      <c r="L8" s="143" t="s">
        <v>56</v>
      </c>
      <c r="M8" s="143"/>
      <c r="N8" s="147"/>
      <c r="O8" s="147"/>
      <c r="P8" s="37"/>
      <c r="R8" s="46">
        <v>5</v>
      </c>
      <c r="S8" s="47" t="e">
        <f t="shared" si="0"/>
        <v>#N/A</v>
      </c>
      <c r="T8" s="47" t="str">
        <f>IFERROR(IF(L22="Alternate 1","Alt 1",L22),"Alt 1")</f>
        <v>Alt 1</v>
      </c>
      <c r="U8" s="52" t="str">
        <f>IF(H8="30 Mins",$N$19,IF(H8="45 Mins",$N$20,IF(H8="60 Mins",$N$21,IF(H8="Alt 1",$N$22,IF(H8="Alt 2",$N$23,IF(H8="Alt 3",$N$24,IF(H8="Alt 4",$N$25,IF(H8="Alt 5",#REF!,IF(H8="Change",V7,"")))))))))</f>
        <v/>
      </c>
      <c r="V8" s="53" t="e">
        <f>IF(COUNT(U$4:U8)=0,NA(),IF(ISNUMBER(U8),U8,V7))</f>
        <v>#N/A</v>
      </c>
      <c r="W8" s="48" t="e">
        <f t="shared" si="1"/>
        <v>#N/A</v>
      </c>
      <c r="X8" s="72" t="str">
        <f>IF(AND(ISNUMBER($S8),COUNT($U$4:$U8)=X$2),$S8,"")</f>
        <v/>
      </c>
      <c r="Y8" s="72" t="str">
        <f>IF(AND(ISNUMBER($S8),COUNT($U$4:$U8)=Y$2),$S8,"")</f>
        <v/>
      </c>
      <c r="Z8" s="72" t="str">
        <f>IF(AND(ISNUMBER($S8),COUNT($U$4:$U8)=Z$2),$S8,"")</f>
        <v/>
      </c>
      <c r="AA8" s="72" t="str">
        <f>IF(AND(ISNUMBER($S8),COUNT($U$4:$U8)=AA$2),$S8,"")</f>
        <v/>
      </c>
      <c r="AB8" s="72" t="str">
        <f>IF(AND(ISNUMBER($S8),COUNT($U$4:$U8)=AB$2),$S8,"")</f>
        <v/>
      </c>
      <c r="AC8" s="72" t="str">
        <f>IF(AND(ISNUMBER($S8),COUNT($U$4:$U8)=AC$2),$S8,"")</f>
        <v/>
      </c>
      <c r="AD8" s="72" t="str">
        <f>IF(AND(ISNUMBER($S8),COUNT($U$4:$U8)=AD$2),$S8,"")</f>
        <v/>
      </c>
      <c r="AE8" s="72" t="str">
        <f>IF(AND(ISNUMBER($S8),COUNT($U$4:$U8)=AE$2),$S8,"")</f>
        <v/>
      </c>
      <c r="AF8" s="72" t="str">
        <f>IF(AND(ISNUMBER($S8),COUNT($U$4:$U8)=AF$2),$S8,"")</f>
        <v/>
      </c>
      <c r="AG8" s="72" t="str">
        <f>IF(AND(ISNUMBER($S8),COUNT($U$4:$U8)=AG$2),$S8,"")</f>
        <v/>
      </c>
      <c r="AH8" s="72" t="str">
        <f>IF(AND(ISNUMBER($S8),COUNT($U$4:$U8)=AH$2),$S8,"")</f>
        <v/>
      </c>
      <c r="AI8" s="72" t="str">
        <f>IF(AND(ISNUMBER($S8),COUNT($U$4:$U8)=AI$2),$S8,"")</f>
        <v/>
      </c>
      <c r="AJ8" s="51" t="e">
        <f>IFERROR(IF(COUNT($U$4:$U8)&lt;&gt;AJ$2,NA(),SLOPE(X$4:X$26,$R$4:$R$26)*($R8-COUNTIF(BH$4:BH8,"Hold"))+INTERCEPT(X$4:X$26,$R$4:$R$26)),NA())</f>
        <v>#N/A</v>
      </c>
      <c r="AK8" s="51" t="e">
        <f>IFERROR(IF(COUNT($U$4:$U8)&lt;&gt;AK$2,NA(),SLOPE(Y$4:Y$26,$R$4:$R$26)*($R8-COUNTIF(BI$4:BI8,"Hold"))+INTERCEPT(Y$4:Y$26,$R$4:$R$26)),NA())</f>
        <v>#N/A</v>
      </c>
      <c r="AL8" s="51" t="e">
        <f>IFERROR(IF(COUNT($U$4:$U8)&lt;&gt;AL$2,NA(),SLOPE(Z$4:Z$26,$R$4:$R$26)*($R8-COUNTIF(BJ$4:BJ8,"Hold"))+INTERCEPT(Z$4:Z$26,$R$4:$R$26)),NA())</f>
        <v>#N/A</v>
      </c>
      <c r="AM8" s="51" t="e">
        <f>IFERROR(IF(COUNT($U$4:$U8)&lt;&gt;AM$2,NA(),SLOPE(AA$4:AA$26,$R$4:$R$26)*($R8-COUNTIF(BK$4:BK8,"Hold"))+INTERCEPT(AA$4:AA$26,$R$4:$R$26)),NA())</f>
        <v>#N/A</v>
      </c>
      <c r="AN8" s="51" t="e">
        <f>IFERROR(IF(COUNT($U$4:$U8)&lt;&gt;AN$2,NA(),SLOPE(AB$4:AB$26,$R$4:$R$26)*($R8-COUNTIF(BL$4:BL8,"Hold"))+INTERCEPT(AB$4:AB$26,$R$4:$R$26)),NA())</f>
        <v>#N/A</v>
      </c>
      <c r="AO8" s="51" t="e">
        <f>IFERROR(IF(COUNT($U$4:$U8)&lt;&gt;AO$2,NA(),SLOPE(AC$4:AC$26,$R$4:$R$26)*($R8-COUNTIF(BM$4:BM8,"Hold"))+INTERCEPT(AC$4:AC$26,$R$4:$R$26)),NA())</f>
        <v>#N/A</v>
      </c>
      <c r="AP8" s="51" t="e">
        <f>IFERROR(IF(COUNT($U$4:$U8)&lt;&gt;AP$2,NA(),SLOPE(AD$4:AD$26,$R$4:$R$26)*($R8-COUNTIF(BN$4:BN8,"Hold"))+INTERCEPT(AD$4:AD$26,$R$4:$R$26)),NA())</f>
        <v>#N/A</v>
      </c>
      <c r="AQ8" s="51" t="e">
        <f>IFERROR(IF(COUNT($U$4:$U8)&lt;&gt;AQ$2,NA(),SLOPE(AE$4:AE$26,$R$4:$R$26)*($R8-COUNTIF(BO$4:BO8,"Hold"))+INTERCEPT(AE$4:AE$26,$R$4:$R$26)),NA())</f>
        <v>#N/A</v>
      </c>
      <c r="AR8" s="51" t="e">
        <f>IFERROR(IF(COUNT($U$4:$U8)&lt;&gt;AR$2,NA(),SLOPE(AF$4:AF$26,$R$4:$R$26)*($R8-COUNTIF(BP$4:BP8,"Hold"))+INTERCEPT(AF$4:AF$26,$R$4:$R$26)),NA())</f>
        <v>#N/A</v>
      </c>
      <c r="AS8" s="51" t="e">
        <f>IFERROR(IF(COUNT($U$4:$U8)&lt;&gt;AS$2,NA(),SLOPE(AG$4:AG$26,$R$4:$R$26)*($R8-COUNTIF(BQ$4:BQ8,"Hold"))+INTERCEPT(AG$4:AG$26,$R$4:$R$26)),NA())</f>
        <v>#N/A</v>
      </c>
      <c r="AT8" s="51" t="e">
        <f>IFERROR(IF(COUNT($U$4:$U8)&lt;&gt;AT$2,NA(),SLOPE(AH$4:AH$26,$R$4:$R$26)*($R8-COUNTIF(BR$4:BR8,"Hold"))+INTERCEPT(AH$4:AH$26,$R$4:$R$26)),NA())</f>
        <v>#N/A</v>
      </c>
      <c r="AU8" s="51" t="e">
        <f>IFERROR(IF(COUNT($U$4:$U8)&lt;&gt;AU$2,NA(),SLOPE(AI$4:AI$26,$R$4:$R$26)*($R8-COUNTIF(BS$4:BS8,"Hold"))+INTERCEPT(AI$4:AI$26,$R$4:$R$26)),NA())</f>
        <v>#N/A</v>
      </c>
      <c r="AV8" s="57" t="e">
        <f>IF(AND(ISNUMBER($U8),COUNT($U$4:$U8)=AV$2),$G8,IF($H8="Hold",AV7,IF(COUNT($U$4:$U8)=AV$2,$V8+AV7,NA())))</f>
        <v>#N/A</v>
      </c>
      <c r="AW8" s="57" t="e">
        <f>IF(AND(ISNUMBER($U8),COUNT($U$4:$U8)=AW$2),$G8,IF($H8="Hold",AW7,IF(COUNT($U$4:$U8)=AW$2,$V8+AW7,NA())))</f>
        <v>#N/A</v>
      </c>
      <c r="AX8" s="57" t="e">
        <f>IF(AND(ISNUMBER($U8),COUNT($U$4:$U8)=AX$2),$G8,IF($H8="Hold",AX7,IF(COUNT($U$4:$U8)=AX$2,$V8+AX7,NA())))</f>
        <v>#N/A</v>
      </c>
      <c r="AY8" s="57" t="e">
        <f>IF(AND(ISNUMBER($U8),COUNT($U$4:$U8)=AY$2),$G8,IF($H8="Hold",AY7,IF(COUNT($U$4:$U8)=AY$2,$V8+AY7,NA())))</f>
        <v>#N/A</v>
      </c>
      <c r="AZ8" s="57" t="e">
        <f>IF(AND(ISNUMBER($U8),COUNT($U$4:$U8)=AZ$2),$G8,IF($H8="Hold",AZ7,IF(COUNT($U$4:$U8)=AZ$2,$V8+AZ7,NA())))</f>
        <v>#N/A</v>
      </c>
      <c r="BA8" s="57" t="e">
        <f>IF(AND(ISNUMBER($U8),COUNT($U$4:$U8)=BA$2),$G8,IF($H8="Hold",BA7,IF(COUNT($U$4:$U8)=BA$2,$V8+BA7,NA())))</f>
        <v>#N/A</v>
      </c>
      <c r="BB8" s="57" t="e">
        <f>IF(AND(ISNUMBER($U8),COUNT($U$4:$U8)=BB$2),$G8,IF($H8="Hold",BB7,IF(COUNT($U$4:$U8)=BB$2,$V8+BB7,NA())))</f>
        <v>#N/A</v>
      </c>
      <c r="BC8" s="57" t="e">
        <f>IF(AND(ISNUMBER($U8),COUNT($U$4:$U8)=BC$2),$G8,IF($H8="Hold",BC7,IF(COUNT($U$4:$U8)=BC$2,$V8+BC7,NA())))</f>
        <v>#N/A</v>
      </c>
      <c r="BD8" s="57" t="e">
        <f>IF(AND(ISNUMBER($U8),COUNT($U$4:$U8)=BD$2),$G8,IF($H8="Hold",BD7,IF(COUNT($U$4:$U8)=BD$2,$V8+BD7,NA())))</f>
        <v>#N/A</v>
      </c>
      <c r="BE8" s="57" t="e">
        <f>IF(AND(ISNUMBER($U8),COUNT($U$4:$U8)=BE$2),$G8,IF($H8="Hold",BE7,IF(COUNT($U$4:$U8)=BE$2,$V8+BE7,NA())))</f>
        <v>#N/A</v>
      </c>
      <c r="BF8" s="57" t="e">
        <f>IF(AND(ISNUMBER($U8),COUNT($U$4:$U8)=BF$2),$G8,IF($H8="Hold",BF7,IF(COUNT($U$4:$U8)=BF$2,$V8+BF7,NA())))</f>
        <v>#N/A</v>
      </c>
      <c r="BG8" s="57" t="e">
        <f>IF(AND(ISNUMBER($U8),COUNT($U$4:$U8)=BG$2),$G8,IF($H8="Hold",BG7,IF(COUNT($U$4:$U8)=BG$2,$V8+BG7,NA())))</f>
        <v>#N/A</v>
      </c>
      <c r="BH8" s="55" t="e">
        <f>IF(AND(COUNT($U$4:$U8)=BH$2,$H8="Hold"),"Hold",NA())</f>
        <v>#N/A</v>
      </c>
      <c r="BI8" s="55" t="e">
        <f>IF(AND(COUNT($U$4:$U8)=BI$2,$H8="Hold"),"Hold",NA())</f>
        <v>#N/A</v>
      </c>
      <c r="BJ8" s="55" t="e">
        <f>IF(AND(COUNT($U$4:$U8)=BJ$2,$H8="Hold"),"Hold",NA())</f>
        <v>#N/A</v>
      </c>
      <c r="BK8" s="55" t="e">
        <f>IF(AND(COUNT($U$4:$U8)=BK$2,$H8="Hold"),"Hold",NA())</f>
        <v>#N/A</v>
      </c>
      <c r="BL8" s="55" t="e">
        <f>IF(AND(COUNT($U$4:$U8)=BL$2,$H8="Hold"),"Hold",NA())</f>
        <v>#N/A</v>
      </c>
      <c r="BM8" s="55" t="e">
        <f>IF(AND(COUNT($U$4:$U8)=BM$2,$H8="Hold"),"Hold",NA())</f>
        <v>#N/A</v>
      </c>
      <c r="BN8" s="55" t="e">
        <f>IF(AND(COUNT($U$4:$U8)=BN$2,$H8="Hold"),"Hold",NA())</f>
        <v>#N/A</v>
      </c>
      <c r="BO8" s="55" t="e">
        <f>IF(AND(COUNT($U$4:$U8)=BO$2,$H8="Hold"),"Hold",NA())</f>
        <v>#N/A</v>
      </c>
      <c r="BP8" s="55" t="e">
        <f>IF(AND(COUNT($U$4:$U8)=BP$2,$H8="Hold"),"Hold",NA())</f>
        <v>#N/A</v>
      </c>
      <c r="BQ8" s="55" t="e">
        <f>IF(AND(COUNT($U$4:$U8)=BQ$2,$H8="Hold"),"Hold",NA())</f>
        <v>#N/A</v>
      </c>
      <c r="BR8" s="55" t="e">
        <f>IF(AND(COUNT($U$4:$U8)=BR$2,$H8="Hold"),"Hold",NA())</f>
        <v>#N/A</v>
      </c>
      <c r="BS8" s="55" t="e">
        <f>IF(AND(COUNT($U$4:$U8)=BS$2,$H8="Hold"),"Hold",NA())</f>
        <v>#N/A</v>
      </c>
    </row>
    <row r="9" spans="1:73" s="96" customFormat="1" ht="18.75" customHeight="1" thickTop="1" x14ac:dyDescent="0.25">
      <c r="B9" s="23"/>
      <c r="C9" s="95"/>
      <c r="D9" s="9">
        <f t="shared" si="2"/>
        <v>10</v>
      </c>
      <c r="E9" s="10">
        <f t="shared" si="3"/>
        <v>42660</v>
      </c>
      <c r="F9" s="5" t="str">
        <f>IFERROR(IF(COUNT(G$4:G9)=0,"",IF(H9="Hold",F8,IF(ISNUMBER(U9),G9,F8+V9))),"")</f>
        <v/>
      </c>
      <c r="G9" s="13"/>
      <c r="H9" s="27"/>
      <c r="I9" s="17"/>
      <c r="J9" s="93"/>
      <c r="K9" s="34"/>
      <c r="L9" s="148" t="s">
        <v>63</v>
      </c>
      <c r="M9" s="148"/>
      <c r="N9" s="24"/>
      <c r="O9" s="76"/>
      <c r="P9" s="37"/>
      <c r="R9" s="46">
        <v>6</v>
      </c>
      <c r="S9" s="47" t="e">
        <f t="shared" si="0"/>
        <v>#N/A</v>
      </c>
      <c r="T9" s="47" t="str">
        <f>IFERROR(IF(L23="Alternate 2","Alt 2",L23),"Alt 2")</f>
        <v>Alt 2</v>
      </c>
      <c r="U9" s="52" t="str">
        <f>IF(H9="30 Mins",$N$19,IF(H9="45 Mins",$N$20,IF(H9="60 Mins",$N$21,IF(H9="Alt 1",$N$22,IF(H9="Alt 2",$N$23,IF(H9="Alt 3",$N$24,IF(H9="Alt 4",$N$25,IF(H9="Alt 5",#REF!,IF(H9="Change",V8,"")))))))))</f>
        <v/>
      </c>
      <c r="V9" s="53" t="e">
        <f>IF(COUNT(U$4:U9)=0,NA(),IF(ISNUMBER(U9),U9,V8))</f>
        <v>#N/A</v>
      </c>
      <c r="W9" s="48" t="e">
        <f t="shared" si="1"/>
        <v>#N/A</v>
      </c>
      <c r="X9" s="72" t="str">
        <f>IF(AND(ISNUMBER($S9),COUNT($U$4:$U9)=X$2),$S9,"")</f>
        <v/>
      </c>
      <c r="Y9" s="72" t="str">
        <f>IF(AND(ISNUMBER($S9),COUNT($U$4:$U9)=Y$2),$S9,"")</f>
        <v/>
      </c>
      <c r="Z9" s="72" t="str">
        <f>IF(AND(ISNUMBER($S9),COUNT($U$4:$U9)=Z$2),$S9,"")</f>
        <v/>
      </c>
      <c r="AA9" s="72" t="str">
        <f>IF(AND(ISNUMBER($S9),COUNT($U$4:$U9)=AA$2),$S9,"")</f>
        <v/>
      </c>
      <c r="AB9" s="72" t="str">
        <f>IF(AND(ISNUMBER($S9),COUNT($U$4:$U9)=AB$2),$S9,"")</f>
        <v/>
      </c>
      <c r="AC9" s="72" t="str">
        <f>IF(AND(ISNUMBER($S9),COUNT($U$4:$U9)=AC$2),$S9,"")</f>
        <v/>
      </c>
      <c r="AD9" s="72" t="str">
        <f>IF(AND(ISNUMBER($S9),COUNT($U$4:$U9)=AD$2),$S9,"")</f>
        <v/>
      </c>
      <c r="AE9" s="72" t="str">
        <f>IF(AND(ISNUMBER($S9),COUNT($U$4:$U9)=AE$2),$S9,"")</f>
        <v/>
      </c>
      <c r="AF9" s="72" t="str">
        <f>IF(AND(ISNUMBER($S9),COUNT($U$4:$U9)=AF$2),$S9,"")</f>
        <v/>
      </c>
      <c r="AG9" s="72" t="str">
        <f>IF(AND(ISNUMBER($S9),COUNT($U$4:$U9)=AG$2),$S9,"")</f>
        <v/>
      </c>
      <c r="AH9" s="72" t="str">
        <f>IF(AND(ISNUMBER($S9),COUNT($U$4:$U9)=AH$2),$S9,"")</f>
        <v/>
      </c>
      <c r="AI9" s="72" t="str">
        <f>IF(AND(ISNUMBER($S9),COUNT($U$4:$U9)=AI$2),$S9,"")</f>
        <v/>
      </c>
      <c r="AJ9" s="51" t="e">
        <f>IFERROR(IF(COUNT($U$4:$U9)&lt;&gt;AJ$2,NA(),SLOPE(X$4:X$26,$R$4:$R$26)*($R9-COUNTIF(BH$4:BH9,"Hold"))+INTERCEPT(X$4:X$26,$R$4:$R$26)),NA())</f>
        <v>#N/A</v>
      </c>
      <c r="AK9" s="51" t="e">
        <f>IFERROR(IF(COUNT($U$4:$U9)&lt;&gt;AK$2,NA(),SLOPE(Y$4:Y$26,$R$4:$R$26)*($R9-COUNTIF(BI$4:BI9,"Hold"))+INTERCEPT(Y$4:Y$26,$R$4:$R$26)),NA())</f>
        <v>#N/A</v>
      </c>
      <c r="AL9" s="51" t="e">
        <f>IFERROR(IF(COUNT($U$4:$U9)&lt;&gt;AL$2,NA(),SLOPE(Z$4:Z$26,$R$4:$R$26)*($R9-COUNTIF(BJ$4:BJ9,"Hold"))+INTERCEPT(Z$4:Z$26,$R$4:$R$26)),NA())</f>
        <v>#N/A</v>
      </c>
      <c r="AM9" s="51" t="e">
        <f>IFERROR(IF(COUNT($U$4:$U9)&lt;&gt;AM$2,NA(),SLOPE(AA$4:AA$26,$R$4:$R$26)*($R9-COUNTIF(BK$4:BK9,"Hold"))+INTERCEPT(AA$4:AA$26,$R$4:$R$26)),NA())</f>
        <v>#N/A</v>
      </c>
      <c r="AN9" s="51" t="e">
        <f>IFERROR(IF(COUNT($U$4:$U9)&lt;&gt;AN$2,NA(),SLOPE(AB$4:AB$26,$R$4:$R$26)*($R9-COUNTIF(BL$4:BL9,"Hold"))+INTERCEPT(AB$4:AB$26,$R$4:$R$26)),NA())</f>
        <v>#N/A</v>
      </c>
      <c r="AO9" s="51" t="e">
        <f>IFERROR(IF(COUNT($U$4:$U9)&lt;&gt;AO$2,NA(),SLOPE(AC$4:AC$26,$R$4:$R$26)*($R9-COUNTIF(BM$4:BM9,"Hold"))+INTERCEPT(AC$4:AC$26,$R$4:$R$26)),NA())</f>
        <v>#N/A</v>
      </c>
      <c r="AP9" s="51" t="e">
        <f>IFERROR(IF(COUNT($U$4:$U9)&lt;&gt;AP$2,NA(),SLOPE(AD$4:AD$26,$R$4:$R$26)*($R9-COUNTIF(BN$4:BN9,"Hold"))+INTERCEPT(AD$4:AD$26,$R$4:$R$26)),NA())</f>
        <v>#N/A</v>
      </c>
      <c r="AQ9" s="51" t="e">
        <f>IFERROR(IF(COUNT($U$4:$U9)&lt;&gt;AQ$2,NA(),SLOPE(AE$4:AE$26,$R$4:$R$26)*($R9-COUNTIF(BO$4:BO9,"Hold"))+INTERCEPT(AE$4:AE$26,$R$4:$R$26)),NA())</f>
        <v>#N/A</v>
      </c>
      <c r="AR9" s="51" t="e">
        <f>IFERROR(IF(COUNT($U$4:$U9)&lt;&gt;AR$2,NA(),SLOPE(AF$4:AF$26,$R$4:$R$26)*($R9-COUNTIF(BP$4:BP9,"Hold"))+INTERCEPT(AF$4:AF$26,$R$4:$R$26)),NA())</f>
        <v>#N/A</v>
      </c>
      <c r="AS9" s="51" t="e">
        <f>IFERROR(IF(COUNT($U$4:$U9)&lt;&gt;AS$2,NA(),SLOPE(AG$4:AG$26,$R$4:$R$26)*($R9-COUNTIF(BQ$4:BQ9,"Hold"))+INTERCEPT(AG$4:AG$26,$R$4:$R$26)),NA())</f>
        <v>#N/A</v>
      </c>
      <c r="AT9" s="51" t="e">
        <f>IFERROR(IF(COUNT($U$4:$U9)&lt;&gt;AT$2,NA(),SLOPE(AH$4:AH$26,$R$4:$R$26)*($R9-COUNTIF(BR$4:BR9,"Hold"))+INTERCEPT(AH$4:AH$26,$R$4:$R$26)),NA())</f>
        <v>#N/A</v>
      </c>
      <c r="AU9" s="51" t="e">
        <f>IFERROR(IF(COUNT($U$4:$U9)&lt;&gt;AU$2,NA(),SLOPE(AI$4:AI$26,$R$4:$R$26)*($R9-COUNTIF(BS$4:BS9,"Hold"))+INTERCEPT(AI$4:AI$26,$R$4:$R$26)),NA())</f>
        <v>#N/A</v>
      </c>
      <c r="AV9" s="57" t="e">
        <f>IF(AND(ISNUMBER($U9),COUNT($U$4:$U9)=AV$2),$G9,IF($H9="Hold",AV8,IF(COUNT($U$4:$U9)=AV$2,$V9+AV8,NA())))</f>
        <v>#N/A</v>
      </c>
      <c r="AW9" s="57" t="e">
        <f>IF(AND(ISNUMBER($U9),COUNT($U$4:$U9)=AW$2),$G9,IF($H9="Hold",AW8,IF(COUNT($U$4:$U9)=AW$2,$V9+AW8,NA())))</f>
        <v>#N/A</v>
      </c>
      <c r="AX9" s="57" t="e">
        <f>IF(AND(ISNUMBER($U9),COUNT($U$4:$U9)=AX$2),$G9,IF($H9="Hold",AX8,IF(COUNT($U$4:$U9)=AX$2,$V9+AX8,NA())))</f>
        <v>#N/A</v>
      </c>
      <c r="AY9" s="57" t="e">
        <f>IF(AND(ISNUMBER($U9),COUNT($U$4:$U9)=AY$2),$G9,IF($H9="Hold",AY8,IF(COUNT($U$4:$U9)=AY$2,$V9+AY8,NA())))</f>
        <v>#N/A</v>
      </c>
      <c r="AZ9" s="57" t="e">
        <f>IF(AND(ISNUMBER($U9),COUNT($U$4:$U9)=AZ$2),$G9,IF($H9="Hold",AZ8,IF(COUNT($U$4:$U9)=AZ$2,$V9+AZ8,NA())))</f>
        <v>#N/A</v>
      </c>
      <c r="BA9" s="57" t="e">
        <f>IF(AND(ISNUMBER($U9),COUNT($U$4:$U9)=BA$2),$G9,IF($H9="Hold",BA8,IF(COUNT($U$4:$U9)=BA$2,$V9+BA8,NA())))</f>
        <v>#N/A</v>
      </c>
      <c r="BB9" s="57" t="e">
        <f>IF(AND(ISNUMBER($U9),COUNT($U$4:$U9)=BB$2),$G9,IF($H9="Hold",BB8,IF(COUNT($U$4:$U9)=BB$2,$V9+BB8,NA())))</f>
        <v>#N/A</v>
      </c>
      <c r="BC9" s="57" t="e">
        <f>IF(AND(ISNUMBER($U9),COUNT($U$4:$U9)=BC$2),$G9,IF($H9="Hold",BC8,IF(COUNT($U$4:$U9)=BC$2,$V9+BC8,NA())))</f>
        <v>#N/A</v>
      </c>
      <c r="BD9" s="57" t="e">
        <f>IF(AND(ISNUMBER($U9),COUNT($U$4:$U9)=BD$2),$G9,IF($H9="Hold",BD8,IF(COUNT($U$4:$U9)=BD$2,$V9+BD8,NA())))</f>
        <v>#N/A</v>
      </c>
      <c r="BE9" s="57" t="e">
        <f>IF(AND(ISNUMBER($U9),COUNT($U$4:$U9)=BE$2),$G9,IF($H9="Hold",BE8,IF(COUNT($U$4:$U9)=BE$2,$V9+BE8,NA())))</f>
        <v>#N/A</v>
      </c>
      <c r="BF9" s="57" t="e">
        <f>IF(AND(ISNUMBER($U9),COUNT($U$4:$U9)=BF$2),$G9,IF($H9="Hold",BF8,IF(COUNT($U$4:$U9)=BF$2,$V9+BF8,NA())))</f>
        <v>#N/A</v>
      </c>
      <c r="BG9" s="57" t="e">
        <f>IF(AND(ISNUMBER($U9),COUNT($U$4:$U9)=BG$2),$G9,IF($H9="Hold",BG8,IF(COUNT($U$4:$U9)=BG$2,$V9+BG8,NA())))</f>
        <v>#N/A</v>
      </c>
      <c r="BH9" s="55" t="e">
        <f>IF(AND(COUNT($U$4:$U9)=BH$2,$H9="Hold"),"Hold",NA())</f>
        <v>#N/A</v>
      </c>
      <c r="BI9" s="55" t="e">
        <f>IF(AND(COUNT($U$4:$U9)=BI$2,$H9="Hold"),"Hold",NA())</f>
        <v>#N/A</v>
      </c>
      <c r="BJ9" s="55" t="e">
        <f>IF(AND(COUNT($U$4:$U9)=BJ$2,$H9="Hold"),"Hold",NA())</f>
        <v>#N/A</v>
      </c>
      <c r="BK9" s="55" t="e">
        <f>IF(AND(COUNT($U$4:$U9)=BK$2,$H9="Hold"),"Hold",NA())</f>
        <v>#N/A</v>
      </c>
      <c r="BL9" s="55" t="e">
        <f>IF(AND(COUNT($U$4:$U9)=BL$2,$H9="Hold"),"Hold",NA())</f>
        <v>#N/A</v>
      </c>
      <c r="BM9" s="55" t="e">
        <f>IF(AND(COUNT($U$4:$U9)=BM$2,$H9="Hold"),"Hold",NA())</f>
        <v>#N/A</v>
      </c>
      <c r="BN9" s="55" t="e">
        <f>IF(AND(COUNT($U$4:$U9)=BN$2,$H9="Hold"),"Hold",NA())</f>
        <v>#N/A</v>
      </c>
      <c r="BO9" s="55" t="e">
        <f>IF(AND(COUNT($U$4:$U9)=BO$2,$H9="Hold"),"Hold",NA())</f>
        <v>#N/A</v>
      </c>
      <c r="BP9" s="55" t="e">
        <f>IF(AND(COUNT($U$4:$U9)=BP$2,$H9="Hold"),"Hold",NA())</f>
        <v>#N/A</v>
      </c>
      <c r="BQ9" s="55" t="e">
        <f>IF(AND(COUNT($U$4:$U9)=BQ$2,$H9="Hold"),"Hold",NA())</f>
        <v>#N/A</v>
      </c>
      <c r="BR9" s="55" t="e">
        <f>IF(AND(COUNT($U$4:$U9)=BR$2,$H9="Hold"),"Hold",NA())</f>
        <v>#N/A</v>
      </c>
      <c r="BS9" s="55" t="e">
        <f>IF(AND(COUNT($U$4:$U9)=BS$2,$H9="Hold"),"Hold",NA())</f>
        <v>#N/A</v>
      </c>
    </row>
    <row r="10" spans="1:73" s="96" customFormat="1" ht="18.75" customHeight="1" x14ac:dyDescent="0.25">
      <c r="B10" s="23"/>
      <c r="C10" s="95"/>
      <c r="D10" s="9">
        <f t="shared" si="2"/>
        <v>12</v>
      </c>
      <c r="E10" s="10">
        <f t="shared" si="3"/>
        <v>42674</v>
      </c>
      <c r="F10" s="5" t="str">
        <f>IFERROR(IF(COUNT(G$4:G10)=0,"",IF(H10="Hold",F9,IF(ISNUMBER(U10),G10,F9+V10))),"")</f>
        <v/>
      </c>
      <c r="G10" s="13"/>
      <c r="H10" s="27"/>
      <c r="I10" s="17"/>
      <c r="J10" s="93"/>
      <c r="K10" s="34"/>
      <c r="L10" s="38"/>
      <c r="M10" s="38"/>
      <c r="N10" s="38"/>
      <c r="O10" s="38"/>
      <c r="P10" s="37"/>
      <c r="R10" s="46">
        <v>7</v>
      </c>
      <c r="S10" s="47" t="e">
        <f t="shared" si="0"/>
        <v>#N/A</v>
      </c>
      <c r="T10" s="47" t="s">
        <v>68</v>
      </c>
      <c r="U10" s="52" t="str">
        <f>IF(H10="30 Mins",$N$19,IF(H10="45 Mins",$N$20,IF(H10="60 Mins",$N$21,IF(H10="Alt 1",$N$22,IF(H10="Alt 2",$N$23,IF(H10="Alt 3",$N$24,IF(H10="Alt 4",$N$25,IF(H10="Alt 5",#REF!,IF(H10="Change",V9,"")))))))))</f>
        <v/>
      </c>
      <c r="V10" s="53" t="e">
        <f>IF(COUNT(U$4:U10)=0,NA(),IF(ISNUMBER(U10),U10,V9))</f>
        <v>#N/A</v>
      </c>
      <c r="W10" s="48" t="e">
        <f t="shared" si="1"/>
        <v>#N/A</v>
      </c>
      <c r="X10" s="72" t="str">
        <f>IF(AND(ISNUMBER($S10),COUNT($U$4:$U10)=X$2),$S10,"")</f>
        <v/>
      </c>
      <c r="Y10" s="72" t="str">
        <f>IF(AND(ISNUMBER($S10),COUNT($U$4:$U10)=Y$2),$S10,"")</f>
        <v/>
      </c>
      <c r="Z10" s="72" t="str">
        <f>IF(AND(ISNUMBER($S10),COUNT($U$4:$U10)=Z$2),$S10,"")</f>
        <v/>
      </c>
      <c r="AA10" s="72" t="str">
        <f>IF(AND(ISNUMBER($S10),COUNT($U$4:$U10)=AA$2),$S10,"")</f>
        <v/>
      </c>
      <c r="AB10" s="72" t="str">
        <f>IF(AND(ISNUMBER($S10),COUNT($U$4:$U10)=AB$2),$S10,"")</f>
        <v/>
      </c>
      <c r="AC10" s="72" t="str">
        <f>IF(AND(ISNUMBER($S10),COUNT($U$4:$U10)=AC$2),$S10,"")</f>
        <v/>
      </c>
      <c r="AD10" s="72" t="str">
        <f>IF(AND(ISNUMBER($S10),COUNT($U$4:$U10)=AD$2),$S10,"")</f>
        <v/>
      </c>
      <c r="AE10" s="72" t="str">
        <f>IF(AND(ISNUMBER($S10),COUNT($U$4:$U10)=AE$2),$S10,"")</f>
        <v/>
      </c>
      <c r="AF10" s="72" t="str">
        <f>IF(AND(ISNUMBER($S10),COUNT($U$4:$U10)=AF$2),$S10,"")</f>
        <v/>
      </c>
      <c r="AG10" s="72" t="str">
        <f>IF(AND(ISNUMBER($S10),COUNT($U$4:$U10)=AG$2),$S10,"")</f>
        <v/>
      </c>
      <c r="AH10" s="72" t="str">
        <f>IF(AND(ISNUMBER($S10),COUNT($U$4:$U10)=AH$2),$S10,"")</f>
        <v/>
      </c>
      <c r="AI10" s="72" t="str">
        <f>IF(AND(ISNUMBER($S10),COUNT($U$4:$U10)=AI$2),$S10,"")</f>
        <v/>
      </c>
      <c r="AJ10" s="51" t="e">
        <f>IFERROR(IF(COUNT($U$4:$U10)&lt;&gt;AJ$2,NA(),SLOPE(X$4:X$26,$R$4:$R$26)*($R10-COUNTIF(BH$4:BH10,"Hold"))+INTERCEPT(X$4:X$26,$R$4:$R$26)),NA())</f>
        <v>#N/A</v>
      </c>
      <c r="AK10" s="51" t="e">
        <f>IFERROR(IF(COUNT($U$4:$U10)&lt;&gt;AK$2,NA(),SLOPE(Y$4:Y$26,$R$4:$R$26)*($R10-COUNTIF(BI$4:BI10,"Hold"))+INTERCEPT(Y$4:Y$26,$R$4:$R$26)),NA())</f>
        <v>#N/A</v>
      </c>
      <c r="AL10" s="51" t="e">
        <f>IFERROR(IF(COUNT($U$4:$U10)&lt;&gt;AL$2,NA(),SLOPE(Z$4:Z$26,$R$4:$R$26)*($R10-COUNTIF(BJ$4:BJ10,"Hold"))+INTERCEPT(Z$4:Z$26,$R$4:$R$26)),NA())</f>
        <v>#N/A</v>
      </c>
      <c r="AM10" s="51" t="e">
        <f>IFERROR(IF(COUNT($U$4:$U10)&lt;&gt;AM$2,NA(),SLOPE(AA$4:AA$26,$R$4:$R$26)*($R10-COUNTIF(BK$4:BK10,"Hold"))+INTERCEPT(AA$4:AA$26,$R$4:$R$26)),NA())</f>
        <v>#N/A</v>
      </c>
      <c r="AN10" s="51" t="e">
        <f>IFERROR(IF(COUNT($U$4:$U10)&lt;&gt;AN$2,NA(),SLOPE(AB$4:AB$26,$R$4:$R$26)*($R10-COUNTIF(BL$4:BL10,"Hold"))+INTERCEPT(AB$4:AB$26,$R$4:$R$26)),NA())</f>
        <v>#N/A</v>
      </c>
      <c r="AO10" s="51" t="e">
        <f>IFERROR(IF(COUNT($U$4:$U10)&lt;&gt;AO$2,NA(),SLOPE(AC$4:AC$26,$R$4:$R$26)*($R10-COUNTIF(BM$4:BM10,"Hold"))+INTERCEPT(AC$4:AC$26,$R$4:$R$26)),NA())</f>
        <v>#N/A</v>
      </c>
      <c r="AP10" s="51" t="e">
        <f>IFERROR(IF(COUNT($U$4:$U10)&lt;&gt;AP$2,NA(),SLOPE(AD$4:AD$26,$R$4:$R$26)*($R10-COUNTIF(BN$4:BN10,"Hold"))+INTERCEPT(AD$4:AD$26,$R$4:$R$26)),NA())</f>
        <v>#N/A</v>
      </c>
      <c r="AQ10" s="51" t="e">
        <f>IFERROR(IF(COUNT($U$4:$U10)&lt;&gt;AQ$2,NA(),SLOPE(AE$4:AE$26,$R$4:$R$26)*($R10-COUNTIF(BO$4:BO10,"Hold"))+INTERCEPT(AE$4:AE$26,$R$4:$R$26)),NA())</f>
        <v>#N/A</v>
      </c>
      <c r="AR10" s="51" t="e">
        <f>IFERROR(IF(COUNT($U$4:$U10)&lt;&gt;AR$2,NA(),SLOPE(AF$4:AF$26,$R$4:$R$26)*($R10-COUNTIF(BP$4:BP10,"Hold"))+INTERCEPT(AF$4:AF$26,$R$4:$R$26)),NA())</f>
        <v>#N/A</v>
      </c>
      <c r="AS10" s="51" t="e">
        <f>IFERROR(IF(COUNT($U$4:$U10)&lt;&gt;AS$2,NA(),SLOPE(AG$4:AG$26,$R$4:$R$26)*($R10-COUNTIF(BQ$4:BQ10,"Hold"))+INTERCEPT(AG$4:AG$26,$R$4:$R$26)),NA())</f>
        <v>#N/A</v>
      </c>
      <c r="AT10" s="51" t="e">
        <f>IFERROR(IF(COUNT($U$4:$U10)&lt;&gt;AT$2,NA(),SLOPE(AH$4:AH$26,$R$4:$R$26)*($R10-COUNTIF(BR$4:BR10,"Hold"))+INTERCEPT(AH$4:AH$26,$R$4:$R$26)),NA())</f>
        <v>#N/A</v>
      </c>
      <c r="AU10" s="51" t="e">
        <f>IFERROR(IF(COUNT($U$4:$U10)&lt;&gt;AU$2,NA(),SLOPE(AI$4:AI$26,$R$4:$R$26)*($R10-COUNTIF(BS$4:BS10,"Hold"))+INTERCEPT(AI$4:AI$26,$R$4:$R$26)),NA())</f>
        <v>#N/A</v>
      </c>
      <c r="AV10" s="57" t="e">
        <f>IF(AND(ISNUMBER($U10),COUNT($U$4:$U10)=AV$2),$G10,IF($H10="Hold",AV9,IF(COUNT($U$4:$U10)=AV$2,$V10+AV9,NA())))</f>
        <v>#N/A</v>
      </c>
      <c r="AW10" s="57" t="e">
        <f>IF(AND(ISNUMBER($U10),COUNT($U$4:$U10)=AW$2),$G10,IF($H10="Hold",AW9,IF(COUNT($U$4:$U10)=AW$2,$V10+AW9,NA())))</f>
        <v>#N/A</v>
      </c>
      <c r="AX10" s="57" t="e">
        <f>IF(AND(ISNUMBER($U10),COUNT($U$4:$U10)=AX$2),$G10,IF($H10="Hold",AX9,IF(COUNT($U$4:$U10)=AX$2,$V10+AX9,NA())))</f>
        <v>#N/A</v>
      </c>
      <c r="AY10" s="57" t="e">
        <f>IF(AND(ISNUMBER($U10),COUNT($U$4:$U10)=AY$2),$G10,IF($H10="Hold",AY9,IF(COUNT($U$4:$U10)=AY$2,$V10+AY9,NA())))</f>
        <v>#N/A</v>
      </c>
      <c r="AZ10" s="57" t="e">
        <f>IF(AND(ISNUMBER($U10),COUNT($U$4:$U10)=AZ$2),$G10,IF($H10="Hold",AZ9,IF(COUNT($U$4:$U10)=AZ$2,$V10+AZ9,NA())))</f>
        <v>#N/A</v>
      </c>
      <c r="BA10" s="57" t="e">
        <f>IF(AND(ISNUMBER($U10),COUNT($U$4:$U10)=BA$2),$G10,IF($H10="Hold",BA9,IF(COUNT($U$4:$U10)=BA$2,$V10+BA9,NA())))</f>
        <v>#N/A</v>
      </c>
      <c r="BB10" s="57" t="e">
        <f>IF(AND(ISNUMBER($U10),COUNT($U$4:$U10)=BB$2),$G10,IF($H10="Hold",BB9,IF(COUNT($U$4:$U10)=BB$2,$V10+BB9,NA())))</f>
        <v>#N/A</v>
      </c>
      <c r="BC10" s="57" t="e">
        <f>IF(AND(ISNUMBER($U10),COUNT($U$4:$U10)=BC$2),$G10,IF($H10="Hold",BC9,IF(COUNT($U$4:$U10)=BC$2,$V10+BC9,NA())))</f>
        <v>#N/A</v>
      </c>
      <c r="BD10" s="57" t="e">
        <f>IF(AND(ISNUMBER($U10),COUNT($U$4:$U10)=BD$2),$G10,IF($H10="Hold",BD9,IF(COUNT($U$4:$U10)=BD$2,$V10+BD9,NA())))</f>
        <v>#N/A</v>
      </c>
      <c r="BE10" s="57" t="e">
        <f>IF(AND(ISNUMBER($U10),COUNT($U$4:$U10)=BE$2),$G10,IF($H10="Hold",BE9,IF(COUNT($U$4:$U10)=BE$2,$V10+BE9,NA())))</f>
        <v>#N/A</v>
      </c>
      <c r="BF10" s="57" t="e">
        <f>IF(AND(ISNUMBER($U10),COUNT($U$4:$U10)=BF$2),$G10,IF($H10="Hold",BF9,IF(COUNT($U$4:$U10)=BF$2,$V10+BF9,NA())))</f>
        <v>#N/A</v>
      </c>
      <c r="BG10" s="57" t="e">
        <f>IF(AND(ISNUMBER($U10),COUNT($U$4:$U10)=BG$2),$G10,IF($H10="Hold",BG9,IF(COUNT($U$4:$U10)=BG$2,$V10+BG9,NA())))</f>
        <v>#N/A</v>
      </c>
      <c r="BH10" s="55" t="e">
        <f>IF(AND(COUNT($U$4:$U10)=BH$2,$H10="Hold"),"Hold",NA())</f>
        <v>#N/A</v>
      </c>
      <c r="BI10" s="55" t="e">
        <f>IF(AND(COUNT($U$4:$U10)=BI$2,$H10="Hold"),"Hold",NA())</f>
        <v>#N/A</v>
      </c>
      <c r="BJ10" s="55" t="e">
        <f>IF(AND(COUNT($U$4:$U10)=BJ$2,$H10="Hold"),"Hold",NA())</f>
        <v>#N/A</v>
      </c>
      <c r="BK10" s="55" t="e">
        <f>IF(AND(COUNT($U$4:$U10)=BK$2,$H10="Hold"),"Hold",NA())</f>
        <v>#N/A</v>
      </c>
      <c r="BL10" s="55" t="e">
        <f>IF(AND(COUNT($U$4:$U10)=BL$2,$H10="Hold"),"Hold",NA())</f>
        <v>#N/A</v>
      </c>
      <c r="BM10" s="55" t="e">
        <f>IF(AND(COUNT($U$4:$U10)=BM$2,$H10="Hold"),"Hold",NA())</f>
        <v>#N/A</v>
      </c>
      <c r="BN10" s="55" t="e">
        <f>IF(AND(COUNT($U$4:$U10)=BN$2,$H10="Hold"),"Hold",NA())</f>
        <v>#N/A</v>
      </c>
      <c r="BO10" s="55" t="e">
        <f>IF(AND(COUNT($U$4:$U10)=BO$2,$H10="Hold"),"Hold",NA())</f>
        <v>#N/A</v>
      </c>
      <c r="BP10" s="55" t="e">
        <f>IF(AND(COUNT($U$4:$U10)=BP$2,$H10="Hold"),"Hold",NA())</f>
        <v>#N/A</v>
      </c>
      <c r="BQ10" s="55" t="e">
        <f>IF(AND(COUNT($U$4:$U10)=BQ$2,$H10="Hold"),"Hold",NA())</f>
        <v>#N/A</v>
      </c>
      <c r="BR10" s="55" t="e">
        <f>IF(AND(COUNT($U$4:$U10)=BR$2,$H10="Hold"),"Hold",NA())</f>
        <v>#N/A</v>
      </c>
      <c r="BS10" s="55" t="e">
        <f>IF(AND(COUNT($U$4:$U10)=BS$2,$H10="Hold"),"Hold",NA())</f>
        <v>#N/A</v>
      </c>
    </row>
    <row r="11" spans="1:73" s="96" customFormat="1" ht="18.75" customHeight="1" x14ac:dyDescent="0.25">
      <c r="B11" s="23"/>
      <c r="C11" s="95"/>
      <c r="D11" s="9">
        <f t="shared" si="2"/>
        <v>14</v>
      </c>
      <c r="E11" s="10">
        <f t="shared" si="3"/>
        <v>42688</v>
      </c>
      <c r="F11" s="5" t="str">
        <f>IFERROR(IF(COUNT(G$4:G11)=0,"",IF(H11="Hold",F10,IF(ISNUMBER(U11),G11,F10+V11))),"")</f>
        <v/>
      </c>
      <c r="G11" s="13"/>
      <c r="H11" s="27"/>
      <c r="I11" s="17"/>
      <c r="J11" s="93"/>
      <c r="K11" s="34"/>
      <c r="L11" s="146" t="s">
        <v>82</v>
      </c>
      <c r="M11" s="146"/>
      <c r="N11" s="146"/>
      <c r="O11" s="146"/>
      <c r="P11" s="37"/>
      <c r="R11" s="46">
        <v>8</v>
      </c>
      <c r="S11" s="47" t="e">
        <f t="shared" si="0"/>
        <v>#N/A</v>
      </c>
      <c r="T11" s="47"/>
      <c r="U11" s="52" t="str">
        <f>IF(H11="30 Mins",$N$19,IF(H11="45 Mins",$N$20,IF(H11="60 Mins",$N$21,IF(H11="Alt 1",$N$22,IF(H11="Alt 2",$N$23,IF(H11="Alt 3",$N$24,IF(H11="Alt 4",$N$25,IF(H11="Alt 5",#REF!,IF(H11="Change",V10,"")))))))))</f>
        <v/>
      </c>
      <c r="V11" s="53" t="e">
        <f>IF(COUNT(U$4:U11)=0,NA(),IF(ISNUMBER(U11),U11,V10))</f>
        <v>#N/A</v>
      </c>
      <c r="W11" s="48" t="e">
        <f t="shared" si="1"/>
        <v>#N/A</v>
      </c>
      <c r="X11" s="72" t="str">
        <f>IF(AND(ISNUMBER($S11),COUNT($U$4:$U11)=X$2),$S11,"")</f>
        <v/>
      </c>
      <c r="Y11" s="72" t="str">
        <f>IF(AND(ISNUMBER($S11),COUNT($U$4:$U11)=Y$2),$S11,"")</f>
        <v/>
      </c>
      <c r="Z11" s="72" t="str">
        <f>IF(AND(ISNUMBER($S11),COUNT($U$4:$U11)=Z$2),$S11,"")</f>
        <v/>
      </c>
      <c r="AA11" s="72" t="str">
        <f>IF(AND(ISNUMBER($S11),COUNT($U$4:$U11)=AA$2),$S11,"")</f>
        <v/>
      </c>
      <c r="AB11" s="72" t="str">
        <f>IF(AND(ISNUMBER($S11),COUNT($U$4:$U11)=AB$2),$S11,"")</f>
        <v/>
      </c>
      <c r="AC11" s="72" t="str">
        <f>IF(AND(ISNUMBER($S11),COUNT($U$4:$U11)=AC$2),$S11,"")</f>
        <v/>
      </c>
      <c r="AD11" s="72" t="str">
        <f>IF(AND(ISNUMBER($S11),COUNT($U$4:$U11)=AD$2),$S11,"")</f>
        <v/>
      </c>
      <c r="AE11" s="72" t="str">
        <f>IF(AND(ISNUMBER($S11),COUNT($U$4:$U11)=AE$2),$S11,"")</f>
        <v/>
      </c>
      <c r="AF11" s="72" t="str">
        <f>IF(AND(ISNUMBER($S11),COUNT($U$4:$U11)=AF$2),$S11,"")</f>
        <v/>
      </c>
      <c r="AG11" s="72" t="str">
        <f>IF(AND(ISNUMBER($S11),COUNT($U$4:$U11)=AG$2),$S11,"")</f>
        <v/>
      </c>
      <c r="AH11" s="72" t="str">
        <f>IF(AND(ISNUMBER($S11),COUNT($U$4:$U11)=AH$2),$S11,"")</f>
        <v/>
      </c>
      <c r="AI11" s="72" t="str">
        <f>IF(AND(ISNUMBER($S11),COUNT($U$4:$U11)=AI$2),$S11,"")</f>
        <v/>
      </c>
      <c r="AJ11" s="51" t="e">
        <f>IFERROR(IF(COUNT($U$4:$U11)&lt;&gt;AJ$2,NA(),SLOPE(X$4:X$26,$R$4:$R$26)*($R11-COUNTIF(BH$4:BH11,"Hold"))+INTERCEPT(X$4:X$26,$R$4:$R$26)),NA())</f>
        <v>#N/A</v>
      </c>
      <c r="AK11" s="51" t="e">
        <f>IFERROR(IF(COUNT($U$4:$U11)&lt;&gt;AK$2,NA(),SLOPE(Y$4:Y$26,$R$4:$R$26)*($R11-COUNTIF(BI$4:BI11,"Hold"))+INTERCEPT(Y$4:Y$26,$R$4:$R$26)),NA())</f>
        <v>#N/A</v>
      </c>
      <c r="AL11" s="51" t="e">
        <f>IFERROR(IF(COUNT($U$4:$U11)&lt;&gt;AL$2,NA(),SLOPE(Z$4:Z$26,$R$4:$R$26)*($R11-COUNTIF(BJ$4:BJ11,"Hold"))+INTERCEPT(Z$4:Z$26,$R$4:$R$26)),NA())</f>
        <v>#N/A</v>
      </c>
      <c r="AM11" s="51" t="e">
        <f>IFERROR(IF(COUNT($U$4:$U11)&lt;&gt;AM$2,NA(),SLOPE(AA$4:AA$26,$R$4:$R$26)*($R11-COUNTIF(BK$4:BK11,"Hold"))+INTERCEPT(AA$4:AA$26,$R$4:$R$26)),NA())</f>
        <v>#N/A</v>
      </c>
      <c r="AN11" s="51" t="e">
        <f>IFERROR(IF(COUNT($U$4:$U11)&lt;&gt;AN$2,NA(),SLOPE(AB$4:AB$26,$R$4:$R$26)*($R11-COUNTIF(BL$4:BL11,"Hold"))+INTERCEPT(AB$4:AB$26,$R$4:$R$26)),NA())</f>
        <v>#N/A</v>
      </c>
      <c r="AO11" s="51" t="e">
        <f>IFERROR(IF(COUNT($U$4:$U11)&lt;&gt;AO$2,NA(),SLOPE(AC$4:AC$26,$R$4:$R$26)*($R11-COUNTIF(BM$4:BM11,"Hold"))+INTERCEPT(AC$4:AC$26,$R$4:$R$26)),NA())</f>
        <v>#N/A</v>
      </c>
      <c r="AP11" s="51" t="e">
        <f>IFERROR(IF(COUNT($U$4:$U11)&lt;&gt;AP$2,NA(),SLOPE(AD$4:AD$26,$R$4:$R$26)*($R11-COUNTIF(BN$4:BN11,"Hold"))+INTERCEPT(AD$4:AD$26,$R$4:$R$26)),NA())</f>
        <v>#N/A</v>
      </c>
      <c r="AQ11" s="51" t="e">
        <f>IFERROR(IF(COUNT($U$4:$U11)&lt;&gt;AQ$2,NA(),SLOPE(AE$4:AE$26,$R$4:$R$26)*($R11-COUNTIF(BO$4:BO11,"Hold"))+INTERCEPT(AE$4:AE$26,$R$4:$R$26)),NA())</f>
        <v>#N/A</v>
      </c>
      <c r="AR11" s="51" t="e">
        <f>IFERROR(IF(COUNT($U$4:$U11)&lt;&gt;AR$2,NA(),SLOPE(AF$4:AF$26,$R$4:$R$26)*($R11-COUNTIF(BP$4:BP11,"Hold"))+INTERCEPT(AF$4:AF$26,$R$4:$R$26)),NA())</f>
        <v>#N/A</v>
      </c>
      <c r="AS11" s="51" t="e">
        <f>IFERROR(IF(COUNT($U$4:$U11)&lt;&gt;AS$2,NA(),SLOPE(AG$4:AG$26,$R$4:$R$26)*($R11-COUNTIF(BQ$4:BQ11,"Hold"))+INTERCEPT(AG$4:AG$26,$R$4:$R$26)),NA())</f>
        <v>#N/A</v>
      </c>
      <c r="AT11" s="51" t="e">
        <f>IFERROR(IF(COUNT($U$4:$U11)&lt;&gt;AT$2,NA(),SLOPE(AH$4:AH$26,$R$4:$R$26)*($R11-COUNTIF(BR$4:BR11,"Hold"))+INTERCEPT(AH$4:AH$26,$R$4:$R$26)),NA())</f>
        <v>#N/A</v>
      </c>
      <c r="AU11" s="51" t="e">
        <f>IFERROR(IF(COUNT($U$4:$U11)&lt;&gt;AU$2,NA(),SLOPE(AI$4:AI$26,$R$4:$R$26)*($R11-COUNTIF(BS$4:BS11,"Hold"))+INTERCEPT(AI$4:AI$26,$R$4:$R$26)),NA())</f>
        <v>#N/A</v>
      </c>
      <c r="AV11" s="57" t="e">
        <f>IF(AND(ISNUMBER($U11),COUNT($U$4:$U11)=AV$2),$G11,IF($H11="Hold",AV10,IF(COUNT($U$4:$U11)=AV$2,$V11+AV10,NA())))</f>
        <v>#N/A</v>
      </c>
      <c r="AW11" s="57" t="e">
        <f>IF(AND(ISNUMBER($U11),COUNT($U$4:$U11)=AW$2),$G11,IF($H11="Hold",AW10,IF(COUNT($U$4:$U11)=AW$2,$V11+AW10,NA())))</f>
        <v>#N/A</v>
      </c>
      <c r="AX11" s="57" t="e">
        <f>IF(AND(ISNUMBER($U11),COUNT($U$4:$U11)=AX$2),$G11,IF($H11="Hold",AX10,IF(COUNT($U$4:$U11)=AX$2,$V11+AX10,NA())))</f>
        <v>#N/A</v>
      </c>
      <c r="AY11" s="57" t="e">
        <f>IF(AND(ISNUMBER($U11),COUNT($U$4:$U11)=AY$2),$G11,IF($H11="Hold",AY10,IF(COUNT($U$4:$U11)=AY$2,$V11+AY10,NA())))</f>
        <v>#N/A</v>
      </c>
      <c r="AZ11" s="57" t="e">
        <f>IF(AND(ISNUMBER($U11),COUNT($U$4:$U11)=AZ$2),$G11,IF($H11="Hold",AZ10,IF(COUNT($U$4:$U11)=AZ$2,$V11+AZ10,NA())))</f>
        <v>#N/A</v>
      </c>
      <c r="BA11" s="57" t="e">
        <f>IF(AND(ISNUMBER($U11),COUNT($U$4:$U11)=BA$2),$G11,IF($H11="Hold",BA10,IF(COUNT($U$4:$U11)=BA$2,$V11+BA10,NA())))</f>
        <v>#N/A</v>
      </c>
      <c r="BB11" s="57" t="e">
        <f>IF(AND(ISNUMBER($U11),COUNT($U$4:$U11)=BB$2),$G11,IF($H11="Hold",BB10,IF(COUNT($U$4:$U11)=BB$2,$V11+BB10,NA())))</f>
        <v>#N/A</v>
      </c>
      <c r="BC11" s="57" t="e">
        <f>IF(AND(ISNUMBER($U11),COUNT($U$4:$U11)=BC$2),$G11,IF($H11="Hold",BC10,IF(COUNT($U$4:$U11)=BC$2,$V11+BC10,NA())))</f>
        <v>#N/A</v>
      </c>
      <c r="BD11" s="57" t="e">
        <f>IF(AND(ISNUMBER($U11),COUNT($U$4:$U11)=BD$2),$G11,IF($H11="Hold",BD10,IF(COUNT($U$4:$U11)=BD$2,$V11+BD10,NA())))</f>
        <v>#N/A</v>
      </c>
      <c r="BE11" s="57" t="e">
        <f>IF(AND(ISNUMBER($U11),COUNT($U$4:$U11)=BE$2),$G11,IF($H11="Hold",BE10,IF(COUNT($U$4:$U11)=BE$2,$V11+BE10,NA())))</f>
        <v>#N/A</v>
      </c>
      <c r="BF11" s="57" t="e">
        <f>IF(AND(ISNUMBER($U11),COUNT($U$4:$U11)=BF$2),$G11,IF($H11="Hold",BF10,IF(COUNT($U$4:$U11)=BF$2,$V11+BF10,NA())))</f>
        <v>#N/A</v>
      </c>
      <c r="BG11" s="57" t="e">
        <f>IF(AND(ISNUMBER($U11),COUNT($U$4:$U11)=BG$2),$G11,IF($H11="Hold",BG10,IF(COUNT($U$4:$U11)=BG$2,$V11+BG10,NA())))</f>
        <v>#N/A</v>
      </c>
      <c r="BH11" s="55" t="e">
        <f>IF(AND(COUNT($U$4:$U11)=BH$2,$H11="Hold"),"Hold",NA())</f>
        <v>#N/A</v>
      </c>
      <c r="BI11" s="55" t="e">
        <f>IF(AND(COUNT($U$4:$U11)=BI$2,$H11="Hold"),"Hold",NA())</f>
        <v>#N/A</v>
      </c>
      <c r="BJ11" s="55" t="e">
        <f>IF(AND(COUNT($U$4:$U11)=BJ$2,$H11="Hold"),"Hold",NA())</f>
        <v>#N/A</v>
      </c>
      <c r="BK11" s="55" t="e">
        <f>IF(AND(COUNT($U$4:$U11)=BK$2,$H11="Hold"),"Hold",NA())</f>
        <v>#N/A</v>
      </c>
      <c r="BL11" s="55" t="e">
        <f>IF(AND(COUNT($U$4:$U11)=BL$2,$H11="Hold"),"Hold",NA())</f>
        <v>#N/A</v>
      </c>
      <c r="BM11" s="55" t="e">
        <f>IF(AND(COUNT($U$4:$U11)=BM$2,$H11="Hold"),"Hold",NA())</f>
        <v>#N/A</v>
      </c>
      <c r="BN11" s="55" t="e">
        <f>IF(AND(COUNT($U$4:$U11)=BN$2,$H11="Hold"),"Hold",NA())</f>
        <v>#N/A</v>
      </c>
      <c r="BO11" s="55" t="e">
        <f>IF(AND(COUNT($U$4:$U11)=BO$2,$H11="Hold"),"Hold",NA())</f>
        <v>#N/A</v>
      </c>
      <c r="BP11" s="55" t="e">
        <f>IF(AND(COUNT($U$4:$U11)=BP$2,$H11="Hold"),"Hold",NA())</f>
        <v>#N/A</v>
      </c>
      <c r="BQ11" s="55" t="e">
        <f>IF(AND(COUNT($U$4:$U11)=BQ$2,$H11="Hold"),"Hold",NA())</f>
        <v>#N/A</v>
      </c>
      <c r="BR11" s="55" t="e">
        <f>IF(AND(COUNT($U$4:$U11)=BR$2,$H11="Hold"),"Hold",NA())</f>
        <v>#N/A</v>
      </c>
      <c r="BS11" s="55" t="e">
        <f>IF(AND(COUNT($U$4:$U11)=BS$2,$H11="Hold"),"Hold",NA())</f>
        <v>#N/A</v>
      </c>
    </row>
    <row r="12" spans="1:73" s="96" customFormat="1" ht="18.75" customHeight="1" x14ac:dyDescent="0.25">
      <c r="B12" s="23"/>
      <c r="C12" s="95"/>
      <c r="D12" s="9">
        <f t="shared" si="2"/>
        <v>16</v>
      </c>
      <c r="E12" s="10">
        <f t="shared" si="3"/>
        <v>42702</v>
      </c>
      <c r="F12" s="5" t="str">
        <f>IFERROR(IF(COUNT(G$4:G12)=0,"",IF(H12="Hold",F11,IF(ISNUMBER(U12),G12,F11+V12))),"")</f>
        <v/>
      </c>
      <c r="G12" s="13"/>
      <c r="H12" s="27"/>
      <c r="I12" s="17"/>
      <c r="J12" s="93"/>
      <c r="K12" s="34"/>
      <c r="L12" s="124"/>
      <c r="M12" s="124"/>
      <c r="N12" s="132" t="s">
        <v>83</v>
      </c>
      <c r="O12" s="132" t="s">
        <v>84</v>
      </c>
      <c r="P12" s="37"/>
      <c r="R12" s="46">
        <v>9</v>
      </c>
      <c r="S12" s="47" t="e">
        <f t="shared" si="0"/>
        <v>#N/A</v>
      </c>
      <c r="T12" s="47" t="str">
        <f>IF(ISNUMBER(N25),"Alt 4","")</f>
        <v/>
      </c>
      <c r="U12" s="52" t="str">
        <f>IF(H12="30 Mins",$N$19,IF(H12="45 Mins",$N$20,IF(H12="60 Mins",$N$21,IF(H12="Alt 1",$N$22,IF(H12="Alt 2",$N$23,IF(H12="Alt 3",$N$24,IF(H12="Alt 4",$N$25,IF(H12="Alt 5",#REF!,IF(H12="Change",V11,"")))))))))</f>
        <v/>
      </c>
      <c r="V12" s="53" t="e">
        <f>IF(COUNT(U$4:U12)=0,NA(),IF(ISNUMBER(U12),U12,V11))</f>
        <v>#N/A</v>
      </c>
      <c r="W12" s="48" t="e">
        <f t="shared" si="1"/>
        <v>#N/A</v>
      </c>
      <c r="X12" s="72" t="str">
        <f>IF(AND(ISNUMBER($S12),COUNT($U$4:$U12)=X$2),$S12,"")</f>
        <v/>
      </c>
      <c r="Y12" s="72" t="str">
        <f>IF(AND(ISNUMBER($S12),COUNT($U$4:$U12)=Y$2),$S12,"")</f>
        <v/>
      </c>
      <c r="Z12" s="72" t="str">
        <f>IF(AND(ISNUMBER($S12),COUNT($U$4:$U12)=Z$2),$S12,"")</f>
        <v/>
      </c>
      <c r="AA12" s="72" t="str">
        <f>IF(AND(ISNUMBER($S12),COUNT($U$4:$U12)=AA$2),$S12,"")</f>
        <v/>
      </c>
      <c r="AB12" s="72" t="str">
        <f>IF(AND(ISNUMBER($S12),COUNT($U$4:$U12)=AB$2),$S12,"")</f>
        <v/>
      </c>
      <c r="AC12" s="72" t="str">
        <f>IF(AND(ISNUMBER($S12),COUNT($U$4:$U12)=AC$2),$S12,"")</f>
        <v/>
      </c>
      <c r="AD12" s="72" t="str">
        <f>IF(AND(ISNUMBER($S12),COUNT($U$4:$U12)=AD$2),$S12,"")</f>
        <v/>
      </c>
      <c r="AE12" s="72" t="str">
        <f>IF(AND(ISNUMBER($S12),COUNT($U$4:$U12)=AE$2),$S12,"")</f>
        <v/>
      </c>
      <c r="AF12" s="72" t="str">
        <f>IF(AND(ISNUMBER($S12),COUNT($U$4:$U12)=AF$2),$S12,"")</f>
        <v/>
      </c>
      <c r="AG12" s="72" t="str">
        <f>IF(AND(ISNUMBER($S12),COUNT($U$4:$U12)=AG$2),$S12,"")</f>
        <v/>
      </c>
      <c r="AH12" s="72" t="str">
        <f>IF(AND(ISNUMBER($S12),COUNT($U$4:$U12)=AH$2),$S12,"")</f>
        <v/>
      </c>
      <c r="AI12" s="72" t="str">
        <f>IF(AND(ISNUMBER($S12),COUNT($U$4:$U12)=AI$2),$S12,"")</f>
        <v/>
      </c>
      <c r="AJ12" s="51" t="e">
        <f>IFERROR(IF(COUNT($U$4:$U12)&lt;&gt;AJ$2,NA(),SLOPE(X$4:X$26,$R$4:$R$26)*($R12-COUNTIF(BH$4:BH12,"Hold"))+INTERCEPT(X$4:X$26,$R$4:$R$26)),NA())</f>
        <v>#N/A</v>
      </c>
      <c r="AK12" s="51" t="e">
        <f>IFERROR(IF(COUNT($U$4:$U12)&lt;&gt;AK$2,NA(),SLOPE(Y$4:Y$26,$R$4:$R$26)*($R12-COUNTIF(BI$4:BI12,"Hold"))+INTERCEPT(Y$4:Y$26,$R$4:$R$26)),NA())</f>
        <v>#N/A</v>
      </c>
      <c r="AL12" s="51" t="e">
        <f>IFERROR(IF(COUNT($U$4:$U12)&lt;&gt;AL$2,NA(),SLOPE(Z$4:Z$26,$R$4:$R$26)*($R12-COUNTIF(BJ$4:BJ12,"Hold"))+INTERCEPT(Z$4:Z$26,$R$4:$R$26)),NA())</f>
        <v>#N/A</v>
      </c>
      <c r="AM12" s="51" t="e">
        <f>IFERROR(IF(COUNT($U$4:$U12)&lt;&gt;AM$2,NA(),SLOPE(AA$4:AA$26,$R$4:$R$26)*($R12-COUNTIF(BK$4:BK12,"Hold"))+INTERCEPT(AA$4:AA$26,$R$4:$R$26)),NA())</f>
        <v>#N/A</v>
      </c>
      <c r="AN12" s="51" t="e">
        <f>IFERROR(IF(COUNT($U$4:$U12)&lt;&gt;AN$2,NA(),SLOPE(AB$4:AB$26,$R$4:$R$26)*($R12-COUNTIF(BL$4:BL12,"Hold"))+INTERCEPT(AB$4:AB$26,$R$4:$R$26)),NA())</f>
        <v>#N/A</v>
      </c>
      <c r="AO12" s="51" t="e">
        <f>IFERROR(IF(COUNT($U$4:$U12)&lt;&gt;AO$2,NA(),SLOPE(AC$4:AC$26,$R$4:$R$26)*($R12-COUNTIF(BM$4:BM12,"Hold"))+INTERCEPT(AC$4:AC$26,$R$4:$R$26)),NA())</f>
        <v>#N/A</v>
      </c>
      <c r="AP12" s="51" t="e">
        <f>IFERROR(IF(COUNT($U$4:$U12)&lt;&gt;AP$2,NA(),SLOPE(AD$4:AD$26,$R$4:$R$26)*($R12-COUNTIF(BN$4:BN12,"Hold"))+INTERCEPT(AD$4:AD$26,$R$4:$R$26)),NA())</f>
        <v>#N/A</v>
      </c>
      <c r="AQ12" s="51" t="e">
        <f>IFERROR(IF(COUNT($U$4:$U12)&lt;&gt;AQ$2,NA(),SLOPE(AE$4:AE$26,$R$4:$R$26)*($R12-COUNTIF(BO$4:BO12,"Hold"))+INTERCEPT(AE$4:AE$26,$R$4:$R$26)),NA())</f>
        <v>#N/A</v>
      </c>
      <c r="AR12" s="51" t="e">
        <f>IFERROR(IF(COUNT($U$4:$U12)&lt;&gt;AR$2,NA(),SLOPE(AF$4:AF$26,$R$4:$R$26)*($R12-COUNTIF(BP$4:BP12,"Hold"))+INTERCEPT(AF$4:AF$26,$R$4:$R$26)),NA())</f>
        <v>#N/A</v>
      </c>
      <c r="AS12" s="51" t="e">
        <f>IFERROR(IF(COUNT($U$4:$U12)&lt;&gt;AS$2,NA(),SLOPE(AG$4:AG$26,$R$4:$R$26)*($R12-COUNTIF(BQ$4:BQ12,"Hold"))+INTERCEPT(AG$4:AG$26,$R$4:$R$26)),NA())</f>
        <v>#N/A</v>
      </c>
      <c r="AT12" s="51" t="e">
        <f>IFERROR(IF(COUNT($U$4:$U12)&lt;&gt;AT$2,NA(),SLOPE(AH$4:AH$26,$R$4:$R$26)*($R12-COUNTIF(BR$4:BR12,"Hold"))+INTERCEPT(AH$4:AH$26,$R$4:$R$26)),NA())</f>
        <v>#N/A</v>
      </c>
      <c r="AU12" s="51" t="e">
        <f>IFERROR(IF(COUNT($U$4:$U12)&lt;&gt;AU$2,NA(),SLOPE(AI$4:AI$26,$R$4:$R$26)*($R12-COUNTIF(BS$4:BS12,"Hold"))+INTERCEPT(AI$4:AI$26,$R$4:$R$26)),NA())</f>
        <v>#N/A</v>
      </c>
      <c r="AV12" s="57" t="e">
        <f>IF(AND(ISNUMBER($U12),COUNT($U$4:$U12)=AV$2),$G12,IF($H12="Hold",AV11,IF(COUNT($U$4:$U12)=AV$2,$V12+AV11,NA())))</f>
        <v>#N/A</v>
      </c>
      <c r="AW12" s="57" t="e">
        <f>IF(AND(ISNUMBER($U12),COUNT($U$4:$U12)=AW$2),$G12,IF($H12="Hold",AW11,IF(COUNT($U$4:$U12)=AW$2,$V12+AW11,NA())))</f>
        <v>#N/A</v>
      </c>
      <c r="AX12" s="57" t="e">
        <f>IF(AND(ISNUMBER($U12),COUNT($U$4:$U12)=AX$2),$G12,IF($H12="Hold",AX11,IF(COUNT($U$4:$U12)=AX$2,$V12+AX11,NA())))</f>
        <v>#N/A</v>
      </c>
      <c r="AY12" s="57" t="e">
        <f>IF(AND(ISNUMBER($U12),COUNT($U$4:$U12)=AY$2),$G12,IF($H12="Hold",AY11,IF(COUNT($U$4:$U12)=AY$2,$V12+AY11,NA())))</f>
        <v>#N/A</v>
      </c>
      <c r="AZ12" s="57" t="e">
        <f>IF(AND(ISNUMBER($U12),COUNT($U$4:$U12)=AZ$2),$G12,IF($H12="Hold",AZ11,IF(COUNT($U$4:$U12)=AZ$2,$V12+AZ11,NA())))</f>
        <v>#N/A</v>
      </c>
      <c r="BA12" s="57" t="e">
        <f>IF(AND(ISNUMBER($U12),COUNT($U$4:$U12)=BA$2),$G12,IF($H12="Hold",BA11,IF(COUNT($U$4:$U12)=BA$2,$V12+BA11,NA())))</f>
        <v>#N/A</v>
      </c>
      <c r="BB12" s="57" t="e">
        <f>IF(AND(ISNUMBER($U12),COUNT($U$4:$U12)=BB$2),$G12,IF($H12="Hold",BB11,IF(COUNT($U$4:$U12)=BB$2,$V12+BB11,NA())))</f>
        <v>#N/A</v>
      </c>
      <c r="BC12" s="57" t="e">
        <f>IF(AND(ISNUMBER($U12),COUNT($U$4:$U12)=BC$2),$G12,IF($H12="Hold",BC11,IF(COUNT($U$4:$U12)=BC$2,$V12+BC11,NA())))</f>
        <v>#N/A</v>
      </c>
      <c r="BD12" s="57" t="e">
        <f>IF(AND(ISNUMBER($U12),COUNT($U$4:$U12)=BD$2),$G12,IF($H12="Hold",BD11,IF(COUNT($U$4:$U12)=BD$2,$V12+BD11,NA())))</f>
        <v>#N/A</v>
      </c>
      <c r="BE12" s="57" t="e">
        <f>IF(AND(ISNUMBER($U12),COUNT($U$4:$U12)=BE$2),$G12,IF($H12="Hold",BE11,IF(COUNT($U$4:$U12)=BE$2,$V12+BE11,NA())))</f>
        <v>#N/A</v>
      </c>
      <c r="BF12" s="57" t="e">
        <f>IF(AND(ISNUMBER($U12),COUNT($U$4:$U12)=BF$2),$G12,IF($H12="Hold",BF11,IF(COUNT($U$4:$U12)=BF$2,$V12+BF11,NA())))</f>
        <v>#N/A</v>
      </c>
      <c r="BG12" s="57" t="e">
        <f>IF(AND(ISNUMBER($U12),COUNT($U$4:$U12)=BG$2),$G12,IF($H12="Hold",BG11,IF(COUNT($U$4:$U12)=BG$2,$V12+BG11,NA())))</f>
        <v>#N/A</v>
      </c>
      <c r="BH12" s="55" t="e">
        <f>IF(AND(COUNT($U$4:$U12)=BH$2,$H12="Hold"),"Hold",NA())</f>
        <v>#N/A</v>
      </c>
      <c r="BI12" s="55" t="e">
        <f>IF(AND(COUNT($U$4:$U12)=BI$2,$H12="Hold"),"Hold",NA())</f>
        <v>#N/A</v>
      </c>
      <c r="BJ12" s="55" t="e">
        <f>IF(AND(COUNT($U$4:$U12)=BJ$2,$H12="Hold"),"Hold",NA())</f>
        <v>#N/A</v>
      </c>
      <c r="BK12" s="55" t="e">
        <f>IF(AND(COUNT($U$4:$U12)=BK$2,$H12="Hold"),"Hold",NA())</f>
        <v>#N/A</v>
      </c>
      <c r="BL12" s="55" t="e">
        <f>IF(AND(COUNT($U$4:$U12)=BL$2,$H12="Hold"),"Hold",NA())</f>
        <v>#N/A</v>
      </c>
      <c r="BM12" s="55" t="e">
        <f>IF(AND(COUNT($U$4:$U12)=BM$2,$H12="Hold"),"Hold",NA())</f>
        <v>#N/A</v>
      </c>
      <c r="BN12" s="55" t="e">
        <f>IF(AND(COUNT($U$4:$U12)=BN$2,$H12="Hold"),"Hold",NA())</f>
        <v>#N/A</v>
      </c>
      <c r="BO12" s="55" t="e">
        <f>IF(AND(COUNT($U$4:$U12)=BO$2,$H12="Hold"),"Hold",NA())</f>
        <v>#N/A</v>
      </c>
      <c r="BP12" s="55" t="e">
        <f>IF(AND(COUNT($U$4:$U12)=BP$2,$H12="Hold"),"Hold",NA())</f>
        <v>#N/A</v>
      </c>
      <c r="BQ12" s="55" t="e">
        <f>IF(AND(COUNT($U$4:$U12)=BQ$2,$H12="Hold"),"Hold",NA())</f>
        <v>#N/A</v>
      </c>
      <c r="BR12" s="55" t="e">
        <f>IF(AND(COUNT($U$4:$U12)=BR$2,$H12="Hold"),"Hold",NA())</f>
        <v>#N/A</v>
      </c>
      <c r="BS12" s="55" t="e">
        <f>IF(AND(COUNT($U$4:$U12)=BS$2,$H12="Hold"),"Hold",NA())</f>
        <v>#N/A</v>
      </c>
    </row>
    <row r="13" spans="1:73" s="96" customFormat="1" ht="18.75" customHeight="1" thickBot="1" x14ac:dyDescent="0.3">
      <c r="B13" s="23"/>
      <c r="C13" s="95"/>
      <c r="D13" s="9">
        <f t="shared" si="2"/>
        <v>18</v>
      </c>
      <c r="E13" s="10">
        <f t="shared" si="3"/>
        <v>42716</v>
      </c>
      <c r="F13" s="5" t="str">
        <f>IFERROR(IF(COUNT(G$4:G13)=0,"",IF(H13="Hold",F12,IF(ISNUMBER(U13),G13,F12+V13))),"")</f>
        <v/>
      </c>
      <c r="G13" s="13"/>
      <c r="H13" s="27"/>
      <c r="I13" s="17"/>
      <c r="J13" s="93"/>
      <c r="K13" s="34"/>
      <c r="L13" s="148" t="s">
        <v>57</v>
      </c>
      <c r="M13" s="148"/>
      <c r="N13" s="134"/>
      <c r="O13" s="135"/>
      <c r="P13" s="37"/>
      <c r="R13" s="46">
        <v>10</v>
      </c>
      <c r="S13" s="47" t="e">
        <f t="shared" si="0"/>
        <v>#N/A</v>
      </c>
      <c r="T13" s="47" t="str">
        <f>IF(ISNUMBER(#REF!),"Alt 5","")</f>
        <v/>
      </c>
      <c r="U13" s="52" t="str">
        <f>IF(H13="30 Mins",$N$19,IF(H13="45 Mins",$N$20,IF(H13="60 Mins",$N$21,IF(H13="Alt 1",$N$22,IF(H13="Alt 2",$N$23,IF(H13="Alt 3",$N$24,IF(H13="Alt 4",$N$25,IF(H13="Alt 5",#REF!,IF(H13="Change",V12,"")))))))))</f>
        <v/>
      </c>
      <c r="V13" s="53" t="e">
        <f>IF(COUNT(U$4:U13)=0,NA(),IF(ISNUMBER(U13),U13,V12))</f>
        <v>#N/A</v>
      </c>
      <c r="W13" s="48" t="e">
        <f t="shared" si="1"/>
        <v>#N/A</v>
      </c>
      <c r="X13" s="72" t="str">
        <f>IF(AND(ISNUMBER($S13),COUNT($U$4:$U13)=X$2),$S13,"")</f>
        <v/>
      </c>
      <c r="Y13" s="72" t="str">
        <f>IF(AND(ISNUMBER($S13),COUNT($U$4:$U13)=Y$2),$S13,"")</f>
        <v/>
      </c>
      <c r="Z13" s="72" t="str">
        <f>IF(AND(ISNUMBER($S13),COUNT($U$4:$U13)=Z$2),$S13,"")</f>
        <v/>
      </c>
      <c r="AA13" s="72" t="str">
        <f>IF(AND(ISNUMBER($S13),COUNT($U$4:$U13)=AA$2),$S13,"")</f>
        <v/>
      </c>
      <c r="AB13" s="72" t="str">
        <f>IF(AND(ISNUMBER($S13),COUNT($U$4:$U13)=AB$2),$S13,"")</f>
        <v/>
      </c>
      <c r="AC13" s="72" t="str">
        <f>IF(AND(ISNUMBER($S13),COUNT($U$4:$U13)=AC$2),$S13,"")</f>
        <v/>
      </c>
      <c r="AD13" s="72" t="str">
        <f>IF(AND(ISNUMBER($S13),COUNT($U$4:$U13)=AD$2),$S13,"")</f>
        <v/>
      </c>
      <c r="AE13" s="72" t="str">
        <f>IF(AND(ISNUMBER($S13),COUNT($U$4:$U13)=AE$2),$S13,"")</f>
        <v/>
      </c>
      <c r="AF13" s="72" t="str">
        <f>IF(AND(ISNUMBER($S13),COUNT($U$4:$U13)=AF$2),$S13,"")</f>
        <v/>
      </c>
      <c r="AG13" s="72" t="str">
        <f>IF(AND(ISNUMBER($S13),COUNT($U$4:$U13)=AG$2),$S13,"")</f>
        <v/>
      </c>
      <c r="AH13" s="72" t="str">
        <f>IF(AND(ISNUMBER($S13),COUNT($U$4:$U13)=AH$2),$S13,"")</f>
        <v/>
      </c>
      <c r="AI13" s="72" t="str">
        <f>IF(AND(ISNUMBER($S13),COUNT($U$4:$U13)=AI$2),$S13,"")</f>
        <v/>
      </c>
      <c r="AJ13" s="51" t="e">
        <f>IFERROR(IF(COUNT($U$4:$U13)&lt;&gt;AJ$2,NA(),SLOPE(X$4:X$26,$R$4:$R$26)*($R13-COUNTIF(BH$4:BH13,"Hold"))+INTERCEPT(X$4:X$26,$R$4:$R$26)),NA())</f>
        <v>#N/A</v>
      </c>
      <c r="AK13" s="51" t="e">
        <f>IFERROR(IF(COUNT($U$4:$U13)&lt;&gt;AK$2,NA(),SLOPE(Y$4:Y$26,$R$4:$R$26)*($R13-COUNTIF(BI$4:BI13,"Hold"))+INTERCEPT(Y$4:Y$26,$R$4:$R$26)),NA())</f>
        <v>#N/A</v>
      </c>
      <c r="AL13" s="51" t="e">
        <f>IFERROR(IF(COUNT($U$4:$U13)&lt;&gt;AL$2,NA(),SLOPE(Z$4:Z$26,$R$4:$R$26)*($R13-COUNTIF(BJ$4:BJ13,"Hold"))+INTERCEPT(Z$4:Z$26,$R$4:$R$26)),NA())</f>
        <v>#N/A</v>
      </c>
      <c r="AM13" s="51" t="e">
        <f>IFERROR(IF(COUNT($U$4:$U13)&lt;&gt;AM$2,NA(),SLOPE(AA$4:AA$26,$R$4:$R$26)*($R13-COUNTIF(BK$4:BK13,"Hold"))+INTERCEPT(AA$4:AA$26,$R$4:$R$26)),NA())</f>
        <v>#N/A</v>
      </c>
      <c r="AN13" s="51" t="e">
        <f>IFERROR(IF(COUNT($U$4:$U13)&lt;&gt;AN$2,NA(),SLOPE(AB$4:AB$26,$R$4:$R$26)*($R13-COUNTIF(BL$4:BL13,"Hold"))+INTERCEPT(AB$4:AB$26,$R$4:$R$26)),NA())</f>
        <v>#N/A</v>
      </c>
      <c r="AO13" s="51" t="e">
        <f>IFERROR(IF(COUNT($U$4:$U13)&lt;&gt;AO$2,NA(),SLOPE(AC$4:AC$26,$R$4:$R$26)*($R13-COUNTIF(BM$4:BM13,"Hold"))+INTERCEPT(AC$4:AC$26,$R$4:$R$26)),NA())</f>
        <v>#N/A</v>
      </c>
      <c r="AP13" s="51" t="e">
        <f>IFERROR(IF(COUNT($U$4:$U13)&lt;&gt;AP$2,NA(),SLOPE(AD$4:AD$26,$R$4:$R$26)*($R13-COUNTIF(BN$4:BN13,"Hold"))+INTERCEPT(AD$4:AD$26,$R$4:$R$26)),NA())</f>
        <v>#N/A</v>
      </c>
      <c r="AQ13" s="51" t="e">
        <f>IFERROR(IF(COUNT($U$4:$U13)&lt;&gt;AQ$2,NA(),SLOPE(AE$4:AE$26,$R$4:$R$26)*($R13-COUNTIF(BO$4:BO13,"Hold"))+INTERCEPT(AE$4:AE$26,$R$4:$R$26)),NA())</f>
        <v>#N/A</v>
      </c>
      <c r="AR13" s="51" t="e">
        <f>IFERROR(IF(COUNT($U$4:$U13)&lt;&gt;AR$2,NA(),SLOPE(AF$4:AF$26,$R$4:$R$26)*($R13-COUNTIF(BP$4:BP13,"Hold"))+INTERCEPT(AF$4:AF$26,$R$4:$R$26)),NA())</f>
        <v>#N/A</v>
      </c>
      <c r="AS13" s="51" t="e">
        <f>IFERROR(IF(COUNT($U$4:$U13)&lt;&gt;AS$2,NA(),SLOPE(AG$4:AG$26,$R$4:$R$26)*($R13-COUNTIF(BQ$4:BQ13,"Hold"))+INTERCEPT(AG$4:AG$26,$R$4:$R$26)),NA())</f>
        <v>#N/A</v>
      </c>
      <c r="AT13" s="51" t="e">
        <f>IFERROR(IF(COUNT($U$4:$U13)&lt;&gt;AT$2,NA(),SLOPE(AH$4:AH$26,$R$4:$R$26)*($R13-COUNTIF(BR$4:BR13,"Hold"))+INTERCEPT(AH$4:AH$26,$R$4:$R$26)),NA())</f>
        <v>#N/A</v>
      </c>
      <c r="AU13" s="51" t="e">
        <f>IFERROR(IF(COUNT($U$4:$U13)&lt;&gt;AU$2,NA(),SLOPE(AI$4:AI$26,$R$4:$R$26)*($R13-COUNTIF(BS$4:BS13,"Hold"))+INTERCEPT(AI$4:AI$26,$R$4:$R$26)),NA())</f>
        <v>#N/A</v>
      </c>
      <c r="AV13" s="57" t="e">
        <f>IF(AND(ISNUMBER($U13),COUNT($U$4:$U13)=AV$2),$G13,IF($H13="Hold",AV12,IF(COUNT($U$4:$U13)=AV$2,$V13+AV12,NA())))</f>
        <v>#N/A</v>
      </c>
      <c r="AW13" s="57" t="e">
        <f>IF(AND(ISNUMBER($U13),COUNT($U$4:$U13)=AW$2),$G13,IF($H13="Hold",AW12,IF(COUNT($U$4:$U13)=AW$2,$V13+AW12,NA())))</f>
        <v>#N/A</v>
      </c>
      <c r="AX13" s="57" t="e">
        <f>IF(AND(ISNUMBER($U13),COUNT($U$4:$U13)=AX$2),$G13,IF($H13="Hold",AX12,IF(COUNT($U$4:$U13)=AX$2,$V13+AX12,NA())))</f>
        <v>#N/A</v>
      </c>
      <c r="AY13" s="57" t="e">
        <f>IF(AND(ISNUMBER($U13),COUNT($U$4:$U13)=AY$2),$G13,IF($H13="Hold",AY12,IF(COUNT($U$4:$U13)=AY$2,$V13+AY12,NA())))</f>
        <v>#N/A</v>
      </c>
      <c r="AZ13" s="57" t="e">
        <f>IF(AND(ISNUMBER($U13),COUNT($U$4:$U13)=AZ$2),$G13,IF($H13="Hold",AZ12,IF(COUNT($U$4:$U13)=AZ$2,$V13+AZ12,NA())))</f>
        <v>#N/A</v>
      </c>
      <c r="BA13" s="57" t="e">
        <f>IF(AND(ISNUMBER($U13),COUNT($U$4:$U13)=BA$2),$G13,IF($H13="Hold",BA12,IF(COUNT($U$4:$U13)=BA$2,$V13+BA12,NA())))</f>
        <v>#N/A</v>
      </c>
      <c r="BB13" s="57" t="e">
        <f>IF(AND(ISNUMBER($U13),COUNT($U$4:$U13)=BB$2),$G13,IF($H13="Hold",BB12,IF(COUNT($U$4:$U13)=BB$2,$V13+BB12,NA())))</f>
        <v>#N/A</v>
      </c>
      <c r="BC13" s="57" t="e">
        <f>IF(AND(ISNUMBER($U13),COUNT($U$4:$U13)=BC$2),$G13,IF($H13="Hold",BC12,IF(COUNT($U$4:$U13)=BC$2,$V13+BC12,NA())))</f>
        <v>#N/A</v>
      </c>
      <c r="BD13" s="57" t="e">
        <f>IF(AND(ISNUMBER($U13),COUNT($U$4:$U13)=BD$2),$G13,IF($H13="Hold",BD12,IF(COUNT($U$4:$U13)=BD$2,$V13+BD12,NA())))</f>
        <v>#N/A</v>
      </c>
      <c r="BE13" s="57" t="e">
        <f>IF(AND(ISNUMBER($U13),COUNT($U$4:$U13)=BE$2),$G13,IF($H13="Hold",BE12,IF(COUNT($U$4:$U13)=BE$2,$V13+BE12,NA())))</f>
        <v>#N/A</v>
      </c>
      <c r="BF13" s="57" t="e">
        <f>IF(AND(ISNUMBER($U13),COUNT($U$4:$U13)=BF$2),$G13,IF($H13="Hold",BF12,IF(COUNT($U$4:$U13)=BF$2,$V13+BF12,NA())))</f>
        <v>#N/A</v>
      </c>
      <c r="BG13" s="57" t="e">
        <f>IF(AND(ISNUMBER($U13),COUNT($U$4:$U13)=BG$2),$G13,IF($H13="Hold",BG12,IF(COUNT($U$4:$U13)=BG$2,$V13+BG12,NA())))</f>
        <v>#N/A</v>
      </c>
      <c r="BH13" s="55" t="e">
        <f>IF(AND(COUNT($U$4:$U13)=BH$2,$H13="Hold"),"Hold",NA())</f>
        <v>#N/A</v>
      </c>
      <c r="BI13" s="55" t="e">
        <f>IF(AND(COUNT($U$4:$U13)=BI$2,$H13="Hold"),"Hold",NA())</f>
        <v>#N/A</v>
      </c>
      <c r="BJ13" s="55" t="e">
        <f>IF(AND(COUNT($U$4:$U13)=BJ$2,$H13="Hold"),"Hold",NA())</f>
        <v>#N/A</v>
      </c>
      <c r="BK13" s="55" t="e">
        <f>IF(AND(COUNT($U$4:$U13)=BK$2,$H13="Hold"),"Hold",NA())</f>
        <v>#N/A</v>
      </c>
      <c r="BL13" s="55" t="e">
        <f>IF(AND(COUNT($U$4:$U13)=BL$2,$H13="Hold"),"Hold",NA())</f>
        <v>#N/A</v>
      </c>
      <c r="BM13" s="55" t="e">
        <f>IF(AND(COUNT($U$4:$U13)=BM$2,$H13="Hold"),"Hold",NA())</f>
        <v>#N/A</v>
      </c>
      <c r="BN13" s="55" t="e">
        <f>IF(AND(COUNT($U$4:$U13)=BN$2,$H13="Hold"),"Hold",NA())</f>
        <v>#N/A</v>
      </c>
      <c r="BO13" s="55" t="e">
        <f>IF(AND(COUNT($U$4:$U13)=BO$2,$H13="Hold"),"Hold",NA())</f>
        <v>#N/A</v>
      </c>
      <c r="BP13" s="55" t="e">
        <f>IF(AND(COUNT($U$4:$U13)=BP$2,$H13="Hold"),"Hold",NA())</f>
        <v>#N/A</v>
      </c>
      <c r="BQ13" s="55" t="e">
        <f>IF(AND(COUNT($U$4:$U13)=BQ$2,$H13="Hold"),"Hold",NA())</f>
        <v>#N/A</v>
      </c>
      <c r="BR13" s="55" t="e">
        <f>IF(AND(COUNT($U$4:$U13)=BR$2,$H13="Hold"),"Hold",NA())</f>
        <v>#N/A</v>
      </c>
      <c r="BS13" s="55" t="e">
        <f>IF(AND(COUNT($U$4:$U13)=BS$2,$H13="Hold"),"Hold",NA())</f>
        <v>#N/A</v>
      </c>
    </row>
    <row r="14" spans="1:73" s="96" customFormat="1" ht="18.75" customHeight="1" thickTop="1" thickBot="1" x14ac:dyDescent="0.3">
      <c r="B14" s="23"/>
      <c r="C14" s="95"/>
      <c r="D14" s="9">
        <f t="shared" si="2"/>
        <v>20</v>
      </c>
      <c r="E14" s="10">
        <f t="shared" si="3"/>
        <v>42730</v>
      </c>
      <c r="F14" s="5" t="str">
        <f>IFERROR(IF(COUNT(G$4:G14)=0,"",IF(H14="Hold",F13,IF(ISNUMBER(U14),G14,F13+V14))),"")</f>
        <v/>
      </c>
      <c r="G14" s="13"/>
      <c r="H14" s="27"/>
      <c r="I14" s="17"/>
      <c r="J14" s="93"/>
      <c r="K14" s="34"/>
      <c r="L14" s="148" t="s">
        <v>58</v>
      </c>
      <c r="M14" s="148"/>
      <c r="N14" s="136"/>
      <c r="O14" s="137"/>
      <c r="P14" s="37"/>
      <c r="R14" s="46">
        <v>11</v>
      </c>
      <c r="S14" s="47" t="e">
        <f t="shared" si="0"/>
        <v>#N/A</v>
      </c>
      <c r="T14" s="47"/>
      <c r="U14" s="52" t="str">
        <f>IF(H14="30 Mins",$N$19,IF(H14="45 Mins",$N$20,IF(H14="60 Mins",$N$21,IF(H14="Alt 1",$N$22,IF(H14="Alt 2",$N$23,IF(H14="Alt 3",$N$24,IF(H14="Alt 4",$N$25,IF(H14="Alt 5",#REF!,IF(H14="Change",V13,"")))))))))</f>
        <v/>
      </c>
      <c r="V14" s="53" t="e">
        <f>IF(COUNT(U$4:U14)=0,NA(),IF(ISNUMBER(U14),U14,V13))</f>
        <v>#N/A</v>
      </c>
      <c r="W14" s="48" t="e">
        <f t="shared" si="1"/>
        <v>#N/A</v>
      </c>
      <c r="X14" s="72" t="str">
        <f>IF(AND(ISNUMBER($S14),COUNT($U$4:$U14)=X$2),$S14,"")</f>
        <v/>
      </c>
      <c r="Y14" s="72" t="str">
        <f>IF(AND(ISNUMBER($S14),COUNT($U$4:$U14)=Y$2),$S14,"")</f>
        <v/>
      </c>
      <c r="Z14" s="72" t="str">
        <f>IF(AND(ISNUMBER($S14),COUNT($U$4:$U14)=Z$2),$S14,"")</f>
        <v/>
      </c>
      <c r="AA14" s="72" t="str">
        <f>IF(AND(ISNUMBER($S14),COUNT($U$4:$U14)=AA$2),$S14,"")</f>
        <v/>
      </c>
      <c r="AB14" s="72" t="str">
        <f>IF(AND(ISNUMBER($S14),COUNT($U$4:$U14)=AB$2),$S14,"")</f>
        <v/>
      </c>
      <c r="AC14" s="72" t="str">
        <f>IF(AND(ISNUMBER($S14),COUNT($U$4:$U14)=AC$2),$S14,"")</f>
        <v/>
      </c>
      <c r="AD14" s="72" t="str">
        <f>IF(AND(ISNUMBER($S14),COUNT($U$4:$U14)=AD$2),$S14,"")</f>
        <v/>
      </c>
      <c r="AE14" s="72" t="str">
        <f>IF(AND(ISNUMBER($S14),COUNT($U$4:$U14)=AE$2),$S14,"")</f>
        <v/>
      </c>
      <c r="AF14" s="72" t="str">
        <f>IF(AND(ISNUMBER($S14),COUNT($U$4:$U14)=AF$2),$S14,"")</f>
        <v/>
      </c>
      <c r="AG14" s="72" t="str">
        <f>IF(AND(ISNUMBER($S14),COUNT($U$4:$U14)=AG$2),$S14,"")</f>
        <v/>
      </c>
      <c r="AH14" s="72" t="str">
        <f>IF(AND(ISNUMBER($S14),COUNT($U$4:$U14)=AH$2),$S14,"")</f>
        <v/>
      </c>
      <c r="AI14" s="72" t="str">
        <f>IF(AND(ISNUMBER($S14),COUNT($U$4:$U14)=AI$2),$S14,"")</f>
        <v/>
      </c>
      <c r="AJ14" s="51" t="e">
        <f>IFERROR(IF(COUNT($U$4:$U14)&lt;&gt;AJ$2,NA(),SLOPE(X$4:X$26,$R$4:$R$26)*($R14-COUNTIF(BH$4:BH14,"Hold"))+INTERCEPT(X$4:X$26,$R$4:$R$26)),NA())</f>
        <v>#N/A</v>
      </c>
      <c r="AK14" s="51" t="e">
        <f>IFERROR(IF(COUNT($U$4:$U14)&lt;&gt;AK$2,NA(),SLOPE(Y$4:Y$26,$R$4:$R$26)*($R14-COUNTIF(BI$4:BI14,"Hold"))+INTERCEPT(Y$4:Y$26,$R$4:$R$26)),NA())</f>
        <v>#N/A</v>
      </c>
      <c r="AL14" s="51" t="e">
        <f>IFERROR(IF(COUNT($U$4:$U14)&lt;&gt;AL$2,NA(),SLOPE(Z$4:Z$26,$R$4:$R$26)*($R14-COUNTIF(BJ$4:BJ14,"Hold"))+INTERCEPT(Z$4:Z$26,$R$4:$R$26)),NA())</f>
        <v>#N/A</v>
      </c>
      <c r="AM14" s="51" t="e">
        <f>IFERROR(IF(COUNT($U$4:$U14)&lt;&gt;AM$2,NA(),SLOPE(AA$4:AA$26,$R$4:$R$26)*($R14-COUNTIF(BK$4:BK14,"Hold"))+INTERCEPT(AA$4:AA$26,$R$4:$R$26)),NA())</f>
        <v>#N/A</v>
      </c>
      <c r="AN14" s="51" t="e">
        <f>IFERROR(IF(COUNT($U$4:$U14)&lt;&gt;AN$2,NA(),SLOPE(AB$4:AB$26,$R$4:$R$26)*($R14-COUNTIF(BL$4:BL14,"Hold"))+INTERCEPT(AB$4:AB$26,$R$4:$R$26)),NA())</f>
        <v>#N/A</v>
      </c>
      <c r="AO14" s="51" t="e">
        <f>IFERROR(IF(COUNT($U$4:$U14)&lt;&gt;AO$2,NA(),SLOPE(AC$4:AC$26,$R$4:$R$26)*($R14-COUNTIF(BM$4:BM14,"Hold"))+INTERCEPT(AC$4:AC$26,$R$4:$R$26)),NA())</f>
        <v>#N/A</v>
      </c>
      <c r="AP14" s="51" t="e">
        <f>IFERROR(IF(COUNT($U$4:$U14)&lt;&gt;AP$2,NA(),SLOPE(AD$4:AD$26,$R$4:$R$26)*($R14-COUNTIF(BN$4:BN14,"Hold"))+INTERCEPT(AD$4:AD$26,$R$4:$R$26)),NA())</f>
        <v>#N/A</v>
      </c>
      <c r="AQ14" s="51" t="e">
        <f>IFERROR(IF(COUNT($U$4:$U14)&lt;&gt;AQ$2,NA(),SLOPE(AE$4:AE$26,$R$4:$R$26)*($R14-COUNTIF(BO$4:BO14,"Hold"))+INTERCEPT(AE$4:AE$26,$R$4:$R$26)),NA())</f>
        <v>#N/A</v>
      </c>
      <c r="AR14" s="51" t="e">
        <f>IFERROR(IF(COUNT($U$4:$U14)&lt;&gt;AR$2,NA(),SLOPE(AF$4:AF$26,$R$4:$R$26)*($R14-COUNTIF(BP$4:BP14,"Hold"))+INTERCEPT(AF$4:AF$26,$R$4:$R$26)),NA())</f>
        <v>#N/A</v>
      </c>
      <c r="AS14" s="51" t="e">
        <f>IFERROR(IF(COUNT($U$4:$U14)&lt;&gt;AS$2,NA(),SLOPE(AG$4:AG$26,$R$4:$R$26)*($R14-COUNTIF(BQ$4:BQ14,"Hold"))+INTERCEPT(AG$4:AG$26,$R$4:$R$26)),NA())</f>
        <v>#N/A</v>
      </c>
      <c r="AT14" s="51" t="e">
        <f>IFERROR(IF(COUNT($U$4:$U14)&lt;&gt;AT$2,NA(),SLOPE(AH$4:AH$26,$R$4:$R$26)*($R14-COUNTIF(BR$4:BR14,"Hold"))+INTERCEPT(AH$4:AH$26,$R$4:$R$26)),NA())</f>
        <v>#N/A</v>
      </c>
      <c r="AU14" s="51" t="e">
        <f>IFERROR(IF(COUNT($U$4:$U14)&lt;&gt;AU$2,NA(),SLOPE(AI$4:AI$26,$R$4:$R$26)*($R14-COUNTIF(BS$4:BS14,"Hold"))+INTERCEPT(AI$4:AI$26,$R$4:$R$26)),NA())</f>
        <v>#N/A</v>
      </c>
      <c r="AV14" s="57" t="e">
        <f>IF(AND(ISNUMBER($U14),COUNT($U$4:$U14)=AV$2),$G14,IF($H14="Hold",AV13,IF(COUNT($U$4:$U14)=AV$2,$V14+AV13,NA())))</f>
        <v>#N/A</v>
      </c>
      <c r="AW14" s="57" t="e">
        <f>IF(AND(ISNUMBER($U14),COUNT($U$4:$U14)=AW$2),$G14,IF($H14="Hold",AW13,IF(COUNT($U$4:$U14)=AW$2,$V14+AW13,NA())))</f>
        <v>#N/A</v>
      </c>
      <c r="AX14" s="57" t="e">
        <f>IF(AND(ISNUMBER($U14),COUNT($U$4:$U14)=AX$2),$G14,IF($H14="Hold",AX13,IF(COUNT($U$4:$U14)=AX$2,$V14+AX13,NA())))</f>
        <v>#N/A</v>
      </c>
      <c r="AY14" s="57" t="e">
        <f>IF(AND(ISNUMBER($U14),COUNT($U$4:$U14)=AY$2),$G14,IF($H14="Hold",AY13,IF(COUNT($U$4:$U14)=AY$2,$V14+AY13,NA())))</f>
        <v>#N/A</v>
      </c>
      <c r="AZ14" s="57" t="e">
        <f>IF(AND(ISNUMBER($U14),COUNT($U$4:$U14)=AZ$2),$G14,IF($H14="Hold",AZ13,IF(COUNT($U$4:$U14)=AZ$2,$V14+AZ13,NA())))</f>
        <v>#N/A</v>
      </c>
      <c r="BA14" s="57" t="e">
        <f>IF(AND(ISNUMBER($U14),COUNT($U$4:$U14)=BA$2),$G14,IF($H14="Hold",BA13,IF(COUNT($U$4:$U14)=BA$2,$V14+BA13,NA())))</f>
        <v>#N/A</v>
      </c>
      <c r="BB14" s="57" t="e">
        <f>IF(AND(ISNUMBER($U14),COUNT($U$4:$U14)=BB$2),$G14,IF($H14="Hold",BB13,IF(COUNT($U$4:$U14)=BB$2,$V14+BB13,NA())))</f>
        <v>#N/A</v>
      </c>
      <c r="BC14" s="57" t="e">
        <f>IF(AND(ISNUMBER($U14),COUNT($U$4:$U14)=BC$2),$G14,IF($H14="Hold",BC13,IF(COUNT($U$4:$U14)=BC$2,$V14+BC13,NA())))</f>
        <v>#N/A</v>
      </c>
      <c r="BD14" s="57" t="e">
        <f>IF(AND(ISNUMBER($U14),COUNT($U$4:$U14)=BD$2),$G14,IF($H14="Hold",BD13,IF(COUNT($U$4:$U14)=BD$2,$V14+BD13,NA())))</f>
        <v>#N/A</v>
      </c>
      <c r="BE14" s="57" t="e">
        <f>IF(AND(ISNUMBER($U14),COUNT($U$4:$U14)=BE$2),$G14,IF($H14="Hold",BE13,IF(COUNT($U$4:$U14)=BE$2,$V14+BE13,NA())))</f>
        <v>#N/A</v>
      </c>
      <c r="BF14" s="57" t="e">
        <f>IF(AND(ISNUMBER($U14),COUNT($U$4:$U14)=BF$2),$G14,IF($H14="Hold",BF13,IF(COUNT($U$4:$U14)=BF$2,$V14+BF13,NA())))</f>
        <v>#N/A</v>
      </c>
      <c r="BG14" s="57" t="e">
        <f>IF(AND(ISNUMBER($U14),COUNT($U$4:$U14)=BG$2),$G14,IF($H14="Hold",BG13,IF(COUNT($U$4:$U14)=BG$2,$V14+BG13,NA())))</f>
        <v>#N/A</v>
      </c>
      <c r="BH14" s="55" t="e">
        <f>IF(AND(COUNT($U$4:$U14)=BH$2,$H14="Hold"),"Hold",NA())</f>
        <v>#N/A</v>
      </c>
      <c r="BI14" s="55" t="e">
        <f>IF(AND(COUNT($U$4:$U14)=BI$2,$H14="Hold"),"Hold",NA())</f>
        <v>#N/A</v>
      </c>
      <c r="BJ14" s="55" t="e">
        <f>IF(AND(COUNT($U$4:$U14)=BJ$2,$H14="Hold"),"Hold",NA())</f>
        <v>#N/A</v>
      </c>
      <c r="BK14" s="55" t="e">
        <f>IF(AND(COUNT($U$4:$U14)=BK$2,$H14="Hold"),"Hold",NA())</f>
        <v>#N/A</v>
      </c>
      <c r="BL14" s="55" t="e">
        <f>IF(AND(COUNT($U$4:$U14)=BL$2,$H14="Hold"),"Hold",NA())</f>
        <v>#N/A</v>
      </c>
      <c r="BM14" s="55" t="e">
        <f>IF(AND(COUNT($U$4:$U14)=BM$2,$H14="Hold"),"Hold",NA())</f>
        <v>#N/A</v>
      </c>
      <c r="BN14" s="55" t="e">
        <f>IF(AND(COUNT($U$4:$U14)=BN$2,$H14="Hold"),"Hold",NA())</f>
        <v>#N/A</v>
      </c>
      <c r="BO14" s="55" t="e">
        <f>IF(AND(COUNT($U$4:$U14)=BO$2,$H14="Hold"),"Hold",NA())</f>
        <v>#N/A</v>
      </c>
      <c r="BP14" s="55" t="e">
        <f>IF(AND(COUNT($U$4:$U14)=BP$2,$H14="Hold"),"Hold",NA())</f>
        <v>#N/A</v>
      </c>
      <c r="BQ14" s="55" t="e">
        <f>IF(AND(COUNT($U$4:$U14)=BQ$2,$H14="Hold"),"Hold",NA())</f>
        <v>#N/A</v>
      </c>
      <c r="BR14" s="55" t="e">
        <f>IF(AND(COUNT($U$4:$U14)=BR$2,$H14="Hold"),"Hold",NA())</f>
        <v>#N/A</v>
      </c>
      <c r="BS14" s="55" t="e">
        <f>IF(AND(COUNT($U$4:$U14)=BS$2,$H14="Hold"),"Hold",NA())</f>
        <v>#N/A</v>
      </c>
    </row>
    <row r="15" spans="1:73" s="96" customFormat="1" ht="18.75" customHeight="1" thickTop="1" thickBot="1" x14ac:dyDescent="0.3">
      <c r="B15" s="23"/>
      <c r="C15" s="95"/>
      <c r="D15" s="9">
        <f t="shared" si="2"/>
        <v>22</v>
      </c>
      <c r="E15" s="10">
        <f t="shared" si="3"/>
        <v>42744</v>
      </c>
      <c r="F15" s="5" t="str">
        <f>IFERROR(IF(COUNT(G$4:G15)=0,"",IF(H15="Hold",F14,IF(ISNUMBER(U15),G15,F14+V15))),"")</f>
        <v/>
      </c>
      <c r="G15" s="13"/>
      <c r="H15" s="27"/>
      <c r="I15" s="17"/>
      <c r="J15" s="93"/>
      <c r="K15" s="34"/>
      <c r="L15" s="148" t="s">
        <v>59</v>
      </c>
      <c r="M15" s="148"/>
      <c r="N15" s="136"/>
      <c r="O15" s="137"/>
      <c r="P15" s="37"/>
      <c r="R15" s="46">
        <v>12</v>
      </c>
      <c r="S15" s="47" t="e">
        <f t="shared" si="0"/>
        <v>#N/A</v>
      </c>
      <c r="T15" s="47"/>
      <c r="U15" s="52" t="str">
        <f>IF(H15="30 Mins",$N$19,IF(H15="45 Mins",$N$20,IF(H15="60 Mins",$N$21,IF(H15="Alt 1",$N$22,IF(H15="Alt 2",$N$23,IF(H15="Alt 3",$N$24,IF(H15="Alt 4",$N$25,IF(H15="Alt 5",#REF!,IF(H15="Change",V14,"")))))))))</f>
        <v/>
      </c>
      <c r="V15" s="53" t="e">
        <f>IF(COUNT(U$4:U15)=0,NA(),IF(ISNUMBER(U15),U15,V14))</f>
        <v>#N/A</v>
      </c>
      <c r="W15" s="48" t="e">
        <f t="shared" si="1"/>
        <v>#N/A</v>
      </c>
      <c r="X15" s="72" t="str">
        <f>IF(AND(ISNUMBER($S15),COUNT($U$4:$U15)=X$2),$S15,"")</f>
        <v/>
      </c>
      <c r="Y15" s="72" t="str">
        <f>IF(AND(ISNUMBER($S15),COUNT($U$4:$U15)=Y$2),$S15,"")</f>
        <v/>
      </c>
      <c r="Z15" s="72" t="str">
        <f>IF(AND(ISNUMBER($S15),COUNT($U$4:$U15)=Z$2),$S15,"")</f>
        <v/>
      </c>
      <c r="AA15" s="72" t="str">
        <f>IF(AND(ISNUMBER($S15),COUNT($U$4:$U15)=AA$2),$S15,"")</f>
        <v/>
      </c>
      <c r="AB15" s="72" t="str">
        <f>IF(AND(ISNUMBER($S15),COUNT($U$4:$U15)=AB$2),$S15,"")</f>
        <v/>
      </c>
      <c r="AC15" s="72" t="str">
        <f>IF(AND(ISNUMBER($S15),COUNT($U$4:$U15)=AC$2),$S15,"")</f>
        <v/>
      </c>
      <c r="AD15" s="72" t="str">
        <f>IF(AND(ISNUMBER($S15),COUNT($U$4:$U15)=AD$2),$S15,"")</f>
        <v/>
      </c>
      <c r="AE15" s="72" t="str">
        <f>IF(AND(ISNUMBER($S15),COUNT($U$4:$U15)=AE$2),$S15,"")</f>
        <v/>
      </c>
      <c r="AF15" s="72" t="str">
        <f>IF(AND(ISNUMBER($S15),COUNT($U$4:$U15)=AF$2),$S15,"")</f>
        <v/>
      </c>
      <c r="AG15" s="72" t="str">
        <f>IF(AND(ISNUMBER($S15),COUNT($U$4:$U15)=AG$2),$S15,"")</f>
        <v/>
      </c>
      <c r="AH15" s="72" t="str">
        <f>IF(AND(ISNUMBER($S15),COUNT($U$4:$U15)=AH$2),$S15,"")</f>
        <v/>
      </c>
      <c r="AI15" s="72" t="str">
        <f>IF(AND(ISNUMBER($S15),COUNT($U$4:$U15)=AI$2),$S15,"")</f>
        <v/>
      </c>
      <c r="AJ15" s="51" t="e">
        <f>IFERROR(IF(COUNT($U$4:$U15)&lt;&gt;AJ$2,NA(),SLOPE(X$4:X$26,$R$4:$R$26)*($R15-COUNTIF(BH$4:BH15,"Hold"))+INTERCEPT(X$4:X$26,$R$4:$R$26)),NA())</f>
        <v>#N/A</v>
      </c>
      <c r="AK15" s="51" t="e">
        <f>IFERROR(IF(COUNT($U$4:$U15)&lt;&gt;AK$2,NA(),SLOPE(Y$4:Y$26,$R$4:$R$26)*($R15-COUNTIF(BI$4:BI15,"Hold"))+INTERCEPT(Y$4:Y$26,$R$4:$R$26)),NA())</f>
        <v>#N/A</v>
      </c>
      <c r="AL15" s="51" t="e">
        <f>IFERROR(IF(COUNT($U$4:$U15)&lt;&gt;AL$2,NA(),SLOPE(Z$4:Z$26,$R$4:$R$26)*($R15-COUNTIF(BJ$4:BJ15,"Hold"))+INTERCEPT(Z$4:Z$26,$R$4:$R$26)),NA())</f>
        <v>#N/A</v>
      </c>
      <c r="AM15" s="51" t="e">
        <f>IFERROR(IF(COUNT($U$4:$U15)&lt;&gt;AM$2,NA(),SLOPE(AA$4:AA$26,$R$4:$R$26)*($R15-COUNTIF(BK$4:BK15,"Hold"))+INTERCEPT(AA$4:AA$26,$R$4:$R$26)),NA())</f>
        <v>#N/A</v>
      </c>
      <c r="AN15" s="51" t="e">
        <f>IFERROR(IF(COUNT($U$4:$U15)&lt;&gt;AN$2,NA(),SLOPE(AB$4:AB$26,$R$4:$R$26)*($R15-COUNTIF(BL$4:BL15,"Hold"))+INTERCEPT(AB$4:AB$26,$R$4:$R$26)),NA())</f>
        <v>#N/A</v>
      </c>
      <c r="AO15" s="51" t="e">
        <f>IFERROR(IF(COUNT($U$4:$U15)&lt;&gt;AO$2,NA(),SLOPE(AC$4:AC$26,$R$4:$R$26)*($R15-COUNTIF(BM$4:BM15,"Hold"))+INTERCEPT(AC$4:AC$26,$R$4:$R$26)),NA())</f>
        <v>#N/A</v>
      </c>
      <c r="AP15" s="51" t="e">
        <f>IFERROR(IF(COUNT($U$4:$U15)&lt;&gt;AP$2,NA(),SLOPE(AD$4:AD$26,$R$4:$R$26)*($R15-COUNTIF(BN$4:BN15,"Hold"))+INTERCEPT(AD$4:AD$26,$R$4:$R$26)),NA())</f>
        <v>#N/A</v>
      </c>
      <c r="AQ15" s="51" t="e">
        <f>IFERROR(IF(COUNT($U$4:$U15)&lt;&gt;AQ$2,NA(),SLOPE(AE$4:AE$26,$R$4:$R$26)*($R15-COUNTIF(BO$4:BO15,"Hold"))+INTERCEPT(AE$4:AE$26,$R$4:$R$26)),NA())</f>
        <v>#N/A</v>
      </c>
      <c r="AR15" s="51" t="e">
        <f>IFERROR(IF(COUNT($U$4:$U15)&lt;&gt;AR$2,NA(),SLOPE(AF$4:AF$26,$R$4:$R$26)*($R15-COUNTIF(BP$4:BP15,"Hold"))+INTERCEPT(AF$4:AF$26,$R$4:$R$26)),NA())</f>
        <v>#N/A</v>
      </c>
      <c r="AS15" s="51" t="e">
        <f>IFERROR(IF(COUNT($U$4:$U15)&lt;&gt;AS$2,NA(),SLOPE(AG$4:AG$26,$R$4:$R$26)*($R15-COUNTIF(BQ$4:BQ15,"Hold"))+INTERCEPT(AG$4:AG$26,$R$4:$R$26)),NA())</f>
        <v>#N/A</v>
      </c>
      <c r="AT15" s="51" t="e">
        <f>IFERROR(IF(COUNT($U$4:$U15)&lt;&gt;AT$2,NA(),SLOPE(AH$4:AH$26,$R$4:$R$26)*($R15-COUNTIF(BR$4:BR15,"Hold"))+INTERCEPT(AH$4:AH$26,$R$4:$R$26)),NA())</f>
        <v>#N/A</v>
      </c>
      <c r="AU15" s="51" t="e">
        <f>IFERROR(IF(COUNT($U$4:$U15)&lt;&gt;AU$2,NA(),SLOPE(AI$4:AI$26,$R$4:$R$26)*($R15-COUNTIF(BS$4:BS15,"Hold"))+INTERCEPT(AI$4:AI$26,$R$4:$R$26)),NA())</f>
        <v>#N/A</v>
      </c>
      <c r="AV15" s="57" t="e">
        <f>IF(AND(ISNUMBER($U15),COUNT($U$4:$U15)=AV$2),$G15,IF($H15="Hold",AV14,IF(COUNT($U$4:$U15)=AV$2,$V15+AV14,NA())))</f>
        <v>#N/A</v>
      </c>
      <c r="AW15" s="57" t="e">
        <f>IF(AND(ISNUMBER($U15),COUNT($U$4:$U15)=AW$2),$G15,IF($H15="Hold",AW14,IF(COUNT($U$4:$U15)=AW$2,$V15+AW14,NA())))</f>
        <v>#N/A</v>
      </c>
      <c r="AX15" s="57" t="e">
        <f>IF(AND(ISNUMBER($U15),COUNT($U$4:$U15)=AX$2),$G15,IF($H15="Hold",AX14,IF(COUNT($U$4:$U15)=AX$2,$V15+AX14,NA())))</f>
        <v>#N/A</v>
      </c>
      <c r="AY15" s="57" t="e">
        <f>IF(AND(ISNUMBER($U15),COUNT($U$4:$U15)=AY$2),$G15,IF($H15="Hold",AY14,IF(COUNT($U$4:$U15)=AY$2,$V15+AY14,NA())))</f>
        <v>#N/A</v>
      </c>
      <c r="AZ15" s="57" t="e">
        <f>IF(AND(ISNUMBER($U15),COUNT($U$4:$U15)=AZ$2),$G15,IF($H15="Hold",AZ14,IF(COUNT($U$4:$U15)=AZ$2,$V15+AZ14,NA())))</f>
        <v>#N/A</v>
      </c>
      <c r="BA15" s="57" t="e">
        <f>IF(AND(ISNUMBER($U15),COUNT($U$4:$U15)=BA$2),$G15,IF($H15="Hold",BA14,IF(COUNT($U$4:$U15)=BA$2,$V15+BA14,NA())))</f>
        <v>#N/A</v>
      </c>
      <c r="BB15" s="57" t="e">
        <f>IF(AND(ISNUMBER($U15),COUNT($U$4:$U15)=BB$2),$G15,IF($H15="Hold",BB14,IF(COUNT($U$4:$U15)=BB$2,$V15+BB14,NA())))</f>
        <v>#N/A</v>
      </c>
      <c r="BC15" s="57" t="e">
        <f>IF(AND(ISNUMBER($U15),COUNT($U$4:$U15)=BC$2),$G15,IF($H15="Hold",BC14,IF(COUNT($U$4:$U15)=BC$2,$V15+BC14,NA())))</f>
        <v>#N/A</v>
      </c>
      <c r="BD15" s="57" t="e">
        <f>IF(AND(ISNUMBER($U15),COUNT($U$4:$U15)=BD$2),$G15,IF($H15="Hold",BD14,IF(COUNT($U$4:$U15)=BD$2,$V15+BD14,NA())))</f>
        <v>#N/A</v>
      </c>
      <c r="BE15" s="57" t="e">
        <f>IF(AND(ISNUMBER($U15),COUNT($U$4:$U15)=BE$2),$G15,IF($H15="Hold",BE14,IF(COUNT($U$4:$U15)=BE$2,$V15+BE14,NA())))</f>
        <v>#N/A</v>
      </c>
      <c r="BF15" s="57" t="e">
        <f>IF(AND(ISNUMBER($U15),COUNT($U$4:$U15)=BF$2),$G15,IF($H15="Hold",BF14,IF(COUNT($U$4:$U15)=BF$2,$V15+BF14,NA())))</f>
        <v>#N/A</v>
      </c>
      <c r="BG15" s="57" t="e">
        <f>IF(AND(ISNUMBER($U15),COUNT($U$4:$U15)=BG$2),$G15,IF($H15="Hold",BG14,IF(COUNT($U$4:$U15)=BG$2,$V15+BG14,NA())))</f>
        <v>#N/A</v>
      </c>
      <c r="BH15" s="55" t="e">
        <f>IF(AND(COUNT($U$4:$U15)=BH$2,$H15="Hold"),"Hold",NA())</f>
        <v>#N/A</v>
      </c>
      <c r="BI15" s="55" t="e">
        <f>IF(AND(COUNT($U$4:$U15)=BI$2,$H15="Hold"),"Hold",NA())</f>
        <v>#N/A</v>
      </c>
      <c r="BJ15" s="55" t="e">
        <f>IF(AND(COUNT($U$4:$U15)=BJ$2,$H15="Hold"),"Hold",NA())</f>
        <v>#N/A</v>
      </c>
      <c r="BK15" s="55" t="e">
        <f>IF(AND(COUNT($U$4:$U15)=BK$2,$H15="Hold"),"Hold",NA())</f>
        <v>#N/A</v>
      </c>
      <c r="BL15" s="55" t="e">
        <f>IF(AND(COUNT($U$4:$U15)=BL$2,$H15="Hold"),"Hold",NA())</f>
        <v>#N/A</v>
      </c>
      <c r="BM15" s="55" t="e">
        <f>IF(AND(COUNT($U$4:$U15)=BM$2,$H15="Hold"),"Hold",NA())</f>
        <v>#N/A</v>
      </c>
      <c r="BN15" s="55" t="e">
        <f>IF(AND(COUNT($U$4:$U15)=BN$2,$H15="Hold"),"Hold",NA())</f>
        <v>#N/A</v>
      </c>
      <c r="BO15" s="55" t="e">
        <f>IF(AND(COUNT($U$4:$U15)=BO$2,$H15="Hold"),"Hold",NA())</f>
        <v>#N/A</v>
      </c>
      <c r="BP15" s="55" t="e">
        <f>IF(AND(COUNT($U$4:$U15)=BP$2,$H15="Hold"),"Hold",NA())</f>
        <v>#N/A</v>
      </c>
      <c r="BQ15" s="55" t="e">
        <f>IF(AND(COUNT($U$4:$U15)=BQ$2,$H15="Hold"),"Hold",NA())</f>
        <v>#N/A</v>
      </c>
      <c r="BR15" s="55" t="e">
        <f>IF(AND(COUNT($U$4:$U15)=BR$2,$H15="Hold"),"Hold",NA())</f>
        <v>#N/A</v>
      </c>
      <c r="BS15" s="55" t="e">
        <f>IF(AND(COUNT($U$4:$U15)=BS$2,$H15="Hold"),"Hold",NA())</f>
        <v>#N/A</v>
      </c>
    </row>
    <row r="16" spans="1:73" s="96" customFormat="1" ht="18.75" customHeight="1" thickTop="1" x14ac:dyDescent="0.25">
      <c r="B16" s="23"/>
      <c r="C16" s="95"/>
      <c r="D16" s="9">
        <f t="shared" si="2"/>
        <v>24</v>
      </c>
      <c r="E16" s="10">
        <f t="shared" si="3"/>
        <v>42758</v>
      </c>
      <c r="F16" s="5" t="str">
        <f>IFERROR(IF(COUNT(G$4:G16)=0,"",IF(H16="Hold",F15,IF(ISNUMBER(U16),G16,F15+V16))),"")</f>
        <v/>
      </c>
      <c r="G16" s="13"/>
      <c r="H16" s="27"/>
      <c r="I16" s="17"/>
      <c r="J16" s="93"/>
      <c r="K16" s="34"/>
      <c r="L16" s="148" t="s">
        <v>60</v>
      </c>
      <c r="M16" s="148"/>
      <c r="N16" s="138"/>
      <c r="O16" s="139"/>
      <c r="P16" s="37"/>
      <c r="R16" s="46">
        <v>13</v>
      </c>
      <c r="S16" s="47" t="e">
        <f t="shared" si="0"/>
        <v>#N/A</v>
      </c>
      <c r="T16" s="47"/>
      <c r="U16" s="52" t="str">
        <f>IF(H16="30 Mins",$N$19,IF(H16="45 Mins",$N$20,IF(H16="60 Mins",$N$21,IF(H16="Alt 1",$N$22,IF(H16="Alt 2",$N$23,IF(H16="Alt 3",$N$24,IF(H16="Alt 4",$N$25,IF(H16="Alt 5",#REF!,IF(H16="Change",V15,"")))))))))</f>
        <v/>
      </c>
      <c r="V16" s="53" t="e">
        <f>IF(COUNT(U$4:U16)=0,NA(),IF(ISNUMBER(U16),U16,V15))</f>
        <v>#N/A</v>
      </c>
      <c r="W16" s="48" t="e">
        <f t="shared" si="1"/>
        <v>#N/A</v>
      </c>
      <c r="X16" s="72" t="str">
        <f>IF(AND(ISNUMBER($S16),COUNT($U$4:$U16)=X$2),$S16,"")</f>
        <v/>
      </c>
      <c r="Y16" s="72" t="str">
        <f>IF(AND(ISNUMBER($S16),COUNT($U$4:$U16)=Y$2),$S16,"")</f>
        <v/>
      </c>
      <c r="Z16" s="72" t="str">
        <f>IF(AND(ISNUMBER($S16),COUNT($U$4:$U16)=Z$2),$S16,"")</f>
        <v/>
      </c>
      <c r="AA16" s="72" t="str">
        <f>IF(AND(ISNUMBER($S16),COUNT($U$4:$U16)=AA$2),$S16,"")</f>
        <v/>
      </c>
      <c r="AB16" s="72" t="str">
        <f>IF(AND(ISNUMBER($S16),COUNT($U$4:$U16)=AB$2),$S16,"")</f>
        <v/>
      </c>
      <c r="AC16" s="72" t="str">
        <f>IF(AND(ISNUMBER($S16),COUNT($U$4:$U16)=AC$2),$S16,"")</f>
        <v/>
      </c>
      <c r="AD16" s="72" t="str">
        <f>IF(AND(ISNUMBER($S16),COUNT($U$4:$U16)=AD$2),$S16,"")</f>
        <v/>
      </c>
      <c r="AE16" s="72" t="str">
        <f>IF(AND(ISNUMBER($S16),COUNT($U$4:$U16)=AE$2),$S16,"")</f>
        <v/>
      </c>
      <c r="AF16" s="72" t="str">
        <f>IF(AND(ISNUMBER($S16),COUNT($U$4:$U16)=AF$2),$S16,"")</f>
        <v/>
      </c>
      <c r="AG16" s="72" t="str">
        <f>IF(AND(ISNUMBER($S16),COUNT($U$4:$U16)=AG$2),$S16,"")</f>
        <v/>
      </c>
      <c r="AH16" s="72" t="str">
        <f>IF(AND(ISNUMBER($S16),COUNT($U$4:$U16)=AH$2),$S16,"")</f>
        <v/>
      </c>
      <c r="AI16" s="72" t="str">
        <f>IF(AND(ISNUMBER($S16),COUNT($U$4:$U16)=AI$2),$S16,"")</f>
        <v/>
      </c>
      <c r="AJ16" s="51" t="e">
        <f>IFERROR(IF(COUNT($U$4:$U16)&lt;&gt;AJ$2,NA(),SLOPE(X$4:X$26,$R$4:$R$26)*($R16-COUNTIF(BH$4:BH16,"Hold"))+INTERCEPT(X$4:X$26,$R$4:$R$26)),NA())</f>
        <v>#N/A</v>
      </c>
      <c r="AK16" s="51" t="e">
        <f>IFERROR(IF(COUNT($U$4:$U16)&lt;&gt;AK$2,NA(),SLOPE(Y$4:Y$26,$R$4:$R$26)*($R16-COUNTIF(BI$4:BI16,"Hold"))+INTERCEPT(Y$4:Y$26,$R$4:$R$26)),NA())</f>
        <v>#N/A</v>
      </c>
      <c r="AL16" s="51" t="e">
        <f>IFERROR(IF(COUNT($U$4:$U16)&lt;&gt;AL$2,NA(),SLOPE(Z$4:Z$26,$R$4:$R$26)*($R16-COUNTIF(BJ$4:BJ16,"Hold"))+INTERCEPT(Z$4:Z$26,$R$4:$R$26)),NA())</f>
        <v>#N/A</v>
      </c>
      <c r="AM16" s="51" t="e">
        <f>IFERROR(IF(COUNT($U$4:$U16)&lt;&gt;AM$2,NA(),SLOPE(AA$4:AA$26,$R$4:$R$26)*($R16-COUNTIF(BK$4:BK16,"Hold"))+INTERCEPT(AA$4:AA$26,$R$4:$R$26)),NA())</f>
        <v>#N/A</v>
      </c>
      <c r="AN16" s="51" t="e">
        <f>IFERROR(IF(COUNT($U$4:$U16)&lt;&gt;AN$2,NA(),SLOPE(AB$4:AB$26,$R$4:$R$26)*($R16-COUNTIF(BL$4:BL16,"Hold"))+INTERCEPT(AB$4:AB$26,$R$4:$R$26)),NA())</f>
        <v>#N/A</v>
      </c>
      <c r="AO16" s="51" t="e">
        <f>IFERROR(IF(COUNT($U$4:$U16)&lt;&gt;AO$2,NA(),SLOPE(AC$4:AC$26,$R$4:$R$26)*($R16-COUNTIF(BM$4:BM16,"Hold"))+INTERCEPT(AC$4:AC$26,$R$4:$R$26)),NA())</f>
        <v>#N/A</v>
      </c>
      <c r="AP16" s="51" t="e">
        <f>IFERROR(IF(COUNT($U$4:$U16)&lt;&gt;AP$2,NA(),SLOPE(AD$4:AD$26,$R$4:$R$26)*($R16-COUNTIF(BN$4:BN16,"Hold"))+INTERCEPT(AD$4:AD$26,$R$4:$R$26)),NA())</f>
        <v>#N/A</v>
      </c>
      <c r="AQ16" s="51" t="e">
        <f>IFERROR(IF(COUNT($U$4:$U16)&lt;&gt;AQ$2,NA(),SLOPE(AE$4:AE$26,$R$4:$R$26)*($R16-COUNTIF(BO$4:BO16,"Hold"))+INTERCEPT(AE$4:AE$26,$R$4:$R$26)),NA())</f>
        <v>#N/A</v>
      </c>
      <c r="AR16" s="51" t="e">
        <f>IFERROR(IF(COUNT($U$4:$U16)&lt;&gt;AR$2,NA(),SLOPE(AF$4:AF$26,$R$4:$R$26)*($R16-COUNTIF(BP$4:BP16,"Hold"))+INTERCEPT(AF$4:AF$26,$R$4:$R$26)),NA())</f>
        <v>#N/A</v>
      </c>
      <c r="AS16" s="51" t="e">
        <f>IFERROR(IF(COUNT($U$4:$U16)&lt;&gt;AS$2,NA(),SLOPE(AG$4:AG$26,$R$4:$R$26)*($R16-COUNTIF(BQ$4:BQ16,"Hold"))+INTERCEPT(AG$4:AG$26,$R$4:$R$26)),NA())</f>
        <v>#N/A</v>
      </c>
      <c r="AT16" s="51" t="e">
        <f>IFERROR(IF(COUNT($U$4:$U16)&lt;&gt;AT$2,NA(),SLOPE(AH$4:AH$26,$R$4:$R$26)*($R16-COUNTIF(BR$4:BR16,"Hold"))+INTERCEPT(AH$4:AH$26,$R$4:$R$26)),NA())</f>
        <v>#N/A</v>
      </c>
      <c r="AU16" s="51" t="e">
        <f>IFERROR(IF(COUNT($U$4:$U16)&lt;&gt;AU$2,NA(),SLOPE(AI$4:AI$26,$R$4:$R$26)*($R16-COUNTIF(BS$4:BS16,"Hold"))+INTERCEPT(AI$4:AI$26,$R$4:$R$26)),NA())</f>
        <v>#N/A</v>
      </c>
      <c r="AV16" s="57" t="e">
        <f>IF(AND(ISNUMBER($U16),COUNT($U$4:$U16)=AV$2),$G16,IF($H16="Hold",AV15,IF(COUNT($U$4:$U16)=AV$2,$V16+AV15,NA())))</f>
        <v>#N/A</v>
      </c>
      <c r="AW16" s="57" t="e">
        <f>IF(AND(ISNUMBER($U16),COUNT($U$4:$U16)=AW$2),$G16,IF($H16="Hold",AW15,IF(COUNT($U$4:$U16)=AW$2,$V16+AW15,NA())))</f>
        <v>#N/A</v>
      </c>
      <c r="AX16" s="57" t="e">
        <f>IF(AND(ISNUMBER($U16),COUNT($U$4:$U16)=AX$2),$G16,IF($H16="Hold",AX15,IF(COUNT($U$4:$U16)=AX$2,$V16+AX15,NA())))</f>
        <v>#N/A</v>
      </c>
      <c r="AY16" s="57" t="e">
        <f>IF(AND(ISNUMBER($U16),COUNT($U$4:$U16)=AY$2),$G16,IF($H16="Hold",AY15,IF(COUNT($U$4:$U16)=AY$2,$V16+AY15,NA())))</f>
        <v>#N/A</v>
      </c>
      <c r="AZ16" s="57" t="e">
        <f>IF(AND(ISNUMBER($U16),COUNT($U$4:$U16)=AZ$2),$G16,IF($H16="Hold",AZ15,IF(COUNT($U$4:$U16)=AZ$2,$V16+AZ15,NA())))</f>
        <v>#N/A</v>
      </c>
      <c r="BA16" s="57" t="e">
        <f>IF(AND(ISNUMBER($U16),COUNT($U$4:$U16)=BA$2),$G16,IF($H16="Hold",BA15,IF(COUNT($U$4:$U16)=BA$2,$V16+BA15,NA())))</f>
        <v>#N/A</v>
      </c>
      <c r="BB16" s="57" t="e">
        <f>IF(AND(ISNUMBER($U16),COUNT($U$4:$U16)=BB$2),$G16,IF($H16="Hold",BB15,IF(COUNT($U$4:$U16)=BB$2,$V16+BB15,NA())))</f>
        <v>#N/A</v>
      </c>
      <c r="BC16" s="57" t="e">
        <f>IF(AND(ISNUMBER($U16),COUNT($U$4:$U16)=BC$2),$G16,IF($H16="Hold",BC15,IF(COUNT($U$4:$U16)=BC$2,$V16+BC15,NA())))</f>
        <v>#N/A</v>
      </c>
      <c r="BD16" s="57" t="e">
        <f>IF(AND(ISNUMBER($U16),COUNT($U$4:$U16)=BD$2),$G16,IF($H16="Hold",BD15,IF(COUNT($U$4:$U16)=BD$2,$V16+BD15,NA())))</f>
        <v>#N/A</v>
      </c>
      <c r="BE16" s="57" t="e">
        <f>IF(AND(ISNUMBER($U16),COUNT($U$4:$U16)=BE$2),$G16,IF($H16="Hold",BE15,IF(COUNT($U$4:$U16)=BE$2,$V16+BE15,NA())))</f>
        <v>#N/A</v>
      </c>
      <c r="BF16" s="57" t="e">
        <f>IF(AND(ISNUMBER($U16),COUNT($U$4:$U16)=BF$2),$G16,IF($H16="Hold",BF15,IF(COUNT($U$4:$U16)=BF$2,$V16+BF15,NA())))</f>
        <v>#N/A</v>
      </c>
      <c r="BG16" s="57" t="e">
        <f>IF(AND(ISNUMBER($U16),COUNT($U$4:$U16)=BG$2),$G16,IF($H16="Hold",BG15,IF(COUNT($U$4:$U16)=BG$2,$V16+BG15,NA())))</f>
        <v>#N/A</v>
      </c>
      <c r="BH16" s="55" t="e">
        <f>IF(AND(COUNT($U$4:$U16)=BH$2,$H16="Hold"),"Hold",NA())</f>
        <v>#N/A</v>
      </c>
      <c r="BI16" s="55" t="e">
        <f>IF(AND(COUNT($U$4:$U16)=BI$2,$H16="Hold"),"Hold",NA())</f>
        <v>#N/A</v>
      </c>
      <c r="BJ16" s="55" t="e">
        <f>IF(AND(COUNT($U$4:$U16)=BJ$2,$H16="Hold"),"Hold",NA())</f>
        <v>#N/A</v>
      </c>
      <c r="BK16" s="55" t="e">
        <f>IF(AND(COUNT($U$4:$U16)=BK$2,$H16="Hold"),"Hold",NA())</f>
        <v>#N/A</v>
      </c>
      <c r="BL16" s="55" t="e">
        <f>IF(AND(COUNT($U$4:$U16)=BL$2,$H16="Hold"),"Hold",NA())</f>
        <v>#N/A</v>
      </c>
      <c r="BM16" s="55" t="e">
        <f>IF(AND(COUNT($U$4:$U16)=BM$2,$H16="Hold"),"Hold",NA())</f>
        <v>#N/A</v>
      </c>
      <c r="BN16" s="55" t="e">
        <f>IF(AND(COUNT($U$4:$U16)=BN$2,$H16="Hold"),"Hold",NA())</f>
        <v>#N/A</v>
      </c>
      <c r="BO16" s="55" t="e">
        <f>IF(AND(COUNT($U$4:$U16)=BO$2,$H16="Hold"),"Hold",NA())</f>
        <v>#N/A</v>
      </c>
      <c r="BP16" s="55" t="e">
        <f>IF(AND(COUNT($U$4:$U16)=BP$2,$H16="Hold"),"Hold",NA())</f>
        <v>#N/A</v>
      </c>
      <c r="BQ16" s="55" t="e">
        <f>IF(AND(COUNT($U$4:$U16)=BQ$2,$H16="Hold"),"Hold",NA())</f>
        <v>#N/A</v>
      </c>
      <c r="BR16" s="55" t="e">
        <f>IF(AND(COUNT($U$4:$U16)=BR$2,$H16="Hold"),"Hold",NA())</f>
        <v>#N/A</v>
      </c>
      <c r="BS16" s="55" t="e">
        <f>IF(AND(COUNT($U$4:$U16)=BS$2,$H16="Hold"),"Hold",NA())</f>
        <v>#N/A</v>
      </c>
    </row>
    <row r="17" spans="1:71" s="96" customFormat="1" ht="18.75" customHeight="1" x14ac:dyDescent="0.25">
      <c r="B17" s="23"/>
      <c r="C17" s="95"/>
      <c r="D17" s="9">
        <f t="shared" si="2"/>
        <v>26</v>
      </c>
      <c r="E17" s="10">
        <f t="shared" si="3"/>
        <v>42772</v>
      </c>
      <c r="F17" s="5" t="str">
        <f>IFERROR(IF(COUNT(G$4:G17)=0,"",IF(H17="Hold",F16,IF(ISNUMBER(U17),G17,F16+V17))),"")</f>
        <v/>
      </c>
      <c r="G17" s="13"/>
      <c r="H17" s="27"/>
      <c r="I17" s="17"/>
      <c r="J17" s="93"/>
      <c r="K17" s="34"/>
      <c r="L17" s="74"/>
      <c r="M17" s="74"/>
      <c r="N17" s="75"/>
      <c r="O17" s="75"/>
      <c r="P17" s="37"/>
      <c r="R17" s="46">
        <v>14</v>
      </c>
      <c r="S17" s="47" t="e">
        <f t="shared" si="0"/>
        <v>#N/A</v>
      </c>
      <c r="T17" s="47"/>
      <c r="U17" s="52" t="str">
        <f>IF(H17="30 Mins",$N$19,IF(H17="45 Mins",$N$20,IF(H17="60 Mins",$N$21,IF(H17="Alt 1",$N$22,IF(H17="Alt 2",$N$23,IF(H17="Alt 3",$N$24,IF(H17="Alt 4",$N$25,IF(H17="Alt 5",#REF!,IF(H17="Change",V16,"")))))))))</f>
        <v/>
      </c>
      <c r="V17" s="53" t="e">
        <f>IF(COUNT(U$4:U17)=0,NA(),IF(ISNUMBER(U17),U17,V16))</f>
        <v>#N/A</v>
      </c>
      <c r="W17" s="48" t="e">
        <f t="shared" si="1"/>
        <v>#N/A</v>
      </c>
      <c r="X17" s="72" t="str">
        <f>IF(AND(ISNUMBER($S17),COUNT($U$4:$U17)=X$2),$S17,"")</f>
        <v/>
      </c>
      <c r="Y17" s="72" t="str">
        <f>IF(AND(ISNUMBER($S17),COUNT($U$4:$U17)=Y$2),$S17,"")</f>
        <v/>
      </c>
      <c r="Z17" s="72" t="str">
        <f>IF(AND(ISNUMBER($S17),COUNT($U$4:$U17)=Z$2),$S17,"")</f>
        <v/>
      </c>
      <c r="AA17" s="72" t="str">
        <f>IF(AND(ISNUMBER($S17),COUNT($U$4:$U17)=AA$2),$S17,"")</f>
        <v/>
      </c>
      <c r="AB17" s="72" t="str">
        <f>IF(AND(ISNUMBER($S17),COUNT($U$4:$U17)=AB$2),$S17,"")</f>
        <v/>
      </c>
      <c r="AC17" s="72" t="str">
        <f>IF(AND(ISNUMBER($S17),COUNT($U$4:$U17)=AC$2),$S17,"")</f>
        <v/>
      </c>
      <c r="AD17" s="72" t="str">
        <f>IF(AND(ISNUMBER($S17),COUNT($U$4:$U17)=AD$2),$S17,"")</f>
        <v/>
      </c>
      <c r="AE17" s="72" t="str">
        <f>IF(AND(ISNUMBER($S17),COUNT($U$4:$U17)=AE$2),$S17,"")</f>
        <v/>
      </c>
      <c r="AF17" s="72" t="str">
        <f>IF(AND(ISNUMBER($S17),COUNT($U$4:$U17)=AF$2),$S17,"")</f>
        <v/>
      </c>
      <c r="AG17" s="72" t="str">
        <f>IF(AND(ISNUMBER($S17),COUNT($U$4:$U17)=AG$2),$S17,"")</f>
        <v/>
      </c>
      <c r="AH17" s="72" t="str">
        <f>IF(AND(ISNUMBER($S17),COUNT($U$4:$U17)=AH$2),$S17,"")</f>
        <v/>
      </c>
      <c r="AI17" s="72" t="str">
        <f>IF(AND(ISNUMBER($S17),COUNT($U$4:$U17)=AI$2),$S17,"")</f>
        <v/>
      </c>
      <c r="AJ17" s="51" t="e">
        <f>IFERROR(IF(COUNT($U$4:$U17)&lt;&gt;AJ$2,NA(),SLOPE(X$4:X$26,$R$4:$R$26)*($R17-COUNTIF(BH$4:BH17,"Hold"))+INTERCEPT(X$4:X$26,$R$4:$R$26)),NA())</f>
        <v>#N/A</v>
      </c>
      <c r="AK17" s="51" t="e">
        <f>IFERROR(IF(COUNT($U$4:$U17)&lt;&gt;AK$2,NA(),SLOPE(Y$4:Y$26,$R$4:$R$26)*($R17-COUNTIF(BI$4:BI17,"Hold"))+INTERCEPT(Y$4:Y$26,$R$4:$R$26)),NA())</f>
        <v>#N/A</v>
      </c>
      <c r="AL17" s="51" t="e">
        <f>IFERROR(IF(COUNT($U$4:$U17)&lt;&gt;AL$2,NA(),SLOPE(Z$4:Z$26,$R$4:$R$26)*($R17-COUNTIF(BJ$4:BJ17,"Hold"))+INTERCEPT(Z$4:Z$26,$R$4:$R$26)),NA())</f>
        <v>#N/A</v>
      </c>
      <c r="AM17" s="51" t="e">
        <f>IFERROR(IF(COUNT($U$4:$U17)&lt;&gt;AM$2,NA(),SLOPE(AA$4:AA$26,$R$4:$R$26)*($R17-COUNTIF(BK$4:BK17,"Hold"))+INTERCEPT(AA$4:AA$26,$R$4:$R$26)),NA())</f>
        <v>#N/A</v>
      </c>
      <c r="AN17" s="51" t="e">
        <f>IFERROR(IF(COUNT($U$4:$U17)&lt;&gt;AN$2,NA(),SLOPE(AB$4:AB$26,$R$4:$R$26)*($R17-COUNTIF(BL$4:BL17,"Hold"))+INTERCEPT(AB$4:AB$26,$R$4:$R$26)),NA())</f>
        <v>#N/A</v>
      </c>
      <c r="AO17" s="51" t="e">
        <f>IFERROR(IF(COUNT($U$4:$U17)&lt;&gt;AO$2,NA(),SLOPE(AC$4:AC$26,$R$4:$R$26)*($R17-COUNTIF(BM$4:BM17,"Hold"))+INTERCEPT(AC$4:AC$26,$R$4:$R$26)),NA())</f>
        <v>#N/A</v>
      </c>
      <c r="AP17" s="51" t="e">
        <f>IFERROR(IF(COUNT($U$4:$U17)&lt;&gt;AP$2,NA(),SLOPE(AD$4:AD$26,$R$4:$R$26)*($R17-COUNTIF(BN$4:BN17,"Hold"))+INTERCEPT(AD$4:AD$26,$R$4:$R$26)),NA())</f>
        <v>#N/A</v>
      </c>
      <c r="AQ17" s="51" t="e">
        <f>IFERROR(IF(COUNT($U$4:$U17)&lt;&gt;AQ$2,NA(),SLOPE(AE$4:AE$26,$R$4:$R$26)*($R17-COUNTIF(BO$4:BO17,"Hold"))+INTERCEPT(AE$4:AE$26,$R$4:$R$26)),NA())</f>
        <v>#N/A</v>
      </c>
      <c r="AR17" s="51" t="e">
        <f>IFERROR(IF(COUNT($U$4:$U17)&lt;&gt;AR$2,NA(),SLOPE(AF$4:AF$26,$R$4:$R$26)*($R17-COUNTIF(BP$4:BP17,"Hold"))+INTERCEPT(AF$4:AF$26,$R$4:$R$26)),NA())</f>
        <v>#N/A</v>
      </c>
      <c r="AS17" s="51" t="e">
        <f>IFERROR(IF(COUNT($U$4:$U17)&lt;&gt;AS$2,NA(),SLOPE(AG$4:AG$26,$R$4:$R$26)*($R17-COUNTIF(BQ$4:BQ17,"Hold"))+INTERCEPT(AG$4:AG$26,$R$4:$R$26)),NA())</f>
        <v>#N/A</v>
      </c>
      <c r="AT17" s="51" t="e">
        <f>IFERROR(IF(COUNT($U$4:$U17)&lt;&gt;AT$2,NA(),SLOPE(AH$4:AH$26,$R$4:$R$26)*($R17-COUNTIF(BR$4:BR17,"Hold"))+INTERCEPT(AH$4:AH$26,$R$4:$R$26)),NA())</f>
        <v>#N/A</v>
      </c>
      <c r="AU17" s="51" t="e">
        <f>IFERROR(IF(COUNT($U$4:$U17)&lt;&gt;AU$2,NA(),SLOPE(AI$4:AI$26,$R$4:$R$26)*($R17-COUNTIF(BS$4:BS17,"Hold"))+INTERCEPT(AI$4:AI$26,$R$4:$R$26)),NA())</f>
        <v>#N/A</v>
      </c>
      <c r="AV17" s="57" t="e">
        <f>IF(AND(ISNUMBER($U17),COUNT($U$4:$U17)=AV$2),$G17,IF($H17="Hold",AV16,IF(COUNT($U$4:$U17)=AV$2,$V17+AV16,NA())))</f>
        <v>#N/A</v>
      </c>
      <c r="AW17" s="57" t="e">
        <f>IF(AND(ISNUMBER($U17),COUNT($U$4:$U17)=AW$2),$G17,IF($H17="Hold",AW16,IF(COUNT($U$4:$U17)=AW$2,$V17+AW16,NA())))</f>
        <v>#N/A</v>
      </c>
      <c r="AX17" s="57" t="e">
        <f>IF(AND(ISNUMBER($U17),COUNT($U$4:$U17)=AX$2),$G17,IF($H17="Hold",AX16,IF(COUNT($U$4:$U17)=AX$2,$V17+AX16,NA())))</f>
        <v>#N/A</v>
      </c>
      <c r="AY17" s="57" t="e">
        <f>IF(AND(ISNUMBER($U17),COUNT($U$4:$U17)=AY$2),$G17,IF($H17="Hold",AY16,IF(COUNT($U$4:$U17)=AY$2,$V17+AY16,NA())))</f>
        <v>#N/A</v>
      </c>
      <c r="AZ17" s="57" t="e">
        <f>IF(AND(ISNUMBER($U17),COUNT($U$4:$U17)=AZ$2),$G17,IF($H17="Hold",AZ16,IF(COUNT($U$4:$U17)=AZ$2,$V17+AZ16,NA())))</f>
        <v>#N/A</v>
      </c>
      <c r="BA17" s="57" t="e">
        <f>IF(AND(ISNUMBER($U17),COUNT($U$4:$U17)=BA$2),$G17,IF($H17="Hold",BA16,IF(COUNT($U$4:$U17)=BA$2,$V17+BA16,NA())))</f>
        <v>#N/A</v>
      </c>
      <c r="BB17" s="57" t="e">
        <f>IF(AND(ISNUMBER($U17),COUNT($U$4:$U17)=BB$2),$G17,IF($H17="Hold",BB16,IF(COUNT($U$4:$U17)=BB$2,$V17+BB16,NA())))</f>
        <v>#N/A</v>
      </c>
      <c r="BC17" s="57" t="e">
        <f>IF(AND(ISNUMBER($U17),COUNT($U$4:$U17)=BC$2),$G17,IF($H17="Hold",BC16,IF(COUNT($U$4:$U17)=BC$2,$V17+BC16,NA())))</f>
        <v>#N/A</v>
      </c>
      <c r="BD17" s="57" t="e">
        <f>IF(AND(ISNUMBER($U17),COUNT($U$4:$U17)=BD$2),$G17,IF($H17="Hold",BD16,IF(COUNT($U$4:$U17)=BD$2,$V17+BD16,NA())))</f>
        <v>#N/A</v>
      </c>
      <c r="BE17" s="57" t="e">
        <f>IF(AND(ISNUMBER($U17),COUNT($U$4:$U17)=BE$2),$G17,IF($H17="Hold",BE16,IF(COUNT($U$4:$U17)=BE$2,$V17+BE16,NA())))</f>
        <v>#N/A</v>
      </c>
      <c r="BF17" s="57" t="e">
        <f>IF(AND(ISNUMBER($U17),COUNT($U$4:$U17)=BF$2),$G17,IF($H17="Hold",BF16,IF(COUNT($U$4:$U17)=BF$2,$V17+BF16,NA())))</f>
        <v>#N/A</v>
      </c>
      <c r="BG17" s="57" t="e">
        <f>IF(AND(ISNUMBER($U17),COUNT($U$4:$U17)=BG$2),$G17,IF($H17="Hold",BG16,IF(COUNT($U$4:$U17)=BG$2,$V17+BG16,NA())))</f>
        <v>#N/A</v>
      </c>
      <c r="BH17" s="55" t="e">
        <f>IF(AND(COUNT($U$4:$U17)=BH$2,$H17="Hold"),"Hold",NA())</f>
        <v>#N/A</v>
      </c>
      <c r="BI17" s="55" t="e">
        <f>IF(AND(COUNT($U$4:$U17)=BI$2,$H17="Hold"),"Hold",NA())</f>
        <v>#N/A</v>
      </c>
      <c r="BJ17" s="55" t="e">
        <f>IF(AND(COUNT($U$4:$U17)=BJ$2,$H17="Hold"),"Hold",NA())</f>
        <v>#N/A</v>
      </c>
      <c r="BK17" s="55" t="e">
        <f>IF(AND(COUNT($U$4:$U17)=BK$2,$H17="Hold"),"Hold",NA())</f>
        <v>#N/A</v>
      </c>
      <c r="BL17" s="55" t="e">
        <f>IF(AND(COUNT($U$4:$U17)=BL$2,$H17="Hold"),"Hold",NA())</f>
        <v>#N/A</v>
      </c>
      <c r="BM17" s="55" t="e">
        <f>IF(AND(COUNT($U$4:$U17)=BM$2,$H17="Hold"),"Hold",NA())</f>
        <v>#N/A</v>
      </c>
      <c r="BN17" s="55" t="e">
        <f>IF(AND(COUNT($U$4:$U17)=BN$2,$H17="Hold"),"Hold",NA())</f>
        <v>#N/A</v>
      </c>
      <c r="BO17" s="55" t="e">
        <f>IF(AND(COUNT($U$4:$U17)=BO$2,$H17="Hold"),"Hold",NA())</f>
        <v>#N/A</v>
      </c>
      <c r="BP17" s="55" t="e">
        <f>IF(AND(COUNT($U$4:$U17)=BP$2,$H17="Hold"),"Hold",NA())</f>
        <v>#N/A</v>
      </c>
      <c r="BQ17" s="55" t="e">
        <f>IF(AND(COUNT($U$4:$U17)=BQ$2,$H17="Hold"),"Hold",NA())</f>
        <v>#N/A</v>
      </c>
      <c r="BR17" s="55" t="e">
        <f>IF(AND(COUNT($U$4:$U17)=BR$2,$H17="Hold"),"Hold",NA())</f>
        <v>#N/A</v>
      </c>
      <c r="BS17" s="55" t="e">
        <f>IF(AND(COUNT($U$4:$U17)=BS$2,$H17="Hold"),"Hold",NA())</f>
        <v>#N/A</v>
      </c>
    </row>
    <row r="18" spans="1:71" s="96" customFormat="1" ht="18.75" customHeight="1" x14ac:dyDescent="0.25">
      <c r="B18" s="23"/>
      <c r="C18" s="95"/>
      <c r="D18" s="9">
        <f t="shared" si="2"/>
        <v>28</v>
      </c>
      <c r="E18" s="10">
        <f t="shared" si="3"/>
        <v>42786</v>
      </c>
      <c r="F18" s="5" t="str">
        <f>IFERROR(IF(COUNT(G$4:G18)=0,"",IF(H18="Hold",F17,IF(ISNUMBER(U18),G18,F17+V18))),"")</f>
        <v/>
      </c>
      <c r="G18" s="13"/>
      <c r="H18" s="27"/>
      <c r="I18" s="17"/>
      <c r="J18" s="93"/>
      <c r="K18" s="34"/>
      <c r="L18" s="155" t="s">
        <v>73</v>
      </c>
      <c r="M18" s="155"/>
      <c r="N18" s="155"/>
      <c r="O18" s="155"/>
      <c r="P18" s="37"/>
      <c r="R18" s="46">
        <v>15</v>
      </c>
      <c r="S18" s="47" t="e">
        <f t="shared" si="0"/>
        <v>#N/A</v>
      </c>
      <c r="T18" s="47"/>
      <c r="U18" s="52" t="str">
        <f>IF(H18="30 Mins",$N$19,IF(H18="45 Mins",$N$20,IF(H18="60 Mins",$N$21,IF(H18="Alt 1",$N$22,IF(H18="Alt 2",$N$23,IF(H18="Alt 3",$N$24,IF(H18="Alt 4",$N$25,IF(H18="Alt 5",#REF!,IF(H18="Change",V17,"")))))))))</f>
        <v/>
      </c>
      <c r="V18" s="53" t="e">
        <f>IF(COUNT(U$4:U18)=0,NA(),IF(ISNUMBER(U18),U18,V17))</f>
        <v>#N/A</v>
      </c>
      <c r="W18" s="48" t="e">
        <f t="shared" si="1"/>
        <v>#N/A</v>
      </c>
      <c r="X18" s="72" t="str">
        <f>IF(AND(ISNUMBER($S18),COUNT($U$4:$U18)=X$2),$S18,"")</f>
        <v/>
      </c>
      <c r="Y18" s="72" t="str">
        <f>IF(AND(ISNUMBER($S18),COUNT($U$4:$U18)=Y$2),$S18,"")</f>
        <v/>
      </c>
      <c r="Z18" s="72" t="str">
        <f>IF(AND(ISNUMBER($S18),COUNT($U$4:$U18)=Z$2),$S18,"")</f>
        <v/>
      </c>
      <c r="AA18" s="72" t="str">
        <f>IF(AND(ISNUMBER($S18),COUNT($U$4:$U18)=AA$2),$S18,"")</f>
        <v/>
      </c>
      <c r="AB18" s="72" t="str">
        <f>IF(AND(ISNUMBER($S18),COUNT($U$4:$U18)=AB$2),$S18,"")</f>
        <v/>
      </c>
      <c r="AC18" s="72" t="str">
        <f>IF(AND(ISNUMBER($S18),COUNT($U$4:$U18)=AC$2),$S18,"")</f>
        <v/>
      </c>
      <c r="AD18" s="72" t="str">
        <f>IF(AND(ISNUMBER($S18),COUNT($U$4:$U18)=AD$2),$S18,"")</f>
        <v/>
      </c>
      <c r="AE18" s="72" t="str">
        <f>IF(AND(ISNUMBER($S18),COUNT($U$4:$U18)=AE$2),$S18,"")</f>
        <v/>
      </c>
      <c r="AF18" s="72" t="str">
        <f>IF(AND(ISNUMBER($S18),COUNT($U$4:$U18)=AF$2),$S18,"")</f>
        <v/>
      </c>
      <c r="AG18" s="72" t="str">
        <f>IF(AND(ISNUMBER($S18),COUNT($U$4:$U18)=AG$2),$S18,"")</f>
        <v/>
      </c>
      <c r="AH18" s="72" t="str">
        <f>IF(AND(ISNUMBER($S18),COUNT($U$4:$U18)=AH$2),$S18,"")</f>
        <v/>
      </c>
      <c r="AI18" s="72" t="str">
        <f>IF(AND(ISNUMBER($S18),COUNT($U$4:$U18)=AI$2),$S18,"")</f>
        <v/>
      </c>
      <c r="AJ18" s="51" t="e">
        <f>IFERROR(IF(COUNT($U$4:$U18)&lt;&gt;AJ$2,NA(),SLOPE(X$4:X$26,$R$4:$R$26)*($R18-COUNTIF(BH$4:BH18,"Hold"))+INTERCEPT(X$4:X$26,$R$4:$R$26)),NA())</f>
        <v>#N/A</v>
      </c>
      <c r="AK18" s="51" t="e">
        <f>IFERROR(IF(COUNT($U$4:$U18)&lt;&gt;AK$2,NA(),SLOPE(Y$4:Y$26,$R$4:$R$26)*($R18-COUNTIF(BI$4:BI18,"Hold"))+INTERCEPT(Y$4:Y$26,$R$4:$R$26)),NA())</f>
        <v>#N/A</v>
      </c>
      <c r="AL18" s="51" t="e">
        <f>IFERROR(IF(COUNT($U$4:$U18)&lt;&gt;AL$2,NA(),SLOPE(Z$4:Z$26,$R$4:$R$26)*($R18-COUNTIF(BJ$4:BJ18,"Hold"))+INTERCEPT(Z$4:Z$26,$R$4:$R$26)),NA())</f>
        <v>#N/A</v>
      </c>
      <c r="AM18" s="51" t="e">
        <f>IFERROR(IF(COUNT($U$4:$U18)&lt;&gt;AM$2,NA(),SLOPE(AA$4:AA$26,$R$4:$R$26)*($R18-COUNTIF(BK$4:BK18,"Hold"))+INTERCEPT(AA$4:AA$26,$R$4:$R$26)),NA())</f>
        <v>#N/A</v>
      </c>
      <c r="AN18" s="51" t="e">
        <f>IFERROR(IF(COUNT($U$4:$U18)&lt;&gt;AN$2,NA(),SLOPE(AB$4:AB$26,$R$4:$R$26)*($R18-COUNTIF(BL$4:BL18,"Hold"))+INTERCEPT(AB$4:AB$26,$R$4:$R$26)),NA())</f>
        <v>#N/A</v>
      </c>
      <c r="AO18" s="51" t="e">
        <f>IFERROR(IF(COUNT($U$4:$U18)&lt;&gt;AO$2,NA(),SLOPE(AC$4:AC$26,$R$4:$R$26)*($R18-COUNTIF(BM$4:BM18,"Hold"))+INTERCEPT(AC$4:AC$26,$R$4:$R$26)),NA())</f>
        <v>#N/A</v>
      </c>
      <c r="AP18" s="51" t="e">
        <f>IFERROR(IF(COUNT($U$4:$U18)&lt;&gt;AP$2,NA(),SLOPE(AD$4:AD$26,$R$4:$R$26)*($R18-COUNTIF(BN$4:BN18,"Hold"))+INTERCEPT(AD$4:AD$26,$R$4:$R$26)),NA())</f>
        <v>#N/A</v>
      </c>
      <c r="AQ18" s="51" t="e">
        <f>IFERROR(IF(COUNT($U$4:$U18)&lt;&gt;AQ$2,NA(),SLOPE(AE$4:AE$26,$R$4:$R$26)*($R18-COUNTIF(BO$4:BO18,"Hold"))+INTERCEPT(AE$4:AE$26,$R$4:$R$26)),NA())</f>
        <v>#N/A</v>
      </c>
      <c r="AR18" s="51" t="e">
        <f>IFERROR(IF(COUNT($U$4:$U18)&lt;&gt;AR$2,NA(),SLOPE(AF$4:AF$26,$R$4:$R$26)*($R18-COUNTIF(BP$4:BP18,"Hold"))+INTERCEPT(AF$4:AF$26,$R$4:$R$26)),NA())</f>
        <v>#N/A</v>
      </c>
      <c r="AS18" s="51" t="e">
        <f>IFERROR(IF(COUNT($U$4:$U18)&lt;&gt;AS$2,NA(),SLOPE(AG$4:AG$26,$R$4:$R$26)*($R18-COUNTIF(BQ$4:BQ18,"Hold"))+INTERCEPT(AG$4:AG$26,$R$4:$R$26)),NA())</f>
        <v>#N/A</v>
      </c>
      <c r="AT18" s="51" t="e">
        <f>IFERROR(IF(COUNT($U$4:$U18)&lt;&gt;AT$2,NA(),SLOPE(AH$4:AH$26,$R$4:$R$26)*($R18-COUNTIF(BR$4:BR18,"Hold"))+INTERCEPT(AH$4:AH$26,$R$4:$R$26)),NA())</f>
        <v>#N/A</v>
      </c>
      <c r="AU18" s="51" t="e">
        <f>IFERROR(IF(COUNT($U$4:$U18)&lt;&gt;AU$2,NA(),SLOPE(AI$4:AI$26,$R$4:$R$26)*($R18-COUNTIF(BS$4:BS18,"Hold"))+INTERCEPT(AI$4:AI$26,$R$4:$R$26)),NA())</f>
        <v>#N/A</v>
      </c>
      <c r="AV18" s="57" t="e">
        <f>IF(AND(ISNUMBER($U18),COUNT($U$4:$U18)=AV$2),$G18,IF($H18="Hold",AV17,IF(COUNT($U$4:$U18)=AV$2,$V18+AV17,NA())))</f>
        <v>#N/A</v>
      </c>
      <c r="AW18" s="57" t="e">
        <f>IF(AND(ISNUMBER($U18),COUNT($U$4:$U18)=AW$2),$G18,IF($H18="Hold",AW17,IF(COUNT($U$4:$U18)=AW$2,$V18+AW17,NA())))</f>
        <v>#N/A</v>
      </c>
      <c r="AX18" s="57" t="e">
        <f>IF(AND(ISNUMBER($U18),COUNT($U$4:$U18)=AX$2),$G18,IF($H18="Hold",AX17,IF(COUNT($U$4:$U18)=AX$2,$V18+AX17,NA())))</f>
        <v>#N/A</v>
      </c>
      <c r="AY18" s="57" t="e">
        <f>IF(AND(ISNUMBER($U18),COUNT($U$4:$U18)=AY$2),$G18,IF($H18="Hold",AY17,IF(COUNT($U$4:$U18)=AY$2,$V18+AY17,NA())))</f>
        <v>#N/A</v>
      </c>
      <c r="AZ18" s="57" t="e">
        <f>IF(AND(ISNUMBER($U18),COUNT($U$4:$U18)=AZ$2),$G18,IF($H18="Hold",AZ17,IF(COUNT($U$4:$U18)=AZ$2,$V18+AZ17,NA())))</f>
        <v>#N/A</v>
      </c>
      <c r="BA18" s="57" t="e">
        <f>IF(AND(ISNUMBER($U18),COUNT($U$4:$U18)=BA$2),$G18,IF($H18="Hold",BA17,IF(COUNT($U$4:$U18)=BA$2,$V18+BA17,NA())))</f>
        <v>#N/A</v>
      </c>
      <c r="BB18" s="57" t="e">
        <f>IF(AND(ISNUMBER($U18),COUNT($U$4:$U18)=BB$2),$G18,IF($H18="Hold",BB17,IF(COUNT($U$4:$U18)=BB$2,$V18+BB17,NA())))</f>
        <v>#N/A</v>
      </c>
      <c r="BC18" s="57" t="e">
        <f>IF(AND(ISNUMBER($U18),COUNT($U$4:$U18)=BC$2),$G18,IF($H18="Hold",BC17,IF(COUNT($U$4:$U18)=BC$2,$V18+BC17,NA())))</f>
        <v>#N/A</v>
      </c>
      <c r="BD18" s="57" t="e">
        <f>IF(AND(ISNUMBER($U18),COUNT($U$4:$U18)=BD$2),$G18,IF($H18="Hold",BD17,IF(COUNT($U$4:$U18)=BD$2,$V18+BD17,NA())))</f>
        <v>#N/A</v>
      </c>
      <c r="BE18" s="57" t="e">
        <f>IF(AND(ISNUMBER($U18),COUNT($U$4:$U18)=BE$2),$G18,IF($H18="Hold",BE17,IF(COUNT($U$4:$U18)=BE$2,$V18+BE17,NA())))</f>
        <v>#N/A</v>
      </c>
      <c r="BF18" s="57" t="e">
        <f>IF(AND(ISNUMBER($U18),COUNT($U$4:$U18)=BF$2),$G18,IF($H18="Hold",BF17,IF(COUNT($U$4:$U18)=BF$2,$V18+BF17,NA())))</f>
        <v>#N/A</v>
      </c>
      <c r="BG18" s="57" t="e">
        <f>IF(AND(ISNUMBER($U18),COUNT($U$4:$U18)=BG$2),$G18,IF($H18="Hold",BG17,IF(COUNT($U$4:$U18)=BG$2,$V18+BG17,NA())))</f>
        <v>#N/A</v>
      </c>
      <c r="BH18" s="55" t="e">
        <f>IF(AND(COUNT($U$4:$U18)=BH$2,$H18="Hold"),"Hold",NA())</f>
        <v>#N/A</v>
      </c>
      <c r="BI18" s="55" t="e">
        <f>IF(AND(COUNT($U$4:$U18)=BI$2,$H18="Hold"),"Hold",NA())</f>
        <v>#N/A</v>
      </c>
      <c r="BJ18" s="55" t="e">
        <f>IF(AND(COUNT($U$4:$U18)=BJ$2,$H18="Hold"),"Hold",NA())</f>
        <v>#N/A</v>
      </c>
      <c r="BK18" s="55" t="e">
        <f>IF(AND(COUNT($U$4:$U18)=BK$2,$H18="Hold"),"Hold",NA())</f>
        <v>#N/A</v>
      </c>
      <c r="BL18" s="55" t="e">
        <f>IF(AND(COUNT($U$4:$U18)=BL$2,$H18="Hold"),"Hold",NA())</f>
        <v>#N/A</v>
      </c>
      <c r="BM18" s="55" t="e">
        <f>IF(AND(COUNT($U$4:$U18)=BM$2,$H18="Hold"),"Hold",NA())</f>
        <v>#N/A</v>
      </c>
      <c r="BN18" s="55" t="e">
        <f>IF(AND(COUNT($U$4:$U18)=BN$2,$H18="Hold"),"Hold",NA())</f>
        <v>#N/A</v>
      </c>
      <c r="BO18" s="55" t="e">
        <f>IF(AND(COUNT($U$4:$U18)=BO$2,$H18="Hold"),"Hold",NA())</f>
        <v>#N/A</v>
      </c>
      <c r="BP18" s="55" t="e">
        <f>IF(AND(COUNT($U$4:$U18)=BP$2,$H18="Hold"),"Hold",NA())</f>
        <v>#N/A</v>
      </c>
      <c r="BQ18" s="55" t="e">
        <f>IF(AND(COUNT($U$4:$U18)=BQ$2,$H18="Hold"),"Hold",NA())</f>
        <v>#N/A</v>
      </c>
      <c r="BR18" s="55" t="e">
        <f>IF(AND(COUNT($U$4:$U18)=BR$2,$H18="Hold"),"Hold",NA())</f>
        <v>#N/A</v>
      </c>
      <c r="BS18" s="55" t="e">
        <f>IF(AND(COUNT($U$4:$U18)=BS$2,$H18="Hold"),"Hold",NA())</f>
        <v>#N/A</v>
      </c>
    </row>
    <row r="19" spans="1:71" s="96" customFormat="1" ht="18.75" customHeight="1" x14ac:dyDescent="0.25">
      <c r="B19" s="23"/>
      <c r="C19" s="95"/>
      <c r="D19" s="9">
        <f t="shared" si="2"/>
        <v>30</v>
      </c>
      <c r="E19" s="10">
        <f t="shared" si="3"/>
        <v>42800</v>
      </c>
      <c r="F19" s="5" t="str">
        <f>IFERROR(IF(COUNT(G$4:G19)=0,"",IF(H19="Hold",F18,IF(ISNUMBER(U19),G19,F18+V19))),"")</f>
        <v/>
      </c>
      <c r="G19" s="13"/>
      <c r="H19" s="27"/>
      <c r="I19" s="17"/>
      <c r="J19" s="93"/>
      <c r="K19" s="34"/>
      <c r="L19" s="39" t="s">
        <v>55</v>
      </c>
      <c r="M19" s="125" t="s">
        <v>79</v>
      </c>
      <c r="N19" s="97">
        <v>4.5</v>
      </c>
      <c r="O19" s="75"/>
      <c r="P19" s="37"/>
      <c r="R19" s="46">
        <v>16</v>
      </c>
      <c r="S19" s="47" t="e">
        <f t="shared" si="0"/>
        <v>#N/A</v>
      </c>
      <c r="T19" s="47"/>
      <c r="U19" s="52" t="str">
        <f>IF(H19="30 Mins",$N$19,IF(H19="45 Mins",$N$20,IF(H19="60 Mins",$N$21,IF(H19="Alt 1",$N$22,IF(H19="Alt 2",$N$23,IF(H19="Alt 3",$N$24,IF(H19="Alt 4",$N$25,IF(H19="Alt 5",#REF!,IF(H19="Change",V18,"")))))))))</f>
        <v/>
      </c>
      <c r="V19" s="53" t="e">
        <f>IF(COUNT(U$4:U19)=0,NA(),IF(ISNUMBER(U19),U19,V18))</f>
        <v>#N/A</v>
      </c>
      <c r="W19" s="48" t="e">
        <f t="shared" si="1"/>
        <v>#N/A</v>
      </c>
      <c r="X19" s="72" t="str">
        <f>IF(AND(ISNUMBER($S19),COUNT($U$4:$U19)=X$2),$S19,"")</f>
        <v/>
      </c>
      <c r="Y19" s="72" t="str">
        <f>IF(AND(ISNUMBER($S19),COUNT($U$4:$U19)=Y$2),$S19,"")</f>
        <v/>
      </c>
      <c r="Z19" s="72" t="str">
        <f>IF(AND(ISNUMBER($S19),COUNT($U$4:$U19)=Z$2),$S19,"")</f>
        <v/>
      </c>
      <c r="AA19" s="72" t="str">
        <f>IF(AND(ISNUMBER($S19),COUNT($U$4:$U19)=AA$2),$S19,"")</f>
        <v/>
      </c>
      <c r="AB19" s="72" t="str">
        <f>IF(AND(ISNUMBER($S19),COUNT($U$4:$U19)=AB$2),$S19,"")</f>
        <v/>
      </c>
      <c r="AC19" s="72" t="str">
        <f>IF(AND(ISNUMBER($S19),COUNT($U$4:$U19)=AC$2),$S19,"")</f>
        <v/>
      </c>
      <c r="AD19" s="72" t="str">
        <f>IF(AND(ISNUMBER($S19),COUNT($U$4:$U19)=AD$2),$S19,"")</f>
        <v/>
      </c>
      <c r="AE19" s="72" t="str">
        <f>IF(AND(ISNUMBER($S19),COUNT($U$4:$U19)=AE$2),$S19,"")</f>
        <v/>
      </c>
      <c r="AF19" s="72" t="str">
        <f>IF(AND(ISNUMBER($S19),COUNT($U$4:$U19)=AF$2),$S19,"")</f>
        <v/>
      </c>
      <c r="AG19" s="72" t="str">
        <f>IF(AND(ISNUMBER($S19),COUNT($U$4:$U19)=AG$2),$S19,"")</f>
        <v/>
      </c>
      <c r="AH19" s="72" t="str">
        <f>IF(AND(ISNUMBER($S19),COUNT($U$4:$U19)=AH$2),$S19,"")</f>
        <v/>
      </c>
      <c r="AI19" s="72" t="str">
        <f>IF(AND(ISNUMBER($S19),COUNT($U$4:$U19)=AI$2),$S19,"")</f>
        <v/>
      </c>
      <c r="AJ19" s="51" t="e">
        <f>IFERROR(IF(COUNT($U$4:$U19)&lt;&gt;AJ$2,NA(),SLOPE(X$4:X$26,$R$4:$R$26)*($R19-COUNTIF(BH$4:BH19,"Hold"))+INTERCEPT(X$4:X$26,$R$4:$R$26)),NA())</f>
        <v>#N/A</v>
      </c>
      <c r="AK19" s="51" t="e">
        <f>IFERROR(IF(COUNT($U$4:$U19)&lt;&gt;AK$2,NA(),SLOPE(Y$4:Y$26,$R$4:$R$26)*($R19-COUNTIF(BI$4:BI19,"Hold"))+INTERCEPT(Y$4:Y$26,$R$4:$R$26)),NA())</f>
        <v>#N/A</v>
      </c>
      <c r="AL19" s="51" t="e">
        <f>IFERROR(IF(COUNT($U$4:$U19)&lt;&gt;AL$2,NA(),SLOPE(Z$4:Z$26,$R$4:$R$26)*($R19-COUNTIF(BJ$4:BJ19,"Hold"))+INTERCEPT(Z$4:Z$26,$R$4:$R$26)),NA())</f>
        <v>#N/A</v>
      </c>
      <c r="AM19" s="51" t="e">
        <f>IFERROR(IF(COUNT($U$4:$U19)&lt;&gt;AM$2,NA(),SLOPE(AA$4:AA$26,$R$4:$R$26)*($R19-COUNTIF(BK$4:BK19,"Hold"))+INTERCEPT(AA$4:AA$26,$R$4:$R$26)),NA())</f>
        <v>#N/A</v>
      </c>
      <c r="AN19" s="51" t="e">
        <f>IFERROR(IF(COUNT($U$4:$U19)&lt;&gt;AN$2,NA(),SLOPE(AB$4:AB$26,$R$4:$R$26)*($R19-COUNTIF(BL$4:BL19,"Hold"))+INTERCEPT(AB$4:AB$26,$R$4:$R$26)),NA())</f>
        <v>#N/A</v>
      </c>
      <c r="AO19" s="51" t="e">
        <f>IFERROR(IF(COUNT($U$4:$U19)&lt;&gt;AO$2,NA(),SLOPE(AC$4:AC$26,$R$4:$R$26)*($R19-COUNTIF(BM$4:BM19,"Hold"))+INTERCEPT(AC$4:AC$26,$R$4:$R$26)),NA())</f>
        <v>#N/A</v>
      </c>
      <c r="AP19" s="51" t="e">
        <f>IFERROR(IF(COUNT($U$4:$U19)&lt;&gt;AP$2,NA(),SLOPE(AD$4:AD$26,$R$4:$R$26)*($R19-COUNTIF(BN$4:BN19,"Hold"))+INTERCEPT(AD$4:AD$26,$R$4:$R$26)),NA())</f>
        <v>#N/A</v>
      </c>
      <c r="AQ19" s="51" t="e">
        <f>IFERROR(IF(COUNT($U$4:$U19)&lt;&gt;AQ$2,NA(),SLOPE(AE$4:AE$26,$R$4:$R$26)*($R19-COUNTIF(BO$4:BO19,"Hold"))+INTERCEPT(AE$4:AE$26,$R$4:$R$26)),NA())</f>
        <v>#N/A</v>
      </c>
      <c r="AR19" s="51" t="e">
        <f>IFERROR(IF(COUNT($U$4:$U19)&lt;&gt;AR$2,NA(),SLOPE(AF$4:AF$26,$R$4:$R$26)*($R19-COUNTIF(BP$4:BP19,"Hold"))+INTERCEPT(AF$4:AF$26,$R$4:$R$26)),NA())</f>
        <v>#N/A</v>
      </c>
      <c r="AS19" s="51" t="e">
        <f>IFERROR(IF(COUNT($U$4:$U19)&lt;&gt;AS$2,NA(),SLOPE(AG$4:AG$26,$R$4:$R$26)*($R19-COUNTIF(BQ$4:BQ19,"Hold"))+INTERCEPT(AG$4:AG$26,$R$4:$R$26)),NA())</f>
        <v>#N/A</v>
      </c>
      <c r="AT19" s="51" t="e">
        <f>IFERROR(IF(COUNT($U$4:$U19)&lt;&gt;AT$2,NA(),SLOPE(AH$4:AH$26,$R$4:$R$26)*($R19-COUNTIF(BR$4:BR19,"Hold"))+INTERCEPT(AH$4:AH$26,$R$4:$R$26)),NA())</f>
        <v>#N/A</v>
      </c>
      <c r="AU19" s="51" t="e">
        <f>IFERROR(IF(COUNT($U$4:$U19)&lt;&gt;AU$2,NA(),SLOPE(AI$4:AI$26,$R$4:$R$26)*($R19-COUNTIF(BS$4:BS19,"Hold"))+INTERCEPT(AI$4:AI$26,$R$4:$R$26)),NA())</f>
        <v>#N/A</v>
      </c>
      <c r="AV19" s="57" t="e">
        <f>IF(AND(ISNUMBER($U19),COUNT($U$4:$U19)=AV$2),$G19,IF($H19="Hold",AV18,IF(COUNT($U$4:$U19)=AV$2,$V19+AV18,NA())))</f>
        <v>#N/A</v>
      </c>
      <c r="AW19" s="57" t="e">
        <f>IF(AND(ISNUMBER($U19),COUNT($U$4:$U19)=AW$2),$G19,IF($H19="Hold",AW18,IF(COUNT($U$4:$U19)=AW$2,$V19+AW18,NA())))</f>
        <v>#N/A</v>
      </c>
      <c r="AX19" s="57" t="e">
        <f>IF(AND(ISNUMBER($U19),COUNT($U$4:$U19)=AX$2),$G19,IF($H19="Hold",AX18,IF(COUNT($U$4:$U19)=AX$2,$V19+AX18,NA())))</f>
        <v>#N/A</v>
      </c>
      <c r="AY19" s="57" t="e">
        <f>IF(AND(ISNUMBER($U19),COUNT($U$4:$U19)=AY$2),$G19,IF($H19="Hold",AY18,IF(COUNT($U$4:$U19)=AY$2,$V19+AY18,NA())))</f>
        <v>#N/A</v>
      </c>
      <c r="AZ19" s="57" t="e">
        <f>IF(AND(ISNUMBER($U19),COUNT($U$4:$U19)=AZ$2),$G19,IF($H19="Hold",AZ18,IF(COUNT($U$4:$U19)=AZ$2,$V19+AZ18,NA())))</f>
        <v>#N/A</v>
      </c>
      <c r="BA19" s="57" t="e">
        <f>IF(AND(ISNUMBER($U19),COUNT($U$4:$U19)=BA$2),$G19,IF($H19="Hold",BA18,IF(COUNT($U$4:$U19)=BA$2,$V19+BA18,NA())))</f>
        <v>#N/A</v>
      </c>
      <c r="BB19" s="57" t="e">
        <f>IF(AND(ISNUMBER($U19),COUNT($U$4:$U19)=BB$2),$G19,IF($H19="Hold",BB18,IF(COUNT($U$4:$U19)=BB$2,$V19+BB18,NA())))</f>
        <v>#N/A</v>
      </c>
      <c r="BC19" s="57" t="e">
        <f>IF(AND(ISNUMBER($U19),COUNT($U$4:$U19)=BC$2),$G19,IF($H19="Hold",BC18,IF(COUNT($U$4:$U19)=BC$2,$V19+BC18,NA())))</f>
        <v>#N/A</v>
      </c>
      <c r="BD19" s="57" t="e">
        <f>IF(AND(ISNUMBER($U19),COUNT($U$4:$U19)=BD$2),$G19,IF($H19="Hold",BD18,IF(COUNT($U$4:$U19)=BD$2,$V19+BD18,NA())))</f>
        <v>#N/A</v>
      </c>
      <c r="BE19" s="57" t="e">
        <f>IF(AND(ISNUMBER($U19),COUNT($U$4:$U19)=BE$2),$G19,IF($H19="Hold",BE18,IF(COUNT($U$4:$U19)=BE$2,$V19+BE18,NA())))</f>
        <v>#N/A</v>
      </c>
      <c r="BF19" s="57" t="e">
        <f>IF(AND(ISNUMBER($U19),COUNT($U$4:$U19)=BF$2),$G19,IF($H19="Hold",BF18,IF(COUNT($U$4:$U19)=BF$2,$V19+BF18,NA())))</f>
        <v>#N/A</v>
      </c>
      <c r="BG19" s="57" t="e">
        <f>IF(AND(ISNUMBER($U19),COUNT($U$4:$U19)=BG$2),$G19,IF($H19="Hold",BG18,IF(COUNT($U$4:$U19)=BG$2,$V19+BG18,NA())))</f>
        <v>#N/A</v>
      </c>
      <c r="BH19" s="55" t="e">
        <f>IF(AND(COUNT($U$4:$U19)=BH$2,$H19="Hold"),"Hold",NA())</f>
        <v>#N/A</v>
      </c>
      <c r="BI19" s="55" t="e">
        <f>IF(AND(COUNT($U$4:$U19)=BI$2,$H19="Hold"),"Hold",NA())</f>
        <v>#N/A</v>
      </c>
      <c r="BJ19" s="55" t="e">
        <f>IF(AND(COUNT($U$4:$U19)=BJ$2,$H19="Hold"),"Hold",NA())</f>
        <v>#N/A</v>
      </c>
      <c r="BK19" s="55" t="e">
        <f>IF(AND(COUNT($U$4:$U19)=BK$2,$H19="Hold"),"Hold",NA())</f>
        <v>#N/A</v>
      </c>
      <c r="BL19" s="55" t="e">
        <f>IF(AND(COUNT($U$4:$U19)=BL$2,$H19="Hold"),"Hold",NA())</f>
        <v>#N/A</v>
      </c>
      <c r="BM19" s="55" t="e">
        <f>IF(AND(COUNT($U$4:$U19)=BM$2,$H19="Hold"),"Hold",NA())</f>
        <v>#N/A</v>
      </c>
      <c r="BN19" s="55" t="e">
        <f>IF(AND(COUNT($U$4:$U19)=BN$2,$H19="Hold"),"Hold",NA())</f>
        <v>#N/A</v>
      </c>
      <c r="BO19" s="55" t="e">
        <f>IF(AND(COUNT($U$4:$U19)=BO$2,$H19="Hold"),"Hold",NA())</f>
        <v>#N/A</v>
      </c>
      <c r="BP19" s="55" t="e">
        <f>IF(AND(COUNT($U$4:$U19)=BP$2,$H19="Hold"),"Hold",NA())</f>
        <v>#N/A</v>
      </c>
      <c r="BQ19" s="55" t="e">
        <f>IF(AND(COUNT($U$4:$U19)=BQ$2,$H19="Hold"),"Hold",NA())</f>
        <v>#N/A</v>
      </c>
      <c r="BR19" s="55" t="e">
        <f>IF(AND(COUNT($U$4:$U19)=BR$2,$H19="Hold"),"Hold",NA())</f>
        <v>#N/A</v>
      </c>
      <c r="BS19" s="55" t="e">
        <f>IF(AND(COUNT($U$4:$U19)=BS$2,$H19="Hold"),"Hold",NA())</f>
        <v>#N/A</v>
      </c>
    </row>
    <row r="20" spans="1:71" s="96" customFormat="1" ht="18.75" customHeight="1" x14ac:dyDescent="0.25">
      <c r="B20" s="23"/>
      <c r="C20" s="95"/>
      <c r="D20" s="9">
        <f t="shared" si="2"/>
        <v>32</v>
      </c>
      <c r="E20" s="10">
        <f t="shared" si="3"/>
        <v>42814</v>
      </c>
      <c r="F20" s="5" t="str">
        <f>IFERROR(IF(COUNT(G$4:G20)=0,"",IF(H20="Hold",F19,IF(ISNUMBER(U20),G20,F19+V20))),"")</f>
        <v/>
      </c>
      <c r="G20" s="13"/>
      <c r="H20" s="27"/>
      <c r="I20" s="17"/>
      <c r="J20" s="93"/>
      <c r="K20" s="34"/>
      <c r="L20" s="40" t="s">
        <v>66</v>
      </c>
      <c r="M20" s="126" t="s">
        <v>79</v>
      </c>
      <c r="N20" s="97">
        <v>5.55</v>
      </c>
      <c r="O20" s="75"/>
      <c r="P20" s="37"/>
      <c r="R20" s="46">
        <v>17</v>
      </c>
      <c r="S20" s="47" t="e">
        <f t="shared" si="0"/>
        <v>#N/A</v>
      </c>
      <c r="T20" s="47"/>
      <c r="U20" s="52" t="str">
        <f>IF(H20="30 Mins",$N$19,IF(H20="45 Mins",$N$20,IF(H20="60 Mins",$N$21,IF(H20="Alt 1",$N$22,IF(H20="Alt 2",$N$23,IF(H20="Alt 3",$N$24,IF(H20="Alt 4",$N$25,IF(H20="Alt 5",#REF!,IF(H20="Change",V19,"")))))))))</f>
        <v/>
      </c>
      <c r="V20" s="53" t="e">
        <f>IF(COUNT(U$4:U20)=0,NA(),IF(ISNUMBER(U20),U20,V19))</f>
        <v>#N/A</v>
      </c>
      <c r="W20" s="48" t="e">
        <f t="shared" si="1"/>
        <v>#N/A</v>
      </c>
      <c r="X20" s="72" t="str">
        <f>IF(AND(ISNUMBER($S20),COUNT($U$4:$U20)=X$2),$S20,"")</f>
        <v/>
      </c>
      <c r="Y20" s="72" t="str">
        <f>IF(AND(ISNUMBER($S20),COUNT($U$4:$U20)=Y$2),$S20,"")</f>
        <v/>
      </c>
      <c r="Z20" s="72" t="str">
        <f>IF(AND(ISNUMBER($S20),COUNT($U$4:$U20)=Z$2),$S20,"")</f>
        <v/>
      </c>
      <c r="AA20" s="72" t="str">
        <f>IF(AND(ISNUMBER($S20),COUNT($U$4:$U20)=AA$2),$S20,"")</f>
        <v/>
      </c>
      <c r="AB20" s="72" t="str">
        <f>IF(AND(ISNUMBER($S20),COUNT($U$4:$U20)=AB$2),$S20,"")</f>
        <v/>
      </c>
      <c r="AC20" s="72" t="str">
        <f>IF(AND(ISNUMBER($S20),COUNT($U$4:$U20)=AC$2),$S20,"")</f>
        <v/>
      </c>
      <c r="AD20" s="72" t="str">
        <f>IF(AND(ISNUMBER($S20),COUNT($U$4:$U20)=AD$2),$S20,"")</f>
        <v/>
      </c>
      <c r="AE20" s="72" t="str">
        <f>IF(AND(ISNUMBER($S20),COUNT($U$4:$U20)=AE$2),$S20,"")</f>
        <v/>
      </c>
      <c r="AF20" s="72" t="str">
        <f>IF(AND(ISNUMBER($S20),COUNT($U$4:$U20)=AF$2),$S20,"")</f>
        <v/>
      </c>
      <c r="AG20" s="72" t="str">
        <f>IF(AND(ISNUMBER($S20),COUNT($U$4:$U20)=AG$2),$S20,"")</f>
        <v/>
      </c>
      <c r="AH20" s="72" t="str">
        <f>IF(AND(ISNUMBER($S20),COUNT($U$4:$U20)=AH$2),$S20,"")</f>
        <v/>
      </c>
      <c r="AI20" s="72" t="str">
        <f>IF(AND(ISNUMBER($S20),COUNT($U$4:$U20)=AI$2),$S20,"")</f>
        <v/>
      </c>
      <c r="AJ20" s="51" t="e">
        <f>IFERROR(IF(COUNT($U$4:$U20)&lt;&gt;AJ$2,NA(),SLOPE(X$4:X$26,$R$4:$R$26)*($R20-COUNTIF(BH$4:BH20,"Hold"))+INTERCEPT(X$4:X$26,$R$4:$R$26)),NA())</f>
        <v>#N/A</v>
      </c>
      <c r="AK20" s="51" t="e">
        <f>IFERROR(IF(COUNT($U$4:$U20)&lt;&gt;AK$2,NA(),SLOPE(Y$4:Y$26,$R$4:$R$26)*($R20-COUNTIF(BI$4:BI20,"Hold"))+INTERCEPT(Y$4:Y$26,$R$4:$R$26)),NA())</f>
        <v>#N/A</v>
      </c>
      <c r="AL20" s="51" t="e">
        <f>IFERROR(IF(COUNT($U$4:$U20)&lt;&gt;AL$2,NA(),SLOPE(Z$4:Z$26,$R$4:$R$26)*($R20-COUNTIF(BJ$4:BJ20,"Hold"))+INTERCEPT(Z$4:Z$26,$R$4:$R$26)),NA())</f>
        <v>#N/A</v>
      </c>
      <c r="AM20" s="51" t="e">
        <f>IFERROR(IF(COUNT($U$4:$U20)&lt;&gt;AM$2,NA(),SLOPE(AA$4:AA$26,$R$4:$R$26)*($R20-COUNTIF(BK$4:BK20,"Hold"))+INTERCEPT(AA$4:AA$26,$R$4:$R$26)),NA())</f>
        <v>#N/A</v>
      </c>
      <c r="AN20" s="51" t="e">
        <f>IFERROR(IF(COUNT($U$4:$U20)&lt;&gt;AN$2,NA(),SLOPE(AB$4:AB$26,$R$4:$R$26)*($R20-COUNTIF(BL$4:BL20,"Hold"))+INTERCEPT(AB$4:AB$26,$R$4:$R$26)),NA())</f>
        <v>#N/A</v>
      </c>
      <c r="AO20" s="51" t="e">
        <f>IFERROR(IF(COUNT($U$4:$U20)&lt;&gt;AO$2,NA(),SLOPE(AC$4:AC$26,$R$4:$R$26)*($R20-COUNTIF(BM$4:BM20,"Hold"))+INTERCEPT(AC$4:AC$26,$R$4:$R$26)),NA())</f>
        <v>#N/A</v>
      </c>
      <c r="AP20" s="51" t="e">
        <f>IFERROR(IF(COUNT($U$4:$U20)&lt;&gt;AP$2,NA(),SLOPE(AD$4:AD$26,$R$4:$R$26)*($R20-COUNTIF(BN$4:BN20,"Hold"))+INTERCEPT(AD$4:AD$26,$R$4:$R$26)),NA())</f>
        <v>#N/A</v>
      </c>
      <c r="AQ20" s="51" t="e">
        <f>IFERROR(IF(COUNT($U$4:$U20)&lt;&gt;AQ$2,NA(),SLOPE(AE$4:AE$26,$R$4:$R$26)*($R20-COUNTIF(BO$4:BO20,"Hold"))+INTERCEPT(AE$4:AE$26,$R$4:$R$26)),NA())</f>
        <v>#N/A</v>
      </c>
      <c r="AR20" s="51" t="e">
        <f>IFERROR(IF(COUNT($U$4:$U20)&lt;&gt;AR$2,NA(),SLOPE(AF$4:AF$26,$R$4:$R$26)*($R20-COUNTIF(BP$4:BP20,"Hold"))+INTERCEPT(AF$4:AF$26,$R$4:$R$26)),NA())</f>
        <v>#N/A</v>
      </c>
      <c r="AS20" s="51" t="e">
        <f>IFERROR(IF(COUNT($U$4:$U20)&lt;&gt;AS$2,NA(),SLOPE(AG$4:AG$26,$R$4:$R$26)*($R20-COUNTIF(BQ$4:BQ20,"Hold"))+INTERCEPT(AG$4:AG$26,$R$4:$R$26)),NA())</f>
        <v>#N/A</v>
      </c>
      <c r="AT20" s="51" t="e">
        <f>IFERROR(IF(COUNT($U$4:$U20)&lt;&gt;AT$2,NA(),SLOPE(AH$4:AH$26,$R$4:$R$26)*($R20-COUNTIF(BR$4:BR20,"Hold"))+INTERCEPT(AH$4:AH$26,$R$4:$R$26)),NA())</f>
        <v>#N/A</v>
      </c>
      <c r="AU20" s="51" t="e">
        <f>IFERROR(IF(COUNT($U$4:$U20)&lt;&gt;AU$2,NA(),SLOPE(AI$4:AI$26,$R$4:$R$26)*($R20-COUNTIF(BS$4:BS20,"Hold"))+INTERCEPT(AI$4:AI$26,$R$4:$R$26)),NA())</f>
        <v>#N/A</v>
      </c>
      <c r="AV20" s="57" t="e">
        <f>IF(AND(ISNUMBER($U20),COUNT($U$4:$U20)=AV$2),$G20,IF($H20="Hold",AV19,IF(COUNT($U$4:$U20)=AV$2,$V20+AV19,NA())))</f>
        <v>#N/A</v>
      </c>
      <c r="AW20" s="57" t="e">
        <f>IF(AND(ISNUMBER($U20),COUNT($U$4:$U20)=AW$2),$G20,IF($H20="Hold",AW19,IF(COUNT($U$4:$U20)=AW$2,$V20+AW19,NA())))</f>
        <v>#N/A</v>
      </c>
      <c r="AX20" s="57" t="e">
        <f>IF(AND(ISNUMBER($U20),COUNT($U$4:$U20)=AX$2),$G20,IF($H20="Hold",AX19,IF(COUNT($U$4:$U20)=AX$2,$V20+AX19,NA())))</f>
        <v>#N/A</v>
      </c>
      <c r="AY20" s="57" t="e">
        <f>IF(AND(ISNUMBER($U20),COUNT($U$4:$U20)=AY$2),$G20,IF($H20="Hold",AY19,IF(COUNT($U$4:$U20)=AY$2,$V20+AY19,NA())))</f>
        <v>#N/A</v>
      </c>
      <c r="AZ20" s="57" t="e">
        <f>IF(AND(ISNUMBER($U20),COUNT($U$4:$U20)=AZ$2),$G20,IF($H20="Hold",AZ19,IF(COUNT($U$4:$U20)=AZ$2,$V20+AZ19,NA())))</f>
        <v>#N/A</v>
      </c>
      <c r="BA20" s="57" t="e">
        <f>IF(AND(ISNUMBER($U20),COUNT($U$4:$U20)=BA$2),$G20,IF($H20="Hold",BA19,IF(COUNT($U$4:$U20)=BA$2,$V20+BA19,NA())))</f>
        <v>#N/A</v>
      </c>
      <c r="BB20" s="57" t="e">
        <f>IF(AND(ISNUMBER($U20),COUNT($U$4:$U20)=BB$2),$G20,IF($H20="Hold",BB19,IF(COUNT($U$4:$U20)=BB$2,$V20+BB19,NA())))</f>
        <v>#N/A</v>
      </c>
      <c r="BC20" s="57" t="e">
        <f>IF(AND(ISNUMBER($U20),COUNT($U$4:$U20)=BC$2),$G20,IF($H20="Hold",BC19,IF(COUNT($U$4:$U20)=BC$2,$V20+BC19,NA())))</f>
        <v>#N/A</v>
      </c>
      <c r="BD20" s="57" t="e">
        <f>IF(AND(ISNUMBER($U20),COUNT($U$4:$U20)=BD$2),$G20,IF($H20="Hold",BD19,IF(COUNT($U$4:$U20)=BD$2,$V20+BD19,NA())))</f>
        <v>#N/A</v>
      </c>
      <c r="BE20" s="57" t="e">
        <f>IF(AND(ISNUMBER($U20),COUNT($U$4:$U20)=BE$2),$G20,IF($H20="Hold",BE19,IF(COUNT($U$4:$U20)=BE$2,$V20+BE19,NA())))</f>
        <v>#N/A</v>
      </c>
      <c r="BF20" s="57" t="e">
        <f>IF(AND(ISNUMBER($U20),COUNT($U$4:$U20)=BF$2),$G20,IF($H20="Hold",BF19,IF(COUNT($U$4:$U20)=BF$2,$V20+BF19,NA())))</f>
        <v>#N/A</v>
      </c>
      <c r="BG20" s="57" t="e">
        <f>IF(AND(ISNUMBER($U20),COUNT($U$4:$U20)=BG$2),$G20,IF($H20="Hold",BG19,IF(COUNT($U$4:$U20)=BG$2,$V20+BG19,NA())))</f>
        <v>#N/A</v>
      </c>
      <c r="BH20" s="55" t="e">
        <f>IF(AND(COUNT($U$4:$U20)=BH$2,$H20="Hold"),"Hold",NA())</f>
        <v>#N/A</v>
      </c>
      <c r="BI20" s="55" t="e">
        <f>IF(AND(COUNT($U$4:$U20)=BI$2,$H20="Hold"),"Hold",NA())</f>
        <v>#N/A</v>
      </c>
      <c r="BJ20" s="55" t="e">
        <f>IF(AND(COUNT($U$4:$U20)=BJ$2,$H20="Hold"),"Hold",NA())</f>
        <v>#N/A</v>
      </c>
      <c r="BK20" s="55" t="e">
        <f>IF(AND(COUNT($U$4:$U20)=BK$2,$H20="Hold"),"Hold",NA())</f>
        <v>#N/A</v>
      </c>
      <c r="BL20" s="55" t="e">
        <f>IF(AND(COUNT($U$4:$U20)=BL$2,$H20="Hold"),"Hold",NA())</f>
        <v>#N/A</v>
      </c>
      <c r="BM20" s="55" t="e">
        <f>IF(AND(COUNT($U$4:$U20)=BM$2,$H20="Hold"),"Hold",NA())</f>
        <v>#N/A</v>
      </c>
      <c r="BN20" s="55" t="e">
        <f>IF(AND(COUNT($U$4:$U20)=BN$2,$H20="Hold"),"Hold",NA())</f>
        <v>#N/A</v>
      </c>
      <c r="BO20" s="55" t="e">
        <f>IF(AND(COUNT($U$4:$U20)=BO$2,$H20="Hold"),"Hold",NA())</f>
        <v>#N/A</v>
      </c>
      <c r="BP20" s="55" t="e">
        <f>IF(AND(COUNT($U$4:$U20)=BP$2,$H20="Hold"),"Hold",NA())</f>
        <v>#N/A</v>
      </c>
      <c r="BQ20" s="55" t="e">
        <f>IF(AND(COUNT($U$4:$U20)=BQ$2,$H20="Hold"),"Hold",NA())</f>
        <v>#N/A</v>
      </c>
      <c r="BR20" s="55" t="e">
        <f>IF(AND(COUNT($U$4:$U20)=BR$2,$H20="Hold"),"Hold",NA())</f>
        <v>#N/A</v>
      </c>
      <c r="BS20" s="55" t="e">
        <f>IF(AND(COUNT($U$4:$U20)=BS$2,$H20="Hold"),"Hold",NA())</f>
        <v>#N/A</v>
      </c>
    </row>
    <row r="21" spans="1:71" s="96" customFormat="1" ht="18.75" customHeight="1" x14ac:dyDescent="0.25">
      <c r="B21" s="23"/>
      <c r="C21" s="95"/>
      <c r="D21" s="9">
        <f t="shared" si="2"/>
        <v>34</v>
      </c>
      <c r="E21" s="10">
        <f t="shared" si="3"/>
        <v>42828</v>
      </c>
      <c r="F21" s="5" t="str">
        <f>IFERROR(IF(COUNT(G$4:G21)=0,"",IF(H21="Hold",F20,IF(ISNUMBER(U21),G21,F20+V21))),"")</f>
        <v/>
      </c>
      <c r="G21" s="13"/>
      <c r="H21" s="27"/>
      <c r="I21" s="17"/>
      <c r="J21" s="93"/>
      <c r="K21" s="34"/>
      <c r="L21" s="25" t="s">
        <v>67</v>
      </c>
      <c r="M21" s="133" t="s">
        <v>79</v>
      </c>
      <c r="N21" s="97">
        <v>6.6</v>
      </c>
      <c r="O21" s="75"/>
      <c r="P21" s="37"/>
      <c r="R21" s="46">
        <v>18</v>
      </c>
      <c r="S21" s="47" t="e">
        <f t="shared" si="0"/>
        <v>#N/A</v>
      </c>
      <c r="T21" s="47"/>
      <c r="U21" s="52" t="str">
        <f>IF(H21="30 Mins",$N$19,IF(H21="45 Mins",$N$20,IF(H21="60 Mins",$N$21,IF(H21="Alt 1",$N$22,IF(H21="Alt 2",$N$23,IF(H21="Alt 3",$N$24,IF(H21="Alt 4",$N$25,IF(H21="Alt 5",#REF!,IF(H21="Change",V20,"")))))))))</f>
        <v/>
      </c>
      <c r="V21" s="53" t="e">
        <f>IF(COUNT(U$4:U21)=0,NA(),IF(ISNUMBER(U21),U21,V20))</f>
        <v>#N/A</v>
      </c>
      <c r="W21" s="48" t="e">
        <f t="shared" si="1"/>
        <v>#N/A</v>
      </c>
      <c r="X21" s="72" t="str">
        <f>IF(AND(ISNUMBER($S21),COUNT($U$4:$U21)=X$2),$S21,"")</f>
        <v/>
      </c>
      <c r="Y21" s="72" t="str">
        <f>IF(AND(ISNUMBER($S21),COUNT($U$4:$U21)=Y$2),$S21,"")</f>
        <v/>
      </c>
      <c r="Z21" s="72" t="str">
        <f>IF(AND(ISNUMBER($S21),COUNT($U$4:$U21)=Z$2),$S21,"")</f>
        <v/>
      </c>
      <c r="AA21" s="72" t="str">
        <f>IF(AND(ISNUMBER($S21),COUNT($U$4:$U21)=AA$2),$S21,"")</f>
        <v/>
      </c>
      <c r="AB21" s="72" t="str">
        <f>IF(AND(ISNUMBER($S21),COUNT($U$4:$U21)=AB$2),$S21,"")</f>
        <v/>
      </c>
      <c r="AC21" s="72" t="str">
        <f>IF(AND(ISNUMBER($S21),COUNT($U$4:$U21)=AC$2),$S21,"")</f>
        <v/>
      </c>
      <c r="AD21" s="72" t="str">
        <f>IF(AND(ISNUMBER($S21),COUNT($U$4:$U21)=AD$2),$S21,"")</f>
        <v/>
      </c>
      <c r="AE21" s="72" t="str">
        <f>IF(AND(ISNUMBER($S21),COUNT($U$4:$U21)=AE$2),$S21,"")</f>
        <v/>
      </c>
      <c r="AF21" s="72" t="str">
        <f>IF(AND(ISNUMBER($S21),COUNT($U$4:$U21)=AF$2),$S21,"")</f>
        <v/>
      </c>
      <c r="AG21" s="72" t="str">
        <f>IF(AND(ISNUMBER($S21),COUNT($U$4:$U21)=AG$2),$S21,"")</f>
        <v/>
      </c>
      <c r="AH21" s="72" t="str">
        <f>IF(AND(ISNUMBER($S21),COUNT($U$4:$U21)=AH$2),$S21,"")</f>
        <v/>
      </c>
      <c r="AI21" s="72" t="str">
        <f>IF(AND(ISNUMBER($S21),COUNT($U$4:$U21)=AI$2),$S21,"")</f>
        <v/>
      </c>
      <c r="AJ21" s="51" t="e">
        <f>IFERROR(IF(COUNT($U$4:$U21)&lt;&gt;AJ$2,NA(),SLOPE(X$4:X$26,$R$4:$R$26)*($R21-COUNTIF(BH$4:BH21,"Hold"))+INTERCEPT(X$4:X$26,$R$4:$R$26)),NA())</f>
        <v>#N/A</v>
      </c>
      <c r="AK21" s="51" t="e">
        <f>IFERROR(IF(COUNT($U$4:$U21)&lt;&gt;AK$2,NA(),SLOPE(Y$4:Y$26,$R$4:$R$26)*($R21-COUNTIF(BI$4:BI21,"Hold"))+INTERCEPT(Y$4:Y$26,$R$4:$R$26)),NA())</f>
        <v>#N/A</v>
      </c>
      <c r="AL21" s="51" t="e">
        <f>IFERROR(IF(COUNT($U$4:$U21)&lt;&gt;AL$2,NA(),SLOPE(Z$4:Z$26,$R$4:$R$26)*($R21-COUNTIF(BJ$4:BJ21,"Hold"))+INTERCEPT(Z$4:Z$26,$R$4:$R$26)),NA())</f>
        <v>#N/A</v>
      </c>
      <c r="AM21" s="51" t="e">
        <f>IFERROR(IF(COUNT($U$4:$U21)&lt;&gt;AM$2,NA(),SLOPE(AA$4:AA$26,$R$4:$R$26)*($R21-COUNTIF(BK$4:BK21,"Hold"))+INTERCEPT(AA$4:AA$26,$R$4:$R$26)),NA())</f>
        <v>#N/A</v>
      </c>
      <c r="AN21" s="51" t="e">
        <f>IFERROR(IF(COUNT($U$4:$U21)&lt;&gt;AN$2,NA(),SLOPE(AB$4:AB$26,$R$4:$R$26)*($R21-COUNTIF(BL$4:BL21,"Hold"))+INTERCEPT(AB$4:AB$26,$R$4:$R$26)),NA())</f>
        <v>#N/A</v>
      </c>
      <c r="AO21" s="51" t="e">
        <f>IFERROR(IF(COUNT($U$4:$U21)&lt;&gt;AO$2,NA(),SLOPE(AC$4:AC$26,$R$4:$R$26)*($R21-COUNTIF(BM$4:BM21,"Hold"))+INTERCEPT(AC$4:AC$26,$R$4:$R$26)),NA())</f>
        <v>#N/A</v>
      </c>
      <c r="AP21" s="51" t="e">
        <f>IFERROR(IF(COUNT($U$4:$U21)&lt;&gt;AP$2,NA(),SLOPE(AD$4:AD$26,$R$4:$R$26)*($R21-COUNTIF(BN$4:BN21,"Hold"))+INTERCEPT(AD$4:AD$26,$R$4:$R$26)),NA())</f>
        <v>#N/A</v>
      </c>
      <c r="AQ21" s="51" t="e">
        <f>IFERROR(IF(COUNT($U$4:$U21)&lt;&gt;AQ$2,NA(),SLOPE(AE$4:AE$26,$R$4:$R$26)*($R21-COUNTIF(BO$4:BO21,"Hold"))+INTERCEPT(AE$4:AE$26,$R$4:$R$26)),NA())</f>
        <v>#N/A</v>
      </c>
      <c r="AR21" s="51" t="e">
        <f>IFERROR(IF(COUNT($U$4:$U21)&lt;&gt;AR$2,NA(),SLOPE(AF$4:AF$26,$R$4:$R$26)*($R21-COUNTIF(BP$4:BP21,"Hold"))+INTERCEPT(AF$4:AF$26,$R$4:$R$26)),NA())</f>
        <v>#N/A</v>
      </c>
      <c r="AS21" s="51" t="e">
        <f>IFERROR(IF(COUNT($U$4:$U21)&lt;&gt;AS$2,NA(),SLOPE(AG$4:AG$26,$R$4:$R$26)*($R21-COUNTIF(BQ$4:BQ21,"Hold"))+INTERCEPT(AG$4:AG$26,$R$4:$R$26)),NA())</f>
        <v>#N/A</v>
      </c>
      <c r="AT21" s="51" t="e">
        <f>IFERROR(IF(COUNT($U$4:$U21)&lt;&gt;AT$2,NA(),SLOPE(AH$4:AH$26,$R$4:$R$26)*($R21-COUNTIF(BR$4:BR21,"Hold"))+INTERCEPT(AH$4:AH$26,$R$4:$R$26)),NA())</f>
        <v>#N/A</v>
      </c>
      <c r="AU21" s="51" t="e">
        <f>IFERROR(IF(COUNT($U$4:$U21)&lt;&gt;AU$2,NA(),SLOPE(AI$4:AI$26,$R$4:$R$26)*($R21-COUNTIF(BS$4:BS21,"Hold"))+INTERCEPT(AI$4:AI$26,$R$4:$R$26)),NA())</f>
        <v>#N/A</v>
      </c>
      <c r="AV21" s="57" t="e">
        <f>IF(AND(ISNUMBER($U21),COUNT($U$4:$U21)=AV$2),$G21,IF($H21="Hold",AV20,IF(COUNT($U$4:$U21)=AV$2,$V21+AV20,NA())))</f>
        <v>#N/A</v>
      </c>
      <c r="AW21" s="57" t="e">
        <f>IF(AND(ISNUMBER($U21),COUNT($U$4:$U21)=AW$2),$G21,IF($H21="Hold",AW20,IF(COUNT($U$4:$U21)=AW$2,$V21+AW20,NA())))</f>
        <v>#N/A</v>
      </c>
      <c r="AX21" s="57" t="e">
        <f>IF(AND(ISNUMBER($U21),COUNT($U$4:$U21)=AX$2),$G21,IF($H21="Hold",AX20,IF(COUNT($U$4:$U21)=AX$2,$V21+AX20,NA())))</f>
        <v>#N/A</v>
      </c>
      <c r="AY21" s="57" t="e">
        <f>IF(AND(ISNUMBER($U21),COUNT($U$4:$U21)=AY$2),$G21,IF($H21="Hold",AY20,IF(COUNT($U$4:$U21)=AY$2,$V21+AY20,NA())))</f>
        <v>#N/A</v>
      </c>
      <c r="AZ21" s="57" t="e">
        <f>IF(AND(ISNUMBER($U21),COUNT($U$4:$U21)=AZ$2),$G21,IF($H21="Hold",AZ20,IF(COUNT($U$4:$U21)=AZ$2,$V21+AZ20,NA())))</f>
        <v>#N/A</v>
      </c>
      <c r="BA21" s="57" t="e">
        <f>IF(AND(ISNUMBER($U21),COUNT($U$4:$U21)=BA$2),$G21,IF($H21="Hold",BA20,IF(COUNT($U$4:$U21)=BA$2,$V21+BA20,NA())))</f>
        <v>#N/A</v>
      </c>
      <c r="BB21" s="57" t="e">
        <f>IF(AND(ISNUMBER($U21),COUNT($U$4:$U21)=BB$2),$G21,IF($H21="Hold",BB20,IF(COUNT($U$4:$U21)=BB$2,$V21+BB20,NA())))</f>
        <v>#N/A</v>
      </c>
      <c r="BC21" s="57" t="e">
        <f>IF(AND(ISNUMBER($U21),COUNT($U$4:$U21)=BC$2),$G21,IF($H21="Hold",BC20,IF(COUNT($U$4:$U21)=BC$2,$V21+BC20,NA())))</f>
        <v>#N/A</v>
      </c>
      <c r="BD21" s="57" t="e">
        <f>IF(AND(ISNUMBER($U21),COUNT($U$4:$U21)=BD$2),$G21,IF($H21="Hold",BD20,IF(COUNT($U$4:$U21)=BD$2,$V21+BD20,NA())))</f>
        <v>#N/A</v>
      </c>
      <c r="BE21" s="57" t="e">
        <f>IF(AND(ISNUMBER($U21),COUNT($U$4:$U21)=BE$2),$G21,IF($H21="Hold",BE20,IF(COUNT($U$4:$U21)=BE$2,$V21+BE20,NA())))</f>
        <v>#N/A</v>
      </c>
      <c r="BF21" s="57" t="e">
        <f>IF(AND(ISNUMBER($U21),COUNT($U$4:$U21)=BF$2),$G21,IF($H21="Hold",BF20,IF(COUNT($U$4:$U21)=BF$2,$V21+BF20,NA())))</f>
        <v>#N/A</v>
      </c>
      <c r="BG21" s="57" t="e">
        <f>IF(AND(ISNUMBER($U21),COUNT($U$4:$U21)=BG$2),$G21,IF($H21="Hold",BG20,IF(COUNT($U$4:$U21)=BG$2,$V21+BG20,NA())))</f>
        <v>#N/A</v>
      </c>
      <c r="BH21" s="55" t="e">
        <f>IF(AND(COUNT($U$4:$U21)=BH$2,$H21="Hold"),"Hold",NA())</f>
        <v>#N/A</v>
      </c>
      <c r="BI21" s="55" t="e">
        <f>IF(AND(COUNT($U$4:$U21)=BI$2,$H21="Hold"),"Hold",NA())</f>
        <v>#N/A</v>
      </c>
      <c r="BJ21" s="55" t="e">
        <f>IF(AND(COUNT($U$4:$U21)=BJ$2,$H21="Hold"),"Hold",NA())</f>
        <v>#N/A</v>
      </c>
      <c r="BK21" s="55" t="e">
        <f>IF(AND(COUNT($U$4:$U21)=BK$2,$H21="Hold"),"Hold",NA())</f>
        <v>#N/A</v>
      </c>
      <c r="BL21" s="55" t="e">
        <f>IF(AND(COUNT($U$4:$U21)=BL$2,$H21="Hold"),"Hold",NA())</f>
        <v>#N/A</v>
      </c>
      <c r="BM21" s="55" t="e">
        <f>IF(AND(COUNT($U$4:$U21)=BM$2,$H21="Hold"),"Hold",NA())</f>
        <v>#N/A</v>
      </c>
      <c r="BN21" s="55" t="e">
        <f>IF(AND(COUNT($U$4:$U21)=BN$2,$H21="Hold"),"Hold",NA())</f>
        <v>#N/A</v>
      </c>
      <c r="BO21" s="55" t="e">
        <f>IF(AND(COUNT($U$4:$U21)=BO$2,$H21="Hold"),"Hold",NA())</f>
        <v>#N/A</v>
      </c>
      <c r="BP21" s="55" t="e">
        <f>IF(AND(COUNT($U$4:$U21)=BP$2,$H21="Hold"),"Hold",NA())</f>
        <v>#N/A</v>
      </c>
      <c r="BQ21" s="55" t="e">
        <f>IF(AND(COUNT($U$4:$U21)=BQ$2,$H21="Hold"),"Hold",NA())</f>
        <v>#N/A</v>
      </c>
      <c r="BR21" s="55" t="e">
        <f>IF(AND(COUNT($U$4:$U21)=BR$2,$H21="Hold"),"Hold",NA())</f>
        <v>#N/A</v>
      </c>
      <c r="BS21" s="55" t="e">
        <f>IF(AND(COUNT($U$4:$U21)=BS$2,$H21="Hold"),"Hold",NA())</f>
        <v>#N/A</v>
      </c>
    </row>
    <row r="22" spans="1:71" s="96" customFormat="1" ht="18.75" customHeight="1" thickBot="1" x14ac:dyDescent="0.3">
      <c r="B22" s="23"/>
      <c r="C22" s="95"/>
      <c r="D22" s="9">
        <f t="shared" si="2"/>
        <v>36</v>
      </c>
      <c r="E22" s="10">
        <f t="shared" si="3"/>
        <v>42842</v>
      </c>
      <c r="F22" s="5" t="str">
        <f>IFERROR(IF(COUNT(G$4:G22)=0,"",IF(H22="Hold",F21,IF(ISNUMBER(U22),G22,F21+V22))),"")</f>
        <v/>
      </c>
      <c r="G22" s="13"/>
      <c r="H22" s="27"/>
      <c r="I22" s="17"/>
      <c r="J22" s="93"/>
      <c r="K22" s="34"/>
      <c r="L22" s="123" t="s">
        <v>80</v>
      </c>
      <c r="M22" s="128" t="s">
        <v>79</v>
      </c>
      <c r="N22" s="77"/>
      <c r="O22" s="153" t="str">
        <f>IF(AND(COUNTIF($H$4:$H$26,"Alt 1")&gt;0,ISBLANK(N22)),"← RoI* Needed","")</f>
        <v/>
      </c>
      <c r="P22" s="154"/>
      <c r="R22" s="46">
        <v>19</v>
      </c>
      <c r="S22" s="47" t="e">
        <f t="shared" si="0"/>
        <v>#N/A</v>
      </c>
      <c r="T22" s="47"/>
      <c r="U22" s="52" t="str">
        <f>IF(H22="30 Mins",$N$19,IF(H22="45 Mins",$N$20,IF(H22="60 Mins",$N$21,IF(H22="Alt 1",$N$22,IF(H22="Alt 2",$N$23,IF(H22="Alt 3",$N$24,IF(H22="Alt 4",$N$25,IF(H22="Alt 5",#REF!,IF(H22="Change",V21,"")))))))))</f>
        <v/>
      </c>
      <c r="V22" s="53" t="e">
        <f>IF(COUNT(U$4:U22)=0,NA(),IF(ISNUMBER(U22),U22,V21))</f>
        <v>#N/A</v>
      </c>
      <c r="W22" s="48" t="e">
        <f t="shared" si="1"/>
        <v>#N/A</v>
      </c>
      <c r="X22" s="72" t="str">
        <f>IF(AND(ISNUMBER($S22),COUNT($U$4:$U22)=X$2),$S22,"")</f>
        <v/>
      </c>
      <c r="Y22" s="72" t="str">
        <f>IF(AND(ISNUMBER($S22),COUNT($U$4:$U22)=Y$2),$S22,"")</f>
        <v/>
      </c>
      <c r="Z22" s="72" t="str">
        <f>IF(AND(ISNUMBER($S22),COUNT($U$4:$U22)=Z$2),$S22,"")</f>
        <v/>
      </c>
      <c r="AA22" s="72" t="str">
        <f>IF(AND(ISNUMBER($S22),COUNT($U$4:$U22)=AA$2),$S22,"")</f>
        <v/>
      </c>
      <c r="AB22" s="72" t="str">
        <f>IF(AND(ISNUMBER($S22),COUNT($U$4:$U22)=AB$2),$S22,"")</f>
        <v/>
      </c>
      <c r="AC22" s="72" t="str">
        <f>IF(AND(ISNUMBER($S22),COUNT($U$4:$U22)=AC$2),$S22,"")</f>
        <v/>
      </c>
      <c r="AD22" s="72" t="str">
        <f>IF(AND(ISNUMBER($S22),COUNT($U$4:$U22)=AD$2),$S22,"")</f>
        <v/>
      </c>
      <c r="AE22" s="72" t="str">
        <f>IF(AND(ISNUMBER($S22),COUNT($U$4:$U22)=AE$2),$S22,"")</f>
        <v/>
      </c>
      <c r="AF22" s="72" t="str">
        <f>IF(AND(ISNUMBER($S22),COUNT($U$4:$U22)=AF$2),$S22,"")</f>
        <v/>
      </c>
      <c r="AG22" s="72" t="str">
        <f>IF(AND(ISNUMBER($S22),COUNT($U$4:$U22)=AG$2),$S22,"")</f>
        <v/>
      </c>
      <c r="AH22" s="72" t="str">
        <f>IF(AND(ISNUMBER($S22),COUNT($U$4:$U22)=AH$2),$S22,"")</f>
        <v/>
      </c>
      <c r="AI22" s="72" t="str">
        <f>IF(AND(ISNUMBER($S22),COUNT($U$4:$U22)=AI$2),$S22,"")</f>
        <v/>
      </c>
      <c r="AJ22" s="51" t="e">
        <f>IFERROR(IF(COUNT($U$4:$U22)&lt;&gt;AJ$2,NA(),SLOPE(X$4:X$26,$R$4:$R$26)*($R22-COUNTIF(BH$4:BH22,"Hold"))+INTERCEPT(X$4:X$26,$R$4:$R$26)),NA())</f>
        <v>#N/A</v>
      </c>
      <c r="AK22" s="51" t="e">
        <f>IFERROR(IF(COUNT($U$4:$U22)&lt;&gt;AK$2,NA(),SLOPE(Y$4:Y$26,$R$4:$R$26)*($R22-COUNTIF(BI$4:BI22,"Hold"))+INTERCEPT(Y$4:Y$26,$R$4:$R$26)),NA())</f>
        <v>#N/A</v>
      </c>
      <c r="AL22" s="51" t="e">
        <f>IFERROR(IF(COUNT($U$4:$U22)&lt;&gt;AL$2,NA(),SLOPE(Z$4:Z$26,$R$4:$R$26)*($R22-COUNTIF(BJ$4:BJ22,"Hold"))+INTERCEPT(Z$4:Z$26,$R$4:$R$26)),NA())</f>
        <v>#N/A</v>
      </c>
      <c r="AM22" s="51" t="e">
        <f>IFERROR(IF(COUNT($U$4:$U22)&lt;&gt;AM$2,NA(),SLOPE(AA$4:AA$26,$R$4:$R$26)*($R22-COUNTIF(BK$4:BK22,"Hold"))+INTERCEPT(AA$4:AA$26,$R$4:$R$26)),NA())</f>
        <v>#N/A</v>
      </c>
      <c r="AN22" s="51" t="e">
        <f>IFERROR(IF(COUNT($U$4:$U22)&lt;&gt;AN$2,NA(),SLOPE(AB$4:AB$26,$R$4:$R$26)*($R22-COUNTIF(BL$4:BL22,"Hold"))+INTERCEPT(AB$4:AB$26,$R$4:$R$26)),NA())</f>
        <v>#N/A</v>
      </c>
      <c r="AO22" s="51" t="e">
        <f>IFERROR(IF(COUNT($U$4:$U22)&lt;&gt;AO$2,NA(),SLOPE(AC$4:AC$26,$R$4:$R$26)*($R22-COUNTIF(BM$4:BM22,"Hold"))+INTERCEPT(AC$4:AC$26,$R$4:$R$26)),NA())</f>
        <v>#N/A</v>
      </c>
      <c r="AP22" s="51" t="e">
        <f>IFERROR(IF(COUNT($U$4:$U22)&lt;&gt;AP$2,NA(),SLOPE(AD$4:AD$26,$R$4:$R$26)*($R22-COUNTIF(BN$4:BN22,"Hold"))+INTERCEPT(AD$4:AD$26,$R$4:$R$26)),NA())</f>
        <v>#N/A</v>
      </c>
      <c r="AQ22" s="51" t="e">
        <f>IFERROR(IF(COUNT($U$4:$U22)&lt;&gt;AQ$2,NA(),SLOPE(AE$4:AE$26,$R$4:$R$26)*($R22-COUNTIF(BO$4:BO22,"Hold"))+INTERCEPT(AE$4:AE$26,$R$4:$R$26)),NA())</f>
        <v>#N/A</v>
      </c>
      <c r="AR22" s="51" t="e">
        <f>IFERROR(IF(COUNT($U$4:$U22)&lt;&gt;AR$2,NA(),SLOPE(AF$4:AF$26,$R$4:$R$26)*($R22-COUNTIF(BP$4:BP22,"Hold"))+INTERCEPT(AF$4:AF$26,$R$4:$R$26)),NA())</f>
        <v>#N/A</v>
      </c>
      <c r="AS22" s="51" t="e">
        <f>IFERROR(IF(COUNT($U$4:$U22)&lt;&gt;AS$2,NA(),SLOPE(AG$4:AG$26,$R$4:$R$26)*($R22-COUNTIF(BQ$4:BQ22,"Hold"))+INTERCEPT(AG$4:AG$26,$R$4:$R$26)),NA())</f>
        <v>#N/A</v>
      </c>
      <c r="AT22" s="51" t="e">
        <f>IFERROR(IF(COUNT($U$4:$U22)&lt;&gt;AT$2,NA(),SLOPE(AH$4:AH$26,$R$4:$R$26)*($R22-COUNTIF(BR$4:BR22,"Hold"))+INTERCEPT(AH$4:AH$26,$R$4:$R$26)),NA())</f>
        <v>#N/A</v>
      </c>
      <c r="AU22" s="51" t="e">
        <f>IFERROR(IF(COUNT($U$4:$U22)&lt;&gt;AU$2,NA(),SLOPE(AI$4:AI$26,$R$4:$R$26)*($R22-COUNTIF(BS$4:BS22,"Hold"))+INTERCEPT(AI$4:AI$26,$R$4:$R$26)),NA())</f>
        <v>#N/A</v>
      </c>
      <c r="AV22" s="57" t="e">
        <f>IF(AND(ISNUMBER($U22),COUNT($U$4:$U22)=AV$2),$G22,IF($H22="Hold",AV21,IF(COUNT($U$4:$U22)=AV$2,$V22+AV21,NA())))</f>
        <v>#N/A</v>
      </c>
      <c r="AW22" s="57" t="e">
        <f>IF(AND(ISNUMBER($U22),COUNT($U$4:$U22)=AW$2),$G22,IF($H22="Hold",AW21,IF(COUNT($U$4:$U22)=AW$2,$V22+AW21,NA())))</f>
        <v>#N/A</v>
      </c>
      <c r="AX22" s="57" t="e">
        <f>IF(AND(ISNUMBER($U22),COUNT($U$4:$U22)=AX$2),$G22,IF($H22="Hold",AX21,IF(COUNT($U$4:$U22)=AX$2,$V22+AX21,NA())))</f>
        <v>#N/A</v>
      </c>
      <c r="AY22" s="57" t="e">
        <f>IF(AND(ISNUMBER($U22),COUNT($U$4:$U22)=AY$2),$G22,IF($H22="Hold",AY21,IF(COUNT($U$4:$U22)=AY$2,$V22+AY21,NA())))</f>
        <v>#N/A</v>
      </c>
      <c r="AZ22" s="57" t="e">
        <f>IF(AND(ISNUMBER($U22),COUNT($U$4:$U22)=AZ$2),$G22,IF($H22="Hold",AZ21,IF(COUNT($U$4:$U22)=AZ$2,$V22+AZ21,NA())))</f>
        <v>#N/A</v>
      </c>
      <c r="BA22" s="57" t="e">
        <f>IF(AND(ISNUMBER($U22),COUNT($U$4:$U22)=BA$2),$G22,IF($H22="Hold",BA21,IF(COUNT($U$4:$U22)=BA$2,$V22+BA21,NA())))</f>
        <v>#N/A</v>
      </c>
      <c r="BB22" s="57" t="e">
        <f>IF(AND(ISNUMBER($U22),COUNT($U$4:$U22)=BB$2),$G22,IF($H22="Hold",BB21,IF(COUNT($U$4:$U22)=BB$2,$V22+BB21,NA())))</f>
        <v>#N/A</v>
      </c>
      <c r="BC22" s="57" t="e">
        <f>IF(AND(ISNUMBER($U22),COUNT($U$4:$U22)=BC$2),$G22,IF($H22="Hold",BC21,IF(COUNT($U$4:$U22)=BC$2,$V22+BC21,NA())))</f>
        <v>#N/A</v>
      </c>
      <c r="BD22" s="57" t="e">
        <f>IF(AND(ISNUMBER($U22),COUNT($U$4:$U22)=BD$2),$G22,IF($H22="Hold",BD21,IF(COUNT($U$4:$U22)=BD$2,$V22+BD21,NA())))</f>
        <v>#N/A</v>
      </c>
      <c r="BE22" s="57" t="e">
        <f>IF(AND(ISNUMBER($U22),COUNT($U$4:$U22)=BE$2),$G22,IF($H22="Hold",BE21,IF(COUNT($U$4:$U22)=BE$2,$V22+BE21,NA())))</f>
        <v>#N/A</v>
      </c>
      <c r="BF22" s="57" t="e">
        <f>IF(AND(ISNUMBER($U22),COUNT($U$4:$U22)=BF$2),$G22,IF($H22="Hold",BF21,IF(COUNT($U$4:$U22)=BF$2,$V22+BF21,NA())))</f>
        <v>#N/A</v>
      </c>
      <c r="BG22" s="57" t="e">
        <f>IF(AND(ISNUMBER($U22),COUNT($U$4:$U22)=BG$2),$G22,IF($H22="Hold",BG21,IF(COUNT($U$4:$U22)=BG$2,$V22+BG21,NA())))</f>
        <v>#N/A</v>
      </c>
      <c r="BH22" s="55" t="e">
        <f>IF(AND(COUNT($U$4:$U22)=BH$2,$H22="Hold"),"Hold",NA())</f>
        <v>#N/A</v>
      </c>
      <c r="BI22" s="55" t="e">
        <f>IF(AND(COUNT($U$4:$U22)=BI$2,$H22="Hold"),"Hold",NA())</f>
        <v>#N/A</v>
      </c>
      <c r="BJ22" s="55" t="e">
        <f>IF(AND(COUNT($U$4:$U22)=BJ$2,$H22="Hold"),"Hold",NA())</f>
        <v>#N/A</v>
      </c>
      <c r="BK22" s="55" t="e">
        <f>IF(AND(COUNT($U$4:$U22)=BK$2,$H22="Hold"),"Hold",NA())</f>
        <v>#N/A</v>
      </c>
      <c r="BL22" s="55" t="e">
        <f>IF(AND(COUNT($U$4:$U22)=BL$2,$H22="Hold"),"Hold",NA())</f>
        <v>#N/A</v>
      </c>
      <c r="BM22" s="55" t="e">
        <f>IF(AND(COUNT($U$4:$U22)=BM$2,$H22="Hold"),"Hold",NA())</f>
        <v>#N/A</v>
      </c>
      <c r="BN22" s="55" t="e">
        <f>IF(AND(COUNT($U$4:$U22)=BN$2,$H22="Hold"),"Hold",NA())</f>
        <v>#N/A</v>
      </c>
      <c r="BO22" s="55" t="e">
        <f>IF(AND(COUNT($U$4:$U22)=BO$2,$H22="Hold"),"Hold",NA())</f>
        <v>#N/A</v>
      </c>
      <c r="BP22" s="55" t="e">
        <f>IF(AND(COUNT($U$4:$U22)=BP$2,$H22="Hold"),"Hold",NA())</f>
        <v>#N/A</v>
      </c>
      <c r="BQ22" s="55" t="e">
        <f>IF(AND(COUNT($U$4:$U22)=BQ$2,$H22="Hold"),"Hold",NA())</f>
        <v>#N/A</v>
      </c>
      <c r="BR22" s="55" t="e">
        <f>IF(AND(COUNT($U$4:$U22)=BR$2,$H22="Hold"),"Hold",NA())</f>
        <v>#N/A</v>
      </c>
      <c r="BS22" s="55" t="e">
        <f>IF(AND(COUNT($U$4:$U22)=BS$2,$H22="Hold"),"Hold",NA())</f>
        <v>#N/A</v>
      </c>
    </row>
    <row r="23" spans="1:71" s="96" customFormat="1" ht="18.75" customHeight="1" thickTop="1" x14ac:dyDescent="0.25">
      <c r="B23" s="23"/>
      <c r="C23" s="95"/>
      <c r="D23" s="9">
        <f t="shared" si="2"/>
        <v>38</v>
      </c>
      <c r="E23" s="10">
        <f t="shared" si="3"/>
        <v>42856</v>
      </c>
      <c r="F23" s="5" t="str">
        <f>IFERROR(IF(COUNT(G$4:G23)=0,"",IF(H23="Hold",F22,IF(ISNUMBER(U23),G23,F22+V23))),"")</f>
        <v/>
      </c>
      <c r="G23" s="13"/>
      <c r="H23" s="27"/>
      <c r="I23" s="17"/>
      <c r="J23" s="93"/>
      <c r="K23" s="34"/>
      <c r="L23" s="123" t="s">
        <v>81</v>
      </c>
      <c r="M23" s="128" t="s">
        <v>79</v>
      </c>
      <c r="N23" s="78"/>
      <c r="O23" s="153" t="str">
        <f>IF(AND(COUNTIF($H$4:$H$26,"Alt 2")&gt;0,ISBLANK(N23)),"← RoI* Needed","")</f>
        <v/>
      </c>
      <c r="P23" s="154"/>
      <c r="R23" s="46">
        <v>20</v>
      </c>
      <c r="S23" s="47" t="e">
        <f t="shared" si="0"/>
        <v>#N/A</v>
      </c>
      <c r="T23" s="47"/>
      <c r="U23" s="52" t="str">
        <f>IF(H23="30 Mins",$N$19,IF(H23="45 Mins",$N$20,IF(H23="60 Mins",$N$21,IF(H23="Alt 1",$N$22,IF(H23="Alt 2",$N$23,IF(H23="Alt 3",$N$24,IF(H23="Alt 4",$N$25,IF(H23="Alt 5",#REF!,IF(H23="Change",V22,"")))))))))</f>
        <v/>
      </c>
      <c r="V23" s="53" t="e">
        <f>IF(COUNT(U$4:U23)=0,NA(),IF(ISNUMBER(U23),U23,V22))</f>
        <v>#N/A</v>
      </c>
      <c r="W23" s="48" t="e">
        <f t="shared" si="1"/>
        <v>#N/A</v>
      </c>
      <c r="X23" s="72" t="str">
        <f>IF(AND(ISNUMBER($S23),COUNT($U$4:$U23)=X$2),$S23,"")</f>
        <v/>
      </c>
      <c r="Y23" s="72" t="str">
        <f>IF(AND(ISNUMBER($S23),COUNT($U$4:$U23)=Y$2),$S23,"")</f>
        <v/>
      </c>
      <c r="Z23" s="72" t="str">
        <f>IF(AND(ISNUMBER($S23),COUNT($U$4:$U23)=Z$2),$S23,"")</f>
        <v/>
      </c>
      <c r="AA23" s="72" t="str">
        <f>IF(AND(ISNUMBER($S23),COUNT($U$4:$U23)=AA$2),$S23,"")</f>
        <v/>
      </c>
      <c r="AB23" s="72" t="str">
        <f>IF(AND(ISNUMBER($S23),COUNT($U$4:$U23)=AB$2),$S23,"")</f>
        <v/>
      </c>
      <c r="AC23" s="72" t="str">
        <f>IF(AND(ISNUMBER($S23),COUNT($U$4:$U23)=AC$2),$S23,"")</f>
        <v/>
      </c>
      <c r="AD23" s="72" t="str">
        <f>IF(AND(ISNUMBER($S23),COUNT($U$4:$U23)=AD$2),$S23,"")</f>
        <v/>
      </c>
      <c r="AE23" s="72" t="str">
        <f>IF(AND(ISNUMBER($S23),COUNT($U$4:$U23)=AE$2),$S23,"")</f>
        <v/>
      </c>
      <c r="AF23" s="72" t="str">
        <f>IF(AND(ISNUMBER($S23),COUNT($U$4:$U23)=AF$2),$S23,"")</f>
        <v/>
      </c>
      <c r="AG23" s="72" t="str">
        <f>IF(AND(ISNUMBER($S23),COUNT($U$4:$U23)=AG$2),$S23,"")</f>
        <v/>
      </c>
      <c r="AH23" s="72" t="str">
        <f>IF(AND(ISNUMBER($S23),COUNT($U$4:$U23)=AH$2),$S23,"")</f>
        <v/>
      </c>
      <c r="AI23" s="72" t="str">
        <f>IF(AND(ISNUMBER($S23),COUNT($U$4:$U23)=AI$2),$S23,"")</f>
        <v/>
      </c>
      <c r="AJ23" s="51" t="e">
        <f>IFERROR(IF(COUNT($U$4:$U23)&lt;&gt;AJ$2,NA(),SLOPE(X$4:X$26,$R$4:$R$26)*($R23-COUNTIF(BH$4:BH23,"Hold"))+INTERCEPT(X$4:X$26,$R$4:$R$26)),NA())</f>
        <v>#N/A</v>
      </c>
      <c r="AK23" s="51" t="e">
        <f>IFERROR(IF(COUNT($U$4:$U23)&lt;&gt;AK$2,NA(),SLOPE(Y$4:Y$26,$R$4:$R$26)*($R23-COUNTIF(BI$4:BI23,"Hold"))+INTERCEPT(Y$4:Y$26,$R$4:$R$26)),NA())</f>
        <v>#N/A</v>
      </c>
      <c r="AL23" s="51" t="e">
        <f>IFERROR(IF(COUNT($U$4:$U23)&lt;&gt;AL$2,NA(),SLOPE(Z$4:Z$26,$R$4:$R$26)*($R23-COUNTIF(BJ$4:BJ23,"Hold"))+INTERCEPT(Z$4:Z$26,$R$4:$R$26)),NA())</f>
        <v>#N/A</v>
      </c>
      <c r="AM23" s="51" t="e">
        <f>IFERROR(IF(COUNT($U$4:$U23)&lt;&gt;AM$2,NA(),SLOPE(AA$4:AA$26,$R$4:$R$26)*($R23-COUNTIF(BK$4:BK23,"Hold"))+INTERCEPT(AA$4:AA$26,$R$4:$R$26)),NA())</f>
        <v>#N/A</v>
      </c>
      <c r="AN23" s="51" t="e">
        <f>IFERROR(IF(COUNT($U$4:$U23)&lt;&gt;AN$2,NA(),SLOPE(AB$4:AB$26,$R$4:$R$26)*($R23-COUNTIF(BL$4:BL23,"Hold"))+INTERCEPT(AB$4:AB$26,$R$4:$R$26)),NA())</f>
        <v>#N/A</v>
      </c>
      <c r="AO23" s="51" t="e">
        <f>IFERROR(IF(COUNT($U$4:$U23)&lt;&gt;AO$2,NA(),SLOPE(AC$4:AC$26,$R$4:$R$26)*($R23-COUNTIF(BM$4:BM23,"Hold"))+INTERCEPT(AC$4:AC$26,$R$4:$R$26)),NA())</f>
        <v>#N/A</v>
      </c>
      <c r="AP23" s="51" t="e">
        <f>IFERROR(IF(COUNT($U$4:$U23)&lt;&gt;AP$2,NA(),SLOPE(AD$4:AD$26,$R$4:$R$26)*($R23-COUNTIF(BN$4:BN23,"Hold"))+INTERCEPT(AD$4:AD$26,$R$4:$R$26)),NA())</f>
        <v>#N/A</v>
      </c>
      <c r="AQ23" s="51" t="e">
        <f>IFERROR(IF(COUNT($U$4:$U23)&lt;&gt;AQ$2,NA(),SLOPE(AE$4:AE$26,$R$4:$R$26)*($R23-COUNTIF(BO$4:BO23,"Hold"))+INTERCEPT(AE$4:AE$26,$R$4:$R$26)),NA())</f>
        <v>#N/A</v>
      </c>
      <c r="AR23" s="51" t="e">
        <f>IFERROR(IF(COUNT($U$4:$U23)&lt;&gt;AR$2,NA(),SLOPE(AF$4:AF$26,$R$4:$R$26)*($R23-COUNTIF(BP$4:BP23,"Hold"))+INTERCEPT(AF$4:AF$26,$R$4:$R$26)),NA())</f>
        <v>#N/A</v>
      </c>
      <c r="AS23" s="51" t="e">
        <f>IFERROR(IF(COUNT($U$4:$U23)&lt;&gt;AS$2,NA(),SLOPE(AG$4:AG$26,$R$4:$R$26)*($R23-COUNTIF(BQ$4:BQ23,"Hold"))+INTERCEPT(AG$4:AG$26,$R$4:$R$26)),NA())</f>
        <v>#N/A</v>
      </c>
      <c r="AT23" s="51" t="e">
        <f>IFERROR(IF(COUNT($U$4:$U23)&lt;&gt;AT$2,NA(),SLOPE(AH$4:AH$26,$R$4:$R$26)*($R23-COUNTIF(BR$4:BR23,"Hold"))+INTERCEPT(AH$4:AH$26,$R$4:$R$26)),NA())</f>
        <v>#N/A</v>
      </c>
      <c r="AU23" s="51" t="e">
        <f>IFERROR(IF(COUNT($U$4:$U23)&lt;&gt;AU$2,NA(),SLOPE(AI$4:AI$26,$R$4:$R$26)*($R23-COUNTIF(BS$4:BS23,"Hold"))+INTERCEPT(AI$4:AI$26,$R$4:$R$26)),NA())</f>
        <v>#N/A</v>
      </c>
      <c r="AV23" s="57" t="e">
        <f>IF(AND(ISNUMBER($U23),COUNT($U$4:$U23)=AV$2),$G23,IF($H23="Hold",AV22,IF(COUNT($U$4:$U23)=AV$2,$V23+AV22,NA())))</f>
        <v>#N/A</v>
      </c>
      <c r="AW23" s="57" t="e">
        <f>IF(AND(ISNUMBER($U23),COUNT($U$4:$U23)=AW$2),$G23,IF($H23="Hold",AW22,IF(COUNT($U$4:$U23)=AW$2,$V23+AW22,NA())))</f>
        <v>#N/A</v>
      </c>
      <c r="AX23" s="57" t="e">
        <f>IF(AND(ISNUMBER($U23),COUNT($U$4:$U23)=AX$2),$G23,IF($H23="Hold",AX22,IF(COUNT($U$4:$U23)=AX$2,$V23+AX22,NA())))</f>
        <v>#N/A</v>
      </c>
      <c r="AY23" s="57" t="e">
        <f>IF(AND(ISNUMBER($U23),COUNT($U$4:$U23)=AY$2),$G23,IF($H23="Hold",AY22,IF(COUNT($U$4:$U23)=AY$2,$V23+AY22,NA())))</f>
        <v>#N/A</v>
      </c>
      <c r="AZ23" s="57" t="e">
        <f>IF(AND(ISNUMBER($U23),COUNT($U$4:$U23)=AZ$2),$G23,IF($H23="Hold",AZ22,IF(COUNT($U$4:$U23)=AZ$2,$V23+AZ22,NA())))</f>
        <v>#N/A</v>
      </c>
      <c r="BA23" s="57" t="e">
        <f>IF(AND(ISNUMBER($U23),COUNT($U$4:$U23)=BA$2),$G23,IF($H23="Hold",BA22,IF(COUNT($U$4:$U23)=BA$2,$V23+BA22,NA())))</f>
        <v>#N/A</v>
      </c>
      <c r="BB23" s="57" t="e">
        <f>IF(AND(ISNUMBER($U23),COUNT($U$4:$U23)=BB$2),$G23,IF($H23="Hold",BB22,IF(COUNT($U$4:$U23)=BB$2,$V23+BB22,NA())))</f>
        <v>#N/A</v>
      </c>
      <c r="BC23" s="57" t="e">
        <f>IF(AND(ISNUMBER($U23),COUNT($U$4:$U23)=BC$2),$G23,IF($H23="Hold",BC22,IF(COUNT($U$4:$U23)=BC$2,$V23+BC22,NA())))</f>
        <v>#N/A</v>
      </c>
      <c r="BD23" s="57" t="e">
        <f>IF(AND(ISNUMBER($U23),COUNT($U$4:$U23)=BD$2),$G23,IF($H23="Hold",BD22,IF(COUNT($U$4:$U23)=BD$2,$V23+BD22,NA())))</f>
        <v>#N/A</v>
      </c>
      <c r="BE23" s="57" t="e">
        <f>IF(AND(ISNUMBER($U23),COUNT($U$4:$U23)=BE$2),$G23,IF($H23="Hold",BE22,IF(COUNT($U$4:$U23)=BE$2,$V23+BE22,NA())))</f>
        <v>#N/A</v>
      </c>
      <c r="BF23" s="57" t="e">
        <f>IF(AND(ISNUMBER($U23),COUNT($U$4:$U23)=BF$2),$G23,IF($H23="Hold",BF22,IF(COUNT($U$4:$U23)=BF$2,$V23+BF22,NA())))</f>
        <v>#N/A</v>
      </c>
      <c r="BG23" s="57" t="e">
        <f>IF(AND(ISNUMBER($U23),COUNT($U$4:$U23)=BG$2),$G23,IF($H23="Hold",BG22,IF(COUNT($U$4:$U23)=BG$2,$V23+BG22,NA())))</f>
        <v>#N/A</v>
      </c>
      <c r="BH23" s="55" t="e">
        <f>IF(AND(COUNT($U$4:$U23)=BH$2,$H23="Hold"),"Hold",NA())</f>
        <v>#N/A</v>
      </c>
      <c r="BI23" s="55" t="e">
        <f>IF(AND(COUNT($U$4:$U23)=BI$2,$H23="Hold"),"Hold",NA())</f>
        <v>#N/A</v>
      </c>
      <c r="BJ23" s="55" t="e">
        <f>IF(AND(COUNT($U$4:$U23)=BJ$2,$H23="Hold"),"Hold",NA())</f>
        <v>#N/A</v>
      </c>
      <c r="BK23" s="55" t="e">
        <f>IF(AND(COUNT($U$4:$U23)=BK$2,$H23="Hold"),"Hold",NA())</f>
        <v>#N/A</v>
      </c>
      <c r="BL23" s="55" t="e">
        <f>IF(AND(COUNT($U$4:$U23)=BL$2,$H23="Hold"),"Hold",NA())</f>
        <v>#N/A</v>
      </c>
      <c r="BM23" s="55" t="e">
        <f>IF(AND(COUNT($U$4:$U23)=BM$2,$H23="Hold"),"Hold",NA())</f>
        <v>#N/A</v>
      </c>
      <c r="BN23" s="55" t="e">
        <f>IF(AND(COUNT($U$4:$U23)=BN$2,$H23="Hold"),"Hold",NA())</f>
        <v>#N/A</v>
      </c>
      <c r="BO23" s="55" t="e">
        <f>IF(AND(COUNT($U$4:$U23)=BO$2,$H23="Hold"),"Hold",NA())</f>
        <v>#N/A</v>
      </c>
      <c r="BP23" s="55" t="e">
        <f>IF(AND(COUNT($U$4:$U23)=BP$2,$H23="Hold"),"Hold",NA())</f>
        <v>#N/A</v>
      </c>
      <c r="BQ23" s="55" t="e">
        <f>IF(AND(COUNT($U$4:$U23)=BQ$2,$H23="Hold"),"Hold",NA())</f>
        <v>#N/A</v>
      </c>
      <c r="BR23" s="55" t="e">
        <f>IF(AND(COUNT($U$4:$U23)=BR$2,$H23="Hold"),"Hold",NA())</f>
        <v>#N/A</v>
      </c>
      <c r="BS23" s="55" t="e">
        <f>IF(AND(COUNT($U$4:$U23)=BS$2,$H23="Hold"),"Hold",NA())</f>
        <v>#N/A</v>
      </c>
    </row>
    <row r="24" spans="1:71" s="96" customFormat="1" ht="18.75" customHeight="1" x14ac:dyDescent="0.25">
      <c r="B24" s="23"/>
      <c r="C24" s="95"/>
      <c r="D24" s="9">
        <f t="shared" si="2"/>
        <v>40</v>
      </c>
      <c r="E24" s="10">
        <f t="shared" si="3"/>
        <v>42870</v>
      </c>
      <c r="F24" s="5" t="str">
        <f>IFERROR(IF(COUNT(G$4:G24)=0,"",IF(H24="Hold",F23,IF(ISNUMBER(U24),G24,F23+V24))),"")</f>
        <v/>
      </c>
      <c r="G24" s="13"/>
      <c r="H24" s="27"/>
      <c r="I24" s="17"/>
      <c r="J24" s="93"/>
      <c r="K24" s="34"/>
      <c r="L24" s="151" t="s">
        <v>86</v>
      </c>
      <c r="M24" s="151"/>
      <c r="N24" s="151"/>
      <c r="O24" s="151"/>
      <c r="P24" s="37"/>
      <c r="R24" s="46">
        <v>21</v>
      </c>
      <c r="S24" s="47" t="e">
        <f t="shared" si="0"/>
        <v>#N/A</v>
      </c>
      <c r="T24" s="47"/>
      <c r="U24" s="52" t="str">
        <f>IF(H24="30 Mins",$N$19,IF(H24="45 Mins",$N$20,IF(H24="60 Mins",$N$21,IF(H24="Alt 1",$N$22,IF(H24="Alt 2",$N$23,IF(H24="Alt 3",$N$24,IF(H24="Alt 4",$N$25,IF(H24="Alt 5",#REF!,IF(H24="Change",V23,"")))))))))</f>
        <v/>
      </c>
      <c r="V24" s="53" t="e">
        <f>IF(COUNT(U$4:U24)=0,NA(),IF(ISNUMBER(U24),U24,V23))</f>
        <v>#N/A</v>
      </c>
      <c r="W24" s="48" t="e">
        <f t="shared" si="1"/>
        <v>#N/A</v>
      </c>
      <c r="X24" s="72" t="str">
        <f>IF(AND(ISNUMBER($S24),COUNT($U$4:$U24)=X$2),$S24,"")</f>
        <v/>
      </c>
      <c r="Y24" s="72" t="str">
        <f>IF(AND(ISNUMBER($S24),COUNT($U$4:$U24)=Y$2),$S24,"")</f>
        <v/>
      </c>
      <c r="Z24" s="72" t="str">
        <f>IF(AND(ISNUMBER($S24),COUNT($U$4:$U24)=Z$2),$S24,"")</f>
        <v/>
      </c>
      <c r="AA24" s="72" t="str">
        <f>IF(AND(ISNUMBER($S24),COUNT($U$4:$U24)=AA$2),$S24,"")</f>
        <v/>
      </c>
      <c r="AB24" s="72" t="str">
        <f>IF(AND(ISNUMBER($S24),COUNT($U$4:$U24)=AB$2),$S24,"")</f>
        <v/>
      </c>
      <c r="AC24" s="72" t="str">
        <f>IF(AND(ISNUMBER($S24),COUNT($U$4:$U24)=AC$2),$S24,"")</f>
        <v/>
      </c>
      <c r="AD24" s="72" t="str">
        <f>IF(AND(ISNUMBER($S24),COUNT($U$4:$U24)=AD$2),$S24,"")</f>
        <v/>
      </c>
      <c r="AE24" s="72" t="str">
        <f>IF(AND(ISNUMBER($S24),COUNT($U$4:$U24)=AE$2),$S24,"")</f>
        <v/>
      </c>
      <c r="AF24" s="72" t="str">
        <f>IF(AND(ISNUMBER($S24),COUNT($U$4:$U24)=AF$2),$S24,"")</f>
        <v/>
      </c>
      <c r="AG24" s="72" t="str">
        <f>IF(AND(ISNUMBER($S24),COUNT($U$4:$U24)=AG$2),$S24,"")</f>
        <v/>
      </c>
      <c r="AH24" s="72" t="str">
        <f>IF(AND(ISNUMBER($S24),COUNT($U$4:$U24)=AH$2),$S24,"")</f>
        <v/>
      </c>
      <c r="AI24" s="72" t="str">
        <f>IF(AND(ISNUMBER($S24),COUNT($U$4:$U24)=AI$2),$S24,"")</f>
        <v/>
      </c>
      <c r="AJ24" s="51" t="e">
        <f>IFERROR(IF(COUNT($U$4:$U24)&lt;&gt;AJ$2,NA(),SLOPE(X$4:X$26,$R$4:$R$26)*($R24-COUNTIF(BH$4:BH24,"Hold"))+INTERCEPT(X$4:X$26,$R$4:$R$26)),NA())</f>
        <v>#N/A</v>
      </c>
      <c r="AK24" s="51" t="e">
        <f>IFERROR(IF(COUNT($U$4:$U24)&lt;&gt;AK$2,NA(),SLOPE(Y$4:Y$26,$R$4:$R$26)*($R24-COUNTIF(BI$4:BI24,"Hold"))+INTERCEPT(Y$4:Y$26,$R$4:$R$26)),NA())</f>
        <v>#N/A</v>
      </c>
      <c r="AL24" s="51" t="e">
        <f>IFERROR(IF(COUNT($U$4:$U24)&lt;&gt;AL$2,NA(),SLOPE(Z$4:Z$26,$R$4:$R$26)*($R24-COUNTIF(BJ$4:BJ24,"Hold"))+INTERCEPT(Z$4:Z$26,$R$4:$R$26)),NA())</f>
        <v>#N/A</v>
      </c>
      <c r="AM24" s="51" t="e">
        <f>IFERROR(IF(COUNT($U$4:$U24)&lt;&gt;AM$2,NA(),SLOPE(AA$4:AA$26,$R$4:$R$26)*($R24-COUNTIF(BK$4:BK24,"Hold"))+INTERCEPT(AA$4:AA$26,$R$4:$R$26)),NA())</f>
        <v>#N/A</v>
      </c>
      <c r="AN24" s="51" t="e">
        <f>IFERROR(IF(COUNT($U$4:$U24)&lt;&gt;AN$2,NA(),SLOPE(AB$4:AB$26,$R$4:$R$26)*($R24-COUNTIF(BL$4:BL24,"Hold"))+INTERCEPT(AB$4:AB$26,$R$4:$R$26)),NA())</f>
        <v>#N/A</v>
      </c>
      <c r="AO24" s="51" t="e">
        <f>IFERROR(IF(COUNT($U$4:$U24)&lt;&gt;AO$2,NA(),SLOPE(AC$4:AC$26,$R$4:$R$26)*($R24-COUNTIF(BM$4:BM24,"Hold"))+INTERCEPT(AC$4:AC$26,$R$4:$R$26)),NA())</f>
        <v>#N/A</v>
      </c>
      <c r="AP24" s="51" t="e">
        <f>IFERROR(IF(COUNT($U$4:$U24)&lt;&gt;AP$2,NA(),SLOPE(AD$4:AD$26,$R$4:$R$26)*($R24-COUNTIF(BN$4:BN24,"Hold"))+INTERCEPT(AD$4:AD$26,$R$4:$R$26)),NA())</f>
        <v>#N/A</v>
      </c>
      <c r="AQ24" s="51" t="e">
        <f>IFERROR(IF(COUNT($U$4:$U24)&lt;&gt;AQ$2,NA(),SLOPE(AE$4:AE$26,$R$4:$R$26)*($R24-COUNTIF(BO$4:BO24,"Hold"))+INTERCEPT(AE$4:AE$26,$R$4:$R$26)),NA())</f>
        <v>#N/A</v>
      </c>
      <c r="AR24" s="51" t="e">
        <f>IFERROR(IF(COUNT($U$4:$U24)&lt;&gt;AR$2,NA(),SLOPE(AF$4:AF$26,$R$4:$R$26)*($R24-COUNTIF(BP$4:BP24,"Hold"))+INTERCEPT(AF$4:AF$26,$R$4:$R$26)),NA())</f>
        <v>#N/A</v>
      </c>
      <c r="AS24" s="51" t="e">
        <f>IFERROR(IF(COUNT($U$4:$U24)&lt;&gt;AS$2,NA(),SLOPE(AG$4:AG$26,$R$4:$R$26)*($R24-COUNTIF(BQ$4:BQ24,"Hold"))+INTERCEPT(AG$4:AG$26,$R$4:$R$26)),NA())</f>
        <v>#N/A</v>
      </c>
      <c r="AT24" s="51" t="e">
        <f>IFERROR(IF(COUNT($U$4:$U24)&lt;&gt;AT$2,NA(),SLOPE(AH$4:AH$26,$R$4:$R$26)*($R24-COUNTIF(BR$4:BR24,"Hold"))+INTERCEPT(AH$4:AH$26,$R$4:$R$26)),NA())</f>
        <v>#N/A</v>
      </c>
      <c r="AU24" s="51" t="e">
        <f>IFERROR(IF(COUNT($U$4:$U24)&lt;&gt;AU$2,NA(),SLOPE(AI$4:AI$26,$R$4:$R$26)*($R24-COUNTIF(BS$4:BS24,"Hold"))+INTERCEPT(AI$4:AI$26,$R$4:$R$26)),NA())</f>
        <v>#N/A</v>
      </c>
      <c r="AV24" s="57" t="e">
        <f>IF(AND(ISNUMBER($U24),COUNT($U$4:$U24)=AV$2),$G24,IF($H24="Hold",AV23,IF(COUNT($U$4:$U24)=AV$2,$V24+AV23,NA())))</f>
        <v>#N/A</v>
      </c>
      <c r="AW24" s="57" t="e">
        <f>IF(AND(ISNUMBER($U24),COUNT($U$4:$U24)=AW$2),$G24,IF($H24="Hold",AW23,IF(COUNT($U$4:$U24)=AW$2,$V24+AW23,NA())))</f>
        <v>#N/A</v>
      </c>
      <c r="AX24" s="57" t="e">
        <f>IF(AND(ISNUMBER($U24),COUNT($U$4:$U24)=AX$2),$G24,IF($H24="Hold",AX23,IF(COUNT($U$4:$U24)=AX$2,$V24+AX23,NA())))</f>
        <v>#N/A</v>
      </c>
      <c r="AY24" s="57" t="e">
        <f>IF(AND(ISNUMBER($U24),COUNT($U$4:$U24)=AY$2),$G24,IF($H24="Hold",AY23,IF(COUNT($U$4:$U24)=AY$2,$V24+AY23,NA())))</f>
        <v>#N/A</v>
      </c>
      <c r="AZ24" s="57" t="e">
        <f>IF(AND(ISNUMBER($U24),COUNT($U$4:$U24)=AZ$2),$G24,IF($H24="Hold",AZ23,IF(COUNT($U$4:$U24)=AZ$2,$V24+AZ23,NA())))</f>
        <v>#N/A</v>
      </c>
      <c r="BA24" s="57" t="e">
        <f>IF(AND(ISNUMBER($U24),COUNT($U$4:$U24)=BA$2),$G24,IF($H24="Hold",BA23,IF(COUNT($U$4:$U24)=BA$2,$V24+BA23,NA())))</f>
        <v>#N/A</v>
      </c>
      <c r="BB24" s="57" t="e">
        <f>IF(AND(ISNUMBER($U24),COUNT($U$4:$U24)=BB$2),$G24,IF($H24="Hold",BB23,IF(COUNT($U$4:$U24)=BB$2,$V24+BB23,NA())))</f>
        <v>#N/A</v>
      </c>
      <c r="BC24" s="57" t="e">
        <f>IF(AND(ISNUMBER($U24),COUNT($U$4:$U24)=BC$2),$G24,IF($H24="Hold",BC23,IF(COUNT($U$4:$U24)=BC$2,$V24+BC23,NA())))</f>
        <v>#N/A</v>
      </c>
      <c r="BD24" s="57" t="e">
        <f>IF(AND(ISNUMBER($U24),COUNT($U$4:$U24)=BD$2),$G24,IF($H24="Hold",BD23,IF(COUNT($U$4:$U24)=BD$2,$V24+BD23,NA())))</f>
        <v>#N/A</v>
      </c>
      <c r="BE24" s="57" t="e">
        <f>IF(AND(ISNUMBER($U24),COUNT($U$4:$U24)=BE$2),$G24,IF($H24="Hold",BE23,IF(COUNT($U$4:$U24)=BE$2,$V24+BE23,NA())))</f>
        <v>#N/A</v>
      </c>
      <c r="BF24" s="57" t="e">
        <f>IF(AND(ISNUMBER($U24),COUNT($U$4:$U24)=BF$2),$G24,IF($H24="Hold",BF23,IF(COUNT($U$4:$U24)=BF$2,$V24+BF23,NA())))</f>
        <v>#N/A</v>
      </c>
      <c r="BG24" s="57" t="e">
        <f>IF(AND(ISNUMBER($U24),COUNT($U$4:$U24)=BG$2),$G24,IF($H24="Hold",BG23,IF(COUNT($U$4:$U24)=BG$2,$V24+BG23,NA())))</f>
        <v>#N/A</v>
      </c>
      <c r="BH24" s="55" t="e">
        <f>IF(AND(COUNT($U$4:$U24)=BH$2,$H24="Hold"),"Hold",NA())</f>
        <v>#N/A</v>
      </c>
      <c r="BI24" s="55" t="e">
        <f>IF(AND(COUNT($U$4:$U24)=BI$2,$H24="Hold"),"Hold",NA())</f>
        <v>#N/A</v>
      </c>
      <c r="BJ24" s="55" t="e">
        <f>IF(AND(COUNT($U$4:$U24)=BJ$2,$H24="Hold"),"Hold",NA())</f>
        <v>#N/A</v>
      </c>
      <c r="BK24" s="55" t="e">
        <f>IF(AND(COUNT($U$4:$U24)=BK$2,$H24="Hold"),"Hold",NA())</f>
        <v>#N/A</v>
      </c>
      <c r="BL24" s="55" t="e">
        <f>IF(AND(COUNT($U$4:$U24)=BL$2,$H24="Hold"),"Hold",NA())</f>
        <v>#N/A</v>
      </c>
      <c r="BM24" s="55" t="e">
        <f>IF(AND(COUNT($U$4:$U24)=BM$2,$H24="Hold"),"Hold",NA())</f>
        <v>#N/A</v>
      </c>
      <c r="BN24" s="55" t="e">
        <f>IF(AND(COUNT($U$4:$U24)=BN$2,$H24="Hold"),"Hold",NA())</f>
        <v>#N/A</v>
      </c>
      <c r="BO24" s="55" t="e">
        <f>IF(AND(COUNT($U$4:$U24)=BO$2,$H24="Hold"),"Hold",NA())</f>
        <v>#N/A</v>
      </c>
      <c r="BP24" s="55" t="e">
        <f>IF(AND(COUNT($U$4:$U24)=BP$2,$H24="Hold"),"Hold",NA())</f>
        <v>#N/A</v>
      </c>
      <c r="BQ24" s="55" t="e">
        <f>IF(AND(COUNT($U$4:$U24)=BQ$2,$H24="Hold"),"Hold",NA())</f>
        <v>#N/A</v>
      </c>
      <c r="BR24" s="55" t="e">
        <f>IF(AND(COUNT($U$4:$U24)=BR$2,$H24="Hold"),"Hold",NA())</f>
        <v>#N/A</v>
      </c>
      <c r="BS24" s="55" t="e">
        <f>IF(AND(COUNT($U$4:$U24)=BS$2,$H24="Hold"),"Hold",NA())</f>
        <v>#N/A</v>
      </c>
    </row>
    <row r="25" spans="1:71" s="96" customFormat="1" ht="18.75" customHeight="1" x14ac:dyDescent="0.25">
      <c r="B25" s="23"/>
      <c r="C25" s="95"/>
      <c r="D25" s="9">
        <f t="shared" si="2"/>
        <v>42</v>
      </c>
      <c r="E25" s="10">
        <f t="shared" si="3"/>
        <v>42884</v>
      </c>
      <c r="F25" s="5" t="str">
        <f>IFERROR(IF(COUNT(G$4:G25)=0,"",IF(H25="Hold",F24,IF(ISNUMBER(U25),G25,F24+V25))),"")</f>
        <v/>
      </c>
      <c r="G25" s="13"/>
      <c r="H25" s="27"/>
      <c r="I25" s="17"/>
      <c r="J25" s="93"/>
      <c r="K25" s="34"/>
      <c r="L25" s="151"/>
      <c r="M25" s="151"/>
      <c r="N25" s="151"/>
      <c r="O25" s="151"/>
      <c r="P25" s="37"/>
      <c r="R25" s="46">
        <v>22</v>
      </c>
      <c r="S25" s="47" t="e">
        <f t="shared" si="0"/>
        <v>#N/A</v>
      </c>
      <c r="T25" s="47"/>
      <c r="U25" s="52" t="str">
        <f>IF(H25="30 Mins",$N$19,IF(H25="45 Mins",$N$20,IF(H25="60 Mins",$N$21,IF(H25="Alt 1",$N$22,IF(H25="Alt 2",$N$23,IF(H25="Alt 3",$N$24,IF(H25="Alt 4",$N$25,IF(H25="Alt 5",#REF!,IF(H25="Change",V24,"")))))))))</f>
        <v/>
      </c>
      <c r="V25" s="53" t="e">
        <f>IF(COUNT(U$4:U25)=0,NA(),IF(ISNUMBER(U25),U25,V24))</f>
        <v>#N/A</v>
      </c>
      <c r="W25" s="48" t="e">
        <f t="shared" si="1"/>
        <v>#N/A</v>
      </c>
      <c r="X25" s="72" t="str">
        <f>IF(AND(ISNUMBER($S25),COUNT($U$4:$U25)=X$2),$S25,"")</f>
        <v/>
      </c>
      <c r="Y25" s="72" t="str">
        <f>IF(AND(ISNUMBER($S25),COUNT($U$4:$U25)=Y$2),$S25,"")</f>
        <v/>
      </c>
      <c r="Z25" s="72" t="str">
        <f>IF(AND(ISNUMBER($S25),COUNT($U$4:$U25)=Z$2),$S25,"")</f>
        <v/>
      </c>
      <c r="AA25" s="72" t="str">
        <f>IF(AND(ISNUMBER($S25),COUNT($U$4:$U25)=AA$2),$S25,"")</f>
        <v/>
      </c>
      <c r="AB25" s="72" t="str">
        <f>IF(AND(ISNUMBER($S25),COUNT($U$4:$U25)=AB$2),$S25,"")</f>
        <v/>
      </c>
      <c r="AC25" s="72" t="str">
        <f>IF(AND(ISNUMBER($S25),COUNT($U$4:$U25)=AC$2),$S25,"")</f>
        <v/>
      </c>
      <c r="AD25" s="72" t="str">
        <f>IF(AND(ISNUMBER($S25),COUNT($U$4:$U25)=AD$2),$S25,"")</f>
        <v/>
      </c>
      <c r="AE25" s="72" t="str">
        <f>IF(AND(ISNUMBER($S25),COUNT($U$4:$U25)=AE$2),$S25,"")</f>
        <v/>
      </c>
      <c r="AF25" s="72" t="str">
        <f>IF(AND(ISNUMBER($S25),COUNT($U$4:$U25)=AF$2),$S25,"")</f>
        <v/>
      </c>
      <c r="AG25" s="72" t="str">
        <f>IF(AND(ISNUMBER($S25),COUNT($U$4:$U25)=AG$2),$S25,"")</f>
        <v/>
      </c>
      <c r="AH25" s="72" t="str">
        <f>IF(AND(ISNUMBER($S25),COUNT($U$4:$U25)=AH$2),$S25,"")</f>
        <v/>
      </c>
      <c r="AI25" s="72" t="str">
        <f>IF(AND(ISNUMBER($S25),COUNT($U$4:$U25)=AI$2),$S25,"")</f>
        <v/>
      </c>
      <c r="AJ25" s="51" t="e">
        <f>IFERROR(IF(COUNT($U$4:$U25)&lt;&gt;AJ$2,NA(),SLOPE(X$4:X$26,$R$4:$R$26)*($R25-COUNTIF(BH$4:BH25,"Hold"))+INTERCEPT(X$4:X$26,$R$4:$R$26)),NA())</f>
        <v>#N/A</v>
      </c>
      <c r="AK25" s="51" t="e">
        <f>IFERROR(IF(COUNT($U$4:$U25)&lt;&gt;AK$2,NA(),SLOPE(Y$4:Y$26,$R$4:$R$26)*($R25-COUNTIF(BI$4:BI25,"Hold"))+INTERCEPT(Y$4:Y$26,$R$4:$R$26)),NA())</f>
        <v>#N/A</v>
      </c>
      <c r="AL25" s="51" t="e">
        <f>IFERROR(IF(COUNT($U$4:$U25)&lt;&gt;AL$2,NA(),SLOPE(Z$4:Z$26,$R$4:$R$26)*($R25-COUNTIF(BJ$4:BJ25,"Hold"))+INTERCEPT(Z$4:Z$26,$R$4:$R$26)),NA())</f>
        <v>#N/A</v>
      </c>
      <c r="AM25" s="51" t="e">
        <f>IFERROR(IF(COUNT($U$4:$U25)&lt;&gt;AM$2,NA(),SLOPE(AA$4:AA$26,$R$4:$R$26)*($R25-COUNTIF(BK$4:BK25,"Hold"))+INTERCEPT(AA$4:AA$26,$R$4:$R$26)),NA())</f>
        <v>#N/A</v>
      </c>
      <c r="AN25" s="51" t="e">
        <f>IFERROR(IF(COUNT($U$4:$U25)&lt;&gt;AN$2,NA(),SLOPE(AB$4:AB$26,$R$4:$R$26)*($R25-COUNTIF(BL$4:BL25,"Hold"))+INTERCEPT(AB$4:AB$26,$R$4:$R$26)),NA())</f>
        <v>#N/A</v>
      </c>
      <c r="AO25" s="51" t="e">
        <f>IFERROR(IF(COUNT($U$4:$U25)&lt;&gt;AO$2,NA(),SLOPE(AC$4:AC$26,$R$4:$R$26)*($R25-COUNTIF(BM$4:BM25,"Hold"))+INTERCEPT(AC$4:AC$26,$R$4:$R$26)),NA())</f>
        <v>#N/A</v>
      </c>
      <c r="AP25" s="51" t="e">
        <f>IFERROR(IF(COUNT($U$4:$U25)&lt;&gt;AP$2,NA(),SLOPE(AD$4:AD$26,$R$4:$R$26)*($R25-COUNTIF(BN$4:BN25,"Hold"))+INTERCEPT(AD$4:AD$26,$R$4:$R$26)),NA())</f>
        <v>#N/A</v>
      </c>
      <c r="AQ25" s="51" t="e">
        <f>IFERROR(IF(COUNT($U$4:$U25)&lt;&gt;AQ$2,NA(),SLOPE(AE$4:AE$26,$R$4:$R$26)*($R25-COUNTIF(BO$4:BO25,"Hold"))+INTERCEPT(AE$4:AE$26,$R$4:$R$26)),NA())</f>
        <v>#N/A</v>
      </c>
      <c r="AR25" s="51" t="e">
        <f>IFERROR(IF(COUNT($U$4:$U25)&lt;&gt;AR$2,NA(),SLOPE(AF$4:AF$26,$R$4:$R$26)*($R25-COUNTIF(BP$4:BP25,"Hold"))+INTERCEPT(AF$4:AF$26,$R$4:$R$26)),NA())</f>
        <v>#N/A</v>
      </c>
      <c r="AS25" s="51" t="e">
        <f>IFERROR(IF(COUNT($U$4:$U25)&lt;&gt;AS$2,NA(),SLOPE(AG$4:AG$26,$R$4:$R$26)*($R25-COUNTIF(BQ$4:BQ25,"Hold"))+INTERCEPT(AG$4:AG$26,$R$4:$R$26)),NA())</f>
        <v>#N/A</v>
      </c>
      <c r="AT25" s="51" t="e">
        <f>IFERROR(IF(COUNT($U$4:$U25)&lt;&gt;AT$2,NA(),SLOPE(AH$4:AH$26,$R$4:$R$26)*($R25-COUNTIF(BR$4:BR25,"Hold"))+INTERCEPT(AH$4:AH$26,$R$4:$R$26)),NA())</f>
        <v>#N/A</v>
      </c>
      <c r="AU25" s="51" t="e">
        <f>IFERROR(IF(COUNT($U$4:$U25)&lt;&gt;AU$2,NA(),SLOPE(AI$4:AI$26,$R$4:$R$26)*($R25-COUNTIF(BS$4:BS25,"Hold"))+INTERCEPT(AI$4:AI$26,$R$4:$R$26)),NA())</f>
        <v>#N/A</v>
      </c>
      <c r="AV25" s="57" t="e">
        <f>IF(AND(ISNUMBER($U25),COUNT($U$4:$U25)=AV$2),$G25,IF($H25="Hold",AV24,IF(COUNT($U$4:$U25)=AV$2,$V25+AV24,NA())))</f>
        <v>#N/A</v>
      </c>
      <c r="AW25" s="57" t="e">
        <f>IF(AND(ISNUMBER($U25),COUNT($U$4:$U25)=AW$2),$G25,IF($H25="Hold",AW24,IF(COUNT($U$4:$U25)=AW$2,$V25+AW24,NA())))</f>
        <v>#N/A</v>
      </c>
      <c r="AX25" s="57" t="e">
        <f>IF(AND(ISNUMBER($U25),COUNT($U$4:$U25)=AX$2),$G25,IF($H25="Hold",AX24,IF(COUNT($U$4:$U25)=AX$2,$V25+AX24,NA())))</f>
        <v>#N/A</v>
      </c>
      <c r="AY25" s="57" t="e">
        <f>IF(AND(ISNUMBER($U25),COUNT($U$4:$U25)=AY$2),$G25,IF($H25="Hold",AY24,IF(COUNT($U$4:$U25)=AY$2,$V25+AY24,NA())))</f>
        <v>#N/A</v>
      </c>
      <c r="AZ25" s="57" t="e">
        <f>IF(AND(ISNUMBER($U25),COUNT($U$4:$U25)=AZ$2),$G25,IF($H25="Hold",AZ24,IF(COUNT($U$4:$U25)=AZ$2,$V25+AZ24,NA())))</f>
        <v>#N/A</v>
      </c>
      <c r="BA25" s="57" t="e">
        <f>IF(AND(ISNUMBER($U25),COUNT($U$4:$U25)=BA$2),$G25,IF($H25="Hold",BA24,IF(COUNT($U$4:$U25)=BA$2,$V25+BA24,NA())))</f>
        <v>#N/A</v>
      </c>
      <c r="BB25" s="57" t="e">
        <f>IF(AND(ISNUMBER($U25),COUNT($U$4:$U25)=BB$2),$G25,IF($H25="Hold",BB24,IF(COUNT($U$4:$U25)=BB$2,$V25+BB24,NA())))</f>
        <v>#N/A</v>
      </c>
      <c r="BC25" s="57" t="e">
        <f>IF(AND(ISNUMBER($U25),COUNT($U$4:$U25)=BC$2),$G25,IF($H25="Hold",BC24,IF(COUNT($U$4:$U25)=BC$2,$V25+BC24,NA())))</f>
        <v>#N/A</v>
      </c>
      <c r="BD25" s="57" t="e">
        <f>IF(AND(ISNUMBER($U25),COUNT($U$4:$U25)=BD$2),$G25,IF($H25="Hold",BD24,IF(COUNT($U$4:$U25)=BD$2,$V25+BD24,NA())))</f>
        <v>#N/A</v>
      </c>
      <c r="BE25" s="57" t="e">
        <f>IF(AND(ISNUMBER($U25),COUNT($U$4:$U25)=BE$2),$G25,IF($H25="Hold",BE24,IF(COUNT($U$4:$U25)=BE$2,$V25+BE24,NA())))</f>
        <v>#N/A</v>
      </c>
      <c r="BF25" s="57" t="e">
        <f>IF(AND(ISNUMBER($U25),COUNT($U$4:$U25)=BF$2),$G25,IF($H25="Hold",BF24,IF(COUNT($U$4:$U25)=BF$2,$V25+BF24,NA())))</f>
        <v>#N/A</v>
      </c>
      <c r="BG25" s="57" t="e">
        <f>IF(AND(ISNUMBER($U25),COUNT($U$4:$U25)=BG$2),$G25,IF($H25="Hold",BG24,IF(COUNT($U$4:$U25)=BG$2,$V25+BG24,NA())))</f>
        <v>#N/A</v>
      </c>
      <c r="BH25" s="55" t="e">
        <f>IF(AND(COUNT($U$4:$U25)=BH$2,$H25="Hold"),"Hold",NA())</f>
        <v>#N/A</v>
      </c>
      <c r="BI25" s="55" t="e">
        <f>IF(AND(COUNT($U$4:$U25)=BI$2,$H25="Hold"),"Hold",NA())</f>
        <v>#N/A</v>
      </c>
      <c r="BJ25" s="55" t="e">
        <f>IF(AND(COUNT($U$4:$U25)=BJ$2,$H25="Hold"),"Hold",NA())</f>
        <v>#N/A</v>
      </c>
      <c r="BK25" s="55" t="e">
        <f>IF(AND(COUNT($U$4:$U25)=BK$2,$H25="Hold"),"Hold",NA())</f>
        <v>#N/A</v>
      </c>
      <c r="BL25" s="55" t="e">
        <f>IF(AND(COUNT($U$4:$U25)=BL$2,$H25="Hold"),"Hold",NA())</f>
        <v>#N/A</v>
      </c>
      <c r="BM25" s="55" t="e">
        <f>IF(AND(COUNT($U$4:$U25)=BM$2,$H25="Hold"),"Hold",NA())</f>
        <v>#N/A</v>
      </c>
      <c r="BN25" s="55" t="e">
        <f>IF(AND(COUNT($U$4:$U25)=BN$2,$H25="Hold"),"Hold",NA())</f>
        <v>#N/A</v>
      </c>
      <c r="BO25" s="55" t="e">
        <f>IF(AND(COUNT($U$4:$U25)=BO$2,$H25="Hold"),"Hold",NA())</f>
        <v>#N/A</v>
      </c>
      <c r="BP25" s="55" t="e">
        <f>IF(AND(COUNT($U$4:$U25)=BP$2,$H25="Hold"),"Hold",NA())</f>
        <v>#N/A</v>
      </c>
      <c r="BQ25" s="55" t="e">
        <f>IF(AND(COUNT($U$4:$U25)=BQ$2,$H25="Hold"),"Hold",NA())</f>
        <v>#N/A</v>
      </c>
      <c r="BR25" s="55" t="e">
        <f>IF(AND(COUNT($U$4:$U25)=BR$2,$H25="Hold"),"Hold",NA())</f>
        <v>#N/A</v>
      </c>
      <c r="BS25" s="55" t="e">
        <f>IF(AND(COUNT($U$4:$U25)=BS$2,$H25="Hold"),"Hold",NA())</f>
        <v>#N/A</v>
      </c>
    </row>
    <row r="26" spans="1:71" s="96" customFormat="1" ht="18.75" customHeight="1" x14ac:dyDescent="0.25">
      <c r="B26" s="61" t="str">
        <f>IF(ISBLANK($A$1),"","This worksheet was created by Mike Braun for the Pulaski County School District.  (Delete contents of Cell A1.)")</f>
        <v/>
      </c>
      <c r="C26" s="95"/>
      <c r="D26" s="9">
        <f t="shared" si="2"/>
        <v>44</v>
      </c>
      <c r="E26" s="10">
        <f t="shared" si="3"/>
        <v>42898</v>
      </c>
      <c r="F26" s="5" t="str">
        <f>IFERROR(IF(COUNT(G$4:G26)=0,"",IF(H26="Hold",F25,IF(ISNUMBER(U26),G26,F25+V26))),"")</f>
        <v/>
      </c>
      <c r="G26" s="14"/>
      <c r="H26" s="27"/>
      <c r="I26" s="17"/>
      <c r="J26" s="93"/>
      <c r="K26" s="41"/>
      <c r="L26" s="152"/>
      <c r="M26" s="152"/>
      <c r="N26" s="152"/>
      <c r="O26" s="152"/>
      <c r="P26" s="42"/>
      <c r="R26" s="46">
        <v>23</v>
      </c>
      <c r="S26" s="47" t="e">
        <f t="shared" si="0"/>
        <v>#N/A</v>
      </c>
      <c r="T26" s="47"/>
      <c r="U26" s="52" t="str">
        <f>IF(H26="30 Mins",$N$19,IF(H26="45 Mins",$N$20,IF(H26="60 Mins",$N$21,IF(H26="Alt 1",$N$22,IF(H26="Alt 2",$N$23,IF(H26="Alt 3",$N$24,IF(H26="Alt 4",$N$25,IF(H26="Alt 5",#REF!,IF(H26="Change",V25,"")))))))))</f>
        <v/>
      </c>
      <c r="V26" s="53" t="e">
        <f>IF(COUNT(U$4:U26)=0,NA(),IF(ISNUMBER(U26),U26,V25))</f>
        <v>#N/A</v>
      </c>
      <c r="W26" s="48" t="e">
        <f t="shared" si="1"/>
        <v>#N/A</v>
      </c>
      <c r="X26" s="73" t="str">
        <f>IF(AND(ISNUMBER($S26),COUNT($U$4:$U26)=X$2),$S26,"")</f>
        <v/>
      </c>
      <c r="Y26" s="73" t="str">
        <f>IF(AND(ISNUMBER($S26),COUNT($U$4:$U26)=Y$2),$S26,"")</f>
        <v/>
      </c>
      <c r="Z26" s="73" t="str">
        <f>IF(AND(ISNUMBER($S26),COUNT($U$4:$U26)=Z$2),$S26,"")</f>
        <v/>
      </c>
      <c r="AA26" s="73" t="str">
        <f>IF(AND(ISNUMBER($S26),COUNT($U$4:$U26)=AA$2),$S26,"")</f>
        <v/>
      </c>
      <c r="AB26" s="73" t="str">
        <f>IF(AND(ISNUMBER($S26),COUNT($U$4:$U26)=AB$2),$S26,"")</f>
        <v/>
      </c>
      <c r="AC26" s="73" t="str">
        <f>IF(AND(ISNUMBER($S26),COUNT($U$4:$U26)=AC$2),$S26,"")</f>
        <v/>
      </c>
      <c r="AD26" s="73" t="str">
        <f>IF(AND(ISNUMBER($S26),COUNT($U$4:$U26)=AD$2),$S26,"")</f>
        <v/>
      </c>
      <c r="AE26" s="73" t="str">
        <f>IF(AND(ISNUMBER($S26),COUNT($U$4:$U26)=AE$2),$S26,"")</f>
        <v/>
      </c>
      <c r="AF26" s="73" t="str">
        <f>IF(AND(ISNUMBER($S26),COUNT($U$4:$U26)=AF$2),$S26,"")</f>
        <v/>
      </c>
      <c r="AG26" s="73" t="str">
        <f>IF(AND(ISNUMBER($S26),COUNT($U$4:$U26)=AG$2),$S26,"")</f>
        <v/>
      </c>
      <c r="AH26" s="73" t="str">
        <f>IF(AND(ISNUMBER($S26),COUNT($U$4:$U26)=AH$2),$S26,"")</f>
        <v/>
      </c>
      <c r="AI26" s="73" t="str">
        <f>IF(AND(ISNUMBER($S26),COUNT($U$4:$U26)=AI$2),$S26,"")</f>
        <v/>
      </c>
      <c r="AJ26" s="51" t="e">
        <f>IFERROR(IF(COUNT($U$4:$U26)&lt;&gt;AJ$2,NA(),SLOPE(X$4:X$26,$R$4:$R$26)*($R26-COUNTIF(BH$4:BH26,"Hold"))+INTERCEPT(X$4:X$26,$R$4:$R$26)),NA())</f>
        <v>#N/A</v>
      </c>
      <c r="AK26" s="51" t="e">
        <f>IFERROR(IF(COUNT($U$4:$U26)&lt;&gt;AK$2,NA(),SLOPE(Y$4:Y$26,$R$4:$R$26)*($R26-COUNTIF(BI$4:BI26,"Hold"))+INTERCEPT(Y$4:Y$26,$R$4:$R$26)),NA())</f>
        <v>#N/A</v>
      </c>
      <c r="AL26" s="51" t="e">
        <f>IFERROR(IF(COUNT($U$4:$U26)&lt;&gt;AL$2,NA(),SLOPE(Z$4:Z$26,$R$4:$R$26)*($R26-COUNTIF(BJ$4:BJ26,"Hold"))+INTERCEPT(Z$4:Z$26,$R$4:$R$26)),NA())</f>
        <v>#N/A</v>
      </c>
      <c r="AM26" s="51" t="e">
        <f>IFERROR(IF(COUNT($U$4:$U26)&lt;&gt;AM$2,NA(),SLOPE(AA$4:AA$26,$R$4:$R$26)*($R26-COUNTIF(BK$4:BK26,"Hold"))+INTERCEPT(AA$4:AA$26,$R$4:$R$26)),NA())</f>
        <v>#N/A</v>
      </c>
      <c r="AN26" s="51" t="e">
        <f>IFERROR(IF(COUNT($U$4:$U26)&lt;&gt;AN$2,NA(),SLOPE(AB$4:AB$26,$R$4:$R$26)*($R26-COUNTIF(BL$4:BL26,"Hold"))+INTERCEPT(AB$4:AB$26,$R$4:$R$26)),NA())</f>
        <v>#N/A</v>
      </c>
      <c r="AO26" s="51" t="e">
        <f>IFERROR(IF(COUNT($U$4:$U26)&lt;&gt;AO$2,NA(),SLOPE(AC$4:AC$26,$R$4:$R$26)*($R26-COUNTIF(BM$4:BM26,"Hold"))+INTERCEPT(AC$4:AC$26,$R$4:$R$26)),NA())</f>
        <v>#N/A</v>
      </c>
      <c r="AP26" s="51" t="e">
        <f>IFERROR(IF(COUNT($U$4:$U26)&lt;&gt;AP$2,NA(),SLOPE(AD$4:AD$26,$R$4:$R$26)*($R26-COUNTIF(BN$4:BN26,"Hold"))+INTERCEPT(AD$4:AD$26,$R$4:$R$26)),NA())</f>
        <v>#N/A</v>
      </c>
      <c r="AQ26" s="51" t="e">
        <f>IFERROR(IF(COUNT($U$4:$U26)&lt;&gt;AQ$2,NA(),SLOPE(AE$4:AE$26,$R$4:$R$26)*($R26-COUNTIF(BO$4:BO26,"Hold"))+INTERCEPT(AE$4:AE$26,$R$4:$R$26)),NA())</f>
        <v>#N/A</v>
      </c>
      <c r="AR26" s="51" t="e">
        <f>IFERROR(IF(COUNT($U$4:$U26)&lt;&gt;AR$2,NA(),SLOPE(AF$4:AF$26,$R$4:$R$26)*($R26-COUNTIF(BP$4:BP26,"Hold"))+INTERCEPT(AF$4:AF$26,$R$4:$R$26)),NA())</f>
        <v>#N/A</v>
      </c>
      <c r="AS26" s="51" t="e">
        <f>IFERROR(IF(COUNT($U$4:$U26)&lt;&gt;AS$2,NA(),SLOPE(AG$4:AG$26,$R$4:$R$26)*($R26-COUNTIF(BQ$4:BQ26,"Hold"))+INTERCEPT(AG$4:AG$26,$R$4:$R$26)),NA())</f>
        <v>#N/A</v>
      </c>
      <c r="AT26" s="51" t="e">
        <f>IFERROR(IF(COUNT($U$4:$U26)&lt;&gt;AT$2,NA(),SLOPE(AH$4:AH$26,$R$4:$R$26)*($R26-COUNTIF(BR$4:BR26,"Hold"))+INTERCEPT(AH$4:AH$26,$R$4:$R$26)),NA())</f>
        <v>#N/A</v>
      </c>
      <c r="AU26" s="51" t="e">
        <f>IFERROR(IF(COUNT($U$4:$U26)&lt;&gt;AU$2,NA(),SLOPE(AI$4:AI$26,$R$4:$R$26)*($R26-COUNTIF(BS$4:BS26,"Hold"))+INTERCEPT(AI$4:AI$26,$R$4:$R$26)),NA())</f>
        <v>#N/A</v>
      </c>
      <c r="AV26" s="57" t="e">
        <f>IF(AND(ISNUMBER($U26),COUNT($U$4:$U26)=AV$2),$G26,IF($H26="Hold",AV25,IF(COUNT($U$4:$U26)=AV$2,$V26+AV25,NA())))</f>
        <v>#N/A</v>
      </c>
      <c r="AW26" s="57" t="e">
        <f>IF(AND(ISNUMBER($U26),COUNT($U$4:$U26)=AW$2),$G26,IF($H26="Hold",AW25,IF(COUNT($U$4:$U26)=AW$2,$V26+AW25,NA())))</f>
        <v>#N/A</v>
      </c>
      <c r="AX26" s="57" t="e">
        <f>IF(AND(ISNUMBER($U26),COUNT($U$4:$U26)=AX$2),$G26,IF($H26="Hold",AX25,IF(COUNT($U$4:$U26)=AX$2,$V26+AX25,NA())))</f>
        <v>#N/A</v>
      </c>
      <c r="AY26" s="57" t="e">
        <f>IF(AND(ISNUMBER($U26),COUNT($U$4:$U26)=AY$2),$G26,IF($H26="Hold",AY25,IF(COUNT($U$4:$U26)=AY$2,$V26+AY25,NA())))</f>
        <v>#N/A</v>
      </c>
      <c r="AZ26" s="57" t="e">
        <f>IF(AND(ISNUMBER($U26),COUNT($U$4:$U26)=AZ$2),$G26,IF($H26="Hold",AZ25,IF(COUNT($U$4:$U26)=AZ$2,$V26+AZ25,NA())))</f>
        <v>#N/A</v>
      </c>
      <c r="BA26" s="57" t="e">
        <f>IF(AND(ISNUMBER($U26),COUNT($U$4:$U26)=BA$2),$G26,IF($H26="Hold",BA25,IF(COUNT($U$4:$U26)=BA$2,$V26+BA25,NA())))</f>
        <v>#N/A</v>
      </c>
      <c r="BB26" s="57" t="e">
        <f>IF(AND(ISNUMBER($U26),COUNT($U$4:$U26)=BB$2),$G26,IF($H26="Hold",BB25,IF(COUNT($U$4:$U26)=BB$2,$V26+BB25,NA())))</f>
        <v>#N/A</v>
      </c>
      <c r="BC26" s="57" t="e">
        <f>IF(AND(ISNUMBER($U26),COUNT($U$4:$U26)=BC$2),$G26,IF($H26="Hold",BC25,IF(COUNT($U$4:$U26)=BC$2,$V26+BC25,NA())))</f>
        <v>#N/A</v>
      </c>
      <c r="BD26" s="57" t="e">
        <f>IF(AND(ISNUMBER($U26),COUNT($U$4:$U26)=BD$2),$G26,IF($H26="Hold",BD25,IF(COUNT($U$4:$U26)=BD$2,$V26+BD25,NA())))</f>
        <v>#N/A</v>
      </c>
      <c r="BE26" s="57" t="e">
        <f>IF(AND(ISNUMBER($U26),COUNT($U$4:$U26)=BE$2),$G26,IF($H26="Hold",BE25,IF(COUNT($U$4:$U26)=BE$2,$V26+BE25,NA())))</f>
        <v>#N/A</v>
      </c>
      <c r="BF26" s="57" t="e">
        <f>IF(AND(ISNUMBER($U26),COUNT($U$4:$U26)=BF$2),$G26,IF($H26="Hold",BF25,IF(COUNT($U$4:$U26)=BF$2,$V26+BF25,NA())))</f>
        <v>#N/A</v>
      </c>
      <c r="BG26" s="57" t="e">
        <f>IF(AND(ISNUMBER($U26),COUNT($U$4:$U26)=BG$2),$G26,IF($H26="Hold",BG25,IF(COUNT($U$4:$U26)=BG$2,$V26+BG25,NA())))</f>
        <v>#N/A</v>
      </c>
      <c r="BH26" s="55" t="e">
        <f>IF(AND(COUNT($U$4:$U26)=BH$2,$H26="Hold"),"Hold",NA())</f>
        <v>#N/A</v>
      </c>
      <c r="BI26" s="55" t="e">
        <f>IF(AND(COUNT($U$4:$U26)=BI$2,$H26="Hold"),"Hold",NA())</f>
        <v>#N/A</v>
      </c>
      <c r="BJ26" s="55" t="e">
        <f>IF(AND(COUNT($U$4:$U26)=BJ$2,$H26="Hold"),"Hold",NA())</f>
        <v>#N/A</v>
      </c>
      <c r="BK26" s="55" t="e">
        <f>IF(AND(COUNT($U$4:$U26)=BK$2,$H26="Hold"),"Hold",NA())</f>
        <v>#N/A</v>
      </c>
      <c r="BL26" s="55" t="e">
        <f>IF(AND(COUNT($U$4:$U26)=BL$2,$H26="Hold"),"Hold",NA())</f>
        <v>#N/A</v>
      </c>
      <c r="BM26" s="55" t="e">
        <f>IF(AND(COUNT($U$4:$U26)=BM$2,$H26="Hold"),"Hold",NA())</f>
        <v>#N/A</v>
      </c>
      <c r="BN26" s="55" t="e">
        <f>IF(AND(COUNT($U$4:$U26)=BN$2,$H26="Hold"),"Hold",NA())</f>
        <v>#N/A</v>
      </c>
      <c r="BO26" s="55" t="e">
        <f>IF(AND(COUNT($U$4:$U26)=BO$2,$H26="Hold"),"Hold",NA())</f>
        <v>#N/A</v>
      </c>
      <c r="BP26" s="55" t="e">
        <f>IF(AND(COUNT($U$4:$U26)=BP$2,$H26="Hold"),"Hold",NA())</f>
        <v>#N/A</v>
      </c>
      <c r="BQ26" s="55" t="e">
        <f>IF(AND(COUNT($U$4:$U26)=BQ$2,$H26="Hold"),"Hold",NA())</f>
        <v>#N/A</v>
      </c>
      <c r="BR26" s="55" t="e">
        <f>IF(AND(COUNT($U$4:$U26)=BR$2,$H26="Hold"),"Hold",NA())</f>
        <v>#N/A</v>
      </c>
      <c r="BS26" s="55" t="e">
        <f>IF(AND(COUNT($U$4:$U26)=BS$2,$H26="Hold"),"Hold",NA())</f>
        <v>#N/A</v>
      </c>
    </row>
    <row r="27" spans="1:71" s="96" customFormat="1" ht="8.25" customHeight="1" x14ac:dyDescent="0.3">
      <c r="B27" s="98"/>
      <c r="C27" s="95"/>
      <c r="D27" s="140" t="s">
        <v>87</v>
      </c>
      <c r="E27" s="140"/>
      <c r="F27" s="140"/>
      <c r="G27" s="140"/>
      <c r="H27" s="140"/>
      <c r="I27" s="140"/>
      <c r="J27" s="15"/>
      <c r="K27" s="88"/>
      <c r="L27" s="149" t="s">
        <v>85</v>
      </c>
      <c r="M27" s="149"/>
      <c r="N27" s="149"/>
      <c r="O27" s="149"/>
      <c r="R27" s="11"/>
      <c r="S27" s="11"/>
      <c r="T27" s="11"/>
      <c r="U27" s="100"/>
      <c r="V27" s="100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71" s="96" customFormat="1" ht="18.75" customHeight="1" x14ac:dyDescent="0.25">
      <c r="B28" s="130" t="s">
        <v>18</v>
      </c>
      <c r="C28" s="95"/>
      <c r="D28" s="141"/>
      <c r="E28" s="141"/>
      <c r="F28" s="141"/>
      <c r="G28" s="141"/>
      <c r="H28" s="141"/>
      <c r="I28" s="141"/>
      <c r="J28" s="101"/>
      <c r="L28" s="150"/>
      <c r="M28" s="150"/>
      <c r="N28" s="150"/>
      <c r="O28" s="150"/>
      <c r="P28" s="117"/>
      <c r="Q28" s="117"/>
    </row>
    <row r="29" spans="1:71" s="96" customFormat="1" ht="31.5" x14ac:dyDescent="0.25">
      <c r="A29" s="2"/>
      <c r="B29" s="80" t="s">
        <v>76</v>
      </c>
      <c r="C29" s="88"/>
      <c r="J29" s="101"/>
      <c r="L29" s="118"/>
      <c r="M29" s="118"/>
      <c r="N29" s="118"/>
      <c r="O29" s="118"/>
      <c r="P29" s="116"/>
      <c r="Q29" s="116"/>
    </row>
    <row r="30" spans="1:71" s="96" customFormat="1" ht="18.75" customHeight="1" x14ac:dyDescent="0.25">
      <c r="A30" s="2"/>
      <c r="B30" s="119" t="s">
        <v>74</v>
      </c>
      <c r="C30" s="88"/>
      <c r="J30" s="101"/>
      <c r="K30" s="88"/>
      <c r="L30" s="131"/>
      <c r="M30" s="88"/>
      <c r="N30" s="88"/>
      <c r="O30" s="88"/>
      <c r="P30" s="102"/>
    </row>
    <row r="31" spans="1:71" s="2" customFormat="1" ht="18.75" customHeight="1" x14ac:dyDescent="0.25">
      <c r="B31" s="103"/>
      <c r="C31" s="88"/>
      <c r="J31" s="15"/>
      <c r="K31" s="88"/>
      <c r="L31" s="104"/>
      <c r="M31" s="104"/>
      <c r="N31" s="104"/>
      <c r="O31" s="105"/>
      <c r="P31" s="106"/>
    </row>
    <row r="32" spans="1:71" s="2" customFormat="1" ht="18.75" customHeight="1" x14ac:dyDescent="0.25">
      <c r="A32" s="12"/>
      <c r="C32" s="104"/>
      <c r="J32" s="15"/>
      <c r="L32" s="88"/>
      <c r="M32" s="88"/>
      <c r="N32" s="88"/>
      <c r="O32" s="88"/>
      <c r="P32" s="102"/>
    </row>
    <row r="33" spans="1:16" s="2" customFormat="1" ht="18.75" customHeight="1" x14ac:dyDescent="0.25">
      <c r="C33" s="88"/>
      <c r="D33" s="102"/>
      <c r="E33" s="107"/>
      <c r="F33" s="107"/>
      <c r="G33" s="108"/>
      <c r="H33" s="99"/>
      <c r="I33" s="3"/>
      <c r="J33" s="3"/>
      <c r="L33" s="88"/>
      <c r="M33" s="88"/>
      <c r="N33" s="88"/>
      <c r="O33" s="88"/>
      <c r="P33" s="102"/>
    </row>
    <row r="34" spans="1:16" ht="49.5" customHeight="1" x14ac:dyDescent="0.25">
      <c r="A34" s="2"/>
      <c r="B34" s="2"/>
      <c r="C34" s="88"/>
      <c r="K34" s="2"/>
      <c r="L34" s="2"/>
      <c r="M34" s="2"/>
      <c r="N34" s="2"/>
      <c r="O34" s="2"/>
      <c r="P34" s="19"/>
    </row>
    <row r="35" spans="1:16" s="2" customFormat="1" ht="15" customHeight="1" x14ac:dyDescent="0.25">
      <c r="D35" s="102"/>
      <c r="E35" s="107"/>
      <c r="F35" s="107"/>
      <c r="G35" s="113"/>
      <c r="H35" s="113"/>
      <c r="I35" s="114"/>
      <c r="J35" s="49"/>
      <c r="P35" s="19"/>
    </row>
    <row r="36" spans="1:16" s="2" customFormat="1" ht="15" customHeight="1" x14ac:dyDescent="0.25">
      <c r="D36" s="102"/>
      <c r="E36" s="107"/>
      <c r="F36" s="107"/>
      <c r="G36" s="113"/>
      <c r="H36" s="113"/>
      <c r="I36" s="114"/>
      <c r="J36" s="49"/>
      <c r="P36" s="19"/>
    </row>
    <row r="37" spans="1:16" s="2" customFormat="1" ht="15" customHeight="1" x14ac:dyDescent="0.25">
      <c r="D37" s="19"/>
      <c r="E37" s="15"/>
      <c r="F37" s="15"/>
      <c r="J37" s="15"/>
      <c r="P37" s="19"/>
    </row>
    <row r="38" spans="1:16" s="2" customFormat="1" ht="15" customHeight="1" x14ac:dyDescent="0.25">
      <c r="D38" s="19"/>
      <c r="E38" s="15"/>
      <c r="F38" s="15"/>
      <c r="J38" s="15"/>
      <c r="P38" s="19"/>
    </row>
    <row r="39" spans="1:16" s="2" customFormat="1" ht="15" customHeight="1" x14ac:dyDescent="0.25">
      <c r="D39" s="19"/>
      <c r="E39" s="15"/>
      <c r="F39" s="15"/>
      <c r="J39" s="15"/>
      <c r="P39" s="19"/>
    </row>
    <row r="40" spans="1:16" s="2" customFormat="1" ht="15" customHeight="1" x14ac:dyDescent="0.25">
      <c r="D40" s="19"/>
      <c r="E40" s="15"/>
      <c r="F40" s="15"/>
      <c r="J40" s="15"/>
      <c r="P40" s="19"/>
    </row>
    <row r="41" spans="1:16" s="2" customFormat="1" ht="15" customHeight="1" x14ac:dyDescent="0.25">
      <c r="D41" s="19"/>
      <c r="E41" s="15"/>
      <c r="F41" s="15"/>
      <c r="J41" s="15"/>
      <c r="P41" s="19"/>
    </row>
    <row r="42" spans="1:16" s="2" customFormat="1" ht="15" customHeight="1" x14ac:dyDescent="0.25">
      <c r="D42" s="19"/>
      <c r="E42" s="15"/>
      <c r="F42" s="15"/>
      <c r="J42" s="15"/>
      <c r="P42" s="19"/>
    </row>
    <row r="43" spans="1:16" s="2" customFormat="1" ht="15" customHeight="1" x14ac:dyDescent="0.25">
      <c r="D43" s="19"/>
      <c r="E43" s="15"/>
      <c r="F43" s="15"/>
      <c r="J43" s="15"/>
      <c r="P43" s="19"/>
    </row>
    <row r="44" spans="1:16" s="2" customFormat="1" ht="15" customHeight="1" x14ac:dyDescent="0.25">
      <c r="D44" s="19"/>
      <c r="E44" s="15"/>
      <c r="F44" s="15"/>
      <c r="J44" s="15"/>
      <c r="P44" s="19"/>
    </row>
    <row r="45" spans="1:16" s="2" customFormat="1" ht="15" customHeight="1" x14ac:dyDescent="0.25">
      <c r="D45" s="19"/>
      <c r="E45" s="15"/>
      <c r="F45" s="15"/>
      <c r="J45" s="15"/>
      <c r="P45" s="19"/>
    </row>
    <row r="46" spans="1:16" s="2" customFormat="1" ht="15" customHeight="1" x14ac:dyDescent="0.25">
      <c r="D46" s="19"/>
      <c r="E46" s="15"/>
      <c r="F46" s="15"/>
      <c r="J46" s="15"/>
      <c r="P46" s="19"/>
    </row>
    <row r="47" spans="1:16" s="2" customFormat="1" ht="15" customHeight="1" x14ac:dyDescent="0.25">
      <c r="D47" s="19"/>
      <c r="E47" s="15"/>
      <c r="F47" s="15"/>
      <c r="J47" s="15"/>
      <c r="P47" s="19"/>
    </row>
    <row r="48" spans="1:16" s="2" customFormat="1" ht="15" customHeight="1" x14ac:dyDescent="0.25">
      <c r="D48" s="19"/>
      <c r="E48" s="15"/>
      <c r="F48" s="15"/>
      <c r="J48" s="15"/>
      <c r="P48" s="19"/>
    </row>
    <row r="49" spans="1:59" s="2" customFormat="1" ht="15" customHeight="1" x14ac:dyDescent="0.25">
      <c r="D49" s="19"/>
      <c r="E49" s="15"/>
      <c r="F49" s="15"/>
      <c r="J49" s="15"/>
      <c r="P49" s="19"/>
    </row>
    <row r="50" spans="1:59" s="2" customFormat="1" ht="15" customHeight="1" x14ac:dyDescent="0.25">
      <c r="D50" s="19"/>
      <c r="E50" s="15"/>
      <c r="F50" s="15"/>
      <c r="J50" s="15"/>
      <c r="P50" s="19"/>
    </row>
    <row r="51" spans="1:59" s="2" customFormat="1" ht="15" customHeight="1" x14ac:dyDescent="0.25">
      <c r="D51" s="19"/>
      <c r="E51" s="15"/>
      <c r="F51" s="15"/>
      <c r="J51" s="15"/>
      <c r="P51" s="19"/>
    </row>
    <row r="52" spans="1:59" s="2" customFormat="1" ht="15" customHeight="1" x14ac:dyDescent="0.25">
      <c r="B52" s="12"/>
      <c r="D52" s="19"/>
      <c r="E52" s="15"/>
      <c r="F52" s="15"/>
      <c r="J52" s="15"/>
      <c r="K52" s="12"/>
      <c r="P52" s="19"/>
    </row>
    <row r="53" spans="1:59" s="2" customFormat="1" ht="15" customHeight="1" x14ac:dyDescent="0.25">
      <c r="B53" s="12"/>
      <c r="D53" s="19"/>
      <c r="E53" s="15"/>
      <c r="F53" s="15"/>
      <c r="J53" s="15"/>
      <c r="K53" s="12"/>
      <c r="P53" s="19"/>
    </row>
    <row r="54" spans="1:59" s="2" customFormat="1" ht="15" customHeight="1" x14ac:dyDescent="0.25">
      <c r="B54" s="12"/>
      <c r="D54" s="19"/>
      <c r="E54" s="15"/>
      <c r="F54" s="15"/>
      <c r="J54" s="15"/>
      <c r="K54" s="12"/>
      <c r="L54" s="12"/>
      <c r="M54" s="12"/>
      <c r="N54" s="12"/>
      <c r="O54" s="12"/>
      <c r="P54" s="20"/>
    </row>
    <row r="55" spans="1:59" s="2" customFormat="1" ht="14.1" customHeight="1" x14ac:dyDescent="0.25">
      <c r="A55" s="12"/>
      <c r="B55" s="12"/>
      <c r="C55" s="12"/>
      <c r="D55" s="19"/>
      <c r="E55" s="15"/>
      <c r="F55" s="15"/>
      <c r="J55" s="15"/>
      <c r="K55" s="12"/>
      <c r="L55" s="12"/>
      <c r="M55" s="12"/>
      <c r="N55" s="12"/>
      <c r="O55" s="12"/>
      <c r="P55" s="20"/>
    </row>
    <row r="56" spans="1:59" s="2" customFormat="1" ht="14.1" customHeight="1" x14ac:dyDescent="0.25">
      <c r="A56" s="12"/>
      <c r="B56" s="12"/>
      <c r="C56" s="12"/>
      <c r="D56" s="19"/>
      <c r="E56" s="15"/>
      <c r="F56" s="15"/>
      <c r="J56" s="15"/>
      <c r="K56" s="12"/>
      <c r="L56" s="12"/>
      <c r="M56" s="12"/>
      <c r="N56" s="12"/>
      <c r="O56" s="12"/>
      <c r="P56" s="20"/>
    </row>
    <row r="57" spans="1:59" ht="14.1" customHeight="1" x14ac:dyDescent="0.25">
      <c r="C57" s="12"/>
      <c r="D57" s="20"/>
      <c r="E57" s="16"/>
      <c r="F57" s="16"/>
      <c r="G57" s="12"/>
      <c r="H57" s="12"/>
      <c r="I57" s="12"/>
      <c r="J57" s="16"/>
      <c r="K57" s="12"/>
      <c r="L57" s="12"/>
      <c r="M57" s="12"/>
      <c r="N57" s="12"/>
      <c r="O57" s="12"/>
      <c r="P57" s="20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59" ht="14.1" customHeight="1" x14ac:dyDescent="0.25">
      <c r="C58" s="12"/>
      <c r="D58" s="20"/>
      <c r="E58" s="16"/>
      <c r="F58" s="16"/>
      <c r="G58" s="12"/>
      <c r="H58" s="12"/>
      <c r="I58" s="12"/>
      <c r="J58" s="16"/>
      <c r="L58" s="12"/>
      <c r="M58" s="12"/>
      <c r="N58" s="12"/>
      <c r="O58" s="12"/>
      <c r="P58" s="20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59" ht="14.1" customHeight="1" x14ac:dyDescent="0.25">
      <c r="C59" s="12"/>
      <c r="D59" s="20"/>
      <c r="E59" s="16"/>
      <c r="F59" s="16"/>
      <c r="G59" s="12"/>
      <c r="H59" s="12"/>
      <c r="I59" s="12"/>
      <c r="J59" s="16"/>
      <c r="L59" s="12"/>
      <c r="M59" s="12"/>
      <c r="N59" s="12"/>
      <c r="O59" s="12"/>
      <c r="P59" s="20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0" spans="1:59" ht="14.1" customHeight="1" x14ac:dyDescent="0.25">
      <c r="C60" s="12"/>
      <c r="D60" s="20"/>
      <c r="E60" s="16"/>
      <c r="F60" s="16"/>
      <c r="G60" s="12"/>
      <c r="H60" s="12"/>
      <c r="I60" s="12"/>
      <c r="J60" s="16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</row>
    <row r="61" spans="1:59" ht="14.1" customHeight="1" x14ac:dyDescent="0.25">
      <c r="D61" s="20"/>
      <c r="E61" s="16"/>
      <c r="F61" s="16"/>
      <c r="G61" s="12"/>
      <c r="H61" s="12"/>
      <c r="I61" s="12"/>
      <c r="J61" s="16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</row>
    <row r="62" spans="1:59" ht="14.1" customHeight="1" x14ac:dyDescent="0.25">
      <c r="D62" s="20"/>
      <c r="E62" s="16"/>
      <c r="F62" s="16"/>
      <c r="G62" s="12"/>
      <c r="H62" s="12"/>
      <c r="I62" s="12"/>
      <c r="J62" s="16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3" spans="1:59" ht="14.1" customHeight="1" x14ac:dyDescent="0.25">
      <c r="Q63" s="115"/>
    </row>
    <row r="65" spans="17:17" ht="14.1" customHeight="1" x14ac:dyDescent="0.25">
      <c r="Q65" s="115"/>
    </row>
    <row r="67" spans="17:17" ht="14.1" customHeight="1" x14ac:dyDescent="0.25">
      <c r="Q67" s="115"/>
    </row>
    <row r="69" spans="17:17" ht="14.1" customHeight="1" x14ac:dyDescent="0.25">
      <c r="Q69" s="115"/>
    </row>
    <row r="71" spans="17:17" ht="14.1" customHeight="1" x14ac:dyDescent="0.25">
      <c r="Q71" s="115"/>
    </row>
    <row r="73" spans="17:17" ht="14.1" customHeight="1" x14ac:dyDescent="0.25">
      <c r="Q73" s="115"/>
    </row>
    <row r="75" spans="17:17" ht="14.1" customHeight="1" x14ac:dyDescent="0.25">
      <c r="Q75" s="115"/>
    </row>
    <row r="77" spans="17:17" ht="14.1" customHeight="1" x14ac:dyDescent="0.25">
      <c r="Q77" s="115"/>
    </row>
  </sheetData>
  <sheetProtection algorithmName="SHA-512" hashValue="XTzoBpOw6XEr/1KbqidLjIU/1CrBMXqZ3ZX7mNHxZKRG5aq5OFWDaZVY1nn73Kgb1byXXfEBK3xherKGfK9c4w==" saltValue="fvk0wZLYl1BiC0apZvKDiw==" spinCount="100000" sheet="1" objects="1" scenarios="1" sort="0"/>
  <mergeCells count="22">
    <mergeCell ref="L13:M13"/>
    <mergeCell ref="D2:H2"/>
    <mergeCell ref="B3:B4"/>
    <mergeCell ref="L3:O3"/>
    <mergeCell ref="L4:M4"/>
    <mergeCell ref="N4:O4"/>
    <mergeCell ref="L5:M5"/>
    <mergeCell ref="N5:O5"/>
    <mergeCell ref="L7:O7"/>
    <mergeCell ref="L8:M8"/>
    <mergeCell ref="N8:O8"/>
    <mergeCell ref="L9:M9"/>
    <mergeCell ref="L11:O11"/>
    <mergeCell ref="L24:O26"/>
    <mergeCell ref="D27:I28"/>
    <mergeCell ref="L27:O28"/>
    <mergeCell ref="L14:M14"/>
    <mergeCell ref="L15:M15"/>
    <mergeCell ref="L16:M16"/>
    <mergeCell ref="L18:O18"/>
    <mergeCell ref="O22:P22"/>
    <mergeCell ref="O23:P23"/>
  </mergeCells>
  <conditionalFormatting sqref="R2:BS26">
    <cfRule type="expression" dxfId="13" priority="1">
      <formula>IF(ISBLANK($A$1),TRUE,FALSE)</formula>
    </cfRule>
  </conditionalFormatting>
  <conditionalFormatting sqref="AJ4:BS26">
    <cfRule type="containsErrors" dxfId="12" priority="2">
      <formula>ISERROR(AJ4)</formula>
    </cfRule>
  </conditionalFormatting>
  <dataValidations count="2">
    <dataValidation type="list" showInputMessage="1" showErrorMessage="1" sqref="H4">
      <formula1>$T$4:$T$9</formula1>
    </dataValidation>
    <dataValidation type="list" showInputMessage="1" showErrorMessage="1" sqref="H5:H26">
      <formula1>$T$4:$T$11</formula1>
    </dataValidation>
  </dataValidations>
  <hyperlinks>
    <hyperlink ref="L27" r:id="rId1" display="https://youtu.be/myxUd_RfmoI"/>
  </hyperlinks>
  <printOptions horizontalCentered="1"/>
  <pageMargins left="0.5" right="0.5" top="0.5" bottom="0.7" header="0" footer="0.3"/>
  <pageSetup orientation="landscape" r:id="rId2"/>
  <headerFooter>
    <oddFooter>&amp;L&amp;8Printed &amp;D  &amp;T&amp;C&amp;8Pulaski County Schools&amp;R&amp;8Page &amp;P of &amp;N</oddFooter>
  </headerFooter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77"/>
  <sheetViews>
    <sheetView showGridLines="0" zoomScaleNormal="100" workbookViewId="0"/>
  </sheetViews>
  <sheetFormatPr defaultColWidth="9.140625" defaultRowHeight="14.1" customHeight="1" x14ac:dyDescent="0.25"/>
  <cols>
    <col min="1" max="1" width="2.7109375" style="12" customWidth="1"/>
    <col min="2" max="2" width="113.5703125" style="12" customWidth="1"/>
    <col min="3" max="3" width="2.7109375" style="104" customWidth="1"/>
    <col min="4" max="4" width="6.42578125" style="106" customWidth="1"/>
    <col min="5" max="5" width="10.42578125" style="109" customWidth="1"/>
    <col min="6" max="6" width="7" style="109" customWidth="1"/>
    <col min="7" max="7" width="7" style="110" customWidth="1"/>
    <col min="8" max="8" width="8.42578125" style="110" customWidth="1"/>
    <col min="9" max="9" width="41.85546875" style="111" customWidth="1"/>
    <col min="10" max="10" width="2.7109375" style="112" customWidth="1"/>
    <col min="11" max="11" width="2.7109375" style="104" customWidth="1"/>
    <col min="12" max="12" width="14.42578125" style="104" customWidth="1"/>
    <col min="13" max="13" width="2" style="104" bestFit="1" customWidth="1"/>
    <col min="14" max="15" width="10.5703125" style="104" customWidth="1"/>
    <col min="16" max="16" width="2.5703125" style="106" customWidth="1"/>
    <col min="17" max="17" width="14" style="2" customWidth="1"/>
    <col min="18" max="18" width="8.140625" style="2" bestFit="1" customWidth="1"/>
    <col min="19" max="20" width="9.140625" style="2" customWidth="1"/>
    <col min="21" max="22" width="10.7109375" style="2" customWidth="1"/>
    <col min="23" max="35" width="9.140625" style="2" customWidth="1"/>
    <col min="36" max="48" width="9.140625" style="2"/>
    <col min="49" max="56" width="9.140625" style="2" customWidth="1"/>
    <col min="57" max="59" width="9.140625" style="2"/>
    <col min="60" max="16384" width="9.140625" style="12"/>
  </cols>
  <sheetData>
    <row r="1" spans="1:73" s="81" customFormat="1" ht="10.5" customHeight="1" x14ac:dyDescent="0.3">
      <c r="A1" s="1"/>
      <c r="B1" s="82"/>
      <c r="D1" s="83"/>
      <c r="E1" s="84"/>
      <c r="F1" s="84"/>
      <c r="G1" s="82"/>
      <c r="H1" s="82"/>
      <c r="I1" s="85"/>
      <c r="J1" s="86"/>
      <c r="M1" s="129"/>
      <c r="N1" s="83"/>
      <c r="O1" s="83"/>
      <c r="P1" s="83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U1" s="87"/>
    </row>
    <row r="2" spans="1:73" s="81" customFormat="1" ht="18.75" customHeight="1" x14ac:dyDescent="0.35">
      <c r="B2" s="79" t="s">
        <v>78</v>
      </c>
      <c r="D2" s="142" t="str">
        <f>IF($N$4="","",$N$4)</f>
        <v/>
      </c>
      <c r="E2" s="142"/>
      <c r="F2" s="142"/>
      <c r="G2" s="142"/>
      <c r="H2" s="142"/>
      <c r="I2" s="120" t="str">
        <f>IF($N$8="","",$N$8)</f>
        <v/>
      </c>
      <c r="J2" s="120"/>
      <c r="K2" s="121"/>
      <c r="L2" s="122"/>
      <c r="M2" s="122"/>
      <c r="N2" s="122"/>
      <c r="O2" s="28"/>
      <c r="P2" s="29"/>
      <c r="Q2" s="87"/>
      <c r="R2" s="11" t="s">
        <v>23</v>
      </c>
      <c r="S2" s="4"/>
      <c r="T2" s="4"/>
      <c r="U2" s="4"/>
      <c r="V2" s="4"/>
      <c r="W2" s="6"/>
      <c r="X2" s="68">
        <v>1</v>
      </c>
      <c r="Y2" s="68">
        <v>2</v>
      </c>
      <c r="Z2" s="68">
        <v>3</v>
      </c>
      <c r="AA2" s="68">
        <v>4</v>
      </c>
      <c r="AB2" s="69">
        <v>5</v>
      </c>
      <c r="AC2" s="70">
        <v>6</v>
      </c>
      <c r="AD2" s="70">
        <v>7</v>
      </c>
      <c r="AE2" s="70">
        <v>8</v>
      </c>
      <c r="AF2" s="70">
        <v>9</v>
      </c>
      <c r="AG2" s="70">
        <v>10</v>
      </c>
      <c r="AH2" s="70">
        <v>11</v>
      </c>
      <c r="AI2" s="70">
        <v>12</v>
      </c>
      <c r="AJ2" s="65">
        <v>1</v>
      </c>
      <c r="AK2" s="66">
        <v>2</v>
      </c>
      <c r="AL2" s="66">
        <v>3</v>
      </c>
      <c r="AM2" s="66">
        <v>4</v>
      </c>
      <c r="AN2" s="67">
        <v>5</v>
      </c>
      <c r="AO2" s="67">
        <v>6</v>
      </c>
      <c r="AP2" s="67">
        <v>7</v>
      </c>
      <c r="AQ2" s="67">
        <v>8</v>
      </c>
      <c r="AR2" s="67">
        <v>9</v>
      </c>
      <c r="AS2" s="67">
        <v>10</v>
      </c>
      <c r="AT2" s="67">
        <v>11</v>
      </c>
      <c r="AU2" s="67">
        <v>12</v>
      </c>
      <c r="AV2" s="62">
        <v>1</v>
      </c>
      <c r="AW2" s="63">
        <v>2</v>
      </c>
      <c r="AX2" s="63">
        <v>3</v>
      </c>
      <c r="AY2" s="63">
        <v>4</v>
      </c>
      <c r="AZ2" s="64">
        <v>5</v>
      </c>
      <c r="BA2" s="62">
        <v>6</v>
      </c>
      <c r="BB2" s="62">
        <v>7</v>
      </c>
      <c r="BC2" s="62">
        <v>8</v>
      </c>
      <c r="BD2" s="62">
        <v>9</v>
      </c>
      <c r="BE2" s="62">
        <v>10</v>
      </c>
      <c r="BF2" s="62">
        <v>11</v>
      </c>
      <c r="BG2" s="62">
        <v>12</v>
      </c>
      <c r="BH2" s="58">
        <v>1</v>
      </c>
      <c r="BI2" s="59">
        <v>2</v>
      </c>
      <c r="BJ2" s="59">
        <v>3</v>
      </c>
      <c r="BK2" s="59">
        <v>4</v>
      </c>
      <c r="BL2" s="60">
        <v>5</v>
      </c>
      <c r="BM2" s="58">
        <v>6</v>
      </c>
      <c r="BN2" s="58">
        <v>7</v>
      </c>
      <c r="BO2" s="58">
        <v>8</v>
      </c>
      <c r="BP2" s="58">
        <v>9</v>
      </c>
      <c r="BQ2" s="58">
        <v>10</v>
      </c>
      <c r="BR2" s="58">
        <v>11</v>
      </c>
      <c r="BS2" s="58">
        <v>12</v>
      </c>
    </row>
    <row r="3" spans="1:73" s="2" customFormat="1" ht="18.75" customHeight="1" thickBot="1" x14ac:dyDescent="0.35">
      <c r="B3" s="156" t="str">
        <f>IF($N$4="","",IF($N$8="",$N$4,$N$4&amp;"  ("&amp;N8&amp;")"))</f>
        <v/>
      </c>
      <c r="C3" s="88"/>
      <c r="D3" s="89" t="s">
        <v>22</v>
      </c>
      <c r="E3" s="89" t="s">
        <v>20</v>
      </c>
      <c r="F3" s="89" t="s">
        <v>19</v>
      </c>
      <c r="G3" s="89" t="s">
        <v>21</v>
      </c>
      <c r="H3" s="90" t="s">
        <v>72</v>
      </c>
      <c r="I3" s="91" t="s">
        <v>18</v>
      </c>
      <c r="J3" s="92"/>
      <c r="K3" s="30"/>
      <c r="L3" s="157" t="s">
        <v>62</v>
      </c>
      <c r="M3" s="157"/>
      <c r="N3" s="157"/>
      <c r="O3" s="157"/>
      <c r="P3" s="31"/>
      <c r="Q3" s="18"/>
      <c r="R3" s="43">
        <v>0</v>
      </c>
      <c r="S3" s="44" t="s">
        <v>71</v>
      </c>
      <c r="T3" s="44" t="s">
        <v>65</v>
      </c>
      <c r="U3" s="44" t="s">
        <v>69</v>
      </c>
      <c r="V3" s="44" t="s">
        <v>70</v>
      </c>
      <c r="W3" s="45" t="s">
        <v>11</v>
      </c>
      <c r="X3" s="71" t="s">
        <v>5</v>
      </c>
      <c r="Y3" s="71" t="s">
        <v>6</v>
      </c>
      <c r="Z3" s="71" t="s">
        <v>7</v>
      </c>
      <c r="AA3" s="71" t="s">
        <v>8</v>
      </c>
      <c r="AB3" s="71" t="s">
        <v>9</v>
      </c>
      <c r="AC3" s="71" t="s">
        <v>10</v>
      </c>
      <c r="AD3" s="71" t="s">
        <v>36</v>
      </c>
      <c r="AE3" s="71" t="s">
        <v>26</v>
      </c>
      <c r="AF3" s="71" t="s">
        <v>28</v>
      </c>
      <c r="AG3" s="71" t="s">
        <v>30</v>
      </c>
      <c r="AH3" s="71" t="s">
        <v>32</v>
      </c>
      <c r="AI3" s="71" t="s">
        <v>34</v>
      </c>
      <c r="AJ3" s="50" t="s">
        <v>75</v>
      </c>
      <c r="AK3" s="50" t="s">
        <v>0</v>
      </c>
      <c r="AL3" s="50" t="s">
        <v>1</v>
      </c>
      <c r="AM3" s="50" t="s">
        <v>2</v>
      </c>
      <c r="AN3" s="50" t="s">
        <v>3</v>
      </c>
      <c r="AO3" s="50" t="s">
        <v>4</v>
      </c>
      <c r="AP3" s="50" t="s">
        <v>25</v>
      </c>
      <c r="AQ3" s="50" t="s">
        <v>27</v>
      </c>
      <c r="AR3" s="50" t="s">
        <v>29</v>
      </c>
      <c r="AS3" s="50" t="s">
        <v>31</v>
      </c>
      <c r="AT3" s="50" t="s">
        <v>33</v>
      </c>
      <c r="AU3" s="50" t="s">
        <v>35</v>
      </c>
      <c r="AV3" s="56" t="s">
        <v>77</v>
      </c>
      <c r="AW3" s="56" t="s">
        <v>13</v>
      </c>
      <c r="AX3" s="56" t="s">
        <v>14</v>
      </c>
      <c r="AY3" s="56" t="s">
        <v>15</v>
      </c>
      <c r="AZ3" s="56" t="s">
        <v>16</v>
      </c>
      <c r="BA3" s="56" t="s">
        <v>17</v>
      </c>
      <c r="BB3" s="56" t="s">
        <v>37</v>
      </c>
      <c r="BC3" s="56" t="s">
        <v>38</v>
      </c>
      <c r="BD3" s="56" t="s">
        <v>39</v>
      </c>
      <c r="BE3" s="56" t="s">
        <v>40</v>
      </c>
      <c r="BF3" s="56" t="s">
        <v>41</v>
      </c>
      <c r="BG3" s="56" t="s">
        <v>42</v>
      </c>
      <c r="BH3" s="54" t="s">
        <v>43</v>
      </c>
      <c r="BI3" s="54" t="s">
        <v>44</v>
      </c>
      <c r="BJ3" s="54" t="s">
        <v>45</v>
      </c>
      <c r="BK3" s="54" t="s">
        <v>46</v>
      </c>
      <c r="BL3" s="54" t="s">
        <v>47</v>
      </c>
      <c r="BM3" s="54" t="s">
        <v>48</v>
      </c>
      <c r="BN3" s="54" t="s">
        <v>49</v>
      </c>
      <c r="BO3" s="54" t="s">
        <v>50</v>
      </c>
      <c r="BP3" s="54" t="s">
        <v>51</v>
      </c>
      <c r="BQ3" s="54" t="s">
        <v>52</v>
      </c>
      <c r="BR3" s="54" t="s">
        <v>53</v>
      </c>
      <c r="BS3" s="54" t="s">
        <v>54</v>
      </c>
    </row>
    <row r="4" spans="1:73" s="2" customFormat="1" ht="18.75" customHeight="1" thickTop="1" thickBot="1" x14ac:dyDescent="0.3">
      <c r="B4" s="156"/>
      <c r="C4" s="88"/>
      <c r="D4" s="7">
        <v>0</v>
      </c>
      <c r="E4" s="8">
        <v>42590</v>
      </c>
      <c r="F4" s="5" t="str">
        <f>IFERROR(IF(COUNT(G$4:G4)=0,"",IF(H4="Hold",F3,IF(ISNUMBER(U4),G4,F3+V4))),"")</f>
        <v/>
      </c>
      <c r="G4" s="13"/>
      <c r="H4" s="26"/>
      <c r="I4" s="17"/>
      <c r="J4" s="93"/>
      <c r="K4" s="30"/>
      <c r="L4" s="145" t="s">
        <v>24</v>
      </c>
      <c r="M4" s="145"/>
      <c r="N4" s="147"/>
      <c r="O4" s="147"/>
      <c r="P4" s="32"/>
      <c r="Q4" s="18"/>
      <c r="R4" s="46">
        <v>1</v>
      </c>
      <c r="S4" s="47" t="e">
        <f t="shared" ref="S4:S26" si="0">IF(OR(ISTEXT($G4),ISBLANK($G4)),NA(),$G4)</f>
        <v>#N/A</v>
      </c>
      <c r="T4" s="52" t="s">
        <v>64</v>
      </c>
      <c r="U4" s="52" t="str">
        <f>IF(H4="30 Mins",$N$19,IF(H4="45 Mins",$N$20,IF(H4="60 Mins",$N$21,IF(H4="Alt 1",$N$22,IF(H4="Alt 2",$N$23,IF(H4="Alt 3",$N$24,IF(H4="Alt 4",$N$25,IF(H4="Alt 5",#REF!,IF(H4="Change",V3,"")))))))))</f>
        <v/>
      </c>
      <c r="V4" s="53" t="e">
        <f>IF(COUNT(U$4:U4)=0,NA(),IF(ISNUMBER(U4),U4,V3))</f>
        <v>#N/A</v>
      </c>
      <c r="W4" s="48" t="e">
        <f t="shared" ref="W4:W26" si="1">IF(ISNUMBER(U4),E4-3,NA())</f>
        <v>#N/A</v>
      </c>
      <c r="X4" s="72" t="str">
        <f>IF(AND(ISNUMBER($S4),COUNT($U$4:$U4)=X$2),$S4,"")</f>
        <v/>
      </c>
      <c r="Y4" s="72" t="str">
        <f>IF(AND(ISNUMBER($S4),COUNT($U$4:$U4)=Y$2),$S4,"")</f>
        <v/>
      </c>
      <c r="Z4" s="72" t="str">
        <f>IF(AND(ISNUMBER($S4),COUNT($U$4:$U4)=Z$2),$S4,"")</f>
        <v/>
      </c>
      <c r="AA4" s="72" t="str">
        <f>IF(AND(ISNUMBER($S4),COUNT($U$4:$U4)=AA$2),$S4,"")</f>
        <v/>
      </c>
      <c r="AB4" s="72" t="str">
        <f>IF(AND(ISNUMBER($S4),COUNT($U$4:$U4)=AB$2),$S4,"")</f>
        <v/>
      </c>
      <c r="AC4" s="72" t="str">
        <f>IF(AND(ISNUMBER($S4),COUNT($U$4:$U4)=AC$2),$S4,"")</f>
        <v/>
      </c>
      <c r="AD4" s="72" t="str">
        <f>IF(AND(ISNUMBER($S4),COUNT($U$4:$U4)=AD$2),$S4,"")</f>
        <v/>
      </c>
      <c r="AE4" s="72" t="str">
        <f>IF(AND(ISNUMBER($S4),COUNT($U$4:$U4)=AE$2),$S4,"")</f>
        <v/>
      </c>
      <c r="AF4" s="72" t="str">
        <f>IF(AND(ISNUMBER($S4),COUNT($U$4:$U4)=AF$2),$S4,"")</f>
        <v/>
      </c>
      <c r="AG4" s="72" t="str">
        <f>IF(AND(ISNUMBER($S4),COUNT($U$4:$U4)=AG$2),$S4,"")</f>
        <v/>
      </c>
      <c r="AH4" s="72" t="str">
        <f>IF(AND(ISNUMBER($S4),COUNT($U$4:$U4)=AH$2),$S4,"")</f>
        <v/>
      </c>
      <c r="AI4" s="72" t="str">
        <f>IF(AND(ISNUMBER($S4),COUNT($U$4:$U4)=AI$2),$S4,"")</f>
        <v/>
      </c>
      <c r="AJ4" s="51" t="e">
        <f>IFERROR(IF(COUNT($U$4:$U4)&lt;&gt;AJ$2,NA(),SLOPE(X$4:X$26,$R$4:$R$26)*($R4-COUNTIF(BH$4:BH4,"Hold"))+INTERCEPT(X$4:X$26,$R$4:$R$26)),NA())</f>
        <v>#N/A</v>
      </c>
      <c r="AK4" s="51" t="e">
        <f>IFERROR(IF(COUNT($U$4:$U4)&lt;&gt;AK$2,NA(),SLOPE(Y$4:Y$26,$R$4:$R$26)*($R4-COUNTIF(BI$4:BI4,"Hold"))+INTERCEPT(Y$4:Y$26,$R$4:$R$26)),NA())</f>
        <v>#N/A</v>
      </c>
      <c r="AL4" s="51" t="e">
        <f>IFERROR(IF(COUNT($U$4:$U4)&lt;&gt;AL$2,NA(),SLOPE(Z$4:Z$26,$R$4:$R$26)*($R4-COUNTIF(BJ$4:BJ4,"Hold"))+INTERCEPT(Z$4:Z$26,$R$4:$R$26)),NA())</f>
        <v>#N/A</v>
      </c>
      <c r="AM4" s="51" t="e">
        <f>IFERROR(IF(COUNT($U$4:$U4)&lt;&gt;AM$2,NA(),SLOPE(AA$4:AA$26,$R$4:$R$26)*($R4-COUNTIF(BK$4:BK4,"Hold"))+INTERCEPT(AA$4:AA$26,$R$4:$R$26)),NA())</f>
        <v>#N/A</v>
      </c>
      <c r="AN4" s="51" t="e">
        <f>IFERROR(IF(COUNT($U$4:$U4)&lt;&gt;AN$2,NA(),SLOPE(AB$4:AB$26,$R$4:$R$26)*($R4-COUNTIF(BL$4:BL4,"Hold"))+INTERCEPT(AB$4:AB$26,$R$4:$R$26)),NA())</f>
        <v>#N/A</v>
      </c>
      <c r="AO4" s="51" t="e">
        <f>IFERROR(IF(COUNT($U$4:$U4)&lt;&gt;AO$2,NA(),SLOPE(AC$4:AC$26,$R$4:$R$26)*($R4-COUNTIF(BM$4:BM4,"Hold"))+INTERCEPT(AC$4:AC$26,$R$4:$R$26)),NA())</f>
        <v>#N/A</v>
      </c>
      <c r="AP4" s="51" t="e">
        <f>IFERROR(IF(COUNT($U$4:$U4)&lt;&gt;AP$2,NA(),SLOPE(AD$4:AD$26,$R$4:$R$26)*($R4-COUNTIF(BN$4:BN4,"Hold"))+INTERCEPT(AD$4:AD$26,$R$4:$R$26)),NA())</f>
        <v>#N/A</v>
      </c>
      <c r="AQ4" s="51" t="e">
        <f>IFERROR(IF(COUNT($U$4:$U4)&lt;&gt;AQ$2,NA(),SLOPE(AE$4:AE$26,$R$4:$R$26)*($R4-COUNTIF(BO$4:BO4,"Hold"))+INTERCEPT(AE$4:AE$26,$R$4:$R$26)),NA())</f>
        <v>#N/A</v>
      </c>
      <c r="AR4" s="51" t="e">
        <f>IFERROR(IF(COUNT($U$4:$U4)&lt;&gt;AR$2,NA(),SLOPE(AF$4:AF$26,$R$4:$R$26)*($R4-COUNTIF(BP$4:BP4,"Hold"))+INTERCEPT(AF$4:AF$26,$R$4:$R$26)),NA())</f>
        <v>#N/A</v>
      </c>
      <c r="AS4" s="51" t="e">
        <f>IFERROR(IF(COUNT($U$4:$U4)&lt;&gt;AS$2,NA(),SLOPE(AG$4:AG$26,$R$4:$R$26)*($R4-COUNTIF(BQ$4:BQ4,"Hold"))+INTERCEPT(AG$4:AG$26,$R$4:$R$26)),NA())</f>
        <v>#N/A</v>
      </c>
      <c r="AT4" s="51" t="e">
        <f>IFERROR(IF(COUNT($U$4:$U4)&lt;&gt;AT$2,NA(),SLOPE(AH$4:AH$26,$R$4:$R$26)*($R4-COUNTIF(BR$4:BR4,"Hold"))+INTERCEPT(AH$4:AH$26,$R$4:$R$26)),NA())</f>
        <v>#N/A</v>
      </c>
      <c r="AU4" s="51" t="e">
        <f>IFERROR(IF(COUNT($U$4:$U4)&lt;&gt;AU$2,NA(),SLOPE(AI$4:AI$26,$R$4:$R$26)*($R4-COUNTIF(BS$4:BS4,"Hold"))+INTERCEPT(AI$4:AI$26,$R$4:$R$26)),NA())</f>
        <v>#N/A</v>
      </c>
      <c r="AV4" s="57" t="e">
        <f>IF(AND(ISNUMBER($U4),COUNT($U$4:$U4)=AV$2),$G4,IF($H4="Hold",AV3,IF(COUNT($U$4:$U4)=AV$2,$V4+AV3,NA())))</f>
        <v>#N/A</v>
      </c>
      <c r="AW4" s="57" t="e">
        <f>IF(AND(ISNUMBER($U4),COUNT($U$4:$U4)=AW$2),$G4,IF($H4="Hold",AW3,IF(COUNT($U$4:$U4)=AW$2,$V4+AW3,NA())))</f>
        <v>#N/A</v>
      </c>
      <c r="AX4" s="57" t="e">
        <f>IF(AND(ISNUMBER($U4),COUNT($U$4:$U4)=AX$2),$G4,IF($H4="Hold",AX3,IF(COUNT($U$4:$U4)=AX$2,$V4+AX3,NA())))</f>
        <v>#N/A</v>
      </c>
      <c r="AY4" s="57" t="e">
        <f>IF(AND(ISNUMBER($U4),COUNT($U$4:$U4)=AY$2),$G4,IF($H4="Hold",AY3,IF(COUNT($U$4:$U4)=AY$2,$V4+AY3,NA())))</f>
        <v>#N/A</v>
      </c>
      <c r="AZ4" s="57" t="e">
        <f>IF(AND(ISNUMBER($U4),COUNT($U$4:$U4)=AZ$2),$G4,IF($H4="Hold",AZ3,IF(COUNT($U$4:$U4)=AZ$2,$V4+AZ3,NA())))</f>
        <v>#N/A</v>
      </c>
      <c r="BA4" s="57" t="e">
        <f>IF(AND(ISNUMBER($U4),COUNT($U$4:$U4)=BA$2),$G4,IF($H4="Hold",BA3,IF(COUNT($U$4:$U4)=BA$2,$V4+BA3,NA())))</f>
        <v>#N/A</v>
      </c>
      <c r="BB4" s="57" t="e">
        <f>IF(AND(ISNUMBER($U4),COUNT($U$4:$U4)=BB$2),$G4,IF($H4="Hold",BB3,IF(COUNT($U$4:$U4)=BB$2,$V4+BB3,NA())))</f>
        <v>#N/A</v>
      </c>
      <c r="BC4" s="57" t="e">
        <f>IF(AND(ISNUMBER($U4),COUNT($U$4:$U4)=BC$2),$G4,IF($H4="Hold",BC3,IF(COUNT($U$4:$U4)=BC$2,$V4+BC3,NA())))</f>
        <v>#N/A</v>
      </c>
      <c r="BD4" s="57" t="e">
        <f>IF(AND(ISNUMBER($U4),COUNT($U$4:$U4)=BD$2),$G4,IF($H4="Hold",BD3,IF(COUNT($U$4:$U4)=BD$2,$V4+BD3,NA())))</f>
        <v>#N/A</v>
      </c>
      <c r="BE4" s="57" t="e">
        <f>IF(AND(ISNUMBER($U4),COUNT($U$4:$U4)=BE$2),$G4,IF($H4="Hold",BE3,IF(COUNT($U$4:$U4)=BE$2,$V4+BE3,NA())))</f>
        <v>#N/A</v>
      </c>
      <c r="BF4" s="57" t="e">
        <f>IF(AND(ISNUMBER($U4),COUNT($U$4:$U4)=BF$2),$G4,IF($H4="Hold",BF3,IF(COUNT($U$4:$U4)=BF$2,$V4+BF3,NA())))</f>
        <v>#N/A</v>
      </c>
      <c r="BG4" s="57" t="e">
        <f>IF(AND(ISNUMBER($U4),COUNT($U$4:$U4)=BG$2),$G4,IF($H4="Hold",BG3,IF(COUNT($U$4:$U4)=BG$2,$V4+BG3,NA())))</f>
        <v>#N/A</v>
      </c>
      <c r="BH4" s="55" t="e">
        <f>IF(AND(COUNT($U$4:$U4)=BH$2,$H4="Hold"),"Hold",NA())</f>
        <v>#N/A</v>
      </c>
      <c r="BI4" s="55" t="e">
        <f>IF(AND(COUNT($U$4:$U4)=BI$2,$H4="Hold"),"Hold",NA())</f>
        <v>#N/A</v>
      </c>
      <c r="BJ4" s="55" t="e">
        <f>IF(AND(COUNT($U$4:$U4)=BJ$2,$H4="Hold"),"Hold",NA())</f>
        <v>#N/A</v>
      </c>
      <c r="BK4" s="55" t="e">
        <f>IF(AND(COUNT($U$4:$U4)=BK$2,$H4="Hold"),"Hold",NA())</f>
        <v>#N/A</v>
      </c>
      <c r="BL4" s="55" t="e">
        <f>IF(AND(COUNT($U$4:$U4)=BL$2,$H4="Hold"),"Hold",NA())</f>
        <v>#N/A</v>
      </c>
      <c r="BM4" s="55" t="e">
        <f>IF(AND(COUNT($U$4:$U4)=BM$2,$H4="Hold"),"Hold",NA())</f>
        <v>#N/A</v>
      </c>
      <c r="BN4" s="55" t="e">
        <f>IF(AND(COUNT($U$4:$U4)=BN$2,$H4="Hold"),"Hold",NA())</f>
        <v>#N/A</v>
      </c>
      <c r="BO4" s="55" t="e">
        <f>IF(AND(COUNT($U$4:$U4)=BO$2,$H4="Hold"),"Hold",NA())</f>
        <v>#N/A</v>
      </c>
      <c r="BP4" s="55" t="e">
        <f>IF(AND(COUNT($U$4:$U4)=BP$2,$H4="Hold"),"Hold",NA())</f>
        <v>#N/A</v>
      </c>
      <c r="BQ4" s="55" t="e">
        <f>IF(AND(COUNT($U$4:$U4)=BQ$2,$H4="Hold"),"Hold",NA())</f>
        <v>#N/A</v>
      </c>
      <c r="BR4" s="55" t="e">
        <f>IF(AND(COUNT($U$4:$U4)=BR$2,$H4="Hold"),"Hold",NA())</f>
        <v>#N/A</v>
      </c>
      <c r="BS4" s="55" t="e">
        <f>IF(AND(COUNT($U$4:$U4)=BS$2,$H4="Hold"),"Hold",NA())</f>
        <v>#N/A</v>
      </c>
    </row>
    <row r="5" spans="1:73" s="2" customFormat="1" ht="18.75" customHeight="1" thickTop="1" thickBot="1" x14ac:dyDescent="0.3">
      <c r="B5" s="21"/>
      <c r="C5" s="88"/>
      <c r="D5" s="9">
        <f>D4+2</f>
        <v>2</v>
      </c>
      <c r="E5" s="10">
        <f>E4+14</f>
        <v>42604</v>
      </c>
      <c r="F5" s="5" t="str">
        <f>IFERROR(IF(COUNT(G$4:G5)=0,"",IF(H5="Hold",F4,IF(ISNUMBER(U5),G5,F4+V5))),"")</f>
        <v/>
      </c>
      <c r="G5" s="13"/>
      <c r="H5" s="27"/>
      <c r="I5" s="17"/>
      <c r="J5" s="93"/>
      <c r="K5" s="30"/>
      <c r="L5" s="144" t="s">
        <v>12</v>
      </c>
      <c r="M5" s="144"/>
      <c r="N5" s="159"/>
      <c r="O5" s="159"/>
      <c r="P5" s="33"/>
      <c r="R5" s="46">
        <v>2</v>
      </c>
      <c r="S5" s="47" t="e">
        <f t="shared" si="0"/>
        <v>#N/A</v>
      </c>
      <c r="T5" s="47" t="s">
        <v>55</v>
      </c>
      <c r="U5" s="52" t="str">
        <f>IF(H5="30 Mins",$N$19,IF(H5="45 Mins",$N$20,IF(H5="60 Mins",$N$21,IF(H5="Alt 1",$N$22,IF(H5="Alt 2",$N$23,IF(H5="Alt 3",$N$24,IF(H5="Alt 4",$N$25,IF(H5="Alt 5",#REF!,IF(H5="Change",V4,"")))))))))</f>
        <v/>
      </c>
      <c r="V5" s="53" t="e">
        <f>IF(COUNT(U$4:U5)=0,NA(),IF(ISNUMBER(U5),U5,V4))</f>
        <v>#N/A</v>
      </c>
      <c r="W5" s="48" t="e">
        <f t="shared" si="1"/>
        <v>#N/A</v>
      </c>
      <c r="X5" s="72" t="str">
        <f>IF(AND(ISNUMBER($S5),COUNT($U$4:$U5)=X$2),$S5,"")</f>
        <v/>
      </c>
      <c r="Y5" s="72" t="str">
        <f>IF(AND(ISNUMBER($S5),COUNT($U$4:$U5)=Y$2),$S5,"")</f>
        <v/>
      </c>
      <c r="Z5" s="72" t="str">
        <f>IF(AND(ISNUMBER($S5),COUNT($U$4:$U5)=Z$2),$S5,"")</f>
        <v/>
      </c>
      <c r="AA5" s="72" t="str">
        <f>IF(AND(ISNUMBER($S5),COUNT($U$4:$U5)=AA$2),$S5,"")</f>
        <v/>
      </c>
      <c r="AB5" s="72" t="str">
        <f>IF(AND(ISNUMBER($S5),COUNT($U$4:$U5)=AB$2),$S5,"")</f>
        <v/>
      </c>
      <c r="AC5" s="72" t="str">
        <f>IF(AND(ISNUMBER($S5),COUNT($U$4:$U5)=AC$2),$S5,"")</f>
        <v/>
      </c>
      <c r="AD5" s="72" t="str">
        <f>IF(AND(ISNUMBER($S5),COUNT($U$4:$U5)=AD$2),$S5,"")</f>
        <v/>
      </c>
      <c r="AE5" s="72" t="str">
        <f>IF(AND(ISNUMBER($S5),COUNT($U$4:$U5)=AE$2),$S5,"")</f>
        <v/>
      </c>
      <c r="AF5" s="72" t="str">
        <f>IF(AND(ISNUMBER($S5),COUNT($U$4:$U5)=AF$2),$S5,"")</f>
        <v/>
      </c>
      <c r="AG5" s="72" t="str">
        <f>IF(AND(ISNUMBER($S5),COUNT($U$4:$U5)=AG$2),$S5,"")</f>
        <v/>
      </c>
      <c r="AH5" s="72" t="str">
        <f>IF(AND(ISNUMBER($S5),COUNT($U$4:$U5)=AH$2),$S5,"")</f>
        <v/>
      </c>
      <c r="AI5" s="72" t="str">
        <f>IF(AND(ISNUMBER($S5),COUNT($U$4:$U5)=AI$2),$S5,"")</f>
        <v/>
      </c>
      <c r="AJ5" s="51" t="e">
        <f>IFERROR(IF(COUNT($U$4:$U5)&lt;&gt;AJ$2,NA(),SLOPE(X$4:X$26,$R$4:$R$26)*($R5-COUNTIF(BH$4:BH5,"Hold"))+INTERCEPT(X$4:X$26,$R$4:$R$26)),NA())</f>
        <v>#N/A</v>
      </c>
      <c r="AK5" s="51" t="e">
        <f>IFERROR(IF(COUNT($U$4:$U5)&lt;&gt;AK$2,NA(),SLOPE(Y$4:Y$26,$R$4:$R$26)*($R5-COUNTIF(BI$4:BI5,"Hold"))+INTERCEPT(Y$4:Y$26,$R$4:$R$26)),NA())</f>
        <v>#N/A</v>
      </c>
      <c r="AL5" s="51" t="e">
        <f>IFERROR(IF(COUNT($U$4:$U5)&lt;&gt;AL$2,NA(),SLOPE(Z$4:Z$26,$R$4:$R$26)*($R5-COUNTIF(BJ$4:BJ5,"Hold"))+INTERCEPT(Z$4:Z$26,$R$4:$R$26)),NA())</f>
        <v>#N/A</v>
      </c>
      <c r="AM5" s="51" t="e">
        <f>IFERROR(IF(COUNT($U$4:$U5)&lt;&gt;AM$2,NA(),SLOPE(AA$4:AA$26,$R$4:$R$26)*($R5-COUNTIF(BK$4:BK5,"Hold"))+INTERCEPT(AA$4:AA$26,$R$4:$R$26)),NA())</f>
        <v>#N/A</v>
      </c>
      <c r="AN5" s="51" t="e">
        <f>IFERROR(IF(COUNT($U$4:$U5)&lt;&gt;AN$2,NA(),SLOPE(AB$4:AB$26,$R$4:$R$26)*($R5-COUNTIF(BL$4:BL5,"Hold"))+INTERCEPT(AB$4:AB$26,$R$4:$R$26)),NA())</f>
        <v>#N/A</v>
      </c>
      <c r="AO5" s="51" t="e">
        <f>IFERROR(IF(COUNT($U$4:$U5)&lt;&gt;AO$2,NA(),SLOPE(AC$4:AC$26,$R$4:$R$26)*($R5-COUNTIF(BM$4:BM5,"Hold"))+INTERCEPT(AC$4:AC$26,$R$4:$R$26)),NA())</f>
        <v>#N/A</v>
      </c>
      <c r="AP5" s="51" t="e">
        <f>IFERROR(IF(COUNT($U$4:$U5)&lt;&gt;AP$2,NA(),SLOPE(AD$4:AD$26,$R$4:$R$26)*($R5-COUNTIF(BN$4:BN5,"Hold"))+INTERCEPT(AD$4:AD$26,$R$4:$R$26)),NA())</f>
        <v>#N/A</v>
      </c>
      <c r="AQ5" s="51" t="e">
        <f>IFERROR(IF(COUNT($U$4:$U5)&lt;&gt;AQ$2,NA(),SLOPE(AE$4:AE$26,$R$4:$R$26)*($R5-COUNTIF(BO$4:BO5,"Hold"))+INTERCEPT(AE$4:AE$26,$R$4:$R$26)),NA())</f>
        <v>#N/A</v>
      </c>
      <c r="AR5" s="51" t="e">
        <f>IFERROR(IF(COUNT($U$4:$U5)&lt;&gt;AR$2,NA(),SLOPE(AF$4:AF$26,$R$4:$R$26)*($R5-COUNTIF(BP$4:BP5,"Hold"))+INTERCEPT(AF$4:AF$26,$R$4:$R$26)),NA())</f>
        <v>#N/A</v>
      </c>
      <c r="AS5" s="51" t="e">
        <f>IFERROR(IF(COUNT($U$4:$U5)&lt;&gt;AS$2,NA(),SLOPE(AG$4:AG$26,$R$4:$R$26)*($R5-COUNTIF(BQ$4:BQ5,"Hold"))+INTERCEPT(AG$4:AG$26,$R$4:$R$26)),NA())</f>
        <v>#N/A</v>
      </c>
      <c r="AT5" s="51" t="e">
        <f>IFERROR(IF(COUNT($U$4:$U5)&lt;&gt;AT$2,NA(),SLOPE(AH$4:AH$26,$R$4:$R$26)*($R5-COUNTIF(BR$4:BR5,"Hold"))+INTERCEPT(AH$4:AH$26,$R$4:$R$26)),NA())</f>
        <v>#N/A</v>
      </c>
      <c r="AU5" s="51" t="e">
        <f>IFERROR(IF(COUNT($U$4:$U5)&lt;&gt;AU$2,NA(),SLOPE(AI$4:AI$26,$R$4:$R$26)*($R5-COUNTIF(BS$4:BS5,"Hold"))+INTERCEPT(AI$4:AI$26,$R$4:$R$26)),NA())</f>
        <v>#N/A</v>
      </c>
      <c r="AV5" s="57" t="e">
        <f>IF(AND(ISNUMBER($U5),COUNT($U$4:$U5)=AV$2),$G5,IF($H5="Hold",AV4,IF(COUNT($U$4:$U5)=AV$2,$V5+AV4,NA())))</f>
        <v>#N/A</v>
      </c>
      <c r="AW5" s="57" t="e">
        <f>IF(AND(ISNUMBER($U5),COUNT($U$4:$U5)=AW$2),$G5,IF($H5="Hold",AW4,IF(COUNT($U$4:$U5)=AW$2,$V5+AW4,NA())))</f>
        <v>#N/A</v>
      </c>
      <c r="AX5" s="57" t="e">
        <f>IF(AND(ISNUMBER($U5),COUNT($U$4:$U5)=AX$2),$G5,IF($H5="Hold",AX4,IF(COUNT($U$4:$U5)=AX$2,$V5+AX4,NA())))</f>
        <v>#N/A</v>
      </c>
      <c r="AY5" s="57" t="e">
        <f>IF(AND(ISNUMBER($U5),COUNT($U$4:$U5)=AY$2),$G5,IF($H5="Hold",AY4,IF(COUNT($U$4:$U5)=AY$2,$V5+AY4,NA())))</f>
        <v>#N/A</v>
      </c>
      <c r="AZ5" s="57" t="e">
        <f>IF(AND(ISNUMBER($U5),COUNT($U$4:$U5)=AZ$2),$G5,IF($H5="Hold",AZ4,IF(COUNT($U$4:$U5)=AZ$2,$V5+AZ4,NA())))</f>
        <v>#N/A</v>
      </c>
      <c r="BA5" s="57" t="e">
        <f>IF(AND(ISNUMBER($U5),COUNT($U$4:$U5)=BA$2),$G5,IF($H5="Hold",BA4,IF(COUNT($U$4:$U5)=BA$2,$V5+BA4,NA())))</f>
        <v>#N/A</v>
      </c>
      <c r="BB5" s="57" t="e">
        <f>IF(AND(ISNUMBER($U5),COUNT($U$4:$U5)=BB$2),$G5,IF($H5="Hold",BB4,IF(COUNT($U$4:$U5)=BB$2,$V5+BB4,NA())))</f>
        <v>#N/A</v>
      </c>
      <c r="BC5" s="57" t="e">
        <f>IF(AND(ISNUMBER($U5),COUNT($U$4:$U5)=BC$2),$G5,IF($H5="Hold",BC4,IF(COUNT($U$4:$U5)=BC$2,$V5+BC4,NA())))</f>
        <v>#N/A</v>
      </c>
      <c r="BD5" s="57" t="e">
        <f>IF(AND(ISNUMBER($U5),COUNT($U$4:$U5)=BD$2),$G5,IF($H5="Hold",BD4,IF(COUNT($U$4:$U5)=BD$2,$V5+BD4,NA())))</f>
        <v>#N/A</v>
      </c>
      <c r="BE5" s="57" t="e">
        <f>IF(AND(ISNUMBER($U5),COUNT($U$4:$U5)=BE$2),$G5,IF($H5="Hold",BE4,IF(COUNT($U$4:$U5)=BE$2,$V5+BE4,NA())))</f>
        <v>#N/A</v>
      </c>
      <c r="BF5" s="57" t="e">
        <f>IF(AND(ISNUMBER($U5),COUNT($U$4:$U5)=BF$2),$G5,IF($H5="Hold",BF4,IF(COUNT($U$4:$U5)=BF$2,$V5+BF4,NA())))</f>
        <v>#N/A</v>
      </c>
      <c r="BG5" s="57" t="e">
        <f>IF(AND(ISNUMBER($U5),COUNT($U$4:$U5)=BG$2),$G5,IF($H5="Hold",BG4,IF(COUNT($U$4:$U5)=BG$2,$V5+BG4,NA())))</f>
        <v>#N/A</v>
      </c>
      <c r="BH5" s="55" t="e">
        <f>IF(AND(COUNT($U$4:$U5)=BH$2,$H5="Hold"),"Hold",NA())</f>
        <v>#N/A</v>
      </c>
      <c r="BI5" s="55" t="e">
        <f>IF(AND(COUNT($U$4:$U5)=BI$2,$H5="Hold"),"Hold",NA())</f>
        <v>#N/A</v>
      </c>
      <c r="BJ5" s="55" t="e">
        <f>IF(AND(COUNT($U$4:$U5)=BJ$2,$H5="Hold"),"Hold",NA())</f>
        <v>#N/A</v>
      </c>
      <c r="BK5" s="55" t="e">
        <f>IF(AND(COUNT($U$4:$U5)=BK$2,$H5="Hold"),"Hold",NA())</f>
        <v>#N/A</v>
      </c>
      <c r="BL5" s="55" t="e">
        <f>IF(AND(COUNT($U$4:$U5)=BL$2,$H5="Hold"),"Hold",NA())</f>
        <v>#N/A</v>
      </c>
      <c r="BM5" s="55" t="e">
        <f>IF(AND(COUNT($U$4:$U5)=BM$2,$H5="Hold"),"Hold",NA())</f>
        <v>#N/A</v>
      </c>
      <c r="BN5" s="55" t="e">
        <f>IF(AND(COUNT($U$4:$U5)=BN$2,$H5="Hold"),"Hold",NA())</f>
        <v>#N/A</v>
      </c>
      <c r="BO5" s="55" t="e">
        <f>IF(AND(COUNT($U$4:$U5)=BO$2,$H5="Hold"),"Hold",NA())</f>
        <v>#N/A</v>
      </c>
      <c r="BP5" s="55" t="e">
        <f>IF(AND(COUNT($U$4:$U5)=BP$2,$H5="Hold"),"Hold",NA())</f>
        <v>#N/A</v>
      </c>
      <c r="BQ5" s="55" t="e">
        <f>IF(AND(COUNT($U$4:$U5)=BQ$2,$H5="Hold"),"Hold",NA())</f>
        <v>#N/A</v>
      </c>
      <c r="BR5" s="55" t="e">
        <f>IF(AND(COUNT($U$4:$U5)=BR$2,$H5="Hold"),"Hold",NA())</f>
        <v>#N/A</v>
      </c>
      <c r="BS5" s="55" t="e">
        <f>IF(AND(COUNT($U$4:$U5)=BS$2,$H5="Hold"),"Hold",NA())</f>
        <v>#N/A</v>
      </c>
    </row>
    <row r="6" spans="1:73" s="94" customFormat="1" ht="18.75" customHeight="1" thickTop="1" x14ac:dyDescent="0.25">
      <c r="B6" s="22"/>
      <c r="C6" s="95"/>
      <c r="D6" s="9">
        <f t="shared" ref="D6:D26" si="2">D5+2</f>
        <v>4</v>
      </c>
      <c r="E6" s="10">
        <f t="shared" ref="E6:E26" si="3">E5+14</f>
        <v>42618</v>
      </c>
      <c r="F6" s="5" t="str">
        <f>IFERROR(IF(COUNT(G$4:G6)=0,"",IF(H6="Hold",F5,IF(ISNUMBER(U6),G6,F5+V6))),"")</f>
        <v/>
      </c>
      <c r="G6" s="13"/>
      <c r="H6" s="27"/>
      <c r="I6" s="17"/>
      <c r="J6" s="93"/>
      <c r="K6" s="34"/>
      <c r="L6" s="74"/>
      <c r="M6" s="74"/>
      <c r="N6" s="75"/>
      <c r="O6" s="75"/>
      <c r="P6" s="35"/>
      <c r="R6" s="46">
        <v>3</v>
      </c>
      <c r="S6" s="47" t="e">
        <f t="shared" si="0"/>
        <v>#N/A</v>
      </c>
      <c r="T6" s="47" t="s">
        <v>66</v>
      </c>
      <c r="U6" s="52" t="str">
        <f>IF(H6="30 Mins",$N$19,IF(H6="45 Mins",$N$20,IF(H6="60 Mins",$N$21,IF(H6="Alt 1",$N$22,IF(H6="Alt 2",$N$23,IF(H6="Alt 3",$N$24,IF(H6="Alt 4",$N$25,IF(H6="Alt 5",#REF!,IF(H6="Change",V5,"")))))))))</f>
        <v/>
      </c>
      <c r="V6" s="53" t="e">
        <f>IF(COUNT(U$4:U6)=0,NA(),IF(ISNUMBER(U6),U6,V5))</f>
        <v>#N/A</v>
      </c>
      <c r="W6" s="48" t="e">
        <f t="shared" si="1"/>
        <v>#N/A</v>
      </c>
      <c r="X6" s="72" t="str">
        <f>IF(AND(ISNUMBER($S6),COUNT($U$4:$U6)=X$2),$S6,"")</f>
        <v/>
      </c>
      <c r="Y6" s="72" t="str">
        <f>IF(AND(ISNUMBER($S6),COUNT($U$4:$U6)=Y$2),$S6,"")</f>
        <v/>
      </c>
      <c r="Z6" s="72" t="str">
        <f>IF(AND(ISNUMBER($S6),COUNT($U$4:$U6)=Z$2),$S6,"")</f>
        <v/>
      </c>
      <c r="AA6" s="72" t="str">
        <f>IF(AND(ISNUMBER($S6),COUNT($U$4:$U6)=AA$2),$S6,"")</f>
        <v/>
      </c>
      <c r="AB6" s="72" t="str">
        <f>IF(AND(ISNUMBER($S6),COUNT($U$4:$U6)=AB$2),$S6,"")</f>
        <v/>
      </c>
      <c r="AC6" s="72" t="str">
        <f>IF(AND(ISNUMBER($S6),COUNT($U$4:$U6)=AC$2),$S6,"")</f>
        <v/>
      </c>
      <c r="AD6" s="72" t="str">
        <f>IF(AND(ISNUMBER($S6),COUNT($U$4:$U6)=AD$2),$S6,"")</f>
        <v/>
      </c>
      <c r="AE6" s="72" t="str">
        <f>IF(AND(ISNUMBER($S6),COUNT($U$4:$U6)=AE$2),$S6,"")</f>
        <v/>
      </c>
      <c r="AF6" s="72" t="str">
        <f>IF(AND(ISNUMBER($S6),COUNT($U$4:$U6)=AF$2),$S6,"")</f>
        <v/>
      </c>
      <c r="AG6" s="72" t="str">
        <f>IF(AND(ISNUMBER($S6),COUNT($U$4:$U6)=AG$2),$S6,"")</f>
        <v/>
      </c>
      <c r="AH6" s="72" t="str">
        <f>IF(AND(ISNUMBER($S6),COUNT($U$4:$U6)=AH$2),$S6,"")</f>
        <v/>
      </c>
      <c r="AI6" s="72" t="str">
        <f>IF(AND(ISNUMBER($S6),COUNT($U$4:$U6)=AI$2),$S6,"")</f>
        <v/>
      </c>
      <c r="AJ6" s="51" t="e">
        <f>IFERROR(IF(COUNT($U$4:$U6)&lt;&gt;AJ$2,NA(),SLOPE(X$4:X$26,$R$4:$R$26)*($R6-COUNTIF(BH$4:BH6,"Hold"))+INTERCEPT(X$4:X$26,$R$4:$R$26)),NA())</f>
        <v>#N/A</v>
      </c>
      <c r="AK6" s="51" t="e">
        <f>IFERROR(IF(COUNT($U$4:$U6)&lt;&gt;AK$2,NA(),SLOPE(Y$4:Y$26,$R$4:$R$26)*($R6-COUNTIF(BI$4:BI6,"Hold"))+INTERCEPT(Y$4:Y$26,$R$4:$R$26)),NA())</f>
        <v>#N/A</v>
      </c>
      <c r="AL6" s="51" t="e">
        <f>IFERROR(IF(COUNT($U$4:$U6)&lt;&gt;AL$2,NA(),SLOPE(Z$4:Z$26,$R$4:$R$26)*($R6-COUNTIF(BJ$4:BJ6,"Hold"))+INTERCEPT(Z$4:Z$26,$R$4:$R$26)),NA())</f>
        <v>#N/A</v>
      </c>
      <c r="AM6" s="51" t="e">
        <f>IFERROR(IF(COUNT($U$4:$U6)&lt;&gt;AM$2,NA(),SLOPE(AA$4:AA$26,$R$4:$R$26)*($R6-COUNTIF(BK$4:BK6,"Hold"))+INTERCEPT(AA$4:AA$26,$R$4:$R$26)),NA())</f>
        <v>#N/A</v>
      </c>
      <c r="AN6" s="51" t="e">
        <f>IFERROR(IF(COUNT($U$4:$U6)&lt;&gt;AN$2,NA(),SLOPE(AB$4:AB$26,$R$4:$R$26)*($R6-COUNTIF(BL$4:BL6,"Hold"))+INTERCEPT(AB$4:AB$26,$R$4:$R$26)),NA())</f>
        <v>#N/A</v>
      </c>
      <c r="AO6" s="51" t="e">
        <f>IFERROR(IF(COUNT($U$4:$U6)&lt;&gt;AO$2,NA(),SLOPE(AC$4:AC$26,$R$4:$R$26)*($R6-COUNTIF(BM$4:BM6,"Hold"))+INTERCEPT(AC$4:AC$26,$R$4:$R$26)),NA())</f>
        <v>#N/A</v>
      </c>
      <c r="AP6" s="51" t="e">
        <f>IFERROR(IF(COUNT($U$4:$U6)&lt;&gt;AP$2,NA(),SLOPE(AD$4:AD$26,$R$4:$R$26)*($R6-COUNTIF(BN$4:BN6,"Hold"))+INTERCEPT(AD$4:AD$26,$R$4:$R$26)),NA())</f>
        <v>#N/A</v>
      </c>
      <c r="AQ6" s="51" t="e">
        <f>IFERROR(IF(COUNT($U$4:$U6)&lt;&gt;AQ$2,NA(),SLOPE(AE$4:AE$26,$R$4:$R$26)*($R6-COUNTIF(BO$4:BO6,"Hold"))+INTERCEPT(AE$4:AE$26,$R$4:$R$26)),NA())</f>
        <v>#N/A</v>
      </c>
      <c r="AR6" s="51" t="e">
        <f>IFERROR(IF(COUNT($U$4:$U6)&lt;&gt;AR$2,NA(),SLOPE(AF$4:AF$26,$R$4:$R$26)*($R6-COUNTIF(BP$4:BP6,"Hold"))+INTERCEPT(AF$4:AF$26,$R$4:$R$26)),NA())</f>
        <v>#N/A</v>
      </c>
      <c r="AS6" s="51" t="e">
        <f>IFERROR(IF(COUNT($U$4:$U6)&lt;&gt;AS$2,NA(),SLOPE(AG$4:AG$26,$R$4:$R$26)*($R6-COUNTIF(BQ$4:BQ6,"Hold"))+INTERCEPT(AG$4:AG$26,$R$4:$R$26)),NA())</f>
        <v>#N/A</v>
      </c>
      <c r="AT6" s="51" t="e">
        <f>IFERROR(IF(COUNT($U$4:$U6)&lt;&gt;AT$2,NA(),SLOPE(AH$4:AH$26,$R$4:$R$26)*($R6-COUNTIF(BR$4:BR6,"Hold"))+INTERCEPT(AH$4:AH$26,$R$4:$R$26)),NA())</f>
        <v>#N/A</v>
      </c>
      <c r="AU6" s="51" t="e">
        <f>IFERROR(IF(COUNT($U$4:$U6)&lt;&gt;AU$2,NA(),SLOPE(AI$4:AI$26,$R$4:$R$26)*($R6-COUNTIF(BS$4:BS6,"Hold"))+INTERCEPT(AI$4:AI$26,$R$4:$R$26)),NA())</f>
        <v>#N/A</v>
      </c>
      <c r="AV6" s="57" t="e">
        <f>IF(AND(ISNUMBER($U6),COUNT($U$4:$U6)=AV$2),$G6,IF($H6="Hold",AV5,IF(COUNT($U$4:$U6)=AV$2,$V6+AV5,NA())))</f>
        <v>#N/A</v>
      </c>
      <c r="AW6" s="57" t="e">
        <f>IF(AND(ISNUMBER($U6),COUNT($U$4:$U6)=AW$2),$G6,IF($H6="Hold",AW5,IF(COUNT($U$4:$U6)=AW$2,$V6+AW5,NA())))</f>
        <v>#N/A</v>
      </c>
      <c r="AX6" s="57" t="e">
        <f>IF(AND(ISNUMBER($U6),COUNT($U$4:$U6)=AX$2),$G6,IF($H6="Hold",AX5,IF(COUNT($U$4:$U6)=AX$2,$V6+AX5,NA())))</f>
        <v>#N/A</v>
      </c>
      <c r="AY6" s="57" t="e">
        <f>IF(AND(ISNUMBER($U6),COUNT($U$4:$U6)=AY$2),$G6,IF($H6="Hold",AY5,IF(COUNT($U$4:$U6)=AY$2,$V6+AY5,NA())))</f>
        <v>#N/A</v>
      </c>
      <c r="AZ6" s="57" t="e">
        <f>IF(AND(ISNUMBER($U6),COUNT($U$4:$U6)=AZ$2),$G6,IF($H6="Hold",AZ5,IF(COUNT($U$4:$U6)=AZ$2,$V6+AZ5,NA())))</f>
        <v>#N/A</v>
      </c>
      <c r="BA6" s="57" t="e">
        <f>IF(AND(ISNUMBER($U6),COUNT($U$4:$U6)=BA$2),$G6,IF($H6="Hold",BA5,IF(COUNT($U$4:$U6)=BA$2,$V6+BA5,NA())))</f>
        <v>#N/A</v>
      </c>
      <c r="BB6" s="57" t="e">
        <f>IF(AND(ISNUMBER($U6),COUNT($U$4:$U6)=BB$2),$G6,IF($H6="Hold",BB5,IF(COUNT($U$4:$U6)=BB$2,$V6+BB5,NA())))</f>
        <v>#N/A</v>
      </c>
      <c r="BC6" s="57" t="e">
        <f>IF(AND(ISNUMBER($U6),COUNT($U$4:$U6)=BC$2),$G6,IF($H6="Hold",BC5,IF(COUNT($U$4:$U6)=BC$2,$V6+BC5,NA())))</f>
        <v>#N/A</v>
      </c>
      <c r="BD6" s="57" t="e">
        <f>IF(AND(ISNUMBER($U6),COUNT($U$4:$U6)=BD$2),$G6,IF($H6="Hold",BD5,IF(COUNT($U$4:$U6)=BD$2,$V6+BD5,NA())))</f>
        <v>#N/A</v>
      </c>
      <c r="BE6" s="57" t="e">
        <f>IF(AND(ISNUMBER($U6),COUNT($U$4:$U6)=BE$2),$G6,IF($H6="Hold",BE5,IF(COUNT($U$4:$U6)=BE$2,$V6+BE5,NA())))</f>
        <v>#N/A</v>
      </c>
      <c r="BF6" s="57" t="e">
        <f>IF(AND(ISNUMBER($U6),COUNT($U$4:$U6)=BF$2),$G6,IF($H6="Hold",BF5,IF(COUNT($U$4:$U6)=BF$2,$V6+BF5,NA())))</f>
        <v>#N/A</v>
      </c>
      <c r="BG6" s="57" t="e">
        <f>IF(AND(ISNUMBER($U6),COUNT($U$4:$U6)=BG$2),$G6,IF($H6="Hold",BG5,IF(COUNT($U$4:$U6)=BG$2,$V6+BG5,NA())))</f>
        <v>#N/A</v>
      </c>
      <c r="BH6" s="55" t="e">
        <f>IF(AND(COUNT($U$4:$U6)=BH$2,$H6="Hold"),"Hold",NA())</f>
        <v>#N/A</v>
      </c>
      <c r="BI6" s="55" t="e">
        <f>IF(AND(COUNT($U$4:$U6)=BI$2,$H6="Hold"),"Hold",NA())</f>
        <v>#N/A</v>
      </c>
      <c r="BJ6" s="55" t="e">
        <f>IF(AND(COUNT($U$4:$U6)=BJ$2,$H6="Hold"),"Hold",NA())</f>
        <v>#N/A</v>
      </c>
      <c r="BK6" s="55" t="e">
        <f>IF(AND(COUNT($U$4:$U6)=BK$2,$H6="Hold"),"Hold",NA())</f>
        <v>#N/A</v>
      </c>
      <c r="BL6" s="55" t="e">
        <f>IF(AND(COUNT($U$4:$U6)=BL$2,$H6="Hold"),"Hold",NA())</f>
        <v>#N/A</v>
      </c>
      <c r="BM6" s="55" t="e">
        <f>IF(AND(COUNT($U$4:$U6)=BM$2,$H6="Hold"),"Hold",NA())</f>
        <v>#N/A</v>
      </c>
      <c r="BN6" s="55" t="e">
        <f>IF(AND(COUNT($U$4:$U6)=BN$2,$H6="Hold"),"Hold",NA())</f>
        <v>#N/A</v>
      </c>
      <c r="BO6" s="55" t="e">
        <f>IF(AND(COUNT($U$4:$U6)=BO$2,$H6="Hold"),"Hold",NA())</f>
        <v>#N/A</v>
      </c>
      <c r="BP6" s="55" t="e">
        <f>IF(AND(COUNT($U$4:$U6)=BP$2,$H6="Hold"),"Hold",NA())</f>
        <v>#N/A</v>
      </c>
      <c r="BQ6" s="55" t="e">
        <f>IF(AND(COUNT($U$4:$U6)=BQ$2,$H6="Hold"),"Hold",NA())</f>
        <v>#N/A</v>
      </c>
      <c r="BR6" s="55" t="e">
        <f>IF(AND(COUNT($U$4:$U6)=BR$2,$H6="Hold"),"Hold",NA())</f>
        <v>#N/A</v>
      </c>
      <c r="BS6" s="55" t="e">
        <f>IF(AND(COUNT($U$4:$U6)=BS$2,$H6="Hold"),"Hold",NA())</f>
        <v>#N/A</v>
      </c>
    </row>
    <row r="7" spans="1:73" s="94" customFormat="1" ht="18.75" customHeight="1" x14ac:dyDescent="0.25">
      <c r="B7" s="22"/>
      <c r="C7" s="95"/>
      <c r="D7" s="9">
        <f t="shared" si="2"/>
        <v>6</v>
      </c>
      <c r="E7" s="10">
        <f t="shared" si="3"/>
        <v>42632</v>
      </c>
      <c r="F7" s="5" t="str">
        <f>IFERROR(IF(COUNT(G$4:G7)=0,"",IF(H7="Hold",F6,IF(ISNUMBER(U7),G7,F6+V7))),"")</f>
        <v/>
      </c>
      <c r="G7" s="13"/>
      <c r="H7" s="27"/>
      <c r="I7" s="17"/>
      <c r="J7" s="93"/>
      <c r="K7" s="34"/>
      <c r="L7" s="158" t="s">
        <v>61</v>
      </c>
      <c r="M7" s="158"/>
      <c r="N7" s="158"/>
      <c r="O7" s="158"/>
      <c r="P7" s="36"/>
      <c r="R7" s="46">
        <v>4</v>
      </c>
      <c r="S7" s="47" t="e">
        <f t="shared" si="0"/>
        <v>#N/A</v>
      </c>
      <c r="T7" s="47" t="s">
        <v>67</v>
      </c>
      <c r="U7" s="52" t="str">
        <f>IF(H7="30 Mins",$N$19,IF(H7="45 Mins",$N$20,IF(H7="60 Mins",$N$21,IF(H7="Alt 1",$N$22,IF(H7="Alt 2",$N$23,IF(H7="Alt 3",$N$24,IF(H7="Alt 4",$N$25,IF(H7="Alt 5",#REF!,IF(H7="Change",V6,"")))))))))</f>
        <v/>
      </c>
      <c r="V7" s="53" t="e">
        <f>IF(COUNT(U$4:U7)=0,NA(),IF(ISNUMBER(U7),U7,V6))</f>
        <v>#N/A</v>
      </c>
      <c r="W7" s="48" t="e">
        <f t="shared" si="1"/>
        <v>#N/A</v>
      </c>
      <c r="X7" s="72" t="str">
        <f>IF(AND(ISNUMBER($S7),COUNT($U$4:$U7)=X$2),$S7,"")</f>
        <v/>
      </c>
      <c r="Y7" s="72" t="str">
        <f>IF(AND(ISNUMBER($S7),COUNT($U$4:$U7)=Y$2),$S7,"")</f>
        <v/>
      </c>
      <c r="Z7" s="72" t="str">
        <f>IF(AND(ISNUMBER($S7),COUNT($U$4:$U7)=Z$2),$S7,"")</f>
        <v/>
      </c>
      <c r="AA7" s="72" t="str">
        <f>IF(AND(ISNUMBER($S7),COUNT($U$4:$U7)=AA$2),$S7,"")</f>
        <v/>
      </c>
      <c r="AB7" s="72" t="str">
        <f>IF(AND(ISNUMBER($S7),COUNT($U$4:$U7)=AB$2),$S7,"")</f>
        <v/>
      </c>
      <c r="AC7" s="72" t="str">
        <f>IF(AND(ISNUMBER($S7),COUNT($U$4:$U7)=AC$2),$S7,"")</f>
        <v/>
      </c>
      <c r="AD7" s="72" t="str">
        <f>IF(AND(ISNUMBER($S7),COUNT($U$4:$U7)=AD$2),$S7,"")</f>
        <v/>
      </c>
      <c r="AE7" s="72" t="str">
        <f>IF(AND(ISNUMBER($S7),COUNT($U$4:$U7)=AE$2),$S7,"")</f>
        <v/>
      </c>
      <c r="AF7" s="72" t="str">
        <f>IF(AND(ISNUMBER($S7),COUNT($U$4:$U7)=AF$2),$S7,"")</f>
        <v/>
      </c>
      <c r="AG7" s="72" t="str">
        <f>IF(AND(ISNUMBER($S7),COUNT($U$4:$U7)=AG$2),$S7,"")</f>
        <v/>
      </c>
      <c r="AH7" s="72" t="str">
        <f>IF(AND(ISNUMBER($S7),COUNT($U$4:$U7)=AH$2),$S7,"")</f>
        <v/>
      </c>
      <c r="AI7" s="72" t="str">
        <f>IF(AND(ISNUMBER($S7),COUNT($U$4:$U7)=AI$2),$S7,"")</f>
        <v/>
      </c>
      <c r="AJ7" s="51" t="e">
        <f>IFERROR(IF(COUNT($U$4:$U7)&lt;&gt;AJ$2,NA(),SLOPE(X$4:X$26,$R$4:$R$26)*($R7-COUNTIF(BH$4:BH7,"Hold"))+INTERCEPT(X$4:X$26,$R$4:$R$26)),NA())</f>
        <v>#N/A</v>
      </c>
      <c r="AK7" s="51" t="e">
        <f>IFERROR(IF(COUNT($U$4:$U7)&lt;&gt;AK$2,NA(),SLOPE(Y$4:Y$26,$R$4:$R$26)*($R7-COUNTIF(BI$4:BI7,"Hold"))+INTERCEPT(Y$4:Y$26,$R$4:$R$26)),NA())</f>
        <v>#N/A</v>
      </c>
      <c r="AL7" s="51" t="e">
        <f>IFERROR(IF(COUNT($U$4:$U7)&lt;&gt;AL$2,NA(),SLOPE(Z$4:Z$26,$R$4:$R$26)*($R7-COUNTIF(BJ$4:BJ7,"Hold"))+INTERCEPT(Z$4:Z$26,$R$4:$R$26)),NA())</f>
        <v>#N/A</v>
      </c>
      <c r="AM7" s="51" t="e">
        <f>IFERROR(IF(COUNT($U$4:$U7)&lt;&gt;AM$2,NA(),SLOPE(AA$4:AA$26,$R$4:$R$26)*($R7-COUNTIF(BK$4:BK7,"Hold"))+INTERCEPT(AA$4:AA$26,$R$4:$R$26)),NA())</f>
        <v>#N/A</v>
      </c>
      <c r="AN7" s="51" t="e">
        <f>IFERROR(IF(COUNT($U$4:$U7)&lt;&gt;AN$2,NA(),SLOPE(AB$4:AB$26,$R$4:$R$26)*($R7-COUNTIF(BL$4:BL7,"Hold"))+INTERCEPT(AB$4:AB$26,$R$4:$R$26)),NA())</f>
        <v>#N/A</v>
      </c>
      <c r="AO7" s="51" t="e">
        <f>IFERROR(IF(COUNT($U$4:$U7)&lt;&gt;AO$2,NA(),SLOPE(AC$4:AC$26,$R$4:$R$26)*($R7-COUNTIF(BM$4:BM7,"Hold"))+INTERCEPT(AC$4:AC$26,$R$4:$R$26)),NA())</f>
        <v>#N/A</v>
      </c>
      <c r="AP7" s="51" t="e">
        <f>IFERROR(IF(COUNT($U$4:$U7)&lt;&gt;AP$2,NA(),SLOPE(AD$4:AD$26,$R$4:$R$26)*($R7-COUNTIF(BN$4:BN7,"Hold"))+INTERCEPT(AD$4:AD$26,$R$4:$R$26)),NA())</f>
        <v>#N/A</v>
      </c>
      <c r="AQ7" s="51" t="e">
        <f>IFERROR(IF(COUNT($U$4:$U7)&lt;&gt;AQ$2,NA(),SLOPE(AE$4:AE$26,$R$4:$R$26)*($R7-COUNTIF(BO$4:BO7,"Hold"))+INTERCEPT(AE$4:AE$26,$R$4:$R$26)),NA())</f>
        <v>#N/A</v>
      </c>
      <c r="AR7" s="51" t="e">
        <f>IFERROR(IF(COUNT($U$4:$U7)&lt;&gt;AR$2,NA(),SLOPE(AF$4:AF$26,$R$4:$R$26)*($R7-COUNTIF(BP$4:BP7,"Hold"))+INTERCEPT(AF$4:AF$26,$R$4:$R$26)),NA())</f>
        <v>#N/A</v>
      </c>
      <c r="AS7" s="51" t="e">
        <f>IFERROR(IF(COUNT($U$4:$U7)&lt;&gt;AS$2,NA(),SLOPE(AG$4:AG$26,$R$4:$R$26)*($R7-COUNTIF(BQ$4:BQ7,"Hold"))+INTERCEPT(AG$4:AG$26,$R$4:$R$26)),NA())</f>
        <v>#N/A</v>
      </c>
      <c r="AT7" s="51" t="e">
        <f>IFERROR(IF(COUNT($U$4:$U7)&lt;&gt;AT$2,NA(),SLOPE(AH$4:AH$26,$R$4:$R$26)*($R7-COUNTIF(BR$4:BR7,"Hold"))+INTERCEPT(AH$4:AH$26,$R$4:$R$26)),NA())</f>
        <v>#N/A</v>
      </c>
      <c r="AU7" s="51" t="e">
        <f>IFERROR(IF(COUNT($U$4:$U7)&lt;&gt;AU$2,NA(),SLOPE(AI$4:AI$26,$R$4:$R$26)*($R7-COUNTIF(BS$4:BS7,"Hold"))+INTERCEPT(AI$4:AI$26,$R$4:$R$26)),NA())</f>
        <v>#N/A</v>
      </c>
      <c r="AV7" s="57" t="e">
        <f>IF(AND(ISNUMBER($U7),COUNT($U$4:$U7)=AV$2),$G7,IF($H7="Hold",AV6,IF(COUNT($U$4:$U7)=AV$2,$V7+AV6,NA())))</f>
        <v>#N/A</v>
      </c>
      <c r="AW7" s="57" t="e">
        <f>IF(AND(ISNUMBER($U7),COUNT($U$4:$U7)=AW$2),$G7,IF($H7="Hold",AW6,IF(COUNT($U$4:$U7)=AW$2,$V7+AW6,NA())))</f>
        <v>#N/A</v>
      </c>
      <c r="AX7" s="57" t="e">
        <f>IF(AND(ISNUMBER($U7),COUNT($U$4:$U7)=AX$2),$G7,IF($H7="Hold",AX6,IF(COUNT($U$4:$U7)=AX$2,$V7+AX6,NA())))</f>
        <v>#N/A</v>
      </c>
      <c r="AY7" s="57" t="e">
        <f>IF(AND(ISNUMBER($U7),COUNT($U$4:$U7)=AY$2),$G7,IF($H7="Hold",AY6,IF(COUNT($U$4:$U7)=AY$2,$V7+AY6,NA())))</f>
        <v>#N/A</v>
      </c>
      <c r="AZ7" s="57" t="e">
        <f>IF(AND(ISNUMBER($U7),COUNT($U$4:$U7)=AZ$2),$G7,IF($H7="Hold",AZ6,IF(COUNT($U$4:$U7)=AZ$2,$V7+AZ6,NA())))</f>
        <v>#N/A</v>
      </c>
      <c r="BA7" s="57" t="e">
        <f>IF(AND(ISNUMBER($U7),COUNT($U$4:$U7)=BA$2),$G7,IF($H7="Hold",BA6,IF(COUNT($U$4:$U7)=BA$2,$V7+BA6,NA())))</f>
        <v>#N/A</v>
      </c>
      <c r="BB7" s="57" t="e">
        <f>IF(AND(ISNUMBER($U7),COUNT($U$4:$U7)=BB$2),$G7,IF($H7="Hold",BB6,IF(COUNT($U$4:$U7)=BB$2,$V7+BB6,NA())))</f>
        <v>#N/A</v>
      </c>
      <c r="BC7" s="57" t="e">
        <f>IF(AND(ISNUMBER($U7),COUNT($U$4:$U7)=BC$2),$G7,IF($H7="Hold",BC6,IF(COUNT($U$4:$U7)=BC$2,$V7+BC6,NA())))</f>
        <v>#N/A</v>
      </c>
      <c r="BD7" s="57" t="e">
        <f>IF(AND(ISNUMBER($U7),COUNT($U$4:$U7)=BD$2),$G7,IF($H7="Hold",BD6,IF(COUNT($U$4:$U7)=BD$2,$V7+BD6,NA())))</f>
        <v>#N/A</v>
      </c>
      <c r="BE7" s="57" t="e">
        <f>IF(AND(ISNUMBER($U7),COUNT($U$4:$U7)=BE$2),$G7,IF($H7="Hold",BE6,IF(COUNT($U$4:$U7)=BE$2,$V7+BE6,NA())))</f>
        <v>#N/A</v>
      </c>
      <c r="BF7" s="57" t="e">
        <f>IF(AND(ISNUMBER($U7),COUNT($U$4:$U7)=BF$2),$G7,IF($H7="Hold",BF6,IF(COUNT($U$4:$U7)=BF$2,$V7+BF6,NA())))</f>
        <v>#N/A</v>
      </c>
      <c r="BG7" s="57" t="e">
        <f>IF(AND(ISNUMBER($U7),COUNT($U$4:$U7)=BG$2),$G7,IF($H7="Hold",BG6,IF(COUNT($U$4:$U7)=BG$2,$V7+BG6,NA())))</f>
        <v>#N/A</v>
      </c>
      <c r="BH7" s="55" t="e">
        <f>IF(AND(COUNT($U$4:$U7)=BH$2,$H7="Hold"),"Hold",NA())</f>
        <v>#N/A</v>
      </c>
      <c r="BI7" s="55" t="e">
        <f>IF(AND(COUNT($U$4:$U7)=BI$2,$H7="Hold"),"Hold",NA())</f>
        <v>#N/A</v>
      </c>
      <c r="BJ7" s="55" t="e">
        <f>IF(AND(COUNT($U$4:$U7)=BJ$2,$H7="Hold"),"Hold",NA())</f>
        <v>#N/A</v>
      </c>
      <c r="BK7" s="55" t="e">
        <f>IF(AND(COUNT($U$4:$U7)=BK$2,$H7="Hold"),"Hold",NA())</f>
        <v>#N/A</v>
      </c>
      <c r="BL7" s="55" t="e">
        <f>IF(AND(COUNT($U$4:$U7)=BL$2,$H7="Hold"),"Hold",NA())</f>
        <v>#N/A</v>
      </c>
      <c r="BM7" s="55" t="e">
        <f>IF(AND(COUNT($U$4:$U7)=BM$2,$H7="Hold"),"Hold",NA())</f>
        <v>#N/A</v>
      </c>
      <c r="BN7" s="55" t="e">
        <f>IF(AND(COUNT($U$4:$U7)=BN$2,$H7="Hold"),"Hold",NA())</f>
        <v>#N/A</v>
      </c>
      <c r="BO7" s="55" t="e">
        <f>IF(AND(COUNT($U$4:$U7)=BO$2,$H7="Hold"),"Hold",NA())</f>
        <v>#N/A</v>
      </c>
      <c r="BP7" s="55" t="e">
        <f>IF(AND(COUNT($U$4:$U7)=BP$2,$H7="Hold"),"Hold",NA())</f>
        <v>#N/A</v>
      </c>
      <c r="BQ7" s="55" t="e">
        <f>IF(AND(COUNT($U$4:$U7)=BQ$2,$H7="Hold"),"Hold",NA())</f>
        <v>#N/A</v>
      </c>
      <c r="BR7" s="55" t="e">
        <f>IF(AND(COUNT($U$4:$U7)=BR$2,$H7="Hold"),"Hold",NA())</f>
        <v>#N/A</v>
      </c>
      <c r="BS7" s="55" t="e">
        <f>IF(AND(COUNT($U$4:$U7)=BS$2,$H7="Hold"),"Hold",NA())</f>
        <v>#N/A</v>
      </c>
    </row>
    <row r="8" spans="1:73" s="96" customFormat="1" ht="18.75" customHeight="1" thickBot="1" x14ac:dyDescent="0.3">
      <c r="B8" s="23"/>
      <c r="C8" s="95"/>
      <c r="D8" s="9">
        <f t="shared" si="2"/>
        <v>8</v>
      </c>
      <c r="E8" s="10">
        <f t="shared" si="3"/>
        <v>42646</v>
      </c>
      <c r="F8" s="5" t="str">
        <f>IFERROR(IF(COUNT(G$4:G8)=0,"",IF(H8="Hold",F7,IF(ISNUMBER(U8),G8,F7+V8))),"")</f>
        <v/>
      </c>
      <c r="G8" s="13"/>
      <c r="H8" s="27"/>
      <c r="I8" s="17"/>
      <c r="J8" s="93"/>
      <c r="K8" s="34"/>
      <c r="L8" s="143" t="s">
        <v>56</v>
      </c>
      <c r="M8" s="143"/>
      <c r="N8" s="147"/>
      <c r="O8" s="147"/>
      <c r="P8" s="37"/>
      <c r="R8" s="46">
        <v>5</v>
      </c>
      <c r="S8" s="47" t="e">
        <f t="shared" si="0"/>
        <v>#N/A</v>
      </c>
      <c r="T8" s="47" t="str">
        <f>IFERROR(IF(L22="Alternate 1","Alt 1",L22),"Alt 1")</f>
        <v>Alt 1</v>
      </c>
      <c r="U8" s="52" t="str">
        <f>IF(H8="30 Mins",$N$19,IF(H8="45 Mins",$N$20,IF(H8="60 Mins",$N$21,IF(H8="Alt 1",$N$22,IF(H8="Alt 2",$N$23,IF(H8="Alt 3",$N$24,IF(H8="Alt 4",$N$25,IF(H8="Alt 5",#REF!,IF(H8="Change",V7,"")))))))))</f>
        <v/>
      </c>
      <c r="V8" s="53" t="e">
        <f>IF(COUNT(U$4:U8)=0,NA(),IF(ISNUMBER(U8),U8,V7))</f>
        <v>#N/A</v>
      </c>
      <c r="W8" s="48" t="e">
        <f t="shared" si="1"/>
        <v>#N/A</v>
      </c>
      <c r="X8" s="72" t="str">
        <f>IF(AND(ISNUMBER($S8),COUNT($U$4:$U8)=X$2),$S8,"")</f>
        <v/>
      </c>
      <c r="Y8" s="72" t="str">
        <f>IF(AND(ISNUMBER($S8),COUNT($U$4:$U8)=Y$2),$S8,"")</f>
        <v/>
      </c>
      <c r="Z8" s="72" t="str">
        <f>IF(AND(ISNUMBER($S8),COUNT($U$4:$U8)=Z$2),$S8,"")</f>
        <v/>
      </c>
      <c r="AA8" s="72" t="str">
        <f>IF(AND(ISNUMBER($S8),COUNT($U$4:$U8)=AA$2),$S8,"")</f>
        <v/>
      </c>
      <c r="AB8" s="72" t="str">
        <f>IF(AND(ISNUMBER($S8),COUNT($U$4:$U8)=AB$2),$S8,"")</f>
        <v/>
      </c>
      <c r="AC8" s="72" t="str">
        <f>IF(AND(ISNUMBER($S8),COUNT($U$4:$U8)=AC$2),$S8,"")</f>
        <v/>
      </c>
      <c r="AD8" s="72" t="str">
        <f>IF(AND(ISNUMBER($S8),COUNT($U$4:$U8)=AD$2),$S8,"")</f>
        <v/>
      </c>
      <c r="AE8" s="72" t="str">
        <f>IF(AND(ISNUMBER($S8),COUNT($U$4:$U8)=AE$2),$S8,"")</f>
        <v/>
      </c>
      <c r="AF8" s="72" t="str">
        <f>IF(AND(ISNUMBER($S8),COUNT($U$4:$U8)=AF$2),$S8,"")</f>
        <v/>
      </c>
      <c r="AG8" s="72" t="str">
        <f>IF(AND(ISNUMBER($S8),COUNT($U$4:$U8)=AG$2),$S8,"")</f>
        <v/>
      </c>
      <c r="AH8" s="72" t="str">
        <f>IF(AND(ISNUMBER($S8),COUNT($U$4:$U8)=AH$2),$S8,"")</f>
        <v/>
      </c>
      <c r="AI8" s="72" t="str">
        <f>IF(AND(ISNUMBER($S8),COUNT($U$4:$U8)=AI$2),$S8,"")</f>
        <v/>
      </c>
      <c r="AJ8" s="51" t="e">
        <f>IFERROR(IF(COUNT($U$4:$U8)&lt;&gt;AJ$2,NA(),SLOPE(X$4:X$26,$R$4:$R$26)*($R8-COUNTIF(BH$4:BH8,"Hold"))+INTERCEPT(X$4:X$26,$R$4:$R$26)),NA())</f>
        <v>#N/A</v>
      </c>
      <c r="AK8" s="51" t="e">
        <f>IFERROR(IF(COUNT($U$4:$U8)&lt;&gt;AK$2,NA(),SLOPE(Y$4:Y$26,$R$4:$R$26)*($R8-COUNTIF(BI$4:BI8,"Hold"))+INTERCEPT(Y$4:Y$26,$R$4:$R$26)),NA())</f>
        <v>#N/A</v>
      </c>
      <c r="AL8" s="51" t="e">
        <f>IFERROR(IF(COUNT($U$4:$U8)&lt;&gt;AL$2,NA(),SLOPE(Z$4:Z$26,$R$4:$R$26)*($R8-COUNTIF(BJ$4:BJ8,"Hold"))+INTERCEPT(Z$4:Z$26,$R$4:$R$26)),NA())</f>
        <v>#N/A</v>
      </c>
      <c r="AM8" s="51" t="e">
        <f>IFERROR(IF(COUNT($U$4:$U8)&lt;&gt;AM$2,NA(),SLOPE(AA$4:AA$26,$R$4:$R$26)*($R8-COUNTIF(BK$4:BK8,"Hold"))+INTERCEPT(AA$4:AA$26,$R$4:$R$26)),NA())</f>
        <v>#N/A</v>
      </c>
      <c r="AN8" s="51" t="e">
        <f>IFERROR(IF(COUNT($U$4:$U8)&lt;&gt;AN$2,NA(),SLOPE(AB$4:AB$26,$R$4:$R$26)*($R8-COUNTIF(BL$4:BL8,"Hold"))+INTERCEPT(AB$4:AB$26,$R$4:$R$26)),NA())</f>
        <v>#N/A</v>
      </c>
      <c r="AO8" s="51" t="e">
        <f>IFERROR(IF(COUNT($U$4:$U8)&lt;&gt;AO$2,NA(),SLOPE(AC$4:AC$26,$R$4:$R$26)*($R8-COUNTIF(BM$4:BM8,"Hold"))+INTERCEPT(AC$4:AC$26,$R$4:$R$26)),NA())</f>
        <v>#N/A</v>
      </c>
      <c r="AP8" s="51" t="e">
        <f>IFERROR(IF(COUNT($U$4:$U8)&lt;&gt;AP$2,NA(),SLOPE(AD$4:AD$26,$R$4:$R$26)*($R8-COUNTIF(BN$4:BN8,"Hold"))+INTERCEPT(AD$4:AD$26,$R$4:$R$26)),NA())</f>
        <v>#N/A</v>
      </c>
      <c r="AQ8" s="51" t="e">
        <f>IFERROR(IF(COUNT($U$4:$U8)&lt;&gt;AQ$2,NA(),SLOPE(AE$4:AE$26,$R$4:$R$26)*($R8-COUNTIF(BO$4:BO8,"Hold"))+INTERCEPT(AE$4:AE$26,$R$4:$R$26)),NA())</f>
        <v>#N/A</v>
      </c>
      <c r="AR8" s="51" t="e">
        <f>IFERROR(IF(COUNT($U$4:$U8)&lt;&gt;AR$2,NA(),SLOPE(AF$4:AF$26,$R$4:$R$26)*($R8-COUNTIF(BP$4:BP8,"Hold"))+INTERCEPT(AF$4:AF$26,$R$4:$R$26)),NA())</f>
        <v>#N/A</v>
      </c>
      <c r="AS8" s="51" t="e">
        <f>IFERROR(IF(COUNT($U$4:$U8)&lt;&gt;AS$2,NA(),SLOPE(AG$4:AG$26,$R$4:$R$26)*($R8-COUNTIF(BQ$4:BQ8,"Hold"))+INTERCEPT(AG$4:AG$26,$R$4:$R$26)),NA())</f>
        <v>#N/A</v>
      </c>
      <c r="AT8" s="51" t="e">
        <f>IFERROR(IF(COUNT($U$4:$U8)&lt;&gt;AT$2,NA(),SLOPE(AH$4:AH$26,$R$4:$R$26)*($R8-COUNTIF(BR$4:BR8,"Hold"))+INTERCEPT(AH$4:AH$26,$R$4:$R$26)),NA())</f>
        <v>#N/A</v>
      </c>
      <c r="AU8" s="51" t="e">
        <f>IFERROR(IF(COUNT($U$4:$U8)&lt;&gt;AU$2,NA(),SLOPE(AI$4:AI$26,$R$4:$R$26)*($R8-COUNTIF(BS$4:BS8,"Hold"))+INTERCEPT(AI$4:AI$26,$R$4:$R$26)),NA())</f>
        <v>#N/A</v>
      </c>
      <c r="AV8" s="57" t="e">
        <f>IF(AND(ISNUMBER($U8),COUNT($U$4:$U8)=AV$2),$G8,IF($H8="Hold",AV7,IF(COUNT($U$4:$U8)=AV$2,$V8+AV7,NA())))</f>
        <v>#N/A</v>
      </c>
      <c r="AW8" s="57" t="e">
        <f>IF(AND(ISNUMBER($U8),COUNT($U$4:$U8)=AW$2),$G8,IF($H8="Hold",AW7,IF(COUNT($U$4:$U8)=AW$2,$V8+AW7,NA())))</f>
        <v>#N/A</v>
      </c>
      <c r="AX8" s="57" t="e">
        <f>IF(AND(ISNUMBER($U8),COUNT($U$4:$U8)=AX$2),$G8,IF($H8="Hold",AX7,IF(COUNT($U$4:$U8)=AX$2,$V8+AX7,NA())))</f>
        <v>#N/A</v>
      </c>
      <c r="AY8" s="57" t="e">
        <f>IF(AND(ISNUMBER($U8),COUNT($U$4:$U8)=AY$2),$G8,IF($H8="Hold",AY7,IF(COUNT($U$4:$U8)=AY$2,$V8+AY7,NA())))</f>
        <v>#N/A</v>
      </c>
      <c r="AZ8" s="57" t="e">
        <f>IF(AND(ISNUMBER($U8),COUNT($U$4:$U8)=AZ$2),$G8,IF($H8="Hold",AZ7,IF(COUNT($U$4:$U8)=AZ$2,$V8+AZ7,NA())))</f>
        <v>#N/A</v>
      </c>
      <c r="BA8" s="57" t="e">
        <f>IF(AND(ISNUMBER($U8),COUNT($U$4:$U8)=BA$2),$G8,IF($H8="Hold",BA7,IF(COUNT($U$4:$U8)=BA$2,$V8+BA7,NA())))</f>
        <v>#N/A</v>
      </c>
      <c r="BB8" s="57" t="e">
        <f>IF(AND(ISNUMBER($U8),COUNT($U$4:$U8)=BB$2),$G8,IF($H8="Hold",BB7,IF(COUNT($U$4:$U8)=BB$2,$V8+BB7,NA())))</f>
        <v>#N/A</v>
      </c>
      <c r="BC8" s="57" t="e">
        <f>IF(AND(ISNUMBER($U8),COUNT($U$4:$U8)=BC$2),$G8,IF($H8="Hold",BC7,IF(COUNT($U$4:$U8)=BC$2,$V8+BC7,NA())))</f>
        <v>#N/A</v>
      </c>
      <c r="BD8" s="57" t="e">
        <f>IF(AND(ISNUMBER($U8),COUNT($U$4:$U8)=BD$2),$G8,IF($H8="Hold",BD7,IF(COUNT($U$4:$U8)=BD$2,$V8+BD7,NA())))</f>
        <v>#N/A</v>
      </c>
      <c r="BE8" s="57" t="e">
        <f>IF(AND(ISNUMBER($U8),COUNT($U$4:$U8)=BE$2),$G8,IF($H8="Hold",BE7,IF(COUNT($U$4:$U8)=BE$2,$V8+BE7,NA())))</f>
        <v>#N/A</v>
      </c>
      <c r="BF8" s="57" t="e">
        <f>IF(AND(ISNUMBER($U8),COUNT($U$4:$U8)=BF$2),$G8,IF($H8="Hold",BF7,IF(COUNT($U$4:$U8)=BF$2,$V8+BF7,NA())))</f>
        <v>#N/A</v>
      </c>
      <c r="BG8" s="57" t="e">
        <f>IF(AND(ISNUMBER($U8),COUNT($U$4:$U8)=BG$2),$G8,IF($H8="Hold",BG7,IF(COUNT($U$4:$U8)=BG$2,$V8+BG7,NA())))</f>
        <v>#N/A</v>
      </c>
      <c r="BH8" s="55" t="e">
        <f>IF(AND(COUNT($U$4:$U8)=BH$2,$H8="Hold"),"Hold",NA())</f>
        <v>#N/A</v>
      </c>
      <c r="BI8" s="55" t="e">
        <f>IF(AND(COUNT($U$4:$U8)=BI$2,$H8="Hold"),"Hold",NA())</f>
        <v>#N/A</v>
      </c>
      <c r="BJ8" s="55" t="e">
        <f>IF(AND(COUNT($U$4:$U8)=BJ$2,$H8="Hold"),"Hold",NA())</f>
        <v>#N/A</v>
      </c>
      <c r="BK8" s="55" t="e">
        <f>IF(AND(COUNT($U$4:$U8)=BK$2,$H8="Hold"),"Hold",NA())</f>
        <v>#N/A</v>
      </c>
      <c r="BL8" s="55" t="e">
        <f>IF(AND(COUNT($U$4:$U8)=BL$2,$H8="Hold"),"Hold",NA())</f>
        <v>#N/A</v>
      </c>
      <c r="BM8" s="55" t="e">
        <f>IF(AND(COUNT($U$4:$U8)=BM$2,$H8="Hold"),"Hold",NA())</f>
        <v>#N/A</v>
      </c>
      <c r="BN8" s="55" t="e">
        <f>IF(AND(COUNT($U$4:$U8)=BN$2,$H8="Hold"),"Hold",NA())</f>
        <v>#N/A</v>
      </c>
      <c r="BO8" s="55" t="e">
        <f>IF(AND(COUNT($U$4:$U8)=BO$2,$H8="Hold"),"Hold",NA())</f>
        <v>#N/A</v>
      </c>
      <c r="BP8" s="55" t="e">
        <f>IF(AND(COUNT($U$4:$U8)=BP$2,$H8="Hold"),"Hold",NA())</f>
        <v>#N/A</v>
      </c>
      <c r="BQ8" s="55" t="e">
        <f>IF(AND(COUNT($U$4:$U8)=BQ$2,$H8="Hold"),"Hold",NA())</f>
        <v>#N/A</v>
      </c>
      <c r="BR8" s="55" t="e">
        <f>IF(AND(COUNT($U$4:$U8)=BR$2,$H8="Hold"),"Hold",NA())</f>
        <v>#N/A</v>
      </c>
      <c r="BS8" s="55" t="e">
        <f>IF(AND(COUNT($U$4:$U8)=BS$2,$H8="Hold"),"Hold",NA())</f>
        <v>#N/A</v>
      </c>
    </row>
    <row r="9" spans="1:73" s="96" customFormat="1" ht="18.75" customHeight="1" thickTop="1" x14ac:dyDescent="0.25">
      <c r="B9" s="23"/>
      <c r="C9" s="95"/>
      <c r="D9" s="9">
        <f t="shared" si="2"/>
        <v>10</v>
      </c>
      <c r="E9" s="10">
        <f t="shared" si="3"/>
        <v>42660</v>
      </c>
      <c r="F9" s="5" t="str">
        <f>IFERROR(IF(COUNT(G$4:G9)=0,"",IF(H9="Hold",F8,IF(ISNUMBER(U9),G9,F8+V9))),"")</f>
        <v/>
      </c>
      <c r="G9" s="13"/>
      <c r="H9" s="27"/>
      <c r="I9" s="17"/>
      <c r="J9" s="93"/>
      <c r="K9" s="34"/>
      <c r="L9" s="148" t="s">
        <v>63</v>
      </c>
      <c r="M9" s="148"/>
      <c r="N9" s="24"/>
      <c r="O9" s="76"/>
      <c r="P9" s="37"/>
      <c r="R9" s="46">
        <v>6</v>
      </c>
      <c r="S9" s="47" t="e">
        <f t="shared" si="0"/>
        <v>#N/A</v>
      </c>
      <c r="T9" s="47" t="str">
        <f>IFERROR(IF(L23="Alternate 2","Alt 2",L23),"Alt 2")</f>
        <v>Alt 2</v>
      </c>
      <c r="U9" s="52" t="str">
        <f>IF(H9="30 Mins",$N$19,IF(H9="45 Mins",$N$20,IF(H9="60 Mins",$N$21,IF(H9="Alt 1",$N$22,IF(H9="Alt 2",$N$23,IF(H9="Alt 3",$N$24,IF(H9="Alt 4",$N$25,IF(H9="Alt 5",#REF!,IF(H9="Change",V8,"")))))))))</f>
        <v/>
      </c>
      <c r="V9" s="53" t="e">
        <f>IF(COUNT(U$4:U9)=0,NA(),IF(ISNUMBER(U9),U9,V8))</f>
        <v>#N/A</v>
      </c>
      <c r="W9" s="48" t="e">
        <f t="shared" si="1"/>
        <v>#N/A</v>
      </c>
      <c r="X9" s="72" t="str">
        <f>IF(AND(ISNUMBER($S9),COUNT($U$4:$U9)=X$2),$S9,"")</f>
        <v/>
      </c>
      <c r="Y9" s="72" t="str">
        <f>IF(AND(ISNUMBER($S9),COUNT($U$4:$U9)=Y$2),$S9,"")</f>
        <v/>
      </c>
      <c r="Z9" s="72" t="str">
        <f>IF(AND(ISNUMBER($S9),COUNT($U$4:$U9)=Z$2),$S9,"")</f>
        <v/>
      </c>
      <c r="AA9" s="72" t="str">
        <f>IF(AND(ISNUMBER($S9),COUNT($U$4:$U9)=AA$2),$S9,"")</f>
        <v/>
      </c>
      <c r="AB9" s="72" t="str">
        <f>IF(AND(ISNUMBER($S9),COUNT($U$4:$U9)=AB$2),$S9,"")</f>
        <v/>
      </c>
      <c r="AC9" s="72" t="str">
        <f>IF(AND(ISNUMBER($S9),COUNT($U$4:$U9)=AC$2),$S9,"")</f>
        <v/>
      </c>
      <c r="AD9" s="72" t="str">
        <f>IF(AND(ISNUMBER($S9),COUNT($U$4:$U9)=AD$2),$S9,"")</f>
        <v/>
      </c>
      <c r="AE9" s="72" t="str">
        <f>IF(AND(ISNUMBER($S9),COUNT($U$4:$U9)=AE$2),$S9,"")</f>
        <v/>
      </c>
      <c r="AF9" s="72" t="str">
        <f>IF(AND(ISNUMBER($S9),COUNT($U$4:$U9)=AF$2),$S9,"")</f>
        <v/>
      </c>
      <c r="AG9" s="72" t="str">
        <f>IF(AND(ISNUMBER($S9),COUNT($U$4:$U9)=AG$2),$S9,"")</f>
        <v/>
      </c>
      <c r="AH9" s="72" t="str">
        <f>IF(AND(ISNUMBER($S9),COUNT($U$4:$U9)=AH$2),$S9,"")</f>
        <v/>
      </c>
      <c r="AI9" s="72" t="str">
        <f>IF(AND(ISNUMBER($S9),COUNT($U$4:$U9)=AI$2),$S9,"")</f>
        <v/>
      </c>
      <c r="AJ9" s="51" t="e">
        <f>IFERROR(IF(COUNT($U$4:$U9)&lt;&gt;AJ$2,NA(),SLOPE(X$4:X$26,$R$4:$R$26)*($R9-COUNTIF(BH$4:BH9,"Hold"))+INTERCEPT(X$4:X$26,$R$4:$R$26)),NA())</f>
        <v>#N/A</v>
      </c>
      <c r="AK9" s="51" t="e">
        <f>IFERROR(IF(COUNT($U$4:$U9)&lt;&gt;AK$2,NA(),SLOPE(Y$4:Y$26,$R$4:$R$26)*($R9-COUNTIF(BI$4:BI9,"Hold"))+INTERCEPT(Y$4:Y$26,$R$4:$R$26)),NA())</f>
        <v>#N/A</v>
      </c>
      <c r="AL9" s="51" t="e">
        <f>IFERROR(IF(COUNT($U$4:$U9)&lt;&gt;AL$2,NA(),SLOPE(Z$4:Z$26,$R$4:$R$26)*($R9-COUNTIF(BJ$4:BJ9,"Hold"))+INTERCEPT(Z$4:Z$26,$R$4:$R$26)),NA())</f>
        <v>#N/A</v>
      </c>
      <c r="AM9" s="51" t="e">
        <f>IFERROR(IF(COUNT($U$4:$U9)&lt;&gt;AM$2,NA(),SLOPE(AA$4:AA$26,$R$4:$R$26)*($R9-COUNTIF(BK$4:BK9,"Hold"))+INTERCEPT(AA$4:AA$26,$R$4:$R$26)),NA())</f>
        <v>#N/A</v>
      </c>
      <c r="AN9" s="51" t="e">
        <f>IFERROR(IF(COUNT($U$4:$U9)&lt;&gt;AN$2,NA(),SLOPE(AB$4:AB$26,$R$4:$R$26)*($R9-COUNTIF(BL$4:BL9,"Hold"))+INTERCEPT(AB$4:AB$26,$R$4:$R$26)),NA())</f>
        <v>#N/A</v>
      </c>
      <c r="AO9" s="51" t="e">
        <f>IFERROR(IF(COUNT($U$4:$U9)&lt;&gt;AO$2,NA(),SLOPE(AC$4:AC$26,$R$4:$R$26)*($R9-COUNTIF(BM$4:BM9,"Hold"))+INTERCEPT(AC$4:AC$26,$R$4:$R$26)),NA())</f>
        <v>#N/A</v>
      </c>
      <c r="AP9" s="51" t="e">
        <f>IFERROR(IF(COUNT($U$4:$U9)&lt;&gt;AP$2,NA(),SLOPE(AD$4:AD$26,$R$4:$R$26)*($R9-COUNTIF(BN$4:BN9,"Hold"))+INTERCEPT(AD$4:AD$26,$R$4:$R$26)),NA())</f>
        <v>#N/A</v>
      </c>
      <c r="AQ9" s="51" t="e">
        <f>IFERROR(IF(COUNT($U$4:$U9)&lt;&gt;AQ$2,NA(),SLOPE(AE$4:AE$26,$R$4:$R$26)*($R9-COUNTIF(BO$4:BO9,"Hold"))+INTERCEPT(AE$4:AE$26,$R$4:$R$26)),NA())</f>
        <v>#N/A</v>
      </c>
      <c r="AR9" s="51" t="e">
        <f>IFERROR(IF(COUNT($U$4:$U9)&lt;&gt;AR$2,NA(),SLOPE(AF$4:AF$26,$R$4:$R$26)*($R9-COUNTIF(BP$4:BP9,"Hold"))+INTERCEPT(AF$4:AF$26,$R$4:$R$26)),NA())</f>
        <v>#N/A</v>
      </c>
      <c r="AS9" s="51" t="e">
        <f>IFERROR(IF(COUNT($U$4:$U9)&lt;&gt;AS$2,NA(),SLOPE(AG$4:AG$26,$R$4:$R$26)*($R9-COUNTIF(BQ$4:BQ9,"Hold"))+INTERCEPT(AG$4:AG$26,$R$4:$R$26)),NA())</f>
        <v>#N/A</v>
      </c>
      <c r="AT9" s="51" t="e">
        <f>IFERROR(IF(COUNT($U$4:$U9)&lt;&gt;AT$2,NA(),SLOPE(AH$4:AH$26,$R$4:$R$26)*($R9-COUNTIF(BR$4:BR9,"Hold"))+INTERCEPT(AH$4:AH$26,$R$4:$R$26)),NA())</f>
        <v>#N/A</v>
      </c>
      <c r="AU9" s="51" t="e">
        <f>IFERROR(IF(COUNT($U$4:$U9)&lt;&gt;AU$2,NA(),SLOPE(AI$4:AI$26,$R$4:$R$26)*($R9-COUNTIF(BS$4:BS9,"Hold"))+INTERCEPT(AI$4:AI$26,$R$4:$R$26)),NA())</f>
        <v>#N/A</v>
      </c>
      <c r="AV9" s="57" t="e">
        <f>IF(AND(ISNUMBER($U9),COUNT($U$4:$U9)=AV$2),$G9,IF($H9="Hold",AV8,IF(COUNT($U$4:$U9)=AV$2,$V9+AV8,NA())))</f>
        <v>#N/A</v>
      </c>
      <c r="AW9" s="57" t="e">
        <f>IF(AND(ISNUMBER($U9),COUNT($U$4:$U9)=AW$2),$G9,IF($H9="Hold",AW8,IF(COUNT($U$4:$U9)=AW$2,$V9+AW8,NA())))</f>
        <v>#N/A</v>
      </c>
      <c r="AX9" s="57" t="e">
        <f>IF(AND(ISNUMBER($U9),COUNT($U$4:$U9)=AX$2),$G9,IF($H9="Hold",AX8,IF(COUNT($U$4:$U9)=AX$2,$V9+AX8,NA())))</f>
        <v>#N/A</v>
      </c>
      <c r="AY9" s="57" t="e">
        <f>IF(AND(ISNUMBER($U9),COUNT($U$4:$U9)=AY$2),$G9,IF($H9="Hold",AY8,IF(COUNT($U$4:$U9)=AY$2,$V9+AY8,NA())))</f>
        <v>#N/A</v>
      </c>
      <c r="AZ9" s="57" t="e">
        <f>IF(AND(ISNUMBER($U9),COUNT($U$4:$U9)=AZ$2),$G9,IF($H9="Hold",AZ8,IF(COUNT($U$4:$U9)=AZ$2,$V9+AZ8,NA())))</f>
        <v>#N/A</v>
      </c>
      <c r="BA9" s="57" t="e">
        <f>IF(AND(ISNUMBER($U9),COUNT($U$4:$U9)=BA$2),$G9,IF($H9="Hold",BA8,IF(COUNT($U$4:$U9)=BA$2,$V9+BA8,NA())))</f>
        <v>#N/A</v>
      </c>
      <c r="BB9" s="57" t="e">
        <f>IF(AND(ISNUMBER($U9),COUNT($U$4:$U9)=BB$2),$G9,IF($H9="Hold",BB8,IF(COUNT($U$4:$U9)=BB$2,$V9+BB8,NA())))</f>
        <v>#N/A</v>
      </c>
      <c r="BC9" s="57" t="e">
        <f>IF(AND(ISNUMBER($U9),COUNT($U$4:$U9)=BC$2),$G9,IF($H9="Hold",BC8,IF(COUNT($U$4:$U9)=BC$2,$V9+BC8,NA())))</f>
        <v>#N/A</v>
      </c>
      <c r="BD9" s="57" t="e">
        <f>IF(AND(ISNUMBER($U9),COUNT($U$4:$U9)=BD$2),$G9,IF($H9="Hold",BD8,IF(COUNT($U$4:$U9)=BD$2,$V9+BD8,NA())))</f>
        <v>#N/A</v>
      </c>
      <c r="BE9" s="57" t="e">
        <f>IF(AND(ISNUMBER($U9),COUNT($U$4:$U9)=BE$2),$G9,IF($H9="Hold",BE8,IF(COUNT($U$4:$U9)=BE$2,$V9+BE8,NA())))</f>
        <v>#N/A</v>
      </c>
      <c r="BF9" s="57" t="e">
        <f>IF(AND(ISNUMBER($U9),COUNT($U$4:$U9)=BF$2),$G9,IF($H9="Hold",BF8,IF(COUNT($U$4:$U9)=BF$2,$V9+BF8,NA())))</f>
        <v>#N/A</v>
      </c>
      <c r="BG9" s="57" t="e">
        <f>IF(AND(ISNUMBER($U9),COUNT($U$4:$U9)=BG$2),$G9,IF($H9="Hold",BG8,IF(COUNT($U$4:$U9)=BG$2,$V9+BG8,NA())))</f>
        <v>#N/A</v>
      </c>
      <c r="BH9" s="55" t="e">
        <f>IF(AND(COUNT($U$4:$U9)=BH$2,$H9="Hold"),"Hold",NA())</f>
        <v>#N/A</v>
      </c>
      <c r="BI9" s="55" t="e">
        <f>IF(AND(COUNT($U$4:$U9)=BI$2,$H9="Hold"),"Hold",NA())</f>
        <v>#N/A</v>
      </c>
      <c r="BJ9" s="55" t="e">
        <f>IF(AND(COUNT($U$4:$U9)=BJ$2,$H9="Hold"),"Hold",NA())</f>
        <v>#N/A</v>
      </c>
      <c r="BK9" s="55" t="e">
        <f>IF(AND(COUNT($U$4:$U9)=BK$2,$H9="Hold"),"Hold",NA())</f>
        <v>#N/A</v>
      </c>
      <c r="BL9" s="55" t="e">
        <f>IF(AND(COUNT($U$4:$U9)=BL$2,$H9="Hold"),"Hold",NA())</f>
        <v>#N/A</v>
      </c>
      <c r="BM9" s="55" t="e">
        <f>IF(AND(COUNT($U$4:$U9)=BM$2,$H9="Hold"),"Hold",NA())</f>
        <v>#N/A</v>
      </c>
      <c r="BN9" s="55" t="e">
        <f>IF(AND(COUNT($U$4:$U9)=BN$2,$H9="Hold"),"Hold",NA())</f>
        <v>#N/A</v>
      </c>
      <c r="BO9" s="55" t="e">
        <f>IF(AND(COUNT($U$4:$U9)=BO$2,$H9="Hold"),"Hold",NA())</f>
        <v>#N/A</v>
      </c>
      <c r="BP9" s="55" t="e">
        <f>IF(AND(COUNT($U$4:$U9)=BP$2,$H9="Hold"),"Hold",NA())</f>
        <v>#N/A</v>
      </c>
      <c r="BQ9" s="55" t="e">
        <f>IF(AND(COUNT($U$4:$U9)=BQ$2,$H9="Hold"),"Hold",NA())</f>
        <v>#N/A</v>
      </c>
      <c r="BR9" s="55" t="e">
        <f>IF(AND(COUNT($U$4:$U9)=BR$2,$H9="Hold"),"Hold",NA())</f>
        <v>#N/A</v>
      </c>
      <c r="BS9" s="55" t="e">
        <f>IF(AND(COUNT($U$4:$U9)=BS$2,$H9="Hold"),"Hold",NA())</f>
        <v>#N/A</v>
      </c>
    </row>
    <row r="10" spans="1:73" s="96" customFormat="1" ht="18.75" customHeight="1" x14ac:dyDescent="0.25">
      <c r="B10" s="23"/>
      <c r="C10" s="95"/>
      <c r="D10" s="9">
        <f t="shared" si="2"/>
        <v>12</v>
      </c>
      <c r="E10" s="10">
        <f t="shared" si="3"/>
        <v>42674</v>
      </c>
      <c r="F10" s="5" t="str">
        <f>IFERROR(IF(COUNT(G$4:G10)=0,"",IF(H10="Hold",F9,IF(ISNUMBER(U10),G10,F9+V10))),"")</f>
        <v/>
      </c>
      <c r="G10" s="13"/>
      <c r="H10" s="27"/>
      <c r="I10" s="17"/>
      <c r="J10" s="93"/>
      <c r="K10" s="34"/>
      <c r="L10" s="38"/>
      <c r="M10" s="38"/>
      <c r="N10" s="38"/>
      <c r="O10" s="38"/>
      <c r="P10" s="37"/>
      <c r="R10" s="46">
        <v>7</v>
      </c>
      <c r="S10" s="47" t="e">
        <f t="shared" si="0"/>
        <v>#N/A</v>
      </c>
      <c r="T10" s="47" t="s">
        <v>68</v>
      </c>
      <c r="U10" s="52" t="str">
        <f>IF(H10="30 Mins",$N$19,IF(H10="45 Mins",$N$20,IF(H10="60 Mins",$N$21,IF(H10="Alt 1",$N$22,IF(H10="Alt 2",$N$23,IF(H10="Alt 3",$N$24,IF(H10="Alt 4",$N$25,IF(H10="Alt 5",#REF!,IF(H10="Change",V9,"")))))))))</f>
        <v/>
      </c>
      <c r="V10" s="53" t="e">
        <f>IF(COUNT(U$4:U10)=0,NA(),IF(ISNUMBER(U10),U10,V9))</f>
        <v>#N/A</v>
      </c>
      <c r="W10" s="48" t="e">
        <f t="shared" si="1"/>
        <v>#N/A</v>
      </c>
      <c r="X10" s="72" t="str">
        <f>IF(AND(ISNUMBER($S10),COUNT($U$4:$U10)=X$2),$S10,"")</f>
        <v/>
      </c>
      <c r="Y10" s="72" t="str">
        <f>IF(AND(ISNUMBER($S10),COUNT($U$4:$U10)=Y$2),$S10,"")</f>
        <v/>
      </c>
      <c r="Z10" s="72" t="str">
        <f>IF(AND(ISNUMBER($S10),COUNT($U$4:$U10)=Z$2),$S10,"")</f>
        <v/>
      </c>
      <c r="AA10" s="72" t="str">
        <f>IF(AND(ISNUMBER($S10),COUNT($U$4:$U10)=AA$2),$S10,"")</f>
        <v/>
      </c>
      <c r="AB10" s="72" t="str">
        <f>IF(AND(ISNUMBER($S10),COUNT($U$4:$U10)=AB$2),$S10,"")</f>
        <v/>
      </c>
      <c r="AC10" s="72" t="str">
        <f>IF(AND(ISNUMBER($S10),COUNT($U$4:$U10)=AC$2),$S10,"")</f>
        <v/>
      </c>
      <c r="AD10" s="72" t="str">
        <f>IF(AND(ISNUMBER($S10),COUNT($U$4:$U10)=AD$2),$S10,"")</f>
        <v/>
      </c>
      <c r="AE10" s="72" t="str">
        <f>IF(AND(ISNUMBER($S10),COUNT($U$4:$U10)=AE$2),$S10,"")</f>
        <v/>
      </c>
      <c r="AF10" s="72" t="str">
        <f>IF(AND(ISNUMBER($S10),COUNT($U$4:$U10)=AF$2),$S10,"")</f>
        <v/>
      </c>
      <c r="AG10" s="72" t="str">
        <f>IF(AND(ISNUMBER($S10),COUNT($U$4:$U10)=AG$2),$S10,"")</f>
        <v/>
      </c>
      <c r="AH10" s="72" t="str">
        <f>IF(AND(ISNUMBER($S10),COUNT($U$4:$U10)=AH$2),$S10,"")</f>
        <v/>
      </c>
      <c r="AI10" s="72" t="str">
        <f>IF(AND(ISNUMBER($S10),COUNT($U$4:$U10)=AI$2),$S10,"")</f>
        <v/>
      </c>
      <c r="AJ10" s="51" t="e">
        <f>IFERROR(IF(COUNT($U$4:$U10)&lt;&gt;AJ$2,NA(),SLOPE(X$4:X$26,$R$4:$R$26)*($R10-COUNTIF(BH$4:BH10,"Hold"))+INTERCEPT(X$4:X$26,$R$4:$R$26)),NA())</f>
        <v>#N/A</v>
      </c>
      <c r="AK10" s="51" t="e">
        <f>IFERROR(IF(COUNT($U$4:$U10)&lt;&gt;AK$2,NA(),SLOPE(Y$4:Y$26,$R$4:$R$26)*($R10-COUNTIF(BI$4:BI10,"Hold"))+INTERCEPT(Y$4:Y$26,$R$4:$R$26)),NA())</f>
        <v>#N/A</v>
      </c>
      <c r="AL10" s="51" t="e">
        <f>IFERROR(IF(COUNT($U$4:$U10)&lt;&gt;AL$2,NA(),SLOPE(Z$4:Z$26,$R$4:$R$26)*($R10-COUNTIF(BJ$4:BJ10,"Hold"))+INTERCEPT(Z$4:Z$26,$R$4:$R$26)),NA())</f>
        <v>#N/A</v>
      </c>
      <c r="AM10" s="51" t="e">
        <f>IFERROR(IF(COUNT($U$4:$U10)&lt;&gt;AM$2,NA(),SLOPE(AA$4:AA$26,$R$4:$R$26)*($R10-COUNTIF(BK$4:BK10,"Hold"))+INTERCEPT(AA$4:AA$26,$R$4:$R$26)),NA())</f>
        <v>#N/A</v>
      </c>
      <c r="AN10" s="51" t="e">
        <f>IFERROR(IF(COUNT($U$4:$U10)&lt;&gt;AN$2,NA(),SLOPE(AB$4:AB$26,$R$4:$R$26)*($R10-COUNTIF(BL$4:BL10,"Hold"))+INTERCEPT(AB$4:AB$26,$R$4:$R$26)),NA())</f>
        <v>#N/A</v>
      </c>
      <c r="AO10" s="51" t="e">
        <f>IFERROR(IF(COUNT($U$4:$U10)&lt;&gt;AO$2,NA(),SLOPE(AC$4:AC$26,$R$4:$R$26)*($R10-COUNTIF(BM$4:BM10,"Hold"))+INTERCEPT(AC$4:AC$26,$R$4:$R$26)),NA())</f>
        <v>#N/A</v>
      </c>
      <c r="AP10" s="51" t="e">
        <f>IFERROR(IF(COUNT($U$4:$U10)&lt;&gt;AP$2,NA(),SLOPE(AD$4:AD$26,$R$4:$R$26)*($R10-COUNTIF(BN$4:BN10,"Hold"))+INTERCEPT(AD$4:AD$26,$R$4:$R$26)),NA())</f>
        <v>#N/A</v>
      </c>
      <c r="AQ10" s="51" t="e">
        <f>IFERROR(IF(COUNT($U$4:$U10)&lt;&gt;AQ$2,NA(),SLOPE(AE$4:AE$26,$R$4:$R$26)*($R10-COUNTIF(BO$4:BO10,"Hold"))+INTERCEPT(AE$4:AE$26,$R$4:$R$26)),NA())</f>
        <v>#N/A</v>
      </c>
      <c r="AR10" s="51" t="e">
        <f>IFERROR(IF(COUNT($U$4:$U10)&lt;&gt;AR$2,NA(),SLOPE(AF$4:AF$26,$R$4:$R$26)*($R10-COUNTIF(BP$4:BP10,"Hold"))+INTERCEPT(AF$4:AF$26,$R$4:$R$26)),NA())</f>
        <v>#N/A</v>
      </c>
      <c r="AS10" s="51" t="e">
        <f>IFERROR(IF(COUNT($U$4:$U10)&lt;&gt;AS$2,NA(),SLOPE(AG$4:AG$26,$R$4:$R$26)*($R10-COUNTIF(BQ$4:BQ10,"Hold"))+INTERCEPT(AG$4:AG$26,$R$4:$R$26)),NA())</f>
        <v>#N/A</v>
      </c>
      <c r="AT10" s="51" t="e">
        <f>IFERROR(IF(COUNT($U$4:$U10)&lt;&gt;AT$2,NA(),SLOPE(AH$4:AH$26,$R$4:$R$26)*($R10-COUNTIF(BR$4:BR10,"Hold"))+INTERCEPT(AH$4:AH$26,$R$4:$R$26)),NA())</f>
        <v>#N/A</v>
      </c>
      <c r="AU10" s="51" t="e">
        <f>IFERROR(IF(COUNT($U$4:$U10)&lt;&gt;AU$2,NA(),SLOPE(AI$4:AI$26,$R$4:$R$26)*($R10-COUNTIF(BS$4:BS10,"Hold"))+INTERCEPT(AI$4:AI$26,$R$4:$R$26)),NA())</f>
        <v>#N/A</v>
      </c>
      <c r="AV10" s="57" t="e">
        <f>IF(AND(ISNUMBER($U10),COUNT($U$4:$U10)=AV$2),$G10,IF($H10="Hold",AV9,IF(COUNT($U$4:$U10)=AV$2,$V10+AV9,NA())))</f>
        <v>#N/A</v>
      </c>
      <c r="AW10" s="57" t="e">
        <f>IF(AND(ISNUMBER($U10),COUNT($U$4:$U10)=AW$2),$G10,IF($H10="Hold",AW9,IF(COUNT($U$4:$U10)=AW$2,$V10+AW9,NA())))</f>
        <v>#N/A</v>
      </c>
      <c r="AX10" s="57" t="e">
        <f>IF(AND(ISNUMBER($U10),COUNT($U$4:$U10)=AX$2),$G10,IF($H10="Hold",AX9,IF(COUNT($U$4:$U10)=AX$2,$V10+AX9,NA())))</f>
        <v>#N/A</v>
      </c>
      <c r="AY10" s="57" t="e">
        <f>IF(AND(ISNUMBER($U10),COUNT($U$4:$U10)=AY$2),$G10,IF($H10="Hold",AY9,IF(COUNT($U$4:$U10)=AY$2,$V10+AY9,NA())))</f>
        <v>#N/A</v>
      </c>
      <c r="AZ10" s="57" t="e">
        <f>IF(AND(ISNUMBER($U10),COUNT($U$4:$U10)=AZ$2),$G10,IF($H10="Hold",AZ9,IF(COUNT($U$4:$U10)=AZ$2,$V10+AZ9,NA())))</f>
        <v>#N/A</v>
      </c>
      <c r="BA10" s="57" t="e">
        <f>IF(AND(ISNUMBER($U10),COUNT($U$4:$U10)=BA$2),$G10,IF($H10="Hold",BA9,IF(COUNT($U$4:$U10)=BA$2,$V10+BA9,NA())))</f>
        <v>#N/A</v>
      </c>
      <c r="BB10" s="57" t="e">
        <f>IF(AND(ISNUMBER($U10),COUNT($U$4:$U10)=BB$2),$G10,IF($H10="Hold",BB9,IF(COUNT($U$4:$U10)=BB$2,$V10+BB9,NA())))</f>
        <v>#N/A</v>
      </c>
      <c r="BC10" s="57" t="e">
        <f>IF(AND(ISNUMBER($U10),COUNT($U$4:$U10)=BC$2),$G10,IF($H10="Hold",BC9,IF(COUNT($U$4:$U10)=BC$2,$V10+BC9,NA())))</f>
        <v>#N/A</v>
      </c>
      <c r="BD10" s="57" t="e">
        <f>IF(AND(ISNUMBER($U10),COUNT($U$4:$U10)=BD$2),$G10,IF($H10="Hold",BD9,IF(COUNT($U$4:$U10)=BD$2,$V10+BD9,NA())))</f>
        <v>#N/A</v>
      </c>
      <c r="BE10" s="57" t="e">
        <f>IF(AND(ISNUMBER($U10),COUNT($U$4:$U10)=BE$2),$G10,IF($H10="Hold",BE9,IF(COUNT($U$4:$U10)=BE$2,$V10+BE9,NA())))</f>
        <v>#N/A</v>
      </c>
      <c r="BF10" s="57" t="e">
        <f>IF(AND(ISNUMBER($U10),COUNT($U$4:$U10)=BF$2),$G10,IF($H10="Hold",BF9,IF(COUNT($U$4:$U10)=BF$2,$V10+BF9,NA())))</f>
        <v>#N/A</v>
      </c>
      <c r="BG10" s="57" t="e">
        <f>IF(AND(ISNUMBER($U10),COUNT($U$4:$U10)=BG$2),$G10,IF($H10="Hold",BG9,IF(COUNT($U$4:$U10)=BG$2,$V10+BG9,NA())))</f>
        <v>#N/A</v>
      </c>
      <c r="BH10" s="55" t="e">
        <f>IF(AND(COUNT($U$4:$U10)=BH$2,$H10="Hold"),"Hold",NA())</f>
        <v>#N/A</v>
      </c>
      <c r="BI10" s="55" t="e">
        <f>IF(AND(COUNT($U$4:$U10)=BI$2,$H10="Hold"),"Hold",NA())</f>
        <v>#N/A</v>
      </c>
      <c r="BJ10" s="55" t="e">
        <f>IF(AND(COUNT($U$4:$U10)=BJ$2,$H10="Hold"),"Hold",NA())</f>
        <v>#N/A</v>
      </c>
      <c r="BK10" s="55" t="e">
        <f>IF(AND(COUNT($U$4:$U10)=BK$2,$H10="Hold"),"Hold",NA())</f>
        <v>#N/A</v>
      </c>
      <c r="BL10" s="55" t="e">
        <f>IF(AND(COUNT($U$4:$U10)=BL$2,$H10="Hold"),"Hold",NA())</f>
        <v>#N/A</v>
      </c>
      <c r="BM10" s="55" t="e">
        <f>IF(AND(COUNT($U$4:$U10)=BM$2,$H10="Hold"),"Hold",NA())</f>
        <v>#N/A</v>
      </c>
      <c r="BN10" s="55" t="e">
        <f>IF(AND(COUNT($U$4:$U10)=BN$2,$H10="Hold"),"Hold",NA())</f>
        <v>#N/A</v>
      </c>
      <c r="BO10" s="55" t="e">
        <f>IF(AND(COUNT($U$4:$U10)=BO$2,$H10="Hold"),"Hold",NA())</f>
        <v>#N/A</v>
      </c>
      <c r="BP10" s="55" t="e">
        <f>IF(AND(COUNT($U$4:$U10)=BP$2,$H10="Hold"),"Hold",NA())</f>
        <v>#N/A</v>
      </c>
      <c r="BQ10" s="55" t="e">
        <f>IF(AND(COUNT($U$4:$U10)=BQ$2,$H10="Hold"),"Hold",NA())</f>
        <v>#N/A</v>
      </c>
      <c r="BR10" s="55" t="e">
        <f>IF(AND(COUNT($U$4:$U10)=BR$2,$H10="Hold"),"Hold",NA())</f>
        <v>#N/A</v>
      </c>
      <c r="BS10" s="55" t="e">
        <f>IF(AND(COUNT($U$4:$U10)=BS$2,$H10="Hold"),"Hold",NA())</f>
        <v>#N/A</v>
      </c>
    </row>
    <row r="11" spans="1:73" s="96" customFormat="1" ht="18.75" customHeight="1" x14ac:dyDescent="0.25">
      <c r="B11" s="23"/>
      <c r="C11" s="95"/>
      <c r="D11" s="9">
        <f t="shared" si="2"/>
        <v>14</v>
      </c>
      <c r="E11" s="10">
        <f t="shared" si="3"/>
        <v>42688</v>
      </c>
      <c r="F11" s="5" t="str">
        <f>IFERROR(IF(COUNT(G$4:G11)=0,"",IF(H11="Hold",F10,IF(ISNUMBER(U11),G11,F10+V11))),"")</f>
        <v/>
      </c>
      <c r="G11" s="13"/>
      <c r="H11" s="27"/>
      <c r="I11" s="17"/>
      <c r="J11" s="93"/>
      <c r="K11" s="34"/>
      <c r="L11" s="146" t="s">
        <v>82</v>
      </c>
      <c r="M11" s="146"/>
      <c r="N11" s="146"/>
      <c r="O11" s="146"/>
      <c r="P11" s="37"/>
      <c r="R11" s="46">
        <v>8</v>
      </c>
      <c r="S11" s="47" t="e">
        <f t="shared" si="0"/>
        <v>#N/A</v>
      </c>
      <c r="T11" s="47"/>
      <c r="U11" s="52" t="str">
        <f>IF(H11="30 Mins",$N$19,IF(H11="45 Mins",$N$20,IF(H11="60 Mins",$N$21,IF(H11="Alt 1",$N$22,IF(H11="Alt 2",$N$23,IF(H11="Alt 3",$N$24,IF(H11="Alt 4",$N$25,IF(H11="Alt 5",#REF!,IF(H11="Change",V10,"")))))))))</f>
        <v/>
      </c>
      <c r="V11" s="53" t="e">
        <f>IF(COUNT(U$4:U11)=0,NA(),IF(ISNUMBER(U11),U11,V10))</f>
        <v>#N/A</v>
      </c>
      <c r="W11" s="48" t="e">
        <f t="shared" si="1"/>
        <v>#N/A</v>
      </c>
      <c r="X11" s="72" t="str">
        <f>IF(AND(ISNUMBER($S11),COUNT($U$4:$U11)=X$2),$S11,"")</f>
        <v/>
      </c>
      <c r="Y11" s="72" t="str">
        <f>IF(AND(ISNUMBER($S11),COUNT($U$4:$U11)=Y$2),$S11,"")</f>
        <v/>
      </c>
      <c r="Z11" s="72" t="str">
        <f>IF(AND(ISNUMBER($S11),COUNT($U$4:$U11)=Z$2),$S11,"")</f>
        <v/>
      </c>
      <c r="AA11" s="72" t="str">
        <f>IF(AND(ISNUMBER($S11),COUNT($U$4:$U11)=AA$2),$S11,"")</f>
        <v/>
      </c>
      <c r="AB11" s="72" t="str">
        <f>IF(AND(ISNUMBER($S11),COUNT($U$4:$U11)=AB$2),$S11,"")</f>
        <v/>
      </c>
      <c r="AC11" s="72" t="str">
        <f>IF(AND(ISNUMBER($S11),COUNT($U$4:$U11)=AC$2),$S11,"")</f>
        <v/>
      </c>
      <c r="AD11" s="72" t="str">
        <f>IF(AND(ISNUMBER($S11),COUNT($U$4:$U11)=AD$2),$S11,"")</f>
        <v/>
      </c>
      <c r="AE11" s="72" t="str">
        <f>IF(AND(ISNUMBER($S11),COUNT($U$4:$U11)=AE$2),$S11,"")</f>
        <v/>
      </c>
      <c r="AF11" s="72" t="str">
        <f>IF(AND(ISNUMBER($S11),COUNT($U$4:$U11)=AF$2),$S11,"")</f>
        <v/>
      </c>
      <c r="AG11" s="72" t="str">
        <f>IF(AND(ISNUMBER($S11),COUNT($U$4:$U11)=AG$2),$S11,"")</f>
        <v/>
      </c>
      <c r="AH11" s="72" t="str">
        <f>IF(AND(ISNUMBER($S11),COUNT($U$4:$U11)=AH$2),$S11,"")</f>
        <v/>
      </c>
      <c r="AI11" s="72" t="str">
        <f>IF(AND(ISNUMBER($S11),COUNT($U$4:$U11)=AI$2),$S11,"")</f>
        <v/>
      </c>
      <c r="AJ11" s="51" t="e">
        <f>IFERROR(IF(COUNT($U$4:$U11)&lt;&gt;AJ$2,NA(),SLOPE(X$4:X$26,$R$4:$R$26)*($R11-COUNTIF(BH$4:BH11,"Hold"))+INTERCEPT(X$4:X$26,$R$4:$R$26)),NA())</f>
        <v>#N/A</v>
      </c>
      <c r="AK11" s="51" t="e">
        <f>IFERROR(IF(COUNT($U$4:$U11)&lt;&gt;AK$2,NA(),SLOPE(Y$4:Y$26,$R$4:$R$26)*($R11-COUNTIF(BI$4:BI11,"Hold"))+INTERCEPT(Y$4:Y$26,$R$4:$R$26)),NA())</f>
        <v>#N/A</v>
      </c>
      <c r="AL11" s="51" t="e">
        <f>IFERROR(IF(COUNT($U$4:$U11)&lt;&gt;AL$2,NA(),SLOPE(Z$4:Z$26,$R$4:$R$26)*($R11-COUNTIF(BJ$4:BJ11,"Hold"))+INTERCEPT(Z$4:Z$26,$R$4:$R$26)),NA())</f>
        <v>#N/A</v>
      </c>
      <c r="AM11" s="51" t="e">
        <f>IFERROR(IF(COUNT($U$4:$U11)&lt;&gt;AM$2,NA(),SLOPE(AA$4:AA$26,$R$4:$R$26)*($R11-COUNTIF(BK$4:BK11,"Hold"))+INTERCEPT(AA$4:AA$26,$R$4:$R$26)),NA())</f>
        <v>#N/A</v>
      </c>
      <c r="AN11" s="51" t="e">
        <f>IFERROR(IF(COUNT($U$4:$U11)&lt;&gt;AN$2,NA(),SLOPE(AB$4:AB$26,$R$4:$R$26)*($R11-COUNTIF(BL$4:BL11,"Hold"))+INTERCEPT(AB$4:AB$26,$R$4:$R$26)),NA())</f>
        <v>#N/A</v>
      </c>
      <c r="AO11" s="51" t="e">
        <f>IFERROR(IF(COUNT($U$4:$U11)&lt;&gt;AO$2,NA(),SLOPE(AC$4:AC$26,$R$4:$R$26)*($R11-COUNTIF(BM$4:BM11,"Hold"))+INTERCEPT(AC$4:AC$26,$R$4:$R$26)),NA())</f>
        <v>#N/A</v>
      </c>
      <c r="AP11" s="51" t="e">
        <f>IFERROR(IF(COUNT($U$4:$U11)&lt;&gt;AP$2,NA(),SLOPE(AD$4:AD$26,$R$4:$R$26)*($R11-COUNTIF(BN$4:BN11,"Hold"))+INTERCEPT(AD$4:AD$26,$R$4:$R$26)),NA())</f>
        <v>#N/A</v>
      </c>
      <c r="AQ11" s="51" t="e">
        <f>IFERROR(IF(COUNT($U$4:$U11)&lt;&gt;AQ$2,NA(),SLOPE(AE$4:AE$26,$R$4:$R$26)*($R11-COUNTIF(BO$4:BO11,"Hold"))+INTERCEPT(AE$4:AE$26,$R$4:$R$26)),NA())</f>
        <v>#N/A</v>
      </c>
      <c r="AR11" s="51" t="e">
        <f>IFERROR(IF(COUNT($U$4:$U11)&lt;&gt;AR$2,NA(),SLOPE(AF$4:AF$26,$R$4:$R$26)*($R11-COUNTIF(BP$4:BP11,"Hold"))+INTERCEPT(AF$4:AF$26,$R$4:$R$26)),NA())</f>
        <v>#N/A</v>
      </c>
      <c r="AS11" s="51" t="e">
        <f>IFERROR(IF(COUNT($U$4:$U11)&lt;&gt;AS$2,NA(),SLOPE(AG$4:AG$26,$R$4:$R$26)*($R11-COUNTIF(BQ$4:BQ11,"Hold"))+INTERCEPT(AG$4:AG$26,$R$4:$R$26)),NA())</f>
        <v>#N/A</v>
      </c>
      <c r="AT11" s="51" t="e">
        <f>IFERROR(IF(COUNT($U$4:$U11)&lt;&gt;AT$2,NA(),SLOPE(AH$4:AH$26,$R$4:$R$26)*($R11-COUNTIF(BR$4:BR11,"Hold"))+INTERCEPT(AH$4:AH$26,$R$4:$R$26)),NA())</f>
        <v>#N/A</v>
      </c>
      <c r="AU11" s="51" t="e">
        <f>IFERROR(IF(COUNT($U$4:$U11)&lt;&gt;AU$2,NA(),SLOPE(AI$4:AI$26,$R$4:$R$26)*($R11-COUNTIF(BS$4:BS11,"Hold"))+INTERCEPT(AI$4:AI$26,$R$4:$R$26)),NA())</f>
        <v>#N/A</v>
      </c>
      <c r="AV11" s="57" t="e">
        <f>IF(AND(ISNUMBER($U11),COUNT($U$4:$U11)=AV$2),$G11,IF($H11="Hold",AV10,IF(COUNT($U$4:$U11)=AV$2,$V11+AV10,NA())))</f>
        <v>#N/A</v>
      </c>
      <c r="AW11" s="57" t="e">
        <f>IF(AND(ISNUMBER($U11),COUNT($U$4:$U11)=AW$2),$G11,IF($H11="Hold",AW10,IF(COUNT($U$4:$U11)=AW$2,$V11+AW10,NA())))</f>
        <v>#N/A</v>
      </c>
      <c r="AX11" s="57" t="e">
        <f>IF(AND(ISNUMBER($U11),COUNT($U$4:$U11)=AX$2),$G11,IF($H11="Hold",AX10,IF(COUNT($U$4:$U11)=AX$2,$V11+AX10,NA())))</f>
        <v>#N/A</v>
      </c>
      <c r="AY11" s="57" t="e">
        <f>IF(AND(ISNUMBER($U11),COUNT($U$4:$U11)=AY$2),$G11,IF($H11="Hold",AY10,IF(COUNT($U$4:$U11)=AY$2,$V11+AY10,NA())))</f>
        <v>#N/A</v>
      </c>
      <c r="AZ11" s="57" t="e">
        <f>IF(AND(ISNUMBER($U11),COUNT($U$4:$U11)=AZ$2),$G11,IF($H11="Hold",AZ10,IF(COUNT($U$4:$U11)=AZ$2,$V11+AZ10,NA())))</f>
        <v>#N/A</v>
      </c>
      <c r="BA11" s="57" t="e">
        <f>IF(AND(ISNUMBER($U11),COUNT($U$4:$U11)=BA$2),$G11,IF($H11="Hold",BA10,IF(COUNT($U$4:$U11)=BA$2,$V11+BA10,NA())))</f>
        <v>#N/A</v>
      </c>
      <c r="BB11" s="57" t="e">
        <f>IF(AND(ISNUMBER($U11),COUNT($U$4:$U11)=BB$2),$G11,IF($H11="Hold",BB10,IF(COUNT($U$4:$U11)=BB$2,$V11+BB10,NA())))</f>
        <v>#N/A</v>
      </c>
      <c r="BC11" s="57" t="e">
        <f>IF(AND(ISNUMBER($U11),COUNT($U$4:$U11)=BC$2),$G11,IF($H11="Hold",BC10,IF(COUNT($U$4:$U11)=BC$2,$V11+BC10,NA())))</f>
        <v>#N/A</v>
      </c>
      <c r="BD11" s="57" t="e">
        <f>IF(AND(ISNUMBER($U11),COUNT($U$4:$U11)=BD$2),$G11,IF($H11="Hold",BD10,IF(COUNT($U$4:$U11)=BD$2,$V11+BD10,NA())))</f>
        <v>#N/A</v>
      </c>
      <c r="BE11" s="57" t="e">
        <f>IF(AND(ISNUMBER($U11),COUNT($U$4:$U11)=BE$2),$G11,IF($H11="Hold",BE10,IF(COUNT($U$4:$U11)=BE$2,$V11+BE10,NA())))</f>
        <v>#N/A</v>
      </c>
      <c r="BF11" s="57" t="e">
        <f>IF(AND(ISNUMBER($U11),COUNT($U$4:$U11)=BF$2),$G11,IF($H11="Hold",BF10,IF(COUNT($U$4:$U11)=BF$2,$V11+BF10,NA())))</f>
        <v>#N/A</v>
      </c>
      <c r="BG11" s="57" t="e">
        <f>IF(AND(ISNUMBER($U11),COUNT($U$4:$U11)=BG$2),$G11,IF($H11="Hold",BG10,IF(COUNT($U$4:$U11)=BG$2,$V11+BG10,NA())))</f>
        <v>#N/A</v>
      </c>
      <c r="BH11" s="55" t="e">
        <f>IF(AND(COUNT($U$4:$U11)=BH$2,$H11="Hold"),"Hold",NA())</f>
        <v>#N/A</v>
      </c>
      <c r="BI11" s="55" t="e">
        <f>IF(AND(COUNT($U$4:$U11)=BI$2,$H11="Hold"),"Hold",NA())</f>
        <v>#N/A</v>
      </c>
      <c r="BJ11" s="55" t="e">
        <f>IF(AND(COUNT($U$4:$U11)=BJ$2,$H11="Hold"),"Hold",NA())</f>
        <v>#N/A</v>
      </c>
      <c r="BK11" s="55" t="e">
        <f>IF(AND(COUNT($U$4:$U11)=BK$2,$H11="Hold"),"Hold",NA())</f>
        <v>#N/A</v>
      </c>
      <c r="BL11" s="55" t="e">
        <f>IF(AND(COUNT($U$4:$U11)=BL$2,$H11="Hold"),"Hold",NA())</f>
        <v>#N/A</v>
      </c>
      <c r="BM11" s="55" t="e">
        <f>IF(AND(COUNT($U$4:$U11)=BM$2,$H11="Hold"),"Hold",NA())</f>
        <v>#N/A</v>
      </c>
      <c r="BN11" s="55" t="e">
        <f>IF(AND(COUNT($U$4:$U11)=BN$2,$H11="Hold"),"Hold",NA())</f>
        <v>#N/A</v>
      </c>
      <c r="BO11" s="55" t="e">
        <f>IF(AND(COUNT($U$4:$U11)=BO$2,$H11="Hold"),"Hold",NA())</f>
        <v>#N/A</v>
      </c>
      <c r="BP11" s="55" t="e">
        <f>IF(AND(COUNT($U$4:$U11)=BP$2,$H11="Hold"),"Hold",NA())</f>
        <v>#N/A</v>
      </c>
      <c r="BQ11" s="55" t="e">
        <f>IF(AND(COUNT($U$4:$U11)=BQ$2,$H11="Hold"),"Hold",NA())</f>
        <v>#N/A</v>
      </c>
      <c r="BR11" s="55" t="e">
        <f>IF(AND(COUNT($U$4:$U11)=BR$2,$H11="Hold"),"Hold",NA())</f>
        <v>#N/A</v>
      </c>
      <c r="BS11" s="55" t="e">
        <f>IF(AND(COUNT($U$4:$U11)=BS$2,$H11="Hold"),"Hold",NA())</f>
        <v>#N/A</v>
      </c>
    </row>
    <row r="12" spans="1:73" s="96" customFormat="1" ht="18.75" customHeight="1" x14ac:dyDescent="0.25">
      <c r="B12" s="23"/>
      <c r="C12" s="95"/>
      <c r="D12" s="9">
        <f t="shared" si="2"/>
        <v>16</v>
      </c>
      <c r="E12" s="10">
        <f t="shared" si="3"/>
        <v>42702</v>
      </c>
      <c r="F12" s="5" t="str">
        <f>IFERROR(IF(COUNT(G$4:G12)=0,"",IF(H12="Hold",F11,IF(ISNUMBER(U12),G12,F11+V12))),"")</f>
        <v/>
      </c>
      <c r="G12" s="13"/>
      <c r="H12" s="27"/>
      <c r="I12" s="17"/>
      <c r="J12" s="93"/>
      <c r="K12" s="34"/>
      <c r="L12" s="124"/>
      <c r="M12" s="124"/>
      <c r="N12" s="132" t="s">
        <v>83</v>
      </c>
      <c r="O12" s="132" t="s">
        <v>84</v>
      </c>
      <c r="P12" s="37"/>
      <c r="R12" s="46">
        <v>9</v>
      </c>
      <c r="S12" s="47" t="e">
        <f t="shared" si="0"/>
        <v>#N/A</v>
      </c>
      <c r="T12" s="47" t="str">
        <f>IF(ISNUMBER(N25),"Alt 4","")</f>
        <v/>
      </c>
      <c r="U12" s="52" t="str">
        <f>IF(H12="30 Mins",$N$19,IF(H12="45 Mins",$N$20,IF(H12="60 Mins",$N$21,IF(H12="Alt 1",$N$22,IF(H12="Alt 2",$N$23,IF(H12="Alt 3",$N$24,IF(H12="Alt 4",$N$25,IF(H12="Alt 5",#REF!,IF(H12="Change",V11,"")))))))))</f>
        <v/>
      </c>
      <c r="V12" s="53" t="e">
        <f>IF(COUNT(U$4:U12)=0,NA(),IF(ISNUMBER(U12),U12,V11))</f>
        <v>#N/A</v>
      </c>
      <c r="W12" s="48" t="e">
        <f t="shared" si="1"/>
        <v>#N/A</v>
      </c>
      <c r="X12" s="72" t="str">
        <f>IF(AND(ISNUMBER($S12),COUNT($U$4:$U12)=X$2),$S12,"")</f>
        <v/>
      </c>
      <c r="Y12" s="72" t="str">
        <f>IF(AND(ISNUMBER($S12),COUNT($U$4:$U12)=Y$2),$S12,"")</f>
        <v/>
      </c>
      <c r="Z12" s="72" t="str">
        <f>IF(AND(ISNUMBER($S12),COUNT($U$4:$U12)=Z$2),$S12,"")</f>
        <v/>
      </c>
      <c r="AA12" s="72" t="str">
        <f>IF(AND(ISNUMBER($S12),COUNT($U$4:$U12)=AA$2),$S12,"")</f>
        <v/>
      </c>
      <c r="AB12" s="72" t="str">
        <f>IF(AND(ISNUMBER($S12),COUNT($U$4:$U12)=AB$2),$S12,"")</f>
        <v/>
      </c>
      <c r="AC12" s="72" t="str">
        <f>IF(AND(ISNUMBER($S12),COUNT($U$4:$U12)=AC$2),$S12,"")</f>
        <v/>
      </c>
      <c r="AD12" s="72" t="str">
        <f>IF(AND(ISNUMBER($S12),COUNT($U$4:$U12)=AD$2),$S12,"")</f>
        <v/>
      </c>
      <c r="AE12" s="72" t="str">
        <f>IF(AND(ISNUMBER($S12),COUNT($U$4:$U12)=AE$2),$S12,"")</f>
        <v/>
      </c>
      <c r="AF12" s="72" t="str">
        <f>IF(AND(ISNUMBER($S12),COUNT($U$4:$U12)=AF$2),$S12,"")</f>
        <v/>
      </c>
      <c r="AG12" s="72" t="str">
        <f>IF(AND(ISNUMBER($S12),COUNT($U$4:$U12)=AG$2),$S12,"")</f>
        <v/>
      </c>
      <c r="AH12" s="72" t="str">
        <f>IF(AND(ISNUMBER($S12),COUNT($U$4:$U12)=AH$2),$S12,"")</f>
        <v/>
      </c>
      <c r="AI12" s="72" t="str">
        <f>IF(AND(ISNUMBER($S12),COUNT($U$4:$U12)=AI$2),$S12,"")</f>
        <v/>
      </c>
      <c r="AJ12" s="51" t="e">
        <f>IFERROR(IF(COUNT($U$4:$U12)&lt;&gt;AJ$2,NA(),SLOPE(X$4:X$26,$R$4:$R$26)*($R12-COUNTIF(BH$4:BH12,"Hold"))+INTERCEPT(X$4:X$26,$R$4:$R$26)),NA())</f>
        <v>#N/A</v>
      </c>
      <c r="AK12" s="51" t="e">
        <f>IFERROR(IF(COUNT($U$4:$U12)&lt;&gt;AK$2,NA(),SLOPE(Y$4:Y$26,$R$4:$R$26)*($R12-COUNTIF(BI$4:BI12,"Hold"))+INTERCEPT(Y$4:Y$26,$R$4:$R$26)),NA())</f>
        <v>#N/A</v>
      </c>
      <c r="AL12" s="51" t="e">
        <f>IFERROR(IF(COUNT($U$4:$U12)&lt;&gt;AL$2,NA(),SLOPE(Z$4:Z$26,$R$4:$R$26)*($R12-COUNTIF(BJ$4:BJ12,"Hold"))+INTERCEPT(Z$4:Z$26,$R$4:$R$26)),NA())</f>
        <v>#N/A</v>
      </c>
      <c r="AM12" s="51" t="e">
        <f>IFERROR(IF(COUNT($U$4:$U12)&lt;&gt;AM$2,NA(),SLOPE(AA$4:AA$26,$R$4:$R$26)*($R12-COUNTIF(BK$4:BK12,"Hold"))+INTERCEPT(AA$4:AA$26,$R$4:$R$26)),NA())</f>
        <v>#N/A</v>
      </c>
      <c r="AN12" s="51" t="e">
        <f>IFERROR(IF(COUNT($U$4:$U12)&lt;&gt;AN$2,NA(),SLOPE(AB$4:AB$26,$R$4:$R$26)*($R12-COUNTIF(BL$4:BL12,"Hold"))+INTERCEPT(AB$4:AB$26,$R$4:$R$26)),NA())</f>
        <v>#N/A</v>
      </c>
      <c r="AO12" s="51" t="e">
        <f>IFERROR(IF(COUNT($U$4:$U12)&lt;&gt;AO$2,NA(),SLOPE(AC$4:AC$26,$R$4:$R$26)*($R12-COUNTIF(BM$4:BM12,"Hold"))+INTERCEPT(AC$4:AC$26,$R$4:$R$26)),NA())</f>
        <v>#N/A</v>
      </c>
      <c r="AP12" s="51" t="e">
        <f>IFERROR(IF(COUNT($U$4:$U12)&lt;&gt;AP$2,NA(),SLOPE(AD$4:AD$26,$R$4:$R$26)*($R12-COUNTIF(BN$4:BN12,"Hold"))+INTERCEPT(AD$4:AD$26,$R$4:$R$26)),NA())</f>
        <v>#N/A</v>
      </c>
      <c r="AQ12" s="51" t="e">
        <f>IFERROR(IF(COUNT($U$4:$U12)&lt;&gt;AQ$2,NA(),SLOPE(AE$4:AE$26,$R$4:$R$26)*($R12-COUNTIF(BO$4:BO12,"Hold"))+INTERCEPT(AE$4:AE$26,$R$4:$R$26)),NA())</f>
        <v>#N/A</v>
      </c>
      <c r="AR12" s="51" t="e">
        <f>IFERROR(IF(COUNT($U$4:$U12)&lt;&gt;AR$2,NA(),SLOPE(AF$4:AF$26,$R$4:$R$26)*($R12-COUNTIF(BP$4:BP12,"Hold"))+INTERCEPT(AF$4:AF$26,$R$4:$R$26)),NA())</f>
        <v>#N/A</v>
      </c>
      <c r="AS12" s="51" t="e">
        <f>IFERROR(IF(COUNT($U$4:$U12)&lt;&gt;AS$2,NA(),SLOPE(AG$4:AG$26,$R$4:$R$26)*($R12-COUNTIF(BQ$4:BQ12,"Hold"))+INTERCEPT(AG$4:AG$26,$R$4:$R$26)),NA())</f>
        <v>#N/A</v>
      </c>
      <c r="AT12" s="51" t="e">
        <f>IFERROR(IF(COUNT($U$4:$U12)&lt;&gt;AT$2,NA(),SLOPE(AH$4:AH$26,$R$4:$R$26)*($R12-COUNTIF(BR$4:BR12,"Hold"))+INTERCEPT(AH$4:AH$26,$R$4:$R$26)),NA())</f>
        <v>#N/A</v>
      </c>
      <c r="AU12" s="51" t="e">
        <f>IFERROR(IF(COUNT($U$4:$U12)&lt;&gt;AU$2,NA(),SLOPE(AI$4:AI$26,$R$4:$R$26)*($R12-COUNTIF(BS$4:BS12,"Hold"))+INTERCEPT(AI$4:AI$26,$R$4:$R$26)),NA())</f>
        <v>#N/A</v>
      </c>
      <c r="AV12" s="57" t="e">
        <f>IF(AND(ISNUMBER($U12),COUNT($U$4:$U12)=AV$2),$G12,IF($H12="Hold",AV11,IF(COUNT($U$4:$U12)=AV$2,$V12+AV11,NA())))</f>
        <v>#N/A</v>
      </c>
      <c r="AW12" s="57" t="e">
        <f>IF(AND(ISNUMBER($U12),COUNT($U$4:$U12)=AW$2),$G12,IF($H12="Hold",AW11,IF(COUNT($U$4:$U12)=AW$2,$V12+AW11,NA())))</f>
        <v>#N/A</v>
      </c>
      <c r="AX12" s="57" t="e">
        <f>IF(AND(ISNUMBER($U12),COUNT($U$4:$U12)=AX$2),$G12,IF($H12="Hold",AX11,IF(COUNT($U$4:$U12)=AX$2,$V12+AX11,NA())))</f>
        <v>#N/A</v>
      </c>
      <c r="AY12" s="57" t="e">
        <f>IF(AND(ISNUMBER($U12),COUNT($U$4:$U12)=AY$2),$G12,IF($H12="Hold",AY11,IF(COUNT($U$4:$U12)=AY$2,$V12+AY11,NA())))</f>
        <v>#N/A</v>
      </c>
      <c r="AZ12" s="57" t="e">
        <f>IF(AND(ISNUMBER($U12),COUNT($U$4:$U12)=AZ$2),$G12,IF($H12="Hold",AZ11,IF(COUNT($U$4:$U12)=AZ$2,$V12+AZ11,NA())))</f>
        <v>#N/A</v>
      </c>
      <c r="BA12" s="57" t="e">
        <f>IF(AND(ISNUMBER($U12),COUNT($U$4:$U12)=BA$2),$G12,IF($H12="Hold",BA11,IF(COUNT($U$4:$U12)=BA$2,$V12+BA11,NA())))</f>
        <v>#N/A</v>
      </c>
      <c r="BB12" s="57" t="e">
        <f>IF(AND(ISNUMBER($U12),COUNT($U$4:$U12)=BB$2),$G12,IF($H12="Hold",BB11,IF(COUNT($U$4:$U12)=BB$2,$V12+BB11,NA())))</f>
        <v>#N/A</v>
      </c>
      <c r="BC12" s="57" t="e">
        <f>IF(AND(ISNUMBER($U12),COUNT($U$4:$U12)=BC$2),$G12,IF($H12="Hold",BC11,IF(COUNT($U$4:$U12)=BC$2,$V12+BC11,NA())))</f>
        <v>#N/A</v>
      </c>
      <c r="BD12" s="57" t="e">
        <f>IF(AND(ISNUMBER($U12),COUNT($U$4:$U12)=BD$2),$G12,IF($H12="Hold",BD11,IF(COUNT($U$4:$U12)=BD$2,$V12+BD11,NA())))</f>
        <v>#N/A</v>
      </c>
      <c r="BE12" s="57" t="e">
        <f>IF(AND(ISNUMBER($U12),COUNT($U$4:$U12)=BE$2),$G12,IF($H12="Hold",BE11,IF(COUNT($U$4:$U12)=BE$2,$V12+BE11,NA())))</f>
        <v>#N/A</v>
      </c>
      <c r="BF12" s="57" t="e">
        <f>IF(AND(ISNUMBER($U12),COUNT($U$4:$U12)=BF$2),$G12,IF($H12="Hold",BF11,IF(COUNT($U$4:$U12)=BF$2,$V12+BF11,NA())))</f>
        <v>#N/A</v>
      </c>
      <c r="BG12" s="57" t="e">
        <f>IF(AND(ISNUMBER($U12),COUNT($U$4:$U12)=BG$2),$G12,IF($H12="Hold",BG11,IF(COUNT($U$4:$U12)=BG$2,$V12+BG11,NA())))</f>
        <v>#N/A</v>
      </c>
      <c r="BH12" s="55" t="e">
        <f>IF(AND(COUNT($U$4:$U12)=BH$2,$H12="Hold"),"Hold",NA())</f>
        <v>#N/A</v>
      </c>
      <c r="BI12" s="55" t="e">
        <f>IF(AND(COUNT($U$4:$U12)=BI$2,$H12="Hold"),"Hold",NA())</f>
        <v>#N/A</v>
      </c>
      <c r="BJ12" s="55" t="e">
        <f>IF(AND(COUNT($U$4:$U12)=BJ$2,$H12="Hold"),"Hold",NA())</f>
        <v>#N/A</v>
      </c>
      <c r="BK12" s="55" t="e">
        <f>IF(AND(COUNT($U$4:$U12)=BK$2,$H12="Hold"),"Hold",NA())</f>
        <v>#N/A</v>
      </c>
      <c r="BL12" s="55" t="e">
        <f>IF(AND(COUNT($U$4:$U12)=BL$2,$H12="Hold"),"Hold",NA())</f>
        <v>#N/A</v>
      </c>
      <c r="BM12" s="55" t="e">
        <f>IF(AND(COUNT($U$4:$U12)=BM$2,$H12="Hold"),"Hold",NA())</f>
        <v>#N/A</v>
      </c>
      <c r="BN12" s="55" t="e">
        <f>IF(AND(COUNT($U$4:$U12)=BN$2,$H12="Hold"),"Hold",NA())</f>
        <v>#N/A</v>
      </c>
      <c r="BO12" s="55" t="e">
        <f>IF(AND(COUNT($U$4:$U12)=BO$2,$H12="Hold"),"Hold",NA())</f>
        <v>#N/A</v>
      </c>
      <c r="BP12" s="55" t="e">
        <f>IF(AND(COUNT($U$4:$U12)=BP$2,$H12="Hold"),"Hold",NA())</f>
        <v>#N/A</v>
      </c>
      <c r="BQ12" s="55" t="e">
        <f>IF(AND(COUNT($U$4:$U12)=BQ$2,$H12="Hold"),"Hold",NA())</f>
        <v>#N/A</v>
      </c>
      <c r="BR12" s="55" t="e">
        <f>IF(AND(COUNT($U$4:$U12)=BR$2,$H12="Hold"),"Hold",NA())</f>
        <v>#N/A</v>
      </c>
      <c r="BS12" s="55" t="e">
        <f>IF(AND(COUNT($U$4:$U12)=BS$2,$H12="Hold"),"Hold",NA())</f>
        <v>#N/A</v>
      </c>
    </row>
    <row r="13" spans="1:73" s="96" customFormat="1" ht="18.75" customHeight="1" thickBot="1" x14ac:dyDescent="0.3">
      <c r="B13" s="23"/>
      <c r="C13" s="95"/>
      <c r="D13" s="9">
        <f t="shared" si="2"/>
        <v>18</v>
      </c>
      <c r="E13" s="10">
        <f t="shared" si="3"/>
        <v>42716</v>
      </c>
      <c r="F13" s="5" t="str">
        <f>IFERROR(IF(COUNT(G$4:G13)=0,"",IF(H13="Hold",F12,IF(ISNUMBER(U13),G13,F12+V13))),"")</f>
        <v/>
      </c>
      <c r="G13" s="13"/>
      <c r="H13" s="27"/>
      <c r="I13" s="17"/>
      <c r="J13" s="93"/>
      <c r="K13" s="34"/>
      <c r="L13" s="148" t="s">
        <v>57</v>
      </c>
      <c r="M13" s="148"/>
      <c r="N13" s="134"/>
      <c r="O13" s="135"/>
      <c r="P13" s="37"/>
      <c r="R13" s="46">
        <v>10</v>
      </c>
      <c r="S13" s="47" t="e">
        <f t="shared" si="0"/>
        <v>#N/A</v>
      </c>
      <c r="T13" s="47" t="str">
        <f>IF(ISNUMBER(#REF!),"Alt 5","")</f>
        <v/>
      </c>
      <c r="U13" s="52" t="str">
        <f>IF(H13="30 Mins",$N$19,IF(H13="45 Mins",$N$20,IF(H13="60 Mins",$N$21,IF(H13="Alt 1",$N$22,IF(H13="Alt 2",$N$23,IF(H13="Alt 3",$N$24,IF(H13="Alt 4",$N$25,IF(H13="Alt 5",#REF!,IF(H13="Change",V12,"")))))))))</f>
        <v/>
      </c>
      <c r="V13" s="53" t="e">
        <f>IF(COUNT(U$4:U13)=0,NA(),IF(ISNUMBER(U13),U13,V12))</f>
        <v>#N/A</v>
      </c>
      <c r="W13" s="48" t="e">
        <f t="shared" si="1"/>
        <v>#N/A</v>
      </c>
      <c r="X13" s="72" t="str">
        <f>IF(AND(ISNUMBER($S13),COUNT($U$4:$U13)=X$2),$S13,"")</f>
        <v/>
      </c>
      <c r="Y13" s="72" t="str">
        <f>IF(AND(ISNUMBER($S13),COUNT($U$4:$U13)=Y$2),$S13,"")</f>
        <v/>
      </c>
      <c r="Z13" s="72" t="str">
        <f>IF(AND(ISNUMBER($S13),COUNT($U$4:$U13)=Z$2),$S13,"")</f>
        <v/>
      </c>
      <c r="AA13" s="72" t="str">
        <f>IF(AND(ISNUMBER($S13),COUNT($U$4:$U13)=AA$2),$S13,"")</f>
        <v/>
      </c>
      <c r="AB13" s="72" t="str">
        <f>IF(AND(ISNUMBER($S13),COUNT($U$4:$U13)=AB$2),$S13,"")</f>
        <v/>
      </c>
      <c r="AC13" s="72" t="str">
        <f>IF(AND(ISNUMBER($S13),COUNT($U$4:$U13)=AC$2),$S13,"")</f>
        <v/>
      </c>
      <c r="AD13" s="72" t="str">
        <f>IF(AND(ISNUMBER($S13),COUNT($U$4:$U13)=AD$2),$S13,"")</f>
        <v/>
      </c>
      <c r="AE13" s="72" t="str">
        <f>IF(AND(ISNUMBER($S13),COUNT($U$4:$U13)=AE$2),$S13,"")</f>
        <v/>
      </c>
      <c r="AF13" s="72" t="str">
        <f>IF(AND(ISNUMBER($S13),COUNT($U$4:$U13)=AF$2),$S13,"")</f>
        <v/>
      </c>
      <c r="AG13" s="72" t="str">
        <f>IF(AND(ISNUMBER($S13),COUNT($U$4:$U13)=AG$2),$S13,"")</f>
        <v/>
      </c>
      <c r="AH13" s="72" t="str">
        <f>IF(AND(ISNUMBER($S13),COUNT($U$4:$U13)=AH$2),$S13,"")</f>
        <v/>
      </c>
      <c r="AI13" s="72" t="str">
        <f>IF(AND(ISNUMBER($S13),COUNT($U$4:$U13)=AI$2),$S13,"")</f>
        <v/>
      </c>
      <c r="AJ13" s="51" t="e">
        <f>IFERROR(IF(COUNT($U$4:$U13)&lt;&gt;AJ$2,NA(),SLOPE(X$4:X$26,$R$4:$R$26)*($R13-COUNTIF(BH$4:BH13,"Hold"))+INTERCEPT(X$4:X$26,$R$4:$R$26)),NA())</f>
        <v>#N/A</v>
      </c>
      <c r="AK13" s="51" t="e">
        <f>IFERROR(IF(COUNT($U$4:$U13)&lt;&gt;AK$2,NA(),SLOPE(Y$4:Y$26,$R$4:$R$26)*($R13-COUNTIF(BI$4:BI13,"Hold"))+INTERCEPT(Y$4:Y$26,$R$4:$R$26)),NA())</f>
        <v>#N/A</v>
      </c>
      <c r="AL13" s="51" t="e">
        <f>IFERROR(IF(COUNT($U$4:$U13)&lt;&gt;AL$2,NA(),SLOPE(Z$4:Z$26,$R$4:$R$26)*($R13-COUNTIF(BJ$4:BJ13,"Hold"))+INTERCEPT(Z$4:Z$26,$R$4:$R$26)),NA())</f>
        <v>#N/A</v>
      </c>
      <c r="AM13" s="51" t="e">
        <f>IFERROR(IF(COUNT($U$4:$U13)&lt;&gt;AM$2,NA(),SLOPE(AA$4:AA$26,$R$4:$R$26)*($R13-COUNTIF(BK$4:BK13,"Hold"))+INTERCEPT(AA$4:AA$26,$R$4:$R$26)),NA())</f>
        <v>#N/A</v>
      </c>
      <c r="AN13" s="51" t="e">
        <f>IFERROR(IF(COUNT($U$4:$U13)&lt;&gt;AN$2,NA(),SLOPE(AB$4:AB$26,$R$4:$R$26)*($R13-COUNTIF(BL$4:BL13,"Hold"))+INTERCEPT(AB$4:AB$26,$R$4:$R$26)),NA())</f>
        <v>#N/A</v>
      </c>
      <c r="AO13" s="51" t="e">
        <f>IFERROR(IF(COUNT($U$4:$U13)&lt;&gt;AO$2,NA(),SLOPE(AC$4:AC$26,$R$4:$R$26)*($R13-COUNTIF(BM$4:BM13,"Hold"))+INTERCEPT(AC$4:AC$26,$R$4:$R$26)),NA())</f>
        <v>#N/A</v>
      </c>
      <c r="AP13" s="51" t="e">
        <f>IFERROR(IF(COUNT($U$4:$U13)&lt;&gt;AP$2,NA(),SLOPE(AD$4:AD$26,$R$4:$R$26)*($R13-COUNTIF(BN$4:BN13,"Hold"))+INTERCEPT(AD$4:AD$26,$R$4:$R$26)),NA())</f>
        <v>#N/A</v>
      </c>
      <c r="AQ13" s="51" t="e">
        <f>IFERROR(IF(COUNT($U$4:$U13)&lt;&gt;AQ$2,NA(),SLOPE(AE$4:AE$26,$R$4:$R$26)*($R13-COUNTIF(BO$4:BO13,"Hold"))+INTERCEPT(AE$4:AE$26,$R$4:$R$26)),NA())</f>
        <v>#N/A</v>
      </c>
      <c r="AR13" s="51" t="e">
        <f>IFERROR(IF(COUNT($U$4:$U13)&lt;&gt;AR$2,NA(),SLOPE(AF$4:AF$26,$R$4:$R$26)*($R13-COUNTIF(BP$4:BP13,"Hold"))+INTERCEPT(AF$4:AF$26,$R$4:$R$26)),NA())</f>
        <v>#N/A</v>
      </c>
      <c r="AS13" s="51" t="e">
        <f>IFERROR(IF(COUNT($U$4:$U13)&lt;&gt;AS$2,NA(),SLOPE(AG$4:AG$26,$R$4:$R$26)*($R13-COUNTIF(BQ$4:BQ13,"Hold"))+INTERCEPT(AG$4:AG$26,$R$4:$R$26)),NA())</f>
        <v>#N/A</v>
      </c>
      <c r="AT13" s="51" t="e">
        <f>IFERROR(IF(COUNT($U$4:$U13)&lt;&gt;AT$2,NA(),SLOPE(AH$4:AH$26,$R$4:$R$26)*($R13-COUNTIF(BR$4:BR13,"Hold"))+INTERCEPT(AH$4:AH$26,$R$4:$R$26)),NA())</f>
        <v>#N/A</v>
      </c>
      <c r="AU13" s="51" t="e">
        <f>IFERROR(IF(COUNT($U$4:$U13)&lt;&gt;AU$2,NA(),SLOPE(AI$4:AI$26,$R$4:$R$26)*($R13-COUNTIF(BS$4:BS13,"Hold"))+INTERCEPT(AI$4:AI$26,$R$4:$R$26)),NA())</f>
        <v>#N/A</v>
      </c>
      <c r="AV13" s="57" t="e">
        <f>IF(AND(ISNUMBER($U13),COUNT($U$4:$U13)=AV$2),$G13,IF($H13="Hold",AV12,IF(COUNT($U$4:$U13)=AV$2,$V13+AV12,NA())))</f>
        <v>#N/A</v>
      </c>
      <c r="AW13" s="57" t="e">
        <f>IF(AND(ISNUMBER($U13),COUNT($U$4:$U13)=AW$2),$G13,IF($H13="Hold",AW12,IF(COUNT($U$4:$U13)=AW$2,$V13+AW12,NA())))</f>
        <v>#N/A</v>
      </c>
      <c r="AX13" s="57" t="e">
        <f>IF(AND(ISNUMBER($U13),COUNT($U$4:$U13)=AX$2),$G13,IF($H13="Hold",AX12,IF(COUNT($U$4:$U13)=AX$2,$V13+AX12,NA())))</f>
        <v>#N/A</v>
      </c>
      <c r="AY13" s="57" t="e">
        <f>IF(AND(ISNUMBER($U13),COUNT($U$4:$U13)=AY$2),$G13,IF($H13="Hold",AY12,IF(COUNT($U$4:$U13)=AY$2,$V13+AY12,NA())))</f>
        <v>#N/A</v>
      </c>
      <c r="AZ13" s="57" t="e">
        <f>IF(AND(ISNUMBER($U13),COUNT($U$4:$U13)=AZ$2),$G13,IF($H13="Hold",AZ12,IF(COUNT($U$4:$U13)=AZ$2,$V13+AZ12,NA())))</f>
        <v>#N/A</v>
      </c>
      <c r="BA13" s="57" t="e">
        <f>IF(AND(ISNUMBER($U13),COUNT($U$4:$U13)=BA$2),$G13,IF($H13="Hold",BA12,IF(COUNT($U$4:$U13)=BA$2,$V13+BA12,NA())))</f>
        <v>#N/A</v>
      </c>
      <c r="BB13" s="57" t="e">
        <f>IF(AND(ISNUMBER($U13),COUNT($U$4:$U13)=BB$2),$G13,IF($H13="Hold",BB12,IF(COUNT($U$4:$U13)=BB$2,$V13+BB12,NA())))</f>
        <v>#N/A</v>
      </c>
      <c r="BC13" s="57" t="e">
        <f>IF(AND(ISNUMBER($U13),COUNT($U$4:$U13)=BC$2),$G13,IF($H13="Hold",BC12,IF(COUNT($U$4:$U13)=BC$2,$V13+BC12,NA())))</f>
        <v>#N/A</v>
      </c>
      <c r="BD13" s="57" t="e">
        <f>IF(AND(ISNUMBER($U13),COUNT($U$4:$U13)=BD$2),$G13,IF($H13="Hold",BD12,IF(COUNT($U$4:$U13)=BD$2,$V13+BD12,NA())))</f>
        <v>#N/A</v>
      </c>
      <c r="BE13" s="57" t="e">
        <f>IF(AND(ISNUMBER($U13),COUNT($U$4:$U13)=BE$2),$G13,IF($H13="Hold",BE12,IF(COUNT($U$4:$U13)=BE$2,$V13+BE12,NA())))</f>
        <v>#N/A</v>
      </c>
      <c r="BF13" s="57" t="e">
        <f>IF(AND(ISNUMBER($U13),COUNT($U$4:$U13)=BF$2),$G13,IF($H13="Hold",BF12,IF(COUNT($U$4:$U13)=BF$2,$V13+BF12,NA())))</f>
        <v>#N/A</v>
      </c>
      <c r="BG13" s="57" t="e">
        <f>IF(AND(ISNUMBER($U13),COUNT($U$4:$U13)=BG$2),$G13,IF($H13="Hold",BG12,IF(COUNT($U$4:$U13)=BG$2,$V13+BG12,NA())))</f>
        <v>#N/A</v>
      </c>
      <c r="BH13" s="55" t="e">
        <f>IF(AND(COUNT($U$4:$U13)=BH$2,$H13="Hold"),"Hold",NA())</f>
        <v>#N/A</v>
      </c>
      <c r="BI13" s="55" t="e">
        <f>IF(AND(COUNT($U$4:$U13)=BI$2,$H13="Hold"),"Hold",NA())</f>
        <v>#N/A</v>
      </c>
      <c r="BJ13" s="55" t="e">
        <f>IF(AND(COUNT($U$4:$U13)=BJ$2,$H13="Hold"),"Hold",NA())</f>
        <v>#N/A</v>
      </c>
      <c r="BK13" s="55" t="e">
        <f>IF(AND(COUNT($U$4:$U13)=BK$2,$H13="Hold"),"Hold",NA())</f>
        <v>#N/A</v>
      </c>
      <c r="BL13" s="55" t="e">
        <f>IF(AND(COUNT($U$4:$U13)=BL$2,$H13="Hold"),"Hold",NA())</f>
        <v>#N/A</v>
      </c>
      <c r="BM13" s="55" t="e">
        <f>IF(AND(COUNT($U$4:$U13)=BM$2,$H13="Hold"),"Hold",NA())</f>
        <v>#N/A</v>
      </c>
      <c r="BN13" s="55" t="e">
        <f>IF(AND(COUNT($U$4:$U13)=BN$2,$H13="Hold"),"Hold",NA())</f>
        <v>#N/A</v>
      </c>
      <c r="BO13" s="55" t="e">
        <f>IF(AND(COUNT($U$4:$U13)=BO$2,$H13="Hold"),"Hold",NA())</f>
        <v>#N/A</v>
      </c>
      <c r="BP13" s="55" t="e">
        <f>IF(AND(COUNT($U$4:$U13)=BP$2,$H13="Hold"),"Hold",NA())</f>
        <v>#N/A</v>
      </c>
      <c r="BQ13" s="55" t="e">
        <f>IF(AND(COUNT($U$4:$U13)=BQ$2,$H13="Hold"),"Hold",NA())</f>
        <v>#N/A</v>
      </c>
      <c r="BR13" s="55" t="e">
        <f>IF(AND(COUNT($U$4:$U13)=BR$2,$H13="Hold"),"Hold",NA())</f>
        <v>#N/A</v>
      </c>
      <c r="BS13" s="55" t="e">
        <f>IF(AND(COUNT($U$4:$U13)=BS$2,$H13="Hold"),"Hold",NA())</f>
        <v>#N/A</v>
      </c>
    </row>
    <row r="14" spans="1:73" s="96" customFormat="1" ht="18.75" customHeight="1" thickTop="1" thickBot="1" x14ac:dyDescent="0.3">
      <c r="B14" s="23"/>
      <c r="C14" s="95"/>
      <c r="D14" s="9">
        <f t="shared" si="2"/>
        <v>20</v>
      </c>
      <c r="E14" s="10">
        <f t="shared" si="3"/>
        <v>42730</v>
      </c>
      <c r="F14" s="5" t="str">
        <f>IFERROR(IF(COUNT(G$4:G14)=0,"",IF(H14="Hold",F13,IF(ISNUMBER(U14),G14,F13+V14))),"")</f>
        <v/>
      </c>
      <c r="G14" s="13"/>
      <c r="H14" s="27"/>
      <c r="I14" s="17"/>
      <c r="J14" s="93"/>
      <c r="K14" s="34"/>
      <c r="L14" s="148" t="s">
        <v>58</v>
      </c>
      <c r="M14" s="148"/>
      <c r="N14" s="136"/>
      <c r="O14" s="137"/>
      <c r="P14" s="37"/>
      <c r="R14" s="46">
        <v>11</v>
      </c>
      <c r="S14" s="47" t="e">
        <f t="shared" si="0"/>
        <v>#N/A</v>
      </c>
      <c r="T14" s="47"/>
      <c r="U14" s="52" t="str">
        <f>IF(H14="30 Mins",$N$19,IF(H14="45 Mins",$N$20,IF(H14="60 Mins",$N$21,IF(H14="Alt 1",$N$22,IF(H14="Alt 2",$N$23,IF(H14="Alt 3",$N$24,IF(H14="Alt 4",$N$25,IF(H14="Alt 5",#REF!,IF(H14="Change",V13,"")))))))))</f>
        <v/>
      </c>
      <c r="V14" s="53" t="e">
        <f>IF(COUNT(U$4:U14)=0,NA(),IF(ISNUMBER(U14),U14,V13))</f>
        <v>#N/A</v>
      </c>
      <c r="W14" s="48" t="e">
        <f t="shared" si="1"/>
        <v>#N/A</v>
      </c>
      <c r="X14" s="72" t="str">
        <f>IF(AND(ISNUMBER($S14),COUNT($U$4:$U14)=X$2),$S14,"")</f>
        <v/>
      </c>
      <c r="Y14" s="72" t="str">
        <f>IF(AND(ISNUMBER($S14),COUNT($U$4:$U14)=Y$2),$S14,"")</f>
        <v/>
      </c>
      <c r="Z14" s="72" t="str">
        <f>IF(AND(ISNUMBER($S14),COUNT($U$4:$U14)=Z$2),$S14,"")</f>
        <v/>
      </c>
      <c r="AA14" s="72" t="str">
        <f>IF(AND(ISNUMBER($S14),COUNT($U$4:$U14)=AA$2),$S14,"")</f>
        <v/>
      </c>
      <c r="AB14" s="72" t="str">
        <f>IF(AND(ISNUMBER($S14),COUNT($U$4:$U14)=AB$2),$S14,"")</f>
        <v/>
      </c>
      <c r="AC14" s="72" t="str">
        <f>IF(AND(ISNUMBER($S14),COUNT($U$4:$U14)=AC$2),$S14,"")</f>
        <v/>
      </c>
      <c r="AD14" s="72" t="str">
        <f>IF(AND(ISNUMBER($S14),COUNT($U$4:$U14)=AD$2),$S14,"")</f>
        <v/>
      </c>
      <c r="AE14" s="72" t="str">
        <f>IF(AND(ISNUMBER($S14),COUNT($U$4:$U14)=AE$2),$S14,"")</f>
        <v/>
      </c>
      <c r="AF14" s="72" t="str">
        <f>IF(AND(ISNUMBER($S14),COUNT($U$4:$U14)=AF$2),$S14,"")</f>
        <v/>
      </c>
      <c r="AG14" s="72" t="str">
        <f>IF(AND(ISNUMBER($S14),COUNT($U$4:$U14)=AG$2),$S14,"")</f>
        <v/>
      </c>
      <c r="AH14" s="72" t="str">
        <f>IF(AND(ISNUMBER($S14),COUNT($U$4:$U14)=AH$2),$S14,"")</f>
        <v/>
      </c>
      <c r="AI14" s="72" t="str">
        <f>IF(AND(ISNUMBER($S14),COUNT($U$4:$U14)=AI$2),$S14,"")</f>
        <v/>
      </c>
      <c r="AJ14" s="51" t="e">
        <f>IFERROR(IF(COUNT($U$4:$U14)&lt;&gt;AJ$2,NA(),SLOPE(X$4:X$26,$R$4:$R$26)*($R14-COUNTIF(BH$4:BH14,"Hold"))+INTERCEPT(X$4:X$26,$R$4:$R$26)),NA())</f>
        <v>#N/A</v>
      </c>
      <c r="AK14" s="51" t="e">
        <f>IFERROR(IF(COUNT($U$4:$U14)&lt;&gt;AK$2,NA(),SLOPE(Y$4:Y$26,$R$4:$R$26)*($R14-COUNTIF(BI$4:BI14,"Hold"))+INTERCEPT(Y$4:Y$26,$R$4:$R$26)),NA())</f>
        <v>#N/A</v>
      </c>
      <c r="AL14" s="51" t="e">
        <f>IFERROR(IF(COUNT($U$4:$U14)&lt;&gt;AL$2,NA(),SLOPE(Z$4:Z$26,$R$4:$R$26)*($R14-COUNTIF(BJ$4:BJ14,"Hold"))+INTERCEPT(Z$4:Z$26,$R$4:$R$26)),NA())</f>
        <v>#N/A</v>
      </c>
      <c r="AM14" s="51" t="e">
        <f>IFERROR(IF(COUNT($U$4:$U14)&lt;&gt;AM$2,NA(),SLOPE(AA$4:AA$26,$R$4:$R$26)*($R14-COUNTIF(BK$4:BK14,"Hold"))+INTERCEPT(AA$4:AA$26,$R$4:$R$26)),NA())</f>
        <v>#N/A</v>
      </c>
      <c r="AN14" s="51" t="e">
        <f>IFERROR(IF(COUNT($U$4:$U14)&lt;&gt;AN$2,NA(),SLOPE(AB$4:AB$26,$R$4:$R$26)*($R14-COUNTIF(BL$4:BL14,"Hold"))+INTERCEPT(AB$4:AB$26,$R$4:$R$26)),NA())</f>
        <v>#N/A</v>
      </c>
      <c r="AO14" s="51" t="e">
        <f>IFERROR(IF(COUNT($U$4:$U14)&lt;&gt;AO$2,NA(),SLOPE(AC$4:AC$26,$R$4:$R$26)*($R14-COUNTIF(BM$4:BM14,"Hold"))+INTERCEPT(AC$4:AC$26,$R$4:$R$26)),NA())</f>
        <v>#N/A</v>
      </c>
      <c r="AP14" s="51" t="e">
        <f>IFERROR(IF(COUNT($U$4:$U14)&lt;&gt;AP$2,NA(),SLOPE(AD$4:AD$26,$R$4:$R$26)*($R14-COUNTIF(BN$4:BN14,"Hold"))+INTERCEPT(AD$4:AD$26,$R$4:$R$26)),NA())</f>
        <v>#N/A</v>
      </c>
      <c r="AQ14" s="51" t="e">
        <f>IFERROR(IF(COUNT($U$4:$U14)&lt;&gt;AQ$2,NA(),SLOPE(AE$4:AE$26,$R$4:$R$26)*($R14-COUNTIF(BO$4:BO14,"Hold"))+INTERCEPT(AE$4:AE$26,$R$4:$R$26)),NA())</f>
        <v>#N/A</v>
      </c>
      <c r="AR14" s="51" t="e">
        <f>IFERROR(IF(COUNT($U$4:$U14)&lt;&gt;AR$2,NA(),SLOPE(AF$4:AF$26,$R$4:$R$26)*($R14-COUNTIF(BP$4:BP14,"Hold"))+INTERCEPT(AF$4:AF$26,$R$4:$R$26)),NA())</f>
        <v>#N/A</v>
      </c>
      <c r="AS14" s="51" t="e">
        <f>IFERROR(IF(COUNT($U$4:$U14)&lt;&gt;AS$2,NA(),SLOPE(AG$4:AG$26,$R$4:$R$26)*($R14-COUNTIF(BQ$4:BQ14,"Hold"))+INTERCEPT(AG$4:AG$26,$R$4:$R$26)),NA())</f>
        <v>#N/A</v>
      </c>
      <c r="AT14" s="51" t="e">
        <f>IFERROR(IF(COUNT($U$4:$U14)&lt;&gt;AT$2,NA(),SLOPE(AH$4:AH$26,$R$4:$R$26)*($R14-COUNTIF(BR$4:BR14,"Hold"))+INTERCEPT(AH$4:AH$26,$R$4:$R$26)),NA())</f>
        <v>#N/A</v>
      </c>
      <c r="AU14" s="51" t="e">
        <f>IFERROR(IF(COUNT($U$4:$U14)&lt;&gt;AU$2,NA(),SLOPE(AI$4:AI$26,$R$4:$R$26)*($R14-COUNTIF(BS$4:BS14,"Hold"))+INTERCEPT(AI$4:AI$26,$R$4:$R$26)),NA())</f>
        <v>#N/A</v>
      </c>
      <c r="AV14" s="57" t="e">
        <f>IF(AND(ISNUMBER($U14),COUNT($U$4:$U14)=AV$2),$G14,IF($H14="Hold",AV13,IF(COUNT($U$4:$U14)=AV$2,$V14+AV13,NA())))</f>
        <v>#N/A</v>
      </c>
      <c r="AW14" s="57" t="e">
        <f>IF(AND(ISNUMBER($U14),COUNT($U$4:$U14)=AW$2),$G14,IF($H14="Hold",AW13,IF(COUNT($U$4:$U14)=AW$2,$V14+AW13,NA())))</f>
        <v>#N/A</v>
      </c>
      <c r="AX14" s="57" t="e">
        <f>IF(AND(ISNUMBER($U14),COUNT($U$4:$U14)=AX$2),$G14,IF($H14="Hold",AX13,IF(COUNT($U$4:$U14)=AX$2,$V14+AX13,NA())))</f>
        <v>#N/A</v>
      </c>
      <c r="AY14" s="57" t="e">
        <f>IF(AND(ISNUMBER($U14),COUNT($U$4:$U14)=AY$2),$G14,IF($H14="Hold",AY13,IF(COUNT($U$4:$U14)=AY$2,$V14+AY13,NA())))</f>
        <v>#N/A</v>
      </c>
      <c r="AZ14" s="57" t="e">
        <f>IF(AND(ISNUMBER($U14),COUNT($U$4:$U14)=AZ$2),$G14,IF($H14="Hold",AZ13,IF(COUNT($U$4:$U14)=AZ$2,$V14+AZ13,NA())))</f>
        <v>#N/A</v>
      </c>
      <c r="BA14" s="57" t="e">
        <f>IF(AND(ISNUMBER($U14),COUNT($U$4:$U14)=BA$2),$G14,IF($H14="Hold",BA13,IF(COUNT($U$4:$U14)=BA$2,$V14+BA13,NA())))</f>
        <v>#N/A</v>
      </c>
      <c r="BB14" s="57" t="e">
        <f>IF(AND(ISNUMBER($U14),COUNT($U$4:$U14)=BB$2),$G14,IF($H14="Hold",BB13,IF(COUNT($U$4:$U14)=BB$2,$V14+BB13,NA())))</f>
        <v>#N/A</v>
      </c>
      <c r="BC14" s="57" t="e">
        <f>IF(AND(ISNUMBER($U14),COUNT($U$4:$U14)=BC$2),$G14,IF($H14="Hold",BC13,IF(COUNT($U$4:$U14)=BC$2,$V14+BC13,NA())))</f>
        <v>#N/A</v>
      </c>
      <c r="BD14" s="57" t="e">
        <f>IF(AND(ISNUMBER($U14),COUNT($U$4:$U14)=BD$2),$G14,IF($H14="Hold",BD13,IF(COUNT($U$4:$U14)=BD$2,$V14+BD13,NA())))</f>
        <v>#N/A</v>
      </c>
      <c r="BE14" s="57" t="e">
        <f>IF(AND(ISNUMBER($U14),COUNT($U$4:$U14)=BE$2),$G14,IF($H14="Hold",BE13,IF(COUNT($U$4:$U14)=BE$2,$V14+BE13,NA())))</f>
        <v>#N/A</v>
      </c>
      <c r="BF14" s="57" t="e">
        <f>IF(AND(ISNUMBER($U14),COUNT($U$4:$U14)=BF$2),$G14,IF($H14="Hold",BF13,IF(COUNT($U$4:$U14)=BF$2,$V14+BF13,NA())))</f>
        <v>#N/A</v>
      </c>
      <c r="BG14" s="57" t="e">
        <f>IF(AND(ISNUMBER($U14),COUNT($U$4:$U14)=BG$2),$G14,IF($H14="Hold",BG13,IF(COUNT($U$4:$U14)=BG$2,$V14+BG13,NA())))</f>
        <v>#N/A</v>
      </c>
      <c r="BH14" s="55" t="e">
        <f>IF(AND(COUNT($U$4:$U14)=BH$2,$H14="Hold"),"Hold",NA())</f>
        <v>#N/A</v>
      </c>
      <c r="BI14" s="55" t="e">
        <f>IF(AND(COUNT($U$4:$U14)=BI$2,$H14="Hold"),"Hold",NA())</f>
        <v>#N/A</v>
      </c>
      <c r="BJ14" s="55" t="e">
        <f>IF(AND(COUNT($U$4:$U14)=BJ$2,$H14="Hold"),"Hold",NA())</f>
        <v>#N/A</v>
      </c>
      <c r="BK14" s="55" t="e">
        <f>IF(AND(COUNT($U$4:$U14)=BK$2,$H14="Hold"),"Hold",NA())</f>
        <v>#N/A</v>
      </c>
      <c r="BL14" s="55" t="e">
        <f>IF(AND(COUNT($U$4:$U14)=BL$2,$H14="Hold"),"Hold",NA())</f>
        <v>#N/A</v>
      </c>
      <c r="BM14" s="55" t="e">
        <f>IF(AND(COUNT($U$4:$U14)=BM$2,$H14="Hold"),"Hold",NA())</f>
        <v>#N/A</v>
      </c>
      <c r="BN14" s="55" t="e">
        <f>IF(AND(COUNT($U$4:$U14)=BN$2,$H14="Hold"),"Hold",NA())</f>
        <v>#N/A</v>
      </c>
      <c r="BO14" s="55" t="e">
        <f>IF(AND(COUNT($U$4:$U14)=BO$2,$H14="Hold"),"Hold",NA())</f>
        <v>#N/A</v>
      </c>
      <c r="BP14" s="55" t="e">
        <f>IF(AND(COUNT($U$4:$U14)=BP$2,$H14="Hold"),"Hold",NA())</f>
        <v>#N/A</v>
      </c>
      <c r="BQ14" s="55" t="e">
        <f>IF(AND(COUNT($U$4:$U14)=BQ$2,$H14="Hold"),"Hold",NA())</f>
        <v>#N/A</v>
      </c>
      <c r="BR14" s="55" t="e">
        <f>IF(AND(COUNT($U$4:$U14)=BR$2,$H14="Hold"),"Hold",NA())</f>
        <v>#N/A</v>
      </c>
      <c r="BS14" s="55" t="e">
        <f>IF(AND(COUNT($U$4:$U14)=BS$2,$H14="Hold"),"Hold",NA())</f>
        <v>#N/A</v>
      </c>
    </row>
    <row r="15" spans="1:73" s="96" customFormat="1" ht="18.75" customHeight="1" thickTop="1" thickBot="1" x14ac:dyDescent="0.3">
      <c r="B15" s="23"/>
      <c r="C15" s="95"/>
      <c r="D15" s="9">
        <f t="shared" si="2"/>
        <v>22</v>
      </c>
      <c r="E15" s="10">
        <f t="shared" si="3"/>
        <v>42744</v>
      </c>
      <c r="F15" s="5" t="str">
        <f>IFERROR(IF(COUNT(G$4:G15)=0,"",IF(H15="Hold",F14,IF(ISNUMBER(U15),G15,F14+V15))),"")</f>
        <v/>
      </c>
      <c r="G15" s="13"/>
      <c r="H15" s="27"/>
      <c r="I15" s="17"/>
      <c r="J15" s="93"/>
      <c r="K15" s="34"/>
      <c r="L15" s="148" t="s">
        <v>59</v>
      </c>
      <c r="M15" s="148"/>
      <c r="N15" s="136"/>
      <c r="O15" s="137"/>
      <c r="P15" s="37"/>
      <c r="R15" s="46">
        <v>12</v>
      </c>
      <c r="S15" s="47" t="e">
        <f t="shared" si="0"/>
        <v>#N/A</v>
      </c>
      <c r="T15" s="47"/>
      <c r="U15" s="52" t="str">
        <f>IF(H15="30 Mins",$N$19,IF(H15="45 Mins",$N$20,IF(H15="60 Mins",$N$21,IF(H15="Alt 1",$N$22,IF(H15="Alt 2",$N$23,IF(H15="Alt 3",$N$24,IF(H15="Alt 4",$N$25,IF(H15="Alt 5",#REF!,IF(H15="Change",V14,"")))))))))</f>
        <v/>
      </c>
      <c r="V15" s="53" t="e">
        <f>IF(COUNT(U$4:U15)=0,NA(),IF(ISNUMBER(U15),U15,V14))</f>
        <v>#N/A</v>
      </c>
      <c r="W15" s="48" t="e">
        <f t="shared" si="1"/>
        <v>#N/A</v>
      </c>
      <c r="X15" s="72" t="str">
        <f>IF(AND(ISNUMBER($S15),COUNT($U$4:$U15)=X$2),$S15,"")</f>
        <v/>
      </c>
      <c r="Y15" s="72" t="str">
        <f>IF(AND(ISNUMBER($S15),COUNT($U$4:$U15)=Y$2),$S15,"")</f>
        <v/>
      </c>
      <c r="Z15" s="72" t="str">
        <f>IF(AND(ISNUMBER($S15),COUNT($U$4:$U15)=Z$2),$S15,"")</f>
        <v/>
      </c>
      <c r="AA15" s="72" t="str">
        <f>IF(AND(ISNUMBER($S15),COUNT($U$4:$U15)=AA$2),$S15,"")</f>
        <v/>
      </c>
      <c r="AB15" s="72" t="str">
        <f>IF(AND(ISNUMBER($S15),COUNT($U$4:$U15)=AB$2),$S15,"")</f>
        <v/>
      </c>
      <c r="AC15" s="72" t="str">
        <f>IF(AND(ISNUMBER($S15),COUNT($U$4:$U15)=AC$2),$S15,"")</f>
        <v/>
      </c>
      <c r="AD15" s="72" t="str">
        <f>IF(AND(ISNUMBER($S15),COUNT($U$4:$U15)=AD$2),$S15,"")</f>
        <v/>
      </c>
      <c r="AE15" s="72" t="str">
        <f>IF(AND(ISNUMBER($S15),COUNT($U$4:$U15)=AE$2),$S15,"")</f>
        <v/>
      </c>
      <c r="AF15" s="72" t="str">
        <f>IF(AND(ISNUMBER($S15),COUNT($U$4:$U15)=AF$2),$S15,"")</f>
        <v/>
      </c>
      <c r="AG15" s="72" t="str">
        <f>IF(AND(ISNUMBER($S15),COUNT($U$4:$U15)=AG$2),$S15,"")</f>
        <v/>
      </c>
      <c r="AH15" s="72" t="str">
        <f>IF(AND(ISNUMBER($S15),COUNT($U$4:$U15)=AH$2),$S15,"")</f>
        <v/>
      </c>
      <c r="AI15" s="72" t="str">
        <f>IF(AND(ISNUMBER($S15),COUNT($U$4:$U15)=AI$2),$S15,"")</f>
        <v/>
      </c>
      <c r="AJ15" s="51" t="e">
        <f>IFERROR(IF(COUNT($U$4:$U15)&lt;&gt;AJ$2,NA(),SLOPE(X$4:X$26,$R$4:$R$26)*($R15-COUNTIF(BH$4:BH15,"Hold"))+INTERCEPT(X$4:X$26,$R$4:$R$26)),NA())</f>
        <v>#N/A</v>
      </c>
      <c r="AK15" s="51" t="e">
        <f>IFERROR(IF(COUNT($U$4:$U15)&lt;&gt;AK$2,NA(),SLOPE(Y$4:Y$26,$R$4:$R$26)*($R15-COUNTIF(BI$4:BI15,"Hold"))+INTERCEPT(Y$4:Y$26,$R$4:$R$26)),NA())</f>
        <v>#N/A</v>
      </c>
      <c r="AL15" s="51" t="e">
        <f>IFERROR(IF(COUNT($U$4:$U15)&lt;&gt;AL$2,NA(),SLOPE(Z$4:Z$26,$R$4:$R$26)*($R15-COUNTIF(BJ$4:BJ15,"Hold"))+INTERCEPT(Z$4:Z$26,$R$4:$R$26)),NA())</f>
        <v>#N/A</v>
      </c>
      <c r="AM15" s="51" t="e">
        <f>IFERROR(IF(COUNT($U$4:$U15)&lt;&gt;AM$2,NA(),SLOPE(AA$4:AA$26,$R$4:$R$26)*($R15-COUNTIF(BK$4:BK15,"Hold"))+INTERCEPT(AA$4:AA$26,$R$4:$R$26)),NA())</f>
        <v>#N/A</v>
      </c>
      <c r="AN15" s="51" t="e">
        <f>IFERROR(IF(COUNT($U$4:$U15)&lt;&gt;AN$2,NA(),SLOPE(AB$4:AB$26,$R$4:$R$26)*($R15-COUNTIF(BL$4:BL15,"Hold"))+INTERCEPT(AB$4:AB$26,$R$4:$R$26)),NA())</f>
        <v>#N/A</v>
      </c>
      <c r="AO15" s="51" t="e">
        <f>IFERROR(IF(COUNT($U$4:$U15)&lt;&gt;AO$2,NA(),SLOPE(AC$4:AC$26,$R$4:$R$26)*($R15-COUNTIF(BM$4:BM15,"Hold"))+INTERCEPT(AC$4:AC$26,$R$4:$R$26)),NA())</f>
        <v>#N/A</v>
      </c>
      <c r="AP15" s="51" t="e">
        <f>IFERROR(IF(COUNT($U$4:$U15)&lt;&gt;AP$2,NA(),SLOPE(AD$4:AD$26,$R$4:$R$26)*($R15-COUNTIF(BN$4:BN15,"Hold"))+INTERCEPT(AD$4:AD$26,$R$4:$R$26)),NA())</f>
        <v>#N/A</v>
      </c>
      <c r="AQ15" s="51" t="e">
        <f>IFERROR(IF(COUNT($U$4:$U15)&lt;&gt;AQ$2,NA(),SLOPE(AE$4:AE$26,$R$4:$R$26)*($R15-COUNTIF(BO$4:BO15,"Hold"))+INTERCEPT(AE$4:AE$26,$R$4:$R$26)),NA())</f>
        <v>#N/A</v>
      </c>
      <c r="AR15" s="51" t="e">
        <f>IFERROR(IF(COUNT($U$4:$U15)&lt;&gt;AR$2,NA(),SLOPE(AF$4:AF$26,$R$4:$R$26)*($R15-COUNTIF(BP$4:BP15,"Hold"))+INTERCEPT(AF$4:AF$26,$R$4:$R$26)),NA())</f>
        <v>#N/A</v>
      </c>
      <c r="AS15" s="51" t="e">
        <f>IFERROR(IF(COUNT($U$4:$U15)&lt;&gt;AS$2,NA(),SLOPE(AG$4:AG$26,$R$4:$R$26)*($R15-COUNTIF(BQ$4:BQ15,"Hold"))+INTERCEPT(AG$4:AG$26,$R$4:$R$26)),NA())</f>
        <v>#N/A</v>
      </c>
      <c r="AT15" s="51" t="e">
        <f>IFERROR(IF(COUNT($U$4:$U15)&lt;&gt;AT$2,NA(),SLOPE(AH$4:AH$26,$R$4:$R$26)*($R15-COUNTIF(BR$4:BR15,"Hold"))+INTERCEPT(AH$4:AH$26,$R$4:$R$26)),NA())</f>
        <v>#N/A</v>
      </c>
      <c r="AU15" s="51" t="e">
        <f>IFERROR(IF(COUNT($U$4:$U15)&lt;&gt;AU$2,NA(),SLOPE(AI$4:AI$26,$R$4:$R$26)*($R15-COUNTIF(BS$4:BS15,"Hold"))+INTERCEPT(AI$4:AI$26,$R$4:$R$26)),NA())</f>
        <v>#N/A</v>
      </c>
      <c r="AV15" s="57" t="e">
        <f>IF(AND(ISNUMBER($U15),COUNT($U$4:$U15)=AV$2),$G15,IF($H15="Hold",AV14,IF(COUNT($U$4:$U15)=AV$2,$V15+AV14,NA())))</f>
        <v>#N/A</v>
      </c>
      <c r="AW15" s="57" t="e">
        <f>IF(AND(ISNUMBER($U15),COUNT($U$4:$U15)=AW$2),$G15,IF($H15="Hold",AW14,IF(COUNT($U$4:$U15)=AW$2,$V15+AW14,NA())))</f>
        <v>#N/A</v>
      </c>
      <c r="AX15" s="57" t="e">
        <f>IF(AND(ISNUMBER($U15),COUNT($U$4:$U15)=AX$2),$G15,IF($H15="Hold",AX14,IF(COUNT($U$4:$U15)=AX$2,$V15+AX14,NA())))</f>
        <v>#N/A</v>
      </c>
      <c r="AY15" s="57" t="e">
        <f>IF(AND(ISNUMBER($U15),COUNT($U$4:$U15)=AY$2),$G15,IF($H15="Hold",AY14,IF(COUNT($U$4:$U15)=AY$2,$V15+AY14,NA())))</f>
        <v>#N/A</v>
      </c>
      <c r="AZ15" s="57" t="e">
        <f>IF(AND(ISNUMBER($U15),COUNT($U$4:$U15)=AZ$2),$G15,IF($H15="Hold",AZ14,IF(COUNT($U$4:$U15)=AZ$2,$V15+AZ14,NA())))</f>
        <v>#N/A</v>
      </c>
      <c r="BA15" s="57" t="e">
        <f>IF(AND(ISNUMBER($U15),COUNT($U$4:$U15)=BA$2),$G15,IF($H15="Hold",BA14,IF(COUNT($U$4:$U15)=BA$2,$V15+BA14,NA())))</f>
        <v>#N/A</v>
      </c>
      <c r="BB15" s="57" t="e">
        <f>IF(AND(ISNUMBER($U15),COUNT($U$4:$U15)=BB$2),$G15,IF($H15="Hold",BB14,IF(COUNT($U$4:$U15)=BB$2,$V15+BB14,NA())))</f>
        <v>#N/A</v>
      </c>
      <c r="BC15" s="57" t="e">
        <f>IF(AND(ISNUMBER($U15),COUNT($U$4:$U15)=BC$2),$G15,IF($H15="Hold",BC14,IF(COUNT($U$4:$U15)=BC$2,$V15+BC14,NA())))</f>
        <v>#N/A</v>
      </c>
      <c r="BD15" s="57" t="e">
        <f>IF(AND(ISNUMBER($U15),COUNT($U$4:$U15)=BD$2),$G15,IF($H15="Hold",BD14,IF(COUNT($U$4:$U15)=BD$2,$V15+BD14,NA())))</f>
        <v>#N/A</v>
      </c>
      <c r="BE15" s="57" t="e">
        <f>IF(AND(ISNUMBER($U15),COUNT($U$4:$U15)=BE$2),$G15,IF($H15="Hold",BE14,IF(COUNT($U$4:$U15)=BE$2,$V15+BE14,NA())))</f>
        <v>#N/A</v>
      </c>
      <c r="BF15" s="57" t="e">
        <f>IF(AND(ISNUMBER($U15),COUNT($U$4:$U15)=BF$2),$G15,IF($H15="Hold",BF14,IF(COUNT($U$4:$U15)=BF$2,$V15+BF14,NA())))</f>
        <v>#N/A</v>
      </c>
      <c r="BG15" s="57" t="e">
        <f>IF(AND(ISNUMBER($U15),COUNT($U$4:$U15)=BG$2),$G15,IF($H15="Hold",BG14,IF(COUNT($U$4:$U15)=BG$2,$V15+BG14,NA())))</f>
        <v>#N/A</v>
      </c>
      <c r="BH15" s="55" t="e">
        <f>IF(AND(COUNT($U$4:$U15)=BH$2,$H15="Hold"),"Hold",NA())</f>
        <v>#N/A</v>
      </c>
      <c r="BI15" s="55" t="e">
        <f>IF(AND(COUNT($U$4:$U15)=BI$2,$H15="Hold"),"Hold",NA())</f>
        <v>#N/A</v>
      </c>
      <c r="BJ15" s="55" t="e">
        <f>IF(AND(COUNT($U$4:$U15)=BJ$2,$H15="Hold"),"Hold",NA())</f>
        <v>#N/A</v>
      </c>
      <c r="BK15" s="55" t="e">
        <f>IF(AND(COUNT($U$4:$U15)=BK$2,$H15="Hold"),"Hold",NA())</f>
        <v>#N/A</v>
      </c>
      <c r="BL15" s="55" t="e">
        <f>IF(AND(COUNT($U$4:$U15)=BL$2,$H15="Hold"),"Hold",NA())</f>
        <v>#N/A</v>
      </c>
      <c r="BM15" s="55" t="e">
        <f>IF(AND(COUNT($U$4:$U15)=BM$2,$H15="Hold"),"Hold",NA())</f>
        <v>#N/A</v>
      </c>
      <c r="BN15" s="55" t="e">
        <f>IF(AND(COUNT($U$4:$U15)=BN$2,$H15="Hold"),"Hold",NA())</f>
        <v>#N/A</v>
      </c>
      <c r="BO15" s="55" t="e">
        <f>IF(AND(COUNT($U$4:$U15)=BO$2,$H15="Hold"),"Hold",NA())</f>
        <v>#N/A</v>
      </c>
      <c r="BP15" s="55" t="e">
        <f>IF(AND(COUNT($U$4:$U15)=BP$2,$H15="Hold"),"Hold",NA())</f>
        <v>#N/A</v>
      </c>
      <c r="BQ15" s="55" t="e">
        <f>IF(AND(COUNT($U$4:$U15)=BQ$2,$H15="Hold"),"Hold",NA())</f>
        <v>#N/A</v>
      </c>
      <c r="BR15" s="55" t="e">
        <f>IF(AND(COUNT($U$4:$U15)=BR$2,$H15="Hold"),"Hold",NA())</f>
        <v>#N/A</v>
      </c>
      <c r="BS15" s="55" t="e">
        <f>IF(AND(COUNT($U$4:$U15)=BS$2,$H15="Hold"),"Hold",NA())</f>
        <v>#N/A</v>
      </c>
    </row>
    <row r="16" spans="1:73" s="96" customFormat="1" ht="18.75" customHeight="1" thickTop="1" x14ac:dyDescent="0.25">
      <c r="B16" s="23"/>
      <c r="C16" s="95"/>
      <c r="D16" s="9">
        <f t="shared" si="2"/>
        <v>24</v>
      </c>
      <c r="E16" s="10">
        <f t="shared" si="3"/>
        <v>42758</v>
      </c>
      <c r="F16" s="5" t="str">
        <f>IFERROR(IF(COUNT(G$4:G16)=0,"",IF(H16="Hold",F15,IF(ISNUMBER(U16),G16,F15+V16))),"")</f>
        <v/>
      </c>
      <c r="G16" s="13"/>
      <c r="H16" s="27"/>
      <c r="I16" s="17"/>
      <c r="J16" s="93"/>
      <c r="K16" s="34"/>
      <c r="L16" s="148" t="s">
        <v>60</v>
      </c>
      <c r="M16" s="148"/>
      <c r="N16" s="138"/>
      <c r="O16" s="139"/>
      <c r="P16" s="37"/>
      <c r="R16" s="46">
        <v>13</v>
      </c>
      <c r="S16" s="47" t="e">
        <f t="shared" si="0"/>
        <v>#N/A</v>
      </c>
      <c r="T16" s="47"/>
      <c r="U16" s="52" t="str">
        <f>IF(H16="30 Mins",$N$19,IF(H16="45 Mins",$N$20,IF(H16="60 Mins",$N$21,IF(H16="Alt 1",$N$22,IF(H16="Alt 2",$N$23,IF(H16="Alt 3",$N$24,IF(H16="Alt 4",$N$25,IF(H16="Alt 5",#REF!,IF(H16="Change",V15,"")))))))))</f>
        <v/>
      </c>
      <c r="V16" s="53" t="e">
        <f>IF(COUNT(U$4:U16)=0,NA(),IF(ISNUMBER(U16),U16,V15))</f>
        <v>#N/A</v>
      </c>
      <c r="W16" s="48" t="e">
        <f t="shared" si="1"/>
        <v>#N/A</v>
      </c>
      <c r="X16" s="72" t="str">
        <f>IF(AND(ISNUMBER($S16),COUNT($U$4:$U16)=X$2),$S16,"")</f>
        <v/>
      </c>
      <c r="Y16" s="72" t="str">
        <f>IF(AND(ISNUMBER($S16),COUNT($U$4:$U16)=Y$2),$S16,"")</f>
        <v/>
      </c>
      <c r="Z16" s="72" t="str">
        <f>IF(AND(ISNUMBER($S16),COUNT($U$4:$U16)=Z$2),$S16,"")</f>
        <v/>
      </c>
      <c r="AA16" s="72" t="str">
        <f>IF(AND(ISNUMBER($S16),COUNT($U$4:$U16)=AA$2),$S16,"")</f>
        <v/>
      </c>
      <c r="AB16" s="72" t="str">
        <f>IF(AND(ISNUMBER($S16),COUNT($U$4:$U16)=AB$2),$S16,"")</f>
        <v/>
      </c>
      <c r="AC16" s="72" t="str">
        <f>IF(AND(ISNUMBER($S16),COUNT($U$4:$U16)=AC$2),$S16,"")</f>
        <v/>
      </c>
      <c r="AD16" s="72" t="str">
        <f>IF(AND(ISNUMBER($S16),COUNT($U$4:$U16)=AD$2),$S16,"")</f>
        <v/>
      </c>
      <c r="AE16" s="72" t="str">
        <f>IF(AND(ISNUMBER($S16),COUNT($U$4:$U16)=AE$2),$S16,"")</f>
        <v/>
      </c>
      <c r="AF16" s="72" t="str">
        <f>IF(AND(ISNUMBER($S16),COUNT($U$4:$U16)=AF$2),$S16,"")</f>
        <v/>
      </c>
      <c r="AG16" s="72" t="str">
        <f>IF(AND(ISNUMBER($S16),COUNT($U$4:$U16)=AG$2),$S16,"")</f>
        <v/>
      </c>
      <c r="AH16" s="72" t="str">
        <f>IF(AND(ISNUMBER($S16),COUNT($U$4:$U16)=AH$2),$S16,"")</f>
        <v/>
      </c>
      <c r="AI16" s="72" t="str">
        <f>IF(AND(ISNUMBER($S16),COUNT($U$4:$U16)=AI$2),$S16,"")</f>
        <v/>
      </c>
      <c r="AJ16" s="51" t="e">
        <f>IFERROR(IF(COUNT($U$4:$U16)&lt;&gt;AJ$2,NA(),SLOPE(X$4:X$26,$R$4:$R$26)*($R16-COUNTIF(BH$4:BH16,"Hold"))+INTERCEPT(X$4:X$26,$R$4:$R$26)),NA())</f>
        <v>#N/A</v>
      </c>
      <c r="AK16" s="51" t="e">
        <f>IFERROR(IF(COUNT($U$4:$U16)&lt;&gt;AK$2,NA(),SLOPE(Y$4:Y$26,$R$4:$R$26)*($R16-COUNTIF(BI$4:BI16,"Hold"))+INTERCEPT(Y$4:Y$26,$R$4:$R$26)),NA())</f>
        <v>#N/A</v>
      </c>
      <c r="AL16" s="51" t="e">
        <f>IFERROR(IF(COUNT($U$4:$U16)&lt;&gt;AL$2,NA(),SLOPE(Z$4:Z$26,$R$4:$R$26)*($R16-COUNTIF(BJ$4:BJ16,"Hold"))+INTERCEPT(Z$4:Z$26,$R$4:$R$26)),NA())</f>
        <v>#N/A</v>
      </c>
      <c r="AM16" s="51" t="e">
        <f>IFERROR(IF(COUNT($U$4:$U16)&lt;&gt;AM$2,NA(),SLOPE(AA$4:AA$26,$R$4:$R$26)*($R16-COUNTIF(BK$4:BK16,"Hold"))+INTERCEPT(AA$4:AA$26,$R$4:$R$26)),NA())</f>
        <v>#N/A</v>
      </c>
      <c r="AN16" s="51" t="e">
        <f>IFERROR(IF(COUNT($U$4:$U16)&lt;&gt;AN$2,NA(),SLOPE(AB$4:AB$26,$R$4:$R$26)*($R16-COUNTIF(BL$4:BL16,"Hold"))+INTERCEPT(AB$4:AB$26,$R$4:$R$26)),NA())</f>
        <v>#N/A</v>
      </c>
      <c r="AO16" s="51" t="e">
        <f>IFERROR(IF(COUNT($U$4:$U16)&lt;&gt;AO$2,NA(),SLOPE(AC$4:AC$26,$R$4:$R$26)*($R16-COUNTIF(BM$4:BM16,"Hold"))+INTERCEPT(AC$4:AC$26,$R$4:$R$26)),NA())</f>
        <v>#N/A</v>
      </c>
      <c r="AP16" s="51" t="e">
        <f>IFERROR(IF(COUNT($U$4:$U16)&lt;&gt;AP$2,NA(),SLOPE(AD$4:AD$26,$R$4:$R$26)*($R16-COUNTIF(BN$4:BN16,"Hold"))+INTERCEPT(AD$4:AD$26,$R$4:$R$26)),NA())</f>
        <v>#N/A</v>
      </c>
      <c r="AQ16" s="51" t="e">
        <f>IFERROR(IF(COUNT($U$4:$U16)&lt;&gt;AQ$2,NA(),SLOPE(AE$4:AE$26,$R$4:$R$26)*($R16-COUNTIF(BO$4:BO16,"Hold"))+INTERCEPT(AE$4:AE$26,$R$4:$R$26)),NA())</f>
        <v>#N/A</v>
      </c>
      <c r="AR16" s="51" t="e">
        <f>IFERROR(IF(COUNT($U$4:$U16)&lt;&gt;AR$2,NA(),SLOPE(AF$4:AF$26,$R$4:$R$26)*($R16-COUNTIF(BP$4:BP16,"Hold"))+INTERCEPT(AF$4:AF$26,$R$4:$R$26)),NA())</f>
        <v>#N/A</v>
      </c>
      <c r="AS16" s="51" t="e">
        <f>IFERROR(IF(COUNT($U$4:$U16)&lt;&gt;AS$2,NA(),SLOPE(AG$4:AG$26,$R$4:$R$26)*($R16-COUNTIF(BQ$4:BQ16,"Hold"))+INTERCEPT(AG$4:AG$26,$R$4:$R$26)),NA())</f>
        <v>#N/A</v>
      </c>
      <c r="AT16" s="51" t="e">
        <f>IFERROR(IF(COUNT($U$4:$U16)&lt;&gt;AT$2,NA(),SLOPE(AH$4:AH$26,$R$4:$R$26)*($R16-COUNTIF(BR$4:BR16,"Hold"))+INTERCEPT(AH$4:AH$26,$R$4:$R$26)),NA())</f>
        <v>#N/A</v>
      </c>
      <c r="AU16" s="51" t="e">
        <f>IFERROR(IF(COUNT($U$4:$U16)&lt;&gt;AU$2,NA(),SLOPE(AI$4:AI$26,$R$4:$R$26)*($R16-COUNTIF(BS$4:BS16,"Hold"))+INTERCEPT(AI$4:AI$26,$R$4:$R$26)),NA())</f>
        <v>#N/A</v>
      </c>
      <c r="AV16" s="57" t="e">
        <f>IF(AND(ISNUMBER($U16),COUNT($U$4:$U16)=AV$2),$G16,IF($H16="Hold",AV15,IF(COUNT($U$4:$U16)=AV$2,$V16+AV15,NA())))</f>
        <v>#N/A</v>
      </c>
      <c r="AW16" s="57" t="e">
        <f>IF(AND(ISNUMBER($U16),COUNT($U$4:$U16)=AW$2),$G16,IF($H16="Hold",AW15,IF(COUNT($U$4:$U16)=AW$2,$V16+AW15,NA())))</f>
        <v>#N/A</v>
      </c>
      <c r="AX16" s="57" t="e">
        <f>IF(AND(ISNUMBER($U16),COUNT($U$4:$U16)=AX$2),$G16,IF($H16="Hold",AX15,IF(COUNT($U$4:$U16)=AX$2,$V16+AX15,NA())))</f>
        <v>#N/A</v>
      </c>
      <c r="AY16" s="57" t="e">
        <f>IF(AND(ISNUMBER($U16),COUNT($U$4:$U16)=AY$2),$G16,IF($H16="Hold",AY15,IF(COUNT($U$4:$U16)=AY$2,$V16+AY15,NA())))</f>
        <v>#N/A</v>
      </c>
      <c r="AZ16" s="57" t="e">
        <f>IF(AND(ISNUMBER($U16),COUNT($U$4:$U16)=AZ$2),$G16,IF($H16="Hold",AZ15,IF(COUNT($U$4:$U16)=AZ$2,$V16+AZ15,NA())))</f>
        <v>#N/A</v>
      </c>
      <c r="BA16" s="57" t="e">
        <f>IF(AND(ISNUMBER($U16),COUNT($U$4:$U16)=BA$2),$G16,IF($H16="Hold",BA15,IF(COUNT($U$4:$U16)=BA$2,$V16+BA15,NA())))</f>
        <v>#N/A</v>
      </c>
      <c r="BB16" s="57" t="e">
        <f>IF(AND(ISNUMBER($U16),COUNT($U$4:$U16)=BB$2),$G16,IF($H16="Hold",BB15,IF(COUNT($U$4:$U16)=BB$2,$V16+BB15,NA())))</f>
        <v>#N/A</v>
      </c>
      <c r="BC16" s="57" t="e">
        <f>IF(AND(ISNUMBER($U16),COUNT($U$4:$U16)=BC$2),$G16,IF($H16="Hold",BC15,IF(COUNT($U$4:$U16)=BC$2,$V16+BC15,NA())))</f>
        <v>#N/A</v>
      </c>
      <c r="BD16" s="57" t="e">
        <f>IF(AND(ISNUMBER($U16),COUNT($U$4:$U16)=BD$2),$G16,IF($H16="Hold",BD15,IF(COUNT($U$4:$U16)=BD$2,$V16+BD15,NA())))</f>
        <v>#N/A</v>
      </c>
      <c r="BE16" s="57" t="e">
        <f>IF(AND(ISNUMBER($U16),COUNT($U$4:$U16)=BE$2),$G16,IF($H16="Hold",BE15,IF(COUNT($U$4:$U16)=BE$2,$V16+BE15,NA())))</f>
        <v>#N/A</v>
      </c>
      <c r="BF16" s="57" t="e">
        <f>IF(AND(ISNUMBER($U16),COUNT($U$4:$U16)=BF$2),$G16,IF($H16="Hold",BF15,IF(COUNT($U$4:$U16)=BF$2,$V16+BF15,NA())))</f>
        <v>#N/A</v>
      </c>
      <c r="BG16" s="57" t="e">
        <f>IF(AND(ISNUMBER($U16),COUNT($U$4:$U16)=BG$2),$G16,IF($H16="Hold",BG15,IF(COUNT($U$4:$U16)=BG$2,$V16+BG15,NA())))</f>
        <v>#N/A</v>
      </c>
      <c r="BH16" s="55" t="e">
        <f>IF(AND(COUNT($U$4:$U16)=BH$2,$H16="Hold"),"Hold",NA())</f>
        <v>#N/A</v>
      </c>
      <c r="BI16" s="55" t="e">
        <f>IF(AND(COUNT($U$4:$U16)=BI$2,$H16="Hold"),"Hold",NA())</f>
        <v>#N/A</v>
      </c>
      <c r="BJ16" s="55" t="e">
        <f>IF(AND(COUNT($U$4:$U16)=BJ$2,$H16="Hold"),"Hold",NA())</f>
        <v>#N/A</v>
      </c>
      <c r="BK16" s="55" t="e">
        <f>IF(AND(COUNT($U$4:$U16)=BK$2,$H16="Hold"),"Hold",NA())</f>
        <v>#N/A</v>
      </c>
      <c r="BL16" s="55" t="e">
        <f>IF(AND(COUNT($U$4:$U16)=BL$2,$H16="Hold"),"Hold",NA())</f>
        <v>#N/A</v>
      </c>
      <c r="BM16" s="55" t="e">
        <f>IF(AND(COUNT($U$4:$U16)=BM$2,$H16="Hold"),"Hold",NA())</f>
        <v>#N/A</v>
      </c>
      <c r="BN16" s="55" t="e">
        <f>IF(AND(COUNT($U$4:$U16)=BN$2,$H16="Hold"),"Hold",NA())</f>
        <v>#N/A</v>
      </c>
      <c r="BO16" s="55" t="e">
        <f>IF(AND(COUNT($U$4:$U16)=BO$2,$H16="Hold"),"Hold",NA())</f>
        <v>#N/A</v>
      </c>
      <c r="BP16" s="55" t="e">
        <f>IF(AND(COUNT($U$4:$U16)=BP$2,$H16="Hold"),"Hold",NA())</f>
        <v>#N/A</v>
      </c>
      <c r="BQ16" s="55" t="e">
        <f>IF(AND(COUNT($U$4:$U16)=BQ$2,$H16="Hold"),"Hold",NA())</f>
        <v>#N/A</v>
      </c>
      <c r="BR16" s="55" t="e">
        <f>IF(AND(COUNT($U$4:$U16)=BR$2,$H16="Hold"),"Hold",NA())</f>
        <v>#N/A</v>
      </c>
      <c r="BS16" s="55" t="e">
        <f>IF(AND(COUNT($U$4:$U16)=BS$2,$H16="Hold"),"Hold",NA())</f>
        <v>#N/A</v>
      </c>
    </row>
    <row r="17" spans="1:71" s="96" customFormat="1" ht="18.75" customHeight="1" x14ac:dyDescent="0.25">
      <c r="B17" s="23"/>
      <c r="C17" s="95"/>
      <c r="D17" s="9">
        <f t="shared" si="2"/>
        <v>26</v>
      </c>
      <c r="E17" s="10">
        <f t="shared" si="3"/>
        <v>42772</v>
      </c>
      <c r="F17" s="5" t="str">
        <f>IFERROR(IF(COUNT(G$4:G17)=0,"",IF(H17="Hold",F16,IF(ISNUMBER(U17),G17,F16+V17))),"")</f>
        <v/>
      </c>
      <c r="G17" s="13"/>
      <c r="H17" s="27"/>
      <c r="I17" s="17"/>
      <c r="J17" s="93"/>
      <c r="K17" s="34"/>
      <c r="L17" s="74"/>
      <c r="M17" s="74"/>
      <c r="N17" s="75"/>
      <c r="O17" s="75"/>
      <c r="P17" s="37"/>
      <c r="R17" s="46">
        <v>14</v>
      </c>
      <c r="S17" s="47" t="e">
        <f t="shared" si="0"/>
        <v>#N/A</v>
      </c>
      <c r="T17" s="47"/>
      <c r="U17" s="52" t="str">
        <f>IF(H17="30 Mins",$N$19,IF(H17="45 Mins",$N$20,IF(H17="60 Mins",$N$21,IF(H17="Alt 1",$N$22,IF(H17="Alt 2",$N$23,IF(H17="Alt 3",$N$24,IF(H17="Alt 4",$N$25,IF(H17="Alt 5",#REF!,IF(H17="Change",V16,"")))))))))</f>
        <v/>
      </c>
      <c r="V17" s="53" t="e">
        <f>IF(COUNT(U$4:U17)=0,NA(),IF(ISNUMBER(U17),U17,V16))</f>
        <v>#N/A</v>
      </c>
      <c r="W17" s="48" t="e">
        <f t="shared" si="1"/>
        <v>#N/A</v>
      </c>
      <c r="X17" s="72" t="str">
        <f>IF(AND(ISNUMBER($S17),COUNT($U$4:$U17)=X$2),$S17,"")</f>
        <v/>
      </c>
      <c r="Y17" s="72" t="str">
        <f>IF(AND(ISNUMBER($S17),COUNT($U$4:$U17)=Y$2),$S17,"")</f>
        <v/>
      </c>
      <c r="Z17" s="72" t="str">
        <f>IF(AND(ISNUMBER($S17),COUNT($U$4:$U17)=Z$2),$S17,"")</f>
        <v/>
      </c>
      <c r="AA17" s="72" t="str">
        <f>IF(AND(ISNUMBER($S17),COUNT($U$4:$U17)=AA$2),$S17,"")</f>
        <v/>
      </c>
      <c r="AB17" s="72" t="str">
        <f>IF(AND(ISNUMBER($S17),COUNT($U$4:$U17)=AB$2),$S17,"")</f>
        <v/>
      </c>
      <c r="AC17" s="72" t="str">
        <f>IF(AND(ISNUMBER($S17),COUNT($U$4:$U17)=AC$2),$S17,"")</f>
        <v/>
      </c>
      <c r="AD17" s="72" t="str">
        <f>IF(AND(ISNUMBER($S17),COUNT($U$4:$U17)=AD$2),$S17,"")</f>
        <v/>
      </c>
      <c r="AE17" s="72" t="str">
        <f>IF(AND(ISNUMBER($S17),COUNT($U$4:$U17)=AE$2),$S17,"")</f>
        <v/>
      </c>
      <c r="AF17" s="72" t="str">
        <f>IF(AND(ISNUMBER($S17),COUNT($U$4:$U17)=AF$2),$S17,"")</f>
        <v/>
      </c>
      <c r="AG17" s="72" t="str">
        <f>IF(AND(ISNUMBER($S17),COUNT($U$4:$U17)=AG$2),$S17,"")</f>
        <v/>
      </c>
      <c r="AH17" s="72" t="str">
        <f>IF(AND(ISNUMBER($S17),COUNT($U$4:$U17)=AH$2),$S17,"")</f>
        <v/>
      </c>
      <c r="AI17" s="72" t="str">
        <f>IF(AND(ISNUMBER($S17),COUNT($U$4:$U17)=AI$2),$S17,"")</f>
        <v/>
      </c>
      <c r="AJ17" s="51" t="e">
        <f>IFERROR(IF(COUNT($U$4:$U17)&lt;&gt;AJ$2,NA(),SLOPE(X$4:X$26,$R$4:$R$26)*($R17-COUNTIF(BH$4:BH17,"Hold"))+INTERCEPT(X$4:X$26,$R$4:$R$26)),NA())</f>
        <v>#N/A</v>
      </c>
      <c r="AK17" s="51" t="e">
        <f>IFERROR(IF(COUNT($U$4:$U17)&lt;&gt;AK$2,NA(),SLOPE(Y$4:Y$26,$R$4:$R$26)*($R17-COUNTIF(BI$4:BI17,"Hold"))+INTERCEPT(Y$4:Y$26,$R$4:$R$26)),NA())</f>
        <v>#N/A</v>
      </c>
      <c r="AL17" s="51" t="e">
        <f>IFERROR(IF(COUNT($U$4:$U17)&lt;&gt;AL$2,NA(),SLOPE(Z$4:Z$26,$R$4:$R$26)*($R17-COUNTIF(BJ$4:BJ17,"Hold"))+INTERCEPT(Z$4:Z$26,$R$4:$R$26)),NA())</f>
        <v>#N/A</v>
      </c>
      <c r="AM17" s="51" t="e">
        <f>IFERROR(IF(COUNT($U$4:$U17)&lt;&gt;AM$2,NA(),SLOPE(AA$4:AA$26,$R$4:$R$26)*($R17-COUNTIF(BK$4:BK17,"Hold"))+INTERCEPT(AA$4:AA$26,$R$4:$R$26)),NA())</f>
        <v>#N/A</v>
      </c>
      <c r="AN17" s="51" t="e">
        <f>IFERROR(IF(COUNT($U$4:$U17)&lt;&gt;AN$2,NA(),SLOPE(AB$4:AB$26,$R$4:$R$26)*($R17-COUNTIF(BL$4:BL17,"Hold"))+INTERCEPT(AB$4:AB$26,$R$4:$R$26)),NA())</f>
        <v>#N/A</v>
      </c>
      <c r="AO17" s="51" t="e">
        <f>IFERROR(IF(COUNT($U$4:$U17)&lt;&gt;AO$2,NA(),SLOPE(AC$4:AC$26,$R$4:$R$26)*($R17-COUNTIF(BM$4:BM17,"Hold"))+INTERCEPT(AC$4:AC$26,$R$4:$R$26)),NA())</f>
        <v>#N/A</v>
      </c>
      <c r="AP17" s="51" t="e">
        <f>IFERROR(IF(COUNT($U$4:$U17)&lt;&gt;AP$2,NA(),SLOPE(AD$4:AD$26,$R$4:$R$26)*($R17-COUNTIF(BN$4:BN17,"Hold"))+INTERCEPT(AD$4:AD$26,$R$4:$R$26)),NA())</f>
        <v>#N/A</v>
      </c>
      <c r="AQ17" s="51" t="e">
        <f>IFERROR(IF(COUNT($U$4:$U17)&lt;&gt;AQ$2,NA(),SLOPE(AE$4:AE$26,$R$4:$R$26)*($R17-COUNTIF(BO$4:BO17,"Hold"))+INTERCEPT(AE$4:AE$26,$R$4:$R$26)),NA())</f>
        <v>#N/A</v>
      </c>
      <c r="AR17" s="51" t="e">
        <f>IFERROR(IF(COUNT($U$4:$U17)&lt;&gt;AR$2,NA(),SLOPE(AF$4:AF$26,$R$4:$R$26)*($R17-COUNTIF(BP$4:BP17,"Hold"))+INTERCEPT(AF$4:AF$26,$R$4:$R$26)),NA())</f>
        <v>#N/A</v>
      </c>
      <c r="AS17" s="51" t="e">
        <f>IFERROR(IF(COUNT($U$4:$U17)&lt;&gt;AS$2,NA(),SLOPE(AG$4:AG$26,$R$4:$R$26)*($R17-COUNTIF(BQ$4:BQ17,"Hold"))+INTERCEPT(AG$4:AG$26,$R$4:$R$26)),NA())</f>
        <v>#N/A</v>
      </c>
      <c r="AT17" s="51" t="e">
        <f>IFERROR(IF(COUNT($U$4:$U17)&lt;&gt;AT$2,NA(),SLOPE(AH$4:AH$26,$R$4:$R$26)*($R17-COUNTIF(BR$4:BR17,"Hold"))+INTERCEPT(AH$4:AH$26,$R$4:$R$26)),NA())</f>
        <v>#N/A</v>
      </c>
      <c r="AU17" s="51" t="e">
        <f>IFERROR(IF(COUNT($U$4:$U17)&lt;&gt;AU$2,NA(),SLOPE(AI$4:AI$26,$R$4:$R$26)*($R17-COUNTIF(BS$4:BS17,"Hold"))+INTERCEPT(AI$4:AI$26,$R$4:$R$26)),NA())</f>
        <v>#N/A</v>
      </c>
      <c r="AV17" s="57" t="e">
        <f>IF(AND(ISNUMBER($U17),COUNT($U$4:$U17)=AV$2),$G17,IF($H17="Hold",AV16,IF(COUNT($U$4:$U17)=AV$2,$V17+AV16,NA())))</f>
        <v>#N/A</v>
      </c>
      <c r="AW17" s="57" t="e">
        <f>IF(AND(ISNUMBER($U17),COUNT($U$4:$U17)=AW$2),$G17,IF($H17="Hold",AW16,IF(COUNT($U$4:$U17)=AW$2,$V17+AW16,NA())))</f>
        <v>#N/A</v>
      </c>
      <c r="AX17" s="57" t="e">
        <f>IF(AND(ISNUMBER($U17),COUNT($U$4:$U17)=AX$2),$G17,IF($H17="Hold",AX16,IF(COUNT($U$4:$U17)=AX$2,$V17+AX16,NA())))</f>
        <v>#N/A</v>
      </c>
      <c r="AY17" s="57" t="e">
        <f>IF(AND(ISNUMBER($U17),COUNT($U$4:$U17)=AY$2),$G17,IF($H17="Hold",AY16,IF(COUNT($U$4:$U17)=AY$2,$V17+AY16,NA())))</f>
        <v>#N/A</v>
      </c>
      <c r="AZ17" s="57" t="e">
        <f>IF(AND(ISNUMBER($U17),COUNT($U$4:$U17)=AZ$2),$G17,IF($H17="Hold",AZ16,IF(COUNT($U$4:$U17)=AZ$2,$V17+AZ16,NA())))</f>
        <v>#N/A</v>
      </c>
      <c r="BA17" s="57" t="e">
        <f>IF(AND(ISNUMBER($U17),COUNT($U$4:$U17)=BA$2),$G17,IF($H17="Hold",BA16,IF(COUNT($U$4:$U17)=BA$2,$V17+BA16,NA())))</f>
        <v>#N/A</v>
      </c>
      <c r="BB17" s="57" t="e">
        <f>IF(AND(ISNUMBER($U17),COUNT($U$4:$U17)=BB$2),$G17,IF($H17="Hold",BB16,IF(COUNT($U$4:$U17)=BB$2,$V17+BB16,NA())))</f>
        <v>#N/A</v>
      </c>
      <c r="BC17" s="57" t="e">
        <f>IF(AND(ISNUMBER($U17),COUNT($U$4:$U17)=BC$2),$G17,IF($H17="Hold",BC16,IF(COUNT($U$4:$U17)=BC$2,$V17+BC16,NA())))</f>
        <v>#N/A</v>
      </c>
      <c r="BD17" s="57" t="e">
        <f>IF(AND(ISNUMBER($U17),COUNT($U$4:$U17)=BD$2),$G17,IF($H17="Hold",BD16,IF(COUNT($U$4:$U17)=BD$2,$V17+BD16,NA())))</f>
        <v>#N/A</v>
      </c>
      <c r="BE17" s="57" t="e">
        <f>IF(AND(ISNUMBER($U17),COUNT($U$4:$U17)=BE$2),$G17,IF($H17="Hold",BE16,IF(COUNT($U$4:$U17)=BE$2,$V17+BE16,NA())))</f>
        <v>#N/A</v>
      </c>
      <c r="BF17" s="57" t="e">
        <f>IF(AND(ISNUMBER($U17),COUNT($U$4:$U17)=BF$2),$G17,IF($H17="Hold",BF16,IF(COUNT($U$4:$U17)=BF$2,$V17+BF16,NA())))</f>
        <v>#N/A</v>
      </c>
      <c r="BG17" s="57" t="e">
        <f>IF(AND(ISNUMBER($U17),COUNT($U$4:$U17)=BG$2),$G17,IF($H17="Hold",BG16,IF(COUNT($U$4:$U17)=BG$2,$V17+BG16,NA())))</f>
        <v>#N/A</v>
      </c>
      <c r="BH17" s="55" t="e">
        <f>IF(AND(COUNT($U$4:$U17)=BH$2,$H17="Hold"),"Hold",NA())</f>
        <v>#N/A</v>
      </c>
      <c r="BI17" s="55" t="e">
        <f>IF(AND(COUNT($U$4:$U17)=BI$2,$H17="Hold"),"Hold",NA())</f>
        <v>#N/A</v>
      </c>
      <c r="BJ17" s="55" t="e">
        <f>IF(AND(COUNT($U$4:$U17)=BJ$2,$H17="Hold"),"Hold",NA())</f>
        <v>#N/A</v>
      </c>
      <c r="BK17" s="55" t="e">
        <f>IF(AND(COUNT($U$4:$U17)=BK$2,$H17="Hold"),"Hold",NA())</f>
        <v>#N/A</v>
      </c>
      <c r="BL17" s="55" t="e">
        <f>IF(AND(COUNT($U$4:$U17)=BL$2,$H17="Hold"),"Hold",NA())</f>
        <v>#N/A</v>
      </c>
      <c r="BM17" s="55" t="e">
        <f>IF(AND(COUNT($U$4:$U17)=BM$2,$H17="Hold"),"Hold",NA())</f>
        <v>#N/A</v>
      </c>
      <c r="BN17" s="55" t="e">
        <f>IF(AND(COUNT($U$4:$U17)=BN$2,$H17="Hold"),"Hold",NA())</f>
        <v>#N/A</v>
      </c>
      <c r="BO17" s="55" t="e">
        <f>IF(AND(COUNT($U$4:$U17)=BO$2,$H17="Hold"),"Hold",NA())</f>
        <v>#N/A</v>
      </c>
      <c r="BP17" s="55" t="e">
        <f>IF(AND(COUNT($U$4:$U17)=BP$2,$H17="Hold"),"Hold",NA())</f>
        <v>#N/A</v>
      </c>
      <c r="BQ17" s="55" t="e">
        <f>IF(AND(COUNT($U$4:$U17)=BQ$2,$H17="Hold"),"Hold",NA())</f>
        <v>#N/A</v>
      </c>
      <c r="BR17" s="55" t="e">
        <f>IF(AND(COUNT($U$4:$U17)=BR$2,$H17="Hold"),"Hold",NA())</f>
        <v>#N/A</v>
      </c>
      <c r="BS17" s="55" t="e">
        <f>IF(AND(COUNT($U$4:$U17)=BS$2,$H17="Hold"),"Hold",NA())</f>
        <v>#N/A</v>
      </c>
    </row>
    <row r="18" spans="1:71" s="96" customFormat="1" ht="18.75" customHeight="1" x14ac:dyDescent="0.25">
      <c r="B18" s="23"/>
      <c r="C18" s="95"/>
      <c r="D18" s="9">
        <f t="shared" si="2"/>
        <v>28</v>
      </c>
      <c r="E18" s="10">
        <f t="shared" si="3"/>
        <v>42786</v>
      </c>
      <c r="F18" s="5" t="str">
        <f>IFERROR(IF(COUNT(G$4:G18)=0,"",IF(H18="Hold",F17,IF(ISNUMBER(U18),G18,F17+V18))),"")</f>
        <v/>
      </c>
      <c r="G18" s="13"/>
      <c r="H18" s="27"/>
      <c r="I18" s="17"/>
      <c r="J18" s="93"/>
      <c r="K18" s="34"/>
      <c r="L18" s="155" t="s">
        <v>73</v>
      </c>
      <c r="M18" s="155"/>
      <c r="N18" s="155"/>
      <c r="O18" s="155"/>
      <c r="P18" s="37"/>
      <c r="R18" s="46">
        <v>15</v>
      </c>
      <c r="S18" s="47" t="e">
        <f t="shared" si="0"/>
        <v>#N/A</v>
      </c>
      <c r="T18" s="47"/>
      <c r="U18" s="52" t="str">
        <f>IF(H18="30 Mins",$N$19,IF(H18="45 Mins",$N$20,IF(H18="60 Mins",$N$21,IF(H18="Alt 1",$N$22,IF(H18="Alt 2",$N$23,IF(H18="Alt 3",$N$24,IF(H18="Alt 4",$N$25,IF(H18="Alt 5",#REF!,IF(H18="Change",V17,"")))))))))</f>
        <v/>
      </c>
      <c r="V18" s="53" t="e">
        <f>IF(COUNT(U$4:U18)=0,NA(),IF(ISNUMBER(U18),U18,V17))</f>
        <v>#N/A</v>
      </c>
      <c r="W18" s="48" t="e">
        <f t="shared" si="1"/>
        <v>#N/A</v>
      </c>
      <c r="X18" s="72" t="str">
        <f>IF(AND(ISNUMBER($S18),COUNT($U$4:$U18)=X$2),$S18,"")</f>
        <v/>
      </c>
      <c r="Y18" s="72" t="str">
        <f>IF(AND(ISNUMBER($S18),COUNT($U$4:$U18)=Y$2),$S18,"")</f>
        <v/>
      </c>
      <c r="Z18" s="72" t="str">
        <f>IF(AND(ISNUMBER($S18),COUNT($U$4:$U18)=Z$2),$S18,"")</f>
        <v/>
      </c>
      <c r="AA18" s="72" t="str">
        <f>IF(AND(ISNUMBER($S18),COUNT($U$4:$U18)=AA$2),$S18,"")</f>
        <v/>
      </c>
      <c r="AB18" s="72" t="str">
        <f>IF(AND(ISNUMBER($S18),COUNT($U$4:$U18)=AB$2),$S18,"")</f>
        <v/>
      </c>
      <c r="AC18" s="72" t="str">
        <f>IF(AND(ISNUMBER($S18),COUNT($U$4:$U18)=AC$2),$S18,"")</f>
        <v/>
      </c>
      <c r="AD18" s="72" t="str">
        <f>IF(AND(ISNUMBER($S18),COUNT($U$4:$U18)=AD$2),$S18,"")</f>
        <v/>
      </c>
      <c r="AE18" s="72" t="str">
        <f>IF(AND(ISNUMBER($S18),COUNT($U$4:$U18)=AE$2),$S18,"")</f>
        <v/>
      </c>
      <c r="AF18" s="72" t="str">
        <f>IF(AND(ISNUMBER($S18),COUNT($U$4:$U18)=AF$2),$S18,"")</f>
        <v/>
      </c>
      <c r="AG18" s="72" t="str">
        <f>IF(AND(ISNUMBER($S18),COUNT($U$4:$U18)=AG$2),$S18,"")</f>
        <v/>
      </c>
      <c r="AH18" s="72" t="str">
        <f>IF(AND(ISNUMBER($S18),COUNT($U$4:$U18)=AH$2),$S18,"")</f>
        <v/>
      </c>
      <c r="AI18" s="72" t="str">
        <f>IF(AND(ISNUMBER($S18),COUNT($U$4:$U18)=AI$2),$S18,"")</f>
        <v/>
      </c>
      <c r="AJ18" s="51" t="e">
        <f>IFERROR(IF(COUNT($U$4:$U18)&lt;&gt;AJ$2,NA(),SLOPE(X$4:X$26,$R$4:$R$26)*($R18-COUNTIF(BH$4:BH18,"Hold"))+INTERCEPT(X$4:X$26,$R$4:$R$26)),NA())</f>
        <v>#N/A</v>
      </c>
      <c r="AK18" s="51" t="e">
        <f>IFERROR(IF(COUNT($U$4:$U18)&lt;&gt;AK$2,NA(),SLOPE(Y$4:Y$26,$R$4:$R$26)*($R18-COUNTIF(BI$4:BI18,"Hold"))+INTERCEPT(Y$4:Y$26,$R$4:$R$26)),NA())</f>
        <v>#N/A</v>
      </c>
      <c r="AL18" s="51" t="e">
        <f>IFERROR(IF(COUNT($U$4:$U18)&lt;&gt;AL$2,NA(),SLOPE(Z$4:Z$26,$R$4:$R$26)*($R18-COUNTIF(BJ$4:BJ18,"Hold"))+INTERCEPT(Z$4:Z$26,$R$4:$R$26)),NA())</f>
        <v>#N/A</v>
      </c>
      <c r="AM18" s="51" t="e">
        <f>IFERROR(IF(COUNT($U$4:$U18)&lt;&gt;AM$2,NA(),SLOPE(AA$4:AA$26,$R$4:$R$26)*($R18-COUNTIF(BK$4:BK18,"Hold"))+INTERCEPT(AA$4:AA$26,$R$4:$R$26)),NA())</f>
        <v>#N/A</v>
      </c>
      <c r="AN18" s="51" t="e">
        <f>IFERROR(IF(COUNT($U$4:$U18)&lt;&gt;AN$2,NA(),SLOPE(AB$4:AB$26,$R$4:$R$26)*($R18-COUNTIF(BL$4:BL18,"Hold"))+INTERCEPT(AB$4:AB$26,$R$4:$R$26)),NA())</f>
        <v>#N/A</v>
      </c>
      <c r="AO18" s="51" t="e">
        <f>IFERROR(IF(COUNT($U$4:$U18)&lt;&gt;AO$2,NA(),SLOPE(AC$4:AC$26,$R$4:$R$26)*($R18-COUNTIF(BM$4:BM18,"Hold"))+INTERCEPT(AC$4:AC$26,$R$4:$R$26)),NA())</f>
        <v>#N/A</v>
      </c>
      <c r="AP18" s="51" t="e">
        <f>IFERROR(IF(COUNT($U$4:$U18)&lt;&gt;AP$2,NA(),SLOPE(AD$4:AD$26,$R$4:$R$26)*($R18-COUNTIF(BN$4:BN18,"Hold"))+INTERCEPT(AD$4:AD$26,$R$4:$R$26)),NA())</f>
        <v>#N/A</v>
      </c>
      <c r="AQ18" s="51" t="e">
        <f>IFERROR(IF(COUNT($U$4:$U18)&lt;&gt;AQ$2,NA(),SLOPE(AE$4:AE$26,$R$4:$R$26)*($R18-COUNTIF(BO$4:BO18,"Hold"))+INTERCEPT(AE$4:AE$26,$R$4:$R$26)),NA())</f>
        <v>#N/A</v>
      </c>
      <c r="AR18" s="51" t="e">
        <f>IFERROR(IF(COUNT($U$4:$U18)&lt;&gt;AR$2,NA(),SLOPE(AF$4:AF$26,$R$4:$R$26)*($R18-COUNTIF(BP$4:BP18,"Hold"))+INTERCEPT(AF$4:AF$26,$R$4:$R$26)),NA())</f>
        <v>#N/A</v>
      </c>
      <c r="AS18" s="51" t="e">
        <f>IFERROR(IF(COUNT($U$4:$U18)&lt;&gt;AS$2,NA(),SLOPE(AG$4:AG$26,$R$4:$R$26)*($R18-COUNTIF(BQ$4:BQ18,"Hold"))+INTERCEPT(AG$4:AG$26,$R$4:$R$26)),NA())</f>
        <v>#N/A</v>
      </c>
      <c r="AT18" s="51" t="e">
        <f>IFERROR(IF(COUNT($U$4:$U18)&lt;&gt;AT$2,NA(),SLOPE(AH$4:AH$26,$R$4:$R$26)*($R18-COUNTIF(BR$4:BR18,"Hold"))+INTERCEPT(AH$4:AH$26,$R$4:$R$26)),NA())</f>
        <v>#N/A</v>
      </c>
      <c r="AU18" s="51" t="e">
        <f>IFERROR(IF(COUNT($U$4:$U18)&lt;&gt;AU$2,NA(),SLOPE(AI$4:AI$26,$R$4:$R$26)*($R18-COUNTIF(BS$4:BS18,"Hold"))+INTERCEPT(AI$4:AI$26,$R$4:$R$26)),NA())</f>
        <v>#N/A</v>
      </c>
      <c r="AV18" s="57" t="e">
        <f>IF(AND(ISNUMBER($U18),COUNT($U$4:$U18)=AV$2),$G18,IF($H18="Hold",AV17,IF(COUNT($U$4:$U18)=AV$2,$V18+AV17,NA())))</f>
        <v>#N/A</v>
      </c>
      <c r="AW18" s="57" t="e">
        <f>IF(AND(ISNUMBER($U18),COUNT($U$4:$U18)=AW$2),$G18,IF($H18="Hold",AW17,IF(COUNT($U$4:$U18)=AW$2,$V18+AW17,NA())))</f>
        <v>#N/A</v>
      </c>
      <c r="AX18" s="57" t="e">
        <f>IF(AND(ISNUMBER($U18),COUNT($U$4:$U18)=AX$2),$G18,IF($H18="Hold",AX17,IF(COUNT($U$4:$U18)=AX$2,$V18+AX17,NA())))</f>
        <v>#N/A</v>
      </c>
      <c r="AY18" s="57" t="e">
        <f>IF(AND(ISNUMBER($U18),COUNT($U$4:$U18)=AY$2),$G18,IF($H18="Hold",AY17,IF(COUNT($U$4:$U18)=AY$2,$V18+AY17,NA())))</f>
        <v>#N/A</v>
      </c>
      <c r="AZ18" s="57" t="e">
        <f>IF(AND(ISNUMBER($U18),COUNT($U$4:$U18)=AZ$2),$G18,IF($H18="Hold",AZ17,IF(COUNT($U$4:$U18)=AZ$2,$V18+AZ17,NA())))</f>
        <v>#N/A</v>
      </c>
      <c r="BA18" s="57" t="e">
        <f>IF(AND(ISNUMBER($U18),COUNT($U$4:$U18)=BA$2),$G18,IF($H18="Hold",BA17,IF(COUNT($U$4:$U18)=BA$2,$V18+BA17,NA())))</f>
        <v>#N/A</v>
      </c>
      <c r="BB18" s="57" t="e">
        <f>IF(AND(ISNUMBER($U18),COUNT($U$4:$U18)=BB$2),$G18,IF($H18="Hold",BB17,IF(COUNT($U$4:$U18)=BB$2,$V18+BB17,NA())))</f>
        <v>#N/A</v>
      </c>
      <c r="BC18" s="57" t="e">
        <f>IF(AND(ISNUMBER($U18),COUNT($U$4:$U18)=BC$2),$G18,IF($H18="Hold",BC17,IF(COUNT($U$4:$U18)=BC$2,$V18+BC17,NA())))</f>
        <v>#N/A</v>
      </c>
      <c r="BD18" s="57" t="e">
        <f>IF(AND(ISNUMBER($U18),COUNT($U$4:$U18)=BD$2),$G18,IF($H18="Hold",BD17,IF(COUNT($U$4:$U18)=BD$2,$V18+BD17,NA())))</f>
        <v>#N/A</v>
      </c>
      <c r="BE18" s="57" t="e">
        <f>IF(AND(ISNUMBER($U18),COUNT($U$4:$U18)=BE$2),$G18,IF($H18="Hold",BE17,IF(COUNT($U$4:$U18)=BE$2,$V18+BE17,NA())))</f>
        <v>#N/A</v>
      </c>
      <c r="BF18" s="57" t="e">
        <f>IF(AND(ISNUMBER($U18),COUNT($U$4:$U18)=BF$2),$G18,IF($H18="Hold",BF17,IF(COUNT($U$4:$U18)=BF$2,$V18+BF17,NA())))</f>
        <v>#N/A</v>
      </c>
      <c r="BG18" s="57" t="e">
        <f>IF(AND(ISNUMBER($U18),COUNT($U$4:$U18)=BG$2),$G18,IF($H18="Hold",BG17,IF(COUNT($U$4:$U18)=BG$2,$V18+BG17,NA())))</f>
        <v>#N/A</v>
      </c>
      <c r="BH18" s="55" t="e">
        <f>IF(AND(COUNT($U$4:$U18)=BH$2,$H18="Hold"),"Hold",NA())</f>
        <v>#N/A</v>
      </c>
      <c r="BI18" s="55" t="e">
        <f>IF(AND(COUNT($U$4:$U18)=BI$2,$H18="Hold"),"Hold",NA())</f>
        <v>#N/A</v>
      </c>
      <c r="BJ18" s="55" t="e">
        <f>IF(AND(COUNT($U$4:$U18)=BJ$2,$H18="Hold"),"Hold",NA())</f>
        <v>#N/A</v>
      </c>
      <c r="BK18" s="55" t="e">
        <f>IF(AND(COUNT($U$4:$U18)=BK$2,$H18="Hold"),"Hold",NA())</f>
        <v>#N/A</v>
      </c>
      <c r="BL18" s="55" t="e">
        <f>IF(AND(COUNT($U$4:$U18)=BL$2,$H18="Hold"),"Hold",NA())</f>
        <v>#N/A</v>
      </c>
      <c r="BM18" s="55" t="e">
        <f>IF(AND(COUNT($U$4:$U18)=BM$2,$H18="Hold"),"Hold",NA())</f>
        <v>#N/A</v>
      </c>
      <c r="BN18" s="55" t="e">
        <f>IF(AND(COUNT($U$4:$U18)=BN$2,$H18="Hold"),"Hold",NA())</f>
        <v>#N/A</v>
      </c>
      <c r="BO18" s="55" t="e">
        <f>IF(AND(COUNT($U$4:$U18)=BO$2,$H18="Hold"),"Hold",NA())</f>
        <v>#N/A</v>
      </c>
      <c r="BP18" s="55" t="e">
        <f>IF(AND(COUNT($U$4:$U18)=BP$2,$H18="Hold"),"Hold",NA())</f>
        <v>#N/A</v>
      </c>
      <c r="BQ18" s="55" t="e">
        <f>IF(AND(COUNT($U$4:$U18)=BQ$2,$H18="Hold"),"Hold",NA())</f>
        <v>#N/A</v>
      </c>
      <c r="BR18" s="55" t="e">
        <f>IF(AND(COUNT($U$4:$U18)=BR$2,$H18="Hold"),"Hold",NA())</f>
        <v>#N/A</v>
      </c>
      <c r="BS18" s="55" t="e">
        <f>IF(AND(COUNT($U$4:$U18)=BS$2,$H18="Hold"),"Hold",NA())</f>
        <v>#N/A</v>
      </c>
    </row>
    <row r="19" spans="1:71" s="96" customFormat="1" ht="18.75" customHeight="1" x14ac:dyDescent="0.25">
      <c r="B19" s="23"/>
      <c r="C19" s="95"/>
      <c r="D19" s="9">
        <f t="shared" si="2"/>
        <v>30</v>
      </c>
      <c r="E19" s="10">
        <f t="shared" si="3"/>
        <v>42800</v>
      </c>
      <c r="F19" s="5" t="str">
        <f>IFERROR(IF(COUNT(G$4:G19)=0,"",IF(H19="Hold",F18,IF(ISNUMBER(U19),G19,F18+V19))),"")</f>
        <v/>
      </c>
      <c r="G19" s="13"/>
      <c r="H19" s="27"/>
      <c r="I19" s="17"/>
      <c r="J19" s="93"/>
      <c r="K19" s="34"/>
      <c r="L19" s="39" t="s">
        <v>55</v>
      </c>
      <c r="M19" s="125" t="s">
        <v>79</v>
      </c>
      <c r="N19" s="97">
        <v>4.5</v>
      </c>
      <c r="O19" s="75"/>
      <c r="P19" s="37"/>
      <c r="R19" s="46">
        <v>16</v>
      </c>
      <c r="S19" s="47" t="e">
        <f t="shared" si="0"/>
        <v>#N/A</v>
      </c>
      <c r="T19" s="47"/>
      <c r="U19" s="52" t="str">
        <f>IF(H19="30 Mins",$N$19,IF(H19="45 Mins",$N$20,IF(H19="60 Mins",$N$21,IF(H19="Alt 1",$N$22,IF(H19="Alt 2",$N$23,IF(H19="Alt 3",$N$24,IF(H19="Alt 4",$N$25,IF(H19="Alt 5",#REF!,IF(H19="Change",V18,"")))))))))</f>
        <v/>
      </c>
      <c r="V19" s="53" t="e">
        <f>IF(COUNT(U$4:U19)=0,NA(),IF(ISNUMBER(U19),U19,V18))</f>
        <v>#N/A</v>
      </c>
      <c r="W19" s="48" t="e">
        <f t="shared" si="1"/>
        <v>#N/A</v>
      </c>
      <c r="X19" s="72" t="str">
        <f>IF(AND(ISNUMBER($S19),COUNT($U$4:$U19)=X$2),$S19,"")</f>
        <v/>
      </c>
      <c r="Y19" s="72" t="str">
        <f>IF(AND(ISNUMBER($S19),COUNT($U$4:$U19)=Y$2),$S19,"")</f>
        <v/>
      </c>
      <c r="Z19" s="72" t="str">
        <f>IF(AND(ISNUMBER($S19),COUNT($U$4:$U19)=Z$2),$S19,"")</f>
        <v/>
      </c>
      <c r="AA19" s="72" t="str">
        <f>IF(AND(ISNUMBER($S19),COUNT($U$4:$U19)=AA$2),$S19,"")</f>
        <v/>
      </c>
      <c r="AB19" s="72" t="str">
        <f>IF(AND(ISNUMBER($S19),COUNT($U$4:$U19)=AB$2),$S19,"")</f>
        <v/>
      </c>
      <c r="AC19" s="72" t="str">
        <f>IF(AND(ISNUMBER($S19),COUNT($U$4:$U19)=AC$2),$S19,"")</f>
        <v/>
      </c>
      <c r="AD19" s="72" t="str">
        <f>IF(AND(ISNUMBER($S19),COUNT($U$4:$U19)=AD$2),$S19,"")</f>
        <v/>
      </c>
      <c r="AE19" s="72" t="str">
        <f>IF(AND(ISNUMBER($S19),COUNT($U$4:$U19)=AE$2),$S19,"")</f>
        <v/>
      </c>
      <c r="AF19" s="72" t="str">
        <f>IF(AND(ISNUMBER($S19),COUNT($U$4:$U19)=AF$2),$S19,"")</f>
        <v/>
      </c>
      <c r="AG19" s="72" t="str">
        <f>IF(AND(ISNUMBER($S19),COUNT($U$4:$U19)=AG$2),$S19,"")</f>
        <v/>
      </c>
      <c r="AH19" s="72" t="str">
        <f>IF(AND(ISNUMBER($S19),COUNT($U$4:$U19)=AH$2),$S19,"")</f>
        <v/>
      </c>
      <c r="AI19" s="72" t="str">
        <f>IF(AND(ISNUMBER($S19),COUNT($U$4:$U19)=AI$2),$S19,"")</f>
        <v/>
      </c>
      <c r="AJ19" s="51" t="e">
        <f>IFERROR(IF(COUNT($U$4:$U19)&lt;&gt;AJ$2,NA(),SLOPE(X$4:X$26,$R$4:$R$26)*($R19-COUNTIF(BH$4:BH19,"Hold"))+INTERCEPT(X$4:X$26,$R$4:$R$26)),NA())</f>
        <v>#N/A</v>
      </c>
      <c r="AK19" s="51" t="e">
        <f>IFERROR(IF(COUNT($U$4:$U19)&lt;&gt;AK$2,NA(),SLOPE(Y$4:Y$26,$R$4:$R$26)*($R19-COUNTIF(BI$4:BI19,"Hold"))+INTERCEPT(Y$4:Y$26,$R$4:$R$26)),NA())</f>
        <v>#N/A</v>
      </c>
      <c r="AL19" s="51" t="e">
        <f>IFERROR(IF(COUNT($U$4:$U19)&lt;&gt;AL$2,NA(),SLOPE(Z$4:Z$26,$R$4:$R$26)*($R19-COUNTIF(BJ$4:BJ19,"Hold"))+INTERCEPT(Z$4:Z$26,$R$4:$R$26)),NA())</f>
        <v>#N/A</v>
      </c>
      <c r="AM19" s="51" t="e">
        <f>IFERROR(IF(COUNT($U$4:$U19)&lt;&gt;AM$2,NA(),SLOPE(AA$4:AA$26,$R$4:$R$26)*($R19-COUNTIF(BK$4:BK19,"Hold"))+INTERCEPT(AA$4:AA$26,$R$4:$R$26)),NA())</f>
        <v>#N/A</v>
      </c>
      <c r="AN19" s="51" t="e">
        <f>IFERROR(IF(COUNT($U$4:$U19)&lt;&gt;AN$2,NA(),SLOPE(AB$4:AB$26,$R$4:$R$26)*($R19-COUNTIF(BL$4:BL19,"Hold"))+INTERCEPT(AB$4:AB$26,$R$4:$R$26)),NA())</f>
        <v>#N/A</v>
      </c>
      <c r="AO19" s="51" t="e">
        <f>IFERROR(IF(COUNT($U$4:$U19)&lt;&gt;AO$2,NA(),SLOPE(AC$4:AC$26,$R$4:$R$26)*($R19-COUNTIF(BM$4:BM19,"Hold"))+INTERCEPT(AC$4:AC$26,$R$4:$R$26)),NA())</f>
        <v>#N/A</v>
      </c>
      <c r="AP19" s="51" t="e">
        <f>IFERROR(IF(COUNT($U$4:$U19)&lt;&gt;AP$2,NA(),SLOPE(AD$4:AD$26,$R$4:$R$26)*($R19-COUNTIF(BN$4:BN19,"Hold"))+INTERCEPT(AD$4:AD$26,$R$4:$R$26)),NA())</f>
        <v>#N/A</v>
      </c>
      <c r="AQ19" s="51" t="e">
        <f>IFERROR(IF(COUNT($U$4:$U19)&lt;&gt;AQ$2,NA(),SLOPE(AE$4:AE$26,$R$4:$R$26)*($R19-COUNTIF(BO$4:BO19,"Hold"))+INTERCEPT(AE$4:AE$26,$R$4:$R$26)),NA())</f>
        <v>#N/A</v>
      </c>
      <c r="AR19" s="51" t="e">
        <f>IFERROR(IF(COUNT($U$4:$U19)&lt;&gt;AR$2,NA(),SLOPE(AF$4:AF$26,$R$4:$R$26)*($R19-COUNTIF(BP$4:BP19,"Hold"))+INTERCEPT(AF$4:AF$26,$R$4:$R$26)),NA())</f>
        <v>#N/A</v>
      </c>
      <c r="AS19" s="51" t="e">
        <f>IFERROR(IF(COUNT($U$4:$U19)&lt;&gt;AS$2,NA(),SLOPE(AG$4:AG$26,$R$4:$R$26)*($R19-COUNTIF(BQ$4:BQ19,"Hold"))+INTERCEPT(AG$4:AG$26,$R$4:$R$26)),NA())</f>
        <v>#N/A</v>
      </c>
      <c r="AT19" s="51" t="e">
        <f>IFERROR(IF(COUNT($U$4:$U19)&lt;&gt;AT$2,NA(),SLOPE(AH$4:AH$26,$R$4:$R$26)*($R19-COUNTIF(BR$4:BR19,"Hold"))+INTERCEPT(AH$4:AH$26,$R$4:$R$26)),NA())</f>
        <v>#N/A</v>
      </c>
      <c r="AU19" s="51" t="e">
        <f>IFERROR(IF(COUNT($U$4:$U19)&lt;&gt;AU$2,NA(),SLOPE(AI$4:AI$26,$R$4:$R$26)*($R19-COUNTIF(BS$4:BS19,"Hold"))+INTERCEPT(AI$4:AI$26,$R$4:$R$26)),NA())</f>
        <v>#N/A</v>
      </c>
      <c r="AV19" s="57" t="e">
        <f>IF(AND(ISNUMBER($U19),COUNT($U$4:$U19)=AV$2),$G19,IF($H19="Hold",AV18,IF(COUNT($U$4:$U19)=AV$2,$V19+AV18,NA())))</f>
        <v>#N/A</v>
      </c>
      <c r="AW19" s="57" t="e">
        <f>IF(AND(ISNUMBER($U19),COUNT($U$4:$U19)=AW$2),$G19,IF($H19="Hold",AW18,IF(COUNT($U$4:$U19)=AW$2,$V19+AW18,NA())))</f>
        <v>#N/A</v>
      </c>
      <c r="AX19" s="57" t="e">
        <f>IF(AND(ISNUMBER($U19),COUNT($U$4:$U19)=AX$2),$G19,IF($H19="Hold",AX18,IF(COUNT($U$4:$U19)=AX$2,$V19+AX18,NA())))</f>
        <v>#N/A</v>
      </c>
      <c r="AY19" s="57" t="e">
        <f>IF(AND(ISNUMBER($U19),COUNT($U$4:$U19)=AY$2),$G19,IF($H19="Hold",AY18,IF(COUNT($U$4:$U19)=AY$2,$V19+AY18,NA())))</f>
        <v>#N/A</v>
      </c>
      <c r="AZ19" s="57" t="e">
        <f>IF(AND(ISNUMBER($U19),COUNT($U$4:$U19)=AZ$2),$G19,IF($H19="Hold",AZ18,IF(COUNT($U$4:$U19)=AZ$2,$V19+AZ18,NA())))</f>
        <v>#N/A</v>
      </c>
      <c r="BA19" s="57" t="e">
        <f>IF(AND(ISNUMBER($U19),COUNT($U$4:$U19)=BA$2),$G19,IF($H19="Hold",BA18,IF(COUNT($U$4:$U19)=BA$2,$V19+BA18,NA())))</f>
        <v>#N/A</v>
      </c>
      <c r="BB19" s="57" t="e">
        <f>IF(AND(ISNUMBER($U19),COUNT($U$4:$U19)=BB$2),$G19,IF($H19="Hold",BB18,IF(COUNT($U$4:$U19)=BB$2,$V19+BB18,NA())))</f>
        <v>#N/A</v>
      </c>
      <c r="BC19" s="57" t="e">
        <f>IF(AND(ISNUMBER($U19),COUNT($U$4:$U19)=BC$2),$G19,IF($H19="Hold",BC18,IF(COUNT($U$4:$U19)=BC$2,$V19+BC18,NA())))</f>
        <v>#N/A</v>
      </c>
      <c r="BD19" s="57" t="e">
        <f>IF(AND(ISNUMBER($U19),COUNT($U$4:$U19)=BD$2),$G19,IF($H19="Hold",BD18,IF(COUNT($U$4:$U19)=BD$2,$V19+BD18,NA())))</f>
        <v>#N/A</v>
      </c>
      <c r="BE19" s="57" t="e">
        <f>IF(AND(ISNUMBER($U19),COUNT($U$4:$U19)=BE$2),$G19,IF($H19="Hold",BE18,IF(COUNT($U$4:$U19)=BE$2,$V19+BE18,NA())))</f>
        <v>#N/A</v>
      </c>
      <c r="BF19" s="57" t="e">
        <f>IF(AND(ISNUMBER($U19),COUNT($U$4:$U19)=BF$2),$G19,IF($H19="Hold",BF18,IF(COUNT($U$4:$U19)=BF$2,$V19+BF18,NA())))</f>
        <v>#N/A</v>
      </c>
      <c r="BG19" s="57" t="e">
        <f>IF(AND(ISNUMBER($U19),COUNT($U$4:$U19)=BG$2),$G19,IF($H19="Hold",BG18,IF(COUNT($U$4:$U19)=BG$2,$V19+BG18,NA())))</f>
        <v>#N/A</v>
      </c>
      <c r="BH19" s="55" t="e">
        <f>IF(AND(COUNT($U$4:$U19)=BH$2,$H19="Hold"),"Hold",NA())</f>
        <v>#N/A</v>
      </c>
      <c r="BI19" s="55" t="e">
        <f>IF(AND(COUNT($U$4:$U19)=BI$2,$H19="Hold"),"Hold",NA())</f>
        <v>#N/A</v>
      </c>
      <c r="BJ19" s="55" t="e">
        <f>IF(AND(COUNT($U$4:$U19)=BJ$2,$H19="Hold"),"Hold",NA())</f>
        <v>#N/A</v>
      </c>
      <c r="BK19" s="55" t="e">
        <f>IF(AND(COUNT($U$4:$U19)=BK$2,$H19="Hold"),"Hold",NA())</f>
        <v>#N/A</v>
      </c>
      <c r="BL19" s="55" t="e">
        <f>IF(AND(COUNT($U$4:$U19)=BL$2,$H19="Hold"),"Hold",NA())</f>
        <v>#N/A</v>
      </c>
      <c r="BM19" s="55" t="e">
        <f>IF(AND(COUNT($U$4:$U19)=BM$2,$H19="Hold"),"Hold",NA())</f>
        <v>#N/A</v>
      </c>
      <c r="BN19" s="55" t="e">
        <f>IF(AND(COUNT($U$4:$U19)=BN$2,$H19="Hold"),"Hold",NA())</f>
        <v>#N/A</v>
      </c>
      <c r="BO19" s="55" t="e">
        <f>IF(AND(COUNT($U$4:$U19)=BO$2,$H19="Hold"),"Hold",NA())</f>
        <v>#N/A</v>
      </c>
      <c r="BP19" s="55" t="e">
        <f>IF(AND(COUNT($U$4:$U19)=BP$2,$H19="Hold"),"Hold",NA())</f>
        <v>#N/A</v>
      </c>
      <c r="BQ19" s="55" t="e">
        <f>IF(AND(COUNT($U$4:$U19)=BQ$2,$H19="Hold"),"Hold",NA())</f>
        <v>#N/A</v>
      </c>
      <c r="BR19" s="55" t="e">
        <f>IF(AND(COUNT($U$4:$U19)=BR$2,$H19="Hold"),"Hold",NA())</f>
        <v>#N/A</v>
      </c>
      <c r="BS19" s="55" t="e">
        <f>IF(AND(COUNT($U$4:$U19)=BS$2,$H19="Hold"),"Hold",NA())</f>
        <v>#N/A</v>
      </c>
    </row>
    <row r="20" spans="1:71" s="96" customFormat="1" ht="18.75" customHeight="1" x14ac:dyDescent="0.25">
      <c r="B20" s="23"/>
      <c r="C20" s="95"/>
      <c r="D20" s="9">
        <f t="shared" si="2"/>
        <v>32</v>
      </c>
      <c r="E20" s="10">
        <f t="shared" si="3"/>
        <v>42814</v>
      </c>
      <c r="F20" s="5" t="str">
        <f>IFERROR(IF(COUNT(G$4:G20)=0,"",IF(H20="Hold",F19,IF(ISNUMBER(U20),G20,F19+V20))),"")</f>
        <v/>
      </c>
      <c r="G20" s="13"/>
      <c r="H20" s="27"/>
      <c r="I20" s="17"/>
      <c r="J20" s="93"/>
      <c r="K20" s="34"/>
      <c r="L20" s="40" t="s">
        <v>66</v>
      </c>
      <c r="M20" s="126" t="s">
        <v>79</v>
      </c>
      <c r="N20" s="97">
        <v>5.55</v>
      </c>
      <c r="O20" s="75"/>
      <c r="P20" s="37"/>
      <c r="R20" s="46">
        <v>17</v>
      </c>
      <c r="S20" s="47" t="e">
        <f t="shared" si="0"/>
        <v>#N/A</v>
      </c>
      <c r="T20" s="47"/>
      <c r="U20" s="52" t="str">
        <f>IF(H20="30 Mins",$N$19,IF(H20="45 Mins",$N$20,IF(H20="60 Mins",$N$21,IF(H20="Alt 1",$N$22,IF(H20="Alt 2",$N$23,IF(H20="Alt 3",$N$24,IF(H20="Alt 4",$N$25,IF(H20="Alt 5",#REF!,IF(H20="Change",V19,"")))))))))</f>
        <v/>
      </c>
      <c r="V20" s="53" t="e">
        <f>IF(COUNT(U$4:U20)=0,NA(),IF(ISNUMBER(U20),U20,V19))</f>
        <v>#N/A</v>
      </c>
      <c r="W20" s="48" t="e">
        <f t="shared" si="1"/>
        <v>#N/A</v>
      </c>
      <c r="X20" s="72" t="str">
        <f>IF(AND(ISNUMBER($S20),COUNT($U$4:$U20)=X$2),$S20,"")</f>
        <v/>
      </c>
      <c r="Y20" s="72" t="str">
        <f>IF(AND(ISNUMBER($S20),COUNT($U$4:$U20)=Y$2),$S20,"")</f>
        <v/>
      </c>
      <c r="Z20" s="72" t="str">
        <f>IF(AND(ISNUMBER($S20),COUNT($U$4:$U20)=Z$2),$S20,"")</f>
        <v/>
      </c>
      <c r="AA20" s="72" t="str">
        <f>IF(AND(ISNUMBER($S20),COUNT($U$4:$U20)=AA$2),$S20,"")</f>
        <v/>
      </c>
      <c r="AB20" s="72" t="str">
        <f>IF(AND(ISNUMBER($S20),COUNT($U$4:$U20)=AB$2),$S20,"")</f>
        <v/>
      </c>
      <c r="AC20" s="72" t="str">
        <f>IF(AND(ISNUMBER($S20),COUNT($U$4:$U20)=AC$2),$S20,"")</f>
        <v/>
      </c>
      <c r="AD20" s="72" t="str">
        <f>IF(AND(ISNUMBER($S20),COUNT($U$4:$U20)=AD$2),$S20,"")</f>
        <v/>
      </c>
      <c r="AE20" s="72" t="str">
        <f>IF(AND(ISNUMBER($S20),COUNT($U$4:$U20)=AE$2),$S20,"")</f>
        <v/>
      </c>
      <c r="AF20" s="72" t="str">
        <f>IF(AND(ISNUMBER($S20),COUNT($U$4:$U20)=AF$2),$S20,"")</f>
        <v/>
      </c>
      <c r="AG20" s="72" t="str">
        <f>IF(AND(ISNUMBER($S20),COUNT($U$4:$U20)=AG$2),$S20,"")</f>
        <v/>
      </c>
      <c r="AH20" s="72" t="str">
        <f>IF(AND(ISNUMBER($S20),COUNT($U$4:$U20)=AH$2),$S20,"")</f>
        <v/>
      </c>
      <c r="AI20" s="72" t="str">
        <f>IF(AND(ISNUMBER($S20),COUNT($U$4:$U20)=AI$2),$S20,"")</f>
        <v/>
      </c>
      <c r="AJ20" s="51" t="e">
        <f>IFERROR(IF(COUNT($U$4:$U20)&lt;&gt;AJ$2,NA(),SLOPE(X$4:X$26,$R$4:$R$26)*($R20-COUNTIF(BH$4:BH20,"Hold"))+INTERCEPT(X$4:X$26,$R$4:$R$26)),NA())</f>
        <v>#N/A</v>
      </c>
      <c r="AK20" s="51" t="e">
        <f>IFERROR(IF(COUNT($U$4:$U20)&lt;&gt;AK$2,NA(),SLOPE(Y$4:Y$26,$R$4:$R$26)*($R20-COUNTIF(BI$4:BI20,"Hold"))+INTERCEPT(Y$4:Y$26,$R$4:$R$26)),NA())</f>
        <v>#N/A</v>
      </c>
      <c r="AL20" s="51" t="e">
        <f>IFERROR(IF(COUNT($U$4:$U20)&lt;&gt;AL$2,NA(),SLOPE(Z$4:Z$26,$R$4:$R$26)*($R20-COUNTIF(BJ$4:BJ20,"Hold"))+INTERCEPT(Z$4:Z$26,$R$4:$R$26)),NA())</f>
        <v>#N/A</v>
      </c>
      <c r="AM20" s="51" t="e">
        <f>IFERROR(IF(COUNT($U$4:$U20)&lt;&gt;AM$2,NA(),SLOPE(AA$4:AA$26,$R$4:$R$26)*($R20-COUNTIF(BK$4:BK20,"Hold"))+INTERCEPT(AA$4:AA$26,$R$4:$R$26)),NA())</f>
        <v>#N/A</v>
      </c>
      <c r="AN20" s="51" t="e">
        <f>IFERROR(IF(COUNT($U$4:$U20)&lt;&gt;AN$2,NA(),SLOPE(AB$4:AB$26,$R$4:$R$26)*($R20-COUNTIF(BL$4:BL20,"Hold"))+INTERCEPT(AB$4:AB$26,$R$4:$R$26)),NA())</f>
        <v>#N/A</v>
      </c>
      <c r="AO20" s="51" t="e">
        <f>IFERROR(IF(COUNT($U$4:$U20)&lt;&gt;AO$2,NA(),SLOPE(AC$4:AC$26,$R$4:$R$26)*($R20-COUNTIF(BM$4:BM20,"Hold"))+INTERCEPT(AC$4:AC$26,$R$4:$R$26)),NA())</f>
        <v>#N/A</v>
      </c>
      <c r="AP20" s="51" t="e">
        <f>IFERROR(IF(COUNT($U$4:$U20)&lt;&gt;AP$2,NA(),SLOPE(AD$4:AD$26,$R$4:$R$26)*($R20-COUNTIF(BN$4:BN20,"Hold"))+INTERCEPT(AD$4:AD$26,$R$4:$R$26)),NA())</f>
        <v>#N/A</v>
      </c>
      <c r="AQ20" s="51" t="e">
        <f>IFERROR(IF(COUNT($U$4:$U20)&lt;&gt;AQ$2,NA(),SLOPE(AE$4:AE$26,$R$4:$R$26)*($R20-COUNTIF(BO$4:BO20,"Hold"))+INTERCEPT(AE$4:AE$26,$R$4:$R$26)),NA())</f>
        <v>#N/A</v>
      </c>
      <c r="AR20" s="51" t="e">
        <f>IFERROR(IF(COUNT($U$4:$U20)&lt;&gt;AR$2,NA(),SLOPE(AF$4:AF$26,$R$4:$R$26)*($R20-COUNTIF(BP$4:BP20,"Hold"))+INTERCEPT(AF$4:AF$26,$R$4:$R$26)),NA())</f>
        <v>#N/A</v>
      </c>
      <c r="AS20" s="51" t="e">
        <f>IFERROR(IF(COUNT($U$4:$U20)&lt;&gt;AS$2,NA(),SLOPE(AG$4:AG$26,$R$4:$R$26)*($R20-COUNTIF(BQ$4:BQ20,"Hold"))+INTERCEPT(AG$4:AG$26,$R$4:$R$26)),NA())</f>
        <v>#N/A</v>
      </c>
      <c r="AT20" s="51" t="e">
        <f>IFERROR(IF(COUNT($U$4:$U20)&lt;&gt;AT$2,NA(),SLOPE(AH$4:AH$26,$R$4:$R$26)*($R20-COUNTIF(BR$4:BR20,"Hold"))+INTERCEPT(AH$4:AH$26,$R$4:$R$26)),NA())</f>
        <v>#N/A</v>
      </c>
      <c r="AU20" s="51" t="e">
        <f>IFERROR(IF(COUNT($U$4:$U20)&lt;&gt;AU$2,NA(),SLOPE(AI$4:AI$26,$R$4:$R$26)*($R20-COUNTIF(BS$4:BS20,"Hold"))+INTERCEPT(AI$4:AI$26,$R$4:$R$26)),NA())</f>
        <v>#N/A</v>
      </c>
      <c r="AV20" s="57" t="e">
        <f>IF(AND(ISNUMBER($U20),COUNT($U$4:$U20)=AV$2),$G20,IF($H20="Hold",AV19,IF(COUNT($U$4:$U20)=AV$2,$V20+AV19,NA())))</f>
        <v>#N/A</v>
      </c>
      <c r="AW20" s="57" t="e">
        <f>IF(AND(ISNUMBER($U20),COUNT($U$4:$U20)=AW$2),$G20,IF($H20="Hold",AW19,IF(COUNT($U$4:$U20)=AW$2,$V20+AW19,NA())))</f>
        <v>#N/A</v>
      </c>
      <c r="AX20" s="57" t="e">
        <f>IF(AND(ISNUMBER($U20),COUNT($U$4:$U20)=AX$2),$G20,IF($H20="Hold",AX19,IF(COUNT($U$4:$U20)=AX$2,$V20+AX19,NA())))</f>
        <v>#N/A</v>
      </c>
      <c r="AY20" s="57" t="e">
        <f>IF(AND(ISNUMBER($U20),COUNT($U$4:$U20)=AY$2),$G20,IF($H20="Hold",AY19,IF(COUNT($U$4:$U20)=AY$2,$V20+AY19,NA())))</f>
        <v>#N/A</v>
      </c>
      <c r="AZ20" s="57" t="e">
        <f>IF(AND(ISNUMBER($U20),COUNT($U$4:$U20)=AZ$2),$G20,IF($H20="Hold",AZ19,IF(COUNT($U$4:$U20)=AZ$2,$V20+AZ19,NA())))</f>
        <v>#N/A</v>
      </c>
      <c r="BA20" s="57" t="e">
        <f>IF(AND(ISNUMBER($U20),COUNT($U$4:$U20)=BA$2),$G20,IF($H20="Hold",BA19,IF(COUNT($U$4:$U20)=BA$2,$V20+BA19,NA())))</f>
        <v>#N/A</v>
      </c>
      <c r="BB20" s="57" t="e">
        <f>IF(AND(ISNUMBER($U20),COUNT($U$4:$U20)=BB$2),$G20,IF($H20="Hold",BB19,IF(COUNT($U$4:$U20)=BB$2,$V20+BB19,NA())))</f>
        <v>#N/A</v>
      </c>
      <c r="BC20" s="57" t="e">
        <f>IF(AND(ISNUMBER($U20),COUNT($U$4:$U20)=BC$2),$G20,IF($H20="Hold",BC19,IF(COUNT($U$4:$U20)=BC$2,$V20+BC19,NA())))</f>
        <v>#N/A</v>
      </c>
      <c r="BD20" s="57" t="e">
        <f>IF(AND(ISNUMBER($U20),COUNT($U$4:$U20)=BD$2),$G20,IF($H20="Hold",BD19,IF(COUNT($U$4:$U20)=BD$2,$V20+BD19,NA())))</f>
        <v>#N/A</v>
      </c>
      <c r="BE20" s="57" t="e">
        <f>IF(AND(ISNUMBER($U20),COUNT($U$4:$U20)=BE$2),$G20,IF($H20="Hold",BE19,IF(COUNT($U$4:$U20)=BE$2,$V20+BE19,NA())))</f>
        <v>#N/A</v>
      </c>
      <c r="BF20" s="57" t="e">
        <f>IF(AND(ISNUMBER($U20),COUNT($U$4:$U20)=BF$2),$G20,IF($H20="Hold",BF19,IF(COUNT($U$4:$U20)=BF$2,$V20+BF19,NA())))</f>
        <v>#N/A</v>
      </c>
      <c r="BG20" s="57" t="e">
        <f>IF(AND(ISNUMBER($U20),COUNT($U$4:$U20)=BG$2),$G20,IF($H20="Hold",BG19,IF(COUNT($U$4:$U20)=BG$2,$V20+BG19,NA())))</f>
        <v>#N/A</v>
      </c>
      <c r="BH20" s="55" t="e">
        <f>IF(AND(COUNT($U$4:$U20)=BH$2,$H20="Hold"),"Hold",NA())</f>
        <v>#N/A</v>
      </c>
      <c r="BI20" s="55" t="e">
        <f>IF(AND(COUNT($U$4:$U20)=BI$2,$H20="Hold"),"Hold",NA())</f>
        <v>#N/A</v>
      </c>
      <c r="BJ20" s="55" t="e">
        <f>IF(AND(COUNT($U$4:$U20)=BJ$2,$H20="Hold"),"Hold",NA())</f>
        <v>#N/A</v>
      </c>
      <c r="BK20" s="55" t="e">
        <f>IF(AND(COUNT($U$4:$U20)=BK$2,$H20="Hold"),"Hold",NA())</f>
        <v>#N/A</v>
      </c>
      <c r="BL20" s="55" t="e">
        <f>IF(AND(COUNT($U$4:$U20)=BL$2,$H20="Hold"),"Hold",NA())</f>
        <v>#N/A</v>
      </c>
      <c r="BM20" s="55" t="e">
        <f>IF(AND(COUNT($U$4:$U20)=BM$2,$H20="Hold"),"Hold",NA())</f>
        <v>#N/A</v>
      </c>
      <c r="BN20" s="55" t="e">
        <f>IF(AND(COUNT($U$4:$U20)=BN$2,$H20="Hold"),"Hold",NA())</f>
        <v>#N/A</v>
      </c>
      <c r="BO20" s="55" t="e">
        <f>IF(AND(COUNT($U$4:$U20)=BO$2,$H20="Hold"),"Hold",NA())</f>
        <v>#N/A</v>
      </c>
      <c r="BP20" s="55" t="e">
        <f>IF(AND(COUNT($U$4:$U20)=BP$2,$H20="Hold"),"Hold",NA())</f>
        <v>#N/A</v>
      </c>
      <c r="BQ20" s="55" t="e">
        <f>IF(AND(COUNT($U$4:$U20)=BQ$2,$H20="Hold"),"Hold",NA())</f>
        <v>#N/A</v>
      </c>
      <c r="BR20" s="55" t="e">
        <f>IF(AND(COUNT($U$4:$U20)=BR$2,$H20="Hold"),"Hold",NA())</f>
        <v>#N/A</v>
      </c>
      <c r="BS20" s="55" t="e">
        <f>IF(AND(COUNT($U$4:$U20)=BS$2,$H20="Hold"),"Hold",NA())</f>
        <v>#N/A</v>
      </c>
    </row>
    <row r="21" spans="1:71" s="96" customFormat="1" ht="18.75" customHeight="1" x14ac:dyDescent="0.25">
      <c r="B21" s="23"/>
      <c r="C21" s="95"/>
      <c r="D21" s="9">
        <f t="shared" si="2"/>
        <v>34</v>
      </c>
      <c r="E21" s="10">
        <f t="shared" si="3"/>
        <v>42828</v>
      </c>
      <c r="F21" s="5" t="str">
        <f>IFERROR(IF(COUNT(G$4:G21)=0,"",IF(H21="Hold",F20,IF(ISNUMBER(U21),G21,F20+V21))),"")</f>
        <v/>
      </c>
      <c r="G21" s="13"/>
      <c r="H21" s="27"/>
      <c r="I21" s="17"/>
      <c r="J21" s="93"/>
      <c r="K21" s="34"/>
      <c r="L21" s="25" t="s">
        <v>67</v>
      </c>
      <c r="M21" s="133" t="s">
        <v>79</v>
      </c>
      <c r="N21" s="97">
        <v>6.6</v>
      </c>
      <c r="O21" s="75"/>
      <c r="P21" s="37"/>
      <c r="R21" s="46">
        <v>18</v>
      </c>
      <c r="S21" s="47" t="e">
        <f t="shared" si="0"/>
        <v>#N/A</v>
      </c>
      <c r="T21" s="47"/>
      <c r="U21" s="52" t="str">
        <f>IF(H21="30 Mins",$N$19,IF(H21="45 Mins",$N$20,IF(H21="60 Mins",$N$21,IF(H21="Alt 1",$N$22,IF(H21="Alt 2",$N$23,IF(H21="Alt 3",$N$24,IF(H21="Alt 4",$N$25,IF(H21="Alt 5",#REF!,IF(H21="Change",V20,"")))))))))</f>
        <v/>
      </c>
      <c r="V21" s="53" t="e">
        <f>IF(COUNT(U$4:U21)=0,NA(),IF(ISNUMBER(U21),U21,V20))</f>
        <v>#N/A</v>
      </c>
      <c r="W21" s="48" t="e">
        <f t="shared" si="1"/>
        <v>#N/A</v>
      </c>
      <c r="X21" s="72" t="str">
        <f>IF(AND(ISNUMBER($S21),COUNT($U$4:$U21)=X$2),$S21,"")</f>
        <v/>
      </c>
      <c r="Y21" s="72" t="str">
        <f>IF(AND(ISNUMBER($S21),COUNT($U$4:$U21)=Y$2),$S21,"")</f>
        <v/>
      </c>
      <c r="Z21" s="72" t="str">
        <f>IF(AND(ISNUMBER($S21),COUNT($U$4:$U21)=Z$2),$S21,"")</f>
        <v/>
      </c>
      <c r="AA21" s="72" t="str">
        <f>IF(AND(ISNUMBER($S21),COUNT($U$4:$U21)=AA$2),$S21,"")</f>
        <v/>
      </c>
      <c r="AB21" s="72" t="str">
        <f>IF(AND(ISNUMBER($S21),COUNT($U$4:$U21)=AB$2),$S21,"")</f>
        <v/>
      </c>
      <c r="AC21" s="72" t="str">
        <f>IF(AND(ISNUMBER($S21),COUNT($U$4:$U21)=AC$2),$S21,"")</f>
        <v/>
      </c>
      <c r="AD21" s="72" t="str">
        <f>IF(AND(ISNUMBER($S21),COUNT($U$4:$U21)=AD$2),$S21,"")</f>
        <v/>
      </c>
      <c r="AE21" s="72" t="str">
        <f>IF(AND(ISNUMBER($S21),COUNT($U$4:$U21)=AE$2),$S21,"")</f>
        <v/>
      </c>
      <c r="AF21" s="72" t="str">
        <f>IF(AND(ISNUMBER($S21),COUNT($U$4:$U21)=AF$2),$S21,"")</f>
        <v/>
      </c>
      <c r="AG21" s="72" t="str">
        <f>IF(AND(ISNUMBER($S21),COUNT($U$4:$U21)=AG$2),$S21,"")</f>
        <v/>
      </c>
      <c r="AH21" s="72" t="str">
        <f>IF(AND(ISNUMBER($S21),COUNT($U$4:$U21)=AH$2),$S21,"")</f>
        <v/>
      </c>
      <c r="AI21" s="72" t="str">
        <f>IF(AND(ISNUMBER($S21),COUNT($U$4:$U21)=AI$2),$S21,"")</f>
        <v/>
      </c>
      <c r="AJ21" s="51" t="e">
        <f>IFERROR(IF(COUNT($U$4:$U21)&lt;&gt;AJ$2,NA(),SLOPE(X$4:X$26,$R$4:$R$26)*($R21-COUNTIF(BH$4:BH21,"Hold"))+INTERCEPT(X$4:X$26,$R$4:$R$26)),NA())</f>
        <v>#N/A</v>
      </c>
      <c r="AK21" s="51" t="e">
        <f>IFERROR(IF(COUNT($U$4:$U21)&lt;&gt;AK$2,NA(),SLOPE(Y$4:Y$26,$R$4:$R$26)*($R21-COUNTIF(BI$4:BI21,"Hold"))+INTERCEPT(Y$4:Y$26,$R$4:$R$26)),NA())</f>
        <v>#N/A</v>
      </c>
      <c r="AL21" s="51" t="e">
        <f>IFERROR(IF(COUNT($U$4:$U21)&lt;&gt;AL$2,NA(),SLOPE(Z$4:Z$26,$R$4:$R$26)*($R21-COUNTIF(BJ$4:BJ21,"Hold"))+INTERCEPT(Z$4:Z$26,$R$4:$R$26)),NA())</f>
        <v>#N/A</v>
      </c>
      <c r="AM21" s="51" t="e">
        <f>IFERROR(IF(COUNT($U$4:$U21)&lt;&gt;AM$2,NA(),SLOPE(AA$4:AA$26,$R$4:$R$26)*($R21-COUNTIF(BK$4:BK21,"Hold"))+INTERCEPT(AA$4:AA$26,$R$4:$R$26)),NA())</f>
        <v>#N/A</v>
      </c>
      <c r="AN21" s="51" t="e">
        <f>IFERROR(IF(COUNT($U$4:$U21)&lt;&gt;AN$2,NA(),SLOPE(AB$4:AB$26,$R$4:$R$26)*($R21-COUNTIF(BL$4:BL21,"Hold"))+INTERCEPT(AB$4:AB$26,$R$4:$R$26)),NA())</f>
        <v>#N/A</v>
      </c>
      <c r="AO21" s="51" t="e">
        <f>IFERROR(IF(COUNT($U$4:$U21)&lt;&gt;AO$2,NA(),SLOPE(AC$4:AC$26,$R$4:$R$26)*($R21-COUNTIF(BM$4:BM21,"Hold"))+INTERCEPT(AC$4:AC$26,$R$4:$R$26)),NA())</f>
        <v>#N/A</v>
      </c>
      <c r="AP21" s="51" t="e">
        <f>IFERROR(IF(COUNT($U$4:$U21)&lt;&gt;AP$2,NA(),SLOPE(AD$4:AD$26,$R$4:$R$26)*($R21-COUNTIF(BN$4:BN21,"Hold"))+INTERCEPT(AD$4:AD$26,$R$4:$R$26)),NA())</f>
        <v>#N/A</v>
      </c>
      <c r="AQ21" s="51" t="e">
        <f>IFERROR(IF(COUNT($U$4:$U21)&lt;&gt;AQ$2,NA(),SLOPE(AE$4:AE$26,$R$4:$R$26)*($R21-COUNTIF(BO$4:BO21,"Hold"))+INTERCEPT(AE$4:AE$26,$R$4:$R$26)),NA())</f>
        <v>#N/A</v>
      </c>
      <c r="AR21" s="51" t="e">
        <f>IFERROR(IF(COUNT($U$4:$U21)&lt;&gt;AR$2,NA(),SLOPE(AF$4:AF$26,$R$4:$R$26)*($R21-COUNTIF(BP$4:BP21,"Hold"))+INTERCEPT(AF$4:AF$26,$R$4:$R$26)),NA())</f>
        <v>#N/A</v>
      </c>
      <c r="AS21" s="51" t="e">
        <f>IFERROR(IF(COUNT($U$4:$U21)&lt;&gt;AS$2,NA(),SLOPE(AG$4:AG$26,$R$4:$R$26)*($R21-COUNTIF(BQ$4:BQ21,"Hold"))+INTERCEPT(AG$4:AG$26,$R$4:$R$26)),NA())</f>
        <v>#N/A</v>
      </c>
      <c r="AT21" s="51" t="e">
        <f>IFERROR(IF(COUNT($U$4:$U21)&lt;&gt;AT$2,NA(),SLOPE(AH$4:AH$26,$R$4:$R$26)*($R21-COUNTIF(BR$4:BR21,"Hold"))+INTERCEPT(AH$4:AH$26,$R$4:$R$26)),NA())</f>
        <v>#N/A</v>
      </c>
      <c r="AU21" s="51" t="e">
        <f>IFERROR(IF(COUNT($U$4:$U21)&lt;&gt;AU$2,NA(),SLOPE(AI$4:AI$26,$R$4:$R$26)*($R21-COUNTIF(BS$4:BS21,"Hold"))+INTERCEPT(AI$4:AI$26,$R$4:$R$26)),NA())</f>
        <v>#N/A</v>
      </c>
      <c r="AV21" s="57" t="e">
        <f>IF(AND(ISNUMBER($U21),COUNT($U$4:$U21)=AV$2),$G21,IF($H21="Hold",AV20,IF(COUNT($U$4:$U21)=AV$2,$V21+AV20,NA())))</f>
        <v>#N/A</v>
      </c>
      <c r="AW21" s="57" t="e">
        <f>IF(AND(ISNUMBER($U21),COUNT($U$4:$U21)=AW$2),$G21,IF($H21="Hold",AW20,IF(COUNT($U$4:$U21)=AW$2,$V21+AW20,NA())))</f>
        <v>#N/A</v>
      </c>
      <c r="AX21" s="57" t="e">
        <f>IF(AND(ISNUMBER($U21),COUNT($U$4:$U21)=AX$2),$G21,IF($H21="Hold",AX20,IF(COUNT($U$4:$U21)=AX$2,$V21+AX20,NA())))</f>
        <v>#N/A</v>
      </c>
      <c r="AY21" s="57" t="e">
        <f>IF(AND(ISNUMBER($U21),COUNT($U$4:$U21)=AY$2),$G21,IF($H21="Hold",AY20,IF(COUNT($U$4:$U21)=AY$2,$V21+AY20,NA())))</f>
        <v>#N/A</v>
      </c>
      <c r="AZ21" s="57" t="e">
        <f>IF(AND(ISNUMBER($U21),COUNT($U$4:$U21)=AZ$2),$G21,IF($H21="Hold",AZ20,IF(COUNT($U$4:$U21)=AZ$2,$V21+AZ20,NA())))</f>
        <v>#N/A</v>
      </c>
      <c r="BA21" s="57" t="e">
        <f>IF(AND(ISNUMBER($U21),COUNT($U$4:$U21)=BA$2),$G21,IF($H21="Hold",BA20,IF(COUNT($U$4:$U21)=BA$2,$V21+BA20,NA())))</f>
        <v>#N/A</v>
      </c>
      <c r="BB21" s="57" t="e">
        <f>IF(AND(ISNUMBER($U21),COUNT($U$4:$U21)=BB$2),$G21,IF($H21="Hold",BB20,IF(COUNT($U$4:$U21)=BB$2,$V21+BB20,NA())))</f>
        <v>#N/A</v>
      </c>
      <c r="BC21" s="57" t="e">
        <f>IF(AND(ISNUMBER($U21),COUNT($U$4:$U21)=BC$2),$G21,IF($H21="Hold",BC20,IF(COUNT($U$4:$U21)=BC$2,$V21+BC20,NA())))</f>
        <v>#N/A</v>
      </c>
      <c r="BD21" s="57" t="e">
        <f>IF(AND(ISNUMBER($U21),COUNT($U$4:$U21)=BD$2),$G21,IF($H21="Hold",BD20,IF(COUNT($U$4:$U21)=BD$2,$V21+BD20,NA())))</f>
        <v>#N/A</v>
      </c>
      <c r="BE21" s="57" t="e">
        <f>IF(AND(ISNUMBER($U21),COUNT($U$4:$U21)=BE$2),$G21,IF($H21="Hold",BE20,IF(COUNT($U$4:$U21)=BE$2,$V21+BE20,NA())))</f>
        <v>#N/A</v>
      </c>
      <c r="BF21" s="57" t="e">
        <f>IF(AND(ISNUMBER($U21),COUNT($U$4:$U21)=BF$2),$G21,IF($H21="Hold",BF20,IF(COUNT($U$4:$U21)=BF$2,$V21+BF20,NA())))</f>
        <v>#N/A</v>
      </c>
      <c r="BG21" s="57" t="e">
        <f>IF(AND(ISNUMBER($U21),COUNT($U$4:$U21)=BG$2),$G21,IF($H21="Hold",BG20,IF(COUNT($U$4:$U21)=BG$2,$V21+BG20,NA())))</f>
        <v>#N/A</v>
      </c>
      <c r="BH21" s="55" t="e">
        <f>IF(AND(COUNT($U$4:$U21)=BH$2,$H21="Hold"),"Hold",NA())</f>
        <v>#N/A</v>
      </c>
      <c r="BI21" s="55" t="e">
        <f>IF(AND(COUNT($U$4:$U21)=BI$2,$H21="Hold"),"Hold",NA())</f>
        <v>#N/A</v>
      </c>
      <c r="BJ21" s="55" t="e">
        <f>IF(AND(COUNT($U$4:$U21)=BJ$2,$H21="Hold"),"Hold",NA())</f>
        <v>#N/A</v>
      </c>
      <c r="BK21" s="55" t="e">
        <f>IF(AND(COUNT($U$4:$U21)=BK$2,$H21="Hold"),"Hold",NA())</f>
        <v>#N/A</v>
      </c>
      <c r="BL21" s="55" t="e">
        <f>IF(AND(COUNT($U$4:$U21)=BL$2,$H21="Hold"),"Hold",NA())</f>
        <v>#N/A</v>
      </c>
      <c r="BM21" s="55" t="e">
        <f>IF(AND(COUNT($U$4:$U21)=BM$2,$H21="Hold"),"Hold",NA())</f>
        <v>#N/A</v>
      </c>
      <c r="BN21" s="55" t="e">
        <f>IF(AND(COUNT($U$4:$U21)=BN$2,$H21="Hold"),"Hold",NA())</f>
        <v>#N/A</v>
      </c>
      <c r="BO21" s="55" t="e">
        <f>IF(AND(COUNT($U$4:$U21)=BO$2,$H21="Hold"),"Hold",NA())</f>
        <v>#N/A</v>
      </c>
      <c r="BP21" s="55" t="e">
        <f>IF(AND(COUNT($U$4:$U21)=BP$2,$H21="Hold"),"Hold",NA())</f>
        <v>#N/A</v>
      </c>
      <c r="BQ21" s="55" t="e">
        <f>IF(AND(COUNT($U$4:$U21)=BQ$2,$H21="Hold"),"Hold",NA())</f>
        <v>#N/A</v>
      </c>
      <c r="BR21" s="55" t="e">
        <f>IF(AND(COUNT($U$4:$U21)=BR$2,$H21="Hold"),"Hold",NA())</f>
        <v>#N/A</v>
      </c>
      <c r="BS21" s="55" t="e">
        <f>IF(AND(COUNT($U$4:$U21)=BS$2,$H21="Hold"),"Hold",NA())</f>
        <v>#N/A</v>
      </c>
    </row>
    <row r="22" spans="1:71" s="96" customFormat="1" ht="18.75" customHeight="1" thickBot="1" x14ac:dyDescent="0.3">
      <c r="B22" s="23"/>
      <c r="C22" s="95"/>
      <c r="D22" s="9">
        <f t="shared" si="2"/>
        <v>36</v>
      </c>
      <c r="E22" s="10">
        <f t="shared" si="3"/>
        <v>42842</v>
      </c>
      <c r="F22" s="5" t="str">
        <f>IFERROR(IF(COUNT(G$4:G22)=0,"",IF(H22="Hold",F21,IF(ISNUMBER(U22),G22,F21+V22))),"")</f>
        <v/>
      </c>
      <c r="G22" s="13"/>
      <c r="H22" s="27"/>
      <c r="I22" s="17"/>
      <c r="J22" s="93"/>
      <c r="K22" s="34"/>
      <c r="L22" s="123" t="s">
        <v>80</v>
      </c>
      <c r="M22" s="128" t="s">
        <v>79</v>
      </c>
      <c r="N22" s="77"/>
      <c r="O22" s="153" t="str">
        <f>IF(AND(COUNTIF($H$4:$H$26,"Alt 1")&gt;0,ISBLANK(N22)),"← RoI* Needed","")</f>
        <v/>
      </c>
      <c r="P22" s="154"/>
      <c r="R22" s="46">
        <v>19</v>
      </c>
      <c r="S22" s="47" t="e">
        <f t="shared" si="0"/>
        <v>#N/A</v>
      </c>
      <c r="T22" s="47"/>
      <c r="U22" s="52" t="str">
        <f>IF(H22="30 Mins",$N$19,IF(H22="45 Mins",$N$20,IF(H22="60 Mins",$N$21,IF(H22="Alt 1",$N$22,IF(H22="Alt 2",$N$23,IF(H22="Alt 3",$N$24,IF(H22="Alt 4",$N$25,IF(H22="Alt 5",#REF!,IF(H22="Change",V21,"")))))))))</f>
        <v/>
      </c>
      <c r="V22" s="53" t="e">
        <f>IF(COUNT(U$4:U22)=0,NA(),IF(ISNUMBER(U22),U22,V21))</f>
        <v>#N/A</v>
      </c>
      <c r="W22" s="48" t="e">
        <f t="shared" si="1"/>
        <v>#N/A</v>
      </c>
      <c r="X22" s="72" t="str">
        <f>IF(AND(ISNUMBER($S22),COUNT($U$4:$U22)=X$2),$S22,"")</f>
        <v/>
      </c>
      <c r="Y22" s="72" t="str">
        <f>IF(AND(ISNUMBER($S22),COUNT($U$4:$U22)=Y$2),$S22,"")</f>
        <v/>
      </c>
      <c r="Z22" s="72" t="str">
        <f>IF(AND(ISNUMBER($S22),COUNT($U$4:$U22)=Z$2),$S22,"")</f>
        <v/>
      </c>
      <c r="AA22" s="72" t="str">
        <f>IF(AND(ISNUMBER($S22),COUNT($U$4:$U22)=AA$2),$S22,"")</f>
        <v/>
      </c>
      <c r="AB22" s="72" t="str">
        <f>IF(AND(ISNUMBER($S22),COUNT($U$4:$U22)=AB$2),$S22,"")</f>
        <v/>
      </c>
      <c r="AC22" s="72" t="str">
        <f>IF(AND(ISNUMBER($S22),COUNT($U$4:$U22)=AC$2),$S22,"")</f>
        <v/>
      </c>
      <c r="AD22" s="72" t="str">
        <f>IF(AND(ISNUMBER($S22),COUNT($U$4:$U22)=AD$2),$S22,"")</f>
        <v/>
      </c>
      <c r="AE22" s="72" t="str">
        <f>IF(AND(ISNUMBER($S22),COUNT($U$4:$U22)=AE$2),$S22,"")</f>
        <v/>
      </c>
      <c r="AF22" s="72" t="str">
        <f>IF(AND(ISNUMBER($S22),COUNT($U$4:$U22)=AF$2),$S22,"")</f>
        <v/>
      </c>
      <c r="AG22" s="72" t="str">
        <f>IF(AND(ISNUMBER($S22),COUNT($U$4:$U22)=AG$2),$S22,"")</f>
        <v/>
      </c>
      <c r="AH22" s="72" t="str">
        <f>IF(AND(ISNUMBER($S22),COUNT($U$4:$U22)=AH$2),$S22,"")</f>
        <v/>
      </c>
      <c r="AI22" s="72" t="str">
        <f>IF(AND(ISNUMBER($S22),COUNT($U$4:$U22)=AI$2),$S22,"")</f>
        <v/>
      </c>
      <c r="AJ22" s="51" t="e">
        <f>IFERROR(IF(COUNT($U$4:$U22)&lt;&gt;AJ$2,NA(),SLOPE(X$4:X$26,$R$4:$R$26)*($R22-COUNTIF(BH$4:BH22,"Hold"))+INTERCEPT(X$4:X$26,$R$4:$R$26)),NA())</f>
        <v>#N/A</v>
      </c>
      <c r="AK22" s="51" t="e">
        <f>IFERROR(IF(COUNT($U$4:$U22)&lt;&gt;AK$2,NA(),SLOPE(Y$4:Y$26,$R$4:$R$26)*($R22-COUNTIF(BI$4:BI22,"Hold"))+INTERCEPT(Y$4:Y$26,$R$4:$R$26)),NA())</f>
        <v>#N/A</v>
      </c>
      <c r="AL22" s="51" t="e">
        <f>IFERROR(IF(COUNT($U$4:$U22)&lt;&gt;AL$2,NA(),SLOPE(Z$4:Z$26,$R$4:$R$26)*($R22-COUNTIF(BJ$4:BJ22,"Hold"))+INTERCEPT(Z$4:Z$26,$R$4:$R$26)),NA())</f>
        <v>#N/A</v>
      </c>
      <c r="AM22" s="51" t="e">
        <f>IFERROR(IF(COUNT($U$4:$U22)&lt;&gt;AM$2,NA(),SLOPE(AA$4:AA$26,$R$4:$R$26)*($R22-COUNTIF(BK$4:BK22,"Hold"))+INTERCEPT(AA$4:AA$26,$R$4:$R$26)),NA())</f>
        <v>#N/A</v>
      </c>
      <c r="AN22" s="51" t="e">
        <f>IFERROR(IF(COUNT($U$4:$U22)&lt;&gt;AN$2,NA(),SLOPE(AB$4:AB$26,$R$4:$R$26)*($R22-COUNTIF(BL$4:BL22,"Hold"))+INTERCEPT(AB$4:AB$26,$R$4:$R$26)),NA())</f>
        <v>#N/A</v>
      </c>
      <c r="AO22" s="51" t="e">
        <f>IFERROR(IF(COUNT($U$4:$U22)&lt;&gt;AO$2,NA(),SLOPE(AC$4:AC$26,$R$4:$R$26)*($R22-COUNTIF(BM$4:BM22,"Hold"))+INTERCEPT(AC$4:AC$26,$R$4:$R$26)),NA())</f>
        <v>#N/A</v>
      </c>
      <c r="AP22" s="51" t="e">
        <f>IFERROR(IF(COUNT($U$4:$U22)&lt;&gt;AP$2,NA(),SLOPE(AD$4:AD$26,$R$4:$R$26)*($R22-COUNTIF(BN$4:BN22,"Hold"))+INTERCEPT(AD$4:AD$26,$R$4:$R$26)),NA())</f>
        <v>#N/A</v>
      </c>
      <c r="AQ22" s="51" t="e">
        <f>IFERROR(IF(COUNT($U$4:$U22)&lt;&gt;AQ$2,NA(),SLOPE(AE$4:AE$26,$R$4:$R$26)*($R22-COUNTIF(BO$4:BO22,"Hold"))+INTERCEPT(AE$4:AE$26,$R$4:$R$26)),NA())</f>
        <v>#N/A</v>
      </c>
      <c r="AR22" s="51" t="e">
        <f>IFERROR(IF(COUNT($U$4:$U22)&lt;&gt;AR$2,NA(),SLOPE(AF$4:AF$26,$R$4:$R$26)*($R22-COUNTIF(BP$4:BP22,"Hold"))+INTERCEPT(AF$4:AF$26,$R$4:$R$26)),NA())</f>
        <v>#N/A</v>
      </c>
      <c r="AS22" s="51" t="e">
        <f>IFERROR(IF(COUNT($U$4:$U22)&lt;&gt;AS$2,NA(),SLOPE(AG$4:AG$26,$R$4:$R$26)*($R22-COUNTIF(BQ$4:BQ22,"Hold"))+INTERCEPT(AG$4:AG$26,$R$4:$R$26)),NA())</f>
        <v>#N/A</v>
      </c>
      <c r="AT22" s="51" t="e">
        <f>IFERROR(IF(COUNT($U$4:$U22)&lt;&gt;AT$2,NA(),SLOPE(AH$4:AH$26,$R$4:$R$26)*($R22-COUNTIF(BR$4:BR22,"Hold"))+INTERCEPT(AH$4:AH$26,$R$4:$R$26)),NA())</f>
        <v>#N/A</v>
      </c>
      <c r="AU22" s="51" t="e">
        <f>IFERROR(IF(COUNT($U$4:$U22)&lt;&gt;AU$2,NA(),SLOPE(AI$4:AI$26,$R$4:$R$26)*($R22-COUNTIF(BS$4:BS22,"Hold"))+INTERCEPT(AI$4:AI$26,$R$4:$R$26)),NA())</f>
        <v>#N/A</v>
      </c>
      <c r="AV22" s="57" t="e">
        <f>IF(AND(ISNUMBER($U22),COUNT($U$4:$U22)=AV$2),$G22,IF($H22="Hold",AV21,IF(COUNT($U$4:$U22)=AV$2,$V22+AV21,NA())))</f>
        <v>#N/A</v>
      </c>
      <c r="AW22" s="57" t="e">
        <f>IF(AND(ISNUMBER($U22),COUNT($U$4:$U22)=AW$2),$G22,IF($H22="Hold",AW21,IF(COUNT($U$4:$U22)=AW$2,$V22+AW21,NA())))</f>
        <v>#N/A</v>
      </c>
      <c r="AX22" s="57" t="e">
        <f>IF(AND(ISNUMBER($U22),COUNT($U$4:$U22)=AX$2),$G22,IF($H22="Hold",AX21,IF(COUNT($U$4:$U22)=AX$2,$V22+AX21,NA())))</f>
        <v>#N/A</v>
      </c>
      <c r="AY22" s="57" t="e">
        <f>IF(AND(ISNUMBER($U22),COUNT($U$4:$U22)=AY$2),$G22,IF($H22="Hold",AY21,IF(COUNT($U$4:$U22)=AY$2,$V22+AY21,NA())))</f>
        <v>#N/A</v>
      </c>
      <c r="AZ22" s="57" t="e">
        <f>IF(AND(ISNUMBER($U22),COUNT($U$4:$U22)=AZ$2),$G22,IF($H22="Hold",AZ21,IF(COUNT($U$4:$U22)=AZ$2,$V22+AZ21,NA())))</f>
        <v>#N/A</v>
      </c>
      <c r="BA22" s="57" t="e">
        <f>IF(AND(ISNUMBER($U22),COUNT($U$4:$U22)=BA$2),$G22,IF($H22="Hold",BA21,IF(COUNT($U$4:$U22)=BA$2,$V22+BA21,NA())))</f>
        <v>#N/A</v>
      </c>
      <c r="BB22" s="57" t="e">
        <f>IF(AND(ISNUMBER($U22),COUNT($U$4:$U22)=BB$2),$G22,IF($H22="Hold",BB21,IF(COUNT($U$4:$U22)=BB$2,$V22+BB21,NA())))</f>
        <v>#N/A</v>
      </c>
      <c r="BC22" s="57" t="e">
        <f>IF(AND(ISNUMBER($U22),COUNT($U$4:$U22)=BC$2),$G22,IF($H22="Hold",BC21,IF(COUNT($U$4:$U22)=BC$2,$V22+BC21,NA())))</f>
        <v>#N/A</v>
      </c>
      <c r="BD22" s="57" t="e">
        <f>IF(AND(ISNUMBER($U22),COUNT($U$4:$U22)=BD$2),$G22,IF($H22="Hold",BD21,IF(COUNT($U$4:$U22)=BD$2,$V22+BD21,NA())))</f>
        <v>#N/A</v>
      </c>
      <c r="BE22" s="57" t="e">
        <f>IF(AND(ISNUMBER($U22),COUNT($U$4:$U22)=BE$2),$G22,IF($H22="Hold",BE21,IF(COUNT($U$4:$U22)=BE$2,$V22+BE21,NA())))</f>
        <v>#N/A</v>
      </c>
      <c r="BF22" s="57" t="e">
        <f>IF(AND(ISNUMBER($U22),COUNT($U$4:$U22)=BF$2),$G22,IF($H22="Hold",BF21,IF(COUNT($U$4:$U22)=BF$2,$V22+BF21,NA())))</f>
        <v>#N/A</v>
      </c>
      <c r="BG22" s="57" t="e">
        <f>IF(AND(ISNUMBER($U22),COUNT($U$4:$U22)=BG$2),$G22,IF($H22="Hold",BG21,IF(COUNT($U$4:$U22)=BG$2,$V22+BG21,NA())))</f>
        <v>#N/A</v>
      </c>
      <c r="BH22" s="55" t="e">
        <f>IF(AND(COUNT($U$4:$U22)=BH$2,$H22="Hold"),"Hold",NA())</f>
        <v>#N/A</v>
      </c>
      <c r="BI22" s="55" t="e">
        <f>IF(AND(COUNT($U$4:$U22)=BI$2,$H22="Hold"),"Hold",NA())</f>
        <v>#N/A</v>
      </c>
      <c r="BJ22" s="55" t="e">
        <f>IF(AND(COUNT($U$4:$U22)=BJ$2,$H22="Hold"),"Hold",NA())</f>
        <v>#N/A</v>
      </c>
      <c r="BK22" s="55" t="e">
        <f>IF(AND(COUNT($U$4:$U22)=BK$2,$H22="Hold"),"Hold",NA())</f>
        <v>#N/A</v>
      </c>
      <c r="BL22" s="55" t="e">
        <f>IF(AND(COUNT($U$4:$U22)=BL$2,$H22="Hold"),"Hold",NA())</f>
        <v>#N/A</v>
      </c>
      <c r="BM22" s="55" t="e">
        <f>IF(AND(COUNT($U$4:$U22)=BM$2,$H22="Hold"),"Hold",NA())</f>
        <v>#N/A</v>
      </c>
      <c r="BN22" s="55" t="e">
        <f>IF(AND(COUNT($U$4:$U22)=BN$2,$H22="Hold"),"Hold",NA())</f>
        <v>#N/A</v>
      </c>
      <c r="BO22" s="55" t="e">
        <f>IF(AND(COUNT($U$4:$U22)=BO$2,$H22="Hold"),"Hold",NA())</f>
        <v>#N/A</v>
      </c>
      <c r="BP22" s="55" t="e">
        <f>IF(AND(COUNT($U$4:$U22)=BP$2,$H22="Hold"),"Hold",NA())</f>
        <v>#N/A</v>
      </c>
      <c r="BQ22" s="55" t="e">
        <f>IF(AND(COUNT($U$4:$U22)=BQ$2,$H22="Hold"),"Hold",NA())</f>
        <v>#N/A</v>
      </c>
      <c r="BR22" s="55" t="e">
        <f>IF(AND(COUNT($U$4:$U22)=BR$2,$H22="Hold"),"Hold",NA())</f>
        <v>#N/A</v>
      </c>
      <c r="BS22" s="55" t="e">
        <f>IF(AND(COUNT($U$4:$U22)=BS$2,$H22="Hold"),"Hold",NA())</f>
        <v>#N/A</v>
      </c>
    </row>
    <row r="23" spans="1:71" s="96" customFormat="1" ht="18.75" customHeight="1" thickTop="1" x14ac:dyDescent="0.25">
      <c r="B23" s="23"/>
      <c r="C23" s="95"/>
      <c r="D23" s="9">
        <f t="shared" si="2"/>
        <v>38</v>
      </c>
      <c r="E23" s="10">
        <f t="shared" si="3"/>
        <v>42856</v>
      </c>
      <c r="F23" s="5" t="str">
        <f>IFERROR(IF(COUNT(G$4:G23)=0,"",IF(H23="Hold",F22,IF(ISNUMBER(U23),G23,F22+V23))),"")</f>
        <v/>
      </c>
      <c r="G23" s="13"/>
      <c r="H23" s="27"/>
      <c r="I23" s="17"/>
      <c r="J23" s="93"/>
      <c r="K23" s="34"/>
      <c r="L23" s="123" t="s">
        <v>81</v>
      </c>
      <c r="M23" s="128" t="s">
        <v>79</v>
      </c>
      <c r="N23" s="78"/>
      <c r="O23" s="153" t="str">
        <f>IF(AND(COUNTIF($H$4:$H$26,"Alt 2")&gt;0,ISBLANK(N23)),"← RoI* Needed","")</f>
        <v/>
      </c>
      <c r="P23" s="154"/>
      <c r="R23" s="46">
        <v>20</v>
      </c>
      <c r="S23" s="47" t="e">
        <f t="shared" si="0"/>
        <v>#N/A</v>
      </c>
      <c r="T23" s="47"/>
      <c r="U23" s="52" t="str">
        <f>IF(H23="30 Mins",$N$19,IF(H23="45 Mins",$N$20,IF(H23="60 Mins",$N$21,IF(H23="Alt 1",$N$22,IF(H23="Alt 2",$N$23,IF(H23="Alt 3",$N$24,IF(H23="Alt 4",$N$25,IF(H23="Alt 5",#REF!,IF(H23="Change",V22,"")))))))))</f>
        <v/>
      </c>
      <c r="V23" s="53" t="e">
        <f>IF(COUNT(U$4:U23)=0,NA(),IF(ISNUMBER(U23),U23,V22))</f>
        <v>#N/A</v>
      </c>
      <c r="W23" s="48" t="e">
        <f t="shared" si="1"/>
        <v>#N/A</v>
      </c>
      <c r="X23" s="72" t="str">
        <f>IF(AND(ISNUMBER($S23),COUNT($U$4:$U23)=X$2),$S23,"")</f>
        <v/>
      </c>
      <c r="Y23" s="72" t="str">
        <f>IF(AND(ISNUMBER($S23),COUNT($U$4:$U23)=Y$2),$S23,"")</f>
        <v/>
      </c>
      <c r="Z23" s="72" t="str">
        <f>IF(AND(ISNUMBER($S23),COUNT($U$4:$U23)=Z$2),$S23,"")</f>
        <v/>
      </c>
      <c r="AA23" s="72" t="str">
        <f>IF(AND(ISNUMBER($S23),COUNT($U$4:$U23)=AA$2),$S23,"")</f>
        <v/>
      </c>
      <c r="AB23" s="72" t="str">
        <f>IF(AND(ISNUMBER($S23),COUNT($U$4:$U23)=AB$2),$S23,"")</f>
        <v/>
      </c>
      <c r="AC23" s="72" t="str">
        <f>IF(AND(ISNUMBER($S23),COUNT($U$4:$U23)=AC$2),$S23,"")</f>
        <v/>
      </c>
      <c r="AD23" s="72" t="str">
        <f>IF(AND(ISNUMBER($S23),COUNT($U$4:$U23)=AD$2),$S23,"")</f>
        <v/>
      </c>
      <c r="AE23" s="72" t="str">
        <f>IF(AND(ISNUMBER($S23),COUNT($U$4:$U23)=AE$2),$S23,"")</f>
        <v/>
      </c>
      <c r="AF23" s="72" t="str">
        <f>IF(AND(ISNUMBER($S23),COUNT($U$4:$U23)=AF$2),$S23,"")</f>
        <v/>
      </c>
      <c r="AG23" s="72" t="str">
        <f>IF(AND(ISNUMBER($S23),COUNT($U$4:$U23)=AG$2),$S23,"")</f>
        <v/>
      </c>
      <c r="AH23" s="72" t="str">
        <f>IF(AND(ISNUMBER($S23),COUNT($U$4:$U23)=AH$2),$S23,"")</f>
        <v/>
      </c>
      <c r="AI23" s="72" t="str">
        <f>IF(AND(ISNUMBER($S23),COUNT($U$4:$U23)=AI$2),$S23,"")</f>
        <v/>
      </c>
      <c r="AJ23" s="51" t="e">
        <f>IFERROR(IF(COUNT($U$4:$U23)&lt;&gt;AJ$2,NA(),SLOPE(X$4:X$26,$R$4:$R$26)*($R23-COUNTIF(BH$4:BH23,"Hold"))+INTERCEPT(X$4:X$26,$R$4:$R$26)),NA())</f>
        <v>#N/A</v>
      </c>
      <c r="AK23" s="51" t="e">
        <f>IFERROR(IF(COUNT($U$4:$U23)&lt;&gt;AK$2,NA(),SLOPE(Y$4:Y$26,$R$4:$R$26)*($R23-COUNTIF(BI$4:BI23,"Hold"))+INTERCEPT(Y$4:Y$26,$R$4:$R$26)),NA())</f>
        <v>#N/A</v>
      </c>
      <c r="AL23" s="51" t="e">
        <f>IFERROR(IF(COUNT($U$4:$U23)&lt;&gt;AL$2,NA(),SLOPE(Z$4:Z$26,$R$4:$R$26)*($R23-COUNTIF(BJ$4:BJ23,"Hold"))+INTERCEPT(Z$4:Z$26,$R$4:$R$26)),NA())</f>
        <v>#N/A</v>
      </c>
      <c r="AM23" s="51" t="e">
        <f>IFERROR(IF(COUNT($U$4:$U23)&lt;&gt;AM$2,NA(),SLOPE(AA$4:AA$26,$R$4:$R$26)*($R23-COUNTIF(BK$4:BK23,"Hold"))+INTERCEPT(AA$4:AA$26,$R$4:$R$26)),NA())</f>
        <v>#N/A</v>
      </c>
      <c r="AN23" s="51" t="e">
        <f>IFERROR(IF(COUNT($U$4:$U23)&lt;&gt;AN$2,NA(),SLOPE(AB$4:AB$26,$R$4:$R$26)*($R23-COUNTIF(BL$4:BL23,"Hold"))+INTERCEPT(AB$4:AB$26,$R$4:$R$26)),NA())</f>
        <v>#N/A</v>
      </c>
      <c r="AO23" s="51" t="e">
        <f>IFERROR(IF(COUNT($U$4:$U23)&lt;&gt;AO$2,NA(),SLOPE(AC$4:AC$26,$R$4:$R$26)*($R23-COUNTIF(BM$4:BM23,"Hold"))+INTERCEPT(AC$4:AC$26,$R$4:$R$26)),NA())</f>
        <v>#N/A</v>
      </c>
      <c r="AP23" s="51" t="e">
        <f>IFERROR(IF(COUNT($U$4:$U23)&lt;&gt;AP$2,NA(),SLOPE(AD$4:AD$26,$R$4:$R$26)*($R23-COUNTIF(BN$4:BN23,"Hold"))+INTERCEPT(AD$4:AD$26,$R$4:$R$26)),NA())</f>
        <v>#N/A</v>
      </c>
      <c r="AQ23" s="51" t="e">
        <f>IFERROR(IF(COUNT($U$4:$U23)&lt;&gt;AQ$2,NA(),SLOPE(AE$4:AE$26,$R$4:$R$26)*($R23-COUNTIF(BO$4:BO23,"Hold"))+INTERCEPT(AE$4:AE$26,$R$4:$R$26)),NA())</f>
        <v>#N/A</v>
      </c>
      <c r="AR23" s="51" t="e">
        <f>IFERROR(IF(COUNT($U$4:$U23)&lt;&gt;AR$2,NA(),SLOPE(AF$4:AF$26,$R$4:$R$26)*($R23-COUNTIF(BP$4:BP23,"Hold"))+INTERCEPT(AF$4:AF$26,$R$4:$R$26)),NA())</f>
        <v>#N/A</v>
      </c>
      <c r="AS23" s="51" t="e">
        <f>IFERROR(IF(COUNT($U$4:$U23)&lt;&gt;AS$2,NA(),SLOPE(AG$4:AG$26,$R$4:$R$26)*($R23-COUNTIF(BQ$4:BQ23,"Hold"))+INTERCEPT(AG$4:AG$26,$R$4:$R$26)),NA())</f>
        <v>#N/A</v>
      </c>
      <c r="AT23" s="51" t="e">
        <f>IFERROR(IF(COUNT($U$4:$U23)&lt;&gt;AT$2,NA(),SLOPE(AH$4:AH$26,$R$4:$R$26)*($R23-COUNTIF(BR$4:BR23,"Hold"))+INTERCEPT(AH$4:AH$26,$R$4:$R$26)),NA())</f>
        <v>#N/A</v>
      </c>
      <c r="AU23" s="51" t="e">
        <f>IFERROR(IF(COUNT($U$4:$U23)&lt;&gt;AU$2,NA(),SLOPE(AI$4:AI$26,$R$4:$R$26)*($R23-COUNTIF(BS$4:BS23,"Hold"))+INTERCEPT(AI$4:AI$26,$R$4:$R$26)),NA())</f>
        <v>#N/A</v>
      </c>
      <c r="AV23" s="57" t="e">
        <f>IF(AND(ISNUMBER($U23),COUNT($U$4:$U23)=AV$2),$G23,IF($H23="Hold",AV22,IF(COUNT($U$4:$U23)=AV$2,$V23+AV22,NA())))</f>
        <v>#N/A</v>
      </c>
      <c r="AW23" s="57" t="e">
        <f>IF(AND(ISNUMBER($U23),COUNT($U$4:$U23)=AW$2),$G23,IF($H23="Hold",AW22,IF(COUNT($U$4:$U23)=AW$2,$V23+AW22,NA())))</f>
        <v>#N/A</v>
      </c>
      <c r="AX23" s="57" t="e">
        <f>IF(AND(ISNUMBER($U23),COUNT($U$4:$U23)=AX$2),$G23,IF($H23="Hold",AX22,IF(COUNT($U$4:$U23)=AX$2,$V23+AX22,NA())))</f>
        <v>#N/A</v>
      </c>
      <c r="AY23" s="57" t="e">
        <f>IF(AND(ISNUMBER($U23),COUNT($U$4:$U23)=AY$2),$G23,IF($H23="Hold",AY22,IF(COUNT($U$4:$U23)=AY$2,$V23+AY22,NA())))</f>
        <v>#N/A</v>
      </c>
      <c r="AZ23" s="57" t="e">
        <f>IF(AND(ISNUMBER($U23),COUNT($U$4:$U23)=AZ$2),$G23,IF($H23="Hold",AZ22,IF(COUNT($U$4:$U23)=AZ$2,$V23+AZ22,NA())))</f>
        <v>#N/A</v>
      </c>
      <c r="BA23" s="57" t="e">
        <f>IF(AND(ISNUMBER($U23),COUNT($U$4:$U23)=BA$2),$G23,IF($H23="Hold",BA22,IF(COUNT($U$4:$U23)=BA$2,$V23+BA22,NA())))</f>
        <v>#N/A</v>
      </c>
      <c r="BB23" s="57" t="e">
        <f>IF(AND(ISNUMBER($U23),COUNT($U$4:$U23)=BB$2),$G23,IF($H23="Hold",BB22,IF(COUNT($U$4:$U23)=BB$2,$V23+BB22,NA())))</f>
        <v>#N/A</v>
      </c>
      <c r="BC23" s="57" t="e">
        <f>IF(AND(ISNUMBER($U23),COUNT($U$4:$U23)=BC$2),$G23,IF($H23="Hold",BC22,IF(COUNT($U$4:$U23)=BC$2,$V23+BC22,NA())))</f>
        <v>#N/A</v>
      </c>
      <c r="BD23" s="57" t="e">
        <f>IF(AND(ISNUMBER($U23),COUNT($U$4:$U23)=BD$2),$G23,IF($H23="Hold",BD22,IF(COUNT($U$4:$U23)=BD$2,$V23+BD22,NA())))</f>
        <v>#N/A</v>
      </c>
      <c r="BE23" s="57" t="e">
        <f>IF(AND(ISNUMBER($U23),COUNT($U$4:$U23)=BE$2),$G23,IF($H23="Hold",BE22,IF(COUNT($U$4:$U23)=BE$2,$V23+BE22,NA())))</f>
        <v>#N/A</v>
      </c>
      <c r="BF23" s="57" t="e">
        <f>IF(AND(ISNUMBER($U23),COUNT($U$4:$U23)=BF$2),$G23,IF($H23="Hold",BF22,IF(COUNT($U$4:$U23)=BF$2,$V23+BF22,NA())))</f>
        <v>#N/A</v>
      </c>
      <c r="BG23" s="57" t="e">
        <f>IF(AND(ISNUMBER($U23),COUNT($U$4:$U23)=BG$2),$G23,IF($H23="Hold",BG22,IF(COUNT($U$4:$U23)=BG$2,$V23+BG22,NA())))</f>
        <v>#N/A</v>
      </c>
      <c r="BH23" s="55" t="e">
        <f>IF(AND(COUNT($U$4:$U23)=BH$2,$H23="Hold"),"Hold",NA())</f>
        <v>#N/A</v>
      </c>
      <c r="BI23" s="55" t="e">
        <f>IF(AND(COUNT($U$4:$U23)=BI$2,$H23="Hold"),"Hold",NA())</f>
        <v>#N/A</v>
      </c>
      <c r="BJ23" s="55" t="e">
        <f>IF(AND(COUNT($U$4:$U23)=BJ$2,$H23="Hold"),"Hold",NA())</f>
        <v>#N/A</v>
      </c>
      <c r="BK23" s="55" t="e">
        <f>IF(AND(COUNT($U$4:$U23)=BK$2,$H23="Hold"),"Hold",NA())</f>
        <v>#N/A</v>
      </c>
      <c r="BL23" s="55" t="e">
        <f>IF(AND(COUNT($U$4:$U23)=BL$2,$H23="Hold"),"Hold",NA())</f>
        <v>#N/A</v>
      </c>
      <c r="BM23" s="55" t="e">
        <f>IF(AND(COUNT($U$4:$U23)=BM$2,$H23="Hold"),"Hold",NA())</f>
        <v>#N/A</v>
      </c>
      <c r="BN23" s="55" t="e">
        <f>IF(AND(COUNT($U$4:$U23)=BN$2,$H23="Hold"),"Hold",NA())</f>
        <v>#N/A</v>
      </c>
      <c r="BO23" s="55" t="e">
        <f>IF(AND(COUNT($U$4:$U23)=BO$2,$H23="Hold"),"Hold",NA())</f>
        <v>#N/A</v>
      </c>
      <c r="BP23" s="55" t="e">
        <f>IF(AND(COUNT($U$4:$U23)=BP$2,$H23="Hold"),"Hold",NA())</f>
        <v>#N/A</v>
      </c>
      <c r="BQ23" s="55" t="e">
        <f>IF(AND(COUNT($U$4:$U23)=BQ$2,$H23="Hold"),"Hold",NA())</f>
        <v>#N/A</v>
      </c>
      <c r="BR23" s="55" t="e">
        <f>IF(AND(COUNT($U$4:$U23)=BR$2,$H23="Hold"),"Hold",NA())</f>
        <v>#N/A</v>
      </c>
      <c r="BS23" s="55" t="e">
        <f>IF(AND(COUNT($U$4:$U23)=BS$2,$H23="Hold"),"Hold",NA())</f>
        <v>#N/A</v>
      </c>
    </row>
    <row r="24" spans="1:71" s="96" customFormat="1" ht="18.75" customHeight="1" x14ac:dyDescent="0.25">
      <c r="B24" s="23"/>
      <c r="C24" s="95"/>
      <c r="D24" s="9">
        <f t="shared" si="2"/>
        <v>40</v>
      </c>
      <c r="E24" s="10">
        <f t="shared" si="3"/>
        <v>42870</v>
      </c>
      <c r="F24" s="5" t="str">
        <f>IFERROR(IF(COUNT(G$4:G24)=0,"",IF(H24="Hold",F23,IF(ISNUMBER(U24),G24,F23+V24))),"")</f>
        <v/>
      </c>
      <c r="G24" s="13"/>
      <c r="H24" s="27"/>
      <c r="I24" s="17"/>
      <c r="J24" s="93"/>
      <c r="K24" s="34"/>
      <c r="L24" s="151" t="s">
        <v>86</v>
      </c>
      <c r="M24" s="151"/>
      <c r="N24" s="151"/>
      <c r="O24" s="151"/>
      <c r="P24" s="37"/>
      <c r="R24" s="46">
        <v>21</v>
      </c>
      <c r="S24" s="47" t="e">
        <f t="shared" si="0"/>
        <v>#N/A</v>
      </c>
      <c r="T24" s="47"/>
      <c r="U24" s="52" t="str">
        <f>IF(H24="30 Mins",$N$19,IF(H24="45 Mins",$N$20,IF(H24="60 Mins",$N$21,IF(H24="Alt 1",$N$22,IF(H24="Alt 2",$N$23,IF(H24="Alt 3",$N$24,IF(H24="Alt 4",$N$25,IF(H24="Alt 5",#REF!,IF(H24="Change",V23,"")))))))))</f>
        <v/>
      </c>
      <c r="V24" s="53" t="e">
        <f>IF(COUNT(U$4:U24)=0,NA(),IF(ISNUMBER(U24),U24,V23))</f>
        <v>#N/A</v>
      </c>
      <c r="W24" s="48" t="e">
        <f t="shared" si="1"/>
        <v>#N/A</v>
      </c>
      <c r="X24" s="72" t="str">
        <f>IF(AND(ISNUMBER($S24),COUNT($U$4:$U24)=X$2),$S24,"")</f>
        <v/>
      </c>
      <c r="Y24" s="72" t="str">
        <f>IF(AND(ISNUMBER($S24),COUNT($U$4:$U24)=Y$2),$S24,"")</f>
        <v/>
      </c>
      <c r="Z24" s="72" t="str">
        <f>IF(AND(ISNUMBER($S24),COUNT($U$4:$U24)=Z$2),$S24,"")</f>
        <v/>
      </c>
      <c r="AA24" s="72" t="str">
        <f>IF(AND(ISNUMBER($S24),COUNT($U$4:$U24)=AA$2),$S24,"")</f>
        <v/>
      </c>
      <c r="AB24" s="72" t="str">
        <f>IF(AND(ISNUMBER($S24),COUNT($U$4:$U24)=AB$2),$S24,"")</f>
        <v/>
      </c>
      <c r="AC24" s="72" t="str">
        <f>IF(AND(ISNUMBER($S24),COUNT($U$4:$U24)=AC$2),$S24,"")</f>
        <v/>
      </c>
      <c r="AD24" s="72" t="str">
        <f>IF(AND(ISNUMBER($S24),COUNT($U$4:$U24)=AD$2),$S24,"")</f>
        <v/>
      </c>
      <c r="AE24" s="72" t="str">
        <f>IF(AND(ISNUMBER($S24),COUNT($U$4:$U24)=AE$2),$S24,"")</f>
        <v/>
      </c>
      <c r="AF24" s="72" t="str">
        <f>IF(AND(ISNUMBER($S24),COUNT($U$4:$U24)=AF$2),$S24,"")</f>
        <v/>
      </c>
      <c r="AG24" s="72" t="str">
        <f>IF(AND(ISNUMBER($S24),COUNT($U$4:$U24)=AG$2),$S24,"")</f>
        <v/>
      </c>
      <c r="AH24" s="72" t="str">
        <f>IF(AND(ISNUMBER($S24),COUNT($U$4:$U24)=AH$2),$S24,"")</f>
        <v/>
      </c>
      <c r="AI24" s="72" t="str">
        <f>IF(AND(ISNUMBER($S24),COUNT($U$4:$U24)=AI$2),$S24,"")</f>
        <v/>
      </c>
      <c r="AJ24" s="51" t="e">
        <f>IFERROR(IF(COUNT($U$4:$U24)&lt;&gt;AJ$2,NA(),SLOPE(X$4:X$26,$R$4:$R$26)*($R24-COUNTIF(BH$4:BH24,"Hold"))+INTERCEPT(X$4:X$26,$R$4:$R$26)),NA())</f>
        <v>#N/A</v>
      </c>
      <c r="AK24" s="51" t="e">
        <f>IFERROR(IF(COUNT($U$4:$U24)&lt;&gt;AK$2,NA(),SLOPE(Y$4:Y$26,$R$4:$R$26)*($R24-COUNTIF(BI$4:BI24,"Hold"))+INTERCEPT(Y$4:Y$26,$R$4:$R$26)),NA())</f>
        <v>#N/A</v>
      </c>
      <c r="AL24" s="51" t="e">
        <f>IFERROR(IF(COUNT($U$4:$U24)&lt;&gt;AL$2,NA(),SLOPE(Z$4:Z$26,$R$4:$R$26)*($R24-COUNTIF(BJ$4:BJ24,"Hold"))+INTERCEPT(Z$4:Z$26,$R$4:$R$26)),NA())</f>
        <v>#N/A</v>
      </c>
      <c r="AM24" s="51" t="e">
        <f>IFERROR(IF(COUNT($U$4:$U24)&lt;&gt;AM$2,NA(),SLOPE(AA$4:AA$26,$R$4:$R$26)*($R24-COUNTIF(BK$4:BK24,"Hold"))+INTERCEPT(AA$4:AA$26,$R$4:$R$26)),NA())</f>
        <v>#N/A</v>
      </c>
      <c r="AN24" s="51" t="e">
        <f>IFERROR(IF(COUNT($U$4:$U24)&lt;&gt;AN$2,NA(),SLOPE(AB$4:AB$26,$R$4:$R$26)*($R24-COUNTIF(BL$4:BL24,"Hold"))+INTERCEPT(AB$4:AB$26,$R$4:$R$26)),NA())</f>
        <v>#N/A</v>
      </c>
      <c r="AO24" s="51" t="e">
        <f>IFERROR(IF(COUNT($U$4:$U24)&lt;&gt;AO$2,NA(),SLOPE(AC$4:AC$26,$R$4:$R$26)*($R24-COUNTIF(BM$4:BM24,"Hold"))+INTERCEPT(AC$4:AC$26,$R$4:$R$26)),NA())</f>
        <v>#N/A</v>
      </c>
      <c r="AP24" s="51" t="e">
        <f>IFERROR(IF(COUNT($U$4:$U24)&lt;&gt;AP$2,NA(),SLOPE(AD$4:AD$26,$R$4:$R$26)*($R24-COUNTIF(BN$4:BN24,"Hold"))+INTERCEPT(AD$4:AD$26,$R$4:$R$26)),NA())</f>
        <v>#N/A</v>
      </c>
      <c r="AQ24" s="51" t="e">
        <f>IFERROR(IF(COUNT($U$4:$U24)&lt;&gt;AQ$2,NA(),SLOPE(AE$4:AE$26,$R$4:$R$26)*($R24-COUNTIF(BO$4:BO24,"Hold"))+INTERCEPT(AE$4:AE$26,$R$4:$R$26)),NA())</f>
        <v>#N/A</v>
      </c>
      <c r="AR24" s="51" t="e">
        <f>IFERROR(IF(COUNT($U$4:$U24)&lt;&gt;AR$2,NA(),SLOPE(AF$4:AF$26,$R$4:$R$26)*($R24-COUNTIF(BP$4:BP24,"Hold"))+INTERCEPT(AF$4:AF$26,$R$4:$R$26)),NA())</f>
        <v>#N/A</v>
      </c>
      <c r="AS24" s="51" t="e">
        <f>IFERROR(IF(COUNT($U$4:$U24)&lt;&gt;AS$2,NA(),SLOPE(AG$4:AG$26,$R$4:$R$26)*($R24-COUNTIF(BQ$4:BQ24,"Hold"))+INTERCEPT(AG$4:AG$26,$R$4:$R$26)),NA())</f>
        <v>#N/A</v>
      </c>
      <c r="AT24" s="51" t="e">
        <f>IFERROR(IF(COUNT($U$4:$U24)&lt;&gt;AT$2,NA(),SLOPE(AH$4:AH$26,$R$4:$R$26)*($R24-COUNTIF(BR$4:BR24,"Hold"))+INTERCEPT(AH$4:AH$26,$R$4:$R$26)),NA())</f>
        <v>#N/A</v>
      </c>
      <c r="AU24" s="51" t="e">
        <f>IFERROR(IF(COUNT($U$4:$U24)&lt;&gt;AU$2,NA(),SLOPE(AI$4:AI$26,$R$4:$R$26)*($R24-COUNTIF(BS$4:BS24,"Hold"))+INTERCEPT(AI$4:AI$26,$R$4:$R$26)),NA())</f>
        <v>#N/A</v>
      </c>
      <c r="AV24" s="57" t="e">
        <f>IF(AND(ISNUMBER($U24),COUNT($U$4:$U24)=AV$2),$G24,IF($H24="Hold",AV23,IF(COUNT($U$4:$U24)=AV$2,$V24+AV23,NA())))</f>
        <v>#N/A</v>
      </c>
      <c r="AW24" s="57" t="e">
        <f>IF(AND(ISNUMBER($U24),COUNT($U$4:$U24)=AW$2),$G24,IF($H24="Hold",AW23,IF(COUNT($U$4:$U24)=AW$2,$V24+AW23,NA())))</f>
        <v>#N/A</v>
      </c>
      <c r="AX24" s="57" t="e">
        <f>IF(AND(ISNUMBER($U24),COUNT($U$4:$U24)=AX$2),$G24,IF($H24="Hold",AX23,IF(COUNT($U$4:$U24)=AX$2,$V24+AX23,NA())))</f>
        <v>#N/A</v>
      </c>
      <c r="AY24" s="57" t="e">
        <f>IF(AND(ISNUMBER($U24),COUNT($U$4:$U24)=AY$2),$G24,IF($H24="Hold",AY23,IF(COUNT($U$4:$U24)=AY$2,$V24+AY23,NA())))</f>
        <v>#N/A</v>
      </c>
      <c r="AZ24" s="57" t="e">
        <f>IF(AND(ISNUMBER($U24),COUNT($U$4:$U24)=AZ$2),$G24,IF($H24="Hold",AZ23,IF(COUNT($U$4:$U24)=AZ$2,$V24+AZ23,NA())))</f>
        <v>#N/A</v>
      </c>
      <c r="BA24" s="57" t="e">
        <f>IF(AND(ISNUMBER($U24),COUNT($U$4:$U24)=BA$2),$G24,IF($H24="Hold",BA23,IF(COUNT($U$4:$U24)=BA$2,$V24+BA23,NA())))</f>
        <v>#N/A</v>
      </c>
      <c r="BB24" s="57" t="e">
        <f>IF(AND(ISNUMBER($U24),COUNT($U$4:$U24)=BB$2),$G24,IF($H24="Hold",BB23,IF(COUNT($U$4:$U24)=BB$2,$V24+BB23,NA())))</f>
        <v>#N/A</v>
      </c>
      <c r="BC24" s="57" t="e">
        <f>IF(AND(ISNUMBER($U24),COUNT($U$4:$U24)=BC$2),$G24,IF($H24="Hold",BC23,IF(COUNT($U$4:$U24)=BC$2,$V24+BC23,NA())))</f>
        <v>#N/A</v>
      </c>
      <c r="BD24" s="57" t="e">
        <f>IF(AND(ISNUMBER($U24),COUNT($U$4:$U24)=BD$2),$G24,IF($H24="Hold",BD23,IF(COUNT($U$4:$U24)=BD$2,$V24+BD23,NA())))</f>
        <v>#N/A</v>
      </c>
      <c r="BE24" s="57" t="e">
        <f>IF(AND(ISNUMBER($U24),COUNT($U$4:$U24)=BE$2),$G24,IF($H24="Hold",BE23,IF(COUNT($U$4:$U24)=BE$2,$V24+BE23,NA())))</f>
        <v>#N/A</v>
      </c>
      <c r="BF24" s="57" t="e">
        <f>IF(AND(ISNUMBER($U24),COUNT($U$4:$U24)=BF$2),$G24,IF($H24="Hold",BF23,IF(COUNT($U$4:$U24)=BF$2,$V24+BF23,NA())))</f>
        <v>#N/A</v>
      </c>
      <c r="BG24" s="57" t="e">
        <f>IF(AND(ISNUMBER($U24),COUNT($U$4:$U24)=BG$2),$G24,IF($H24="Hold",BG23,IF(COUNT($U$4:$U24)=BG$2,$V24+BG23,NA())))</f>
        <v>#N/A</v>
      </c>
      <c r="BH24" s="55" t="e">
        <f>IF(AND(COUNT($U$4:$U24)=BH$2,$H24="Hold"),"Hold",NA())</f>
        <v>#N/A</v>
      </c>
      <c r="BI24" s="55" t="e">
        <f>IF(AND(COUNT($U$4:$U24)=BI$2,$H24="Hold"),"Hold",NA())</f>
        <v>#N/A</v>
      </c>
      <c r="BJ24" s="55" t="e">
        <f>IF(AND(COUNT($U$4:$U24)=BJ$2,$H24="Hold"),"Hold",NA())</f>
        <v>#N/A</v>
      </c>
      <c r="BK24" s="55" t="e">
        <f>IF(AND(COUNT($U$4:$U24)=BK$2,$H24="Hold"),"Hold",NA())</f>
        <v>#N/A</v>
      </c>
      <c r="BL24" s="55" t="e">
        <f>IF(AND(COUNT($U$4:$U24)=BL$2,$H24="Hold"),"Hold",NA())</f>
        <v>#N/A</v>
      </c>
      <c r="BM24" s="55" t="e">
        <f>IF(AND(COUNT($U$4:$U24)=BM$2,$H24="Hold"),"Hold",NA())</f>
        <v>#N/A</v>
      </c>
      <c r="BN24" s="55" t="e">
        <f>IF(AND(COUNT($U$4:$U24)=BN$2,$H24="Hold"),"Hold",NA())</f>
        <v>#N/A</v>
      </c>
      <c r="BO24" s="55" t="e">
        <f>IF(AND(COUNT($U$4:$U24)=BO$2,$H24="Hold"),"Hold",NA())</f>
        <v>#N/A</v>
      </c>
      <c r="BP24" s="55" t="e">
        <f>IF(AND(COUNT($U$4:$U24)=BP$2,$H24="Hold"),"Hold",NA())</f>
        <v>#N/A</v>
      </c>
      <c r="BQ24" s="55" t="e">
        <f>IF(AND(COUNT($U$4:$U24)=BQ$2,$H24="Hold"),"Hold",NA())</f>
        <v>#N/A</v>
      </c>
      <c r="BR24" s="55" t="e">
        <f>IF(AND(COUNT($U$4:$U24)=BR$2,$H24="Hold"),"Hold",NA())</f>
        <v>#N/A</v>
      </c>
      <c r="BS24" s="55" t="e">
        <f>IF(AND(COUNT($U$4:$U24)=BS$2,$H24="Hold"),"Hold",NA())</f>
        <v>#N/A</v>
      </c>
    </row>
    <row r="25" spans="1:71" s="96" customFormat="1" ht="18.75" customHeight="1" x14ac:dyDescent="0.25">
      <c r="B25" s="23"/>
      <c r="C25" s="95"/>
      <c r="D25" s="9">
        <f t="shared" si="2"/>
        <v>42</v>
      </c>
      <c r="E25" s="10">
        <f t="shared" si="3"/>
        <v>42884</v>
      </c>
      <c r="F25" s="5" t="str">
        <f>IFERROR(IF(COUNT(G$4:G25)=0,"",IF(H25="Hold",F24,IF(ISNUMBER(U25),G25,F24+V25))),"")</f>
        <v/>
      </c>
      <c r="G25" s="13"/>
      <c r="H25" s="27"/>
      <c r="I25" s="17"/>
      <c r="J25" s="93"/>
      <c r="K25" s="34"/>
      <c r="L25" s="151"/>
      <c r="M25" s="151"/>
      <c r="N25" s="151"/>
      <c r="O25" s="151"/>
      <c r="P25" s="37"/>
      <c r="R25" s="46">
        <v>22</v>
      </c>
      <c r="S25" s="47" t="e">
        <f t="shared" si="0"/>
        <v>#N/A</v>
      </c>
      <c r="T25" s="47"/>
      <c r="U25" s="52" t="str">
        <f>IF(H25="30 Mins",$N$19,IF(H25="45 Mins",$N$20,IF(H25="60 Mins",$N$21,IF(H25="Alt 1",$N$22,IF(H25="Alt 2",$N$23,IF(H25="Alt 3",$N$24,IF(H25="Alt 4",$N$25,IF(H25="Alt 5",#REF!,IF(H25="Change",V24,"")))))))))</f>
        <v/>
      </c>
      <c r="V25" s="53" t="e">
        <f>IF(COUNT(U$4:U25)=0,NA(),IF(ISNUMBER(U25),U25,V24))</f>
        <v>#N/A</v>
      </c>
      <c r="W25" s="48" t="e">
        <f t="shared" si="1"/>
        <v>#N/A</v>
      </c>
      <c r="X25" s="72" t="str">
        <f>IF(AND(ISNUMBER($S25),COUNT($U$4:$U25)=X$2),$S25,"")</f>
        <v/>
      </c>
      <c r="Y25" s="72" t="str">
        <f>IF(AND(ISNUMBER($S25),COUNT($U$4:$U25)=Y$2),$S25,"")</f>
        <v/>
      </c>
      <c r="Z25" s="72" t="str">
        <f>IF(AND(ISNUMBER($S25),COUNT($U$4:$U25)=Z$2),$S25,"")</f>
        <v/>
      </c>
      <c r="AA25" s="72" t="str">
        <f>IF(AND(ISNUMBER($S25),COUNT($U$4:$U25)=AA$2),$S25,"")</f>
        <v/>
      </c>
      <c r="AB25" s="72" t="str">
        <f>IF(AND(ISNUMBER($S25),COUNT($U$4:$U25)=AB$2),$S25,"")</f>
        <v/>
      </c>
      <c r="AC25" s="72" t="str">
        <f>IF(AND(ISNUMBER($S25),COUNT($U$4:$U25)=AC$2),$S25,"")</f>
        <v/>
      </c>
      <c r="AD25" s="72" t="str">
        <f>IF(AND(ISNUMBER($S25),COUNT($U$4:$U25)=AD$2),$S25,"")</f>
        <v/>
      </c>
      <c r="AE25" s="72" t="str">
        <f>IF(AND(ISNUMBER($S25),COUNT($U$4:$U25)=AE$2),$S25,"")</f>
        <v/>
      </c>
      <c r="AF25" s="72" t="str">
        <f>IF(AND(ISNUMBER($S25),COUNT($U$4:$U25)=AF$2),$S25,"")</f>
        <v/>
      </c>
      <c r="AG25" s="72" t="str">
        <f>IF(AND(ISNUMBER($S25),COUNT($U$4:$U25)=AG$2),$S25,"")</f>
        <v/>
      </c>
      <c r="AH25" s="72" t="str">
        <f>IF(AND(ISNUMBER($S25),COUNT($U$4:$U25)=AH$2),$S25,"")</f>
        <v/>
      </c>
      <c r="AI25" s="72" t="str">
        <f>IF(AND(ISNUMBER($S25),COUNT($U$4:$U25)=AI$2),$S25,"")</f>
        <v/>
      </c>
      <c r="AJ25" s="51" t="e">
        <f>IFERROR(IF(COUNT($U$4:$U25)&lt;&gt;AJ$2,NA(),SLOPE(X$4:X$26,$R$4:$R$26)*($R25-COUNTIF(BH$4:BH25,"Hold"))+INTERCEPT(X$4:X$26,$R$4:$R$26)),NA())</f>
        <v>#N/A</v>
      </c>
      <c r="AK25" s="51" t="e">
        <f>IFERROR(IF(COUNT($U$4:$U25)&lt;&gt;AK$2,NA(),SLOPE(Y$4:Y$26,$R$4:$R$26)*($R25-COUNTIF(BI$4:BI25,"Hold"))+INTERCEPT(Y$4:Y$26,$R$4:$R$26)),NA())</f>
        <v>#N/A</v>
      </c>
      <c r="AL25" s="51" t="e">
        <f>IFERROR(IF(COUNT($U$4:$U25)&lt;&gt;AL$2,NA(),SLOPE(Z$4:Z$26,$R$4:$R$26)*($R25-COUNTIF(BJ$4:BJ25,"Hold"))+INTERCEPT(Z$4:Z$26,$R$4:$R$26)),NA())</f>
        <v>#N/A</v>
      </c>
      <c r="AM25" s="51" t="e">
        <f>IFERROR(IF(COUNT($U$4:$U25)&lt;&gt;AM$2,NA(),SLOPE(AA$4:AA$26,$R$4:$R$26)*($R25-COUNTIF(BK$4:BK25,"Hold"))+INTERCEPT(AA$4:AA$26,$R$4:$R$26)),NA())</f>
        <v>#N/A</v>
      </c>
      <c r="AN25" s="51" t="e">
        <f>IFERROR(IF(COUNT($U$4:$U25)&lt;&gt;AN$2,NA(),SLOPE(AB$4:AB$26,$R$4:$R$26)*($R25-COUNTIF(BL$4:BL25,"Hold"))+INTERCEPT(AB$4:AB$26,$R$4:$R$26)),NA())</f>
        <v>#N/A</v>
      </c>
      <c r="AO25" s="51" t="e">
        <f>IFERROR(IF(COUNT($U$4:$U25)&lt;&gt;AO$2,NA(),SLOPE(AC$4:AC$26,$R$4:$R$26)*($R25-COUNTIF(BM$4:BM25,"Hold"))+INTERCEPT(AC$4:AC$26,$R$4:$R$26)),NA())</f>
        <v>#N/A</v>
      </c>
      <c r="AP25" s="51" t="e">
        <f>IFERROR(IF(COUNT($U$4:$U25)&lt;&gt;AP$2,NA(),SLOPE(AD$4:AD$26,$R$4:$R$26)*($R25-COUNTIF(BN$4:BN25,"Hold"))+INTERCEPT(AD$4:AD$26,$R$4:$R$26)),NA())</f>
        <v>#N/A</v>
      </c>
      <c r="AQ25" s="51" t="e">
        <f>IFERROR(IF(COUNT($U$4:$U25)&lt;&gt;AQ$2,NA(),SLOPE(AE$4:AE$26,$R$4:$R$26)*($R25-COUNTIF(BO$4:BO25,"Hold"))+INTERCEPT(AE$4:AE$26,$R$4:$R$26)),NA())</f>
        <v>#N/A</v>
      </c>
      <c r="AR25" s="51" t="e">
        <f>IFERROR(IF(COUNT($U$4:$U25)&lt;&gt;AR$2,NA(),SLOPE(AF$4:AF$26,$R$4:$R$26)*($R25-COUNTIF(BP$4:BP25,"Hold"))+INTERCEPT(AF$4:AF$26,$R$4:$R$26)),NA())</f>
        <v>#N/A</v>
      </c>
      <c r="AS25" s="51" t="e">
        <f>IFERROR(IF(COUNT($U$4:$U25)&lt;&gt;AS$2,NA(),SLOPE(AG$4:AG$26,$R$4:$R$26)*($R25-COUNTIF(BQ$4:BQ25,"Hold"))+INTERCEPT(AG$4:AG$26,$R$4:$R$26)),NA())</f>
        <v>#N/A</v>
      </c>
      <c r="AT25" s="51" t="e">
        <f>IFERROR(IF(COUNT($U$4:$U25)&lt;&gt;AT$2,NA(),SLOPE(AH$4:AH$26,$R$4:$R$26)*($R25-COUNTIF(BR$4:BR25,"Hold"))+INTERCEPT(AH$4:AH$26,$R$4:$R$26)),NA())</f>
        <v>#N/A</v>
      </c>
      <c r="AU25" s="51" t="e">
        <f>IFERROR(IF(COUNT($U$4:$U25)&lt;&gt;AU$2,NA(),SLOPE(AI$4:AI$26,$R$4:$R$26)*($R25-COUNTIF(BS$4:BS25,"Hold"))+INTERCEPT(AI$4:AI$26,$R$4:$R$26)),NA())</f>
        <v>#N/A</v>
      </c>
      <c r="AV25" s="57" t="e">
        <f>IF(AND(ISNUMBER($U25),COUNT($U$4:$U25)=AV$2),$G25,IF($H25="Hold",AV24,IF(COUNT($U$4:$U25)=AV$2,$V25+AV24,NA())))</f>
        <v>#N/A</v>
      </c>
      <c r="AW25" s="57" t="e">
        <f>IF(AND(ISNUMBER($U25),COUNT($U$4:$U25)=AW$2),$G25,IF($H25="Hold",AW24,IF(COUNT($U$4:$U25)=AW$2,$V25+AW24,NA())))</f>
        <v>#N/A</v>
      </c>
      <c r="AX25" s="57" t="e">
        <f>IF(AND(ISNUMBER($U25),COUNT($U$4:$U25)=AX$2),$G25,IF($H25="Hold",AX24,IF(COUNT($U$4:$U25)=AX$2,$V25+AX24,NA())))</f>
        <v>#N/A</v>
      </c>
      <c r="AY25" s="57" t="e">
        <f>IF(AND(ISNUMBER($U25),COUNT($U$4:$U25)=AY$2),$G25,IF($H25="Hold",AY24,IF(COUNT($U$4:$U25)=AY$2,$V25+AY24,NA())))</f>
        <v>#N/A</v>
      </c>
      <c r="AZ25" s="57" t="e">
        <f>IF(AND(ISNUMBER($U25),COUNT($U$4:$U25)=AZ$2),$G25,IF($H25="Hold",AZ24,IF(COUNT($U$4:$U25)=AZ$2,$V25+AZ24,NA())))</f>
        <v>#N/A</v>
      </c>
      <c r="BA25" s="57" t="e">
        <f>IF(AND(ISNUMBER($U25),COUNT($U$4:$U25)=BA$2),$G25,IF($H25="Hold",BA24,IF(COUNT($U$4:$U25)=BA$2,$V25+BA24,NA())))</f>
        <v>#N/A</v>
      </c>
      <c r="BB25" s="57" t="e">
        <f>IF(AND(ISNUMBER($U25),COUNT($U$4:$U25)=BB$2),$G25,IF($H25="Hold",BB24,IF(COUNT($U$4:$U25)=BB$2,$V25+BB24,NA())))</f>
        <v>#N/A</v>
      </c>
      <c r="BC25" s="57" t="e">
        <f>IF(AND(ISNUMBER($U25),COUNT($U$4:$U25)=BC$2),$G25,IF($H25="Hold",BC24,IF(COUNT($U$4:$U25)=BC$2,$V25+BC24,NA())))</f>
        <v>#N/A</v>
      </c>
      <c r="BD25" s="57" t="e">
        <f>IF(AND(ISNUMBER($U25),COUNT($U$4:$U25)=BD$2),$G25,IF($H25="Hold",BD24,IF(COUNT($U$4:$U25)=BD$2,$V25+BD24,NA())))</f>
        <v>#N/A</v>
      </c>
      <c r="BE25" s="57" t="e">
        <f>IF(AND(ISNUMBER($U25),COUNT($U$4:$U25)=BE$2),$G25,IF($H25="Hold",BE24,IF(COUNT($U$4:$U25)=BE$2,$V25+BE24,NA())))</f>
        <v>#N/A</v>
      </c>
      <c r="BF25" s="57" t="e">
        <f>IF(AND(ISNUMBER($U25),COUNT($U$4:$U25)=BF$2),$G25,IF($H25="Hold",BF24,IF(COUNT($U$4:$U25)=BF$2,$V25+BF24,NA())))</f>
        <v>#N/A</v>
      </c>
      <c r="BG25" s="57" t="e">
        <f>IF(AND(ISNUMBER($U25),COUNT($U$4:$U25)=BG$2),$G25,IF($H25="Hold",BG24,IF(COUNT($U$4:$U25)=BG$2,$V25+BG24,NA())))</f>
        <v>#N/A</v>
      </c>
      <c r="BH25" s="55" t="e">
        <f>IF(AND(COUNT($U$4:$U25)=BH$2,$H25="Hold"),"Hold",NA())</f>
        <v>#N/A</v>
      </c>
      <c r="BI25" s="55" t="e">
        <f>IF(AND(COUNT($U$4:$U25)=BI$2,$H25="Hold"),"Hold",NA())</f>
        <v>#N/A</v>
      </c>
      <c r="BJ25" s="55" t="e">
        <f>IF(AND(COUNT($U$4:$U25)=BJ$2,$H25="Hold"),"Hold",NA())</f>
        <v>#N/A</v>
      </c>
      <c r="BK25" s="55" t="e">
        <f>IF(AND(COUNT($U$4:$U25)=BK$2,$H25="Hold"),"Hold",NA())</f>
        <v>#N/A</v>
      </c>
      <c r="BL25" s="55" t="e">
        <f>IF(AND(COUNT($U$4:$U25)=BL$2,$H25="Hold"),"Hold",NA())</f>
        <v>#N/A</v>
      </c>
      <c r="BM25" s="55" t="e">
        <f>IF(AND(COUNT($U$4:$U25)=BM$2,$H25="Hold"),"Hold",NA())</f>
        <v>#N/A</v>
      </c>
      <c r="BN25" s="55" t="e">
        <f>IF(AND(COUNT($U$4:$U25)=BN$2,$H25="Hold"),"Hold",NA())</f>
        <v>#N/A</v>
      </c>
      <c r="BO25" s="55" t="e">
        <f>IF(AND(COUNT($U$4:$U25)=BO$2,$H25="Hold"),"Hold",NA())</f>
        <v>#N/A</v>
      </c>
      <c r="BP25" s="55" t="e">
        <f>IF(AND(COUNT($U$4:$U25)=BP$2,$H25="Hold"),"Hold",NA())</f>
        <v>#N/A</v>
      </c>
      <c r="BQ25" s="55" t="e">
        <f>IF(AND(COUNT($U$4:$U25)=BQ$2,$H25="Hold"),"Hold",NA())</f>
        <v>#N/A</v>
      </c>
      <c r="BR25" s="55" t="e">
        <f>IF(AND(COUNT($U$4:$U25)=BR$2,$H25="Hold"),"Hold",NA())</f>
        <v>#N/A</v>
      </c>
      <c r="BS25" s="55" t="e">
        <f>IF(AND(COUNT($U$4:$U25)=BS$2,$H25="Hold"),"Hold",NA())</f>
        <v>#N/A</v>
      </c>
    </row>
    <row r="26" spans="1:71" s="96" customFormat="1" ht="18.75" customHeight="1" x14ac:dyDescent="0.25">
      <c r="B26" s="61" t="str">
        <f>IF(ISBLANK($A$1),"","This worksheet was created by Mike Braun for the Pulaski County School District.  (Delete contents of Cell A1.)")</f>
        <v/>
      </c>
      <c r="C26" s="95"/>
      <c r="D26" s="9">
        <f t="shared" si="2"/>
        <v>44</v>
      </c>
      <c r="E26" s="10">
        <f t="shared" si="3"/>
        <v>42898</v>
      </c>
      <c r="F26" s="5" t="str">
        <f>IFERROR(IF(COUNT(G$4:G26)=0,"",IF(H26="Hold",F25,IF(ISNUMBER(U26),G26,F25+V26))),"")</f>
        <v/>
      </c>
      <c r="G26" s="14"/>
      <c r="H26" s="27"/>
      <c r="I26" s="17"/>
      <c r="J26" s="93"/>
      <c r="K26" s="41"/>
      <c r="L26" s="152"/>
      <c r="M26" s="152"/>
      <c r="N26" s="152"/>
      <c r="O26" s="152"/>
      <c r="P26" s="42"/>
      <c r="R26" s="46">
        <v>23</v>
      </c>
      <c r="S26" s="47" t="e">
        <f t="shared" si="0"/>
        <v>#N/A</v>
      </c>
      <c r="T26" s="47"/>
      <c r="U26" s="52" t="str">
        <f>IF(H26="30 Mins",$N$19,IF(H26="45 Mins",$N$20,IF(H26="60 Mins",$N$21,IF(H26="Alt 1",$N$22,IF(H26="Alt 2",$N$23,IF(H26="Alt 3",$N$24,IF(H26="Alt 4",$N$25,IF(H26="Alt 5",#REF!,IF(H26="Change",V25,"")))))))))</f>
        <v/>
      </c>
      <c r="V26" s="53" t="e">
        <f>IF(COUNT(U$4:U26)=0,NA(),IF(ISNUMBER(U26),U26,V25))</f>
        <v>#N/A</v>
      </c>
      <c r="W26" s="48" t="e">
        <f t="shared" si="1"/>
        <v>#N/A</v>
      </c>
      <c r="X26" s="73" t="str">
        <f>IF(AND(ISNUMBER($S26),COUNT($U$4:$U26)=X$2),$S26,"")</f>
        <v/>
      </c>
      <c r="Y26" s="73" t="str">
        <f>IF(AND(ISNUMBER($S26),COUNT($U$4:$U26)=Y$2),$S26,"")</f>
        <v/>
      </c>
      <c r="Z26" s="73" t="str">
        <f>IF(AND(ISNUMBER($S26),COUNT($U$4:$U26)=Z$2),$S26,"")</f>
        <v/>
      </c>
      <c r="AA26" s="73" t="str">
        <f>IF(AND(ISNUMBER($S26),COUNT($U$4:$U26)=AA$2),$S26,"")</f>
        <v/>
      </c>
      <c r="AB26" s="73" t="str">
        <f>IF(AND(ISNUMBER($S26),COUNT($U$4:$U26)=AB$2),$S26,"")</f>
        <v/>
      </c>
      <c r="AC26" s="73" t="str">
        <f>IF(AND(ISNUMBER($S26),COUNT($U$4:$U26)=AC$2),$S26,"")</f>
        <v/>
      </c>
      <c r="AD26" s="73" t="str">
        <f>IF(AND(ISNUMBER($S26),COUNT($U$4:$U26)=AD$2),$S26,"")</f>
        <v/>
      </c>
      <c r="AE26" s="73" t="str">
        <f>IF(AND(ISNUMBER($S26),COUNT($U$4:$U26)=AE$2),$S26,"")</f>
        <v/>
      </c>
      <c r="AF26" s="73" t="str">
        <f>IF(AND(ISNUMBER($S26),COUNT($U$4:$U26)=AF$2),$S26,"")</f>
        <v/>
      </c>
      <c r="AG26" s="73" t="str">
        <f>IF(AND(ISNUMBER($S26),COUNT($U$4:$U26)=AG$2),$S26,"")</f>
        <v/>
      </c>
      <c r="AH26" s="73" t="str">
        <f>IF(AND(ISNUMBER($S26),COUNT($U$4:$U26)=AH$2),$S26,"")</f>
        <v/>
      </c>
      <c r="AI26" s="73" t="str">
        <f>IF(AND(ISNUMBER($S26),COUNT($U$4:$U26)=AI$2),$S26,"")</f>
        <v/>
      </c>
      <c r="AJ26" s="51" t="e">
        <f>IFERROR(IF(COUNT($U$4:$U26)&lt;&gt;AJ$2,NA(),SLOPE(X$4:X$26,$R$4:$R$26)*($R26-COUNTIF(BH$4:BH26,"Hold"))+INTERCEPT(X$4:X$26,$R$4:$R$26)),NA())</f>
        <v>#N/A</v>
      </c>
      <c r="AK26" s="51" t="e">
        <f>IFERROR(IF(COUNT($U$4:$U26)&lt;&gt;AK$2,NA(),SLOPE(Y$4:Y$26,$R$4:$R$26)*($R26-COUNTIF(BI$4:BI26,"Hold"))+INTERCEPT(Y$4:Y$26,$R$4:$R$26)),NA())</f>
        <v>#N/A</v>
      </c>
      <c r="AL26" s="51" t="e">
        <f>IFERROR(IF(COUNT($U$4:$U26)&lt;&gt;AL$2,NA(),SLOPE(Z$4:Z$26,$R$4:$R$26)*($R26-COUNTIF(BJ$4:BJ26,"Hold"))+INTERCEPT(Z$4:Z$26,$R$4:$R$26)),NA())</f>
        <v>#N/A</v>
      </c>
      <c r="AM26" s="51" t="e">
        <f>IFERROR(IF(COUNT($U$4:$U26)&lt;&gt;AM$2,NA(),SLOPE(AA$4:AA$26,$R$4:$R$26)*($R26-COUNTIF(BK$4:BK26,"Hold"))+INTERCEPT(AA$4:AA$26,$R$4:$R$26)),NA())</f>
        <v>#N/A</v>
      </c>
      <c r="AN26" s="51" t="e">
        <f>IFERROR(IF(COUNT($U$4:$U26)&lt;&gt;AN$2,NA(),SLOPE(AB$4:AB$26,$R$4:$R$26)*($R26-COUNTIF(BL$4:BL26,"Hold"))+INTERCEPT(AB$4:AB$26,$R$4:$R$26)),NA())</f>
        <v>#N/A</v>
      </c>
      <c r="AO26" s="51" t="e">
        <f>IFERROR(IF(COUNT($U$4:$U26)&lt;&gt;AO$2,NA(),SLOPE(AC$4:AC$26,$R$4:$R$26)*($R26-COUNTIF(BM$4:BM26,"Hold"))+INTERCEPT(AC$4:AC$26,$R$4:$R$26)),NA())</f>
        <v>#N/A</v>
      </c>
      <c r="AP26" s="51" t="e">
        <f>IFERROR(IF(COUNT($U$4:$U26)&lt;&gt;AP$2,NA(),SLOPE(AD$4:AD$26,$R$4:$R$26)*($R26-COUNTIF(BN$4:BN26,"Hold"))+INTERCEPT(AD$4:AD$26,$R$4:$R$26)),NA())</f>
        <v>#N/A</v>
      </c>
      <c r="AQ26" s="51" t="e">
        <f>IFERROR(IF(COUNT($U$4:$U26)&lt;&gt;AQ$2,NA(),SLOPE(AE$4:AE$26,$R$4:$R$26)*($R26-COUNTIF(BO$4:BO26,"Hold"))+INTERCEPT(AE$4:AE$26,$R$4:$R$26)),NA())</f>
        <v>#N/A</v>
      </c>
      <c r="AR26" s="51" t="e">
        <f>IFERROR(IF(COUNT($U$4:$U26)&lt;&gt;AR$2,NA(),SLOPE(AF$4:AF$26,$R$4:$R$26)*($R26-COUNTIF(BP$4:BP26,"Hold"))+INTERCEPT(AF$4:AF$26,$R$4:$R$26)),NA())</f>
        <v>#N/A</v>
      </c>
      <c r="AS26" s="51" t="e">
        <f>IFERROR(IF(COUNT($U$4:$U26)&lt;&gt;AS$2,NA(),SLOPE(AG$4:AG$26,$R$4:$R$26)*($R26-COUNTIF(BQ$4:BQ26,"Hold"))+INTERCEPT(AG$4:AG$26,$R$4:$R$26)),NA())</f>
        <v>#N/A</v>
      </c>
      <c r="AT26" s="51" t="e">
        <f>IFERROR(IF(COUNT($U$4:$U26)&lt;&gt;AT$2,NA(),SLOPE(AH$4:AH$26,$R$4:$R$26)*($R26-COUNTIF(BR$4:BR26,"Hold"))+INTERCEPT(AH$4:AH$26,$R$4:$R$26)),NA())</f>
        <v>#N/A</v>
      </c>
      <c r="AU26" s="51" t="e">
        <f>IFERROR(IF(COUNT($U$4:$U26)&lt;&gt;AU$2,NA(),SLOPE(AI$4:AI$26,$R$4:$R$26)*($R26-COUNTIF(BS$4:BS26,"Hold"))+INTERCEPT(AI$4:AI$26,$R$4:$R$26)),NA())</f>
        <v>#N/A</v>
      </c>
      <c r="AV26" s="57" t="e">
        <f>IF(AND(ISNUMBER($U26),COUNT($U$4:$U26)=AV$2),$G26,IF($H26="Hold",AV25,IF(COUNT($U$4:$U26)=AV$2,$V26+AV25,NA())))</f>
        <v>#N/A</v>
      </c>
      <c r="AW26" s="57" t="e">
        <f>IF(AND(ISNUMBER($U26),COUNT($U$4:$U26)=AW$2),$G26,IF($H26="Hold",AW25,IF(COUNT($U$4:$U26)=AW$2,$V26+AW25,NA())))</f>
        <v>#N/A</v>
      </c>
      <c r="AX26" s="57" t="e">
        <f>IF(AND(ISNUMBER($U26),COUNT($U$4:$U26)=AX$2),$G26,IF($H26="Hold",AX25,IF(COUNT($U$4:$U26)=AX$2,$V26+AX25,NA())))</f>
        <v>#N/A</v>
      </c>
      <c r="AY26" s="57" t="e">
        <f>IF(AND(ISNUMBER($U26),COUNT($U$4:$U26)=AY$2),$G26,IF($H26="Hold",AY25,IF(COUNT($U$4:$U26)=AY$2,$V26+AY25,NA())))</f>
        <v>#N/A</v>
      </c>
      <c r="AZ26" s="57" t="e">
        <f>IF(AND(ISNUMBER($U26),COUNT($U$4:$U26)=AZ$2),$G26,IF($H26="Hold",AZ25,IF(COUNT($U$4:$U26)=AZ$2,$V26+AZ25,NA())))</f>
        <v>#N/A</v>
      </c>
      <c r="BA26" s="57" t="e">
        <f>IF(AND(ISNUMBER($U26),COUNT($U$4:$U26)=BA$2),$G26,IF($H26="Hold",BA25,IF(COUNT($U$4:$U26)=BA$2,$V26+BA25,NA())))</f>
        <v>#N/A</v>
      </c>
      <c r="BB26" s="57" t="e">
        <f>IF(AND(ISNUMBER($U26),COUNT($U$4:$U26)=BB$2),$G26,IF($H26="Hold",BB25,IF(COUNT($U$4:$U26)=BB$2,$V26+BB25,NA())))</f>
        <v>#N/A</v>
      </c>
      <c r="BC26" s="57" t="e">
        <f>IF(AND(ISNUMBER($U26),COUNT($U$4:$U26)=BC$2),$G26,IF($H26="Hold",BC25,IF(COUNT($U$4:$U26)=BC$2,$V26+BC25,NA())))</f>
        <v>#N/A</v>
      </c>
      <c r="BD26" s="57" t="e">
        <f>IF(AND(ISNUMBER($U26),COUNT($U$4:$U26)=BD$2),$G26,IF($H26="Hold",BD25,IF(COUNT($U$4:$U26)=BD$2,$V26+BD25,NA())))</f>
        <v>#N/A</v>
      </c>
      <c r="BE26" s="57" t="e">
        <f>IF(AND(ISNUMBER($U26),COUNT($U$4:$U26)=BE$2),$G26,IF($H26="Hold",BE25,IF(COUNT($U$4:$U26)=BE$2,$V26+BE25,NA())))</f>
        <v>#N/A</v>
      </c>
      <c r="BF26" s="57" t="e">
        <f>IF(AND(ISNUMBER($U26),COUNT($U$4:$U26)=BF$2),$G26,IF($H26="Hold",BF25,IF(COUNT($U$4:$U26)=BF$2,$V26+BF25,NA())))</f>
        <v>#N/A</v>
      </c>
      <c r="BG26" s="57" t="e">
        <f>IF(AND(ISNUMBER($U26),COUNT($U$4:$U26)=BG$2),$G26,IF($H26="Hold",BG25,IF(COUNT($U$4:$U26)=BG$2,$V26+BG25,NA())))</f>
        <v>#N/A</v>
      </c>
      <c r="BH26" s="55" t="e">
        <f>IF(AND(COUNT($U$4:$U26)=BH$2,$H26="Hold"),"Hold",NA())</f>
        <v>#N/A</v>
      </c>
      <c r="BI26" s="55" t="e">
        <f>IF(AND(COUNT($U$4:$U26)=BI$2,$H26="Hold"),"Hold",NA())</f>
        <v>#N/A</v>
      </c>
      <c r="BJ26" s="55" t="e">
        <f>IF(AND(COUNT($U$4:$U26)=BJ$2,$H26="Hold"),"Hold",NA())</f>
        <v>#N/A</v>
      </c>
      <c r="BK26" s="55" t="e">
        <f>IF(AND(COUNT($U$4:$U26)=BK$2,$H26="Hold"),"Hold",NA())</f>
        <v>#N/A</v>
      </c>
      <c r="BL26" s="55" t="e">
        <f>IF(AND(COUNT($U$4:$U26)=BL$2,$H26="Hold"),"Hold",NA())</f>
        <v>#N/A</v>
      </c>
      <c r="BM26" s="55" t="e">
        <f>IF(AND(COUNT($U$4:$U26)=BM$2,$H26="Hold"),"Hold",NA())</f>
        <v>#N/A</v>
      </c>
      <c r="BN26" s="55" t="e">
        <f>IF(AND(COUNT($U$4:$U26)=BN$2,$H26="Hold"),"Hold",NA())</f>
        <v>#N/A</v>
      </c>
      <c r="BO26" s="55" t="e">
        <f>IF(AND(COUNT($U$4:$U26)=BO$2,$H26="Hold"),"Hold",NA())</f>
        <v>#N/A</v>
      </c>
      <c r="BP26" s="55" t="e">
        <f>IF(AND(COUNT($U$4:$U26)=BP$2,$H26="Hold"),"Hold",NA())</f>
        <v>#N/A</v>
      </c>
      <c r="BQ26" s="55" t="e">
        <f>IF(AND(COUNT($U$4:$U26)=BQ$2,$H26="Hold"),"Hold",NA())</f>
        <v>#N/A</v>
      </c>
      <c r="BR26" s="55" t="e">
        <f>IF(AND(COUNT($U$4:$U26)=BR$2,$H26="Hold"),"Hold",NA())</f>
        <v>#N/A</v>
      </c>
      <c r="BS26" s="55" t="e">
        <f>IF(AND(COUNT($U$4:$U26)=BS$2,$H26="Hold"),"Hold",NA())</f>
        <v>#N/A</v>
      </c>
    </row>
    <row r="27" spans="1:71" s="96" customFormat="1" ht="8.25" customHeight="1" x14ac:dyDescent="0.3">
      <c r="B27" s="98"/>
      <c r="C27" s="95"/>
      <c r="D27" s="140" t="s">
        <v>87</v>
      </c>
      <c r="E27" s="140"/>
      <c r="F27" s="140"/>
      <c r="G27" s="140"/>
      <c r="H27" s="140"/>
      <c r="I27" s="140"/>
      <c r="J27" s="15"/>
      <c r="K27" s="88"/>
      <c r="L27" s="149" t="s">
        <v>85</v>
      </c>
      <c r="M27" s="149"/>
      <c r="N27" s="149"/>
      <c r="O27" s="149"/>
      <c r="R27" s="11"/>
      <c r="S27" s="11"/>
      <c r="T27" s="11"/>
      <c r="U27" s="100"/>
      <c r="V27" s="100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71" s="96" customFormat="1" ht="18.75" customHeight="1" x14ac:dyDescent="0.25">
      <c r="B28" s="130" t="s">
        <v>18</v>
      </c>
      <c r="C28" s="95"/>
      <c r="D28" s="141"/>
      <c r="E28" s="141"/>
      <c r="F28" s="141"/>
      <c r="G28" s="141"/>
      <c r="H28" s="141"/>
      <c r="I28" s="141"/>
      <c r="J28" s="101"/>
      <c r="L28" s="150"/>
      <c r="M28" s="150"/>
      <c r="N28" s="150"/>
      <c r="O28" s="150"/>
      <c r="P28" s="117"/>
      <c r="Q28" s="117"/>
    </row>
    <row r="29" spans="1:71" s="96" customFormat="1" ht="31.5" x14ac:dyDescent="0.25">
      <c r="A29" s="2"/>
      <c r="B29" s="80" t="s">
        <v>76</v>
      </c>
      <c r="C29" s="88"/>
      <c r="J29" s="101"/>
      <c r="L29" s="118"/>
      <c r="M29" s="118"/>
      <c r="N29" s="118"/>
      <c r="O29" s="118"/>
      <c r="P29" s="116"/>
      <c r="Q29" s="116"/>
    </row>
    <row r="30" spans="1:71" s="96" customFormat="1" ht="18.75" customHeight="1" x14ac:dyDescent="0.25">
      <c r="A30" s="2"/>
      <c r="B30" s="119" t="s">
        <v>74</v>
      </c>
      <c r="C30" s="88"/>
      <c r="J30" s="101"/>
      <c r="K30" s="88"/>
      <c r="L30" s="131"/>
      <c r="M30" s="88"/>
      <c r="N30" s="88"/>
      <c r="O30" s="88"/>
      <c r="P30" s="102"/>
    </row>
    <row r="31" spans="1:71" s="2" customFormat="1" ht="18.75" customHeight="1" x14ac:dyDescent="0.25">
      <c r="B31" s="103"/>
      <c r="C31" s="88"/>
      <c r="J31" s="15"/>
      <c r="K31" s="88"/>
      <c r="L31" s="104"/>
      <c r="M31" s="104"/>
      <c r="N31" s="104"/>
      <c r="O31" s="105"/>
      <c r="P31" s="106"/>
    </row>
    <row r="32" spans="1:71" s="2" customFormat="1" ht="18.75" customHeight="1" x14ac:dyDescent="0.25">
      <c r="A32" s="12"/>
      <c r="C32" s="104"/>
      <c r="J32" s="15"/>
      <c r="L32" s="88"/>
      <c r="M32" s="88"/>
      <c r="N32" s="88"/>
      <c r="O32" s="88"/>
      <c r="P32" s="102"/>
    </row>
    <row r="33" spans="1:16" s="2" customFormat="1" ht="18.75" customHeight="1" x14ac:dyDescent="0.25">
      <c r="C33" s="88"/>
      <c r="D33" s="102"/>
      <c r="E33" s="107"/>
      <c r="F33" s="107"/>
      <c r="G33" s="108"/>
      <c r="H33" s="99"/>
      <c r="I33" s="3"/>
      <c r="J33" s="3"/>
      <c r="L33" s="88"/>
      <c r="M33" s="88"/>
      <c r="N33" s="88"/>
      <c r="O33" s="88"/>
      <c r="P33" s="102"/>
    </row>
    <row r="34" spans="1:16" ht="49.5" customHeight="1" x14ac:dyDescent="0.25">
      <c r="A34" s="2"/>
      <c r="B34" s="2"/>
      <c r="C34" s="88"/>
      <c r="K34" s="2"/>
      <c r="L34" s="2"/>
      <c r="M34" s="2"/>
      <c r="N34" s="2"/>
      <c r="O34" s="2"/>
      <c r="P34" s="19"/>
    </row>
    <row r="35" spans="1:16" s="2" customFormat="1" ht="15" customHeight="1" x14ac:dyDescent="0.25">
      <c r="D35" s="102"/>
      <c r="E35" s="107"/>
      <c r="F35" s="107"/>
      <c r="G35" s="113"/>
      <c r="H35" s="113"/>
      <c r="I35" s="114"/>
      <c r="J35" s="49"/>
      <c r="P35" s="19"/>
    </row>
    <row r="36" spans="1:16" s="2" customFormat="1" ht="15" customHeight="1" x14ac:dyDescent="0.25">
      <c r="D36" s="102"/>
      <c r="E36" s="107"/>
      <c r="F36" s="107"/>
      <c r="G36" s="113"/>
      <c r="H36" s="113"/>
      <c r="I36" s="114"/>
      <c r="J36" s="49"/>
      <c r="P36" s="19"/>
    </row>
    <row r="37" spans="1:16" s="2" customFormat="1" ht="15" customHeight="1" x14ac:dyDescent="0.25">
      <c r="D37" s="19"/>
      <c r="E37" s="15"/>
      <c r="F37" s="15"/>
      <c r="J37" s="15"/>
      <c r="P37" s="19"/>
    </row>
    <row r="38" spans="1:16" s="2" customFormat="1" ht="15" customHeight="1" x14ac:dyDescent="0.25">
      <c r="D38" s="19"/>
      <c r="E38" s="15"/>
      <c r="F38" s="15"/>
      <c r="J38" s="15"/>
      <c r="P38" s="19"/>
    </row>
    <row r="39" spans="1:16" s="2" customFormat="1" ht="15" customHeight="1" x14ac:dyDescent="0.25">
      <c r="D39" s="19"/>
      <c r="E39" s="15"/>
      <c r="F39" s="15"/>
      <c r="J39" s="15"/>
      <c r="P39" s="19"/>
    </row>
    <row r="40" spans="1:16" s="2" customFormat="1" ht="15" customHeight="1" x14ac:dyDescent="0.25">
      <c r="D40" s="19"/>
      <c r="E40" s="15"/>
      <c r="F40" s="15"/>
      <c r="J40" s="15"/>
      <c r="P40" s="19"/>
    </row>
    <row r="41" spans="1:16" s="2" customFormat="1" ht="15" customHeight="1" x14ac:dyDescent="0.25">
      <c r="D41" s="19"/>
      <c r="E41" s="15"/>
      <c r="F41" s="15"/>
      <c r="J41" s="15"/>
      <c r="P41" s="19"/>
    </row>
    <row r="42" spans="1:16" s="2" customFormat="1" ht="15" customHeight="1" x14ac:dyDescent="0.25">
      <c r="D42" s="19"/>
      <c r="E42" s="15"/>
      <c r="F42" s="15"/>
      <c r="J42" s="15"/>
      <c r="P42" s="19"/>
    </row>
    <row r="43" spans="1:16" s="2" customFormat="1" ht="15" customHeight="1" x14ac:dyDescent="0.25">
      <c r="D43" s="19"/>
      <c r="E43" s="15"/>
      <c r="F43" s="15"/>
      <c r="J43" s="15"/>
      <c r="P43" s="19"/>
    </row>
    <row r="44" spans="1:16" s="2" customFormat="1" ht="15" customHeight="1" x14ac:dyDescent="0.25">
      <c r="D44" s="19"/>
      <c r="E44" s="15"/>
      <c r="F44" s="15"/>
      <c r="J44" s="15"/>
      <c r="P44" s="19"/>
    </row>
    <row r="45" spans="1:16" s="2" customFormat="1" ht="15" customHeight="1" x14ac:dyDescent="0.25">
      <c r="D45" s="19"/>
      <c r="E45" s="15"/>
      <c r="F45" s="15"/>
      <c r="J45" s="15"/>
      <c r="P45" s="19"/>
    </row>
    <row r="46" spans="1:16" s="2" customFormat="1" ht="15" customHeight="1" x14ac:dyDescent="0.25">
      <c r="D46" s="19"/>
      <c r="E46" s="15"/>
      <c r="F46" s="15"/>
      <c r="J46" s="15"/>
      <c r="P46" s="19"/>
    </row>
    <row r="47" spans="1:16" s="2" customFormat="1" ht="15" customHeight="1" x14ac:dyDescent="0.25">
      <c r="D47" s="19"/>
      <c r="E47" s="15"/>
      <c r="F47" s="15"/>
      <c r="J47" s="15"/>
      <c r="P47" s="19"/>
    </row>
    <row r="48" spans="1:16" s="2" customFormat="1" ht="15" customHeight="1" x14ac:dyDescent="0.25">
      <c r="D48" s="19"/>
      <c r="E48" s="15"/>
      <c r="F48" s="15"/>
      <c r="J48" s="15"/>
      <c r="P48" s="19"/>
    </row>
    <row r="49" spans="1:59" s="2" customFormat="1" ht="15" customHeight="1" x14ac:dyDescent="0.25">
      <c r="D49" s="19"/>
      <c r="E49" s="15"/>
      <c r="F49" s="15"/>
      <c r="J49" s="15"/>
      <c r="P49" s="19"/>
    </row>
    <row r="50" spans="1:59" s="2" customFormat="1" ht="15" customHeight="1" x14ac:dyDescent="0.25">
      <c r="D50" s="19"/>
      <c r="E50" s="15"/>
      <c r="F50" s="15"/>
      <c r="J50" s="15"/>
      <c r="P50" s="19"/>
    </row>
    <row r="51" spans="1:59" s="2" customFormat="1" ht="15" customHeight="1" x14ac:dyDescent="0.25">
      <c r="D51" s="19"/>
      <c r="E51" s="15"/>
      <c r="F51" s="15"/>
      <c r="J51" s="15"/>
      <c r="P51" s="19"/>
    </row>
    <row r="52" spans="1:59" s="2" customFormat="1" ht="15" customHeight="1" x14ac:dyDescent="0.25">
      <c r="B52" s="12"/>
      <c r="D52" s="19"/>
      <c r="E52" s="15"/>
      <c r="F52" s="15"/>
      <c r="J52" s="15"/>
      <c r="K52" s="12"/>
      <c r="P52" s="19"/>
    </row>
    <row r="53" spans="1:59" s="2" customFormat="1" ht="15" customHeight="1" x14ac:dyDescent="0.25">
      <c r="B53" s="12"/>
      <c r="D53" s="19"/>
      <c r="E53" s="15"/>
      <c r="F53" s="15"/>
      <c r="J53" s="15"/>
      <c r="K53" s="12"/>
      <c r="P53" s="19"/>
    </row>
    <row r="54" spans="1:59" s="2" customFormat="1" ht="15" customHeight="1" x14ac:dyDescent="0.25">
      <c r="B54" s="12"/>
      <c r="D54" s="19"/>
      <c r="E54" s="15"/>
      <c r="F54" s="15"/>
      <c r="J54" s="15"/>
      <c r="K54" s="12"/>
      <c r="L54" s="12"/>
      <c r="M54" s="12"/>
      <c r="N54" s="12"/>
      <c r="O54" s="12"/>
      <c r="P54" s="20"/>
    </row>
    <row r="55" spans="1:59" s="2" customFormat="1" ht="14.1" customHeight="1" x14ac:dyDescent="0.25">
      <c r="A55" s="12"/>
      <c r="B55" s="12"/>
      <c r="C55" s="12"/>
      <c r="D55" s="19"/>
      <c r="E55" s="15"/>
      <c r="F55" s="15"/>
      <c r="J55" s="15"/>
      <c r="K55" s="12"/>
      <c r="L55" s="12"/>
      <c r="M55" s="12"/>
      <c r="N55" s="12"/>
      <c r="O55" s="12"/>
      <c r="P55" s="20"/>
    </row>
    <row r="56" spans="1:59" s="2" customFormat="1" ht="14.1" customHeight="1" x14ac:dyDescent="0.25">
      <c r="A56" s="12"/>
      <c r="B56" s="12"/>
      <c r="C56" s="12"/>
      <c r="D56" s="19"/>
      <c r="E56" s="15"/>
      <c r="F56" s="15"/>
      <c r="J56" s="15"/>
      <c r="K56" s="12"/>
      <c r="L56" s="12"/>
      <c r="M56" s="12"/>
      <c r="N56" s="12"/>
      <c r="O56" s="12"/>
      <c r="P56" s="20"/>
    </row>
    <row r="57" spans="1:59" ht="14.1" customHeight="1" x14ac:dyDescent="0.25">
      <c r="C57" s="12"/>
      <c r="D57" s="20"/>
      <c r="E57" s="16"/>
      <c r="F57" s="16"/>
      <c r="G57" s="12"/>
      <c r="H57" s="12"/>
      <c r="I57" s="12"/>
      <c r="J57" s="16"/>
      <c r="K57" s="12"/>
      <c r="L57" s="12"/>
      <c r="M57" s="12"/>
      <c r="N57" s="12"/>
      <c r="O57" s="12"/>
      <c r="P57" s="20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59" ht="14.1" customHeight="1" x14ac:dyDescent="0.25">
      <c r="C58" s="12"/>
      <c r="D58" s="20"/>
      <c r="E58" s="16"/>
      <c r="F58" s="16"/>
      <c r="G58" s="12"/>
      <c r="H58" s="12"/>
      <c r="I58" s="12"/>
      <c r="J58" s="16"/>
      <c r="L58" s="12"/>
      <c r="M58" s="12"/>
      <c r="N58" s="12"/>
      <c r="O58" s="12"/>
      <c r="P58" s="20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59" ht="14.1" customHeight="1" x14ac:dyDescent="0.25">
      <c r="C59" s="12"/>
      <c r="D59" s="20"/>
      <c r="E59" s="16"/>
      <c r="F59" s="16"/>
      <c r="G59" s="12"/>
      <c r="H59" s="12"/>
      <c r="I59" s="12"/>
      <c r="J59" s="16"/>
      <c r="L59" s="12"/>
      <c r="M59" s="12"/>
      <c r="N59" s="12"/>
      <c r="O59" s="12"/>
      <c r="P59" s="20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0" spans="1:59" ht="14.1" customHeight="1" x14ac:dyDescent="0.25">
      <c r="C60" s="12"/>
      <c r="D60" s="20"/>
      <c r="E60" s="16"/>
      <c r="F60" s="16"/>
      <c r="G60" s="12"/>
      <c r="H60" s="12"/>
      <c r="I60" s="12"/>
      <c r="J60" s="16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</row>
    <row r="61" spans="1:59" ht="14.1" customHeight="1" x14ac:dyDescent="0.25">
      <c r="D61" s="20"/>
      <c r="E61" s="16"/>
      <c r="F61" s="16"/>
      <c r="G61" s="12"/>
      <c r="H61" s="12"/>
      <c r="I61" s="12"/>
      <c r="J61" s="16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</row>
    <row r="62" spans="1:59" ht="14.1" customHeight="1" x14ac:dyDescent="0.25">
      <c r="D62" s="20"/>
      <c r="E62" s="16"/>
      <c r="F62" s="16"/>
      <c r="G62" s="12"/>
      <c r="H62" s="12"/>
      <c r="I62" s="12"/>
      <c r="J62" s="16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3" spans="1:59" ht="14.1" customHeight="1" x14ac:dyDescent="0.25">
      <c r="Q63" s="115"/>
    </row>
    <row r="65" spans="17:17" ht="14.1" customHeight="1" x14ac:dyDescent="0.25">
      <c r="Q65" s="115"/>
    </row>
    <row r="67" spans="17:17" ht="14.1" customHeight="1" x14ac:dyDescent="0.25">
      <c r="Q67" s="115"/>
    </row>
    <row r="69" spans="17:17" ht="14.1" customHeight="1" x14ac:dyDescent="0.25">
      <c r="Q69" s="115"/>
    </row>
    <row r="71" spans="17:17" ht="14.1" customHeight="1" x14ac:dyDescent="0.25">
      <c r="Q71" s="115"/>
    </row>
    <row r="73" spans="17:17" ht="14.1" customHeight="1" x14ac:dyDescent="0.25">
      <c r="Q73" s="115"/>
    </row>
    <row r="75" spans="17:17" ht="14.1" customHeight="1" x14ac:dyDescent="0.25">
      <c r="Q75" s="115"/>
    </row>
    <row r="77" spans="17:17" ht="14.1" customHeight="1" x14ac:dyDescent="0.25">
      <c r="Q77" s="115"/>
    </row>
  </sheetData>
  <sheetProtection algorithmName="SHA-512" hashValue="XTzoBpOw6XEr/1KbqidLjIU/1CrBMXqZ3ZX7mNHxZKRG5aq5OFWDaZVY1nn73Kgb1byXXfEBK3xherKGfK9c4w==" saltValue="fvk0wZLYl1BiC0apZvKDiw==" spinCount="100000" sheet="1" objects="1" scenarios="1" sort="0"/>
  <mergeCells count="22">
    <mergeCell ref="L13:M13"/>
    <mergeCell ref="D2:H2"/>
    <mergeCell ref="B3:B4"/>
    <mergeCell ref="L3:O3"/>
    <mergeCell ref="L4:M4"/>
    <mergeCell ref="N4:O4"/>
    <mergeCell ref="L5:M5"/>
    <mergeCell ref="N5:O5"/>
    <mergeCell ref="L7:O7"/>
    <mergeCell ref="L8:M8"/>
    <mergeCell ref="N8:O8"/>
    <mergeCell ref="L9:M9"/>
    <mergeCell ref="L11:O11"/>
    <mergeCell ref="L24:O26"/>
    <mergeCell ref="D27:I28"/>
    <mergeCell ref="L27:O28"/>
    <mergeCell ref="L14:M14"/>
    <mergeCell ref="L15:M15"/>
    <mergeCell ref="L16:M16"/>
    <mergeCell ref="L18:O18"/>
    <mergeCell ref="O22:P22"/>
    <mergeCell ref="O23:P23"/>
  </mergeCells>
  <conditionalFormatting sqref="R2:BS26">
    <cfRule type="expression" dxfId="11" priority="1">
      <formula>IF(ISBLANK($A$1),TRUE,FALSE)</formula>
    </cfRule>
  </conditionalFormatting>
  <conditionalFormatting sqref="AJ4:BS26">
    <cfRule type="containsErrors" dxfId="10" priority="2">
      <formula>ISERROR(AJ4)</formula>
    </cfRule>
  </conditionalFormatting>
  <dataValidations count="2">
    <dataValidation type="list" showInputMessage="1" showErrorMessage="1" sqref="H5:H26">
      <formula1>$T$4:$T$11</formula1>
    </dataValidation>
    <dataValidation type="list" showInputMessage="1" showErrorMessage="1" sqref="H4">
      <formula1>$T$4:$T$9</formula1>
    </dataValidation>
  </dataValidations>
  <hyperlinks>
    <hyperlink ref="L27" r:id="rId1" display="https://youtu.be/myxUd_RfmoI"/>
  </hyperlinks>
  <printOptions horizontalCentered="1"/>
  <pageMargins left="0.5" right="0.5" top="0.5" bottom="0.7" header="0" footer="0.3"/>
  <pageSetup orientation="landscape" r:id="rId2"/>
  <headerFooter>
    <oddFooter>&amp;L&amp;8Printed &amp;D  &amp;T&amp;C&amp;8Pulaski County Schools&amp;R&amp;8Page &amp;P of &amp;N</oddFooter>
  </headerFooter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77"/>
  <sheetViews>
    <sheetView showGridLines="0" zoomScaleNormal="100" workbookViewId="0"/>
  </sheetViews>
  <sheetFormatPr defaultColWidth="9.140625" defaultRowHeight="14.1" customHeight="1" x14ac:dyDescent="0.25"/>
  <cols>
    <col min="1" max="1" width="2.7109375" style="12" customWidth="1"/>
    <col min="2" max="2" width="113.5703125" style="12" customWidth="1"/>
    <col min="3" max="3" width="2.7109375" style="104" customWidth="1"/>
    <col min="4" max="4" width="6.42578125" style="106" customWidth="1"/>
    <col min="5" max="5" width="10.42578125" style="109" customWidth="1"/>
    <col min="6" max="6" width="7" style="109" customWidth="1"/>
    <col min="7" max="7" width="7" style="110" customWidth="1"/>
    <col min="8" max="8" width="8.42578125" style="110" customWidth="1"/>
    <col min="9" max="9" width="41.85546875" style="111" customWidth="1"/>
    <col min="10" max="10" width="2.7109375" style="112" customWidth="1"/>
    <col min="11" max="11" width="2.7109375" style="104" customWidth="1"/>
    <col min="12" max="12" width="14.42578125" style="104" customWidth="1"/>
    <col min="13" max="13" width="2" style="104" bestFit="1" customWidth="1"/>
    <col min="14" max="15" width="10.5703125" style="104" customWidth="1"/>
    <col min="16" max="16" width="2.5703125" style="106" customWidth="1"/>
    <col min="17" max="17" width="14" style="2" customWidth="1"/>
    <col min="18" max="18" width="8.140625" style="2" bestFit="1" customWidth="1"/>
    <col min="19" max="20" width="9.140625" style="2" customWidth="1"/>
    <col min="21" max="22" width="10.7109375" style="2" customWidth="1"/>
    <col min="23" max="35" width="9.140625" style="2" customWidth="1"/>
    <col min="36" max="48" width="9.140625" style="2"/>
    <col min="49" max="56" width="9.140625" style="2" customWidth="1"/>
    <col min="57" max="59" width="9.140625" style="2"/>
    <col min="60" max="16384" width="9.140625" style="12"/>
  </cols>
  <sheetData>
    <row r="1" spans="1:73" s="81" customFormat="1" ht="10.5" customHeight="1" x14ac:dyDescent="0.3">
      <c r="A1" s="1"/>
      <c r="B1" s="82"/>
      <c r="D1" s="83"/>
      <c r="E1" s="84"/>
      <c r="F1" s="84"/>
      <c r="G1" s="82"/>
      <c r="H1" s="82"/>
      <c r="I1" s="85"/>
      <c r="J1" s="86"/>
      <c r="M1" s="129"/>
      <c r="N1" s="83"/>
      <c r="O1" s="83"/>
      <c r="P1" s="83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U1" s="87"/>
    </row>
    <row r="2" spans="1:73" s="81" customFormat="1" ht="18.75" customHeight="1" x14ac:dyDescent="0.35">
      <c r="B2" s="79" t="s">
        <v>78</v>
      </c>
      <c r="D2" s="142" t="str">
        <f>IF($N$4="","",$N$4)</f>
        <v/>
      </c>
      <c r="E2" s="142"/>
      <c r="F2" s="142"/>
      <c r="G2" s="142"/>
      <c r="H2" s="142"/>
      <c r="I2" s="120" t="str">
        <f>IF($N$8="","",$N$8)</f>
        <v/>
      </c>
      <c r="J2" s="120"/>
      <c r="K2" s="121"/>
      <c r="L2" s="122"/>
      <c r="M2" s="122"/>
      <c r="N2" s="122"/>
      <c r="O2" s="28"/>
      <c r="P2" s="29"/>
      <c r="Q2" s="87"/>
      <c r="R2" s="11" t="s">
        <v>23</v>
      </c>
      <c r="S2" s="4"/>
      <c r="T2" s="4"/>
      <c r="U2" s="4"/>
      <c r="V2" s="4"/>
      <c r="W2" s="6"/>
      <c r="X2" s="68">
        <v>1</v>
      </c>
      <c r="Y2" s="68">
        <v>2</v>
      </c>
      <c r="Z2" s="68">
        <v>3</v>
      </c>
      <c r="AA2" s="68">
        <v>4</v>
      </c>
      <c r="AB2" s="69">
        <v>5</v>
      </c>
      <c r="AC2" s="70">
        <v>6</v>
      </c>
      <c r="AD2" s="70">
        <v>7</v>
      </c>
      <c r="AE2" s="70">
        <v>8</v>
      </c>
      <c r="AF2" s="70">
        <v>9</v>
      </c>
      <c r="AG2" s="70">
        <v>10</v>
      </c>
      <c r="AH2" s="70">
        <v>11</v>
      </c>
      <c r="AI2" s="70">
        <v>12</v>
      </c>
      <c r="AJ2" s="65">
        <v>1</v>
      </c>
      <c r="AK2" s="66">
        <v>2</v>
      </c>
      <c r="AL2" s="66">
        <v>3</v>
      </c>
      <c r="AM2" s="66">
        <v>4</v>
      </c>
      <c r="AN2" s="67">
        <v>5</v>
      </c>
      <c r="AO2" s="67">
        <v>6</v>
      </c>
      <c r="AP2" s="67">
        <v>7</v>
      </c>
      <c r="AQ2" s="67">
        <v>8</v>
      </c>
      <c r="AR2" s="67">
        <v>9</v>
      </c>
      <c r="AS2" s="67">
        <v>10</v>
      </c>
      <c r="AT2" s="67">
        <v>11</v>
      </c>
      <c r="AU2" s="67">
        <v>12</v>
      </c>
      <c r="AV2" s="62">
        <v>1</v>
      </c>
      <c r="AW2" s="63">
        <v>2</v>
      </c>
      <c r="AX2" s="63">
        <v>3</v>
      </c>
      <c r="AY2" s="63">
        <v>4</v>
      </c>
      <c r="AZ2" s="64">
        <v>5</v>
      </c>
      <c r="BA2" s="62">
        <v>6</v>
      </c>
      <c r="BB2" s="62">
        <v>7</v>
      </c>
      <c r="BC2" s="62">
        <v>8</v>
      </c>
      <c r="BD2" s="62">
        <v>9</v>
      </c>
      <c r="BE2" s="62">
        <v>10</v>
      </c>
      <c r="BF2" s="62">
        <v>11</v>
      </c>
      <c r="BG2" s="62">
        <v>12</v>
      </c>
      <c r="BH2" s="58">
        <v>1</v>
      </c>
      <c r="BI2" s="59">
        <v>2</v>
      </c>
      <c r="BJ2" s="59">
        <v>3</v>
      </c>
      <c r="BK2" s="59">
        <v>4</v>
      </c>
      <c r="BL2" s="60">
        <v>5</v>
      </c>
      <c r="BM2" s="58">
        <v>6</v>
      </c>
      <c r="BN2" s="58">
        <v>7</v>
      </c>
      <c r="BO2" s="58">
        <v>8</v>
      </c>
      <c r="BP2" s="58">
        <v>9</v>
      </c>
      <c r="BQ2" s="58">
        <v>10</v>
      </c>
      <c r="BR2" s="58">
        <v>11</v>
      </c>
      <c r="BS2" s="58">
        <v>12</v>
      </c>
    </row>
    <row r="3" spans="1:73" s="2" customFormat="1" ht="18.75" customHeight="1" thickBot="1" x14ac:dyDescent="0.35">
      <c r="B3" s="156" t="str">
        <f>IF($N$4="","",IF($N$8="",$N$4,$N$4&amp;"  ("&amp;N8&amp;")"))</f>
        <v/>
      </c>
      <c r="C3" s="88"/>
      <c r="D3" s="89" t="s">
        <v>22</v>
      </c>
      <c r="E3" s="89" t="s">
        <v>20</v>
      </c>
      <c r="F3" s="89" t="s">
        <v>19</v>
      </c>
      <c r="G3" s="89" t="s">
        <v>21</v>
      </c>
      <c r="H3" s="90" t="s">
        <v>72</v>
      </c>
      <c r="I3" s="91" t="s">
        <v>18</v>
      </c>
      <c r="J3" s="92"/>
      <c r="K3" s="30"/>
      <c r="L3" s="157" t="s">
        <v>62</v>
      </c>
      <c r="M3" s="157"/>
      <c r="N3" s="157"/>
      <c r="O3" s="157"/>
      <c r="P3" s="31"/>
      <c r="Q3" s="18"/>
      <c r="R3" s="43">
        <v>0</v>
      </c>
      <c r="S3" s="44" t="s">
        <v>71</v>
      </c>
      <c r="T3" s="44" t="s">
        <v>65</v>
      </c>
      <c r="U3" s="44" t="s">
        <v>69</v>
      </c>
      <c r="V3" s="44" t="s">
        <v>70</v>
      </c>
      <c r="W3" s="45" t="s">
        <v>11</v>
      </c>
      <c r="X3" s="71" t="s">
        <v>5</v>
      </c>
      <c r="Y3" s="71" t="s">
        <v>6</v>
      </c>
      <c r="Z3" s="71" t="s">
        <v>7</v>
      </c>
      <c r="AA3" s="71" t="s">
        <v>8</v>
      </c>
      <c r="AB3" s="71" t="s">
        <v>9</v>
      </c>
      <c r="AC3" s="71" t="s">
        <v>10</v>
      </c>
      <c r="AD3" s="71" t="s">
        <v>36</v>
      </c>
      <c r="AE3" s="71" t="s">
        <v>26</v>
      </c>
      <c r="AF3" s="71" t="s">
        <v>28</v>
      </c>
      <c r="AG3" s="71" t="s">
        <v>30</v>
      </c>
      <c r="AH3" s="71" t="s">
        <v>32</v>
      </c>
      <c r="AI3" s="71" t="s">
        <v>34</v>
      </c>
      <c r="AJ3" s="50" t="s">
        <v>75</v>
      </c>
      <c r="AK3" s="50" t="s">
        <v>0</v>
      </c>
      <c r="AL3" s="50" t="s">
        <v>1</v>
      </c>
      <c r="AM3" s="50" t="s">
        <v>2</v>
      </c>
      <c r="AN3" s="50" t="s">
        <v>3</v>
      </c>
      <c r="AO3" s="50" t="s">
        <v>4</v>
      </c>
      <c r="AP3" s="50" t="s">
        <v>25</v>
      </c>
      <c r="AQ3" s="50" t="s">
        <v>27</v>
      </c>
      <c r="AR3" s="50" t="s">
        <v>29</v>
      </c>
      <c r="AS3" s="50" t="s">
        <v>31</v>
      </c>
      <c r="AT3" s="50" t="s">
        <v>33</v>
      </c>
      <c r="AU3" s="50" t="s">
        <v>35</v>
      </c>
      <c r="AV3" s="56" t="s">
        <v>77</v>
      </c>
      <c r="AW3" s="56" t="s">
        <v>13</v>
      </c>
      <c r="AX3" s="56" t="s">
        <v>14</v>
      </c>
      <c r="AY3" s="56" t="s">
        <v>15</v>
      </c>
      <c r="AZ3" s="56" t="s">
        <v>16</v>
      </c>
      <c r="BA3" s="56" t="s">
        <v>17</v>
      </c>
      <c r="BB3" s="56" t="s">
        <v>37</v>
      </c>
      <c r="BC3" s="56" t="s">
        <v>38</v>
      </c>
      <c r="BD3" s="56" t="s">
        <v>39</v>
      </c>
      <c r="BE3" s="56" t="s">
        <v>40</v>
      </c>
      <c r="BF3" s="56" t="s">
        <v>41</v>
      </c>
      <c r="BG3" s="56" t="s">
        <v>42</v>
      </c>
      <c r="BH3" s="54" t="s">
        <v>43</v>
      </c>
      <c r="BI3" s="54" t="s">
        <v>44</v>
      </c>
      <c r="BJ3" s="54" t="s">
        <v>45</v>
      </c>
      <c r="BK3" s="54" t="s">
        <v>46</v>
      </c>
      <c r="BL3" s="54" t="s">
        <v>47</v>
      </c>
      <c r="BM3" s="54" t="s">
        <v>48</v>
      </c>
      <c r="BN3" s="54" t="s">
        <v>49</v>
      </c>
      <c r="BO3" s="54" t="s">
        <v>50</v>
      </c>
      <c r="BP3" s="54" t="s">
        <v>51</v>
      </c>
      <c r="BQ3" s="54" t="s">
        <v>52</v>
      </c>
      <c r="BR3" s="54" t="s">
        <v>53</v>
      </c>
      <c r="BS3" s="54" t="s">
        <v>54</v>
      </c>
    </row>
    <row r="4" spans="1:73" s="2" customFormat="1" ht="18.75" customHeight="1" thickTop="1" thickBot="1" x14ac:dyDescent="0.3">
      <c r="B4" s="156"/>
      <c r="C4" s="88"/>
      <c r="D4" s="7">
        <v>0</v>
      </c>
      <c r="E4" s="8">
        <v>42590</v>
      </c>
      <c r="F4" s="5" t="str">
        <f>IFERROR(IF(COUNT(G$4:G4)=0,"",IF(H4="Hold",F3,IF(ISNUMBER(U4),G4,F3+V4))),"")</f>
        <v/>
      </c>
      <c r="G4" s="13"/>
      <c r="H4" s="26"/>
      <c r="I4" s="17"/>
      <c r="J4" s="93"/>
      <c r="K4" s="30"/>
      <c r="L4" s="145" t="s">
        <v>24</v>
      </c>
      <c r="M4" s="145"/>
      <c r="N4" s="147"/>
      <c r="O4" s="147"/>
      <c r="P4" s="32"/>
      <c r="Q4" s="18"/>
      <c r="R4" s="46">
        <v>1</v>
      </c>
      <c r="S4" s="47" t="e">
        <f t="shared" ref="S4:S26" si="0">IF(OR(ISTEXT($G4),ISBLANK($G4)),NA(),$G4)</f>
        <v>#N/A</v>
      </c>
      <c r="T4" s="52" t="s">
        <v>64</v>
      </c>
      <c r="U4" s="52" t="str">
        <f>IF(H4="30 Mins",$N$19,IF(H4="45 Mins",$N$20,IF(H4="60 Mins",$N$21,IF(H4="Alt 1",$N$22,IF(H4="Alt 2",$N$23,IF(H4="Alt 3",$N$24,IF(H4="Alt 4",$N$25,IF(H4="Alt 5",#REF!,IF(H4="Change",V3,"")))))))))</f>
        <v/>
      </c>
      <c r="V4" s="53" t="e">
        <f>IF(COUNT(U$4:U4)=0,NA(),IF(ISNUMBER(U4),U4,V3))</f>
        <v>#N/A</v>
      </c>
      <c r="W4" s="48" t="e">
        <f t="shared" ref="W4:W26" si="1">IF(ISNUMBER(U4),E4-3,NA())</f>
        <v>#N/A</v>
      </c>
      <c r="X4" s="72" t="str">
        <f>IF(AND(ISNUMBER($S4),COUNT($U$4:$U4)=X$2),$S4,"")</f>
        <v/>
      </c>
      <c r="Y4" s="72" t="str">
        <f>IF(AND(ISNUMBER($S4),COUNT($U$4:$U4)=Y$2),$S4,"")</f>
        <v/>
      </c>
      <c r="Z4" s="72" t="str">
        <f>IF(AND(ISNUMBER($S4),COUNT($U$4:$U4)=Z$2),$S4,"")</f>
        <v/>
      </c>
      <c r="AA4" s="72" t="str">
        <f>IF(AND(ISNUMBER($S4),COUNT($U$4:$U4)=AA$2),$S4,"")</f>
        <v/>
      </c>
      <c r="AB4" s="72" t="str">
        <f>IF(AND(ISNUMBER($S4),COUNT($U$4:$U4)=AB$2),$S4,"")</f>
        <v/>
      </c>
      <c r="AC4" s="72" t="str">
        <f>IF(AND(ISNUMBER($S4),COUNT($U$4:$U4)=AC$2),$S4,"")</f>
        <v/>
      </c>
      <c r="AD4" s="72" t="str">
        <f>IF(AND(ISNUMBER($S4),COUNT($U$4:$U4)=AD$2),$S4,"")</f>
        <v/>
      </c>
      <c r="AE4" s="72" t="str">
        <f>IF(AND(ISNUMBER($S4),COUNT($U$4:$U4)=AE$2),$S4,"")</f>
        <v/>
      </c>
      <c r="AF4" s="72" t="str">
        <f>IF(AND(ISNUMBER($S4),COUNT($U$4:$U4)=AF$2),$S4,"")</f>
        <v/>
      </c>
      <c r="AG4" s="72" t="str">
        <f>IF(AND(ISNUMBER($S4),COUNT($U$4:$U4)=AG$2),$S4,"")</f>
        <v/>
      </c>
      <c r="AH4" s="72" t="str">
        <f>IF(AND(ISNUMBER($S4),COUNT($U$4:$U4)=AH$2),$S4,"")</f>
        <v/>
      </c>
      <c r="AI4" s="72" t="str">
        <f>IF(AND(ISNUMBER($S4),COUNT($U$4:$U4)=AI$2),$S4,"")</f>
        <v/>
      </c>
      <c r="AJ4" s="51" t="e">
        <f>IFERROR(IF(COUNT($U$4:$U4)&lt;&gt;AJ$2,NA(),SLOPE(X$4:X$26,$R$4:$R$26)*($R4-COUNTIF(BH$4:BH4,"Hold"))+INTERCEPT(X$4:X$26,$R$4:$R$26)),NA())</f>
        <v>#N/A</v>
      </c>
      <c r="AK4" s="51" t="e">
        <f>IFERROR(IF(COUNT($U$4:$U4)&lt;&gt;AK$2,NA(),SLOPE(Y$4:Y$26,$R$4:$R$26)*($R4-COUNTIF(BI$4:BI4,"Hold"))+INTERCEPT(Y$4:Y$26,$R$4:$R$26)),NA())</f>
        <v>#N/A</v>
      </c>
      <c r="AL4" s="51" t="e">
        <f>IFERROR(IF(COUNT($U$4:$U4)&lt;&gt;AL$2,NA(),SLOPE(Z$4:Z$26,$R$4:$R$26)*($R4-COUNTIF(BJ$4:BJ4,"Hold"))+INTERCEPT(Z$4:Z$26,$R$4:$R$26)),NA())</f>
        <v>#N/A</v>
      </c>
      <c r="AM4" s="51" t="e">
        <f>IFERROR(IF(COUNT($U$4:$U4)&lt;&gt;AM$2,NA(),SLOPE(AA$4:AA$26,$R$4:$R$26)*($R4-COUNTIF(BK$4:BK4,"Hold"))+INTERCEPT(AA$4:AA$26,$R$4:$R$26)),NA())</f>
        <v>#N/A</v>
      </c>
      <c r="AN4" s="51" t="e">
        <f>IFERROR(IF(COUNT($U$4:$U4)&lt;&gt;AN$2,NA(),SLOPE(AB$4:AB$26,$R$4:$R$26)*($R4-COUNTIF(BL$4:BL4,"Hold"))+INTERCEPT(AB$4:AB$26,$R$4:$R$26)),NA())</f>
        <v>#N/A</v>
      </c>
      <c r="AO4" s="51" t="e">
        <f>IFERROR(IF(COUNT($U$4:$U4)&lt;&gt;AO$2,NA(),SLOPE(AC$4:AC$26,$R$4:$R$26)*($R4-COUNTIF(BM$4:BM4,"Hold"))+INTERCEPT(AC$4:AC$26,$R$4:$R$26)),NA())</f>
        <v>#N/A</v>
      </c>
      <c r="AP4" s="51" t="e">
        <f>IFERROR(IF(COUNT($U$4:$U4)&lt;&gt;AP$2,NA(),SLOPE(AD$4:AD$26,$R$4:$R$26)*($R4-COUNTIF(BN$4:BN4,"Hold"))+INTERCEPT(AD$4:AD$26,$R$4:$R$26)),NA())</f>
        <v>#N/A</v>
      </c>
      <c r="AQ4" s="51" t="e">
        <f>IFERROR(IF(COUNT($U$4:$U4)&lt;&gt;AQ$2,NA(),SLOPE(AE$4:AE$26,$R$4:$R$26)*($R4-COUNTIF(BO$4:BO4,"Hold"))+INTERCEPT(AE$4:AE$26,$R$4:$R$26)),NA())</f>
        <v>#N/A</v>
      </c>
      <c r="AR4" s="51" t="e">
        <f>IFERROR(IF(COUNT($U$4:$U4)&lt;&gt;AR$2,NA(),SLOPE(AF$4:AF$26,$R$4:$R$26)*($R4-COUNTIF(BP$4:BP4,"Hold"))+INTERCEPT(AF$4:AF$26,$R$4:$R$26)),NA())</f>
        <v>#N/A</v>
      </c>
      <c r="AS4" s="51" t="e">
        <f>IFERROR(IF(COUNT($U$4:$U4)&lt;&gt;AS$2,NA(),SLOPE(AG$4:AG$26,$R$4:$R$26)*($R4-COUNTIF(BQ$4:BQ4,"Hold"))+INTERCEPT(AG$4:AG$26,$R$4:$R$26)),NA())</f>
        <v>#N/A</v>
      </c>
      <c r="AT4" s="51" t="e">
        <f>IFERROR(IF(COUNT($U$4:$U4)&lt;&gt;AT$2,NA(),SLOPE(AH$4:AH$26,$R$4:$R$26)*($R4-COUNTIF(BR$4:BR4,"Hold"))+INTERCEPT(AH$4:AH$26,$R$4:$R$26)),NA())</f>
        <v>#N/A</v>
      </c>
      <c r="AU4" s="51" t="e">
        <f>IFERROR(IF(COUNT($U$4:$U4)&lt;&gt;AU$2,NA(),SLOPE(AI$4:AI$26,$R$4:$R$26)*($R4-COUNTIF(BS$4:BS4,"Hold"))+INTERCEPT(AI$4:AI$26,$R$4:$R$26)),NA())</f>
        <v>#N/A</v>
      </c>
      <c r="AV4" s="57" t="e">
        <f>IF(AND(ISNUMBER($U4),COUNT($U$4:$U4)=AV$2),$G4,IF($H4="Hold",AV3,IF(COUNT($U$4:$U4)=AV$2,$V4+AV3,NA())))</f>
        <v>#N/A</v>
      </c>
      <c r="AW4" s="57" t="e">
        <f>IF(AND(ISNUMBER($U4),COUNT($U$4:$U4)=AW$2),$G4,IF($H4="Hold",AW3,IF(COUNT($U$4:$U4)=AW$2,$V4+AW3,NA())))</f>
        <v>#N/A</v>
      </c>
      <c r="AX4" s="57" t="e">
        <f>IF(AND(ISNUMBER($U4),COUNT($U$4:$U4)=AX$2),$G4,IF($H4="Hold",AX3,IF(COUNT($U$4:$U4)=AX$2,$V4+AX3,NA())))</f>
        <v>#N/A</v>
      </c>
      <c r="AY4" s="57" t="e">
        <f>IF(AND(ISNUMBER($U4),COUNT($U$4:$U4)=AY$2),$G4,IF($H4="Hold",AY3,IF(COUNT($U$4:$U4)=AY$2,$V4+AY3,NA())))</f>
        <v>#N/A</v>
      </c>
      <c r="AZ4" s="57" t="e">
        <f>IF(AND(ISNUMBER($U4),COUNT($U$4:$U4)=AZ$2),$G4,IF($H4="Hold",AZ3,IF(COUNT($U$4:$U4)=AZ$2,$V4+AZ3,NA())))</f>
        <v>#N/A</v>
      </c>
      <c r="BA4" s="57" t="e">
        <f>IF(AND(ISNUMBER($U4),COUNT($U$4:$U4)=BA$2),$G4,IF($H4="Hold",BA3,IF(COUNT($U$4:$U4)=BA$2,$V4+BA3,NA())))</f>
        <v>#N/A</v>
      </c>
      <c r="BB4" s="57" t="e">
        <f>IF(AND(ISNUMBER($U4),COUNT($U$4:$U4)=BB$2),$G4,IF($H4="Hold",BB3,IF(COUNT($U$4:$U4)=BB$2,$V4+BB3,NA())))</f>
        <v>#N/A</v>
      </c>
      <c r="BC4" s="57" t="e">
        <f>IF(AND(ISNUMBER($U4),COUNT($U$4:$U4)=BC$2),$G4,IF($H4="Hold",BC3,IF(COUNT($U$4:$U4)=BC$2,$V4+BC3,NA())))</f>
        <v>#N/A</v>
      </c>
      <c r="BD4" s="57" t="e">
        <f>IF(AND(ISNUMBER($U4),COUNT($U$4:$U4)=BD$2),$G4,IF($H4="Hold",BD3,IF(COUNT($U$4:$U4)=BD$2,$V4+BD3,NA())))</f>
        <v>#N/A</v>
      </c>
      <c r="BE4" s="57" t="e">
        <f>IF(AND(ISNUMBER($U4),COUNT($U$4:$U4)=BE$2),$G4,IF($H4="Hold",BE3,IF(COUNT($U$4:$U4)=BE$2,$V4+BE3,NA())))</f>
        <v>#N/A</v>
      </c>
      <c r="BF4" s="57" t="e">
        <f>IF(AND(ISNUMBER($U4),COUNT($U$4:$U4)=BF$2),$G4,IF($H4="Hold",BF3,IF(COUNT($U$4:$U4)=BF$2,$V4+BF3,NA())))</f>
        <v>#N/A</v>
      </c>
      <c r="BG4" s="57" t="e">
        <f>IF(AND(ISNUMBER($U4),COUNT($U$4:$U4)=BG$2),$G4,IF($H4="Hold",BG3,IF(COUNT($U$4:$U4)=BG$2,$V4+BG3,NA())))</f>
        <v>#N/A</v>
      </c>
      <c r="BH4" s="55" t="e">
        <f>IF(AND(COUNT($U$4:$U4)=BH$2,$H4="Hold"),"Hold",NA())</f>
        <v>#N/A</v>
      </c>
      <c r="BI4" s="55" t="e">
        <f>IF(AND(COUNT($U$4:$U4)=BI$2,$H4="Hold"),"Hold",NA())</f>
        <v>#N/A</v>
      </c>
      <c r="BJ4" s="55" t="e">
        <f>IF(AND(COUNT($U$4:$U4)=BJ$2,$H4="Hold"),"Hold",NA())</f>
        <v>#N/A</v>
      </c>
      <c r="BK4" s="55" t="e">
        <f>IF(AND(COUNT($U$4:$U4)=BK$2,$H4="Hold"),"Hold",NA())</f>
        <v>#N/A</v>
      </c>
      <c r="BL4" s="55" t="e">
        <f>IF(AND(COUNT($U$4:$U4)=BL$2,$H4="Hold"),"Hold",NA())</f>
        <v>#N/A</v>
      </c>
      <c r="BM4" s="55" t="e">
        <f>IF(AND(COUNT($U$4:$U4)=BM$2,$H4="Hold"),"Hold",NA())</f>
        <v>#N/A</v>
      </c>
      <c r="BN4" s="55" t="e">
        <f>IF(AND(COUNT($U$4:$U4)=BN$2,$H4="Hold"),"Hold",NA())</f>
        <v>#N/A</v>
      </c>
      <c r="BO4" s="55" t="e">
        <f>IF(AND(COUNT($U$4:$U4)=BO$2,$H4="Hold"),"Hold",NA())</f>
        <v>#N/A</v>
      </c>
      <c r="BP4" s="55" t="e">
        <f>IF(AND(COUNT($U$4:$U4)=BP$2,$H4="Hold"),"Hold",NA())</f>
        <v>#N/A</v>
      </c>
      <c r="BQ4" s="55" t="e">
        <f>IF(AND(COUNT($U$4:$U4)=BQ$2,$H4="Hold"),"Hold",NA())</f>
        <v>#N/A</v>
      </c>
      <c r="BR4" s="55" t="e">
        <f>IF(AND(COUNT($U$4:$U4)=BR$2,$H4="Hold"),"Hold",NA())</f>
        <v>#N/A</v>
      </c>
      <c r="BS4" s="55" t="e">
        <f>IF(AND(COUNT($U$4:$U4)=BS$2,$H4="Hold"),"Hold",NA())</f>
        <v>#N/A</v>
      </c>
    </row>
    <row r="5" spans="1:73" s="2" customFormat="1" ht="18.75" customHeight="1" thickTop="1" thickBot="1" x14ac:dyDescent="0.3">
      <c r="B5" s="21"/>
      <c r="C5" s="88"/>
      <c r="D5" s="9">
        <f>D4+2</f>
        <v>2</v>
      </c>
      <c r="E5" s="10">
        <f>E4+14</f>
        <v>42604</v>
      </c>
      <c r="F5" s="5" t="str">
        <f>IFERROR(IF(COUNT(G$4:G5)=0,"",IF(H5="Hold",F4,IF(ISNUMBER(U5),G5,F4+V5))),"")</f>
        <v/>
      </c>
      <c r="G5" s="13"/>
      <c r="H5" s="27"/>
      <c r="I5" s="17"/>
      <c r="J5" s="93"/>
      <c r="K5" s="30"/>
      <c r="L5" s="144" t="s">
        <v>12</v>
      </c>
      <c r="M5" s="144"/>
      <c r="N5" s="159"/>
      <c r="O5" s="159"/>
      <c r="P5" s="33"/>
      <c r="R5" s="46">
        <v>2</v>
      </c>
      <c r="S5" s="47" t="e">
        <f t="shared" si="0"/>
        <v>#N/A</v>
      </c>
      <c r="T5" s="47" t="s">
        <v>55</v>
      </c>
      <c r="U5" s="52" t="str">
        <f>IF(H5="30 Mins",$N$19,IF(H5="45 Mins",$N$20,IF(H5="60 Mins",$N$21,IF(H5="Alt 1",$N$22,IF(H5="Alt 2",$N$23,IF(H5="Alt 3",$N$24,IF(H5="Alt 4",$N$25,IF(H5="Alt 5",#REF!,IF(H5="Change",V4,"")))))))))</f>
        <v/>
      </c>
      <c r="V5" s="53" t="e">
        <f>IF(COUNT(U$4:U5)=0,NA(),IF(ISNUMBER(U5),U5,V4))</f>
        <v>#N/A</v>
      </c>
      <c r="W5" s="48" t="e">
        <f t="shared" si="1"/>
        <v>#N/A</v>
      </c>
      <c r="X5" s="72" t="str">
        <f>IF(AND(ISNUMBER($S5),COUNT($U$4:$U5)=X$2),$S5,"")</f>
        <v/>
      </c>
      <c r="Y5" s="72" t="str">
        <f>IF(AND(ISNUMBER($S5),COUNT($U$4:$U5)=Y$2),$S5,"")</f>
        <v/>
      </c>
      <c r="Z5" s="72" t="str">
        <f>IF(AND(ISNUMBER($S5),COUNT($U$4:$U5)=Z$2),$S5,"")</f>
        <v/>
      </c>
      <c r="AA5" s="72" t="str">
        <f>IF(AND(ISNUMBER($S5),COUNT($U$4:$U5)=AA$2),$S5,"")</f>
        <v/>
      </c>
      <c r="AB5" s="72" t="str">
        <f>IF(AND(ISNUMBER($S5),COUNT($U$4:$U5)=AB$2),$S5,"")</f>
        <v/>
      </c>
      <c r="AC5" s="72" t="str">
        <f>IF(AND(ISNUMBER($S5),COUNT($U$4:$U5)=AC$2),$S5,"")</f>
        <v/>
      </c>
      <c r="AD5" s="72" t="str">
        <f>IF(AND(ISNUMBER($S5),COUNT($U$4:$U5)=AD$2),$S5,"")</f>
        <v/>
      </c>
      <c r="AE5" s="72" t="str">
        <f>IF(AND(ISNUMBER($S5),COUNT($U$4:$U5)=AE$2),$S5,"")</f>
        <v/>
      </c>
      <c r="AF5" s="72" t="str">
        <f>IF(AND(ISNUMBER($S5),COUNT($U$4:$U5)=AF$2),$S5,"")</f>
        <v/>
      </c>
      <c r="AG5" s="72" t="str">
        <f>IF(AND(ISNUMBER($S5),COUNT($U$4:$U5)=AG$2),$S5,"")</f>
        <v/>
      </c>
      <c r="AH5" s="72" t="str">
        <f>IF(AND(ISNUMBER($S5),COUNT($U$4:$U5)=AH$2),$S5,"")</f>
        <v/>
      </c>
      <c r="AI5" s="72" t="str">
        <f>IF(AND(ISNUMBER($S5),COUNT($U$4:$U5)=AI$2),$S5,"")</f>
        <v/>
      </c>
      <c r="AJ5" s="51" t="e">
        <f>IFERROR(IF(COUNT($U$4:$U5)&lt;&gt;AJ$2,NA(),SLOPE(X$4:X$26,$R$4:$R$26)*($R5-COUNTIF(BH$4:BH5,"Hold"))+INTERCEPT(X$4:X$26,$R$4:$R$26)),NA())</f>
        <v>#N/A</v>
      </c>
      <c r="AK5" s="51" t="e">
        <f>IFERROR(IF(COUNT($U$4:$U5)&lt;&gt;AK$2,NA(),SLOPE(Y$4:Y$26,$R$4:$R$26)*($R5-COUNTIF(BI$4:BI5,"Hold"))+INTERCEPT(Y$4:Y$26,$R$4:$R$26)),NA())</f>
        <v>#N/A</v>
      </c>
      <c r="AL5" s="51" t="e">
        <f>IFERROR(IF(COUNT($U$4:$U5)&lt;&gt;AL$2,NA(),SLOPE(Z$4:Z$26,$R$4:$R$26)*($R5-COUNTIF(BJ$4:BJ5,"Hold"))+INTERCEPT(Z$4:Z$26,$R$4:$R$26)),NA())</f>
        <v>#N/A</v>
      </c>
      <c r="AM5" s="51" t="e">
        <f>IFERROR(IF(COUNT($U$4:$U5)&lt;&gt;AM$2,NA(),SLOPE(AA$4:AA$26,$R$4:$R$26)*($R5-COUNTIF(BK$4:BK5,"Hold"))+INTERCEPT(AA$4:AA$26,$R$4:$R$26)),NA())</f>
        <v>#N/A</v>
      </c>
      <c r="AN5" s="51" t="e">
        <f>IFERROR(IF(COUNT($U$4:$U5)&lt;&gt;AN$2,NA(),SLOPE(AB$4:AB$26,$R$4:$R$26)*($R5-COUNTIF(BL$4:BL5,"Hold"))+INTERCEPT(AB$4:AB$26,$R$4:$R$26)),NA())</f>
        <v>#N/A</v>
      </c>
      <c r="AO5" s="51" t="e">
        <f>IFERROR(IF(COUNT($U$4:$U5)&lt;&gt;AO$2,NA(),SLOPE(AC$4:AC$26,$R$4:$R$26)*($R5-COUNTIF(BM$4:BM5,"Hold"))+INTERCEPT(AC$4:AC$26,$R$4:$R$26)),NA())</f>
        <v>#N/A</v>
      </c>
      <c r="AP5" s="51" t="e">
        <f>IFERROR(IF(COUNT($U$4:$U5)&lt;&gt;AP$2,NA(),SLOPE(AD$4:AD$26,$R$4:$R$26)*($R5-COUNTIF(BN$4:BN5,"Hold"))+INTERCEPT(AD$4:AD$26,$R$4:$R$26)),NA())</f>
        <v>#N/A</v>
      </c>
      <c r="AQ5" s="51" t="e">
        <f>IFERROR(IF(COUNT($U$4:$U5)&lt;&gt;AQ$2,NA(),SLOPE(AE$4:AE$26,$R$4:$R$26)*($R5-COUNTIF(BO$4:BO5,"Hold"))+INTERCEPT(AE$4:AE$26,$R$4:$R$26)),NA())</f>
        <v>#N/A</v>
      </c>
      <c r="AR5" s="51" t="e">
        <f>IFERROR(IF(COUNT($U$4:$U5)&lt;&gt;AR$2,NA(),SLOPE(AF$4:AF$26,$R$4:$R$26)*($R5-COUNTIF(BP$4:BP5,"Hold"))+INTERCEPT(AF$4:AF$26,$R$4:$R$26)),NA())</f>
        <v>#N/A</v>
      </c>
      <c r="AS5" s="51" t="e">
        <f>IFERROR(IF(COUNT($U$4:$U5)&lt;&gt;AS$2,NA(),SLOPE(AG$4:AG$26,$R$4:$R$26)*($R5-COUNTIF(BQ$4:BQ5,"Hold"))+INTERCEPT(AG$4:AG$26,$R$4:$R$26)),NA())</f>
        <v>#N/A</v>
      </c>
      <c r="AT5" s="51" t="e">
        <f>IFERROR(IF(COUNT($U$4:$U5)&lt;&gt;AT$2,NA(),SLOPE(AH$4:AH$26,$R$4:$R$26)*($R5-COUNTIF(BR$4:BR5,"Hold"))+INTERCEPT(AH$4:AH$26,$R$4:$R$26)),NA())</f>
        <v>#N/A</v>
      </c>
      <c r="AU5" s="51" t="e">
        <f>IFERROR(IF(COUNT($U$4:$U5)&lt;&gt;AU$2,NA(),SLOPE(AI$4:AI$26,$R$4:$R$26)*($R5-COUNTIF(BS$4:BS5,"Hold"))+INTERCEPT(AI$4:AI$26,$R$4:$R$26)),NA())</f>
        <v>#N/A</v>
      </c>
      <c r="AV5" s="57" t="e">
        <f>IF(AND(ISNUMBER($U5),COUNT($U$4:$U5)=AV$2),$G5,IF($H5="Hold",AV4,IF(COUNT($U$4:$U5)=AV$2,$V5+AV4,NA())))</f>
        <v>#N/A</v>
      </c>
      <c r="AW5" s="57" t="e">
        <f>IF(AND(ISNUMBER($U5),COUNT($U$4:$U5)=AW$2),$G5,IF($H5="Hold",AW4,IF(COUNT($U$4:$U5)=AW$2,$V5+AW4,NA())))</f>
        <v>#N/A</v>
      </c>
      <c r="AX5" s="57" t="e">
        <f>IF(AND(ISNUMBER($U5),COUNT($U$4:$U5)=AX$2),$G5,IF($H5="Hold",AX4,IF(COUNT($U$4:$U5)=AX$2,$V5+AX4,NA())))</f>
        <v>#N/A</v>
      </c>
      <c r="AY5" s="57" t="e">
        <f>IF(AND(ISNUMBER($U5),COUNT($U$4:$U5)=AY$2),$G5,IF($H5="Hold",AY4,IF(COUNT($U$4:$U5)=AY$2,$V5+AY4,NA())))</f>
        <v>#N/A</v>
      </c>
      <c r="AZ5" s="57" t="e">
        <f>IF(AND(ISNUMBER($U5),COUNT($U$4:$U5)=AZ$2),$G5,IF($H5="Hold",AZ4,IF(COUNT($U$4:$U5)=AZ$2,$V5+AZ4,NA())))</f>
        <v>#N/A</v>
      </c>
      <c r="BA5" s="57" t="e">
        <f>IF(AND(ISNUMBER($U5),COUNT($U$4:$U5)=BA$2),$G5,IF($H5="Hold",BA4,IF(COUNT($U$4:$U5)=BA$2,$V5+BA4,NA())))</f>
        <v>#N/A</v>
      </c>
      <c r="BB5" s="57" t="e">
        <f>IF(AND(ISNUMBER($U5),COUNT($U$4:$U5)=BB$2),$G5,IF($H5="Hold",BB4,IF(COUNT($U$4:$U5)=BB$2,$V5+BB4,NA())))</f>
        <v>#N/A</v>
      </c>
      <c r="BC5" s="57" t="e">
        <f>IF(AND(ISNUMBER($U5),COUNT($U$4:$U5)=BC$2),$G5,IF($H5="Hold",BC4,IF(COUNT($U$4:$U5)=BC$2,$V5+BC4,NA())))</f>
        <v>#N/A</v>
      </c>
      <c r="BD5" s="57" t="e">
        <f>IF(AND(ISNUMBER($U5),COUNT($U$4:$U5)=BD$2),$G5,IF($H5="Hold",BD4,IF(COUNT($U$4:$U5)=BD$2,$V5+BD4,NA())))</f>
        <v>#N/A</v>
      </c>
      <c r="BE5" s="57" t="e">
        <f>IF(AND(ISNUMBER($U5),COUNT($U$4:$U5)=BE$2),$G5,IF($H5="Hold",BE4,IF(COUNT($U$4:$U5)=BE$2,$V5+BE4,NA())))</f>
        <v>#N/A</v>
      </c>
      <c r="BF5" s="57" t="e">
        <f>IF(AND(ISNUMBER($U5),COUNT($U$4:$U5)=BF$2),$G5,IF($H5="Hold",BF4,IF(COUNT($U$4:$U5)=BF$2,$V5+BF4,NA())))</f>
        <v>#N/A</v>
      </c>
      <c r="BG5" s="57" t="e">
        <f>IF(AND(ISNUMBER($U5),COUNT($U$4:$U5)=BG$2),$G5,IF($H5="Hold",BG4,IF(COUNT($U$4:$U5)=BG$2,$V5+BG4,NA())))</f>
        <v>#N/A</v>
      </c>
      <c r="BH5" s="55" t="e">
        <f>IF(AND(COUNT($U$4:$U5)=BH$2,$H5="Hold"),"Hold",NA())</f>
        <v>#N/A</v>
      </c>
      <c r="BI5" s="55" t="e">
        <f>IF(AND(COUNT($U$4:$U5)=BI$2,$H5="Hold"),"Hold",NA())</f>
        <v>#N/A</v>
      </c>
      <c r="BJ5" s="55" t="e">
        <f>IF(AND(COUNT($U$4:$U5)=BJ$2,$H5="Hold"),"Hold",NA())</f>
        <v>#N/A</v>
      </c>
      <c r="BK5" s="55" t="e">
        <f>IF(AND(COUNT($U$4:$U5)=BK$2,$H5="Hold"),"Hold",NA())</f>
        <v>#N/A</v>
      </c>
      <c r="BL5" s="55" t="e">
        <f>IF(AND(COUNT($U$4:$U5)=BL$2,$H5="Hold"),"Hold",NA())</f>
        <v>#N/A</v>
      </c>
      <c r="BM5" s="55" t="e">
        <f>IF(AND(COUNT($U$4:$U5)=BM$2,$H5="Hold"),"Hold",NA())</f>
        <v>#N/A</v>
      </c>
      <c r="BN5" s="55" t="e">
        <f>IF(AND(COUNT($U$4:$U5)=BN$2,$H5="Hold"),"Hold",NA())</f>
        <v>#N/A</v>
      </c>
      <c r="BO5" s="55" t="e">
        <f>IF(AND(COUNT($U$4:$U5)=BO$2,$H5="Hold"),"Hold",NA())</f>
        <v>#N/A</v>
      </c>
      <c r="BP5" s="55" t="e">
        <f>IF(AND(COUNT($U$4:$U5)=BP$2,$H5="Hold"),"Hold",NA())</f>
        <v>#N/A</v>
      </c>
      <c r="BQ5" s="55" t="e">
        <f>IF(AND(COUNT($U$4:$U5)=BQ$2,$H5="Hold"),"Hold",NA())</f>
        <v>#N/A</v>
      </c>
      <c r="BR5" s="55" t="e">
        <f>IF(AND(COUNT($U$4:$U5)=BR$2,$H5="Hold"),"Hold",NA())</f>
        <v>#N/A</v>
      </c>
      <c r="BS5" s="55" t="e">
        <f>IF(AND(COUNT($U$4:$U5)=BS$2,$H5="Hold"),"Hold",NA())</f>
        <v>#N/A</v>
      </c>
    </row>
    <row r="6" spans="1:73" s="94" customFormat="1" ht="18.75" customHeight="1" thickTop="1" x14ac:dyDescent="0.25">
      <c r="B6" s="22"/>
      <c r="C6" s="95"/>
      <c r="D6" s="9">
        <f t="shared" ref="D6:D26" si="2">D5+2</f>
        <v>4</v>
      </c>
      <c r="E6" s="10">
        <f t="shared" ref="E6:E26" si="3">E5+14</f>
        <v>42618</v>
      </c>
      <c r="F6" s="5" t="str">
        <f>IFERROR(IF(COUNT(G$4:G6)=0,"",IF(H6="Hold",F5,IF(ISNUMBER(U6),G6,F5+V6))),"")</f>
        <v/>
      </c>
      <c r="G6" s="13"/>
      <c r="H6" s="27"/>
      <c r="I6" s="17"/>
      <c r="J6" s="93"/>
      <c r="K6" s="34"/>
      <c r="L6" s="74"/>
      <c r="M6" s="74"/>
      <c r="N6" s="75"/>
      <c r="O6" s="75"/>
      <c r="P6" s="35"/>
      <c r="R6" s="46">
        <v>3</v>
      </c>
      <c r="S6" s="47" t="e">
        <f t="shared" si="0"/>
        <v>#N/A</v>
      </c>
      <c r="T6" s="47" t="s">
        <v>66</v>
      </c>
      <c r="U6" s="52" t="str">
        <f>IF(H6="30 Mins",$N$19,IF(H6="45 Mins",$N$20,IF(H6="60 Mins",$N$21,IF(H6="Alt 1",$N$22,IF(H6="Alt 2",$N$23,IF(H6="Alt 3",$N$24,IF(H6="Alt 4",$N$25,IF(H6="Alt 5",#REF!,IF(H6="Change",V5,"")))))))))</f>
        <v/>
      </c>
      <c r="V6" s="53" t="e">
        <f>IF(COUNT(U$4:U6)=0,NA(),IF(ISNUMBER(U6),U6,V5))</f>
        <v>#N/A</v>
      </c>
      <c r="W6" s="48" t="e">
        <f t="shared" si="1"/>
        <v>#N/A</v>
      </c>
      <c r="X6" s="72" t="str">
        <f>IF(AND(ISNUMBER($S6),COUNT($U$4:$U6)=X$2),$S6,"")</f>
        <v/>
      </c>
      <c r="Y6" s="72" t="str">
        <f>IF(AND(ISNUMBER($S6),COUNT($U$4:$U6)=Y$2),$S6,"")</f>
        <v/>
      </c>
      <c r="Z6" s="72" t="str">
        <f>IF(AND(ISNUMBER($S6),COUNT($U$4:$U6)=Z$2),$S6,"")</f>
        <v/>
      </c>
      <c r="AA6" s="72" t="str">
        <f>IF(AND(ISNUMBER($S6),COUNT($U$4:$U6)=AA$2),$S6,"")</f>
        <v/>
      </c>
      <c r="AB6" s="72" t="str">
        <f>IF(AND(ISNUMBER($S6),COUNT($U$4:$U6)=AB$2),$S6,"")</f>
        <v/>
      </c>
      <c r="AC6" s="72" t="str">
        <f>IF(AND(ISNUMBER($S6),COUNT($U$4:$U6)=AC$2),$S6,"")</f>
        <v/>
      </c>
      <c r="AD6" s="72" t="str">
        <f>IF(AND(ISNUMBER($S6),COUNT($U$4:$U6)=AD$2),$S6,"")</f>
        <v/>
      </c>
      <c r="AE6" s="72" t="str">
        <f>IF(AND(ISNUMBER($S6),COUNT($U$4:$U6)=AE$2),$S6,"")</f>
        <v/>
      </c>
      <c r="AF6" s="72" t="str">
        <f>IF(AND(ISNUMBER($S6),COUNT($U$4:$U6)=AF$2),$S6,"")</f>
        <v/>
      </c>
      <c r="AG6" s="72" t="str">
        <f>IF(AND(ISNUMBER($S6),COUNT($U$4:$U6)=AG$2),$S6,"")</f>
        <v/>
      </c>
      <c r="AH6" s="72" t="str">
        <f>IF(AND(ISNUMBER($S6),COUNT($U$4:$U6)=AH$2),$S6,"")</f>
        <v/>
      </c>
      <c r="AI6" s="72" t="str">
        <f>IF(AND(ISNUMBER($S6),COUNT($U$4:$U6)=AI$2),$S6,"")</f>
        <v/>
      </c>
      <c r="AJ6" s="51" t="e">
        <f>IFERROR(IF(COUNT($U$4:$U6)&lt;&gt;AJ$2,NA(),SLOPE(X$4:X$26,$R$4:$R$26)*($R6-COUNTIF(BH$4:BH6,"Hold"))+INTERCEPT(X$4:X$26,$R$4:$R$26)),NA())</f>
        <v>#N/A</v>
      </c>
      <c r="AK6" s="51" t="e">
        <f>IFERROR(IF(COUNT($U$4:$U6)&lt;&gt;AK$2,NA(),SLOPE(Y$4:Y$26,$R$4:$R$26)*($R6-COUNTIF(BI$4:BI6,"Hold"))+INTERCEPT(Y$4:Y$26,$R$4:$R$26)),NA())</f>
        <v>#N/A</v>
      </c>
      <c r="AL6" s="51" t="e">
        <f>IFERROR(IF(COUNT($U$4:$U6)&lt;&gt;AL$2,NA(),SLOPE(Z$4:Z$26,$R$4:$R$26)*($R6-COUNTIF(BJ$4:BJ6,"Hold"))+INTERCEPT(Z$4:Z$26,$R$4:$R$26)),NA())</f>
        <v>#N/A</v>
      </c>
      <c r="AM6" s="51" t="e">
        <f>IFERROR(IF(COUNT($U$4:$U6)&lt;&gt;AM$2,NA(),SLOPE(AA$4:AA$26,$R$4:$R$26)*($R6-COUNTIF(BK$4:BK6,"Hold"))+INTERCEPT(AA$4:AA$26,$R$4:$R$26)),NA())</f>
        <v>#N/A</v>
      </c>
      <c r="AN6" s="51" t="e">
        <f>IFERROR(IF(COUNT($U$4:$U6)&lt;&gt;AN$2,NA(),SLOPE(AB$4:AB$26,$R$4:$R$26)*($R6-COUNTIF(BL$4:BL6,"Hold"))+INTERCEPT(AB$4:AB$26,$R$4:$R$26)),NA())</f>
        <v>#N/A</v>
      </c>
      <c r="AO6" s="51" t="e">
        <f>IFERROR(IF(COUNT($U$4:$U6)&lt;&gt;AO$2,NA(),SLOPE(AC$4:AC$26,$R$4:$R$26)*($R6-COUNTIF(BM$4:BM6,"Hold"))+INTERCEPT(AC$4:AC$26,$R$4:$R$26)),NA())</f>
        <v>#N/A</v>
      </c>
      <c r="AP6" s="51" t="e">
        <f>IFERROR(IF(COUNT($U$4:$U6)&lt;&gt;AP$2,NA(),SLOPE(AD$4:AD$26,$R$4:$R$26)*($R6-COUNTIF(BN$4:BN6,"Hold"))+INTERCEPT(AD$4:AD$26,$R$4:$R$26)),NA())</f>
        <v>#N/A</v>
      </c>
      <c r="AQ6" s="51" t="e">
        <f>IFERROR(IF(COUNT($U$4:$U6)&lt;&gt;AQ$2,NA(),SLOPE(AE$4:AE$26,$R$4:$R$26)*($R6-COUNTIF(BO$4:BO6,"Hold"))+INTERCEPT(AE$4:AE$26,$R$4:$R$26)),NA())</f>
        <v>#N/A</v>
      </c>
      <c r="AR6" s="51" t="e">
        <f>IFERROR(IF(COUNT($U$4:$U6)&lt;&gt;AR$2,NA(),SLOPE(AF$4:AF$26,$R$4:$R$26)*($R6-COUNTIF(BP$4:BP6,"Hold"))+INTERCEPT(AF$4:AF$26,$R$4:$R$26)),NA())</f>
        <v>#N/A</v>
      </c>
      <c r="AS6" s="51" t="e">
        <f>IFERROR(IF(COUNT($U$4:$U6)&lt;&gt;AS$2,NA(),SLOPE(AG$4:AG$26,$R$4:$R$26)*($R6-COUNTIF(BQ$4:BQ6,"Hold"))+INTERCEPT(AG$4:AG$26,$R$4:$R$26)),NA())</f>
        <v>#N/A</v>
      </c>
      <c r="AT6" s="51" t="e">
        <f>IFERROR(IF(COUNT($U$4:$U6)&lt;&gt;AT$2,NA(),SLOPE(AH$4:AH$26,$R$4:$R$26)*($R6-COUNTIF(BR$4:BR6,"Hold"))+INTERCEPT(AH$4:AH$26,$R$4:$R$26)),NA())</f>
        <v>#N/A</v>
      </c>
      <c r="AU6" s="51" t="e">
        <f>IFERROR(IF(COUNT($U$4:$U6)&lt;&gt;AU$2,NA(),SLOPE(AI$4:AI$26,$R$4:$R$26)*($R6-COUNTIF(BS$4:BS6,"Hold"))+INTERCEPT(AI$4:AI$26,$R$4:$R$26)),NA())</f>
        <v>#N/A</v>
      </c>
      <c r="AV6" s="57" t="e">
        <f>IF(AND(ISNUMBER($U6),COUNT($U$4:$U6)=AV$2),$G6,IF($H6="Hold",AV5,IF(COUNT($U$4:$U6)=AV$2,$V6+AV5,NA())))</f>
        <v>#N/A</v>
      </c>
      <c r="AW6" s="57" t="e">
        <f>IF(AND(ISNUMBER($U6),COUNT($U$4:$U6)=AW$2),$G6,IF($H6="Hold",AW5,IF(COUNT($U$4:$U6)=AW$2,$V6+AW5,NA())))</f>
        <v>#N/A</v>
      </c>
      <c r="AX6" s="57" t="e">
        <f>IF(AND(ISNUMBER($U6),COUNT($U$4:$U6)=AX$2),$G6,IF($H6="Hold",AX5,IF(COUNT($U$4:$U6)=AX$2,$V6+AX5,NA())))</f>
        <v>#N/A</v>
      </c>
      <c r="AY6" s="57" t="e">
        <f>IF(AND(ISNUMBER($U6),COUNT($U$4:$U6)=AY$2),$G6,IF($H6="Hold",AY5,IF(COUNT($U$4:$U6)=AY$2,$V6+AY5,NA())))</f>
        <v>#N/A</v>
      </c>
      <c r="AZ6" s="57" t="e">
        <f>IF(AND(ISNUMBER($U6),COUNT($U$4:$U6)=AZ$2),$G6,IF($H6="Hold",AZ5,IF(COUNT($U$4:$U6)=AZ$2,$V6+AZ5,NA())))</f>
        <v>#N/A</v>
      </c>
      <c r="BA6" s="57" t="e">
        <f>IF(AND(ISNUMBER($U6),COUNT($U$4:$U6)=BA$2),$G6,IF($H6="Hold",BA5,IF(COUNT($U$4:$U6)=BA$2,$V6+BA5,NA())))</f>
        <v>#N/A</v>
      </c>
      <c r="BB6" s="57" t="e">
        <f>IF(AND(ISNUMBER($U6),COUNT($U$4:$U6)=BB$2),$G6,IF($H6="Hold",BB5,IF(COUNT($U$4:$U6)=BB$2,$V6+BB5,NA())))</f>
        <v>#N/A</v>
      </c>
      <c r="BC6" s="57" t="e">
        <f>IF(AND(ISNUMBER($U6),COUNT($U$4:$U6)=BC$2),$G6,IF($H6="Hold",BC5,IF(COUNT($U$4:$U6)=BC$2,$V6+BC5,NA())))</f>
        <v>#N/A</v>
      </c>
      <c r="BD6" s="57" t="e">
        <f>IF(AND(ISNUMBER($U6),COUNT($U$4:$U6)=BD$2),$G6,IF($H6="Hold",BD5,IF(COUNT($U$4:$U6)=BD$2,$V6+BD5,NA())))</f>
        <v>#N/A</v>
      </c>
      <c r="BE6" s="57" t="e">
        <f>IF(AND(ISNUMBER($U6),COUNT($U$4:$U6)=BE$2),$G6,IF($H6="Hold",BE5,IF(COUNT($U$4:$U6)=BE$2,$V6+BE5,NA())))</f>
        <v>#N/A</v>
      </c>
      <c r="BF6" s="57" t="e">
        <f>IF(AND(ISNUMBER($U6),COUNT($U$4:$U6)=BF$2),$G6,IF($H6="Hold",BF5,IF(COUNT($U$4:$U6)=BF$2,$V6+BF5,NA())))</f>
        <v>#N/A</v>
      </c>
      <c r="BG6" s="57" t="e">
        <f>IF(AND(ISNUMBER($U6),COUNT($U$4:$U6)=BG$2),$G6,IF($H6="Hold",BG5,IF(COUNT($U$4:$U6)=BG$2,$V6+BG5,NA())))</f>
        <v>#N/A</v>
      </c>
      <c r="BH6" s="55" t="e">
        <f>IF(AND(COUNT($U$4:$U6)=BH$2,$H6="Hold"),"Hold",NA())</f>
        <v>#N/A</v>
      </c>
      <c r="BI6" s="55" t="e">
        <f>IF(AND(COUNT($U$4:$U6)=BI$2,$H6="Hold"),"Hold",NA())</f>
        <v>#N/A</v>
      </c>
      <c r="BJ6" s="55" t="e">
        <f>IF(AND(COUNT($U$4:$U6)=BJ$2,$H6="Hold"),"Hold",NA())</f>
        <v>#N/A</v>
      </c>
      <c r="BK6" s="55" t="e">
        <f>IF(AND(COUNT($U$4:$U6)=BK$2,$H6="Hold"),"Hold",NA())</f>
        <v>#N/A</v>
      </c>
      <c r="BL6" s="55" t="e">
        <f>IF(AND(COUNT($U$4:$U6)=BL$2,$H6="Hold"),"Hold",NA())</f>
        <v>#N/A</v>
      </c>
      <c r="BM6" s="55" t="e">
        <f>IF(AND(COUNT($U$4:$U6)=BM$2,$H6="Hold"),"Hold",NA())</f>
        <v>#N/A</v>
      </c>
      <c r="BN6" s="55" t="e">
        <f>IF(AND(COUNT($U$4:$U6)=BN$2,$H6="Hold"),"Hold",NA())</f>
        <v>#N/A</v>
      </c>
      <c r="BO6" s="55" t="e">
        <f>IF(AND(COUNT($U$4:$U6)=BO$2,$H6="Hold"),"Hold",NA())</f>
        <v>#N/A</v>
      </c>
      <c r="BP6" s="55" t="e">
        <f>IF(AND(COUNT($U$4:$U6)=BP$2,$H6="Hold"),"Hold",NA())</f>
        <v>#N/A</v>
      </c>
      <c r="BQ6" s="55" t="e">
        <f>IF(AND(COUNT($U$4:$U6)=BQ$2,$H6="Hold"),"Hold",NA())</f>
        <v>#N/A</v>
      </c>
      <c r="BR6" s="55" t="e">
        <f>IF(AND(COUNT($U$4:$U6)=BR$2,$H6="Hold"),"Hold",NA())</f>
        <v>#N/A</v>
      </c>
      <c r="BS6" s="55" t="e">
        <f>IF(AND(COUNT($U$4:$U6)=BS$2,$H6="Hold"),"Hold",NA())</f>
        <v>#N/A</v>
      </c>
    </row>
    <row r="7" spans="1:73" s="94" customFormat="1" ht="18.75" customHeight="1" x14ac:dyDescent="0.25">
      <c r="B7" s="22"/>
      <c r="C7" s="95"/>
      <c r="D7" s="9">
        <f t="shared" si="2"/>
        <v>6</v>
      </c>
      <c r="E7" s="10">
        <f t="shared" si="3"/>
        <v>42632</v>
      </c>
      <c r="F7" s="5" t="str">
        <f>IFERROR(IF(COUNT(G$4:G7)=0,"",IF(H7="Hold",F6,IF(ISNUMBER(U7),G7,F6+V7))),"")</f>
        <v/>
      </c>
      <c r="G7" s="13"/>
      <c r="H7" s="27"/>
      <c r="I7" s="17"/>
      <c r="J7" s="93"/>
      <c r="K7" s="34"/>
      <c r="L7" s="158" t="s">
        <v>61</v>
      </c>
      <c r="M7" s="158"/>
      <c r="N7" s="158"/>
      <c r="O7" s="158"/>
      <c r="P7" s="36"/>
      <c r="R7" s="46">
        <v>4</v>
      </c>
      <c r="S7" s="47" t="e">
        <f t="shared" si="0"/>
        <v>#N/A</v>
      </c>
      <c r="T7" s="47" t="s">
        <v>67</v>
      </c>
      <c r="U7" s="52" t="str">
        <f>IF(H7="30 Mins",$N$19,IF(H7="45 Mins",$N$20,IF(H7="60 Mins",$N$21,IF(H7="Alt 1",$N$22,IF(H7="Alt 2",$N$23,IF(H7="Alt 3",$N$24,IF(H7="Alt 4",$N$25,IF(H7="Alt 5",#REF!,IF(H7="Change",V6,"")))))))))</f>
        <v/>
      </c>
      <c r="V7" s="53" t="e">
        <f>IF(COUNT(U$4:U7)=0,NA(),IF(ISNUMBER(U7),U7,V6))</f>
        <v>#N/A</v>
      </c>
      <c r="W7" s="48" t="e">
        <f t="shared" si="1"/>
        <v>#N/A</v>
      </c>
      <c r="X7" s="72" t="str">
        <f>IF(AND(ISNUMBER($S7),COUNT($U$4:$U7)=X$2),$S7,"")</f>
        <v/>
      </c>
      <c r="Y7" s="72" t="str">
        <f>IF(AND(ISNUMBER($S7),COUNT($U$4:$U7)=Y$2),$S7,"")</f>
        <v/>
      </c>
      <c r="Z7" s="72" t="str">
        <f>IF(AND(ISNUMBER($S7),COUNT($U$4:$U7)=Z$2),$S7,"")</f>
        <v/>
      </c>
      <c r="AA7" s="72" t="str">
        <f>IF(AND(ISNUMBER($S7),COUNT($U$4:$U7)=AA$2),$S7,"")</f>
        <v/>
      </c>
      <c r="AB7" s="72" t="str">
        <f>IF(AND(ISNUMBER($S7),COUNT($U$4:$U7)=AB$2),$S7,"")</f>
        <v/>
      </c>
      <c r="AC7" s="72" t="str">
        <f>IF(AND(ISNUMBER($S7),COUNT($U$4:$U7)=AC$2),$S7,"")</f>
        <v/>
      </c>
      <c r="AD7" s="72" t="str">
        <f>IF(AND(ISNUMBER($S7),COUNT($U$4:$U7)=AD$2),$S7,"")</f>
        <v/>
      </c>
      <c r="AE7" s="72" t="str">
        <f>IF(AND(ISNUMBER($S7),COUNT($U$4:$U7)=AE$2),$S7,"")</f>
        <v/>
      </c>
      <c r="AF7" s="72" t="str">
        <f>IF(AND(ISNUMBER($S7),COUNT($U$4:$U7)=AF$2),$S7,"")</f>
        <v/>
      </c>
      <c r="AG7" s="72" t="str">
        <f>IF(AND(ISNUMBER($S7),COUNT($U$4:$U7)=AG$2),$S7,"")</f>
        <v/>
      </c>
      <c r="AH7" s="72" t="str">
        <f>IF(AND(ISNUMBER($S7),COUNT($U$4:$U7)=AH$2),$S7,"")</f>
        <v/>
      </c>
      <c r="AI7" s="72" t="str">
        <f>IF(AND(ISNUMBER($S7),COUNT($U$4:$U7)=AI$2),$S7,"")</f>
        <v/>
      </c>
      <c r="AJ7" s="51" t="e">
        <f>IFERROR(IF(COUNT($U$4:$U7)&lt;&gt;AJ$2,NA(),SLOPE(X$4:X$26,$R$4:$R$26)*($R7-COUNTIF(BH$4:BH7,"Hold"))+INTERCEPT(X$4:X$26,$R$4:$R$26)),NA())</f>
        <v>#N/A</v>
      </c>
      <c r="AK7" s="51" t="e">
        <f>IFERROR(IF(COUNT($U$4:$U7)&lt;&gt;AK$2,NA(),SLOPE(Y$4:Y$26,$R$4:$R$26)*($R7-COUNTIF(BI$4:BI7,"Hold"))+INTERCEPT(Y$4:Y$26,$R$4:$R$26)),NA())</f>
        <v>#N/A</v>
      </c>
      <c r="AL7" s="51" t="e">
        <f>IFERROR(IF(COUNT($U$4:$U7)&lt;&gt;AL$2,NA(),SLOPE(Z$4:Z$26,$R$4:$R$26)*($R7-COUNTIF(BJ$4:BJ7,"Hold"))+INTERCEPT(Z$4:Z$26,$R$4:$R$26)),NA())</f>
        <v>#N/A</v>
      </c>
      <c r="AM7" s="51" t="e">
        <f>IFERROR(IF(COUNT($U$4:$U7)&lt;&gt;AM$2,NA(),SLOPE(AA$4:AA$26,$R$4:$R$26)*($R7-COUNTIF(BK$4:BK7,"Hold"))+INTERCEPT(AA$4:AA$26,$R$4:$R$26)),NA())</f>
        <v>#N/A</v>
      </c>
      <c r="AN7" s="51" t="e">
        <f>IFERROR(IF(COUNT($U$4:$U7)&lt;&gt;AN$2,NA(),SLOPE(AB$4:AB$26,$R$4:$R$26)*($R7-COUNTIF(BL$4:BL7,"Hold"))+INTERCEPT(AB$4:AB$26,$R$4:$R$26)),NA())</f>
        <v>#N/A</v>
      </c>
      <c r="AO7" s="51" t="e">
        <f>IFERROR(IF(COUNT($U$4:$U7)&lt;&gt;AO$2,NA(),SLOPE(AC$4:AC$26,$R$4:$R$26)*($R7-COUNTIF(BM$4:BM7,"Hold"))+INTERCEPT(AC$4:AC$26,$R$4:$R$26)),NA())</f>
        <v>#N/A</v>
      </c>
      <c r="AP7" s="51" t="e">
        <f>IFERROR(IF(COUNT($U$4:$U7)&lt;&gt;AP$2,NA(),SLOPE(AD$4:AD$26,$R$4:$R$26)*($R7-COUNTIF(BN$4:BN7,"Hold"))+INTERCEPT(AD$4:AD$26,$R$4:$R$26)),NA())</f>
        <v>#N/A</v>
      </c>
      <c r="AQ7" s="51" t="e">
        <f>IFERROR(IF(COUNT($U$4:$U7)&lt;&gt;AQ$2,NA(),SLOPE(AE$4:AE$26,$R$4:$R$26)*($R7-COUNTIF(BO$4:BO7,"Hold"))+INTERCEPT(AE$4:AE$26,$R$4:$R$26)),NA())</f>
        <v>#N/A</v>
      </c>
      <c r="AR7" s="51" t="e">
        <f>IFERROR(IF(COUNT($U$4:$U7)&lt;&gt;AR$2,NA(),SLOPE(AF$4:AF$26,$R$4:$R$26)*($R7-COUNTIF(BP$4:BP7,"Hold"))+INTERCEPT(AF$4:AF$26,$R$4:$R$26)),NA())</f>
        <v>#N/A</v>
      </c>
      <c r="AS7" s="51" t="e">
        <f>IFERROR(IF(COUNT($U$4:$U7)&lt;&gt;AS$2,NA(),SLOPE(AG$4:AG$26,$R$4:$R$26)*($R7-COUNTIF(BQ$4:BQ7,"Hold"))+INTERCEPT(AG$4:AG$26,$R$4:$R$26)),NA())</f>
        <v>#N/A</v>
      </c>
      <c r="AT7" s="51" t="e">
        <f>IFERROR(IF(COUNT($U$4:$U7)&lt;&gt;AT$2,NA(),SLOPE(AH$4:AH$26,$R$4:$R$26)*($R7-COUNTIF(BR$4:BR7,"Hold"))+INTERCEPT(AH$4:AH$26,$R$4:$R$26)),NA())</f>
        <v>#N/A</v>
      </c>
      <c r="AU7" s="51" t="e">
        <f>IFERROR(IF(COUNT($U$4:$U7)&lt;&gt;AU$2,NA(),SLOPE(AI$4:AI$26,$R$4:$R$26)*($R7-COUNTIF(BS$4:BS7,"Hold"))+INTERCEPT(AI$4:AI$26,$R$4:$R$26)),NA())</f>
        <v>#N/A</v>
      </c>
      <c r="AV7" s="57" t="e">
        <f>IF(AND(ISNUMBER($U7),COUNT($U$4:$U7)=AV$2),$G7,IF($H7="Hold",AV6,IF(COUNT($U$4:$U7)=AV$2,$V7+AV6,NA())))</f>
        <v>#N/A</v>
      </c>
      <c r="AW7" s="57" t="e">
        <f>IF(AND(ISNUMBER($U7),COUNT($U$4:$U7)=AW$2),$G7,IF($H7="Hold",AW6,IF(COUNT($U$4:$U7)=AW$2,$V7+AW6,NA())))</f>
        <v>#N/A</v>
      </c>
      <c r="AX7" s="57" t="e">
        <f>IF(AND(ISNUMBER($U7),COUNT($U$4:$U7)=AX$2),$G7,IF($H7="Hold",AX6,IF(COUNT($U$4:$U7)=AX$2,$V7+AX6,NA())))</f>
        <v>#N/A</v>
      </c>
      <c r="AY7" s="57" t="e">
        <f>IF(AND(ISNUMBER($U7),COUNT($U$4:$U7)=AY$2),$G7,IF($H7="Hold",AY6,IF(COUNT($U$4:$U7)=AY$2,$V7+AY6,NA())))</f>
        <v>#N/A</v>
      </c>
      <c r="AZ7" s="57" t="e">
        <f>IF(AND(ISNUMBER($U7),COUNT($U$4:$U7)=AZ$2),$G7,IF($H7="Hold",AZ6,IF(COUNT($U$4:$U7)=AZ$2,$V7+AZ6,NA())))</f>
        <v>#N/A</v>
      </c>
      <c r="BA7" s="57" t="e">
        <f>IF(AND(ISNUMBER($U7),COUNT($U$4:$U7)=BA$2),$G7,IF($H7="Hold",BA6,IF(COUNT($U$4:$U7)=BA$2,$V7+BA6,NA())))</f>
        <v>#N/A</v>
      </c>
      <c r="BB7" s="57" t="e">
        <f>IF(AND(ISNUMBER($U7),COUNT($U$4:$U7)=BB$2),$G7,IF($H7="Hold",BB6,IF(COUNT($U$4:$U7)=BB$2,$V7+BB6,NA())))</f>
        <v>#N/A</v>
      </c>
      <c r="BC7" s="57" t="e">
        <f>IF(AND(ISNUMBER($U7),COUNT($U$4:$U7)=BC$2),$G7,IF($H7="Hold",BC6,IF(COUNT($U$4:$U7)=BC$2,$V7+BC6,NA())))</f>
        <v>#N/A</v>
      </c>
      <c r="BD7" s="57" t="e">
        <f>IF(AND(ISNUMBER($U7),COUNT($U$4:$U7)=BD$2),$G7,IF($H7="Hold",BD6,IF(COUNT($U$4:$U7)=BD$2,$V7+BD6,NA())))</f>
        <v>#N/A</v>
      </c>
      <c r="BE7" s="57" t="e">
        <f>IF(AND(ISNUMBER($U7),COUNT($U$4:$U7)=BE$2),$G7,IF($H7="Hold",BE6,IF(COUNT($U$4:$U7)=BE$2,$V7+BE6,NA())))</f>
        <v>#N/A</v>
      </c>
      <c r="BF7" s="57" t="e">
        <f>IF(AND(ISNUMBER($U7),COUNT($U$4:$U7)=BF$2),$G7,IF($H7="Hold",BF6,IF(COUNT($U$4:$U7)=BF$2,$V7+BF6,NA())))</f>
        <v>#N/A</v>
      </c>
      <c r="BG7" s="57" t="e">
        <f>IF(AND(ISNUMBER($U7),COUNT($U$4:$U7)=BG$2),$G7,IF($H7="Hold",BG6,IF(COUNT($U$4:$U7)=BG$2,$V7+BG6,NA())))</f>
        <v>#N/A</v>
      </c>
      <c r="BH7" s="55" t="e">
        <f>IF(AND(COUNT($U$4:$U7)=BH$2,$H7="Hold"),"Hold",NA())</f>
        <v>#N/A</v>
      </c>
      <c r="BI7" s="55" t="e">
        <f>IF(AND(COUNT($U$4:$U7)=BI$2,$H7="Hold"),"Hold",NA())</f>
        <v>#N/A</v>
      </c>
      <c r="BJ7" s="55" t="e">
        <f>IF(AND(COUNT($U$4:$U7)=BJ$2,$H7="Hold"),"Hold",NA())</f>
        <v>#N/A</v>
      </c>
      <c r="BK7" s="55" t="e">
        <f>IF(AND(COUNT($U$4:$U7)=BK$2,$H7="Hold"),"Hold",NA())</f>
        <v>#N/A</v>
      </c>
      <c r="BL7" s="55" t="e">
        <f>IF(AND(COUNT($U$4:$U7)=BL$2,$H7="Hold"),"Hold",NA())</f>
        <v>#N/A</v>
      </c>
      <c r="BM7" s="55" t="e">
        <f>IF(AND(COUNT($U$4:$U7)=BM$2,$H7="Hold"),"Hold",NA())</f>
        <v>#N/A</v>
      </c>
      <c r="BN7" s="55" t="e">
        <f>IF(AND(COUNT($U$4:$U7)=BN$2,$H7="Hold"),"Hold",NA())</f>
        <v>#N/A</v>
      </c>
      <c r="BO7" s="55" t="e">
        <f>IF(AND(COUNT($U$4:$U7)=BO$2,$H7="Hold"),"Hold",NA())</f>
        <v>#N/A</v>
      </c>
      <c r="BP7" s="55" t="e">
        <f>IF(AND(COUNT($U$4:$U7)=BP$2,$H7="Hold"),"Hold",NA())</f>
        <v>#N/A</v>
      </c>
      <c r="BQ7" s="55" t="e">
        <f>IF(AND(COUNT($U$4:$U7)=BQ$2,$H7="Hold"),"Hold",NA())</f>
        <v>#N/A</v>
      </c>
      <c r="BR7" s="55" t="e">
        <f>IF(AND(COUNT($U$4:$U7)=BR$2,$H7="Hold"),"Hold",NA())</f>
        <v>#N/A</v>
      </c>
      <c r="BS7" s="55" t="e">
        <f>IF(AND(COUNT($U$4:$U7)=BS$2,$H7="Hold"),"Hold",NA())</f>
        <v>#N/A</v>
      </c>
    </row>
    <row r="8" spans="1:73" s="96" customFormat="1" ht="18.75" customHeight="1" thickBot="1" x14ac:dyDescent="0.3">
      <c r="B8" s="23"/>
      <c r="C8" s="95"/>
      <c r="D8" s="9">
        <f t="shared" si="2"/>
        <v>8</v>
      </c>
      <c r="E8" s="10">
        <f t="shared" si="3"/>
        <v>42646</v>
      </c>
      <c r="F8" s="5" t="str">
        <f>IFERROR(IF(COUNT(G$4:G8)=0,"",IF(H8="Hold",F7,IF(ISNUMBER(U8),G8,F7+V8))),"")</f>
        <v/>
      </c>
      <c r="G8" s="13"/>
      <c r="H8" s="27"/>
      <c r="I8" s="17"/>
      <c r="J8" s="93"/>
      <c r="K8" s="34"/>
      <c r="L8" s="143" t="s">
        <v>56</v>
      </c>
      <c r="M8" s="143"/>
      <c r="N8" s="147"/>
      <c r="O8" s="147"/>
      <c r="P8" s="37"/>
      <c r="R8" s="46">
        <v>5</v>
      </c>
      <c r="S8" s="47" t="e">
        <f t="shared" si="0"/>
        <v>#N/A</v>
      </c>
      <c r="T8" s="47" t="str">
        <f>IFERROR(IF(L22="Alternate 1","Alt 1",L22),"Alt 1")</f>
        <v>Alt 1</v>
      </c>
      <c r="U8" s="52" t="str">
        <f>IF(H8="30 Mins",$N$19,IF(H8="45 Mins",$N$20,IF(H8="60 Mins",$N$21,IF(H8="Alt 1",$N$22,IF(H8="Alt 2",$N$23,IF(H8="Alt 3",$N$24,IF(H8="Alt 4",$N$25,IF(H8="Alt 5",#REF!,IF(H8="Change",V7,"")))))))))</f>
        <v/>
      </c>
      <c r="V8" s="53" t="e">
        <f>IF(COUNT(U$4:U8)=0,NA(),IF(ISNUMBER(U8),U8,V7))</f>
        <v>#N/A</v>
      </c>
      <c r="W8" s="48" t="e">
        <f t="shared" si="1"/>
        <v>#N/A</v>
      </c>
      <c r="X8" s="72" t="str">
        <f>IF(AND(ISNUMBER($S8),COUNT($U$4:$U8)=X$2),$S8,"")</f>
        <v/>
      </c>
      <c r="Y8" s="72" t="str">
        <f>IF(AND(ISNUMBER($S8),COUNT($U$4:$U8)=Y$2),$S8,"")</f>
        <v/>
      </c>
      <c r="Z8" s="72" t="str">
        <f>IF(AND(ISNUMBER($S8),COUNT($U$4:$U8)=Z$2),$S8,"")</f>
        <v/>
      </c>
      <c r="AA8" s="72" t="str">
        <f>IF(AND(ISNUMBER($S8),COUNT($U$4:$U8)=AA$2),$S8,"")</f>
        <v/>
      </c>
      <c r="AB8" s="72" t="str">
        <f>IF(AND(ISNUMBER($S8),COUNT($U$4:$U8)=AB$2),$S8,"")</f>
        <v/>
      </c>
      <c r="AC8" s="72" t="str">
        <f>IF(AND(ISNUMBER($S8),COUNT($U$4:$U8)=AC$2),$S8,"")</f>
        <v/>
      </c>
      <c r="AD8" s="72" t="str">
        <f>IF(AND(ISNUMBER($S8),COUNT($U$4:$U8)=AD$2),$S8,"")</f>
        <v/>
      </c>
      <c r="AE8" s="72" t="str">
        <f>IF(AND(ISNUMBER($S8),COUNT($U$4:$U8)=AE$2),$S8,"")</f>
        <v/>
      </c>
      <c r="AF8" s="72" t="str">
        <f>IF(AND(ISNUMBER($S8),COUNT($U$4:$U8)=AF$2),$S8,"")</f>
        <v/>
      </c>
      <c r="AG8" s="72" t="str">
        <f>IF(AND(ISNUMBER($S8),COUNT($U$4:$U8)=AG$2),$S8,"")</f>
        <v/>
      </c>
      <c r="AH8" s="72" t="str">
        <f>IF(AND(ISNUMBER($S8),COUNT($U$4:$U8)=AH$2),$S8,"")</f>
        <v/>
      </c>
      <c r="AI8" s="72" t="str">
        <f>IF(AND(ISNUMBER($S8),COUNT($U$4:$U8)=AI$2),$S8,"")</f>
        <v/>
      </c>
      <c r="AJ8" s="51" t="e">
        <f>IFERROR(IF(COUNT($U$4:$U8)&lt;&gt;AJ$2,NA(),SLOPE(X$4:X$26,$R$4:$R$26)*($R8-COUNTIF(BH$4:BH8,"Hold"))+INTERCEPT(X$4:X$26,$R$4:$R$26)),NA())</f>
        <v>#N/A</v>
      </c>
      <c r="AK8" s="51" t="e">
        <f>IFERROR(IF(COUNT($U$4:$U8)&lt;&gt;AK$2,NA(),SLOPE(Y$4:Y$26,$R$4:$R$26)*($R8-COUNTIF(BI$4:BI8,"Hold"))+INTERCEPT(Y$4:Y$26,$R$4:$R$26)),NA())</f>
        <v>#N/A</v>
      </c>
      <c r="AL8" s="51" t="e">
        <f>IFERROR(IF(COUNT($U$4:$U8)&lt;&gt;AL$2,NA(),SLOPE(Z$4:Z$26,$R$4:$R$26)*($R8-COUNTIF(BJ$4:BJ8,"Hold"))+INTERCEPT(Z$4:Z$26,$R$4:$R$26)),NA())</f>
        <v>#N/A</v>
      </c>
      <c r="AM8" s="51" t="e">
        <f>IFERROR(IF(COUNT($U$4:$U8)&lt;&gt;AM$2,NA(),SLOPE(AA$4:AA$26,$R$4:$R$26)*($R8-COUNTIF(BK$4:BK8,"Hold"))+INTERCEPT(AA$4:AA$26,$R$4:$R$26)),NA())</f>
        <v>#N/A</v>
      </c>
      <c r="AN8" s="51" t="e">
        <f>IFERROR(IF(COUNT($U$4:$U8)&lt;&gt;AN$2,NA(),SLOPE(AB$4:AB$26,$R$4:$R$26)*($R8-COUNTIF(BL$4:BL8,"Hold"))+INTERCEPT(AB$4:AB$26,$R$4:$R$26)),NA())</f>
        <v>#N/A</v>
      </c>
      <c r="AO8" s="51" t="e">
        <f>IFERROR(IF(COUNT($U$4:$U8)&lt;&gt;AO$2,NA(),SLOPE(AC$4:AC$26,$R$4:$R$26)*($R8-COUNTIF(BM$4:BM8,"Hold"))+INTERCEPT(AC$4:AC$26,$R$4:$R$26)),NA())</f>
        <v>#N/A</v>
      </c>
      <c r="AP8" s="51" t="e">
        <f>IFERROR(IF(COUNT($U$4:$U8)&lt;&gt;AP$2,NA(),SLOPE(AD$4:AD$26,$R$4:$R$26)*($R8-COUNTIF(BN$4:BN8,"Hold"))+INTERCEPT(AD$4:AD$26,$R$4:$R$26)),NA())</f>
        <v>#N/A</v>
      </c>
      <c r="AQ8" s="51" t="e">
        <f>IFERROR(IF(COUNT($U$4:$U8)&lt;&gt;AQ$2,NA(),SLOPE(AE$4:AE$26,$R$4:$R$26)*($R8-COUNTIF(BO$4:BO8,"Hold"))+INTERCEPT(AE$4:AE$26,$R$4:$R$26)),NA())</f>
        <v>#N/A</v>
      </c>
      <c r="AR8" s="51" t="e">
        <f>IFERROR(IF(COUNT($U$4:$U8)&lt;&gt;AR$2,NA(),SLOPE(AF$4:AF$26,$R$4:$R$26)*($R8-COUNTIF(BP$4:BP8,"Hold"))+INTERCEPT(AF$4:AF$26,$R$4:$R$26)),NA())</f>
        <v>#N/A</v>
      </c>
      <c r="AS8" s="51" t="e">
        <f>IFERROR(IF(COUNT($U$4:$U8)&lt;&gt;AS$2,NA(),SLOPE(AG$4:AG$26,$R$4:$R$26)*($R8-COUNTIF(BQ$4:BQ8,"Hold"))+INTERCEPT(AG$4:AG$26,$R$4:$R$26)),NA())</f>
        <v>#N/A</v>
      </c>
      <c r="AT8" s="51" t="e">
        <f>IFERROR(IF(COUNT($U$4:$U8)&lt;&gt;AT$2,NA(),SLOPE(AH$4:AH$26,$R$4:$R$26)*($R8-COUNTIF(BR$4:BR8,"Hold"))+INTERCEPT(AH$4:AH$26,$R$4:$R$26)),NA())</f>
        <v>#N/A</v>
      </c>
      <c r="AU8" s="51" t="e">
        <f>IFERROR(IF(COUNT($U$4:$U8)&lt;&gt;AU$2,NA(),SLOPE(AI$4:AI$26,$R$4:$R$26)*($R8-COUNTIF(BS$4:BS8,"Hold"))+INTERCEPT(AI$4:AI$26,$R$4:$R$26)),NA())</f>
        <v>#N/A</v>
      </c>
      <c r="AV8" s="57" t="e">
        <f>IF(AND(ISNUMBER($U8),COUNT($U$4:$U8)=AV$2),$G8,IF($H8="Hold",AV7,IF(COUNT($U$4:$U8)=AV$2,$V8+AV7,NA())))</f>
        <v>#N/A</v>
      </c>
      <c r="AW8" s="57" t="e">
        <f>IF(AND(ISNUMBER($U8),COUNT($U$4:$U8)=AW$2),$G8,IF($H8="Hold",AW7,IF(COUNT($U$4:$U8)=AW$2,$V8+AW7,NA())))</f>
        <v>#N/A</v>
      </c>
      <c r="AX8" s="57" t="e">
        <f>IF(AND(ISNUMBER($U8),COUNT($U$4:$U8)=AX$2),$G8,IF($H8="Hold",AX7,IF(COUNT($U$4:$U8)=AX$2,$V8+AX7,NA())))</f>
        <v>#N/A</v>
      </c>
      <c r="AY8" s="57" t="e">
        <f>IF(AND(ISNUMBER($U8),COUNT($U$4:$U8)=AY$2),$G8,IF($H8="Hold",AY7,IF(COUNT($U$4:$U8)=AY$2,$V8+AY7,NA())))</f>
        <v>#N/A</v>
      </c>
      <c r="AZ8" s="57" t="e">
        <f>IF(AND(ISNUMBER($U8),COUNT($U$4:$U8)=AZ$2),$G8,IF($H8="Hold",AZ7,IF(COUNT($U$4:$U8)=AZ$2,$V8+AZ7,NA())))</f>
        <v>#N/A</v>
      </c>
      <c r="BA8" s="57" t="e">
        <f>IF(AND(ISNUMBER($U8),COUNT($U$4:$U8)=BA$2),$G8,IF($H8="Hold",BA7,IF(COUNT($U$4:$U8)=BA$2,$V8+BA7,NA())))</f>
        <v>#N/A</v>
      </c>
      <c r="BB8" s="57" t="e">
        <f>IF(AND(ISNUMBER($U8),COUNT($U$4:$U8)=BB$2),$G8,IF($H8="Hold",BB7,IF(COUNT($U$4:$U8)=BB$2,$V8+BB7,NA())))</f>
        <v>#N/A</v>
      </c>
      <c r="BC8" s="57" t="e">
        <f>IF(AND(ISNUMBER($U8),COUNT($U$4:$U8)=BC$2),$G8,IF($H8="Hold",BC7,IF(COUNT($U$4:$U8)=BC$2,$V8+BC7,NA())))</f>
        <v>#N/A</v>
      </c>
      <c r="BD8" s="57" t="e">
        <f>IF(AND(ISNUMBER($U8),COUNT($U$4:$U8)=BD$2),$G8,IF($H8="Hold",BD7,IF(COUNT($U$4:$U8)=BD$2,$V8+BD7,NA())))</f>
        <v>#N/A</v>
      </c>
      <c r="BE8" s="57" t="e">
        <f>IF(AND(ISNUMBER($U8),COUNT($U$4:$U8)=BE$2),$G8,IF($H8="Hold",BE7,IF(COUNT($U$4:$U8)=BE$2,$V8+BE7,NA())))</f>
        <v>#N/A</v>
      </c>
      <c r="BF8" s="57" t="e">
        <f>IF(AND(ISNUMBER($U8),COUNT($U$4:$U8)=BF$2),$G8,IF($H8="Hold",BF7,IF(COUNT($U$4:$U8)=BF$2,$V8+BF7,NA())))</f>
        <v>#N/A</v>
      </c>
      <c r="BG8" s="57" t="e">
        <f>IF(AND(ISNUMBER($U8),COUNT($U$4:$U8)=BG$2),$G8,IF($H8="Hold",BG7,IF(COUNT($U$4:$U8)=BG$2,$V8+BG7,NA())))</f>
        <v>#N/A</v>
      </c>
      <c r="BH8" s="55" t="e">
        <f>IF(AND(COUNT($U$4:$U8)=BH$2,$H8="Hold"),"Hold",NA())</f>
        <v>#N/A</v>
      </c>
      <c r="BI8" s="55" t="e">
        <f>IF(AND(COUNT($U$4:$U8)=BI$2,$H8="Hold"),"Hold",NA())</f>
        <v>#N/A</v>
      </c>
      <c r="BJ8" s="55" t="e">
        <f>IF(AND(COUNT($U$4:$U8)=BJ$2,$H8="Hold"),"Hold",NA())</f>
        <v>#N/A</v>
      </c>
      <c r="BK8" s="55" t="e">
        <f>IF(AND(COUNT($U$4:$U8)=BK$2,$H8="Hold"),"Hold",NA())</f>
        <v>#N/A</v>
      </c>
      <c r="BL8" s="55" t="e">
        <f>IF(AND(COUNT($U$4:$U8)=BL$2,$H8="Hold"),"Hold",NA())</f>
        <v>#N/A</v>
      </c>
      <c r="BM8" s="55" t="e">
        <f>IF(AND(COUNT($U$4:$U8)=BM$2,$H8="Hold"),"Hold",NA())</f>
        <v>#N/A</v>
      </c>
      <c r="BN8" s="55" t="e">
        <f>IF(AND(COUNT($U$4:$U8)=BN$2,$H8="Hold"),"Hold",NA())</f>
        <v>#N/A</v>
      </c>
      <c r="BO8" s="55" t="e">
        <f>IF(AND(COUNT($U$4:$U8)=BO$2,$H8="Hold"),"Hold",NA())</f>
        <v>#N/A</v>
      </c>
      <c r="BP8" s="55" t="e">
        <f>IF(AND(COUNT($U$4:$U8)=BP$2,$H8="Hold"),"Hold",NA())</f>
        <v>#N/A</v>
      </c>
      <c r="BQ8" s="55" t="e">
        <f>IF(AND(COUNT($U$4:$U8)=BQ$2,$H8="Hold"),"Hold",NA())</f>
        <v>#N/A</v>
      </c>
      <c r="BR8" s="55" t="e">
        <f>IF(AND(COUNT($U$4:$U8)=BR$2,$H8="Hold"),"Hold",NA())</f>
        <v>#N/A</v>
      </c>
      <c r="BS8" s="55" t="e">
        <f>IF(AND(COUNT($U$4:$U8)=BS$2,$H8="Hold"),"Hold",NA())</f>
        <v>#N/A</v>
      </c>
    </row>
    <row r="9" spans="1:73" s="96" customFormat="1" ht="18.75" customHeight="1" thickTop="1" x14ac:dyDescent="0.25">
      <c r="B9" s="23"/>
      <c r="C9" s="95"/>
      <c r="D9" s="9">
        <f t="shared" si="2"/>
        <v>10</v>
      </c>
      <c r="E9" s="10">
        <f t="shared" si="3"/>
        <v>42660</v>
      </c>
      <c r="F9" s="5" t="str">
        <f>IFERROR(IF(COUNT(G$4:G9)=0,"",IF(H9="Hold",F8,IF(ISNUMBER(U9),G9,F8+V9))),"")</f>
        <v/>
      </c>
      <c r="G9" s="13"/>
      <c r="H9" s="27"/>
      <c r="I9" s="17"/>
      <c r="J9" s="93"/>
      <c r="K9" s="34"/>
      <c r="L9" s="148" t="s">
        <v>63</v>
      </c>
      <c r="M9" s="148"/>
      <c r="N9" s="24"/>
      <c r="O9" s="76"/>
      <c r="P9" s="37"/>
      <c r="R9" s="46">
        <v>6</v>
      </c>
      <c r="S9" s="47" t="e">
        <f t="shared" si="0"/>
        <v>#N/A</v>
      </c>
      <c r="T9" s="47" t="str">
        <f>IFERROR(IF(L23="Alternate 2","Alt 2",L23),"Alt 2")</f>
        <v>Alt 2</v>
      </c>
      <c r="U9" s="52" t="str">
        <f>IF(H9="30 Mins",$N$19,IF(H9="45 Mins",$N$20,IF(H9="60 Mins",$N$21,IF(H9="Alt 1",$N$22,IF(H9="Alt 2",$N$23,IF(H9="Alt 3",$N$24,IF(H9="Alt 4",$N$25,IF(H9="Alt 5",#REF!,IF(H9="Change",V8,"")))))))))</f>
        <v/>
      </c>
      <c r="V9" s="53" t="e">
        <f>IF(COUNT(U$4:U9)=0,NA(),IF(ISNUMBER(U9),U9,V8))</f>
        <v>#N/A</v>
      </c>
      <c r="W9" s="48" t="e">
        <f t="shared" si="1"/>
        <v>#N/A</v>
      </c>
      <c r="X9" s="72" t="str">
        <f>IF(AND(ISNUMBER($S9),COUNT($U$4:$U9)=X$2),$S9,"")</f>
        <v/>
      </c>
      <c r="Y9" s="72" t="str">
        <f>IF(AND(ISNUMBER($S9),COUNT($U$4:$U9)=Y$2),$S9,"")</f>
        <v/>
      </c>
      <c r="Z9" s="72" t="str">
        <f>IF(AND(ISNUMBER($S9),COUNT($U$4:$U9)=Z$2),$S9,"")</f>
        <v/>
      </c>
      <c r="AA9" s="72" t="str">
        <f>IF(AND(ISNUMBER($S9),COUNT($U$4:$U9)=AA$2),$S9,"")</f>
        <v/>
      </c>
      <c r="AB9" s="72" t="str">
        <f>IF(AND(ISNUMBER($S9),COUNT($U$4:$U9)=AB$2),$S9,"")</f>
        <v/>
      </c>
      <c r="AC9" s="72" t="str">
        <f>IF(AND(ISNUMBER($S9),COUNT($U$4:$U9)=AC$2),$S9,"")</f>
        <v/>
      </c>
      <c r="AD9" s="72" t="str">
        <f>IF(AND(ISNUMBER($S9),COUNT($U$4:$U9)=AD$2),$S9,"")</f>
        <v/>
      </c>
      <c r="AE9" s="72" t="str">
        <f>IF(AND(ISNUMBER($S9),COUNT($U$4:$U9)=AE$2),$S9,"")</f>
        <v/>
      </c>
      <c r="AF9" s="72" t="str">
        <f>IF(AND(ISNUMBER($S9),COUNT($U$4:$U9)=AF$2),$S9,"")</f>
        <v/>
      </c>
      <c r="AG9" s="72" t="str">
        <f>IF(AND(ISNUMBER($S9),COUNT($U$4:$U9)=AG$2),$S9,"")</f>
        <v/>
      </c>
      <c r="AH9" s="72" t="str">
        <f>IF(AND(ISNUMBER($S9),COUNT($U$4:$U9)=AH$2),$S9,"")</f>
        <v/>
      </c>
      <c r="AI9" s="72" t="str">
        <f>IF(AND(ISNUMBER($S9),COUNT($U$4:$U9)=AI$2),$S9,"")</f>
        <v/>
      </c>
      <c r="AJ9" s="51" t="e">
        <f>IFERROR(IF(COUNT($U$4:$U9)&lt;&gt;AJ$2,NA(),SLOPE(X$4:X$26,$R$4:$R$26)*($R9-COUNTIF(BH$4:BH9,"Hold"))+INTERCEPT(X$4:X$26,$R$4:$R$26)),NA())</f>
        <v>#N/A</v>
      </c>
      <c r="AK9" s="51" t="e">
        <f>IFERROR(IF(COUNT($U$4:$U9)&lt;&gt;AK$2,NA(),SLOPE(Y$4:Y$26,$R$4:$R$26)*($R9-COUNTIF(BI$4:BI9,"Hold"))+INTERCEPT(Y$4:Y$26,$R$4:$R$26)),NA())</f>
        <v>#N/A</v>
      </c>
      <c r="AL9" s="51" t="e">
        <f>IFERROR(IF(COUNT($U$4:$U9)&lt;&gt;AL$2,NA(),SLOPE(Z$4:Z$26,$R$4:$R$26)*($R9-COUNTIF(BJ$4:BJ9,"Hold"))+INTERCEPT(Z$4:Z$26,$R$4:$R$26)),NA())</f>
        <v>#N/A</v>
      </c>
      <c r="AM9" s="51" t="e">
        <f>IFERROR(IF(COUNT($U$4:$U9)&lt;&gt;AM$2,NA(),SLOPE(AA$4:AA$26,$R$4:$R$26)*($R9-COUNTIF(BK$4:BK9,"Hold"))+INTERCEPT(AA$4:AA$26,$R$4:$R$26)),NA())</f>
        <v>#N/A</v>
      </c>
      <c r="AN9" s="51" t="e">
        <f>IFERROR(IF(COUNT($U$4:$U9)&lt;&gt;AN$2,NA(),SLOPE(AB$4:AB$26,$R$4:$R$26)*($R9-COUNTIF(BL$4:BL9,"Hold"))+INTERCEPT(AB$4:AB$26,$R$4:$R$26)),NA())</f>
        <v>#N/A</v>
      </c>
      <c r="AO9" s="51" t="e">
        <f>IFERROR(IF(COUNT($U$4:$U9)&lt;&gt;AO$2,NA(),SLOPE(AC$4:AC$26,$R$4:$R$26)*($R9-COUNTIF(BM$4:BM9,"Hold"))+INTERCEPT(AC$4:AC$26,$R$4:$R$26)),NA())</f>
        <v>#N/A</v>
      </c>
      <c r="AP9" s="51" t="e">
        <f>IFERROR(IF(COUNT($U$4:$U9)&lt;&gt;AP$2,NA(),SLOPE(AD$4:AD$26,$R$4:$R$26)*($R9-COUNTIF(BN$4:BN9,"Hold"))+INTERCEPT(AD$4:AD$26,$R$4:$R$26)),NA())</f>
        <v>#N/A</v>
      </c>
      <c r="AQ9" s="51" t="e">
        <f>IFERROR(IF(COUNT($U$4:$U9)&lt;&gt;AQ$2,NA(),SLOPE(AE$4:AE$26,$R$4:$R$26)*($R9-COUNTIF(BO$4:BO9,"Hold"))+INTERCEPT(AE$4:AE$26,$R$4:$R$26)),NA())</f>
        <v>#N/A</v>
      </c>
      <c r="AR9" s="51" t="e">
        <f>IFERROR(IF(COUNT($U$4:$U9)&lt;&gt;AR$2,NA(),SLOPE(AF$4:AF$26,$R$4:$R$26)*($R9-COUNTIF(BP$4:BP9,"Hold"))+INTERCEPT(AF$4:AF$26,$R$4:$R$26)),NA())</f>
        <v>#N/A</v>
      </c>
      <c r="AS9" s="51" t="e">
        <f>IFERROR(IF(COUNT($U$4:$U9)&lt;&gt;AS$2,NA(),SLOPE(AG$4:AG$26,$R$4:$R$26)*($R9-COUNTIF(BQ$4:BQ9,"Hold"))+INTERCEPT(AG$4:AG$26,$R$4:$R$26)),NA())</f>
        <v>#N/A</v>
      </c>
      <c r="AT9" s="51" t="e">
        <f>IFERROR(IF(COUNT($U$4:$U9)&lt;&gt;AT$2,NA(),SLOPE(AH$4:AH$26,$R$4:$R$26)*($R9-COUNTIF(BR$4:BR9,"Hold"))+INTERCEPT(AH$4:AH$26,$R$4:$R$26)),NA())</f>
        <v>#N/A</v>
      </c>
      <c r="AU9" s="51" t="e">
        <f>IFERROR(IF(COUNT($U$4:$U9)&lt;&gt;AU$2,NA(),SLOPE(AI$4:AI$26,$R$4:$R$26)*($R9-COUNTIF(BS$4:BS9,"Hold"))+INTERCEPT(AI$4:AI$26,$R$4:$R$26)),NA())</f>
        <v>#N/A</v>
      </c>
      <c r="AV9" s="57" t="e">
        <f>IF(AND(ISNUMBER($U9),COUNT($U$4:$U9)=AV$2),$G9,IF($H9="Hold",AV8,IF(COUNT($U$4:$U9)=AV$2,$V9+AV8,NA())))</f>
        <v>#N/A</v>
      </c>
      <c r="AW9" s="57" t="e">
        <f>IF(AND(ISNUMBER($U9),COUNT($U$4:$U9)=AW$2),$G9,IF($H9="Hold",AW8,IF(COUNT($U$4:$U9)=AW$2,$V9+AW8,NA())))</f>
        <v>#N/A</v>
      </c>
      <c r="AX9" s="57" t="e">
        <f>IF(AND(ISNUMBER($U9),COUNT($U$4:$U9)=AX$2),$G9,IF($H9="Hold",AX8,IF(COUNT($U$4:$U9)=AX$2,$V9+AX8,NA())))</f>
        <v>#N/A</v>
      </c>
      <c r="AY9" s="57" t="e">
        <f>IF(AND(ISNUMBER($U9),COUNT($U$4:$U9)=AY$2),$G9,IF($H9="Hold",AY8,IF(COUNT($U$4:$U9)=AY$2,$V9+AY8,NA())))</f>
        <v>#N/A</v>
      </c>
      <c r="AZ9" s="57" t="e">
        <f>IF(AND(ISNUMBER($U9),COUNT($U$4:$U9)=AZ$2),$G9,IF($H9="Hold",AZ8,IF(COUNT($U$4:$U9)=AZ$2,$V9+AZ8,NA())))</f>
        <v>#N/A</v>
      </c>
      <c r="BA9" s="57" t="e">
        <f>IF(AND(ISNUMBER($U9),COUNT($U$4:$U9)=BA$2),$G9,IF($H9="Hold",BA8,IF(COUNT($U$4:$U9)=BA$2,$V9+BA8,NA())))</f>
        <v>#N/A</v>
      </c>
      <c r="BB9" s="57" t="e">
        <f>IF(AND(ISNUMBER($U9),COUNT($U$4:$U9)=BB$2),$G9,IF($H9="Hold",BB8,IF(COUNT($U$4:$U9)=BB$2,$V9+BB8,NA())))</f>
        <v>#N/A</v>
      </c>
      <c r="BC9" s="57" t="e">
        <f>IF(AND(ISNUMBER($U9),COUNT($U$4:$U9)=BC$2),$G9,IF($H9="Hold",BC8,IF(COUNT($U$4:$U9)=BC$2,$V9+BC8,NA())))</f>
        <v>#N/A</v>
      </c>
      <c r="BD9" s="57" t="e">
        <f>IF(AND(ISNUMBER($U9),COUNT($U$4:$U9)=BD$2),$G9,IF($H9="Hold",BD8,IF(COUNT($U$4:$U9)=BD$2,$V9+BD8,NA())))</f>
        <v>#N/A</v>
      </c>
      <c r="BE9" s="57" t="e">
        <f>IF(AND(ISNUMBER($U9),COUNT($U$4:$U9)=BE$2),$G9,IF($H9="Hold",BE8,IF(COUNT($U$4:$U9)=BE$2,$V9+BE8,NA())))</f>
        <v>#N/A</v>
      </c>
      <c r="BF9" s="57" t="e">
        <f>IF(AND(ISNUMBER($U9),COUNT($U$4:$U9)=BF$2),$G9,IF($H9="Hold",BF8,IF(COUNT($U$4:$U9)=BF$2,$V9+BF8,NA())))</f>
        <v>#N/A</v>
      </c>
      <c r="BG9" s="57" t="e">
        <f>IF(AND(ISNUMBER($U9),COUNT($U$4:$U9)=BG$2),$G9,IF($H9="Hold",BG8,IF(COUNT($U$4:$U9)=BG$2,$V9+BG8,NA())))</f>
        <v>#N/A</v>
      </c>
      <c r="BH9" s="55" t="e">
        <f>IF(AND(COUNT($U$4:$U9)=BH$2,$H9="Hold"),"Hold",NA())</f>
        <v>#N/A</v>
      </c>
      <c r="BI9" s="55" t="e">
        <f>IF(AND(COUNT($U$4:$U9)=BI$2,$H9="Hold"),"Hold",NA())</f>
        <v>#N/A</v>
      </c>
      <c r="BJ9" s="55" t="e">
        <f>IF(AND(COUNT($U$4:$U9)=BJ$2,$H9="Hold"),"Hold",NA())</f>
        <v>#N/A</v>
      </c>
      <c r="BK9" s="55" t="e">
        <f>IF(AND(COUNT($U$4:$U9)=BK$2,$H9="Hold"),"Hold",NA())</f>
        <v>#N/A</v>
      </c>
      <c r="BL9" s="55" t="e">
        <f>IF(AND(COUNT($U$4:$U9)=BL$2,$H9="Hold"),"Hold",NA())</f>
        <v>#N/A</v>
      </c>
      <c r="BM9" s="55" t="e">
        <f>IF(AND(COUNT($U$4:$U9)=BM$2,$H9="Hold"),"Hold",NA())</f>
        <v>#N/A</v>
      </c>
      <c r="BN9" s="55" t="e">
        <f>IF(AND(COUNT($U$4:$U9)=BN$2,$H9="Hold"),"Hold",NA())</f>
        <v>#N/A</v>
      </c>
      <c r="BO9" s="55" t="e">
        <f>IF(AND(COUNT($U$4:$U9)=BO$2,$H9="Hold"),"Hold",NA())</f>
        <v>#N/A</v>
      </c>
      <c r="BP9" s="55" t="e">
        <f>IF(AND(COUNT($U$4:$U9)=BP$2,$H9="Hold"),"Hold",NA())</f>
        <v>#N/A</v>
      </c>
      <c r="BQ9" s="55" t="e">
        <f>IF(AND(COUNT($U$4:$U9)=BQ$2,$H9="Hold"),"Hold",NA())</f>
        <v>#N/A</v>
      </c>
      <c r="BR9" s="55" t="e">
        <f>IF(AND(COUNT($U$4:$U9)=BR$2,$H9="Hold"),"Hold",NA())</f>
        <v>#N/A</v>
      </c>
      <c r="BS9" s="55" t="e">
        <f>IF(AND(COUNT($U$4:$U9)=BS$2,$H9="Hold"),"Hold",NA())</f>
        <v>#N/A</v>
      </c>
    </row>
    <row r="10" spans="1:73" s="96" customFormat="1" ht="18.75" customHeight="1" x14ac:dyDescent="0.25">
      <c r="B10" s="23"/>
      <c r="C10" s="95"/>
      <c r="D10" s="9">
        <f t="shared" si="2"/>
        <v>12</v>
      </c>
      <c r="E10" s="10">
        <f t="shared" si="3"/>
        <v>42674</v>
      </c>
      <c r="F10" s="5" t="str">
        <f>IFERROR(IF(COUNT(G$4:G10)=0,"",IF(H10="Hold",F9,IF(ISNUMBER(U10),G10,F9+V10))),"")</f>
        <v/>
      </c>
      <c r="G10" s="13"/>
      <c r="H10" s="27"/>
      <c r="I10" s="17"/>
      <c r="J10" s="93"/>
      <c r="K10" s="34"/>
      <c r="L10" s="38"/>
      <c r="M10" s="38"/>
      <c r="N10" s="38"/>
      <c r="O10" s="38"/>
      <c r="P10" s="37"/>
      <c r="R10" s="46">
        <v>7</v>
      </c>
      <c r="S10" s="47" t="e">
        <f t="shared" si="0"/>
        <v>#N/A</v>
      </c>
      <c r="T10" s="47" t="s">
        <v>68</v>
      </c>
      <c r="U10" s="52" t="str">
        <f>IF(H10="30 Mins",$N$19,IF(H10="45 Mins",$N$20,IF(H10="60 Mins",$N$21,IF(H10="Alt 1",$N$22,IF(H10="Alt 2",$N$23,IF(H10="Alt 3",$N$24,IF(H10="Alt 4",$N$25,IF(H10="Alt 5",#REF!,IF(H10="Change",V9,"")))))))))</f>
        <v/>
      </c>
      <c r="V10" s="53" t="e">
        <f>IF(COUNT(U$4:U10)=0,NA(),IF(ISNUMBER(U10),U10,V9))</f>
        <v>#N/A</v>
      </c>
      <c r="W10" s="48" t="e">
        <f t="shared" si="1"/>
        <v>#N/A</v>
      </c>
      <c r="X10" s="72" t="str">
        <f>IF(AND(ISNUMBER($S10),COUNT($U$4:$U10)=X$2),$S10,"")</f>
        <v/>
      </c>
      <c r="Y10" s="72" t="str">
        <f>IF(AND(ISNUMBER($S10),COUNT($U$4:$U10)=Y$2),$S10,"")</f>
        <v/>
      </c>
      <c r="Z10" s="72" t="str">
        <f>IF(AND(ISNUMBER($S10),COUNT($U$4:$U10)=Z$2),$S10,"")</f>
        <v/>
      </c>
      <c r="AA10" s="72" t="str">
        <f>IF(AND(ISNUMBER($S10),COUNT($U$4:$U10)=AA$2),$S10,"")</f>
        <v/>
      </c>
      <c r="AB10" s="72" t="str">
        <f>IF(AND(ISNUMBER($S10),COUNT($U$4:$U10)=AB$2),$S10,"")</f>
        <v/>
      </c>
      <c r="AC10" s="72" t="str">
        <f>IF(AND(ISNUMBER($S10),COUNT($U$4:$U10)=AC$2),$S10,"")</f>
        <v/>
      </c>
      <c r="AD10" s="72" t="str">
        <f>IF(AND(ISNUMBER($S10),COUNT($U$4:$U10)=AD$2),$S10,"")</f>
        <v/>
      </c>
      <c r="AE10" s="72" t="str">
        <f>IF(AND(ISNUMBER($S10),COUNT($U$4:$U10)=AE$2),$S10,"")</f>
        <v/>
      </c>
      <c r="AF10" s="72" t="str">
        <f>IF(AND(ISNUMBER($S10),COUNT($U$4:$U10)=AF$2),$S10,"")</f>
        <v/>
      </c>
      <c r="AG10" s="72" t="str">
        <f>IF(AND(ISNUMBER($S10),COUNT($U$4:$U10)=AG$2),$S10,"")</f>
        <v/>
      </c>
      <c r="AH10" s="72" t="str">
        <f>IF(AND(ISNUMBER($S10),COUNT($U$4:$U10)=AH$2),$S10,"")</f>
        <v/>
      </c>
      <c r="AI10" s="72" t="str">
        <f>IF(AND(ISNUMBER($S10),COUNT($U$4:$U10)=AI$2),$S10,"")</f>
        <v/>
      </c>
      <c r="AJ10" s="51" t="e">
        <f>IFERROR(IF(COUNT($U$4:$U10)&lt;&gt;AJ$2,NA(),SLOPE(X$4:X$26,$R$4:$R$26)*($R10-COUNTIF(BH$4:BH10,"Hold"))+INTERCEPT(X$4:X$26,$R$4:$R$26)),NA())</f>
        <v>#N/A</v>
      </c>
      <c r="AK10" s="51" t="e">
        <f>IFERROR(IF(COUNT($U$4:$U10)&lt;&gt;AK$2,NA(),SLOPE(Y$4:Y$26,$R$4:$R$26)*($R10-COUNTIF(BI$4:BI10,"Hold"))+INTERCEPT(Y$4:Y$26,$R$4:$R$26)),NA())</f>
        <v>#N/A</v>
      </c>
      <c r="AL10" s="51" t="e">
        <f>IFERROR(IF(COUNT($U$4:$U10)&lt;&gt;AL$2,NA(),SLOPE(Z$4:Z$26,$R$4:$R$26)*($R10-COUNTIF(BJ$4:BJ10,"Hold"))+INTERCEPT(Z$4:Z$26,$R$4:$R$26)),NA())</f>
        <v>#N/A</v>
      </c>
      <c r="AM10" s="51" t="e">
        <f>IFERROR(IF(COUNT($U$4:$U10)&lt;&gt;AM$2,NA(),SLOPE(AA$4:AA$26,$R$4:$R$26)*($R10-COUNTIF(BK$4:BK10,"Hold"))+INTERCEPT(AA$4:AA$26,$R$4:$R$26)),NA())</f>
        <v>#N/A</v>
      </c>
      <c r="AN10" s="51" t="e">
        <f>IFERROR(IF(COUNT($U$4:$U10)&lt;&gt;AN$2,NA(),SLOPE(AB$4:AB$26,$R$4:$R$26)*($R10-COUNTIF(BL$4:BL10,"Hold"))+INTERCEPT(AB$4:AB$26,$R$4:$R$26)),NA())</f>
        <v>#N/A</v>
      </c>
      <c r="AO10" s="51" t="e">
        <f>IFERROR(IF(COUNT($U$4:$U10)&lt;&gt;AO$2,NA(),SLOPE(AC$4:AC$26,$R$4:$R$26)*($R10-COUNTIF(BM$4:BM10,"Hold"))+INTERCEPT(AC$4:AC$26,$R$4:$R$26)),NA())</f>
        <v>#N/A</v>
      </c>
      <c r="AP10" s="51" t="e">
        <f>IFERROR(IF(COUNT($U$4:$U10)&lt;&gt;AP$2,NA(),SLOPE(AD$4:AD$26,$R$4:$R$26)*($R10-COUNTIF(BN$4:BN10,"Hold"))+INTERCEPT(AD$4:AD$26,$R$4:$R$26)),NA())</f>
        <v>#N/A</v>
      </c>
      <c r="AQ10" s="51" t="e">
        <f>IFERROR(IF(COUNT($U$4:$U10)&lt;&gt;AQ$2,NA(),SLOPE(AE$4:AE$26,$R$4:$R$26)*($R10-COUNTIF(BO$4:BO10,"Hold"))+INTERCEPT(AE$4:AE$26,$R$4:$R$26)),NA())</f>
        <v>#N/A</v>
      </c>
      <c r="AR10" s="51" t="e">
        <f>IFERROR(IF(COUNT($U$4:$U10)&lt;&gt;AR$2,NA(),SLOPE(AF$4:AF$26,$R$4:$R$26)*($R10-COUNTIF(BP$4:BP10,"Hold"))+INTERCEPT(AF$4:AF$26,$R$4:$R$26)),NA())</f>
        <v>#N/A</v>
      </c>
      <c r="AS10" s="51" t="e">
        <f>IFERROR(IF(COUNT($U$4:$U10)&lt;&gt;AS$2,NA(),SLOPE(AG$4:AG$26,$R$4:$R$26)*($R10-COUNTIF(BQ$4:BQ10,"Hold"))+INTERCEPT(AG$4:AG$26,$R$4:$R$26)),NA())</f>
        <v>#N/A</v>
      </c>
      <c r="AT10" s="51" t="e">
        <f>IFERROR(IF(COUNT($U$4:$U10)&lt;&gt;AT$2,NA(),SLOPE(AH$4:AH$26,$R$4:$R$26)*($R10-COUNTIF(BR$4:BR10,"Hold"))+INTERCEPT(AH$4:AH$26,$R$4:$R$26)),NA())</f>
        <v>#N/A</v>
      </c>
      <c r="AU10" s="51" t="e">
        <f>IFERROR(IF(COUNT($U$4:$U10)&lt;&gt;AU$2,NA(),SLOPE(AI$4:AI$26,$R$4:$R$26)*($R10-COUNTIF(BS$4:BS10,"Hold"))+INTERCEPT(AI$4:AI$26,$R$4:$R$26)),NA())</f>
        <v>#N/A</v>
      </c>
      <c r="AV10" s="57" t="e">
        <f>IF(AND(ISNUMBER($U10),COUNT($U$4:$U10)=AV$2),$G10,IF($H10="Hold",AV9,IF(COUNT($U$4:$U10)=AV$2,$V10+AV9,NA())))</f>
        <v>#N/A</v>
      </c>
      <c r="AW10" s="57" t="e">
        <f>IF(AND(ISNUMBER($U10),COUNT($U$4:$U10)=AW$2),$G10,IF($H10="Hold",AW9,IF(COUNT($U$4:$U10)=AW$2,$V10+AW9,NA())))</f>
        <v>#N/A</v>
      </c>
      <c r="AX10" s="57" t="e">
        <f>IF(AND(ISNUMBER($U10),COUNT($U$4:$U10)=AX$2),$G10,IF($H10="Hold",AX9,IF(COUNT($U$4:$U10)=AX$2,$V10+AX9,NA())))</f>
        <v>#N/A</v>
      </c>
      <c r="AY10" s="57" t="e">
        <f>IF(AND(ISNUMBER($U10),COUNT($U$4:$U10)=AY$2),$G10,IF($H10="Hold",AY9,IF(COUNT($U$4:$U10)=AY$2,$V10+AY9,NA())))</f>
        <v>#N/A</v>
      </c>
      <c r="AZ10" s="57" t="e">
        <f>IF(AND(ISNUMBER($U10),COUNT($U$4:$U10)=AZ$2),$G10,IF($H10="Hold",AZ9,IF(COUNT($U$4:$U10)=AZ$2,$V10+AZ9,NA())))</f>
        <v>#N/A</v>
      </c>
      <c r="BA10" s="57" t="e">
        <f>IF(AND(ISNUMBER($U10),COUNT($U$4:$U10)=BA$2),$G10,IF($H10="Hold",BA9,IF(COUNT($U$4:$U10)=BA$2,$V10+BA9,NA())))</f>
        <v>#N/A</v>
      </c>
      <c r="BB10" s="57" t="e">
        <f>IF(AND(ISNUMBER($U10),COUNT($U$4:$U10)=BB$2),$G10,IF($H10="Hold",BB9,IF(COUNT($U$4:$U10)=BB$2,$V10+BB9,NA())))</f>
        <v>#N/A</v>
      </c>
      <c r="BC10" s="57" t="e">
        <f>IF(AND(ISNUMBER($U10),COUNT($U$4:$U10)=BC$2),$G10,IF($H10="Hold",BC9,IF(COUNT($U$4:$U10)=BC$2,$V10+BC9,NA())))</f>
        <v>#N/A</v>
      </c>
      <c r="BD10" s="57" t="e">
        <f>IF(AND(ISNUMBER($U10),COUNT($U$4:$U10)=BD$2),$G10,IF($H10="Hold",BD9,IF(COUNT($U$4:$U10)=BD$2,$V10+BD9,NA())))</f>
        <v>#N/A</v>
      </c>
      <c r="BE10" s="57" t="e">
        <f>IF(AND(ISNUMBER($U10),COUNT($U$4:$U10)=BE$2),$G10,IF($H10="Hold",BE9,IF(COUNT($U$4:$U10)=BE$2,$V10+BE9,NA())))</f>
        <v>#N/A</v>
      </c>
      <c r="BF10" s="57" t="e">
        <f>IF(AND(ISNUMBER($U10),COUNT($U$4:$U10)=BF$2),$G10,IF($H10="Hold",BF9,IF(COUNT($U$4:$U10)=BF$2,$V10+BF9,NA())))</f>
        <v>#N/A</v>
      </c>
      <c r="BG10" s="57" t="e">
        <f>IF(AND(ISNUMBER($U10),COUNT($U$4:$U10)=BG$2),$G10,IF($H10="Hold",BG9,IF(COUNT($U$4:$U10)=BG$2,$V10+BG9,NA())))</f>
        <v>#N/A</v>
      </c>
      <c r="BH10" s="55" t="e">
        <f>IF(AND(COUNT($U$4:$U10)=BH$2,$H10="Hold"),"Hold",NA())</f>
        <v>#N/A</v>
      </c>
      <c r="BI10" s="55" t="e">
        <f>IF(AND(COUNT($U$4:$U10)=BI$2,$H10="Hold"),"Hold",NA())</f>
        <v>#N/A</v>
      </c>
      <c r="BJ10" s="55" t="e">
        <f>IF(AND(COUNT($U$4:$U10)=BJ$2,$H10="Hold"),"Hold",NA())</f>
        <v>#N/A</v>
      </c>
      <c r="BK10" s="55" t="e">
        <f>IF(AND(COUNT($U$4:$U10)=BK$2,$H10="Hold"),"Hold",NA())</f>
        <v>#N/A</v>
      </c>
      <c r="BL10" s="55" t="e">
        <f>IF(AND(COUNT($U$4:$U10)=BL$2,$H10="Hold"),"Hold",NA())</f>
        <v>#N/A</v>
      </c>
      <c r="BM10" s="55" t="e">
        <f>IF(AND(COUNT($U$4:$U10)=BM$2,$H10="Hold"),"Hold",NA())</f>
        <v>#N/A</v>
      </c>
      <c r="BN10" s="55" t="e">
        <f>IF(AND(COUNT($U$4:$U10)=BN$2,$H10="Hold"),"Hold",NA())</f>
        <v>#N/A</v>
      </c>
      <c r="BO10" s="55" t="e">
        <f>IF(AND(COUNT($U$4:$U10)=BO$2,$H10="Hold"),"Hold",NA())</f>
        <v>#N/A</v>
      </c>
      <c r="BP10" s="55" t="e">
        <f>IF(AND(COUNT($U$4:$U10)=BP$2,$H10="Hold"),"Hold",NA())</f>
        <v>#N/A</v>
      </c>
      <c r="BQ10" s="55" t="e">
        <f>IF(AND(COUNT($U$4:$U10)=BQ$2,$H10="Hold"),"Hold",NA())</f>
        <v>#N/A</v>
      </c>
      <c r="BR10" s="55" t="e">
        <f>IF(AND(COUNT($U$4:$U10)=BR$2,$H10="Hold"),"Hold",NA())</f>
        <v>#N/A</v>
      </c>
      <c r="BS10" s="55" t="e">
        <f>IF(AND(COUNT($U$4:$U10)=BS$2,$H10="Hold"),"Hold",NA())</f>
        <v>#N/A</v>
      </c>
    </row>
    <row r="11" spans="1:73" s="96" customFormat="1" ht="18.75" customHeight="1" x14ac:dyDescent="0.25">
      <c r="B11" s="23"/>
      <c r="C11" s="95"/>
      <c r="D11" s="9">
        <f t="shared" si="2"/>
        <v>14</v>
      </c>
      <c r="E11" s="10">
        <f t="shared" si="3"/>
        <v>42688</v>
      </c>
      <c r="F11" s="5" t="str">
        <f>IFERROR(IF(COUNT(G$4:G11)=0,"",IF(H11="Hold",F10,IF(ISNUMBER(U11),G11,F10+V11))),"")</f>
        <v/>
      </c>
      <c r="G11" s="13"/>
      <c r="H11" s="27"/>
      <c r="I11" s="17"/>
      <c r="J11" s="93"/>
      <c r="K11" s="34"/>
      <c r="L11" s="146" t="s">
        <v>82</v>
      </c>
      <c r="M11" s="146"/>
      <c r="N11" s="146"/>
      <c r="O11" s="146"/>
      <c r="P11" s="37"/>
      <c r="R11" s="46">
        <v>8</v>
      </c>
      <c r="S11" s="47" t="e">
        <f t="shared" si="0"/>
        <v>#N/A</v>
      </c>
      <c r="T11" s="47"/>
      <c r="U11" s="52" t="str">
        <f>IF(H11="30 Mins",$N$19,IF(H11="45 Mins",$N$20,IF(H11="60 Mins",$N$21,IF(H11="Alt 1",$N$22,IF(H11="Alt 2",$N$23,IF(H11="Alt 3",$N$24,IF(H11="Alt 4",$N$25,IF(H11="Alt 5",#REF!,IF(H11="Change",V10,"")))))))))</f>
        <v/>
      </c>
      <c r="V11" s="53" t="e">
        <f>IF(COUNT(U$4:U11)=0,NA(),IF(ISNUMBER(U11),U11,V10))</f>
        <v>#N/A</v>
      </c>
      <c r="W11" s="48" t="e">
        <f t="shared" si="1"/>
        <v>#N/A</v>
      </c>
      <c r="X11" s="72" t="str">
        <f>IF(AND(ISNUMBER($S11),COUNT($U$4:$U11)=X$2),$S11,"")</f>
        <v/>
      </c>
      <c r="Y11" s="72" t="str">
        <f>IF(AND(ISNUMBER($S11),COUNT($U$4:$U11)=Y$2),$S11,"")</f>
        <v/>
      </c>
      <c r="Z11" s="72" t="str">
        <f>IF(AND(ISNUMBER($S11),COUNT($U$4:$U11)=Z$2),$S11,"")</f>
        <v/>
      </c>
      <c r="AA11" s="72" t="str">
        <f>IF(AND(ISNUMBER($S11),COUNT($U$4:$U11)=AA$2),$S11,"")</f>
        <v/>
      </c>
      <c r="AB11" s="72" t="str">
        <f>IF(AND(ISNUMBER($S11),COUNT($U$4:$U11)=AB$2),$S11,"")</f>
        <v/>
      </c>
      <c r="AC11" s="72" t="str">
        <f>IF(AND(ISNUMBER($S11),COUNT($U$4:$U11)=AC$2),$S11,"")</f>
        <v/>
      </c>
      <c r="AD11" s="72" t="str">
        <f>IF(AND(ISNUMBER($S11),COUNT($U$4:$U11)=AD$2),$S11,"")</f>
        <v/>
      </c>
      <c r="AE11" s="72" t="str">
        <f>IF(AND(ISNUMBER($S11),COUNT($U$4:$U11)=AE$2),$S11,"")</f>
        <v/>
      </c>
      <c r="AF11" s="72" t="str">
        <f>IF(AND(ISNUMBER($S11),COUNT($U$4:$U11)=AF$2),$S11,"")</f>
        <v/>
      </c>
      <c r="AG11" s="72" t="str">
        <f>IF(AND(ISNUMBER($S11),COUNT($U$4:$U11)=AG$2),$S11,"")</f>
        <v/>
      </c>
      <c r="AH11" s="72" t="str">
        <f>IF(AND(ISNUMBER($S11),COUNT($U$4:$U11)=AH$2),$S11,"")</f>
        <v/>
      </c>
      <c r="AI11" s="72" t="str">
        <f>IF(AND(ISNUMBER($S11),COUNT($U$4:$U11)=AI$2),$S11,"")</f>
        <v/>
      </c>
      <c r="AJ11" s="51" t="e">
        <f>IFERROR(IF(COUNT($U$4:$U11)&lt;&gt;AJ$2,NA(),SLOPE(X$4:X$26,$R$4:$R$26)*($R11-COUNTIF(BH$4:BH11,"Hold"))+INTERCEPT(X$4:X$26,$R$4:$R$26)),NA())</f>
        <v>#N/A</v>
      </c>
      <c r="AK11" s="51" t="e">
        <f>IFERROR(IF(COUNT($U$4:$U11)&lt;&gt;AK$2,NA(),SLOPE(Y$4:Y$26,$R$4:$R$26)*($R11-COUNTIF(BI$4:BI11,"Hold"))+INTERCEPT(Y$4:Y$26,$R$4:$R$26)),NA())</f>
        <v>#N/A</v>
      </c>
      <c r="AL11" s="51" t="e">
        <f>IFERROR(IF(COUNT($U$4:$U11)&lt;&gt;AL$2,NA(),SLOPE(Z$4:Z$26,$R$4:$R$26)*($R11-COUNTIF(BJ$4:BJ11,"Hold"))+INTERCEPT(Z$4:Z$26,$R$4:$R$26)),NA())</f>
        <v>#N/A</v>
      </c>
      <c r="AM11" s="51" t="e">
        <f>IFERROR(IF(COUNT($U$4:$U11)&lt;&gt;AM$2,NA(),SLOPE(AA$4:AA$26,$R$4:$R$26)*($R11-COUNTIF(BK$4:BK11,"Hold"))+INTERCEPT(AA$4:AA$26,$R$4:$R$26)),NA())</f>
        <v>#N/A</v>
      </c>
      <c r="AN11" s="51" t="e">
        <f>IFERROR(IF(COUNT($U$4:$U11)&lt;&gt;AN$2,NA(),SLOPE(AB$4:AB$26,$R$4:$R$26)*($R11-COUNTIF(BL$4:BL11,"Hold"))+INTERCEPT(AB$4:AB$26,$R$4:$R$26)),NA())</f>
        <v>#N/A</v>
      </c>
      <c r="AO11" s="51" t="e">
        <f>IFERROR(IF(COUNT($U$4:$U11)&lt;&gt;AO$2,NA(),SLOPE(AC$4:AC$26,$R$4:$R$26)*($R11-COUNTIF(BM$4:BM11,"Hold"))+INTERCEPT(AC$4:AC$26,$R$4:$R$26)),NA())</f>
        <v>#N/A</v>
      </c>
      <c r="AP11" s="51" t="e">
        <f>IFERROR(IF(COUNT($U$4:$U11)&lt;&gt;AP$2,NA(),SLOPE(AD$4:AD$26,$R$4:$R$26)*($R11-COUNTIF(BN$4:BN11,"Hold"))+INTERCEPT(AD$4:AD$26,$R$4:$R$26)),NA())</f>
        <v>#N/A</v>
      </c>
      <c r="AQ11" s="51" t="e">
        <f>IFERROR(IF(COUNT($U$4:$U11)&lt;&gt;AQ$2,NA(),SLOPE(AE$4:AE$26,$R$4:$R$26)*($R11-COUNTIF(BO$4:BO11,"Hold"))+INTERCEPT(AE$4:AE$26,$R$4:$R$26)),NA())</f>
        <v>#N/A</v>
      </c>
      <c r="AR11" s="51" t="e">
        <f>IFERROR(IF(COUNT($U$4:$U11)&lt;&gt;AR$2,NA(),SLOPE(AF$4:AF$26,$R$4:$R$26)*($R11-COUNTIF(BP$4:BP11,"Hold"))+INTERCEPT(AF$4:AF$26,$R$4:$R$26)),NA())</f>
        <v>#N/A</v>
      </c>
      <c r="AS11" s="51" t="e">
        <f>IFERROR(IF(COUNT($U$4:$U11)&lt;&gt;AS$2,NA(),SLOPE(AG$4:AG$26,$R$4:$R$26)*($R11-COUNTIF(BQ$4:BQ11,"Hold"))+INTERCEPT(AG$4:AG$26,$R$4:$R$26)),NA())</f>
        <v>#N/A</v>
      </c>
      <c r="AT11" s="51" t="e">
        <f>IFERROR(IF(COUNT($U$4:$U11)&lt;&gt;AT$2,NA(),SLOPE(AH$4:AH$26,$R$4:$R$26)*($R11-COUNTIF(BR$4:BR11,"Hold"))+INTERCEPT(AH$4:AH$26,$R$4:$R$26)),NA())</f>
        <v>#N/A</v>
      </c>
      <c r="AU11" s="51" t="e">
        <f>IFERROR(IF(COUNT($U$4:$U11)&lt;&gt;AU$2,NA(),SLOPE(AI$4:AI$26,$R$4:$R$26)*($R11-COUNTIF(BS$4:BS11,"Hold"))+INTERCEPT(AI$4:AI$26,$R$4:$R$26)),NA())</f>
        <v>#N/A</v>
      </c>
      <c r="AV11" s="57" t="e">
        <f>IF(AND(ISNUMBER($U11),COUNT($U$4:$U11)=AV$2),$G11,IF($H11="Hold",AV10,IF(COUNT($U$4:$U11)=AV$2,$V11+AV10,NA())))</f>
        <v>#N/A</v>
      </c>
      <c r="AW11" s="57" t="e">
        <f>IF(AND(ISNUMBER($U11),COUNT($U$4:$U11)=AW$2),$G11,IF($H11="Hold",AW10,IF(COUNT($U$4:$U11)=AW$2,$V11+AW10,NA())))</f>
        <v>#N/A</v>
      </c>
      <c r="AX11" s="57" t="e">
        <f>IF(AND(ISNUMBER($U11),COUNT($U$4:$U11)=AX$2),$G11,IF($H11="Hold",AX10,IF(COUNT($U$4:$U11)=AX$2,$V11+AX10,NA())))</f>
        <v>#N/A</v>
      </c>
      <c r="AY11" s="57" t="e">
        <f>IF(AND(ISNUMBER($U11),COUNT($U$4:$U11)=AY$2),$G11,IF($H11="Hold",AY10,IF(COUNT($U$4:$U11)=AY$2,$V11+AY10,NA())))</f>
        <v>#N/A</v>
      </c>
      <c r="AZ11" s="57" t="e">
        <f>IF(AND(ISNUMBER($U11),COUNT($U$4:$U11)=AZ$2),$G11,IF($H11="Hold",AZ10,IF(COUNT($U$4:$U11)=AZ$2,$V11+AZ10,NA())))</f>
        <v>#N/A</v>
      </c>
      <c r="BA11" s="57" t="e">
        <f>IF(AND(ISNUMBER($U11),COUNT($U$4:$U11)=BA$2),$G11,IF($H11="Hold",BA10,IF(COUNT($U$4:$U11)=BA$2,$V11+BA10,NA())))</f>
        <v>#N/A</v>
      </c>
      <c r="BB11" s="57" t="e">
        <f>IF(AND(ISNUMBER($U11),COUNT($U$4:$U11)=BB$2),$G11,IF($H11="Hold",BB10,IF(COUNT($U$4:$U11)=BB$2,$V11+BB10,NA())))</f>
        <v>#N/A</v>
      </c>
      <c r="BC11" s="57" t="e">
        <f>IF(AND(ISNUMBER($U11),COUNT($U$4:$U11)=BC$2),$G11,IF($H11="Hold",BC10,IF(COUNT($U$4:$U11)=BC$2,$V11+BC10,NA())))</f>
        <v>#N/A</v>
      </c>
      <c r="BD11" s="57" t="e">
        <f>IF(AND(ISNUMBER($U11),COUNT($U$4:$U11)=BD$2),$G11,IF($H11="Hold",BD10,IF(COUNT($U$4:$U11)=BD$2,$V11+BD10,NA())))</f>
        <v>#N/A</v>
      </c>
      <c r="BE11" s="57" t="e">
        <f>IF(AND(ISNUMBER($U11),COUNT($U$4:$U11)=BE$2),$G11,IF($H11="Hold",BE10,IF(COUNT($U$4:$U11)=BE$2,$V11+BE10,NA())))</f>
        <v>#N/A</v>
      </c>
      <c r="BF11" s="57" t="e">
        <f>IF(AND(ISNUMBER($U11),COUNT($U$4:$U11)=BF$2),$G11,IF($H11="Hold",BF10,IF(COUNT($U$4:$U11)=BF$2,$V11+BF10,NA())))</f>
        <v>#N/A</v>
      </c>
      <c r="BG11" s="57" t="e">
        <f>IF(AND(ISNUMBER($U11),COUNT($U$4:$U11)=BG$2),$G11,IF($H11="Hold",BG10,IF(COUNT($U$4:$U11)=BG$2,$V11+BG10,NA())))</f>
        <v>#N/A</v>
      </c>
      <c r="BH11" s="55" t="e">
        <f>IF(AND(COUNT($U$4:$U11)=BH$2,$H11="Hold"),"Hold",NA())</f>
        <v>#N/A</v>
      </c>
      <c r="BI11" s="55" t="e">
        <f>IF(AND(COUNT($U$4:$U11)=BI$2,$H11="Hold"),"Hold",NA())</f>
        <v>#N/A</v>
      </c>
      <c r="BJ11" s="55" t="e">
        <f>IF(AND(COUNT($U$4:$U11)=BJ$2,$H11="Hold"),"Hold",NA())</f>
        <v>#N/A</v>
      </c>
      <c r="BK11" s="55" t="e">
        <f>IF(AND(COUNT($U$4:$U11)=BK$2,$H11="Hold"),"Hold",NA())</f>
        <v>#N/A</v>
      </c>
      <c r="BL11" s="55" t="e">
        <f>IF(AND(COUNT($U$4:$U11)=BL$2,$H11="Hold"),"Hold",NA())</f>
        <v>#N/A</v>
      </c>
      <c r="BM11" s="55" t="e">
        <f>IF(AND(COUNT($U$4:$U11)=BM$2,$H11="Hold"),"Hold",NA())</f>
        <v>#N/A</v>
      </c>
      <c r="BN11" s="55" t="e">
        <f>IF(AND(COUNT($U$4:$U11)=BN$2,$H11="Hold"),"Hold",NA())</f>
        <v>#N/A</v>
      </c>
      <c r="BO11" s="55" t="e">
        <f>IF(AND(COUNT($U$4:$U11)=BO$2,$H11="Hold"),"Hold",NA())</f>
        <v>#N/A</v>
      </c>
      <c r="BP11" s="55" t="e">
        <f>IF(AND(COUNT($U$4:$U11)=BP$2,$H11="Hold"),"Hold",NA())</f>
        <v>#N/A</v>
      </c>
      <c r="BQ11" s="55" t="e">
        <f>IF(AND(COUNT($U$4:$U11)=BQ$2,$H11="Hold"),"Hold",NA())</f>
        <v>#N/A</v>
      </c>
      <c r="BR11" s="55" t="e">
        <f>IF(AND(COUNT($U$4:$U11)=BR$2,$H11="Hold"),"Hold",NA())</f>
        <v>#N/A</v>
      </c>
      <c r="BS11" s="55" t="e">
        <f>IF(AND(COUNT($U$4:$U11)=BS$2,$H11="Hold"),"Hold",NA())</f>
        <v>#N/A</v>
      </c>
    </row>
    <row r="12" spans="1:73" s="96" customFormat="1" ht="18.75" customHeight="1" x14ac:dyDescent="0.25">
      <c r="B12" s="23"/>
      <c r="C12" s="95"/>
      <c r="D12" s="9">
        <f t="shared" si="2"/>
        <v>16</v>
      </c>
      <c r="E12" s="10">
        <f t="shared" si="3"/>
        <v>42702</v>
      </c>
      <c r="F12" s="5" t="str">
        <f>IFERROR(IF(COUNT(G$4:G12)=0,"",IF(H12="Hold",F11,IF(ISNUMBER(U12),G12,F11+V12))),"")</f>
        <v/>
      </c>
      <c r="G12" s="13"/>
      <c r="H12" s="27"/>
      <c r="I12" s="17"/>
      <c r="J12" s="93"/>
      <c r="K12" s="34"/>
      <c r="L12" s="124"/>
      <c r="M12" s="124"/>
      <c r="N12" s="132" t="s">
        <v>83</v>
      </c>
      <c r="O12" s="132" t="s">
        <v>84</v>
      </c>
      <c r="P12" s="37"/>
      <c r="R12" s="46">
        <v>9</v>
      </c>
      <c r="S12" s="47" t="e">
        <f t="shared" si="0"/>
        <v>#N/A</v>
      </c>
      <c r="T12" s="47" t="str">
        <f>IF(ISNUMBER(N25),"Alt 4","")</f>
        <v/>
      </c>
      <c r="U12" s="52" t="str">
        <f>IF(H12="30 Mins",$N$19,IF(H12="45 Mins",$N$20,IF(H12="60 Mins",$N$21,IF(H12="Alt 1",$N$22,IF(H12="Alt 2",$N$23,IF(H12="Alt 3",$N$24,IF(H12="Alt 4",$N$25,IF(H12="Alt 5",#REF!,IF(H12="Change",V11,"")))))))))</f>
        <v/>
      </c>
      <c r="V12" s="53" t="e">
        <f>IF(COUNT(U$4:U12)=0,NA(),IF(ISNUMBER(U12),U12,V11))</f>
        <v>#N/A</v>
      </c>
      <c r="W12" s="48" t="e">
        <f t="shared" si="1"/>
        <v>#N/A</v>
      </c>
      <c r="X12" s="72" t="str">
        <f>IF(AND(ISNUMBER($S12),COUNT($U$4:$U12)=X$2),$S12,"")</f>
        <v/>
      </c>
      <c r="Y12" s="72" t="str">
        <f>IF(AND(ISNUMBER($S12),COUNT($U$4:$U12)=Y$2),$S12,"")</f>
        <v/>
      </c>
      <c r="Z12" s="72" t="str">
        <f>IF(AND(ISNUMBER($S12),COUNT($U$4:$U12)=Z$2),$S12,"")</f>
        <v/>
      </c>
      <c r="AA12" s="72" t="str">
        <f>IF(AND(ISNUMBER($S12),COUNT($U$4:$U12)=AA$2),$S12,"")</f>
        <v/>
      </c>
      <c r="AB12" s="72" t="str">
        <f>IF(AND(ISNUMBER($S12),COUNT($U$4:$U12)=AB$2),$S12,"")</f>
        <v/>
      </c>
      <c r="AC12" s="72" t="str">
        <f>IF(AND(ISNUMBER($S12),COUNT($U$4:$U12)=AC$2),$S12,"")</f>
        <v/>
      </c>
      <c r="AD12" s="72" t="str">
        <f>IF(AND(ISNUMBER($S12),COUNT($U$4:$U12)=AD$2),$S12,"")</f>
        <v/>
      </c>
      <c r="AE12" s="72" t="str">
        <f>IF(AND(ISNUMBER($S12),COUNT($U$4:$U12)=AE$2),$S12,"")</f>
        <v/>
      </c>
      <c r="AF12" s="72" t="str">
        <f>IF(AND(ISNUMBER($S12),COUNT($U$4:$U12)=AF$2),$S12,"")</f>
        <v/>
      </c>
      <c r="AG12" s="72" t="str">
        <f>IF(AND(ISNUMBER($S12),COUNT($U$4:$U12)=AG$2),$S12,"")</f>
        <v/>
      </c>
      <c r="AH12" s="72" t="str">
        <f>IF(AND(ISNUMBER($S12),COUNT($U$4:$U12)=AH$2),$S12,"")</f>
        <v/>
      </c>
      <c r="AI12" s="72" t="str">
        <f>IF(AND(ISNUMBER($S12),COUNT($U$4:$U12)=AI$2),$S12,"")</f>
        <v/>
      </c>
      <c r="AJ12" s="51" t="e">
        <f>IFERROR(IF(COUNT($U$4:$U12)&lt;&gt;AJ$2,NA(),SLOPE(X$4:X$26,$R$4:$R$26)*($R12-COUNTIF(BH$4:BH12,"Hold"))+INTERCEPT(X$4:X$26,$R$4:$R$26)),NA())</f>
        <v>#N/A</v>
      </c>
      <c r="AK12" s="51" t="e">
        <f>IFERROR(IF(COUNT($U$4:$U12)&lt;&gt;AK$2,NA(),SLOPE(Y$4:Y$26,$R$4:$R$26)*($R12-COUNTIF(BI$4:BI12,"Hold"))+INTERCEPT(Y$4:Y$26,$R$4:$R$26)),NA())</f>
        <v>#N/A</v>
      </c>
      <c r="AL12" s="51" t="e">
        <f>IFERROR(IF(COUNT($U$4:$U12)&lt;&gt;AL$2,NA(),SLOPE(Z$4:Z$26,$R$4:$R$26)*($R12-COUNTIF(BJ$4:BJ12,"Hold"))+INTERCEPT(Z$4:Z$26,$R$4:$R$26)),NA())</f>
        <v>#N/A</v>
      </c>
      <c r="AM12" s="51" t="e">
        <f>IFERROR(IF(COUNT($U$4:$U12)&lt;&gt;AM$2,NA(),SLOPE(AA$4:AA$26,$R$4:$R$26)*($R12-COUNTIF(BK$4:BK12,"Hold"))+INTERCEPT(AA$4:AA$26,$R$4:$R$26)),NA())</f>
        <v>#N/A</v>
      </c>
      <c r="AN12" s="51" t="e">
        <f>IFERROR(IF(COUNT($U$4:$U12)&lt;&gt;AN$2,NA(),SLOPE(AB$4:AB$26,$R$4:$R$26)*($R12-COUNTIF(BL$4:BL12,"Hold"))+INTERCEPT(AB$4:AB$26,$R$4:$R$26)),NA())</f>
        <v>#N/A</v>
      </c>
      <c r="AO12" s="51" t="e">
        <f>IFERROR(IF(COUNT($U$4:$U12)&lt;&gt;AO$2,NA(),SLOPE(AC$4:AC$26,$R$4:$R$26)*($R12-COUNTIF(BM$4:BM12,"Hold"))+INTERCEPT(AC$4:AC$26,$R$4:$R$26)),NA())</f>
        <v>#N/A</v>
      </c>
      <c r="AP12" s="51" t="e">
        <f>IFERROR(IF(COUNT($U$4:$U12)&lt;&gt;AP$2,NA(),SLOPE(AD$4:AD$26,$R$4:$R$26)*($R12-COUNTIF(BN$4:BN12,"Hold"))+INTERCEPT(AD$4:AD$26,$R$4:$R$26)),NA())</f>
        <v>#N/A</v>
      </c>
      <c r="AQ12" s="51" t="e">
        <f>IFERROR(IF(COUNT($U$4:$U12)&lt;&gt;AQ$2,NA(),SLOPE(AE$4:AE$26,$R$4:$R$26)*($R12-COUNTIF(BO$4:BO12,"Hold"))+INTERCEPT(AE$4:AE$26,$R$4:$R$26)),NA())</f>
        <v>#N/A</v>
      </c>
      <c r="AR12" s="51" t="e">
        <f>IFERROR(IF(COUNT($U$4:$U12)&lt;&gt;AR$2,NA(),SLOPE(AF$4:AF$26,$R$4:$R$26)*($R12-COUNTIF(BP$4:BP12,"Hold"))+INTERCEPT(AF$4:AF$26,$R$4:$R$26)),NA())</f>
        <v>#N/A</v>
      </c>
      <c r="AS12" s="51" t="e">
        <f>IFERROR(IF(COUNT($U$4:$U12)&lt;&gt;AS$2,NA(),SLOPE(AG$4:AG$26,$R$4:$R$26)*($R12-COUNTIF(BQ$4:BQ12,"Hold"))+INTERCEPT(AG$4:AG$26,$R$4:$R$26)),NA())</f>
        <v>#N/A</v>
      </c>
      <c r="AT12" s="51" t="e">
        <f>IFERROR(IF(COUNT($U$4:$U12)&lt;&gt;AT$2,NA(),SLOPE(AH$4:AH$26,$R$4:$R$26)*($R12-COUNTIF(BR$4:BR12,"Hold"))+INTERCEPT(AH$4:AH$26,$R$4:$R$26)),NA())</f>
        <v>#N/A</v>
      </c>
      <c r="AU12" s="51" t="e">
        <f>IFERROR(IF(COUNT($U$4:$U12)&lt;&gt;AU$2,NA(),SLOPE(AI$4:AI$26,$R$4:$R$26)*($R12-COUNTIF(BS$4:BS12,"Hold"))+INTERCEPT(AI$4:AI$26,$R$4:$R$26)),NA())</f>
        <v>#N/A</v>
      </c>
      <c r="AV12" s="57" t="e">
        <f>IF(AND(ISNUMBER($U12),COUNT($U$4:$U12)=AV$2),$G12,IF($H12="Hold",AV11,IF(COUNT($U$4:$U12)=AV$2,$V12+AV11,NA())))</f>
        <v>#N/A</v>
      </c>
      <c r="AW12" s="57" t="e">
        <f>IF(AND(ISNUMBER($U12),COUNT($U$4:$U12)=AW$2),$G12,IF($H12="Hold",AW11,IF(COUNT($U$4:$U12)=AW$2,$V12+AW11,NA())))</f>
        <v>#N/A</v>
      </c>
      <c r="AX12" s="57" t="e">
        <f>IF(AND(ISNUMBER($U12),COUNT($U$4:$U12)=AX$2),$G12,IF($H12="Hold",AX11,IF(COUNT($U$4:$U12)=AX$2,$V12+AX11,NA())))</f>
        <v>#N/A</v>
      </c>
      <c r="AY12" s="57" t="e">
        <f>IF(AND(ISNUMBER($U12),COUNT($U$4:$U12)=AY$2),$G12,IF($H12="Hold",AY11,IF(COUNT($U$4:$U12)=AY$2,$V12+AY11,NA())))</f>
        <v>#N/A</v>
      </c>
      <c r="AZ12" s="57" t="e">
        <f>IF(AND(ISNUMBER($U12),COUNT($U$4:$U12)=AZ$2),$G12,IF($H12="Hold",AZ11,IF(COUNT($U$4:$U12)=AZ$2,$V12+AZ11,NA())))</f>
        <v>#N/A</v>
      </c>
      <c r="BA12" s="57" t="e">
        <f>IF(AND(ISNUMBER($U12),COUNT($U$4:$U12)=BA$2),$G12,IF($H12="Hold",BA11,IF(COUNT($U$4:$U12)=BA$2,$V12+BA11,NA())))</f>
        <v>#N/A</v>
      </c>
      <c r="BB12" s="57" t="e">
        <f>IF(AND(ISNUMBER($U12),COUNT($U$4:$U12)=BB$2),$G12,IF($H12="Hold",BB11,IF(COUNT($U$4:$U12)=BB$2,$V12+BB11,NA())))</f>
        <v>#N/A</v>
      </c>
      <c r="BC12" s="57" t="e">
        <f>IF(AND(ISNUMBER($U12),COUNT($U$4:$U12)=BC$2),$G12,IF($H12="Hold",BC11,IF(COUNT($U$4:$U12)=BC$2,$V12+BC11,NA())))</f>
        <v>#N/A</v>
      </c>
      <c r="BD12" s="57" t="e">
        <f>IF(AND(ISNUMBER($U12),COUNT($U$4:$U12)=BD$2),$G12,IF($H12="Hold",BD11,IF(COUNT($U$4:$U12)=BD$2,$V12+BD11,NA())))</f>
        <v>#N/A</v>
      </c>
      <c r="BE12" s="57" t="e">
        <f>IF(AND(ISNUMBER($U12),COUNT($U$4:$U12)=BE$2),$G12,IF($H12="Hold",BE11,IF(COUNT($U$4:$U12)=BE$2,$V12+BE11,NA())))</f>
        <v>#N/A</v>
      </c>
      <c r="BF12" s="57" t="e">
        <f>IF(AND(ISNUMBER($U12),COUNT($U$4:$U12)=BF$2),$G12,IF($H12="Hold",BF11,IF(COUNT($U$4:$U12)=BF$2,$V12+BF11,NA())))</f>
        <v>#N/A</v>
      </c>
      <c r="BG12" s="57" t="e">
        <f>IF(AND(ISNUMBER($U12),COUNT($U$4:$U12)=BG$2),$G12,IF($H12="Hold",BG11,IF(COUNT($U$4:$U12)=BG$2,$V12+BG11,NA())))</f>
        <v>#N/A</v>
      </c>
      <c r="BH12" s="55" t="e">
        <f>IF(AND(COUNT($U$4:$U12)=BH$2,$H12="Hold"),"Hold",NA())</f>
        <v>#N/A</v>
      </c>
      <c r="BI12" s="55" t="e">
        <f>IF(AND(COUNT($U$4:$U12)=BI$2,$H12="Hold"),"Hold",NA())</f>
        <v>#N/A</v>
      </c>
      <c r="BJ12" s="55" t="e">
        <f>IF(AND(COUNT($U$4:$U12)=BJ$2,$H12="Hold"),"Hold",NA())</f>
        <v>#N/A</v>
      </c>
      <c r="BK12" s="55" t="e">
        <f>IF(AND(COUNT($U$4:$U12)=BK$2,$H12="Hold"),"Hold",NA())</f>
        <v>#N/A</v>
      </c>
      <c r="BL12" s="55" t="e">
        <f>IF(AND(COUNT($U$4:$U12)=BL$2,$H12="Hold"),"Hold",NA())</f>
        <v>#N/A</v>
      </c>
      <c r="BM12" s="55" t="e">
        <f>IF(AND(COUNT($U$4:$U12)=BM$2,$H12="Hold"),"Hold",NA())</f>
        <v>#N/A</v>
      </c>
      <c r="BN12" s="55" t="e">
        <f>IF(AND(COUNT($U$4:$U12)=BN$2,$H12="Hold"),"Hold",NA())</f>
        <v>#N/A</v>
      </c>
      <c r="BO12" s="55" t="e">
        <f>IF(AND(COUNT($U$4:$U12)=BO$2,$H12="Hold"),"Hold",NA())</f>
        <v>#N/A</v>
      </c>
      <c r="BP12" s="55" t="e">
        <f>IF(AND(COUNT($U$4:$U12)=BP$2,$H12="Hold"),"Hold",NA())</f>
        <v>#N/A</v>
      </c>
      <c r="BQ12" s="55" t="e">
        <f>IF(AND(COUNT($U$4:$U12)=BQ$2,$H12="Hold"),"Hold",NA())</f>
        <v>#N/A</v>
      </c>
      <c r="BR12" s="55" t="e">
        <f>IF(AND(COUNT($U$4:$U12)=BR$2,$H12="Hold"),"Hold",NA())</f>
        <v>#N/A</v>
      </c>
      <c r="BS12" s="55" t="e">
        <f>IF(AND(COUNT($U$4:$U12)=BS$2,$H12="Hold"),"Hold",NA())</f>
        <v>#N/A</v>
      </c>
    </row>
    <row r="13" spans="1:73" s="96" customFormat="1" ht="18.75" customHeight="1" thickBot="1" x14ac:dyDescent="0.3">
      <c r="B13" s="23"/>
      <c r="C13" s="95"/>
      <c r="D13" s="9">
        <f t="shared" si="2"/>
        <v>18</v>
      </c>
      <c r="E13" s="10">
        <f t="shared" si="3"/>
        <v>42716</v>
      </c>
      <c r="F13" s="5" t="str">
        <f>IFERROR(IF(COUNT(G$4:G13)=0,"",IF(H13="Hold",F12,IF(ISNUMBER(U13),G13,F12+V13))),"")</f>
        <v/>
      </c>
      <c r="G13" s="13"/>
      <c r="H13" s="27"/>
      <c r="I13" s="17"/>
      <c r="J13" s="93"/>
      <c r="K13" s="34"/>
      <c r="L13" s="148" t="s">
        <v>57</v>
      </c>
      <c r="M13" s="148"/>
      <c r="N13" s="134"/>
      <c r="O13" s="135"/>
      <c r="P13" s="37"/>
      <c r="R13" s="46">
        <v>10</v>
      </c>
      <c r="S13" s="47" t="e">
        <f t="shared" si="0"/>
        <v>#N/A</v>
      </c>
      <c r="T13" s="47" t="str">
        <f>IF(ISNUMBER(#REF!),"Alt 5","")</f>
        <v/>
      </c>
      <c r="U13" s="52" t="str">
        <f>IF(H13="30 Mins",$N$19,IF(H13="45 Mins",$N$20,IF(H13="60 Mins",$N$21,IF(H13="Alt 1",$N$22,IF(H13="Alt 2",$N$23,IF(H13="Alt 3",$N$24,IF(H13="Alt 4",$N$25,IF(H13="Alt 5",#REF!,IF(H13="Change",V12,"")))))))))</f>
        <v/>
      </c>
      <c r="V13" s="53" t="e">
        <f>IF(COUNT(U$4:U13)=0,NA(),IF(ISNUMBER(U13),U13,V12))</f>
        <v>#N/A</v>
      </c>
      <c r="W13" s="48" t="e">
        <f t="shared" si="1"/>
        <v>#N/A</v>
      </c>
      <c r="X13" s="72" t="str">
        <f>IF(AND(ISNUMBER($S13),COUNT($U$4:$U13)=X$2),$S13,"")</f>
        <v/>
      </c>
      <c r="Y13" s="72" t="str">
        <f>IF(AND(ISNUMBER($S13),COUNT($U$4:$U13)=Y$2),$S13,"")</f>
        <v/>
      </c>
      <c r="Z13" s="72" t="str">
        <f>IF(AND(ISNUMBER($S13),COUNT($U$4:$U13)=Z$2),$S13,"")</f>
        <v/>
      </c>
      <c r="AA13" s="72" t="str">
        <f>IF(AND(ISNUMBER($S13),COUNT($U$4:$U13)=AA$2),$S13,"")</f>
        <v/>
      </c>
      <c r="AB13" s="72" t="str">
        <f>IF(AND(ISNUMBER($S13),COUNT($U$4:$U13)=AB$2),$S13,"")</f>
        <v/>
      </c>
      <c r="AC13" s="72" t="str">
        <f>IF(AND(ISNUMBER($S13),COUNT($U$4:$U13)=AC$2),$S13,"")</f>
        <v/>
      </c>
      <c r="AD13" s="72" t="str">
        <f>IF(AND(ISNUMBER($S13),COUNT($U$4:$U13)=AD$2),$S13,"")</f>
        <v/>
      </c>
      <c r="AE13" s="72" t="str">
        <f>IF(AND(ISNUMBER($S13),COUNT($U$4:$U13)=AE$2),$S13,"")</f>
        <v/>
      </c>
      <c r="AF13" s="72" t="str">
        <f>IF(AND(ISNUMBER($S13),COUNT($U$4:$U13)=AF$2),$S13,"")</f>
        <v/>
      </c>
      <c r="AG13" s="72" t="str">
        <f>IF(AND(ISNUMBER($S13),COUNT($U$4:$U13)=AG$2),$S13,"")</f>
        <v/>
      </c>
      <c r="AH13" s="72" t="str">
        <f>IF(AND(ISNUMBER($S13),COUNT($U$4:$U13)=AH$2),$S13,"")</f>
        <v/>
      </c>
      <c r="AI13" s="72" t="str">
        <f>IF(AND(ISNUMBER($S13),COUNT($U$4:$U13)=AI$2),$S13,"")</f>
        <v/>
      </c>
      <c r="AJ13" s="51" t="e">
        <f>IFERROR(IF(COUNT($U$4:$U13)&lt;&gt;AJ$2,NA(),SLOPE(X$4:X$26,$R$4:$R$26)*($R13-COUNTIF(BH$4:BH13,"Hold"))+INTERCEPT(X$4:X$26,$R$4:$R$26)),NA())</f>
        <v>#N/A</v>
      </c>
      <c r="AK13" s="51" t="e">
        <f>IFERROR(IF(COUNT($U$4:$U13)&lt;&gt;AK$2,NA(),SLOPE(Y$4:Y$26,$R$4:$R$26)*($R13-COUNTIF(BI$4:BI13,"Hold"))+INTERCEPT(Y$4:Y$26,$R$4:$R$26)),NA())</f>
        <v>#N/A</v>
      </c>
      <c r="AL13" s="51" t="e">
        <f>IFERROR(IF(COUNT($U$4:$U13)&lt;&gt;AL$2,NA(),SLOPE(Z$4:Z$26,$R$4:$R$26)*($R13-COUNTIF(BJ$4:BJ13,"Hold"))+INTERCEPT(Z$4:Z$26,$R$4:$R$26)),NA())</f>
        <v>#N/A</v>
      </c>
      <c r="AM13" s="51" t="e">
        <f>IFERROR(IF(COUNT($U$4:$U13)&lt;&gt;AM$2,NA(),SLOPE(AA$4:AA$26,$R$4:$R$26)*($R13-COUNTIF(BK$4:BK13,"Hold"))+INTERCEPT(AA$4:AA$26,$R$4:$R$26)),NA())</f>
        <v>#N/A</v>
      </c>
      <c r="AN13" s="51" t="e">
        <f>IFERROR(IF(COUNT($U$4:$U13)&lt;&gt;AN$2,NA(),SLOPE(AB$4:AB$26,$R$4:$R$26)*($R13-COUNTIF(BL$4:BL13,"Hold"))+INTERCEPT(AB$4:AB$26,$R$4:$R$26)),NA())</f>
        <v>#N/A</v>
      </c>
      <c r="AO13" s="51" t="e">
        <f>IFERROR(IF(COUNT($U$4:$U13)&lt;&gt;AO$2,NA(),SLOPE(AC$4:AC$26,$R$4:$R$26)*($R13-COUNTIF(BM$4:BM13,"Hold"))+INTERCEPT(AC$4:AC$26,$R$4:$R$26)),NA())</f>
        <v>#N/A</v>
      </c>
      <c r="AP13" s="51" t="e">
        <f>IFERROR(IF(COUNT($U$4:$U13)&lt;&gt;AP$2,NA(),SLOPE(AD$4:AD$26,$R$4:$R$26)*($R13-COUNTIF(BN$4:BN13,"Hold"))+INTERCEPT(AD$4:AD$26,$R$4:$R$26)),NA())</f>
        <v>#N/A</v>
      </c>
      <c r="AQ13" s="51" t="e">
        <f>IFERROR(IF(COUNT($U$4:$U13)&lt;&gt;AQ$2,NA(),SLOPE(AE$4:AE$26,$R$4:$R$26)*($R13-COUNTIF(BO$4:BO13,"Hold"))+INTERCEPT(AE$4:AE$26,$R$4:$R$26)),NA())</f>
        <v>#N/A</v>
      </c>
      <c r="AR13" s="51" t="e">
        <f>IFERROR(IF(COUNT($U$4:$U13)&lt;&gt;AR$2,NA(),SLOPE(AF$4:AF$26,$R$4:$R$26)*($R13-COUNTIF(BP$4:BP13,"Hold"))+INTERCEPT(AF$4:AF$26,$R$4:$R$26)),NA())</f>
        <v>#N/A</v>
      </c>
      <c r="AS13" s="51" t="e">
        <f>IFERROR(IF(COUNT($U$4:$U13)&lt;&gt;AS$2,NA(),SLOPE(AG$4:AG$26,$R$4:$R$26)*($R13-COUNTIF(BQ$4:BQ13,"Hold"))+INTERCEPT(AG$4:AG$26,$R$4:$R$26)),NA())</f>
        <v>#N/A</v>
      </c>
      <c r="AT13" s="51" t="e">
        <f>IFERROR(IF(COUNT($U$4:$U13)&lt;&gt;AT$2,NA(),SLOPE(AH$4:AH$26,$R$4:$R$26)*($R13-COUNTIF(BR$4:BR13,"Hold"))+INTERCEPT(AH$4:AH$26,$R$4:$R$26)),NA())</f>
        <v>#N/A</v>
      </c>
      <c r="AU13" s="51" t="e">
        <f>IFERROR(IF(COUNT($U$4:$U13)&lt;&gt;AU$2,NA(),SLOPE(AI$4:AI$26,$R$4:$R$26)*($R13-COUNTIF(BS$4:BS13,"Hold"))+INTERCEPT(AI$4:AI$26,$R$4:$R$26)),NA())</f>
        <v>#N/A</v>
      </c>
      <c r="AV13" s="57" t="e">
        <f>IF(AND(ISNUMBER($U13),COUNT($U$4:$U13)=AV$2),$G13,IF($H13="Hold",AV12,IF(COUNT($U$4:$U13)=AV$2,$V13+AV12,NA())))</f>
        <v>#N/A</v>
      </c>
      <c r="AW13" s="57" t="e">
        <f>IF(AND(ISNUMBER($U13),COUNT($U$4:$U13)=AW$2),$G13,IF($H13="Hold",AW12,IF(COUNT($U$4:$U13)=AW$2,$V13+AW12,NA())))</f>
        <v>#N/A</v>
      </c>
      <c r="AX13" s="57" t="e">
        <f>IF(AND(ISNUMBER($U13),COUNT($U$4:$U13)=AX$2),$G13,IF($H13="Hold",AX12,IF(COUNT($U$4:$U13)=AX$2,$V13+AX12,NA())))</f>
        <v>#N/A</v>
      </c>
      <c r="AY13" s="57" t="e">
        <f>IF(AND(ISNUMBER($U13),COUNT($U$4:$U13)=AY$2),$G13,IF($H13="Hold",AY12,IF(COUNT($U$4:$U13)=AY$2,$V13+AY12,NA())))</f>
        <v>#N/A</v>
      </c>
      <c r="AZ13" s="57" t="e">
        <f>IF(AND(ISNUMBER($U13),COUNT($U$4:$U13)=AZ$2),$G13,IF($H13="Hold",AZ12,IF(COUNT($U$4:$U13)=AZ$2,$V13+AZ12,NA())))</f>
        <v>#N/A</v>
      </c>
      <c r="BA13" s="57" t="e">
        <f>IF(AND(ISNUMBER($U13),COUNT($U$4:$U13)=BA$2),$G13,IF($H13="Hold",BA12,IF(COUNT($U$4:$U13)=BA$2,$V13+BA12,NA())))</f>
        <v>#N/A</v>
      </c>
      <c r="BB13" s="57" t="e">
        <f>IF(AND(ISNUMBER($U13),COUNT($U$4:$U13)=BB$2),$G13,IF($H13="Hold",BB12,IF(COUNT($U$4:$U13)=BB$2,$V13+BB12,NA())))</f>
        <v>#N/A</v>
      </c>
      <c r="BC13" s="57" t="e">
        <f>IF(AND(ISNUMBER($U13),COUNT($U$4:$U13)=BC$2),$G13,IF($H13="Hold",BC12,IF(COUNT($U$4:$U13)=BC$2,$V13+BC12,NA())))</f>
        <v>#N/A</v>
      </c>
      <c r="BD13" s="57" t="e">
        <f>IF(AND(ISNUMBER($U13),COUNT($U$4:$U13)=BD$2),$G13,IF($H13="Hold",BD12,IF(COUNT($U$4:$U13)=BD$2,$V13+BD12,NA())))</f>
        <v>#N/A</v>
      </c>
      <c r="BE13" s="57" t="e">
        <f>IF(AND(ISNUMBER($U13),COUNT($U$4:$U13)=BE$2),$G13,IF($H13="Hold",BE12,IF(COUNT($U$4:$U13)=BE$2,$V13+BE12,NA())))</f>
        <v>#N/A</v>
      </c>
      <c r="BF13" s="57" t="e">
        <f>IF(AND(ISNUMBER($U13),COUNT($U$4:$U13)=BF$2),$G13,IF($H13="Hold",BF12,IF(COUNT($U$4:$U13)=BF$2,$V13+BF12,NA())))</f>
        <v>#N/A</v>
      </c>
      <c r="BG13" s="57" t="e">
        <f>IF(AND(ISNUMBER($U13),COUNT($U$4:$U13)=BG$2),$G13,IF($H13="Hold",BG12,IF(COUNT($U$4:$U13)=BG$2,$V13+BG12,NA())))</f>
        <v>#N/A</v>
      </c>
      <c r="BH13" s="55" t="e">
        <f>IF(AND(COUNT($U$4:$U13)=BH$2,$H13="Hold"),"Hold",NA())</f>
        <v>#N/A</v>
      </c>
      <c r="BI13" s="55" t="e">
        <f>IF(AND(COUNT($U$4:$U13)=BI$2,$H13="Hold"),"Hold",NA())</f>
        <v>#N/A</v>
      </c>
      <c r="BJ13" s="55" t="e">
        <f>IF(AND(COUNT($U$4:$U13)=BJ$2,$H13="Hold"),"Hold",NA())</f>
        <v>#N/A</v>
      </c>
      <c r="BK13" s="55" t="e">
        <f>IF(AND(COUNT($U$4:$U13)=BK$2,$H13="Hold"),"Hold",NA())</f>
        <v>#N/A</v>
      </c>
      <c r="BL13" s="55" t="e">
        <f>IF(AND(COUNT($U$4:$U13)=BL$2,$H13="Hold"),"Hold",NA())</f>
        <v>#N/A</v>
      </c>
      <c r="BM13" s="55" t="e">
        <f>IF(AND(COUNT($U$4:$U13)=BM$2,$H13="Hold"),"Hold",NA())</f>
        <v>#N/A</v>
      </c>
      <c r="BN13" s="55" t="e">
        <f>IF(AND(COUNT($U$4:$U13)=BN$2,$H13="Hold"),"Hold",NA())</f>
        <v>#N/A</v>
      </c>
      <c r="BO13" s="55" t="e">
        <f>IF(AND(COUNT($U$4:$U13)=BO$2,$H13="Hold"),"Hold",NA())</f>
        <v>#N/A</v>
      </c>
      <c r="BP13" s="55" t="e">
        <f>IF(AND(COUNT($U$4:$U13)=BP$2,$H13="Hold"),"Hold",NA())</f>
        <v>#N/A</v>
      </c>
      <c r="BQ13" s="55" t="e">
        <f>IF(AND(COUNT($U$4:$U13)=BQ$2,$H13="Hold"),"Hold",NA())</f>
        <v>#N/A</v>
      </c>
      <c r="BR13" s="55" t="e">
        <f>IF(AND(COUNT($U$4:$U13)=BR$2,$H13="Hold"),"Hold",NA())</f>
        <v>#N/A</v>
      </c>
      <c r="BS13" s="55" t="e">
        <f>IF(AND(COUNT($U$4:$U13)=BS$2,$H13="Hold"),"Hold",NA())</f>
        <v>#N/A</v>
      </c>
    </row>
    <row r="14" spans="1:73" s="96" customFormat="1" ht="18.75" customHeight="1" thickTop="1" thickBot="1" x14ac:dyDescent="0.3">
      <c r="B14" s="23"/>
      <c r="C14" s="95"/>
      <c r="D14" s="9">
        <f t="shared" si="2"/>
        <v>20</v>
      </c>
      <c r="E14" s="10">
        <f t="shared" si="3"/>
        <v>42730</v>
      </c>
      <c r="F14" s="5" t="str">
        <f>IFERROR(IF(COUNT(G$4:G14)=0,"",IF(H14="Hold",F13,IF(ISNUMBER(U14),G14,F13+V14))),"")</f>
        <v/>
      </c>
      <c r="G14" s="13"/>
      <c r="H14" s="27"/>
      <c r="I14" s="17"/>
      <c r="J14" s="93"/>
      <c r="K14" s="34"/>
      <c r="L14" s="148" t="s">
        <v>58</v>
      </c>
      <c r="M14" s="148"/>
      <c r="N14" s="136"/>
      <c r="O14" s="137"/>
      <c r="P14" s="37"/>
      <c r="R14" s="46">
        <v>11</v>
      </c>
      <c r="S14" s="47" t="e">
        <f t="shared" si="0"/>
        <v>#N/A</v>
      </c>
      <c r="T14" s="47"/>
      <c r="U14" s="52" t="str">
        <f>IF(H14="30 Mins",$N$19,IF(H14="45 Mins",$N$20,IF(H14="60 Mins",$N$21,IF(H14="Alt 1",$N$22,IF(H14="Alt 2",$N$23,IF(H14="Alt 3",$N$24,IF(H14="Alt 4",$N$25,IF(H14="Alt 5",#REF!,IF(H14="Change",V13,"")))))))))</f>
        <v/>
      </c>
      <c r="V14" s="53" t="e">
        <f>IF(COUNT(U$4:U14)=0,NA(),IF(ISNUMBER(U14),U14,V13))</f>
        <v>#N/A</v>
      </c>
      <c r="W14" s="48" t="e">
        <f t="shared" si="1"/>
        <v>#N/A</v>
      </c>
      <c r="X14" s="72" t="str">
        <f>IF(AND(ISNUMBER($S14),COUNT($U$4:$U14)=X$2),$S14,"")</f>
        <v/>
      </c>
      <c r="Y14" s="72" t="str">
        <f>IF(AND(ISNUMBER($S14),COUNT($U$4:$U14)=Y$2),$S14,"")</f>
        <v/>
      </c>
      <c r="Z14" s="72" t="str">
        <f>IF(AND(ISNUMBER($S14),COUNT($U$4:$U14)=Z$2),$S14,"")</f>
        <v/>
      </c>
      <c r="AA14" s="72" t="str">
        <f>IF(AND(ISNUMBER($S14),COUNT($U$4:$U14)=AA$2),$S14,"")</f>
        <v/>
      </c>
      <c r="AB14" s="72" t="str">
        <f>IF(AND(ISNUMBER($S14),COUNT($U$4:$U14)=AB$2),$S14,"")</f>
        <v/>
      </c>
      <c r="AC14" s="72" t="str">
        <f>IF(AND(ISNUMBER($S14),COUNT($U$4:$U14)=AC$2),$S14,"")</f>
        <v/>
      </c>
      <c r="AD14" s="72" t="str">
        <f>IF(AND(ISNUMBER($S14),COUNT($U$4:$U14)=AD$2),$S14,"")</f>
        <v/>
      </c>
      <c r="AE14" s="72" t="str">
        <f>IF(AND(ISNUMBER($S14),COUNT($U$4:$U14)=AE$2),$S14,"")</f>
        <v/>
      </c>
      <c r="AF14" s="72" t="str">
        <f>IF(AND(ISNUMBER($S14),COUNT($U$4:$U14)=AF$2),$S14,"")</f>
        <v/>
      </c>
      <c r="AG14" s="72" t="str">
        <f>IF(AND(ISNUMBER($S14),COUNT($U$4:$U14)=AG$2),$S14,"")</f>
        <v/>
      </c>
      <c r="AH14" s="72" t="str">
        <f>IF(AND(ISNUMBER($S14),COUNT($U$4:$U14)=AH$2),$S14,"")</f>
        <v/>
      </c>
      <c r="AI14" s="72" t="str">
        <f>IF(AND(ISNUMBER($S14),COUNT($U$4:$U14)=AI$2),$S14,"")</f>
        <v/>
      </c>
      <c r="AJ14" s="51" t="e">
        <f>IFERROR(IF(COUNT($U$4:$U14)&lt;&gt;AJ$2,NA(),SLOPE(X$4:X$26,$R$4:$R$26)*($R14-COUNTIF(BH$4:BH14,"Hold"))+INTERCEPT(X$4:X$26,$R$4:$R$26)),NA())</f>
        <v>#N/A</v>
      </c>
      <c r="AK14" s="51" t="e">
        <f>IFERROR(IF(COUNT($U$4:$U14)&lt;&gt;AK$2,NA(),SLOPE(Y$4:Y$26,$R$4:$R$26)*($R14-COUNTIF(BI$4:BI14,"Hold"))+INTERCEPT(Y$4:Y$26,$R$4:$R$26)),NA())</f>
        <v>#N/A</v>
      </c>
      <c r="AL14" s="51" t="e">
        <f>IFERROR(IF(COUNT($U$4:$U14)&lt;&gt;AL$2,NA(),SLOPE(Z$4:Z$26,$R$4:$R$26)*($R14-COUNTIF(BJ$4:BJ14,"Hold"))+INTERCEPT(Z$4:Z$26,$R$4:$R$26)),NA())</f>
        <v>#N/A</v>
      </c>
      <c r="AM14" s="51" t="e">
        <f>IFERROR(IF(COUNT($U$4:$U14)&lt;&gt;AM$2,NA(),SLOPE(AA$4:AA$26,$R$4:$R$26)*($R14-COUNTIF(BK$4:BK14,"Hold"))+INTERCEPT(AA$4:AA$26,$R$4:$R$26)),NA())</f>
        <v>#N/A</v>
      </c>
      <c r="AN14" s="51" t="e">
        <f>IFERROR(IF(COUNT($U$4:$U14)&lt;&gt;AN$2,NA(),SLOPE(AB$4:AB$26,$R$4:$R$26)*($R14-COUNTIF(BL$4:BL14,"Hold"))+INTERCEPT(AB$4:AB$26,$R$4:$R$26)),NA())</f>
        <v>#N/A</v>
      </c>
      <c r="AO14" s="51" t="e">
        <f>IFERROR(IF(COUNT($U$4:$U14)&lt;&gt;AO$2,NA(),SLOPE(AC$4:AC$26,$R$4:$R$26)*($R14-COUNTIF(BM$4:BM14,"Hold"))+INTERCEPT(AC$4:AC$26,$R$4:$R$26)),NA())</f>
        <v>#N/A</v>
      </c>
      <c r="AP14" s="51" t="e">
        <f>IFERROR(IF(COUNT($U$4:$U14)&lt;&gt;AP$2,NA(),SLOPE(AD$4:AD$26,$R$4:$R$26)*($R14-COUNTIF(BN$4:BN14,"Hold"))+INTERCEPT(AD$4:AD$26,$R$4:$R$26)),NA())</f>
        <v>#N/A</v>
      </c>
      <c r="AQ14" s="51" t="e">
        <f>IFERROR(IF(COUNT($U$4:$U14)&lt;&gt;AQ$2,NA(),SLOPE(AE$4:AE$26,$R$4:$R$26)*($R14-COUNTIF(BO$4:BO14,"Hold"))+INTERCEPT(AE$4:AE$26,$R$4:$R$26)),NA())</f>
        <v>#N/A</v>
      </c>
      <c r="AR14" s="51" t="e">
        <f>IFERROR(IF(COUNT($U$4:$U14)&lt;&gt;AR$2,NA(),SLOPE(AF$4:AF$26,$R$4:$R$26)*($R14-COUNTIF(BP$4:BP14,"Hold"))+INTERCEPT(AF$4:AF$26,$R$4:$R$26)),NA())</f>
        <v>#N/A</v>
      </c>
      <c r="AS14" s="51" t="e">
        <f>IFERROR(IF(COUNT($U$4:$U14)&lt;&gt;AS$2,NA(),SLOPE(AG$4:AG$26,$R$4:$R$26)*($R14-COUNTIF(BQ$4:BQ14,"Hold"))+INTERCEPT(AG$4:AG$26,$R$4:$R$26)),NA())</f>
        <v>#N/A</v>
      </c>
      <c r="AT14" s="51" t="e">
        <f>IFERROR(IF(COUNT($U$4:$U14)&lt;&gt;AT$2,NA(),SLOPE(AH$4:AH$26,$R$4:$R$26)*($R14-COUNTIF(BR$4:BR14,"Hold"))+INTERCEPT(AH$4:AH$26,$R$4:$R$26)),NA())</f>
        <v>#N/A</v>
      </c>
      <c r="AU14" s="51" t="e">
        <f>IFERROR(IF(COUNT($U$4:$U14)&lt;&gt;AU$2,NA(),SLOPE(AI$4:AI$26,$R$4:$R$26)*($R14-COUNTIF(BS$4:BS14,"Hold"))+INTERCEPT(AI$4:AI$26,$R$4:$R$26)),NA())</f>
        <v>#N/A</v>
      </c>
      <c r="AV14" s="57" t="e">
        <f>IF(AND(ISNUMBER($U14),COUNT($U$4:$U14)=AV$2),$G14,IF($H14="Hold",AV13,IF(COUNT($U$4:$U14)=AV$2,$V14+AV13,NA())))</f>
        <v>#N/A</v>
      </c>
      <c r="AW14" s="57" t="e">
        <f>IF(AND(ISNUMBER($U14),COUNT($U$4:$U14)=AW$2),$G14,IF($H14="Hold",AW13,IF(COUNT($U$4:$U14)=AW$2,$V14+AW13,NA())))</f>
        <v>#N/A</v>
      </c>
      <c r="AX14" s="57" t="e">
        <f>IF(AND(ISNUMBER($U14),COUNT($U$4:$U14)=AX$2),$G14,IF($H14="Hold",AX13,IF(COUNT($U$4:$U14)=AX$2,$V14+AX13,NA())))</f>
        <v>#N/A</v>
      </c>
      <c r="AY14" s="57" t="e">
        <f>IF(AND(ISNUMBER($U14),COUNT($U$4:$U14)=AY$2),$G14,IF($H14="Hold",AY13,IF(COUNT($U$4:$U14)=AY$2,$V14+AY13,NA())))</f>
        <v>#N/A</v>
      </c>
      <c r="AZ14" s="57" t="e">
        <f>IF(AND(ISNUMBER($U14),COUNT($U$4:$U14)=AZ$2),$G14,IF($H14="Hold",AZ13,IF(COUNT($U$4:$U14)=AZ$2,$V14+AZ13,NA())))</f>
        <v>#N/A</v>
      </c>
      <c r="BA14" s="57" t="e">
        <f>IF(AND(ISNUMBER($U14),COUNT($U$4:$U14)=BA$2),$G14,IF($H14="Hold",BA13,IF(COUNT($U$4:$U14)=BA$2,$V14+BA13,NA())))</f>
        <v>#N/A</v>
      </c>
      <c r="BB14" s="57" t="e">
        <f>IF(AND(ISNUMBER($U14),COUNT($U$4:$U14)=BB$2),$G14,IF($H14="Hold",BB13,IF(COUNT($U$4:$U14)=BB$2,$V14+BB13,NA())))</f>
        <v>#N/A</v>
      </c>
      <c r="BC14" s="57" t="e">
        <f>IF(AND(ISNUMBER($U14),COUNT($U$4:$U14)=BC$2),$G14,IF($H14="Hold",BC13,IF(COUNT($U$4:$U14)=BC$2,$V14+BC13,NA())))</f>
        <v>#N/A</v>
      </c>
      <c r="BD14" s="57" t="e">
        <f>IF(AND(ISNUMBER($U14),COUNT($U$4:$U14)=BD$2),$G14,IF($H14="Hold",BD13,IF(COUNT($U$4:$U14)=BD$2,$V14+BD13,NA())))</f>
        <v>#N/A</v>
      </c>
      <c r="BE14" s="57" t="e">
        <f>IF(AND(ISNUMBER($U14),COUNT($U$4:$U14)=BE$2),$G14,IF($H14="Hold",BE13,IF(COUNT($U$4:$U14)=BE$2,$V14+BE13,NA())))</f>
        <v>#N/A</v>
      </c>
      <c r="BF14" s="57" t="e">
        <f>IF(AND(ISNUMBER($U14),COUNT($U$4:$U14)=BF$2),$G14,IF($H14="Hold",BF13,IF(COUNT($U$4:$U14)=BF$2,$V14+BF13,NA())))</f>
        <v>#N/A</v>
      </c>
      <c r="BG14" s="57" t="e">
        <f>IF(AND(ISNUMBER($U14),COUNT($U$4:$U14)=BG$2),$G14,IF($H14="Hold",BG13,IF(COUNT($U$4:$U14)=BG$2,$V14+BG13,NA())))</f>
        <v>#N/A</v>
      </c>
      <c r="BH14" s="55" t="e">
        <f>IF(AND(COUNT($U$4:$U14)=BH$2,$H14="Hold"),"Hold",NA())</f>
        <v>#N/A</v>
      </c>
      <c r="BI14" s="55" t="e">
        <f>IF(AND(COUNT($U$4:$U14)=BI$2,$H14="Hold"),"Hold",NA())</f>
        <v>#N/A</v>
      </c>
      <c r="BJ14" s="55" t="e">
        <f>IF(AND(COUNT($U$4:$U14)=BJ$2,$H14="Hold"),"Hold",NA())</f>
        <v>#N/A</v>
      </c>
      <c r="BK14" s="55" t="e">
        <f>IF(AND(COUNT($U$4:$U14)=BK$2,$H14="Hold"),"Hold",NA())</f>
        <v>#N/A</v>
      </c>
      <c r="BL14" s="55" t="e">
        <f>IF(AND(COUNT($U$4:$U14)=BL$2,$H14="Hold"),"Hold",NA())</f>
        <v>#N/A</v>
      </c>
      <c r="BM14" s="55" t="e">
        <f>IF(AND(COUNT($U$4:$U14)=BM$2,$H14="Hold"),"Hold",NA())</f>
        <v>#N/A</v>
      </c>
      <c r="BN14" s="55" t="e">
        <f>IF(AND(COUNT($U$4:$U14)=BN$2,$H14="Hold"),"Hold",NA())</f>
        <v>#N/A</v>
      </c>
      <c r="BO14" s="55" t="e">
        <f>IF(AND(COUNT($U$4:$U14)=BO$2,$H14="Hold"),"Hold",NA())</f>
        <v>#N/A</v>
      </c>
      <c r="BP14" s="55" t="e">
        <f>IF(AND(COUNT($U$4:$U14)=BP$2,$H14="Hold"),"Hold",NA())</f>
        <v>#N/A</v>
      </c>
      <c r="BQ14" s="55" t="e">
        <f>IF(AND(COUNT($U$4:$U14)=BQ$2,$H14="Hold"),"Hold",NA())</f>
        <v>#N/A</v>
      </c>
      <c r="BR14" s="55" t="e">
        <f>IF(AND(COUNT($U$4:$U14)=BR$2,$H14="Hold"),"Hold",NA())</f>
        <v>#N/A</v>
      </c>
      <c r="BS14" s="55" t="e">
        <f>IF(AND(COUNT($U$4:$U14)=BS$2,$H14="Hold"),"Hold",NA())</f>
        <v>#N/A</v>
      </c>
    </row>
    <row r="15" spans="1:73" s="96" customFormat="1" ht="18.75" customHeight="1" thickTop="1" thickBot="1" x14ac:dyDescent="0.3">
      <c r="B15" s="23"/>
      <c r="C15" s="95"/>
      <c r="D15" s="9">
        <f t="shared" si="2"/>
        <v>22</v>
      </c>
      <c r="E15" s="10">
        <f t="shared" si="3"/>
        <v>42744</v>
      </c>
      <c r="F15" s="5" t="str">
        <f>IFERROR(IF(COUNT(G$4:G15)=0,"",IF(H15="Hold",F14,IF(ISNUMBER(U15),G15,F14+V15))),"")</f>
        <v/>
      </c>
      <c r="G15" s="13"/>
      <c r="H15" s="27"/>
      <c r="I15" s="17"/>
      <c r="J15" s="93"/>
      <c r="K15" s="34"/>
      <c r="L15" s="148" t="s">
        <v>59</v>
      </c>
      <c r="M15" s="148"/>
      <c r="N15" s="136"/>
      <c r="O15" s="137"/>
      <c r="P15" s="37"/>
      <c r="R15" s="46">
        <v>12</v>
      </c>
      <c r="S15" s="47" t="e">
        <f t="shared" si="0"/>
        <v>#N/A</v>
      </c>
      <c r="T15" s="47"/>
      <c r="U15" s="52" t="str">
        <f>IF(H15="30 Mins",$N$19,IF(H15="45 Mins",$N$20,IF(H15="60 Mins",$N$21,IF(H15="Alt 1",$N$22,IF(H15="Alt 2",$N$23,IF(H15="Alt 3",$N$24,IF(H15="Alt 4",$N$25,IF(H15="Alt 5",#REF!,IF(H15="Change",V14,"")))))))))</f>
        <v/>
      </c>
      <c r="V15" s="53" t="e">
        <f>IF(COUNT(U$4:U15)=0,NA(),IF(ISNUMBER(U15),U15,V14))</f>
        <v>#N/A</v>
      </c>
      <c r="W15" s="48" t="e">
        <f t="shared" si="1"/>
        <v>#N/A</v>
      </c>
      <c r="X15" s="72" t="str">
        <f>IF(AND(ISNUMBER($S15),COUNT($U$4:$U15)=X$2),$S15,"")</f>
        <v/>
      </c>
      <c r="Y15" s="72" t="str">
        <f>IF(AND(ISNUMBER($S15),COUNT($U$4:$U15)=Y$2),$S15,"")</f>
        <v/>
      </c>
      <c r="Z15" s="72" t="str">
        <f>IF(AND(ISNUMBER($S15),COUNT($U$4:$U15)=Z$2),$S15,"")</f>
        <v/>
      </c>
      <c r="AA15" s="72" t="str">
        <f>IF(AND(ISNUMBER($S15),COUNT($U$4:$U15)=AA$2),$S15,"")</f>
        <v/>
      </c>
      <c r="AB15" s="72" t="str">
        <f>IF(AND(ISNUMBER($S15),COUNT($U$4:$U15)=AB$2),$S15,"")</f>
        <v/>
      </c>
      <c r="AC15" s="72" t="str">
        <f>IF(AND(ISNUMBER($S15),COUNT($U$4:$U15)=AC$2),$S15,"")</f>
        <v/>
      </c>
      <c r="AD15" s="72" t="str">
        <f>IF(AND(ISNUMBER($S15),COUNT($U$4:$U15)=AD$2),$S15,"")</f>
        <v/>
      </c>
      <c r="AE15" s="72" t="str">
        <f>IF(AND(ISNUMBER($S15),COUNT($U$4:$U15)=AE$2),$S15,"")</f>
        <v/>
      </c>
      <c r="AF15" s="72" t="str">
        <f>IF(AND(ISNUMBER($S15),COUNT($U$4:$U15)=AF$2),$S15,"")</f>
        <v/>
      </c>
      <c r="AG15" s="72" t="str">
        <f>IF(AND(ISNUMBER($S15),COUNT($U$4:$U15)=AG$2),$S15,"")</f>
        <v/>
      </c>
      <c r="AH15" s="72" t="str">
        <f>IF(AND(ISNUMBER($S15),COUNT($U$4:$U15)=AH$2),$S15,"")</f>
        <v/>
      </c>
      <c r="AI15" s="72" t="str">
        <f>IF(AND(ISNUMBER($S15),COUNT($U$4:$U15)=AI$2),$S15,"")</f>
        <v/>
      </c>
      <c r="AJ15" s="51" t="e">
        <f>IFERROR(IF(COUNT($U$4:$U15)&lt;&gt;AJ$2,NA(),SLOPE(X$4:X$26,$R$4:$R$26)*($R15-COUNTIF(BH$4:BH15,"Hold"))+INTERCEPT(X$4:X$26,$R$4:$R$26)),NA())</f>
        <v>#N/A</v>
      </c>
      <c r="AK15" s="51" t="e">
        <f>IFERROR(IF(COUNT($U$4:$U15)&lt;&gt;AK$2,NA(),SLOPE(Y$4:Y$26,$R$4:$R$26)*($R15-COUNTIF(BI$4:BI15,"Hold"))+INTERCEPT(Y$4:Y$26,$R$4:$R$26)),NA())</f>
        <v>#N/A</v>
      </c>
      <c r="AL15" s="51" t="e">
        <f>IFERROR(IF(COUNT($U$4:$U15)&lt;&gt;AL$2,NA(),SLOPE(Z$4:Z$26,$R$4:$R$26)*($R15-COUNTIF(BJ$4:BJ15,"Hold"))+INTERCEPT(Z$4:Z$26,$R$4:$R$26)),NA())</f>
        <v>#N/A</v>
      </c>
      <c r="AM15" s="51" t="e">
        <f>IFERROR(IF(COUNT($U$4:$U15)&lt;&gt;AM$2,NA(),SLOPE(AA$4:AA$26,$R$4:$R$26)*($R15-COUNTIF(BK$4:BK15,"Hold"))+INTERCEPT(AA$4:AA$26,$R$4:$R$26)),NA())</f>
        <v>#N/A</v>
      </c>
      <c r="AN15" s="51" t="e">
        <f>IFERROR(IF(COUNT($U$4:$U15)&lt;&gt;AN$2,NA(),SLOPE(AB$4:AB$26,$R$4:$R$26)*($R15-COUNTIF(BL$4:BL15,"Hold"))+INTERCEPT(AB$4:AB$26,$R$4:$R$26)),NA())</f>
        <v>#N/A</v>
      </c>
      <c r="AO15" s="51" t="e">
        <f>IFERROR(IF(COUNT($U$4:$U15)&lt;&gt;AO$2,NA(),SLOPE(AC$4:AC$26,$R$4:$R$26)*($R15-COUNTIF(BM$4:BM15,"Hold"))+INTERCEPT(AC$4:AC$26,$R$4:$R$26)),NA())</f>
        <v>#N/A</v>
      </c>
      <c r="AP15" s="51" t="e">
        <f>IFERROR(IF(COUNT($U$4:$U15)&lt;&gt;AP$2,NA(),SLOPE(AD$4:AD$26,$R$4:$R$26)*($R15-COUNTIF(BN$4:BN15,"Hold"))+INTERCEPT(AD$4:AD$26,$R$4:$R$26)),NA())</f>
        <v>#N/A</v>
      </c>
      <c r="AQ15" s="51" t="e">
        <f>IFERROR(IF(COUNT($U$4:$U15)&lt;&gt;AQ$2,NA(),SLOPE(AE$4:AE$26,$R$4:$R$26)*($R15-COUNTIF(BO$4:BO15,"Hold"))+INTERCEPT(AE$4:AE$26,$R$4:$R$26)),NA())</f>
        <v>#N/A</v>
      </c>
      <c r="AR15" s="51" t="e">
        <f>IFERROR(IF(COUNT($U$4:$U15)&lt;&gt;AR$2,NA(),SLOPE(AF$4:AF$26,$R$4:$R$26)*($R15-COUNTIF(BP$4:BP15,"Hold"))+INTERCEPT(AF$4:AF$26,$R$4:$R$26)),NA())</f>
        <v>#N/A</v>
      </c>
      <c r="AS15" s="51" t="e">
        <f>IFERROR(IF(COUNT($U$4:$U15)&lt;&gt;AS$2,NA(),SLOPE(AG$4:AG$26,$R$4:$R$26)*($R15-COUNTIF(BQ$4:BQ15,"Hold"))+INTERCEPT(AG$4:AG$26,$R$4:$R$26)),NA())</f>
        <v>#N/A</v>
      </c>
      <c r="AT15" s="51" t="e">
        <f>IFERROR(IF(COUNT($U$4:$U15)&lt;&gt;AT$2,NA(),SLOPE(AH$4:AH$26,$R$4:$R$26)*($R15-COUNTIF(BR$4:BR15,"Hold"))+INTERCEPT(AH$4:AH$26,$R$4:$R$26)),NA())</f>
        <v>#N/A</v>
      </c>
      <c r="AU15" s="51" t="e">
        <f>IFERROR(IF(COUNT($U$4:$U15)&lt;&gt;AU$2,NA(),SLOPE(AI$4:AI$26,$R$4:$R$26)*($R15-COUNTIF(BS$4:BS15,"Hold"))+INTERCEPT(AI$4:AI$26,$R$4:$R$26)),NA())</f>
        <v>#N/A</v>
      </c>
      <c r="AV15" s="57" t="e">
        <f>IF(AND(ISNUMBER($U15),COUNT($U$4:$U15)=AV$2),$G15,IF($H15="Hold",AV14,IF(COUNT($U$4:$U15)=AV$2,$V15+AV14,NA())))</f>
        <v>#N/A</v>
      </c>
      <c r="AW15" s="57" t="e">
        <f>IF(AND(ISNUMBER($U15),COUNT($U$4:$U15)=AW$2),$G15,IF($H15="Hold",AW14,IF(COUNT($U$4:$U15)=AW$2,$V15+AW14,NA())))</f>
        <v>#N/A</v>
      </c>
      <c r="AX15" s="57" t="e">
        <f>IF(AND(ISNUMBER($U15),COUNT($U$4:$U15)=AX$2),$G15,IF($H15="Hold",AX14,IF(COUNT($U$4:$U15)=AX$2,$V15+AX14,NA())))</f>
        <v>#N/A</v>
      </c>
      <c r="AY15" s="57" t="e">
        <f>IF(AND(ISNUMBER($U15),COUNT($U$4:$U15)=AY$2),$G15,IF($H15="Hold",AY14,IF(COUNT($U$4:$U15)=AY$2,$V15+AY14,NA())))</f>
        <v>#N/A</v>
      </c>
      <c r="AZ15" s="57" t="e">
        <f>IF(AND(ISNUMBER($U15),COUNT($U$4:$U15)=AZ$2),$G15,IF($H15="Hold",AZ14,IF(COUNT($U$4:$U15)=AZ$2,$V15+AZ14,NA())))</f>
        <v>#N/A</v>
      </c>
      <c r="BA15" s="57" t="e">
        <f>IF(AND(ISNUMBER($U15),COUNT($U$4:$U15)=BA$2),$G15,IF($H15="Hold",BA14,IF(COUNT($U$4:$U15)=BA$2,$V15+BA14,NA())))</f>
        <v>#N/A</v>
      </c>
      <c r="BB15" s="57" t="e">
        <f>IF(AND(ISNUMBER($U15),COUNT($U$4:$U15)=BB$2),$G15,IF($H15="Hold",BB14,IF(COUNT($U$4:$U15)=BB$2,$V15+BB14,NA())))</f>
        <v>#N/A</v>
      </c>
      <c r="BC15" s="57" t="e">
        <f>IF(AND(ISNUMBER($U15),COUNT($U$4:$U15)=BC$2),$G15,IF($H15="Hold",BC14,IF(COUNT($U$4:$U15)=BC$2,$V15+BC14,NA())))</f>
        <v>#N/A</v>
      </c>
      <c r="BD15" s="57" t="e">
        <f>IF(AND(ISNUMBER($U15),COUNT($U$4:$U15)=BD$2),$G15,IF($H15="Hold",BD14,IF(COUNT($U$4:$U15)=BD$2,$V15+BD14,NA())))</f>
        <v>#N/A</v>
      </c>
      <c r="BE15" s="57" t="e">
        <f>IF(AND(ISNUMBER($U15),COUNT($U$4:$U15)=BE$2),$G15,IF($H15="Hold",BE14,IF(COUNT($U$4:$U15)=BE$2,$V15+BE14,NA())))</f>
        <v>#N/A</v>
      </c>
      <c r="BF15" s="57" t="e">
        <f>IF(AND(ISNUMBER($U15),COUNT($U$4:$U15)=BF$2),$G15,IF($H15="Hold",BF14,IF(COUNT($U$4:$U15)=BF$2,$V15+BF14,NA())))</f>
        <v>#N/A</v>
      </c>
      <c r="BG15" s="57" t="e">
        <f>IF(AND(ISNUMBER($U15),COUNT($U$4:$U15)=BG$2),$G15,IF($H15="Hold",BG14,IF(COUNT($U$4:$U15)=BG$2,$V15+BG14,NA())))</f>
        <v>#N/A</v>
      </c>
      <c r="BH15" s="55" t="e">
        <f>IF(AND(COUNT($U$4:$U15)=BH$2,$H15="Hold"),"Hold",NA())</f>
        <v>#N/A</v>
      </c>
      <c r="BI15" s="55" t="e">
        <f>IF(AND(COUNT($U$4:$U15)=BI$2,$H15="Hold"),"Hold",NA())</f>
        <v>#N/A</v>
      </c>
      <c r="BJ15" s="55" t="e">
        <f>IF(AND(COUNT($U$4:$U15)=BJ$2,$H15="Hold"),"Hold",NA())</f>
        <v>#N/A</v>
      </c>
      <c r="BK15" s="55" t="e">
        <f>IF(AND(COUNT($U$4:$U15)=BK$2,$H15="Hold"),"Hold",NA())</f>
        <v>#N/A</v>
      </c>
      <c r="BL15" s="55" t="e">
        <f>IF(AND(COUNT($U$4:$U15)=BL$2,$H15="Hold"),"Hold",NA())</f>
        <v>#N/A</v>
      </c>
      <c r="BM15" s="55" t="e">
        <f>IF(AND(COUNT($U$4:$U15)=BM$2,$H15="Hold"),"Hold",NA())</f>
        <v>#N/A</v>
      </c>
      <c r="BN15" s="55" t="e">
        <f>IF(AND(COUNT($U$4:$U15)=BN$2,$H15="Hold"),"Hold",NA())</f>
        <v>#N/A</v>
      </c>
      <c r="BO15" s="55" t="e">
        <f>IF(AND(COUNT($U$4:$U15)=BO$2,$H15="Hold"),"Hold",NA())</f>
        <v>#N/A</v>
      </c>
      <c r="BP15" s="55" t="e">
        <f>IF(AND(COUNT($U$4:$U15)=BP$2,$H15="Hold"),"Hold",NA())</f>
        <v>#N/A</v>
      </c>
      <c r="BQ15" s="55" t="e">
        <f>IF(AND(COUNT($U$4:$U15)=BQ$2,$H15="Hold"),"Hold",NA())</f>
        <v>#N/A</v>
      </c>
      <c r="BR15" s="55" t="e">
        <f>IF(AND(COUNT($U$4:$U15)=BR$2,$H15="Hold"),"Hold",NA())</f>
        <v>#N/A</v>
      </c>
      <c r="BS15" s="55" t="e">
        <f>IF(AND(COUNT($U$4:$U15)=BS$2,$H15="Hold"),"Hold",NA())</f>
        <v>#N/A</v>
      </c>
    </row>
    <row r="16" spans="1:73" s="96" customFormat="1" ht="18.75" customHeight="1" thickTop="1" x14ac:dyDescent="0.25">
      <c r="B16" s="23"/>
      <c r="C16" s="95"/>
      <c r="D16" s="9">
        <f t="shared" si="2"/>
        <v>24</v>
      </c>
      <c r="E16" s="10">
        <f t="shared" si="3"/>
        <v>42758</v>
      </c>
      <c r="F16" s="5" t="str">
        <f>IFERROR(IF(COUNT(G$4:G16)=0,"",IF(H16="Hold",F15,IF(ISNUMBER(U16),G16,F15+V16))),"")</f>
        <v/>
      </c>
      <c r="G16" s="13"/>
      <c r="H16" s="27"/>
      <c r="I16" s="17"/>
      <c r="J16" s="93"/>
      <c r="K16" s="34"/>
      <c r="L16" s="148" t="s">
        <v>60</v>
      </c>
      <c r="M16" s="148"/>
      <c r="N16" s="138"/>
      <c r="O16" s="139"/>
      <c r="P16" s="37"/>
      <c r="R16" s="46">
        <v>13</v>
      </c>
      <c r="S16" s="47" t="e">
        <f t="shared" si="0"/>
        <v>#N/A</v>
      </c>
      <c r="T16" s="47"/>
      <c r="U16" s="52" t="str">
        <f>IF(H16="30 Mins",$N$19,IF(H16="45 Mins",$N$20,IF(H16="60 Mins",$N$21,IF(H16="Alt 1",$N$22,IF(H16="Alt 2",$N$23,IF(H16="Alt 3",$N$24,IF(H16="Alt 4",$N$25,IF(H16="Alt 5",#REF!,IF(H16="Change",V15,"")))))))))</f>
        <v/>
      </c>
      <c r="V16" s="53" t="e">
        <f>IF(COUNT(U$4:U16)=0,NA(),IF(ISNUMBER(U16),U16,V15))</f>
        <v>#N/A</v>
      </c>
      <c r="W16" s="48" t="e">
        <f t="shared" si="1"/>
        <v>#N/A</v>
      </c>
      <c r="X16" s="72" t="str">
        <f>IF(AND(ISNUMBER($S16),COUNT($U$4:$U16)=X$2),$S16,"")</f>
        <v/>
      </c>
      <c r="Y16" s="72" t="str">
        <f>IF(AND(ISNUMBER($S16),COUNT($U$4:$U16)=Y$2),$S16,"")</f>
        <v/>
      </c>
      <c r="Z16" s="72" t="str">
        <f>IF(AND(ISNUMBER($S16),COUNT($U$4:$U16)=Z$2),$S16,"")</f>
        <v/>
      </c>
      <c r="AA16" s="72" t="str">
        <f>IF(AND(ISNUMBER($S16),COUNT($U$4:$U16)=AA$2),$S16,"")</f>
        <v/>
      </c>
      <c r="AB16" s="72" t="str">
        <f>IF(AND(ISNUMBER($S16),COUNT($U$4:$U16)=AB$2),$S16,"")</f>
        <v/>
      </c>
      <c r="AC16" s="72" t="str">
        <f>IF(AND(ISNUMBER($S16),COUNT($U$4:$U16)=AC$2),$S16,"")</f>
        <v/>
      </c>
      <c r="AD16" s="72" t="str">
        <f>IF(AND(ISNUMBER($S16),COUNT($U$4:$U16)=AD$2),$S16,"")</f>
        <v/>
      </c>
      <c r="AE16" s="72" t="str">
        <f>IF(AND(ISNUMBER($S16),COUNT($U$4:$U16)=AE$2),$S16,"")</f>
        <v/>
      </c>
      <c r="AF16" s="72" t="str">
        <f>IF(AND(ISNUMBER($S16),COUNT($U$4:$U16)=AF$2),$S16,"")</f>
        <v/>
      </c>
      <c r="AG16" s="72" t="str">
        <f>IF(AND(ISNUMBER($S16),COUNT($U$4:$U16)=AG$2),$S16,"")</f>
        <v/>
      </c>
      <c r="AH16" s="72" t="str">
        <f>IF(AND(ISNUMBER($S16),COUNT($U$4:$U16)=AH$2),$S16,"")</f>
        <v/>
      </c>
      <c r="AI16" s="72" t="str">
        <f>IF(AND(ISNUMBER($S16),COUNT($U$4:$U16)=AI$2),$S16,"")</f>
        <v/>
      </c>
      <c r="AJ16" s="51" t="e">
        <f>IFERROR(IF(COUNT($U$4:$U16)&lt;&gt;AJ$2,NA(),SLOPE(X$4:X$26,$R$4:$R$26)*($R16-COUNTIF(BH$4:BH16,"Hold"))+INTERCEPT(X$4:X$26,$R$4:$R$26)),NA())</f>
        <v>#N/A</v>
      </c>
      <c r="AK16" s="51" t="e">
        <f>IFERROR(IF(COUNT($U$4:$U16)&lt;&gt;AK$2,NA(),SLOPE(Y$4:Y$26,$R$4:$R$26)*($R16-COUNTIF(BI$4:BI16,"Hold"))+INTERCEPT(Y$4:Y$26,$R$4:$R$26)),NA())</f>
        <v>#N/A</v>
      </c>
      <c r="AL16" s="51" t="e">
        <f>IFERROR(IF(COUNT($U$4:$U16)&lt;&gt;AL$2,NA(),SLOPE(Z$4:Z$26,$R$4:$R$26)*($R16-COUNTIF(BJ$4:BJ16,"Hold"))+INTERCEPT(Z$4:Z$26,$R$4:$R$26)),NA())</f>
        <v>#N/A</v>
      </c>
      <c r="AM16" s="51" t="e">
        <f>IFERROR(IF(COUNT($U$4:$U16)&lt;&gt;AM$2,NA(),SLOPE(AA$4:AA$26,$R$4:$R$26)*($R16-COUNTIF(BK$4:BK16,"Hold"))+INTERCEPT(AA$4:AA$26,$R$4:$R$26)),NA())</f>
        <v>#N/A</v>
      </c>
      <c r="AN16" s="51" t="e">
        <f>IFERROR(IF(COUNT($U$4:$U16)&lt;&gt;AN$2,NA(),SLOPE(AB$4:AB$26,$R$4:$R$26)*($R16-COUNTIF(BL$4:BL16,"Hold"))+INTERCEPT(AB$4:AB$26,$R$4:$R$26)),NA())</f>
        <v>#N/A</v>
      </c>
      <c r="AO16" s="51" t="e">
        <f>IFERROR(IF(COUNT($U$4:$U16)&lt;&gt;AO$2,NA(),SLOPE(AC$4:AC$26,$R$4:$R$26)*($R16-COUNTIF(BM$4:BM16,"Hold"))+INTERCEPT(AC$4:AC$26,$R$4:$R$26)),NA())</f>
        <v>#N/A</v>
      </c>
      <c r="AP16" s="51" t="e">
        <f>IFERROR(IF(COUNT($U$4:$U16)&lt;&gt;AP$2,NA(),SLOPE(AD$4:AD$26,$R$4:$R$26)*($R16-COUNTIF(BN$4:BN16,"Hold"))+INTERCEPT(AD$4:AD$26,$R$4:$R$26)),NA())</f>
        <v>#N/A</v>
      </c>
      <c r="AQ16" s="51" t="e">
        <f>IFERROR(IF(COUNT($U$4:$U16)&lt;&gt;AQ$2,NA(),SLOPE(AE$4:AE$26,$R$4:$R$26)*($R16-COUNTIF(BO$4:BO16,"Hold"))+INTERCEPT(AE$4:AE$26,$R$4:$R$26)),NA())</f>
        <v>#N/A</v>
      </c>
      <c r="AR16" s="51" t="e">
        <f>IFERROR(IF(COUNT($U$4:$U16)&lt;&gt;AR$2,NA(),SLOPE(AF$4:AF$26,$R$4:$R$26)*($R16-COUNTIF(BP$4:BP16,"Hold"))+INTERCEPT(AF$4:AF$26,$R$4:$R$26)),NA())</f>
        <v>#N/A</v>
      </c>
      <c r="AS16" s="51" t="e">
        <f>IFERROR(IF(COUNT($U$4:$U16)&lt;&gt;AS$2,NA(),SLOPE(AG$4:AG$26,$R$4:$R$26)*($R16-COUNTIF(BQ$4:BQ16,"Hold"))+INTERCEPT(AG$4:AG$26,$R$4:$R$26)),NA())</f>
        <v>#N/A</v>
      </c>
      <c r="AT16" s="51" t="e">
        <f>IFERROR(IF(COUNT($U$4:$U16)&lt;&gt;AT$2,NA(),SLOPE(AH$4:AH$26,$R$4:$R$26)*($R16-COUNTIF(BR$4:BR16,"Hold"))+INTERCEPT(AH$4:AH$26,$R$4:$R$26)),NA())</f>
        <v>#N/A</v>
      </c>
      <c r="AU16" s="51" t="e">
        <f>IFERROR(IF(COUNT($U$4:$U16)&lt;&gt;AU$2,NA(),SLOPE(AI$4:AI$26,$R$4:$R$26)*($R16-COUNTIF(BS$4:BS16,"Hold"))+INTERCEPT(AI$4:AI$26,$R$4:$R$26)),NA())</f>
        <v>#N/A</v>
      </c>
      <c r="AV16" s="57" t="e">
        <f>IF(AND(ISNUMBER($U16),COUNT($U$4:$U16)=AV$2),$G16,IF($H16="Hold",AV15,IF(COUNT($U$4:$U16)=AV$2,$V16+AV15,NA())))</f>
        <v>#N/A</v>
      </c>
      <c r="AW16" s="57" t="e">
        <f>IF(AND(ISNUMBER($U16),COUNT($U$4:$U16)=AW$2),$G16,IF($H16="Hold",AW15,IF(COUNT($U$4:$U16)=AW$2,$V16+AW15,NA())))</f>
        <v>#N/A</v>
      </c>
      <c r="AX16" s="57" t="e">
        <f>IF(AND(ISNUMBER($U16),COUNT($U$4:$U16)=AX$2),$G16,IF($H16="Hold",AX15,IF(COUNT($U$4:$U16)=AX$2,$V16+AX15,NA())))</f>
        <v>#N/A</v>
      </c>
      <c r="AY16" s="57" t="e">
        <f>IF(AND(ISNUMBER($U16),COUNT($U$4:$U16)=AY$2),$G16,IF($H16="Hold",AY15,IF(COUNT($U$4:$U16)=AY$2,$V16+AY15,NA())))</f>
        <v>#N/A</v>
      </c>
      <c r="AZ16" s="57" t="e">
        <f>IF(AND(ISNUMBER($U16),COUNT($U$4:$U16)=AZ$2),$G16,IF($H16="Hold",AZ15,IF(COUNT($U$4:$U16)=AZ$2,$V16+AZ15,NA())))</f>
        <v>#N/A</v>
      </c>
      <c r="BA16" s="57" t="e">
        <f>IF(AND(ISNUMBER($U16),COUNT($U$4:$U16)=BA$2),$G16,IF($H16="Hold",BA15,IF(COUNT($U$4:$U16)=BA$2,$V16+BA15,NA())))</f>
        <v>#N/A</v>
      </c>
      <c r="BB16" s="57" t="e">
        <f>IF(AND(ISNUMBER($U16),COUNT($U$4:$U16)=BB$2),$G16,IF($H16="Hold",BB15,IF(COUNT($U$4:$U16)=BB$2,$V16+BB15,NA())))</f>
        <v>#N/A</v>
      </c>
      <c r="BC16" s="57" t="e">
        <f>IF(AND(ISNUMBER($U16),COUNT($U$4:$U16)=BC$2),$G16,IF($H16="Hold",BC15,IF(COUNT($U$4:$U16)=BC$2,$V16+BC15,NA())))</f>
        <v>#N/A</v>
      </c>
      <c r="BD16" s="57" t="e">
        <f>IF(AND(ISNUMBER($U16),COUNT($U$4:$U16)=BD$2),$G16,IF($H16="Hold",BD15,IF(COUNT($U$4:$U16)=BD$2,$V16+BD15,NA())))</f>
        <v>#N/A</v>
      </c>
      <c r="BE16" s="57" t="e">
        <f>IF(AND(ISNUMBER($U16),COUNT($U$4:$U16)=BE$2),$G16,IF($H16="Hold",BE15,IF(COUNT($U$4:$U16)=BE$2,$V16+BE15,NA())))</f>
        <v>#N/A</v>
      </c>
      <c r="BF16" s="57" t="e">
        <f>IF(AND(ISNUMBER($U16),COUNT($U$4:$U16)=BF$2),$G16,IF($H16="Hold",BF15,IF(COUNT($U$4:$U16)=BF$2,$V16+BF15,NA())))</f>
        <v>#N/A</v>
      </c>
      <c r="BG16" s="57" t="e">
        <f>IF(AND(ISNUMBER($U16),COUNT($U$4:$U16)=BG$2),$G16,IF($H16="Hold",BG15,IF(COUNT($U$4:$U16)=BG$2,$V16+BG15,NA())))</f>
        <v>#N/A</v>
      </c>
      <c r="BH16" s="55" t="e">
        <f>IF(AND(COUNT($U$4:$U16)=BH$2,$H16="Hold"),"Hold",NA())</f>
        <v>#N/A</v>
      </c>
      <c r="BI16" s="55" t="e">
        <f>IF(AND(COUNT($U$4:$U16)=BI$2,$H16="Hold"),"Hold",NA())</f>
        <v>#N/A</v>
      </c>
      <c r="BJ16" s="55" t="e">
        <f>IF(AND(COUNT($U$4:$U16)=BJ$2,$H16="Hold"),"Hold",NA())</f>
        <v>#N/A</v>
      </c>
      <c r="BK16" s="55" t="e">
        <f>IF(AND(COUNT($U$4:$U16)=BK$2,$H16="Hold"),"Hold",NA())</f>
        <v>#N/A</v>
      </c>
      <c r="BL16" s="55" t="e">
        <f>IF(AND(COUNT($U$4:$U16)=BL$2,$H16="Hold"),"Hold",NA())</f>
        <v>#N/A</v>
      </c>
      <c r="BM16" s="55" t="e">
        <f>IF(AND(COUNT($U$4:$U16)=BM$2,$H16="Hold"),"Hold",NA())</f>
        <v>#N/A</v>
      </c>
      <c r="BN16" s="55" t="e">
        <f>IF(AND(COUNT($U$4:$U16)=BN$2,$H16="Hold"),"Hold",NA())</f>
        <v>#N/A</v>
      </c>
      <c r="BO16" s="55" t="e">
        <f>IF(AND(COUNT($U$4:$U16)=BO$2,$H16="Hold"),"Hold",NA())</f>
        <v>#N/A</v>
      </c>
      <c r="BP16" s="55" t="e">
        <f>IF(AND(COUNT($U$4:$U16)=BP$2,$H16="Hold"),"Hold",NA())</f>
        <v>#N/A</v>
      </c>
      <c r="BQ16" s="55" t="e">
        <f>IF(AND(COUNT($U$4:$U16)=BQ$2,$H16="Hold"),"Hold",NA())</f>
        <v>#N/A</v>
      </c>
      <c r="BR16" s="55" t="e">
        <f>IF(AND(COUNT($U$4:$U16)=BR$2,$H16="Hold"),"Hold",NA())</f>
        <v>#N/A</v>
      </c>
      <c r="BS16" s="55" t="e">
        <f>IF(AND(COUNT($U$4:$U16)=BS$2,$H16="Hold"),"Hold",NA())</f>
        <v>#N/A</v>
      </c>
    </row>
    <row r="17" spans="1:71" s="96" customFormat="1" ht="18.75" customHeight="1" x14ac:dyDescent="0.25">
      <c r="B17" s="23"/>
      <c r="C17" s="95"/>
      <c r="D17" s="9">
        <f t="shared" si="2"/>
        <v>26</v>
      </c>
      <c r="E17" s="10">
        <f t="shared" si="3"/>
        <v>42772</v>
      </c>
      <c r="F17" s="5" t="str">
        <f>IFERROR(IF(COUNT(G$4:G17)=0,"",IF(H17="Hold",F16,IF(ISNUMBER(U17),G17,F16+V17))),"")</f>
        <v/>
      </c>
      <c r="G17" s="13"/>
      <c r="H17" s="27"/>
      <c r="I17" s="17"/>
      <c r="J17" s="93"/>
      <c r="K17" s="34"/>
      <c r="L17" s="74"/>
      <c r="M17" s="74"/>
      <c r="N17" s="75"/>
      <c r="O17" s="75"/>
      <c r="P17" s="37"/>
      <c r="R17" s="46">
        <v>14</v>
      </c>
      <c r="S17" s="47" t="e">
        <f t="shared" si="0"/>
        <v>#N/A</v>
      </c>
      <c r="T17" s="47"/>
      <c r="U17" s="52" t="str">
        <f>IF(H17="30 Mins",$N$19,IF(H17="45 Mins",$N$20,IF(H17="60 Mins",$N$21,IF(H17="Alt 1",$N$22,IF(H17="Alt 2",$N$23,IF(H17="Alt 3",$N$24,IF(H17="Alt 4",$N$25,IF(H17="Alt 5",#REF!,IF(H17="Change",V16,"")))))))))</f>
        <v/>
      </c>
      <c r="V17" s="53" t="e">
        <f>IF(COUNT(U$4:U17)=0,NA(),IF(ISNUMBER(U17),U17,V16))</f>
        <v>#N/A</v>
      </c>
      <c r="W17" s="48" t="e">
        <f t="shared" si="1"/>
        <v>#N/A</v>
      </c>
      <c r="X17" s="72" t="str">
        <f>IF(AND(ISNUMBER($S17),COUNT($U$4:$U17)=X$2),$S17,"")</f>
        <v/>
      </c>
      <c r="Y17" s="72" t="str">
        <f>IF(AND(ISNUMBER($S17),COUNT($U$4:$U17)=Y$2),$S17,"")</f>
        <v/>
      </c>
      <c r="Z17" s="72" t="str">
        <f>IF(AND(ISNUMBER($S17),COUNT($U$4:$U17)=Z$2),$S17,"")</f>
        <v/>
      </c>
      <c r="AA17" s="72" t="str">
        <f>IF(AND(ISNUMBER($S17),COUNT($U$4:$U17)=AA$2),$S17,"")</f>
        <v/>
      </c>
      <c r="AB17" s="72" t="str">
        <f>IF(AND(ISNUMBER($S17),COUNT($U$4:$U17)=AB$2),$S17,"")</f>
        <v/>
      </c>
      <c r="AC17" s="72" t="str">
        <f>IF(AND(ISNUMBER($S17),COUNT($U$4:$U17)=AC$2),$S17,"")</f>
        <v/>
      </c>
      <c r="AD17" s="72" t="str">
        <f>IF(AND(ISNUMBER($S17),COUNT($U$4:$U17)=AD$2),$S17,"")</f>
        <v/>
      </c>
      <c r="AE17" s="72" t="str">
        <f>IF(AND(ISNUMBER($S17),COUNT($U$4:$U17)=AE$2),$S17,"")</f>
        <v/>
      </c>
      <c r="AF17" s="72" t="str">
        <f>IF(AND(ISNUMBER($S17),COUNT($U$4:$U17)=AF$2),$S17,"")</f>
        <v/>
      </c>
      <c r="AG17" s="72" t="str">
        <f>IF(AND(ISNUMBER($S17),COUNT($U$4:$U17)=AG$2),$S17,"")</f>
        <v/>
      </c>
      <c r="AH17" s="72" t="str">
        <f>IF(AND(ISNUMBER($S17),COUNT($U$4:$U17)=AH$2),$S17,"")</f>
        <v/>
      </c>
      <c r="AI17" s="72" t="str">
        <f>IF(AND(ISNUMBER($S17),COUNT($U$4:$U17)=AI$2),$S17,"")</f>
        <v/>
      </c>
      <c r="AJ17" s="51" t="e">
        <f>IFERROR(IF(COUNT($U$4:$U17)&lt;&gt;AJ$2,NA(),SLOPE(X$4:X$26,$R$4:$R$26)*($R17-COUNTIF(BH$4:BH17,"Hold"))+INTERCEPT(X$4:X$26,$R$4:$R$26)),NA())</f>
        <v>#N/A</v>
      </c>
      <c r="AK17" s="51" t="e">
        <f>IFERROR(IF(COUNT($U$4:$U17)&lt;&gt;AK$2,NA(),SLOPE(Y$4:Y$26,$R$4:$R$26)*($R17-COUNTIF(BI$4:BI17,"Hold"))+INTERCEPT(Y$4:Y$26,$R$4:$R$26)),NA())</f>
        <v>#N/A</v>
      </c>
      <c r="AL17" s="51" t="e">
        <f>IFERROR(IF(COUNT($U$4:$U17)&lt;&gt;AL$2,NA(),SLOPE(Z$4:Z$26,$R$4:$R$26)*($R17-COUNTIF(BJ$4:BJ17,"Hold"))+INTERCEPT(Z$4:Z$26,$R$4:$R$26)),NA())</f>
        <v>#N/A</v>
      </c>
      <c r="AM17" s="51" t="e">
        <f>IFERROR(IF(COUNT($U$4:$U17)&lt;&gt;AM$2,NA(),SLOPE(AA$4:AA$26,$R$4:$R$26)*($R17-COUNTIF(BK$4:BK17,"Hold"))+INTERCEPT(AA$4:AA$26,$R$4:$R$26)),NA())</f>
        <v>#N/A</v>
      </c>
      <c r="AN17" s="51" t="e">
        <f>IFERROR(IF(COUNT($U$4:$U17)&lt;&gt;AN$2,NA(),SLOPE(AB$4:AB$26,$R$4:$R$26)*($R17-COUNTIF(BL$4:BL17,"Hold"))+INTERCEPT(AB$4:AB$26,$R$4:$R$26)),NA())</f>
        <v>#N/A</v>
      </c>
      <c r="AO17" s="51" t="e">
        <f>IFERROR(IF(COUNT($U$4:$U17)&lt;&gt;AO$2,NA(),SLOPE(AC$4:AC$26,$R$4:$R$26)*($R17-COUNTIF(BM$4:BM17,"Hold"))+INTERCEPT(AC$4:AC$26,$R$4:$R$26)),NA())</f>
        <v>#N/A</v>
      </c>
      <c r="AP17" s="51" t="e">
        <f>IFERROR(IF(COUNT($U$4:$U17)&lt;&gt;AP$2,NA(),SLOPE(AD$4:AD$26,$R$4:$R$26)*($R17-COUNTIF(BN$4:BN17,"Hold"))+INTERCEPT(AD$4:AD$26,$R$4:$R$26)),NA())</f>
        <v>#N/A</v>
      </c>
      <c r="AQ17" s="51" t="e">
        <f>IFERROR(IF(COUNT($U$4:$U17)&lt;&gt;AQ$2,NA(),SLOPE(AE$4:AE$26,$R$4:$R$26)*($R17-COUNTIF(BO$4:BO17,"Hold"))+INTERCEPT(AE$4:AE$26,$R$4:$R$26)),NA())</f>
        <v>#N/A</v>
      </c>
      <c r="AR17" s="51" t="e">
        <f>IFERROR(IF(COUNT($U$4:$U17)&lt;&gt;AR$2,NA(),SLOPE(AF$4:AF$26,$R$4:$R$26)*($R17-COUNTIF(BP$4:BP17,"Hold"))+INTERCEPT(AF$4:AF$26,$R$4:$R$26)),NA())</f>
        <v>#N/A</v>
      </c>
      <c r="AS17" s="51" t="e">
        <f>IFERROR(IF(COUNT($U$4:$U17)&lt;&gt;AS$2,NA(),SLOPE(AG$4:AG$26,$R$4:$R$26)*($R17-COUNTIF(BQ$4:BQ17,"Hold"))+INTERCEPT(AG$4:AG$26,$R$4:$R$26)),NA())</f>
        <v>#N/A</v>
      </c>
      <c r="AT17" s="51" t="e">
        <f>IFERROR(IF(COUNT($U$4:$U17)&lt;&gt;AT$2,NA(),SLOPE(AH$4:AH$26,$R$4:$R$26)*($R17-COUNTIF(BR$4:BR17,"Hold"))+INTERCEPT(AH$4:AH$26,$R$4:$R$26)),NA())</f>
        <v>#N/A</v>
      </c>
      <c r="AU17" s="51" t="e">
        <f>IFERROR(IF(COUNT($U$4:$U17)&lt;&gt;AU$2,NA(),SLOPE(AI$4:AI$26,$R$4:$R$26)*($R17-COUNTIF(BS$4:BS17,"Hold"))+INTERCEPT(AI$4:AI$26,$R$4:$R$26)),NA())</f>
        <v>#N/A</v>
      </c>
      <c r="AV17" s="57" t="e">
        <f>IF(AND(ISNUMBER($U17),COUNT($U$4:$U17)=AV$2),$G17,IF($H17="Hold",AV16,IF(COUNT($U$4:$U17)=AV$2,$V17+AV16,NA())))</f>
        <v>#N/A</v>
      </c>
      <c r="AW17" s="57" t="e">
        <f>IF(AND(ISNUMBER($U17),COUNT($U$4:$U17)=AW$2),$G17,IF($H17="Hold",AW16,IF(COUNT($U$4:$U17)=AW$2,$V17+AW16,NA())))</f>
        <v>#N/A</v>
      </c>
      <c r="AX17" s="57" t="e">
        <f>IF(AND(ISNUMBER($U17),COUNT($U$4:$U17)=AX$2),$G17,IF($H17="Hold",AX16,IF(COUNT($U$4:$U17)=AX$2,$V17+AX16,NA())))</f>
        <v>#N/A</v>
      </c>
      <c r="AY17" s="57" t="e">
        <f>IF(AND(ISNUMBER($U17),COUNT($U$4:$U17)=AY$2),$G17,IF($H17="Hold",AY16,IF(COUNT($U$4:$U17)=AY$2,$V17+AY16,NA())))</f>
        <v>#N/A</v>
      </c>
      <c r="AZ17" s="57" t="e">
        <f>IF(AND(ISNUMBER($U17),COUNT($U$4:$U17)=AZ$2),$G17,IF($H17="Hold",AZ16,IF(COUNT($U$4:$U17)=AZ$2,$V17+AZ16,NA())))</f>
        <v>#N/A</v>
      </c>
      <c r="BA17" s="57" t="e">
        <f>IF(AND(ISNUMBER($U17),COUNT($U$4:$U17)=BA$2),$G17,IF($H17="Hold",BA16,IF(COUNT($U$4:$U17)=BA$2,$V17+BA16,NA())))</f>
        <v>#N/A</v>
      </c>
      <c r="BB17" s="57" t="e">
        <f>IF(AND(ISNUMBER($U17),COUNT($U$4:$U17)=BB$2),$G17,IF($H17="Hold",BB16,IF(COUNT($U$4:$U17)=BB$2,$V17+BB16,NA())))</f>
        <v>#N/A</v>
      </c>
      <c r="BC17" s="57" t="e">
        <f>IF(AND(ISNUMBER($U17),COUNT($U$4:$U17)=BC$2),$G17,IF($H17="Hold",BC16,IF(COUNT($U$4:$U17)=BC$2,$V17+BC16,NA())))</f>
        <v>#N/A</v>
      </c>
      <c r="BD17" s="57" t="e">
        <f>IF(AND(ISNUMBER($U17),COUNT($U$4:$U17)=BD$2),$G17,IF($H17="Hold",BD16,IF(COUNT($U$4:$U17)=BD$2,$V17+BD16,NA())))</f>
        <v>#N/A</v>
      </c>
      <c r="BE17" s="57" t="e">
        <f>IF(AND(ISNUMBER($U17),COUNT($U$4:$U17)=BE$2),$G17,IF($H17="Hold",BE16,IF(COUNT($U$4:$U17)=BE$2,$V17+BE16,NA())))</f>
        <v>#N/A</v>
      </c>
      <c r="BF17" s="57" t="e">
        <f>IF(AND(ISNUMBER($U17),COUNT($U$4:$U17)=BF$2),$G17,IF($H17="Hold",BF16,IF(COUNT($U$4:$U17)=BF$2,$V17+BF16,NA())))</f>
        <v>#N/A</v>
      </c>
      <c r="BG17" s="57" t="e">
        <f>IF(AND(ISNUMBER($U17),COUNT($U$4:$U17)=BG$2),$G17,IF($H17="Hold",BG16,IF(COUNT($U$4:$U17)=BG$2,$V17+BG16,NA())))</f>
        <v>#N/A</v>
      </c>
      <c r="BH17" s="55" t="e">
        <f>IF(AND(COUNT($U$4:$U17)=BH$2,$H17="Hold"),"Hold",NA())</f>
        <v>#N/A</v>
      </c>
      <c r="BI17" s="55" t="e">
        <f>IF(AND(COUNT($U$4:$U17)=BI$2,$H17="Hold"),"Hold",NA())</f>
        <v>#N/A</v>
      </c>
      <c r="BJ17" s="55" t="e">
        <f>IF(AND(COUNT($U$4:$U17)=BJ$2,$H17="Hold"),"Hold",NA())</f>
        <v>#N/A</v>
      </c>
      <c r="BK17" s="55" t="e">
        <f>IF(AND(COUNT($U$4:$U17)=BK$2,$H17="Hold"),"Hold",NA())</f>
        <v>#N/A</v>
      </c>
      <c r="BL17" s="55" t="e">
        <f>IF(AND(COUNT($U$4:$U17)=BL$2,$H17="Hold"),"Hold",NA())</f>
        <v>#N/A</v>
      </c>
      <c r="BM17" s="55" t="e">
        <f>IF(AND(COUNT($U$4:$U17)=BM$2,$H17="Hold"),"Hold",NA())</f>
        <v>#N/A</v>
      </c>
      <c r="BN17" s="55" t="e">
        <f>IF(AND(COUNT($U$4:$U17)=BN$2,$H17="Hold"),"Hold",NA())</f>
        <v>#N/A</v>
      </c>
      <c r="BO17" s="55" t="e">
        <f>IF(AND(COUNT($U$4:$U17)=BO$2,$H17="Hold"),"Hold",NA())</f>
        <v>#N/A</v>
      </c>
      <c r="BP17" s="55" t="e">
        <f>IF(AND(COUNT($U$4:$U17)=BP$2,$H17="Hold"),"Hold",NA())</f>
        <v>#N/A</v>
      </c>
      <c r="BQ17" s="55" t="e">
        <f>IF(AND(COUNT($U$4:$U17)=BQ$2,$H17="Hold"),"Hold",NA())</f>
        <v>#N/A</v>
      </c>
      <c r="BR17" s="55" t="e">
        <f>IF(AND(COUNT($U$4:$U17)=BR$2,$H17="Hold"),"Hold",NA())</f>
        <v>#N/A</v>
      </c>
      <c r="BS17" s="55" t="e">
        <f>IF(AND(COUNT($U$4:$U17)=BS$2,$H17="Hold"),"Hold",NA())</f>
        <v>#N/A</v>
      </c>
    </row>
    <row r="18" spans="1:71" s="96" customFormat="1" ht="18.75" customHeight="1" x14ac:dyDescent="0.25">
      <c r="B18" s="23"/>
      <c r="C18" s="95"/>
      <c r="D18" s="9">
        <f t="shared" si="2"/>
        <v>28</v>
      </c>
      <c r="E18" s="10">
        <f t="shared" si="3"/>
        <v>42786</v>
      </c>
      <c r="F18" s="5" t="str">
        <f>IFERROR(IF(COUNT(G$4:G18)=0,"",IF(H18="Hold",F17,IF(ISNUMBER(U18),G18,F17+V18))),"")</f>
        <v/>
      </c>
      <c r="G18" s="13"/>
      <c r="H18" s="27"/>
      <c r="I18" s="17"/>
      <c r="J18" s="93"/>
      <c r="K18" s="34"/>
      <c r="L18" s="155" t="s">
        <v>73</v>
      </c>
      <c r="M18" s="155"/>
      <c r="N18" s="155"/>
      <c r="O18" s="155"/>
      <c r="P18" s="37"/>
      <c r="R18" s="46">
        <v>15</v>
      </c>
      <c r="S18" s="47" t="e">
        <f t="shared" si="0"/>
        <v>#N/A</v>
      </c>
      <c r="T18" s="47"/>
      <c r="U18" s="52" t="str">
        <f>IF(H18="30 Mins",$N$19,IF(H18="45 Mins",$N$20,IF(H18="60 Mins",$N$21,IF(H18="Alt 1",$N$22,IF(H18="Alt 2",$N$23,IF(H18="Alt 3",$N$24,IF(H18="Alt 4",$N$25,IF(H18="Alt 5",#REF!,IF(H18="Change",V17,"")))))))))</f>
        <v/>
      </c>
      <c r="V18" s="53" t="e">
        <f>IF(COUNT(U$4:U18)=0,NA(),IF(ISNUMBER(U18),U18,V17))</f>
        <v>#N/A</v>
      </c>
      <c r="W18" s="48" t="e">
        <f t="shared" si="1"/>
        <v>#N/A</v>
      </c>
      <c r="X18" s="72" t="str">
        <f>IF(AND(ISNUMBER($S18),COUNT($U$4:$U18)=X$2),$S18,"")</f>
        <v/>
      </c>
      <c r="Y18" s="72" t="str">
        <f>IF(AND(ISNUMBER($S18),COUNT($U$4:$U18)=Y$2),$S18,"")</f>
        <v/>
      </c>
      <c r="Z18" s="72" t="str">
        <f>IF(AND(ISNUMBER($S18),COUNT($U$4:$U18)=Z$2),$S18,"")</f>
        <v/>
      </c>
      <c r="AA18" s="72" t="str">
        <f>IF(AND(ISNUMBER($S18),COUNT($U$4:$U18)=AA$2),$S18,"")</f>
        <v/>
      </c>
      <c r="AB18" s="72" t="str">
        <f>IF(AND(ISNUMBER($S18),COUNT($U$4:$U18)=AB$2),$S18,"")</f>
        <v/>
      </c>
      <c r="AC18" s="72" t="str">
        <f>IF(AND(ISNUMBER($S18),COUNT($U$4:$U18)=AC$2),$S18,"")</f>
        <v/>
      </c>
      <c r="AD18" s="72" t="str">
        <f>IF(AND(ISNUMBER($S18),COUNT($U$4:$U18)=AD$2),$S18,"")</f>
        <v/>
      </c>
      <c r="AE18" s="72" t="str">
        <f>IF(AND(ISNUMBER($S18),COUNT($U$4:$U18)=AE$2),$S18,"")</f>
        <v/>
      </c>
      <c r="AF18" s="72" t="str">
        <f>IF(AND(ISNUMBER($S18),COUNT($U$4:$U18)=AF$2),$S18,"")</f>
        <v/>
      </c>
      <c r="AG18" s="72" t="str">
        <f>IF(AND(ISNUMBER($S18),COUNT($U$4:$U18)=AG$2),$S18,"")</f>
        <v/>
      </c>
      <c r="AH18" s="72" t="str">
        <f>IF(AND(ISNUMBER($S18),COUNT($U$4:$U18)=AH$2),$S18,"")</f>
        <v/>
      </c>
      <c r="AI18" s="72" t="str">
        <f>IF(AND(ISNUMBER($S18),COUNT($U$4:$U18)=AI$2),$S18,"")</f>
        <v/>
      </c>
      <c r="AJ18" s="51" t="e">
        <f>IFERROR(IF(COUNT($U$4:$U18)&lt;&gt;AJ$2,NA(),SLOPE(X$4:X$26,$R$4:$R$26)*($R18-COUNTIF(BH$4:BH18,"Hold"))+INTERCEPT(X$4:X$26,$R$4:$R$26)),NA())</f>
        <v>#N/A</v>
      </c>
      <c r="AK18" s="51" t="e">
        <f>IFERROR(IF(COUNT($U$4:$U18)&lt;&gt;AK$2,NA(),SLOPE(Y$4:Y$26,$R$4:$R$26)*($R18-COUNTIF(BI$4:BI18,"Hold"))+INTERCEPT(Y$4:Y$26,$R$4:$R$26)),NA())</f>
        <v>#N/A</v>
      </c>
      <c r="AL18" s="51" t="e">
        <f>IFERROR(IF(COUNT($U$4:$U18)&lt;&gt;AL$2,NA(),SLOPE(Z$4:Z$26,$R$4:$R$26)*($R18-COUNTIF(BJ$4:BJ18,"Hold"))+INTERCEPT(Z$4:Z$26,$R$4:$R$26)),NA())</f>
        <v>#N/A</v>
      </c>
      <c r="AM18" s="51" t="e">
        <f>IFERROR(IF(COUNT($U$4:$U18)&lt;&gt;AM$2,NA(),SLOPE(AA$4:AA$26,$R$4:$R$26)*($R18-COUNTIF(BK$4:BK18,"Hold"))+INTERCEPT(AA$4:AA$26,$R$4:$R$26)),NA())</f>
        <v>#N/A</v>
      </c>
      <c r="AN18" s="51" t="e">
        <f>IFERROR(IF(COUNT($U$4:$U18)&lt;&gt;AN$2,NA(),SLOPE(AB$4:AB$26,$R$4:$R$26)*($R18-COUNTIF(BL$4:BL18,"Hold"))+INTERCEPT(AB$4:AB$26,$R$4:$R$26)),NA())</f>
        <v>#N/A</v>
      </c>
      <c r="AO18" s="51" t="e">
        <f>IFERROR(IF(COUNT($U$4:$U18)&lt;&gt;AO$2,NA(),SLOPE(AC$4:AC$26,$R$4:$R$26)*($R18-COUNTIF(BM$4:BM18,"Hold"))+INTERCEPT(AC$4:AC$26,$R$4:$R$26)),NA())</f>
        <v>#N/A</v>
      </c>
      <c r="AP18" s="51" t="e">
        <f>IFERROR(IF(COUNT($U$4:$U18)&lt;&gt;AP$2,NA(),SLOPE(AD$4:AD$26,$R$4:$R$26)*($R18-COUNTIF(BN$4:BN18,"Hold"))+INTERCEPT(AD$4:AD$26,$R$4:$R$26)),NA())</f>
        <v>#N/A</v>
      </c>
      <c r="AQ18" s="51" t="e">
        <f>IFERROR(IF(COUNT($U$4:$U18)&lt;&gt;AQ$2,NA(),SLOPE(AE$4:AE$26,$R$4:$R$26)*($R18-COUNTIF(BO$4:BO18,"Hold"))+INTERCEPT(AE$4:AE$26,$R$4:$R$26)),NA())</f>
        <v>#N/A</v>
      </c>
      <c r="AR18" s="51" t="e">
        <f>IFERROR(IF(COUNT($U$4:$U18)&lt;&gt;AR$2,NA(),SLOPE(AF$4:AF$26,$R$4:$R$26)*($R18-COUNTIF(BP$4:BP18,"Hold"))+INTERCEPT(AF$4:AF$26,$R$4:$R$26)),NA())</f>
        <v>#N/A</v>
      </c>
      <c r="AS18" s="51" t="e">
        <f>IFERROR(IF(COUNT($U$4:$U18)&lt;&gt;AS$2,NA(),SLOPE(AG$4:AG$26,$R$4:$R$26)*($R18-COUNTIF(BQ$4:BQ18,"Hold"))+INTERCEPT(AG$4:AG$26,$R$4:$R$26)),NA())</f>
        <v>#N/A</v>
      </c>
      <c r="AT18" s="51" t="e">
        <f>IFERROR(IF(COUNT($U$4:$U18)&lt;&gt;AT$2,NA(),SLOPE(AH$4:AH$26,$R$4:$R$26)*($R18-COUNTIF(BR$4:BR18,"Hold"))+INTERCEPT(AH$4:AH$26,$R$4:$R$26)),NA())</f>
        <v>#N/A</v>
      </c>
      <c r="AU18" s="51" t="e">
        <f>IFERROR(IF(COUNT($U$4:$U18)&lt;&gt;AU$2,NA(),SLOPE(AI$4:AI$26,$R$4:$R$26)*($R18-COUNTIF(BS$4:BS18,"Hold"))+INTERCEPT(AI$4:AI$26,$R$4:$R$26)),NA())</f>
        <v>#N/A</v>
      </c>
      <c r="AV18" s="57" t="e">
        <f>IF(AND(ISNUMBER($U18),COUNT($U$4:$U18)=AV$2),$G18,IF($H18="Hold",AV17,IF(COUNT($U$4:$U18)=AV$2,$V18+AV17,NA())))</f>
        <v>#N/A</v>
      </c>
      <c r="AW18" s="57" t="e">
        <f>IF(AND(ISNUMBER($U18),COUNT($U$4:$U18)=AW$2),$G18,IF($H18="Hold",AW17,IF(COUNT($U$4:$U18)=AW$2,$V18+AW17,NA())))</f>
        <v>#N/A</v>
      </c>
      <c r="AX18" s="57" t="e">
        <f>IF(AND(ISNUMBER($U18),COUNT($U$4:$U18)=AX$2),$G18,IF($H18="Hold",AX17,IF(COUNT($U$4:$U18)=AX$2,$V18+AX17,NA())))</f>
        <v>#N/A</v>
      </c>
      <c r="AY18" s="57" t="e">
        <f>IF(AND(ISNUMBER($U18),COUNT($U$4:$U18)=AY$2),$G18,IF($H18="Hold",AY17,IF(COUNT($U$4:$U18)=AY$2,$V18+AY17,NA())))</f>
        <v>#N/A</v>
      </c>
      <c r="AZ18" s="57" t="e">
        <f>IF(AND(ISNUMBER($U18),COUNT($U$4:$U18)=AZ$2),$G18,IF($H18="Hold",AZ17,IF(COUNT($U$4:$U18)=AZ$2,$V18+AZ17,NA())))</f>
        <v>#N/A</v>
      </c>
      <c r="BA18" s="57" t="e">
        <f>IF(AND(ISNUMBER($U18),COUNT($U$4:$U18)=BA$2),$G18,IF($H18="Hold",BA17,IF(COUNT($U$4:$U18)=BA$2,$V18+BA17,NA())))</f>
        <v>#N/A</v>
      </c>
      <c r="BB18" s="57" t="e">
        <f>IF(AND(ISNUMBER($U18),COUNT($U$4:$U18)=BB$2),$G18,IF($H18="Hold",BB17,IF(COUNT($U$4:$U18)=BB$2,$V18+BB17,NA())))</f>
        <v>#N/A</v>
      </c>
      <c r="BC18" s="57" t="e">
        <f>IF(AND(ISNUMBER($U18),COUNT($U$4:$U18)=BC$2),$G18,IF($H18="Hold",BC17,IF(COUNT($U$4:$U18)=BC$2,$V18+BC17,NA())))</f>
        <v>#N/A</v>
      </c>
      <c r="BD18" s="57" t="e">
        <f>IF(AND(ISNUMBER($U18),COUNT($U$4:$U18)=BD$2),$G18,IF($H18="Hold",BD17,IF(COUNT($U$4:$U18)=BD$2,$V18+BD17,NA())))</f>
        <v>#N/A</v>
      </c>
      <c r="BE18" s="57" t="e">
        <f>IF(AND(ISNUMBER($U18),COUNT($U$4:$U18)=BE$2),$G18,IF($H18="Hold",BE17,IF(COUNT($U$4:$U18)=BE$2,$V18+BE17,NA())))</f>
        <v>#N/A</v>
      </c>
      <c r="BF18" s="57" t="e">
        <f>IF(AND(ISNUMBER($U18),COUNT($U$4:$U18)=BF$2),$G18,IF($H18="Hold",BF17,IF(COUNT($U$4:$U18)=BF$2,$V18+BF17,NA())))</f>
        <v>#N/A</v>
      </c>
      <c r="BG18" s="57" t="e">
        <f>IF(AND(ISNUMBER($U18),COUNT($U$4:$U18)=BG$2),$G18,IF($H18="Hold",BG17,IF(COUNT($U$4:$U18)=BG$2,$V18+BG17,NA())))</f>
        <v>#N/A</v>
      </c>
      <c r="BH18" s="55" t="e">
        <f>IF(AND(COUNT($U$4:$U18)=BH$2,$H18="Hold"),"Hold",NA())</f>
        <v>#N/A</v>
      </c>
      <c r="BI18" s="55" t="e">
        <f>IF(AND(COUNT($U$4:$U18)=BI$2,$H18="Hold"),"Hold",NA())</f>
        <v>#N/A</v>
      </c>
      <c r="BJ18" s="55" t="e">
        <f>IF(AND(COUNT($U$4:$U18)=BJ$2,$H18="Hold"),"Hold",NA())</f>
        <v>#N/A</v>
      </c>
      <c r="BK18" s="55" t="e">
        <f>IF(AND(COUNT($U$4:$U18)=BK$2,$H18="Hold"),"Hold",NA())</f>
        <v>#N/A</v>
      </c>
      <c r="BL18" s="55" t="e">
        <f>IF(AND(COUNT($U$4:$U18)=BL$2,$H18="Hold"),"Hold",NA())</f>
        <v>#N/A</v>
      </c>
      <c r="BM18" s="55" t="e">
        <f>IF(AND(COUNT($U$4:$U18)=BM$2,$H18="Hold"),"Hold",NA())</f>
        <v>#N/A</v>
      </c>
      <c r="BN18" s="55" t="e">
        <f>IF(AND(COUNT($U$4:$U18)=BN$2,$H18="Hold"),"Hold",NA())</f>
        <v>#N/A</v>
      </c>
      <c r="BO18" s="55" t="e">
        <f>IF(AND(COUNT($U$4:$U18)=BO$2,$H18="Hold"),"Hold",NA())</f>
        <v>#N/A</v>
      </c>
      <c r="BP18" s="55" t="e">
        <f>IF(AND(COUNT($U$4:$U18)=BP$2,$H18="Hold"),"Hold",NA())</f>
        <v>#N/A</v>
      </c>
      <c r="BQ18" s="55" t="e">
        <f>IF(AND(COUNT($U$4:$U18)=BQ$2,$H18="Hold"),"Hold",NA())</f>
        <v>#N/A</v>
      </c>
      <c r="BR18" s="55" t="e">
        <f>IF(AND(COUNT($U$4:$U18)=BR$2,$H18="Hold"),"Hold",NA())</f>
        <v>#N/A</v>
      </c>
      <c r="BS18" s="55" t="e">
        <f>IF(AND(COUNT($U$4:$U18)=BS$2,$H18="Hold"),"Hold",NA())</f>
        <v>#N/A</v>
      </c>
    </row>
    <row r="19" spans="1:71" s="96" customFormat="1" ht="18.75" customHeight="1" x14ac:dyDescent="0.25">
      <c r="B19" s="23"/>
      <c r="C19" s="95"/>
      <c r="D19" s="9">
        <f t="shared" si="2"/>
        <v>30</v>
      </c>
      <c r="E19" s="10">
        <f t="shared" si="3"/>
        <v>42800</v>
      </c>
      <c r="F19" s="5" t="str">
        <f>IFERROR(IF(COUNT(G$4:G19)=0,"",IF(H19="Hold",F18,IF(ISNUMBER(U19),G19,F18+V19))),"")</f>
        <v/>
      </c>
      <c r="G19" s="13"/>
      <c r="H19" s="27"/>
      <c r="I19" s="17"/>
      <c r="J19" s="93"/>
      <c r="K19" s="34"/>
      <c r="L19" s="39" t="s">
        <v>55</v>
      </c>
      <c r="M19" s="125" t="s">
        <v>79</v>
      </c>
      <c r="N19" s="97">
        <v>4.5</v>
      </c>
      <c r="O19" s="75"/>
      <c r="P19" s="37"/>
      <c r="R19" s="46">
        <v>16</v>
      </c>
      <c r="S19" s="47" t="e">
        <f t="shared" si="0"/>
        <v>#N/A</v>
      </c>
      <c r="T19" s="47"/>
      <c r="U19" s="52" t="str">
        <f>IF(H19="30 Mins",$N$19,IF(H19="45 Mins",$N$20,IF(H19="60 Mins",$N$21,IF(H19="Alt 1",$N$22,IF(H19="Alt 2",$N$23,IF(H19="Alt 3",$N$24,IF(H19="Alt 4",$N$25,IF(H19="Alt 5",#REF!,IF(H19="Change",V18,"")))))))))</f>
        <v/>
      </c>
      <c r="V19" s="53" t="e">
        <f>IF(COUNT(U$4:U19)=0,NA(),IF(ISNUMBER(U19),U19,V18))</f>
        <v>#N/A</v>
      </c>
      <c r="W19" s="48" t="e">
        <f t="shared" si="1"/>
        <v>#N/A</v>
      </c>
      <c r="X19" s="72" t="str">
        <f>IF(AND(ISNUMBER($S19),COUNT($U$4:$U19)=X$2),$S19,"")</f>
        <v/>
      </c>
      <c r="Y19" s="72" t="str">
        <f>IF(AND(ISNUMBER($S19),COUNT($U$4:$U19)=Y$2),$S19,"")</f>
        <v/>
      </c>
      <c r="Z19" s="72" t="str">
        <f>IF(AND(ISNUMBER($S19),COUNT($U$4:$U19)=Z$2),$S19,"")</f>
        <v/>
      </c>
      <c r="AA19" s="72" t="str">
        <f>IF(AND(ISNUMBER($S19),COUNT($U$4:$U19)=AA$2),$S19,"")</f>
        <v/>
      </c>
      <c r="AB19" s="72" t="str">
        <f>IF(AND(ISNUMBER($S19),COUNT($U$4:$U19)=AB$2),$S19,"")</f>
        <v/>
      </c>
      <c r="AC19" s="72" t="str">
        <f>IF(AND(ISNUMBER($S19),COUNT($U$4:$U19)=AC$2),$S19,"")</f>
        <v/>
      </c>
      <c r="AD19" s="72" t="str">
        <f>IF(AND(ISNUMBER($S19),COUNT($U$4:$U19)=AD$2),$S19,"")</f>
        <v/>
      </c>
      <c r="AE19" s="72" t="str">
        <f>IF(AND(ISNUMBER($S19),COUNT($U$4:$U19)=AE$2),$S19,"")</f>
        <v/>
      </c>
      <c r="AF19" s="72" t="str">
        <f>IF(AND(ISNUMBER($S19),COUNT($U$4:$U19)=AF$2),$S19,"")</f>
        <v/>
      </c>
      <c r="AG19" s="72" t="str">
        <f>IF(AND(ISNUMBER($S19),COUNT($U$4:$U19)=AG$2),$S19,"")</f>
        <v/>
      </c>
      <c r="AH19" s="72" t="str">
        <f>IF(AND(ISNUMBER($S19),COUNT($U$4:$U19)=AH$2),$S19,"")</f>
        <v/>
      </c>
      <c r="AI19" s="72" t="str">
        <f>IF(AND(ISNUMBER($S19),COUNT($U$4:$U19)=AI$2),$S19,"")</f>
        <v/>
      </c>
      <c r="AJ19" s="51" t="e">
        <f>IFERROR(IF(COUNT($U$4:$U19)&lt;&gt;AJ$2,NA(),SLOPE(X$4:X$26,$R$4:$R$26)*($R19-COUNTIF(BH$4:BH19,"Hold"))+INTERCEPT(X$4:X$26,$R$4:$R$26)),NA())</f>
        <v>#N/A</v>
      </c>
      <c r="AK19" s="51" t="e">
        <f>IFERROR(IF(COUNT($U$4:$U19)&lt;&gt;AK$2,NA(),SLOPE(Y$4:Y$26,$R$4:$R$26)*($R19-COUNTIF(BI$4:BI19,"Hold"))+INTERCEPT(Y$4:Y$26,$R$4:$R$26)),NA())</f>
        <v>#N/A</v>
      </c>
      <c r="AL19" s="51" t="e">
        <f>IFERROR(IF(COUNT($U$4:$U19)&lt;&gt;AL$2,NA(),SLOPE(Z$4:Z$26,$R$4:$R$26)*($R19-COUNTIF(BJ$4:BJ19,"Hold"))+INTERCEPT(Z$4:Z$26,$R$4:$R$26)),NA())</f>
        <v>#N/A</v>
      </c>
      <c r="AM19" s="51" t="e">
        <f>IFERROR(IF(COUNT($U$4:$U19)&lt;&gt;AM$2,NA(),SLOPE(AA$4:AA$26,$R$4:$R$26)*($R19-COUNTIF(BK$4:BK19,"Hold"))+INTERCEPT(AA$4:AA$26,$R$4:$R$26)),NA())</f>
        <v>#N/A</v>
      </c>
      <c r="AN19" s="51" t="e">
        <f>IFERROR(IF(COUNT($U$4:$U19)&lt;&gt;AN$2,NA(),SLOPE(AB$4:AB$26,$R$4:$R$26)*($R19-COUNTIF(BL$4:BL19,"Hold"))+INTERCEPT(AB$4:AB$26,$R$4:$R$26)),NA())</f>
        <v>#N/A</v>
      </c>
      <c r="AO19" s="51" t="e">
        <f>IFERROR(IF(COUNT($U$4:$U19)&lt;&gt;AO$2,NA(),SLOPE(AC$4:AC$26,$R$4:$R$26)*($R19-COUNTIF(BM$4:BM19,"Hold"))+INTERCEPT(AC$4:AC$26,$R$4:$R$26)),NA())</f>
        <v>#N/A</v>
      </c>
      <c r="AP19" s="51" t="e">
        <f>IFERROR(IF(COUNT($U$4:$U19)&lt;&gt;AP$2,NA(),SLOPE(AD$4:AD$26,$R$4:$R$26)*($R19-COUNTIF(BN$4:BN19,"Hold"))+INTERCEPT(AD$4:AD$26,$R$4:$R$26)),NA())</f>
        <v>#N/A</v>
      </c>
      <c r="AQ19" s="51" t="e">
        <f>IFERROR(IF(COUNT($U$4:$U19)&lt;&gt;AQ$2,NA(),SLOPE(AE$4:AE$26,$R$4:$R$26)*($R19-COUNTIF(BO$4:BO19,"Hold"))+INTERCEPT(AE$4:AE$26,$R$4:$R$26)),NA())</f>
        <v>#N/A</v>
      </c>
      <c r="AR19" s="51" t="e">
        <f>IFERROR(IF(COUNT($U$4:$U19)&lt;&gt;AR$2,NA(),SLOPE(AF$4:AF$26,$R$4:$R$26)*($R19-COUNTIF(BP$4:BP19,"Hold"))+INTERCEPT(AF$4:AF$26,$R$4:$R$26)),NA())</f>
        <v>#N/A</v>
      </c>
      <c r="AS19" s="51" t="e">
        <f>IFERROR(IF(COUNT($U$4:$U19)&lt;&gt;AS$2,NA(),SLOPE(AG$4:AG$26,$R$4:$R$26)*($R19-COUNTIF(BQ$4:BQ19,"Hold"))+INTERCEPT(AG$4:AG$26,$R$4:$R$26)),NA())</f>
        <v>#N/A</v>
      </c>
      <c r="AT19" s="51" t="e">
        <f>IFERROR(IF(COUNT($U$4:$U19)&lt;&gt;AT$2,NA(),SLOPE(AH$4:AH$26,$R$4:$R$26)*($R19-COUNTIF(BR$4:BR19,"Hold"))+INTERCEPT(AH$4:AH$26,$R$4:$R$26)),NA())</f>
        <v>#N/A</v>
      </c>
      <c r="AU19" s="51" t="e">
        <f>IFERROR(IF(COUNT($U$4:$U19)&lt;&gt;AU$2,NA(),SLOPE(AI$4:AI$26,$R$4:$R$26)*($R19-COUNTIF(BS$4:BS19,"Hold"))+INTERCEPT(AI$4:AI$26,$R$4:$R$26)),NA())</f>
        <v>#N/A</v>
      </c>
      <c r="AV19" s="57" t="e">
        <f>IF(AND(ISNUMBER($U19),COUNT($U$4:$U19)=AV$2),$G19,IF($H19="Hold",AV18,IF(COUNT($U$4:$U19)=AV$2,$V19+AV18,NA())))</f>
        <v>#N/A</v>
      </c>
      <c r="AW19" s="57" t="e">
        <f>IF(AND(ISNUMBER($U19),COUNT($U$4:$U19)=AW$2),$G19,IF($H19="Hold",AW18,IF(COUNT($U$4:$U19)=AW$2,$V19+AW18,NA())))</f>
        <v>#N/A</v>
      </c>
      <c r="AX19" s="57" t="e">
        <f>IF(AND(ISNUMBER($U19),COUNT($U$4:$U19)=AX$2),$G19,IF($H19="Hold",AX18,IF(COUNT($U$4:$U19)=AX$2,$V19+AX18,NA())))</f>
        <v>#N/A</v>
      </c>
      <c r="AY19" s="57" t="e">
        <f>IF(AND(ISNUMBER($U19),COUNT($U$4:$U19)=AY$2),$G19,IF($H19="Hold",AY18,IF(COUNT($U$4:$U19)=AY$2,$V19+AY18,NA())))</f>
        <v>#N/A</v>
      </c>
      <c r="AZ19" s="57" t="e">
        <f>IF(AND(ISNUMBER($U19),COUNT($U$4:$U19)=AZ$2),$G19,IF($H19="Hold",AZ18,IF(COUNT($U$4:$U19)=AZ$2,$V19+AZ18,NA())))</f>
        <v>#N/A</v>
      </c>
      <c r="BA19" s="57" t="e">
        <f>IF(AND(ISNUMBER($U19),COUNT($U$4:$U19)=BA$2),$G19,IF($H19="Hold",BA18,IF(COUNT($U$4:$U19)=BA$2,$V19+BA18,NA())))</f>
        <v>#N/A</v>
      </c>
      <c r="BB19" s="57" t="e">
        <f>IF(AND(ISNUMBER($U19),COUNT($U$4:$U19)=BB$2),$G19,IF($H19="Hold",BB18,IF(COUNT($U$4:$U19)=BB$2,$V19+BB18,NA())))</f>
        <v>#N/A</v>
      </c>
      <c r="BC19" s="57" t="e">
        <f>IF(AND(ISNUMBER($U19),COUNT($U$4:$U19)=BC$2),$G19,IF($H19="Hold",BC18,IF(COUNT($U$4:$U19)=BC$2,$V19+BC18,NA())))</f>
        <v>#N/A</v>
      </c>
      <c r="BD19" s="57" t="e">
        <f>IF(AND(ISNUMBER($U19),COUNT($U$4:$U19)=BD$2),$G19,IF($H19="Hold",BD18,IF(COUNT($U$4:$U19)=BD$2,$V19+BD18,NA())))</f>
        <v>#N/A</v>
      </c>
      <c r="BE19" s="57" t="e">
        <f>IF(AND(ISNUMBER($U19),COUNT($U$4:$U19)=BE$2),$G19,IF($H19="Hold",BE18,IF(COUNT($U$4:$U19)=BE$2,$V19+BE18,NA())))</f>
        <v>#N/A</v>
      </c>
      <c r="BF19" s="57" t="e">
        <f>IF(AND(ISNUMBER($U19),COUNT($U$4:$U19)=BF$2),$G19,IF($H19="Hold",BF18,IF(COUNT($U$4:$U19)=BF$2,$V19+BF18,NA())))</f>
        <v>#N/A</v>
      </c>
      <c r="BG19" s="57" t="e">
        <f>IF(AND(ISNUMBER($U19),COUNT($U$4:$U19)=BG$2),$G19,IF($H19="Hold",BG18,IF(COUNT($U$4:$U19)=BG$2,$V19+BG18,NA())))</f>
        <v>#N/A</v>
      </c>
      <c r="BH19" s="55" t="e">
        <f>IF(AND(COUNT($U$4:$U19)=BH$2,$H19="Hold"),"Hold",NA())</f>
        <v>#N/A</v>
      </c>
      <c r="BI19" s="55" t="e">
        <f>IF(AND(COUNT($U$4:$U19)=BI$2,$H19="Hold"),"Hold",NA())</f>
        <v>#N/A</v>
      </c>
      <c r="BJ19" s="55" t="e">
        <f>IF(AND(COUNT($U$4:$U19)=BJ$2,$H19="Hold"),"Hold",NA())</f>
        <v>#N/A</v>
      </c>
      <c r="BK19" s="55" t="e">
        <f>IF(AND(COUNT($U$4:$U19)=BK$2,$H19="Hold"),"Hold",NA())</f>
        <v>#N/A</v>
      </c>
      <c r="BL19" s="55" t="e">
        <f>IF(AND(COUNT($U$4:$U19)=BL$2,$H19="Hold"),"Hold",NA())</f>
        <v>#N/A</v>
      </c>
      <c r="BM19" s="55" t="e">
        <f>IF(AND(COUNT($U$4:$U19)=BM$2,$H19="Hold"),"Hold",NA())</f>
        <v>#N/A</v>
      </c>
      <c r="BN19" s="55" t="e">
        <f>IF(AND(COUNT($U$4:$U19)=BN$2,$H19="Hold"),"Hold",NA())</f>
        <v>#N/A</v>
      </c>
      <c r="BO19" s="55" t="e">
        <f>IF(AND(COUNT($U$4:$U19)=BO$2,$H19="Hold"),"Hold",NA())</f>
        <v>#N/A</v>
      </c>
      <c r="BP19" s="55" t="e">
        <f>IF(AND(COUNT($U$4:$U19)=BP$2,$H19="Hold"),"Hold",NA())</f>
        <v>#N/A</v>
      </c>
      <c r="BQ19" s="55" t="e">
        <f>IF(AND(COUNT($U$4:$U19)=BQ$2,$H19="Hold"),"Hold",NA())</f>
        <v>#N/A</v>
      </c>
      <c r="BR19" s="55" t="e">
        <f>IF(AND(COUNT($U$4:$U19)=BR$2,$H19="Hold"),"Hold",NA())</f>
        <v>#N/A</v>
      </c>
      <c r="BS19" s="55" t="e">
        <f>IF(AND(COUNT($U$4:$U19)=BS$2,$H19="Hold"),"Hold",NA())</f>
        <v>#N/A</v>
      </c>
    </row>
    <row r="20" spans="1:71" s="96" customFormat="1" ht="18.75" customHeight="1" x14ac:dyDescent="0.25">
      <c r="B20" s="23"/>
      <c r="C20" s="95"/>
      <c r="D20" s="9">
        <f t="shared" si="2"/>
        <v>32</v>
      </c>
      <c r="E20" s="10">
        <f t="shared" si="3"/>
        <v>42814</v>
      </c>
      <c r="F20" s="5" t="str">
        <f>IFERROR(IF(COUNT(G$4:G20)=0,"",IF(H20="Hold",F19,IF(ISNUMBER(U20),G20,F19+V20))),"")</f>
        <v/>
      </c>
      <c r="G20" s="13"/>
      <c r="H20" s="27"/>
      <c r="I20" s="17"/>
      <c r="J20" s="93"/>
      <c r="K20" s="34"/>
      <c r="L20" s="40" t="s">
        <v>66</v>
      </c>
      <c r="M20" s="126" t="s">
        <v>79</v>
      </c>
      <c r="N20" s="97">
        <v>5.55</v>
      </c>
      <c r="O20" s="75"/>
      <c r="P20" s="37"/>
      <c r="R20" s="46">
        <v>17</v>
      </c>
      <c r="S20" s="47" t="e">
        <f t="shared" si="0"/>
        <v>#N/A</v>
      </c>
      <c r="T20" s="47"/>
      <c r="U20" s="52" t="str">
        <f>IF(H20="30 Mins",$N$19,IF(H20="45 Mins",$N$20,IF(H20="60 Mins",$N$21,IF(H20="Alt 1",$N$22,IF(H20="Alt 2",$N$23,IF(H20="Alt 3",$N$24,IF(H20="Alt 4",$N$25,IF(H20="Alt 5",#REF!,IF(H20="Change",V19,"")))))))))</f>
        <v/>
      </c>
      <c r="V20" s="53" t="e">
        <f>IF(COUNT(U$4:U20)=0,NA(),IF(ISNUMBER(U20),U20,V19))</f>
        <v>#N/A</v>
      </c>
      <c r="W20" s="48" t="e">
        <f t="shared" si="1"/>
        <v>#N/A</v>
      </c>
      <c r="X20" s="72" t="str">
        <f>IF(AND(ISNUMBER($S20),COUNT($U$4:$U20)=X$2),$S20,"")</f>
        <v/>
      </c>
      <c r="Y20" s="72" t="str">
        <f>IF(AND(ISNUMBER($S20),COUNT($U$4:$U20)=Y$2),$S20,"")</f>
        <v/>
      </c>
      <c r="Z20" s="72" t="str">
        <f>IF(AND(ISNUMBER($S20),COUNT($U$4:$U20)=Z$2),$S20,"")</f>
        <v/>
      </c>
      <c r="AA20" s="72" t="str">
        <f>IF(AND(ISNUMBER($S20),COUNT($U$4:$U20)=AA$2),$S20,"")</f>
        <v/>
      </c>
      <c r="AB20" s="72" t="str">
        <f>IF(AND(ISNUMBER($S20),COUNT($U$4:$U20)=AB$2),$S20,"")</f>
        <v/>
      </c>
      <c r="AC20" s="72" t="str">
        <f>IF(AND(ISNUMBER($S20),COUNT($U$4:$U20)=AC$2),$S20,"")</f>
        <v/>
      </c>
      <c r="AD20" s="72" t="str">
        <f>IF(AND(ISNUMBER($S20),COUNT($U$4:$U20)=AD$2),$S20,"")</f>
        <v/>
      </c>
      <c r="AE20" s="72" t="str">
        <f>IF(AND(ISNUMBER($S20),COUNT($U$4:$U20)=AE$2),$S20,"")</f>
        <v/>
      </c>
      <c r="AF20" s="72" t="str">
        <f>IF(AND(ISNUMBER($S20),COUNT($U$4:$U20)=AF$2),$S20,"")</f>
        <v/>
      </c>
      <c r="AG20" s="72" t="str">
        <f>IF(AND(ISNUMBER($S20),COUNT($U$4:$U20)=AG$2),$S20,"")</f>
        <v/>
      </c>
      <c r="AH20" s="72" t="str">
        <f>IF(AND(ISNUMBER($S20),COUNT($U$4:$U20)=AH$2),$S20,"")</f>
        <v/>
      </c>
      <c r="AI20" s="72" t="str">
        <f>IF(AND(ISNUMBER($S20),COUNT($U$4:$U20)=AI$2),$S20,"")</f>
        <v/>
      </c>
      <c r="AJ20" s="51" t="e">
        <f>IFERROR(IF(COUNT($U$4:$U20)&lt;&gt;AJ$2,NA(),SLOPE(X$4:X$26,$R$4:$R$26)*($R20-COUNTIF(BH$4:BH20,"Hold"))+INTERCEPT(X$4:X$26,$R$4:$R$26)),NA())</f>
        <v>#N/A</v>
      </c>
      <c r="AK20" s="51" t="e">
        <f>IFERROR(IF(COUNT($U$4:$U20)&lt;&gt;AK$2,NA(),SLOPE(Y$4:Y$26,$R$4:$R$26)*($R20-COUNTIF(BI$4:BI20,"Hold"))+INTERCEPT(Y$4:Y$26,$R$4:$R$26)),NA())</f>
        <v>#N/A</v>
      </c>
      <c r="AL20" s="51" t="e">
        <f>IFERROR(IF(COUNT($U$4:$U20)&lt;&gt;AL$2,NA(),SLOPE(Z$4:Z$26,$R$4:$R$26)*($R20-COUNTIF(BJ$4:BJ20,"Hold"))+INTERCEPT(Z$4:Z$26,$R$4:$R$26)),NA())</f>
        <v>#N/A</v>
      </c>
      <c r="AM20" s="51" t="e">
        <f>IFERROR(IF(COUNT($U$4:$U20)&lt;&gt;AM$2,NA(),SLOPE(AA$4:AA$26,$R$4:$R$26)*($R20-COUNTIF(BK$4:BK20,"Hold"))+INTERCEPT(AA$4:AA$26,$R$4:$R$26)),NA())</f>
        <v>#N/A</v>
      </c>
      <c r="AN20" s="51" t="e">
        <f>IFERROR(IF(COUNT($U$4:$U20)&lt;&gt;AN$2,NA(),SLOPE(AB$4:AB$26,$R$4:$R$26)*($R20-COUNTIF(BL$4:BL20,"Hold"))+INTERCEPT(AB$4:AB$26,$R$4:$R$26)),NA())</f>
        <v>#N/A</v>
      </c>
      <c r="AO20" s="51" t="e">
        <f>IFERROR(IF(COUNT($U$4:$U20)&lt;&gt;AO$2,NA(),SLOPE(AC$4:AC$26,$R$4:$R$26)*($R20-COUNTIF(BM$4:BM20,"Hold"))+INTERCEPT(AC$4:AC$26,$R$4:$R$26)),NA())</f>
        <v>#N/A</v>
      </c>
      <c r="AP20" s="51" t="e">
        <f>IFERROR(IF(COUNT($U$4:$U20)&lt;&gt;AP$2,NA(),SLOPE(AD$4:AD$26,$R$4:$R$26)*($R20-COUNTIF(BN$4:BN20,"Hold"))+INTERCEPT(AD$4:AD$26,$R$4:$R$26)),NA())</f>
        <v>#N/A</v>
      </c>
      <c r="AQ20" s="51" t="e">
        <f>IFERROR(IF(COUNT($U$4:$U20)&lt;&gt;AQ$2,NA(),SLOPE(AE$4:AE$26,$R$4:$R$26)*($R20-COUNTIF(BO$4:BO20,"Hold"))+INTERCEPT(AE$4:AE$26,$R$4:$R$26)),NA())</f>
        <v>#N/A</v>
      </c>
      <c r="AR20" s="51" t="e">
        <f>IFERROR(IF(COUNT($U$4:$U20)&lt;&gt;AR$2,NA(),SLOPE(AF$4:AF$26,$R$4:$R$26)*($R20-COUNTIF(BP$4:BP20,"Hold"))+INTERCEPT(AF$4:AF$26,$R$4:$R$26)),NA())</f>
        <v>#N/A</v>
      </c>
      <c r="AS20" s="51" t="e">
        <f>IFERROR(IF(COUNT($U$4:$U20)&lt;&gt;AS$2,NA(),SLOPE(AG$4:AG$26,$R$4:$R$26)*($R20-COUNTIF(BQ$4:BQ20,"Hold"))+INTERCEPT(AG$4:AG$26,$R$4:$R$26)),NA())</f>
        <v>#N/A</v>
      </c>
      <c r="AT20" s="51" t="e">
        <f>IFERROR(IF(COUNT($U$4:$U20)&lt;&gt;AT$2,NA(),SLOPE(AH$4:AH$26,$R$4:$R$26)*($R20-COUNTIF(BR$4:BR20,"Hold"))+INTERCEPT(AH$4:AH$26,$R$4:$R$26)),NA())</f>
        <v>#N/A</v>
      </c>
      <c r="AU20" s="51" t="e">
        <f>IFERROR(IF(COUNT($U$4:$U20)&lt;&gt;AU$2,NA(),SLOPE(AI$4:AI$26,$R$4:$R$26)*($R20-COUNTIF(BS$4:BS20,"Hold"))+INTERCEPT(AI$4:AI$26,$R$4:$R$26)),NA())</f>
        <v>#N/A</v>
      </c>
      <c r="AV20" s="57" t="e">
        <f>IF(AND(ISNUMBER($U20),COUNT($U$4:$U20)=AV$2),$G20,IF($H20="Hold",AV19,IF(COUNT($U$4:$U20)=AV$2,$V20+AV19,NA())))</f>
        <v>#N/A</v>
      </c>
      <c r="AW20" s="57" t="e">
        <f>IF(AND(ISNUMBER($U20),COUNT($U$4:$U20)=AW$2),$G20,IF($H20="Hold",AW19,IF(COUNT($U$4:$U20)=AW$2,$V20+AW19,NA())))</f>
        <v>#N/A</v>
      </c>
      <c r="AX20" s="57" t="e">
        <f>IF(AND(ISNUMBER($U20),COUNT($U$4:$U20)=AX$2),$G20,IF($H20="Hold",AX19,IF(COUNT($U$4:$U20)=AX$2,$V20+AX19,NA())))</f>
        <v>#N/A</v>
      </c>
      <c r="AY20" s="57" t="e">
        <f>IF(AND(ISNUMBER($U20),COUNT($U$4:$U20)=AY$2),$G20,IF($H20="Hold",AY19,IF(COUNT($U$4:$U20)=AY$2,$V20+AY19,NA())))</f>
        <v>#N/A</v>
      </c>
      <c r="AZ20" s="57" t="e">
        <f>IF(AND(ISNUMBER($U20),COUNT($U$4:$U20)=AZ$2),$G20,IF($H20="Hold",AZ19,IF(COUNT($U$4:$U20)=AZ$2,$V20+AZ19,NA())))</f>
        <v>#N/A</v>
      </c>
      <c r="BA20" s="57" t="e">
        <f>IF(AND(ISNUMBER($U20),COUNT($U$4:$U20)=BA$2),$G20,IF($H20="Hold",BA19,IF(COUNT($U$4:$U20)=BA$2,$V20+BA19,NA())))</f>
        <v>#N/A</v>
      </c>
      <c r="BB20" s="57" t="e">
        <f>IF(AND(ISNUMBER($U20),COUNT($U$4:$U20)=BB$2),$G20,IF($H20="Hold",BB19,IF(COUNT($U$4:$U20)=BB$2,$V20+BB19,NA())))</f>
        <v>#N/A</v>
      </c>
      <c r="BC20" s="57" t="e">
        <f>IF(AND(ISNUMBER($U20),COUNT($U$4:$U20)=BC$2),$G20,IF($H20="Hold",BC19,IF(COUNT($U$4:$U20)=BC$2,$V20+BC19,NA())))</f>
        <v>#N/A</v>
      </c>
      <c r="BD20" s="57" t="e">
        <f>IF(AND(ISNUMBER($U20),COUNT($U$4:$U20)=BD$2),$G20,IF($H20="Hold",BD19,IF(COUNT($U$4:$U20)=BD$2,$V20+BD19,NA())))</f>
        <v>#N/A</v>
      </c>
      <c r="BE20" s="57" t="e">
        <f>IF(AND(ISNUMBER($U20),COUNT($U$4:$U20)=BE$2),$G20,IF($H20="Hold",BE19,IF(COUNT($U$4:$U20)=BE$2,$V20+BE19,NA())))</f>
        <v>#N/A</v>
      </c>
      <c r="BF20" s="57" t="e">
        <f>IF(AND(ISNUMBER($U20),COUNT($U$4:$U20)=BF$2),$G20,IF($H20="Hold",BF19,IF(COUNT($U$4:$U20)=BF$2,$V20+BF19,NA())))</f>
        <v>#N/A</v>
      </c>
      <c r="BG20" s="57" t="e">
        <f>IF(AND(ISNUMBER($U20),COUNT($U$4:$U20)=BG$2),$G20,IF($H20="Hold",BG19,IF(COUNT($U$4:$U20)=BG$2,$V20+BG19,NA())))</f>
        <v>#N/A</v>
      </c>
      <c r="BH20" s="55" t="e">
        <f>IF(AND(COUNT($U$4:$U20)=BH$2,$H20="Hold"),"Hold",NA())</f>
        <v>#N/A</v>
      </c>
      <c r="BI20" s="55" t="e">
        <f>IF(AND(COUNT($U$4:$U20)=BI$2,$H20="Hold"),"Hold",NA())</f>
        <v>#N/A</v>
      </c>
      <c r="BJ20" s="55" t="e">
        <f>IF(AND(COUNT($U$4:$U20)=BJ$2,$H20="Hold"),"Hold",NA())</f>
        <v>#N/A</v>
      </c>
      <c r="BK20" s="55" t="e">
        <f>IF(AND(COUNT($U$4:$U20)=BK$2,$H20="Hold"),"Hold",NA())</f>
        <v>#N/A</v>
      </c>
      <c r="BL20" s="55" t="e">
        <f>IF(AND(COUNT($U$4:$U20)=BL$2,$H20="Hold"),"Hold",NA())</f>
        <v>#N/A</v>
      </c>
      <c r="BM20" s="55" t="e">
        <f>IF(AND(COUNT($U$4:$U20)=BM$2,$H20="Hold"),"Hold",NA())</f>
        <v>#N/A</v>
      </c>
      <c r="BN20" s="55" t="e">
        <f>IF(AND(COUNT($U$4:$U20)=BN$2,$H20="Hold"),"Hold",NA())</f>
        <v>#N/A</v>
      </c>
      <c r="BO20" s="55" t="e">
        <f>IF(AND(COUNT($U$4:$U20)=BO$2,$H20="Hold"),"Hold",NA())</f>
        <v>#N/A</v>
      </c>
      <c r="BP20" s="55" t="e">
        <f>IF(AND(COUNT($U$4:$U20)=BP$2,$H20="Hold"),"Hold",NA())</f>
        <v>#N/A</v>
      </c>
      <c r="BQ20" s="55" t="e">
        <f>IF(AND(COUNT($U$4:$U20)=BQ$2,$H20="Hold"),"Hold",NA())</f>
        <v>#N/A</v>
      </c>
      <c r="BR20" s="55" t="e">
        <f>IF(AND(COUNT($U$4:$U20)=BR$2,$H20="Hold"),"Hold",NA())</f>
        <v>#N/A</v>
      </c>
      <c r="BS20" s="55" t="e">
        <f>IF(AND(COUNT($U$4:$U20)=BS$2,$H20="Hold"),"Hold",NA())</f>
        <v>#N/A</v>
      </c>
    </row>
    <row r="21" spans="1:71" s="96" customFormat="1" ht="18.75" customHeight="1" x14ac:dyDescent="0.25">
      <c r="B21" s="23"/>
      <c r="C21" s="95"/>
      <c r="D21" s="9">
        <f t="shared" si="2"/>
        <v>34</v>
      </c>
      <c r="E21" s="10">
        <f t="shared" si="3"/>
        <v>42828</v>
      </c>
      <c r="F21" s="5" t="str">
        <f>IFERROR(IF(COUNT(G$4:G21)=0,"",IF(H21="Hold",F20,IF(ISNUMBER(U21),G21,F20+V21))),"")</f>
        <v/>
      </c>
      <c r="G21" s="13"/>
      <c r="H21" s="27"/>
      <c r="I21" s="17"/>
      <c r="J21" s="93"/>
      <c r="K21" s="34"/>
      <c r="L21" s="25" t="s">
        <v>67</v>
      </c>
      <c r="M21" s="133" t="s">
        <v>79</v>
      </c>
      <c r="N21" s="97">
        <v>6.6</v>
      </c>
      <c r="O21" s="75"/>
      <c r="P21" s="37"/>
      <c r="R21" s="46">
        <v>18</v>
      </c>
      <c r="S21" s="47" t="e">
        <f t="shared" si="0"/>
        <v>#N/A</v>
      </c>
      <c r="T21" s="47"/>
      <c r="U21" s="52" t="str">
        <f>IF(H21="30 Mins",$N$19,IF(H21="45 Mins",$N$20,IF(H21="60 Mins",$N$21,IF(H21="Alt 1",$N$22,IF(H21="Alt 2",$N$23,IF(H21="Alt 3",$N$24,IF(H21="Alt 4",$N$25,IF(H21="Alt 5",#REF!,IF(H21="Change",V20,"")))))))))</f>
        <v/>
      </c>
      <c r="V21" s="53" t="e">
        <f>IF(COUNT(U$4:U21)=0,NA(),IF(ISNUMBER(U21),U21,V20))</f>
        <v>#N/A</v>
      </c>
      <c r="W21" s="48" t="e">
        <f t="shared" si="1"/>
        <v>#N/A</v>
      </c>
      <c r="X21" s="72" t="str">
        <f>IF(AND(ISNUMBER($S21),COUNT($U$4:$U21)=X$2),$S21,"")</f>
        <v/>
      </c>
      <c r="Y21" s="72" t="str">
        <f>IF(AND(ISNUMBER($S21),COUNT($U$4:$U21)=Y$2),$S21,"")</f>
        <v/>
      </c>
      <c r="Z21" s="72" t="str">
        <f>IF(AND(ISNUMBER($S21),COUNT($U$4:$U21)=Z$2),$S21,"")</f>
        <v/>
      </c>
      <c r="AA21" s="72" t="str">
        <f>IF(AND(ISNUMBER($S21),COUNT($U$4:$U21)=AA$2),$S21,"")</f>
        <v/>
      </c>
      <c r="AB21" s="72" t="str">
        <f>IF(AND(ISNUMBER($S21),COUNT($U$4:$U21)=AB$2),$S21,"")</f>
        <v/>
      </c>
      <c r="AC21" s="72" t="str">
        <f>IF(AND(ISNUMBER($S21),COUNT($U$4:$U21)=AC$2),$S21,"")</f>
        <v/>
      </c>
      <c r="AD21" s="72" t="str">
        <f>IF(AND(ISNUMBER($S21),COUNT($U$4:$U21)=AD$2),$S21,"")</f>
        <v/>
      </c>
      <c r="AE21" s="72" t="str">
        <f>IF(AND(ISNUMBER($S21),COUNT($U$4:$U21)=AE$2),$S21,"")</f>
        <v/>
      </c>
      <c r="AF21" s="72" t="str">
        <f>IF(AND(ISNUMBER($S21),COUNT($U$4:$U21)=AF$2),$S21,"")</f>
        <v/>
      </c>
      <c r="AG21" s="72" t="str">
        <f>IF(AND(ISNUMBER($S21),COUNT($U$4:$U21)=AG$2),$S21,"")</f>
        <v/>
      </c>
      <c r="AH21" s="72" t="str">
        <f>IF(AND(ISNUMBER($S21),COUNT($U$4:$U21)=AH$2),$S21,"")</f>
        <v/>
      </c>
      <c r="AI21" s="72" t="str">
        <f>IF(AND(ISNUMBER($S21),COUNT($U$4:$U21)=AI$2),$S21,"")</f>
        <v/>
      </c>
      <c r="AJ21" s="51" t="e">
        <f>IFERROR(IF(COUNT($U$4:$U21)&lt;&gt;AJ$2,NA(),SLOPE(X$4:X$26,$R$4:$R$26)*($R21-COUNTIF(BH$4:BH21,"Hold"))+INTERCEPT(X$4:X$26,$R$4:$R$26)),NA())</f>
        <v>#N/A</v>
      </c>
      <c r="AK21" s="51" t="e">
        <f>IFERROR(IF(COUNT($U$4:$U21)&lt;&gt;AK$2,NA(),SLOPE(Y$4:Y$26,$R$4:$R$26)*($R21-COUNTIF(BI$4:BI21,"Hold"))+INTERCEPT(Y$4:Y$26,$R$4:$R$26)),NA())</f>
        <v>#N/A</v>
      </c>
      <c r="AL21" s="51" t="e">
        <f>IFERROR(IF(COUNT($U$4:$U21)&lt;&gt;AL$2,NA(),SLOPE(Z$4:Z$26,$R$4:$R$26)*($R21-COUNTIF(BJ$4:BJ21,"Hold"))+INTERCEPT(Z$4:Z$26,$R$4:$R$26)),NA())</f>
        <v>#N/A</v>
      </c>
      <c r="AM21" s="51" t="e">
        <f>IFERROR(IF(COUNT($U$4:$U21)&lt;&gt;AM$2,NA(),SLOPE(AA$4:AA$26,$R$4:$R$26)*($R21-COUNTIF(BK$4:BK21,"Hold"))+INTERCEPT(AA$4:AA$26,$R$4:$R$26)),NA())</f>
        <v>#N/A</v>
      </c>
      <c r="AN21" s="51" t="e">
        <f>IFERROR(IF(COUNT($U$4:$U21)&lt;&gt;AN$2,NA(),SLOPE(AB$4:AB$26,$R$4:$R$26)*($R21-COUNTIF(BL$4:BL21,"Hold"))+INTERCEPT(AB$4:AB$26,$R$4:$R$26)),NA())</f>
        <v>#N/A</v>
      </c>
      <c r="AO21" s="51" t="e">
        <f>IFERROR(IF(COUNT($U$4:$U21)&lt;&gt;AO$2,NA(),SLOPE(AC$4:AC$26,$R$4:$R$26)*($R21-COUNTIF(BM$4:BM21,"Hold"))+INTERCEPT(AC$4:AC$26,$R$4:$R$26)),NA())</f>
        <v>#N/A</v>
      </c>
      <c r="AP21" s="51" t="e">
        <f>IFERROR(IF(COUNT($U$4:$U21)&lt;&gt;AP$2,NA(),SLOPE(AD$4:AD$26,$R$4:$R$26)*($R21-COUNTIF(BN$4:BN21,"Hold"))+INTERCEPT(AD$4:AD$26,$R$4:$R$26)),NA())</f>
        <v>#N/A</v>
      </c>
      <c r="AQ21" s="51" t="e">
        <f>IFERROR(IF(COUNT($U$4:$U21)&lt;&gt;AQ$2,NA(),SLOPE(AE$4:AE$26,$R$4:$R$26)*($R21-COUNTIF(BO$4:BO21,"Hold"))+INTERCEPT(AE$4:AE$26,$R$4:$R$26)),NA())</f>
        <v>#N/A</v>
      </c>
      <c r="AR21" s="51" t="e">
        <f>IFERROR(IF(COUNT($U$4:$U21)&lt;&gt;AR$2,NA(),SLOPE(AF$4:AF$26,$R$4:$R$26)*($R21-COUNTIF(BP$4:BP21,"Hold"))+INTERCEPT(AF$4:AF$26,$R$4:$R$26)),NA())</f>
        <v>#N/A</v>
      </c>
      <c r="AS21" s="51" t="e">
        <f>IFERROR(IF(COUNT($U$4:$U21)&lt;&gt;AS$2,NA(),SLOPE(AG$4:AG$26,$R$4:$R$26)*($R21-COUNTIF(BQ$4:BQ21,"Hold"))+INTERCEPT(AG$4:AG$26,$R$4:$R$26)),NA())</f>
        <v>#N/A</v>
      </c>
      <c r="AT21" s="51" t="e">
        <f>IFERROR(IF(COUNT($U$4:$U21)&lt;&gt;AT$2,NA(),SLOPE(AH$4:AH$26,$R$4:$R$26)*($R21-COUNTIF(BR$4:BR21,"Hold"))+INTERCEPT(AH$4:AH$26,$R$4:$R$26)),NA())</f>
        <v>#N/A</v>
      </c>
      <c r="AU21" s="51" t="e">
        <f>IFERROR(IF(COUNT($U$4:$U21)&lt;&gt;AU$2,NA(),SLOPE(AI$4:AI$26,$R$4:$R$26)*($R21-COUNTIF(BS$4:BS21,"Hold"))+INTERCEPT(AI$4:AI$26,$R$4:$R$26)),NA())</f>
        <v>#N/A</v>
      </c>
      <c r="AV21" s="57" t="e">
        <f>IF(AND(ISNUMBER($U21),COUNT($U$4:$U21)=AV$2),$G21,IF($H21="Hold",AV20,IF(COUNT($U$4:$U21)=AV$2,$V21+AV20,NA())))</f>
        <v>#N/A</v>
      </c>
      <c r="AW21" s="57" t="e">
        <f>IF(AND(ISNUMBER($U21),COUNT($U$4:$U21)=AW$2),$G21,IF($H21="Hold",AW20,IF(COUNT($U$4:$U21)=AW$2,$V21+AW20,NA())))</f>
        <v>#N/A</v>
      </c>
      <c r="AX21" s="57" t="e">
        <f>IF(AND(ISNUMBER($U21),COUNT($U$4:$U21)=AX$2),$G21,IF($H21="Hold",AX20,IF(COUNT($U$4:$U21)=AX$2,$V21+AX20,NA())))</f>
        <v>#N/A</v>
      </c>
      <c r="AY21" s="57" t="e">
        <f>IF(AND(ISNUMBER($U21),COUNT($U$4:$U21)=AY$2),$G21,IF($H21="Hold",AY20,IF(COUNT($U$4:$U21)=AY$2,$V21+AY20,NA())))</f>
        <v>#N/A</v>
      </c>
      <c r="AZ21" s="57" t="e">
        <f>IF(AND(ISNUMBER($U21),COUNT($U$4:$U21)=AZ$2),$G21,IF($H21="Hold",AZ20,IF(COUNT($U$4:$U21)=AZ$2,$V21+AZ20,NA())))</f>
        <v>#N/A</v>
      </c>
      <c r="BA21" s="57" t="e">
        <f>IF(AND(ISNUMBER($U21),COUNT($U$4:$U21)=BA$2),$G21,IF($H21="Hold",BA20,IF(COUNT($U$4:$U21)=BA$2,$V21+BA20,NA())))</f>
        <v>#N/A</v>
      </c>
      <c r="BB21" s="57" t="e">
        <f>IF(AND(ISNUMBER($U21),COUNT($U$4:$U21)=BB$2),$G21,IF($H21="Hold",BB20,IF(COUNT($U$4:$U21)=BB$2,$V21+BB20,NA())))</f>
        <v>#N/A</v>
      </c>
      <c r="BC21" s="57" t="e">
        <f>IF(AND(ISNUMBER($U21),COUNT($U$4:$U21)=BC$2),$G21,IF($H21="Hold",BC20,IF(COUNT($U$4:$U21)=BC$2,$V21+BC20,NA())))</f>
        <v>#N/A</v>
      </c>
      <c r="BD21" s="57" t="e">
        <f>IF(AND(ISNUMBER($U21),COUNT($U$4:$U21)=BD$2),$G21,IF($H21="Hold",BD20,IF(COUNT($U$4:$U21)=BD$2,$V21+BD20,NA())))</f>
        <v>#N/A</v>
      </c>
      <c r="BE21" s="57" t="e">
        <f>IF(AND(ISNUMBER($U21),COUNT($U$4:$U21)=BE$2),$G21,IF($H21="Hold",BE20,IF(COUNT($U$4:$U21)=BE$2,$V21+BE20,NA())))</f>
        <v>#N/A</v>
      </c>
      <c r="BF21" s="57" t="e">
        <f>IF(AND(ISNUMBER($U21),COUNT($U$4:$U21)=BF$2),$G21,IF($H21="Hold",BF20,IF(COUNT($U$4:$U21)=BF$2,$V21+BF20,NA())))</f>
        <v>#N/A</v>
      </c>
      <c r="BG21" s="57" t="e">
        <f>IF(AND(ISNUMBER($U21),COUNT($U$4:$U21)=BG$2),$G21,IF($H21="Hold",BG20,IF(COUNT($U$4:$U21)=BG$2,$V21+BG20,NA())))</f>
        <v>#N/A</v>
      </c>
      <c r="BH21" s="55" t="e">
        <f>IF(AND(COUNT($U$4:$U21)=BH$2,$H21="Hold"),"Hold",NA())</f>
        <v>#N/A</v>
      </c>
      <c r="BI21" s="55" t="e">
        <f>IF(AND(COUNT($U$4:$U21)=BI$2,$H21="Hold"),"Hold",NA())</f>
        <v>#N/A</v>
      </c>
      <c r="BJ21" s="55" t="e">
        <f>IF(AND(COUNT($U$4:$U21)=BJ$2,$H21="Hold"),"Hold",NA())</f>
        <v>#N/A</v>
      </c>
      <c r="BK21" s="55" t="e">
        <f>IF(AND(COUNT($U$4:$U21)=BK$2,$H21="Hold"),"Hold",NA())</f>
        <v>#N/A</v>
      </c>
      <c r="BL21" s="55" t="e">
        <f>IF(AND(COUNT($U$4:$U21)=BL$2,$H21="Hold"),"Hold",NA())</f>
        <v>#N/A</v>
      </c>
      <c r="BM21" s="55" t="e">
        <f>IF(AND(COUNT($U$4:$U21)=BM$2,$H21="Hold"),"Hold",NA())</f>
        <v>#N/A</v>
      </c>
      <c r="BN21" s="55" t="e">
        <f>IF(AND(COUNT($U$4:$U21)=BN$2,$H21="Hold"),"Hold",NA())</f>
        <v>#N/A</v>
      </c>
      <c r="BO21" s="55" t="e">
        <f>IF(AND(COUNT($U$4:$U21)=BO$2,$H21="Hold"),"Hold",NA())</f>
        <v>#N/A</v>
      </c>
      <c r="BP21" s="55" t="e">
        <f>IF(AND(COUNT($U$4:$U21)=BP$2,$H21="Hold"),"Hold",NA())</f>
        <v>#N/A</v>
      </c>
      <c r="BQ21" s="55" t="e">
        <f>IF(AND(COUNT($U$4:$U21)=BQ$2,$H21="Hold"),"Hold",NA())</f>
        <v>#N/A</v>
      </c>
      <c r="BR21" s="55" t="e">
        <f>IF(AND(COUNT($U$4:$U21)=BR$2,$H21="Hold"),"Hold",NA())</f>
        <v>#N/A</v>
      </c>
      <c r="BS21" s="55" t="e">
        <f>IF(AND(COUNT($U$4:$U21)=BS$2,$H21="Hold"),"Hold",NA())</f>
        <v>#N/A</v>
      </c>
    </row>
    <row r="22" spans="1:71" s="96" customFormat="1" ht="18.75" customHeight="1" thickBot="1" x14ac:dyDescent="0.3">
      <c r="B22" s="23"/>
      <c r="C22" s="95"/>
      <c r="D22" s="9">
        <f t="shared" si="2"/>
        <v>36</v>
      </c>
      <c r="E22" s="10">
        <f t="shared" si="3"/>
        <v>42842</v>
      </c>
      <c r="F22" s="5" t="str">
        <f>IFERROR(IF(COUNT(G$4:G22)=0,"",IF(H22="Hold",F21,IF(ISNUMBER(U22),G22,F21+V22))),"")</f>
        <v/>
      </c>
      <c r="G22" s="13"/>
      <c r="H22" s="27"/>
      <c r="I22" s="17"/>
      <c r="J22" s="93"/>
      <c r="K22" s="34"/>
      <c r="L22" s="123" t="s">
        <v>80</v>
      </c>
      <c r="M22" s="128" t="s">
        <v>79</v>
      </c>
      <c r="N22" s="77"/>
      <c r="O22" s="153" t="str">
        <f>IF(AND(COUNTIF($H$4:$H$26,"Alt 1")&gt;0,ISBLANK(N22)),"← RoI* Needed","")</f>
        <v/>
      </c>
      <c r="P22" s="154"/>
      <c r="R22" s="46">
        <v>19</v>
      </c>
      <c r="S22" s="47" t="e">
        <f t="shared" si="0"/>
        <v>#N/A</v>
      </c>
      <c r="T22" s="47"/>
      <c r="U22" s="52" t="str">
        <f>IF(H22="30 Mins",$N$19,IF(H22="45 Mins",$N$20,IF(H22="60 Mins",$N$21,IF(H22="Alt 1",$N$22,IF(H22="Alt 2",$N$23,IF(H22="Alt 3",$N$24,IF(H22="Alt 4",$N$25,IF(H22="Alt 5",#REF!,IF(H22="Change",V21,"")))))))))</f>
        <v/>
      </c>
      <c r="V22" s="53" t="e">
        <f>IF(COUNT(U$4:U22)=0,NA(),IF(ISNUMBER(U22),U22,V21))</f>
        <v>#N/A</v>
      </c>
      <c r="W22" s="48" t="e">
        <f t="shared" si="1"/>
        <v>#N/A</v>
      </c>
      <c r="X22" s="72" t="str">
        <f>IF(AND(ISNUMBER($S22),COUNT($U$4:$U22)=X$2),$S22,"")</f>
        <v/>
      </c>
      <c r="Y22" s="72" t="str">
        <f>IF(AND(ISNUMBER($S22),COUNT($U$4:$U22)=Y$2),$S22,"")</f>
        <v/>
      </c>
      <c r="Z22" s="72" t="str">
        <f>IF(AND(ISNUMBER($S22),COUNT($U$4:$U22)=Z$2),$S22,"")</f>
        <v/>
      </c>
      <c r="AA22" s="72" t="str">
        <f>IF(AND(ISNUMBER($S22),COUNT($U$4:$U22)=AA$2),$S22,"")</f>
        <v/>
      </c>
      <c r="AB22" s="72" t="str">
        <f>IF(AND(ISNUMBER($S22),COUNT($U$4:$U22)=AB$2),$S22,"")</f>
        <v/>
      </c>
      <c r="AC22" s="72" t="str">
        <f>IF(AND(ISNUMBER($S22),COUNT($U$4:$U22)=AC$2),$S22,"")</f>
        <v/>
      </c>
      <c r="AD22" s="72" t="str">
        <f>IF(AND(ISNUMBER($S22),COUNT($U$4:$U22)=AD$2),$S22,"")</f>
        <v/>
      </c>
      <c r="AE22" s="72" t="str">
        <f>IF(AND(ISNUMBER($S22),COUNT($U$4:$U22)=AE$2),$S22,"")</f>
        <v/>
      </c>
      <c r="AF22" s="72" t="str">
        <f>IF(AND(ISNUMBER($S22),COUNT($U$4:$U22)=AF$2),$S22,"")</f>
        <v/>
      </c>
      <c r="AG22" s="72" t="str">
        <f>IF(AND(ISNUMBER($S22),COUNT($U$4:$U22)=AG$2),$S22,"")</f>
        <v/>
      </c>
      <c r="AH22" s="72" t="str">
        <f>IF(AND(ISNUMBER($S22),COUNT($U$4:$U22)=AH$2),$S22,"")</f>
        <v/>
      </c>
      <c r="AI22" s="72" t="str">
        <f>IF(AND(ISNUMBER($S22),COUNT($U$4:$U22)=AI$2),$S22,"")</f>
        <v/>
      </c>
      <c r="AJ22" s="51" t="e">
        <f>IFERROR(IF(COUNT($U$4:$U22)&lt;&gt;AJ$2,NA(),SLOPE(X$4:X$26,$R$4:$R$26)*($R22-COUNTIF(BH$4:BH22,"Hold"))+INTERCEPT(X$4:X$26,$R$4:$R$26)),NA())</f>
        <v>#N/A</v>
      </c>
      <c r="AK22" s="51" t="e">
        <f>IFERROR(IF(COUNT($U$4:$U22)&lt;&gt;AK$2,NA(),SLOPE(Y$4:Y$26,$R$4:$R$26)*($R22-COUNTIF(BI$4:BI22,"Hold"))+INTERCEPT(Y$4:Y$26,$R$4:$R$26)),NA())</f>
        <v>#N/A</v>
      </c>
      <c r="AL22" s="51" t="e">
        <f>IFERROR(IF(COUNT($U$4:$U22)&lt;&gt;AL$2,NA(),SLOPE(Z$4:Z$26,$R$4:$R$26)*($R22-COUNTIF(BJ$4:BJ22,"Hold"))+INTERCEPT(Z$4:Z$26,$R$4:$R$26)),NA())</f>
        <v>#N/A</v>
      </c>
      <c r="AM22" s="51" t="e">
        <f>IFERROR(IF(COUNT($U$4:$U22)&lt;&gt;AM$2,NA(),SLOPE(AA$4:AA$26,$R$4:$R$26)*($R22-COUNTIF(BK$4:BK22,"Hold"))+INTERCEPT(AA$4:AA$26,$R$4:$R$26)),NA())</f>
        <v>#N/A</v>
      </c>
      <c r="AN22" s="51" t="e">
        <f>IFERROR(IF(COUNT($U$4:$U22)&lt;&gt;AN$2,NA(),SLOPE(AB$4:AB$26,$R$4:$R$26)*($R22-COUNTIF(BL$4:BL22,"Hold"))+INTERCEPT(AB$4:AB$26,$R$4:$R$26)),NA())</f>
        <v>#N/A</v>
      </c>
      <c r="AO22" s="51" t="e">
        <f>IFERROR(IF(COUNT($U$4:$U22)&lt;&gt;AO$2,NA(),SLOPE(AC$4:AC$26,$R$4:$R$26)*($R22-COUNTIF(BM$4:BM22,"Hold"))+INTERCEPT(AC$4:AC$26,$R$4:$R$26)),NA())</f>
        <v>#N/A</v>
      </c>
      <c r="AP22" s="51" t="e">
        <f>IFERROR(IF(COUNT($U$4:$U22)&lt;&gt;AP$2,NA(),SLOPE(AD$4:AD$26,$R$4:$R$26)*($R22-COUNTIF(BN$4:BN22,"Hold"))+INTERCEPT(AD$4:AD$26,$R$4:$R$26)),NA())</f>
        <v>#N/A</v>
      </c>
      <c r="AQ22" s="51" t="e">
        <f>IFERROR(IF(COUNT($U$4:$U22)&lt;&gt;AQ$2,NA(),SLOPE(AE$4:AE$26,$R$4:$R$26)*($R22-COUNTIF(BO$4:BO22,"Hold"))+INTERCEPT(AE$4:AE$26,$R$4:$R$26)),NA())</f>
        <v>#N/A</v>
      </c>
      <c r="AR22" s="51" t="e">
        <f>IFERROR(IF(COUNT($U$4:$U22)&lt;&gt;AR$2,NA(),SLOPE(AF$4:AF$26,$R$4:$R$26)*($R22-COUNTIF(BP$4:BP22,"Hold"))+INTERCEPT(AF$4:AF$26,$R$4:$R$26)),NA())</f>
        <v>#N/A</v>
      </c>
      <c r="AS22" s="51" t="e">
        <f>IFERROR(IF(COUNT($U$4:$U22)&lt;&gt;AS$2,NA(),SLOPE(AG$4:AG$26,$R$4:$R$26)*($R22-COUNTIF(BQ$4:BQ22,"Hold"))+INTERCEPT(AG$4:AG$26,$R$4:$R$26)),NA())</f>
        <v>#N/A</v>
      </c>
      <c r="AT22" s="51" t="e">
        <f>IFERROR(IF(COUNT($U$4:$U22)&lt;&gt;AT$2,NA(),SLOPE(AH$4:AH$26,$R$4:$R$26)*($R22-COUNTIF(BR$4:BR22,"Hold"))+INTERCEPT(AH$4:AH$26,$R$4:$R$26)),NA())</f>
        <v>#N/A</v>
      </c>
      <c r="AU22" s="51" t="e">
        <f>IFERROR(IF(COUNT($U$4:$U22)&lt;&gt;AU$2,NA(),SLOPE(AI$4:AI$26,$R$4:$R$26)*($R22-COUNTIF(BS$4:BS22,"Hold"))+INTERCEPT(AI$4:AI$26,$R$4:$R$26)),NA())</f>
        <v>#N/A</v>
      </c>
      <c r="AV22" s="57" t="e">
        <f>IF(AND(ISNUMBER($U22),COUNT($U$4:$U22)=AV$2),$G22,IF($H22="Hold",AV21,IF(COUNT($U$4:$U22)=AV$2,$V22+AV21,NA())))</f>
        <v>#N/A</v>
      </c>
      <c r="AW22" s="57" t="e">
        <f>IF(AND(ISNUMBER($U22),COUNT($U$4:$U22)=AW$2),$G22,IF($H22="Hold",AW21,IF(COUNT($U$4:$U22)=AW$2,$V22+AW21,NA())))</f>
        <v>#N/A</v>
      </c>
      <c r="AX22" s="57" t="e">
        <f>IF(AND(ISNUMBER($U22),COUNT($U$4:$U22)=AX$2),$G22,IF($H22="Hold",AX21,IF(COUNT($U$4:$U22)=AX$2,$V22+AX21,NA())))</f>
        <v>#N/A</v>
      </c>
      <c r="AY22" s="57" t="e">
        <f>IF(AND(ISNUMBER($U22),COUNT($U$4:$U22)=AY$2),$G22,IF($H22="Hold",AY21,IF(COUNT($U$4:$U22)=AY$2,$V22+AY21,NA())))</f>
        <v>#N/A</v>
      </c>
      <c r="AZ22" s="57" t="e">
        <f>IF(AND(ISNUMBER($U22),COUNT($U$4:$U22)=AZ$2),$G22,IF($H22="Hold",AZ21,IF(COUNT($U$4:$U22)=AZ$2,$V22+AZ21,NA())))</f>
        <v>#N/A</v>
      </c>
      <c r="BA22" s="57" t="e">
        <f>IF(AND(ISNUMBER($U22),COUNT($U$4:$U22)=BA$2),$G22,IF($H22="Hold",BA21,IF(COUNT($U$4:$U22)=BA$2,$V22+BA21,NA())))</f>
        <v>#N/A</v>
      </c>
      <c r="BB22" s="57" t="e">
        <f>IF(AND(ISNUMBER($U22),COUNT($U$4:$U22)=BB$2),$G22,IF($H22="Hold",BB21,IF(COUNT($U$4:$U22)=BB$2,$V22+BB21,NA())))</f>
        <v>#N/A</v>
      </c>
      <c r="BC22" s="57" t="e">
        <f>IF(AND(ISNUMBER($U22),COUNT($U$4:$U22)=BC$2),$G22,IF($H22="Hold",BC21,IF(COUNT($U$4:$U22)=BC$2,$V22+BC21,NA())))</f>
        <v>#N/A</v>
      </c>
      <c r="BD22" s="57" t="e">
        <f>IF(AND(ISNUMBER($U22),COUNT($U$4:$U22)=BD$2),$G22,IF($H22="Hold",BD21,IF(COUNT($U$4:$U22)=BD$2,$V22+BD21,NA())))</f>
        <v>#N/A</v>
      </c>
      <c r="BE22" s="57" t="e">
        <f>IF(AND(ISNUMBER($U22),COUNT($U$4:$U22)=BE$2),$G22,IF($H22="Hold",BE21,IF(COUNT($U$4:$U22)=BE$2,$V22+BE21,NA())))</f>
        <v>#N/A</v>
      </c>
      <c r="BF22" s="57" t="e">
        <f>IF(AND(ISNUMBER($U22),COUNT($U$4:$U22)=BF$2),$G22,IF($H22="Hold",BF21,IF(COUNT($U$4:$U22)=BF$2,$V22+BF21,NA())))</f>
        <v>#N/A</v>
      </c>
      <c r="BG22" s="57" t="e">
        <f>IF(AND(ISNUMBER($U22),COUNT($U$4:$U22)=BG$2),$G22,IF($H22="Hold",BG21,IF(COUNT($U$4:$U22)=BG$2,$V22+BG21,NA())))</f>
        <v>#N/A</v>
      </c>
      <c r="BH22" s="55" t="e">
        <f>IF(AND(COUNT($U$4:$U22)=BH$2,$H22="Hold"),"Hold",NA())</f>
        <v>#N/A</v>
      </c>
      <c r="BI22" s="55" t="e">
        <f>IF(AND(COUNT($U$4:$U22)=BI$2,$H22="Hold"),"Hold",NA())</f>
        <v>#N/A</v>
      </c>
      <c r="BJ22" s="55" t="e">
        <f>IF(AND(COUNT($U$4:$U22)=BJ$2,$H22="Hold"),"Hold",NA())</f>
        <v>#N/A</v>
      </c>
      <c r="BK22" s="55" t="e">
        <f>IF(AND(COUNT($U$4:$U22)=BK$2,$H22="Hold"),"Hold",NA())</f>
        <v>#N/A</v>
      </c>
      <c r="BL22" s="55" t="e">
        <f>IF(AND(COUNT($U$4:$U22)=BL$2,$H22="Hold"),"Hold",NA())</f>
        <v>#N/A</v>
      </c>
      <c r="BM22" s="55" t="e">
        <f>IF(AND(COUNT($U$4:$U22)=BM$2,$H22="Hold"),"Hold",NA())</f>
        <v>#N/A</v>
      </c>
      <c r="BN22" s="55" t="e">
        <f>IF(AND(COUNT($U$4:$U22)=BN$2,$H22="Hold"),"Hold",NA())</f>
        <v>#N/A</v>
      </c>
      <c r="BO22" s="55" t="e">
        <f>IF(AND(COUNT($U$4:$U22)=BO$2,$H22="Hold"),"Hold",NA())</f>
        <v>#N/A</v>
      </c>
      <c r="BP22" s="55" t="e">
        <f>IF(AND(COUNT($U$4:$U22)=BP$2,$H22="Hold"),"Hold",NA())</f>
        <v>#N/A</v>
      </c>
      <c r="BQ22" s="55" t="e">
        <f>IF(AND(COUNT($U$4:$U22)=BQ$2,$H22="Hold"),"Hold",NA())</f>
        <v>#N/A</v>
      </c>
      <c r="BR22" s="55" t="e">
        <f>IF(AND(COUNT($U$4:$U22)=BR$2,$H22="Hold"),"Hold",NA())</f>
        <v>#N/A</v>
      </c>
      <c r="BS22" s="55" t="e">
        <f>IF(AND(COUNT($U$4:$U22)=BS$2,$H22="Hold"),"Hold",NA())</f>
        <v>#N/A</v>
      </c>
    </row>
    <row r="23" spans="1:71" s="96" customFormat="1" ht="18.75" customHeight="1" thickTop="1" x14ac:dyDescent="0.25">
      <c r="B23" s="23"/>
      <c r="C23" s="95"/>
      <c r="D23" s="9">
        <f t="shared" si="2"/>
        <v>38</v>
      </c>
      <c r="E23" s="10">
        <f t="shared" si="3"/>
        <v>42856</v>
      </c>
      <c r="F23" s="5" t="str">
        <f>IFERROR(IF(COUNT(G$4:G23)=0,"",IF(H23="Hold",F22,IF(ISNUMBER(U23),G23,F22+V23))),"")</f>
        <v/>
      </c>
      <c r="G23" s="13"/>
      <c r="H23" s="27"/>
      <c r="I23" s="17"/>
      <c r="J23" s="93"/>
      <c r="K23" s="34"/>
      <c r="L23" s="123" t="s">
        <v>81</v>
      </c>
      <c r="M23" s="128" t="s">
        <v>79</v>
      </c>
      <c r="N23" s="78"/>
      <c r="O23" s="153" t="str">
        <f>IF(AND(COUNTIF($H$4:$H$26,"Alt 2")&gt;0,ISBLANK(N23)),"← RoI* Needed","")</f>
        <v/>
      </c>
      <c r="P23" s="154"/>
      <c r="R23" s="46">
        <v>20</v>
      </c>
      <c r="S23" s="47" t="e">
        <f t="shared" si="0"/>
        <v>#N/A</v>
      </c>
      <c r="T23" s="47"/>
      <c r="U23" s="52" t="str">
        <f>IF(H23="30 Mins",$N$19,IF(H23="45 Mins",$N$20,IF(H23="60 Mins",$N$21,IF(H23="Alt 1",$N$22,IF(H23="Alt 2",$N$23,IF(H23="Alt 3",$N$24,IF(H23="Alt 4",$N$25,IF(H23="Alt 5",#REF!,IF(H23="Change",V22,"")))))))))</f>
        <v/>
      </c>
      <c r="V23" s="53" t="e">
        <f>IF(COUNT(U$4:U23)=0,NA(),IF(ISNUMBER(U23),U23,V22))</f>
        <v>#N/A</v>
      </c>
      <c r="W23" s="48" t="e">
        <f t="shared" si="1"/>
        <v>#N/A</v>
      </c>
      <c r="X23" s="72" t="str">
        <f>IF(AND(ISNUMBER($S23),COUNT($U$4:$U23)=X$2),$S23,"")</f>
        <v/>
      </c>
      <c r="Y23" s="72" t="str">
        <f>IF(AND(ISNUMBER($S23),COUNT($U$4:$U23)=Y$2),$S23,"")</f>
        <v/>
      </c>
      <c r="Z23" s="72" t="str">
        <f>IF(AND(ISNUMBER($S23),COUNT($U$4:$U23)=Z$2),$S23,"")</f>
        <v/>
      </c>
      <c r="AA23" s="72" t="str">
        <f>IF(AND(ISNUMBER($S23),COUNT($U$4:$U23)=AA$2),$S23,"")</f>
        <v/>
      </c>
      <c r="AB23" s="72" t="str">
        <f>IF(AND(ISNUMBER($S23),COUNT($U$4:$U23)=AB$2),$S23,"")</f>
        <v/>
      </c>
      <c r="AC23" s="72" t="str">
        <f>IF(AND(ISNUMBER($S23),COUNT($U$4:$U23)=AC$2),$S23,"")</f>
        <v/>
      </c>
      <c r="AD23" s="72" t="str">
        <f>IF(AND(ISNUMBER($S23),COUNT($U$4:$U23)=AD$2),$S23,"")</f>
        <v/>
      </c>
      <c r="AE23" s="72" t="str">
        <f>IF(AND(ISNUMBER($S23),COUNT($U$4:$U23)=AE$2),$S23,"")</f>
        <v/>
      </c>
      <c r="AF23" s="72" t="str">
        <f>IF(AND(ISNUMBER($S23),COUNT($U$4:$U23)=AF$2),$S23,"")</f>
        <v/>
      </c>
      <c r="AG23" s="72" t="str">
        <f>IF(AND(ISNUMBER($S23),COUNT($U$4:$U23)=AG$2),$S23,"")</f>
        <v/>
      </c>
      <c r="AH23" s="72" t="str">
        <f>IF(AND(ISNUMBER($S23),COUNT($U$4:$U23)=AH$2),$S23,"")</f>
        <v/>
      </c>
      <c r="AI23" s="72" t="str">
        <f>IF(AND(ISNUMBER($S23),COUNT($U$4:$U23)=AI$2),$S23,"")</f>
        <v/>
      </c>
      <c r="AJ23" s="51" t="e">
        <f>IFERROR(IF(COUNT($U$4:$U23)&lt;&gt;AJ$2,NA(),SLOPE(X$4:X$26,$R$4:$R$26)*($R23-COUNTIF(BH$4:BH23,"Hold"))+INTERCEPT(X$4:X$26,$R$4:$R$26)),NA())</f>
        <v>#N/A</v>
      </c>
      <c r="AK23" s="51" t="e">
        <f>IFERROR(IF(COUNT($U$4:$U23)&lt;&gt;AK$2,NA(),SLOPE(Y$4:Y$26,$R$4:$R$26)*($R23-COUNTIF(BI$4:BI23,"Hold"))+INTERCEPT(Y$4:Y$26,$R$4:$R$26)),NA())</f>
        <v>#N/A</v>
      </c>
      <c r="AL23" s="51" t="e">
        <f>IFERROR(IF(COUNT($U$4:$U23)&lt;&gt;AL$2,NA(),SLOPE(Z$4:Z$26,$R$4:$R$26)*($R23-COUNTIF(BJ$4:BJ23,"Hold"))+INTERCEPT(Z$4:Z$26,$R$4:$R$26)),NA())</f>
        <v>#N/A</v>
      </c>
      <c r="AM23" s="51" t="e">
        <f>IFERROR(IF(COUNT($U$4:$U23)&lt;&gt;AM$2,NA(),SLOPE(AA$4:AA$26,$R$4:$R$26)*($R23-COUNTIF(BK$4:BK23,"Hold"))+INTERCEPT(AA$4:AA$26,$R$4:$R$26)),NA())</f>
        <v>#N/A</v>
      </c>
      <c r="AN23" s="51" t="e">
        <f>IFERROR(IF(COUNT($U$4:$U23)&lt;&gt;AN$2,NA(),SLOPE(AB$4:AB$26,$R$4:$R$26)*($R23-COUNTIF(BL$4:BL23,"Hold"))+INTERCEPT(AB$4:AB$26,$R$4:$R$26)),NA())</f>
        <v>#N/A</v>
      </c>
      <c r="AO23" s="51" t="e">
        <f>IFERROR(IF(COUNT($U$4:$U23)&lt;&gt;AO$2,NA(),SLOPE(AC$4:AC$26,$R$4:$R$26)*($R23-COUNTIF(BM$4:BM23,"Hold"))+INTERCEPT(AC$4:AC$26,$R$4:$R$26)),NA())</f>
        <v>#N/A</v>
      </c>
      <c r="AP23" s="51" t="e">
        <f>IFERROR(IF(COUNT($U$4:$U23)&lt;&gt;AP$2,NA(),SLOPE(AD$4:AD$26,$R$4:$R$26)*($R23-COUNTIF(BN$4:BN23,"Hold"))+INTERCEPT(AD$4:AD$26,$R$4:$R$26)),NA())</f>
        <v>#N/A</v>
      </c>
      <c r="AQ23" s="51" t="e">
        <f>IFERROR(IF(COUNT($U$4:$U23)&lt;&gt;AQ$2,NA(),SLOPE(AE$4:AE$26,$R$4:$R$26)*($R23-COUNTIF(BO$4:BO23,"Hold"))+INTERCEPT(AE$4:AE$26,$R$4:$R$26)),NA())</f>
        <v>#N/A</v>
      </c>
      <c r="AR23" s="51" t="e">
        <f>IFERROR(IF(COUNT($U$4:$U23)&lt;&gt;AR$2,NA(),SLOPE(AF$4:AF$26,$R$4:$R$26)*($R23-COUNTIF(BP$4:BP23,"Hold"))+INTERCEPT(AF$4:AF$26,$R$4:$R$26)),NA())</f>
        <v>#N/A</v>
      </c>
      <c r="AS23" s="51" t="e">
        <f>IFERROR(IF(COUNT($U$4:$U23)&lt;&gt;AS$2,NA(),SLOPE(AG$4:AG$26,$R$4:$R$26)*($R23-COUNTIF(BQ$4:BQ23,"Hold"))+INTERCEPT(AG$4:AG$26,$R$4:$R$26)),NA())</f>
        <v>#N/A</v>
      </c>
      <c r="AT23" s="51" t="e">
        <f>IFERROR(IF(COUNT($U$4:$U23)&lt;&gt;AT$2,NA(),SLOPE(AH$4:AH$26,$R$4:$R$26)*($R23-COUNTIF(BR$4:BR23,"Hold"))+INTERCEPT(AH$4:AH$26,$R$4:$R$26)),NA())</f>
        <v>#N/A</v>
      </c>
      <c r="AU23" s="51" t="e">
        <f>IFERROR(IF(COUNT($U$4:$U23)&lt;&gt;AU$2,NA(),SLOPE(AI$4:AI$26,$R$4:$R$26)*($R23-COUNTIF(BS$4:BS23,"Hold"))+INTERCEPT(AI$4:AI$26,$R$4:$R$26)),NA())</f>
        <v>#N/A</v>
      </c>
      <c r="AV23" s="57" t="e">
        <f>IF(AND(ISNUMBER($U23),COUNT($U$4:$U23)=AV$2),$G23,IF($H23="Hold",AV22,IF(COUNT($U$4:$U23)=AV$2,$V23+AV22,NA())))</f>
        <v>#N/A</v>
      </c>
      <c r="AW23" s="57" t="e">
        <f>IF(AND(ISNUMBER($U23),COUNT($U$4:$U23)=AW$2),$G23,IF($H23="Hold",AW22,IF(COUNT($U$4:$U23)=AW$2,$V23+AW22,NA())))</f>
        <v>#N/A</v>
      </c>
      <c r="AX23" s="57" t="e">
        <f>IF(AND(ISNUMBER($U23),COUNT($U$4:$U23)=AX$2),$G23,IF($H23="Hold",AX22,IF(COUNT($U$4:$U23)=AX$2,$V23+AX22,NA())))</f>
        <v>#N/A</v>
      </c>
      <c r="AY23" s="57" t="e">
        <f>IF(AND(ISNUMBER($U23),COUNT($U$4:$U23)=AY$2),$G23,IF($H23="Hold",AY22,IF(COUNT($U$4:$U23)=AY$2,$V23+AY22,NA())))</f>
        <v>#N/A</v>
      </c>
      <c r="AZ23" s="57" t="e">
        <f>IF(AND(ISNUMBER($U23),COUNT($U$4:$U23)=AZ$2),$G23,IF($H23="Hold",AZ22,IF(COUNT($U$4:$U23)=AZ$2,$V23+AZ22,NA())))</f>
        <v>#N/A</v>
      </c>
      <c r="BA23" s="57" t="e">
        <f>IF(AND(ISNUMBER($U23),COUNT($U$4:$U23)=BA$2),$G23,IF($H23="Hold",BA22,IF(COUNT($U$4:$U23)=BA$2,$V23+BA22,NA())))</f>
        <v>#N/A</v>
      </c>
      <c r="BB23" s="57" t="e">
        <f>IF(AND(ISNUMBER($U23),COUNT($U$4:$U23)=BB$2),$G23,IF($H23="Hold",BB22,IF(COUNT($U$4:$U23)=BB$2,$V23+BB22,NA())))</f>
        <v>#N/A</v>
      </c>
      <c r="BC23" s="57" t="e">
        <f>IF(AND(ISNUMBER($U23),COUNT($U$4:$U23)=BC$2),$G23,IF($H23="Hold",BC22,IF(COUNT($U$4:$U23)=BC$2,$V23+BC22,NA())))</f>
        <v>#N/A</v>
      </c>
      <c r="BD23" s="57" t="e">
        <f>IF(AND(ISNUMBER($U23),COUNT($U$4:$U23)=BD$2),$G23,IF($H23="Hold",BD22,IF(COUNT($U$4:$U23)=BD$2,$V23+BD22,NA())))</f>
        <v>#N/A</v>
      </c>
      <c r="BE23" s="57" t="e">
        <f>IF(AND(ISNUMBER($U23),COUNT($U$4:$U23)=BE$2),$G23,IF($H23="Hold",BE22,IF(COUNT($U$4:$U23)=BE$2,$V23+BE22,NA())))</f>
        <v>#N/A</v>
      </c>
      <c r="BF23" s="57" t="e">
        <f>IF(AND(ISNUMBER($U23),COUNT($U$4:$U23)=BF$2),$G23,IF($H23="Hold",BF22,IF(COUNT($U$4:$U23)=BF$2,$V23+BF22,NA())))</f>
        <v>#N/A</v>
      </c>
      <c r="BG23" s="57" t="e">
        <f>IF(AND(ISNUMBER($U23),COUNT($U$4:$U23)=BG$2),$G23,IF($H23="Hold",BG22,IF(COUNT($U$4:$U23)=BG$2,$V23+BG22,NA())))</f>
        <v>#N/A</v>
      </c>
      <c r="BH23" s="55" t="e">
        <f>IF(AND(COUNT($U$4:$U23)=BH$2,$H23="Hold"),"Hold",NA())</f>
        <v>#N/A</v>
      </c>
      <c r="BI23" s="55" t="e">
        <f>IF(AND(COUNT($U$4:$U23)=BI$2,$H23="Hold"),"Hold",NA())</f>
        <v>#N/A</v>
      </c>
      <c r="BJ23" s="55" t="e">
        <f>IF(AND(COUNT($U$4:$U23)=BJ$2,$H23="Hold"),"Hold",NA())</f>
        <v>#N/A</v>
      </c>
      <c r="BK23" s="55" t="e">
        <f>IF(AND(COUNT($U$4:$U23)=BK$2,$H23="Hold"),"Hold",NA())</f>
        <v>#N/A</v>
      </c>
      <c r="BL23" s="55" t="e">
        <f>IF(AND(COUNT($U$4:$U23)=BL$2,$H23="Hold"),"Hold",NA())</f>
        <v>#N/A</v>
      </c>
      <c r="BM23" s="55" t="e">
        <f>IF(AND(COUNT($U$4:$U23)=BM$2,$H23="Hold"),"Hold",NA())</f>
        <v>#N/A</v>
      </c>
      <c r="BN23" s="55" t="e">
        <f>IF(AND(COUNT($U$4:$U23)=BN$2,$H23="Hold"),"Hold",NA())</f>
        <v>#N/A</v>
      </c>
      <c r="BO23" s="55" t="e">
        <f>IF(AND(COUNT($U$4:$U23)=BO$2,$H23="Hold"),"Hold",NA())</f>
        <v>#N/A</v>
      </c>
      <c r="BP23" s="55" t="e">
        <f>IF(AND(COUNT($U$4:$U23)=BP$2,$H23="Hold"),"Hold",NA())</f>
        <v>#N/A</v>
      </c>
      <c r="BQ23" s="55" t="e">
        <f>IF(AND(COUNT($U$4:$U23)=BQ$2,$H23="Hold"),"Hold",NA())</f>
        <v>#N/A</v>
      </c>
      <c r="BR23" s="55" t="e">
        <f>IF(AND(COUNT($U$4:$U23)=BR$2,$H23="Hold"),"Hold",NA())</f>
        <v>#N/A</v>
      </c>
      <c r="BS23" s="55" t="e">
        <f>IF(AND(COUNT($U$4:$U23)=BS$2,$H23="Hold"),"Hold",NA())</f>
        <v>#N/A</v>
      </c>
    </row>
    <row r="24" spans="1:71" s="96" customFormat="1" ht="18.75" customHeight="1" x14ac:dyDescent="0.25">
      <c r="B24" s="23"/>
      <c r="C24" s="95"/>
      <c r="D24" s="9">
        <f t="shared" si="2"/>
        <v>40</v>
      </c>
      <c r="E24" s="10">
        <f t="shared" si="3"/>
        <v>42870</v>
      </c>
      <c r="F24" s="5" t="str">
        <f>IFERROR(IF(COUNT(G$4:G24)=0,"",IF(H24="Hold",F23,IF(ISNUMBER(U24),G24,F23+V24))),"")</f>
        <v/>
      </c>
      <c r="G24" s="13"/>
      <c r="H24" s="27"/>
      <c r="I24" s="17"/>
      <c r="J24" s="93"/>
      <c r="K24" s="34"/>
      <c r="L24" s="151" t="s">
        <v>86</v>
      </c>
      <c r="M24" s="151"/>
      <c r="N24" s="151"/>
      <c r="O24" s="151"/>
      <c r="P24" s="37"/>
      <c r="R24" s="46">
        <v>21</v>
      </c>
      <c r="S24" s="47" t="e">
        <f t="shared" si="0"/>
        <v>#N/A</v>
      </c>
      <c r="T24" s="47"/>
      <c r="U24" s="52" t="str">
        <f>IF(H24="30 Mins",$N$19,IF(H24="45 Mins",$N$20,IF(H24="60 Mins",$N$21,IF(H24="Alt 1",$N$22,IF(H24="Alt 2",$N$23,IF(H24="Alt 3",$N$24,IF(H24="Alt 4",$N$25,IF(H24="Alt 5",#REF!,IF(H24="Change",V23,"")))))))))</f>
        <v/>
      </c>
      <c r="V24" s="53" t="e">
        <f>IF(COUNT(U$4:U24)=0,NA(),IF(ISNUMBER(U24),U24,V23))</f>
        <v>#N/A</v>
      </c>
      <c r="W24" s="48" t="e">
        <f t="shared" si="1"/>
        <v>#N/A</v>
      </c>
      <c r="X24" s="72" t="str">
        <f>IF(AND(ISNUMBER($S24),COUNT($U$4:$U24)=X$2),$S24,"")</f>
        <v/>
      </c>
      <c r="Y24" s="72" t="str">
        <f>IF(AND(ISNUMBER($S24),COUNT($U$4:$U24)=Y$2),$S24,"")</f>
        <v/>
      </c>
      <c r="Z24" s="72" t="str">
        <f>IF(AND(ISNUMBER($S24),COUNT($U$4:$U24)=Z$2),$S24,"")</f>
        <v/>
      </c>
      <c r="AA24" s="72" t="str">
        <f>IF(AND(ISNUMBER($S24),COUNT($U$4:$U24)=AA$2),$S24,"")</f>
        <v/>
      </c>
      <c r="AB24" s="72" t="str">
        <f>IF(AND(ISNUMBER($S24),COUNT($U$4:$U24)=AB$2),$S24,"")</f>
        <v/>
      </c>
      <c r="AC24" s="72" t="str">
        <f>IF(AND(ISNUMBER($S24),COUNT($U$4:$U24)=AC$2),$S24,"")</f>
        <v/>
      </c>
      <c r="AD24" s="72" t="str">
        <f>IF(AND(ISNUMBER($S24),COUNT($U$4:$U24)=AD$2),$S24,"")</f>
        <v/>
      </c>
      <c r="AE24" s="72" t="str">
        <f>IF(AND(ISNUMBER($S24),COUNT($U$4:$U24)=AE$2),$S24,"")</f>
        <v/>
      </c>
      <c r="AF24" s="72" t="str">
        <f>IF(AND(ISNUMBER($S24),COUNT($U$4:$U24)=AF$2),$S24,"")</f>
        <v/>
      </c>
      <c r="AG24" s="72" t="str">
        <f>IF(AND(ISNUMBER($S24),COUNT($U$4:$U24)=AG$2),$S24,"")</f>
        <v/>
      </c>
      <c r="AH24" s="72" t="str">
        <f>IF(AND(ISNUMBER($S24),COUNT($U$4:$U24)=AH$2),$S24,"")</f>
        <v/>
      </c>
      <c r="AI24" s="72" t="str">
        <f>IF(AND(ISNUMBER($S24),COUNT($U$4:$U24)=AI$2),$S24,"")</f>
        <v/>
      </c>
      <c r="AJ24" s="51" t="e">
        <f>IFERROR(IF(COUNT($U$4:$U24)&lt;&gt;AJ$2,NA(),SLOPE(X$4:X$26,$R$4:$R$26)*($R24-COUNTIF(BH$4:BH24,"Hold"))+INTERCEPT(X$4:X$26,$R$4:$R$26)),NA())</f>
        <v>#N/A</v>
      </c>
      <c r="AK24" s="51" t="e">
        <f>IFERROR(IF(COUNT($U$4:$U24)&lt;&gt;AK$2,NA(),SLOPE(Y$4:Y$26,$R$4:$R$26)*($R24-COUNTIF(BI$4:BI24,"Hold"))+INTERCEPT(Y$4:Y$26,$R$4:$R$26)),NA())</f>
        <v>#N/A</v>
      </c>
      <c r="AL24" s="51" t="e">
        <f>IFERROR(IF(COUNT($U$4:$U24)&lt;&gt;AL$2,NA(),SLOPE(Z$4:Z$26,$R$4:$R$26)*($R24-COUNTIF(BJ$4:BJ24,"Hold"))+INTERCEPT(Z$4:Z$26,$R$4:$R$26)),NA())</f>
        <v>#N/A</v>
      </c>
      <c r="AM24" s="51" t="e">
        <f>IFERROR(IF(COUNT($U$4:$U24)&lt;&gt;AM$2,NA(),SLOPE(AA$4:AA$26,$R$4:$R$26)*($R24-COUNTIF(BK$4:BK24,"Hold"))+INTERCEPT(AA$4:AA$26,$R$4:$R$26)),NA())</f>
        <v>#N/A</v>
      </c>
      <c r="AN24" s="51" t="e">
        <f>IFERROR(IF(COUNT($U$4:$U24)&lt;&gt;AN$2,NA(),SLOPE(AB$4:AB$26,$R$4:$R$26)*($R24-COUNTIF(BL$4:BL24,"Hold"))+INTERCEPT(AB$4:AB$26,$R$4:$R$26)),NA())</f>
        <v>#N/A</v>
      </c>
      <c r="AO24" s="51" t="e">
        <f>IFERROR(IF(COUNT($U$4:$U24)&lt;&gt;AO$2,NA(),SLOPE(AC$4:AC$26,$R$4:$R$26)*($R24-COUNTIF(BM$4:BM24,"Hold"))+INTERCEPT(AC$4:AC$26,$R$4:$R$26)),NA())</f>
        <v>#N/A</v>
      </c>
      <c r="AP24" s="51" t="e">
        <f>IFERROR(IF(COUNT($U$4:$U24)&lt;&gt;AP$2,NA(),SLOPE(AD$4:AD$26,$R$4:$R$26)*($R24-COUNTIF(BN$4:BN24,"Hold"))+INTERCEPT(AD$4:AD$26,$R$4:$R$26)),NA())</f>
        <v>#N/A</v>
      </c>
      <c r="AQ24" s="51" t="e">
        <f>IFERROR(IF(COUNT($U$4:$U24)&lt;&gt;AQ$2,NA(),SLOPE(AE$4:AE$26,$R$4:$R$26)*($R24-COUNTIF(BO$4:BO24,"Hold"))+INTERCEPT(AE$4:AE$26,$R$4:$R$26)),NA())</f>
        <v>#N/A</v>
      </c>
      <c r="AR24" s="51" t="e">
        <f>IFERROR(IF(COUNT($U$4:$U24)&lt;&gt;AR$2,NA(),SLOPE(AF$4:AF$26,$R$4:$R$26)*($R24-COUNTIF(BP$4:BP24,"Hold"))+INTERCEPT(AF$4:AF$26,$R$4:$R$26)),NA())</f>
        <v>#N/A</v>
      </c>
      <c r="AS24" s="51" t="e">
        <f>IFERROR(IF(COUNT($U$4:$U24)&lt;&gt;AS$2,NA(),SLOPE(AG$4:AG$26,$R$4:$R$26)*($R24-COUNTIF(BQ$4:BQ24,"Hold"))+INTERCEPT(AG$4:AG$26,$R$4:$R$26)),NA())</f>
        <v>#N/A</v>
      </c>
      <c r="AT24" s="51" t="e">
        <f>IFERROR(IF(COUNT($U$4:$U24)&lt;&gt;AT$2,NA(),SLOPE(AH$4:AH$26,$R$4:$R$26)*($R24-COUNTIF(BR$4:BR24,"Hold"))+INTERCEPT(AH$4:AH$26,$R$4:$R$26)),NA())</f>
        <v>#N/A</v>
      </c>
      <c r="AU24" s="51" t="e">
        <f>IFERROR(IF(COUNT($U$4:$U24)&lt;&gt;AU$2,NA(),SLOPE(AI$4:AI$26,$R$4:$R$26)*($R24-COUNTIF(BS$4:BS24,"Hold"))+INTERCEPT(AI$4:AI$26,$R$4:$R$26)),NA())</f>
        <v>#N/A</v>
      </c>
      <c r="AV24" s="57" t="e">
        <f>IF(AND(ISNUMBER($U24),COUNT($U$4:$U24)=AV$2),$G24,IF($H24="Hold",AV23,IF(COUNT($U$4:$U24)=AV$2,$V24+AV23,NA())))</f>
        <v>#N/A</v>
      </c>
      <c r="AW24" s="57" t="e">
        <f>IF(AND(ISNUMBER($U24),COUNT($U$4:$U24)=AW$2),$G24,IF($H24="Hold",AW23,IF(COUNT($U$4:$U24)=AW$2,$V24+AW23,NA())))</f>
        <v>#N/A</v>
      </c>
      <c r="AX24" s="57" t="e">
        <f>IF(AND(ISNUMBER($U24),COUNT($U$4:$U24)=AX$2),$G24,IF($H24="Hold",AX23,IF(COUNT($U$4:$U24)=AX$2,$V24+AX23,NA())))</f>
        <v>#N/A</v>
      </c>
      <c r="AY24" s="57" t="e">
        <f>IF(AND(ISNUMBER($U24),COUNT($U$4:$U24)=AY$2),$G24,IF($H24="Hold",AY23,IF(COUNT($U$4:$U24)=AY$2,$V24+AY23,NA())))</f>
        <v>#N/A</v>
      </c>
      <c r="AZ24" s="57" t="e">
        <f>IF(AND(ISNUMBER($U24),COUNT($U$4:$U24)=AZ$2),$G24,IF($H24="Hold",AZ23,IF(COUNT($U$4:$U24)=AZ$2,$V24+AZ23,NA())))</f>
        <v>#N/A</v>
      </c>
      <c r="BA24" s="57" t="e">
        <f>IF(AND(ISNUMBER($U24),COUNT($U$4:$U24)=BA$2),$G24,IF($H24="Hold",BA23,IF(COUNT($U$4:$U24)=BA$2,$V24+BA23,NA())))</f>
        <v>#N/A</v>
      </c>
      <c r="BB24" s="57" t="e">
        <f>IF(AND(ISNUMBER($U24),COUNT($U$4:$U24)=BB$2),$G24,IF($H24="Hold",BB23,IF(COUNT($U$4:$U24)=BB$2,$V24+BB23,NA())))</f>
        <v>#N/A</v>
      </c>
      <c r="BC24" s="57" t="e">
        <f>IF(AND(ISNUMBER($U24),COUNT($U$4:$U24)=BC$2),$G24,IF($H24="Hold",BC23,IF(COUNT($U$4:$U24)=BC$2,$V24+BC23,NA())))</f>
        <v>#N/A</v>
      </c>
      <c r="BD24" s="57" t="e">
        <f>IF(AND(ISNUMBER($U24),COUNT($U$4:$U24)=BD$2),$G24,IF($H24="Hold",BD23,IF(COUNT($U$4:$U24)=BD$2,$V24+BD23,NA())))</f>
        <v>#N/A</v>
      </c>
      <c r="BE24" s="57" t="e">
        <f>IF(AND(ISNUMBER($U24),COUNT($U$4:$U24)=BE$2),$G24,IF($H24="Hold",BE23,IF(COUNT($U$4:$U24)=BE$2,$V24+BE23,NA())))</f>
        <v>#N/A</v>
      </c>
      <c r="BF24" s="57" t="e">
        <f>IF(AND(ISNUMBER($U24),COUNT($U$4:$U24)=BF$2),$G24,IF($H24="Hold",BF23,IF(COUNT($U$4:$U24)=BF$2,$V24+BF23,NA())))</f>
        <v>#N/A</v>
      </c>
      <c r="BG24" s="57" t="e">
        <f>IF(AND(ISNUMBER($U24),COUNT($U$4:$U24)=BG$2),$G24,IF($H24="Hold",BG23,IF(COUNT($U$4:$U24)=BG$2,$V24+BG23,NA())))</f>
        <v>#N/A</v>
      </c>
      <c r="BH24" s="55" t="e">
        <f>IF(AND(COUNT($U$4:$U24)=BH$2,$H24="Hold"),"Hold",NA())</f>
        <v>#N/A</v>
      </c>
      <c r="BI24" s="55" t="e">
        <f>IF(AND(COUNT($U$4:$U24)=BI$2,$H24="Hold"),"Hold",NA())</f>
        <v>#N/A</v>
      </c>
      <c r="BJ24" s="55" t="e">
        <f>IF(AND(COUNT($U$4:$U24)=BJ$2,$H24="Hold"),"Hold",NA())</f>
        <v>#N/A</v>
      </c>
      <c r="BK24" s="55" t="e">
        <f>IF(AND(COUNT($U$4:$U24)=BK$2,$H24="Hold"),"Hold",NA())</f>
        <v>#N/A</v>
      </c>
      <c r="BL24" s="55" t="e">
        <f>IF(AND(COUNT($U$4:$U24)=BL$2,$H24="Hold"),"Hold",NA())</f>
        <v>#N/A</v>
      </c>
      <c r="BM24" s="55" t="e">
        <f>IF(AND(COUNT($U$4:$U24)=BM$2,$H24="Hold"),"Hold",NA())</f>
        <v>#N/A</v>
      </c>
      <c r="BN24" s="55" t="e">
        <f>IF(AND(COUNT($U$4:$U24)=BN$2,$H24="Hold"),"Hold",NA())</f>
        <v>#N/A</v>
      </c>
      <c r="BO24" s="55" t="e">
        <f>IF(AND(COUNT($U$4:$U24)=BO$2,$H24="Hold"),"Hold",NA())</f>
        <v>#N/A</v>
      </c>
      <c r="BP24" s="55" t="e">
        <f>IF(AND(COUNT($U$4:$U24)=BP$2,$H24="Hold"),"Hold",NA())</f>
        <v>#N/A</v>
      </c>
      <c r="BQ24" s="55" t="e">
        <f>IF(AND(COUNT($U$4:$U24)=BQ$2,$H24="Hold"),"Hold",NA())</f>
        <v>#N/A</v>
      </c>
      <c r="BR24" s="55" t="e">
        <f>IF(AND(COUNT($U$4:$U24)=BR$2,$H24="Hold"),"Hold",NA())</f>
        <v>#N/A</v>
      </c>
      <c r="BS24" s="55" t="e">
        <f>IF(AND(COUNT($U$4:$U24)=BS$2,$H24="Hold"),"Hold",NA())</f>
        <v>#N/A</v>
      </c>
    </row>
    <row r="25" spans="1:71" s="96" customFormat="1" ht="18.75" customHeight="1" x14ac:dyDescent="0.25">
      <c r="B25" s="23"/>
      <c r="C25" s="95"/>
      <c r="D25" s="9">
        <f t="shared" si="2"/>
        <v>42</v>
      </c>
      <c r="E25" s="10">
        <f t="shared" si="3"/>
        <v>42884</v>
      </c>
      <c r="F25" s="5" t="str">
        <f>IFERROR(IF(COUNT(G$4:G25)=0,"",IF(H25="Hold",F24,IF(ISNUMBER(U25),G25,F24+V25))),"")</f>
        <v/>
      </c>
      <c r="G25" s="13"/>
      <c r="H25" s="27"/>
      <c r="I25" s="17"/>
      <c r="J25" s="93"/>
      <c r="K25" s="34"/>
      <c r="L25" s="151"/>
      <c r="M25" s="151"/>
      <c r="N25" s="151"/>
      <c r="O25" s="151"/>
      <c r="P25" s="37"/>
      <c r="R25" s="46">
        <v>22</v>
      </c>
      <c r="S25" s="47" t="e">
        <f t="shared" si="0"/>
        <v>#N/A</v>
      </c>
      <c r="T25" s="47"/>
      <c r="U25" s="52" t="str">
        <f>IF(H25="30 Mins",$N$19,IF(H25="45 Mins",$N$20,IF(H25="60 Mins",$N$21,IF(H25="Alt 1",$N$22,IF(H25="Alt 2",$N$23,IF(H25="Alt 3",$N$24,IF(H25="Alt 4",$N$25,IF(H25="Alt 5",#REF!,IF(H25="Change",V24,"")))))))))</f>
        <v/>
      </c>
      <c r="V25" s="53" t="e">
        <f>IF(COUNT(U$4:U25)=0,NA(),IF(ISNUMBER(U25),U25,V24))</f>
        <v>#N/A</v>
      </c>
      <c r="W25" s="48" t="e">
        <f t="shared" si="1"/>
        <v>#N/A</v>
      </c>
      <c r="X25" s="72" t="str">
        <f>IF(AND(ISNUMBER($S25),COUNT($U$4:$U25)=X$2),$S25,"")</f>
        <v/>
      </c>
      <c r="Y25" s="72" t="str">
        <f>IF(AND(ISNUMBER($S25),COUNT($U$4:$U25)=Y$2),$S25,"")</f>
        <v/>
      </c>
      <c r="Z25" s="72" t="str">
        <f>IF(AND(ISNUMBER($S25),COUNT($U$4:$U25)=Z$2),$S25,"")</f>
        <v/>
      </c>
      <c r="AA25" s="72" t="str">
        <f>IF(AND(ISNUMBER($S25),COUNT($U$4:$U25)=AA$2),$S25,"")</f>
        <v/>
      </c>
      <c r="AB25" s="72" t="str">
        <f>IF(AND(ISNUMBER($S25),COUNT($U$4:$U25)=AB$2),$S25,"")</f>
        <v/>
      </c>
      <c r="AC25" s="72" t="str">
        <f>IF(AND(ISNUMBER($S25),COUNT($U$4:$U25)=AC$2),$S25,"")</f>
        <v/>
      </c>
      <c r="AD25" s="72" t="str">
        <f>IF(AND(ISNUMBER($S25),COUNT($U$4:$U25)=AD$2),$S25,"")</f>
        <v/>
      </c>
      <c r="AE25" s="72" t="str">
        <f>IF(AND(ISNUMBER($S25),COUNT($U$4:$U25)=AE$2),$S25,"")</f>
        <v/>
      </c>
      <c r="AF25" s="72" t="str">
        <f>IF(AND(ISNUMBER($S25),COUNT($U$4:$U25)=AF$2),$S25,"")</f>
        <v/>
      </c>
      <c r="AG25" s="72" t="str">
        <f>IF(AND(ISNUMBER($S25),COUNT($U$4:$U25)=AG$2),$S25,"")</f>
        <v/>
      </c>
      <c r="AH25" s="72" t="str">
        <f>IF(AND(ISNUMBER($S25),COUNT($U$4:$U25)=AH$2),$S25,"")</f>
        <v/>
      </c>
      <c r="AI25" s="72" t="str">
        <f>IF(AND(ISNUMBER($S25),COUNT($U$4:$U25)=AI$2),$S25,"")</f>
        <v/>
      </c>
      <c r="AJ25" s="51" t="e">
        <f>IFERROR(IF(COUNT($U$4:$U25)&lt;&gt;AJ$2,NA(),SLOPE(X$4:X$26,$R$4:$R$26)*($R25-COUNTIF(BH$4:BH25,"Hold"))+INTERCEPT(X$4:X$26,$R$4:$R$26)),NA())</f>
        <v>#N/A</v>
      </c>
      <c r="AK25" s="51" t="e">
        <f>IFERROR(IF(COUNT($U$4:$U25)&lt;&gt;AK$2,NA(),SLOPE(Y$4:Y$26,$R$4:$R$26)*($R25-COUNTIF(BI$4:BI25,"Hold"))+INTERCEPT(Y$4:Y$26,$R$4:$R$26)),NA())</f>
        <v>#N/A</v>
      </c>
      <c r="AL25" s="51" t="e">
        <f>IFERROR(IF(COUNT($U$4:$U25)&lt;&gt;AL$2,NA(),SLOPE(Z$4:Z$26,$R$4:$R$26)*($R25-COUNTIF(BJ$4:BJ25,"Hold"))+INTERCEPT(Z$4:Z$26,$R$4:$R$26)),NA())</f>
        <v>#N/A</v>
      </c>
      <c r="AM25" s="51" t="e">
        <f>IFERROR(IF(COUNT($U$4:$U25)&lt;&gt;AM$2,NA(),SLOPE(AA$4:AA$26,$R$4:$R$26)*($R25-COUNTIF(BK$4:BK25,"Hold"))+INTERCEPT(AA$4:AA$26,$R$4:$R$26)),NA())</f>
        <v>#N/A</v>
      </c>
      <c r="AN25" s="51" t="e">
        <f>IFERROR(IF(COUNT($U$4:$U25)&lt;&gt;AN$2,NA(),SLOPE(AB$4:AB$26,$R$4:$R$26)*($R25-COUNTIF(BL$4:BL25,"Hold"))+INTERCEPT(AB$4:AB$26,$R$4:$R$26)),NA())</f>
        <v>#N/A</v>
      </c>
      <c r="AO25" s="51" t="e">
        <f>IFERROR(IF(COUNT($U$4:$U25)&lt;&gt;AO$2,NA(),SLOPE(AC$4:AC$26,$R$4:$R$26)*($R25-COUNTIF(BM$4:BM25,"Hold"))+INTERCEPT(AC$4:AC$26,$R$4:$R$26)),NA())</f>
        <v>#N/A</v>
      </c>
      <c r="AP25" s="51" t="e">
        <f>IFERROR(IF(COUNT($U$4:$U25)&lt;&gt;AP$2,NA(),SLOPE(AD$4:AD$26,$R$4:$R$26)*($R25-COUNTIF(BN$4:BN25,"Hold"))+INTERCEPT(AD$4:AD$26,$R$4:$R$26)),NA())</f>
        <v>#N/A</v>
      </c>
      <c r="AQ25" s="51" t="e">
        <f>IFERROR(IF(COUNT($U$4:$U25)&lt;&gt;AQ$2,NA(),SLOPE(AE$4:AE$26,$R$4:$R$26)*($R25-COUNTIF(BO$4:BO25,"Hold"))+INTERCEPT(AE$4:AE$26,$R$4:$R$26)),NA())</f>
        <v>#N/A</v>
      </c>
      <c r="AR25" s="51" t="e">
        <f>IFERROR(IF(COUNT($U$4:$U25)&lt;&gt;AR$2,NA(),SLOPE(AF$4:AF$26,$R$4:$R$26)*($R25-COUNTIF(BP$4:BP25,"Hold"))+INTERCEPT(AF$4:AF$26,$R$4:$R$26)),NA())</f>
        <v>#N/A</v>
      </c>
      <c r="AS25" s="51" t="e">
        <f>IFERROR(IF(COUNT($U$4:$U25)&lt;&gt;AS$2,NA(),SLOPE(AG$4:AG$26,$R$4:$R$26)*($R25-COUNTIF(BQ$4:BQ25,"Hold"))+INTERCEPT(AG$4:AG$26,$R$4:$R$26)),NA())</f>
        <v>#N/A</v>
      </c>
      <c r="AT25" s="51" t="e">
        <f>IFERROR(IF(COUNT($U$4:$U25)&lt;&gt;AT$2,NA(),SLOPE(AH$4:AH$26,$R$4:$R$26)*($R25-COUNTIF(BR$4:BR25,"Hold"))+INTERCEPT(AH$4:AH$26,$R$4:$R$26)),NA())</f>
        <v>#N/A</v>
      </c>
      <c r="AU25" s="51" t="e">
        <f>IFERROR(IF(COUNT($U$4:$U25)&lt;&gt;AU$2,NA(),SLOPE(AI$4:AI$26,$R$4:$R$26)*($R25-COUNTIF(BS$4:BS25,"Hold"))+INTERCEPT(AI$4:AI$26,$R$4:$R$26)),NA())</f>
        <v>#N/A</v>
      </c>
      <c r="AV25" s="57" t="e">
        <f>IF(AND(ISNUMBER($U25),COUNT($U$4:$U25)=AV$2),$G25,IF($H25="Hold",AV24,IF(COUNT($U$4:$U25)=AV$2,$V25+AV24,NA())))</f>
        <v>#N/A</v>
      </c>
      <c r="AW25" s="57" t="e">
        <f>IF(AND(ISNUMBER($U25),COUNT($U$4:$U25)=AW$2),$G25,IF($H25="Hold",AW24,IF(COUNT($U$4:$U25)=AW$2,$V25+AW24,NA())))</f>
        <v>#N/A</v>
      </c>
      <c r="AX25" s="57" t="e">
        <f>IF(AND(ISNUMBER($U25),COUNT($U$4:$U25)=AX$2),$G25,IF($H25="Hold",AX24,IF(COUNT($U$4:$U25)=AX$2,$V25+AX24,NA())))</f>
        <v>#N/A</v>
      </c>
      <c r="AY25" s="57" t="e">
        <f>IF(AND(ISNUMBER($U25),COUNT($U$4:$U25)=AY$2),$G25,IF($H25="Hold",AY24,IF(COUNT($U$4:$U25)=AY$2,$V25+AY24,NA())))</f>
        <v>#N/A</v>
      </c>
      <c r="AZ25" s="57" t="e">
        <f>IF(AND(ISNUMBER($U25),COUNT($U$4:$U25)=AZ$2),$G25,IF($H25="Hold",AZ24,IF(COUNT($U$4:$U25)=AZ$2,$V25+AZ24,NA())))</f>
        <v>#N/A</v>
      </c>
      <c r="BA25" s="57" t="e">
        <f>IF(AND(ISNUMBER($U25),COUNT($U$4:$U25)=BA$2),$G25,IF($H25="Hold",BA24,IF(COUNT($U$4:$U25)=BA$2,$V25+BA24,NA())))</f>
        <v>#N/A</v>
      </c>
      <c r="BB25" s="57" t="e">
        <f>IF(AND(ISNUMBER($U25),COUNT($U$4:$U25)=BB$2),$G25,IF($H25="Hold",BB24,IF(COUNT($U$4:$U25)=BB$2,$V25+BB24,NA())))</f>
        <v>#N/A</v>
      </c>
      <c r="BC25" s="57" t="e">
        <f>IF(AND(ISNUMBER($U25),COUNT($U$4:$U25)=BC$2),$G25,IF($H25="Hold",BC24,IF(COUNT($U$4:$U25)=BC$2,$V25+BC24,NA())))</f>
        <v>#N/A</v>
      </c>
      <c r="BD25" s="57" t="e">
        <f>IF(AND(ISNUMBER($U25),COUNT($U$4:$U25)=BD$2),$G25,IF($H25="Hold",BD24,IF(COUNT($U$4:$U25)=BD$2,$V25+BD24,NA())))</f>
        <v>#N/A</v>
      </c>
      <c r="BE25" s="57" t="e">
        <f>IF(AND(ISNUMBER($U25),COUNT($U$4:$U25)=BE$2),$G25,IF($H25="Hold",BE24,IF(COUNT($U$4:$U25)=BE$2,$V25+BE24,NA())))</f>
        <v>#N/A</v>
      </c>
      <c r="BF25" s="57" t="e">
        <f>IF(AND(ISNUMBER($U25),COUNT($U$4:$U25)=BF$2),$G25,IF($H25="Hold",BF24,IF(COUNT($U$4:$U25)=BF$2,$V25+BF24,NA())))</f>
        <v>#N/A</v>
      </c>
      <c r="BG25" s="57" t="e">
        <f>IF(AND(ISNUMBER($U25),COUNT($U$4:$U25)=BG$2),$G25,IF($H25="Hold",BG24,IF(COUNT($U$4:$U25)=BG$2,$V25+BG24,NA())))</f>
        <v>#N/A</v>
      </c>
      <c r="BH25" s="55" t="e">
        <f>IF(AND(COUNT($U$4:$U25)=BH$2,$H25="Hold"),"Hold",NA())</f>
        <v>#N/A</v>
      </c>
      <c r="BI25" s="55" t="e">
        <f>IF(AND(COUNT($U$4:$U25)=BI$2,$H25="Hold"),"Hold",NA())</f>
        <v>#N/A</v>
      </c>
      <c r="BJ25" s="55" t="e">
        <f>IF(AND(COUNT($U$4:$U25)=BJ$2,$H25="Hold"),"Hold",NA())</f>
        <v>#N/A</v>
      </c>
      <c r="BK25" s="55" t="e">
        <f>IF(AND(COUNT($U$4:$U25)=BK$2,$H25="Hold"),"Hold",NA())</f>
        <v>#N/A</v>
      </c>
      <c r="BL25" s="55" t="e">
        <f>IF(AND(COUNT($U$4:$U25)=BL$2,$H25="Hold"),"Hold",NA())</f>
        <v>#N/A</v>
      </c>
      <c r="BM25" s="55" t="e">
        <f>IF(AND(COUNT($U$4:$U25)=BM$2,$H25="Hold"),"Hold",NA())</f>
        <v>#N/A</v>
      </c>
      <c r="BN25" s="55" t="e">
        <f>IF(AND(COUNT($U$4:$U25)=BN$2,$H25="Hold"),"Hold",NA())</f>
        <v>#N/A</v>
      </c>
      <c r="BO25" s="55" t="e">
        <f>IF(AND(COUNT($U$4:$U25)=BO$2,$H25="Hold"),"Hold",NA())</f>
        <v>#N/A</v>
      </c>
      <c r="BP25" s="55" t="e">
        <f>IF(AND(COUNT($U$4:$U25)=BP$2,$H25="Hold"),"Hold",NA())</f>
        <v>#N/A</v>
      </c>
      <c r="BQ25" s="55" t="e">
        <f>IF(AND(COUNT($U$4:$U25)=BQ$2,$H25="Hold"),"Hold",NA())</f>
        <v>#N/A</v>
      </c>
      <c r="BR25" s="55" t="e">
        <f>IF(AND(COUNT($U$4:$U25)=BR$2,$H25="Hold"),"Hold",NA())</f>
        <v>#N/A</v>
      </c>
      <c r="BS25" s="55" t="e">
        <f>IF(AND(COUNT($U$4:$U25)=BS$2,$H25="Hold"),"Hold",NA())</f>
        <v>#N/A</v>
      </c>
    </row>
    <row r="26" spans="1:71" s="96" customFormat="1" ht="18.75" customHeight="1" x14ac:dyDescent="0.25">
      <c r="B26" s="61" t="str">
        <f>IF(ISBLANK($A$1),"","This worksheet was created by Mike Braun for the Pulaski County School District.  (Delete contents of Cell A1.)")</f>
        <v/>
      </c>
      <c r="C26" s="95"/>
      <c r="D26" s="9">
        <f t="shared" si="2"/>
        <v>44</v>
      </c>
      <c r="E26" s="10">
        <f t="shared" si="3"/>
        <v>42898</v>
      </c>
      <c r="F26" s="5" t="str">
        <f>IFERROR(IF(COUNT(G$4:G26)=0,"",IF(H26="Hold",F25,IF(ISNUMBER(U26),G26,F25+V26))),"")</f>
        <v/>
      </c>
      <c r="G26" s="14"/>
      <c r="H26" s="27"/>
      <c r="I26" s="17"/>
      <c r="J26" s="93"/>
      <c r="K26" s="41"/>
      <c r="L26" s="152"/>
      <c r="M26" s="152"/>
      <c r="N26" s="152"/>
      <c r="O26" s="152"/>
      <c r="P26" s="42"/>
      <c r="R26" s="46">
        <v>23</v>
      </c>
      <c r="S26" s="47" t="e">
        <f t="shared" si="0"/>
        <v>#N/A</v>
      </c>
      <c r="T26" s="47"/>
      <c r="U26" s="52" t="str">
        <f>IF(H26="30 Mins",$N$19,IF(H26="45 Mins",$N$20,IF(H26="60 Mins",$N$21,IF(H26="Alt 1",$N$22,IF(H26="Alt 2",$N$23,IF(H26="Alt 3",$N$24,IF(H26="Alt 4",$N$25,IF(H26="Alt 5",#REF!,IF(H26="Change",V25,"")))))))))</f>
        <v/>
      </c>
      <c r="V26" s="53" t="e">
        <f>IF(COUNT(U$4:U26)=0,NA(),IF(ISNUMBER(U26),U26,V25))</f>
        <v>#N/A</v>
      </c>
      <c r="W26" s="48" t="e">
        <f t="shared" si="1"/>
        <v>#N/A</v>
      </c>
      <c r="X26" s="73" t="str">
        <f>IF(AND(ISNUMBER($S26),COUNT($U$4:$U26)=X$2),$S26,"")</f>
        <v/>
      </c>
      <c r="Y26" s="73" t="str">
        <f>IF(AND(ISNUMBER($S26),COUNT($U$4:$U26)=Y$2),$S26,"")</f>
        <v/>
      </c>
      <c r="Z26" s="73" t="str">
        <f>IF(AND(ISNUMBER($S26),COUNT($U$4:$U26)=Z$2),$S26,"")</f>
        <v/>
      </c>
      <c r="AA26" s="73" t="str">
        <f>IF(AND(ISNUMBER($S26),COUNT($U$4:$U26)=AA$2),$S26,"")</f>
        <v/>
      </c>
      <c r="AB26" s="73" t="str">
        <f>IF(AND(ISNUMBER($S26),COUNT($U$4:$U26)=AB$2),$S26,"")</f>
        <v/>
      </c>
      <c r="AC26" s="73" t="str">
        <f>IF(AND(ISNUMBER($S26),COUNT($U$4:$U26)=AC$2),$S26,"")</f>
        <v/>
      </c>
      <c r="AD26" s="73" t="str">
        <f>IF(AND(ISNUMBER($S26),COUNT($U$4:$U26)=AD$2),$S26,"")</f>
        <v/>
      </c>
      <c r="AE26" s="73" t="str">
        <f>IF(AND(ISNUMBER($S26),COUNT($U$4:$U26)=AE$2),$S26,"")</f>
        <v/>
      </c>
      <c r="AF26" s="73" t="str">
        <f>IF(AND(ISNUMBER($S26),COUNT($U$4:$U26)=AF$2),$S26,"")</f>
        <v/>
      </c>
      <c r="AG26" s="73" t="str">
        <f>IF(AND(ISNUMBER($S26),COUNT($U$4:$U26)=AG$2),$S26,"")</f>
        <v/>
      </c>
      <c r="AH26" s="73" t="str">
        <f>IF(AND(ISNUMBER($S26),COUNT($U$4:$U26)=AH$2),$S26,"")</f>
        <v/>
      </c>
      <c r="AI26" s="73" t="str">
        <f>IF(AND(ISNUMBER($S26),COUNT($U$4:$U26)=AI$2),$S26,"")</f>
        <v/>
      </c>
      <c r="AJ26" s="51" t="e">
        <f>IFERROR(IF(COUNT($U$4:$U26)&lt;&gt;AJ$2,NA(),SLOPE(X$4:X$26,$R$4:$R$26)*($R26-COUNTIF(BH$4:BH26,"Hold"))+INTERCEPT(X$4:X$26,$R$4:$R$26)),NA())</f>
        <v>#N/A</v>
      </c>
      <c r="AK26" s="51" t="e">
        <f>IFERROR(IF(COUNT($U$4:$U26)&lt;&gt;AK$2,NA(),SLOPE(Y$4:Y$26,$R$4:$R$26)*($R26-COUNTIF(BI$4:BI26,"Hold"))+INTERCEPT(Y$4:Y$26,$R$4:$R$26)),NA())</f>
        <v>#N/A</v>
      </c>
      <c r="AL26" s="51" t="e">
        <f>IFERROR(IF(COUNT($U$4:$U26)&lt;&gt;AL$2,NA(),SLOPE(Z$4:Z$26,$R$4:$R$26)*($R26-COUNTIF(BJ$4:BJ26,"Hold"))+INTERCEPT(Z$4:Z$26,$R$4:$R$26)),NA())</f>
        <v>#N/A</v>
      </c>
      <c r="AM26" s="51" t="e">
        <f>IFERROR(IF(COUNT($U$4:$U26)&lt;&gt;AM$2,NA(),SLOPE(AA$4:AA$26,$R$4:$R$26)*($R26-COUNTIF(BK$4:BK26,"Hold"))+INTERCEPT(AA$4:AA$26,$R$4:$R$26)),NA())</f>
        <v>#N/A</v>
      </c>
      <c r="AN26" s="51" t="e">
        <f>IFERROR(IF(COUNT($U$4:$U26)&lt;&gt;AN$2,NA(),SLOPE(AB$4:AB$26,$R$4:$R$26)*($R26-COUNTIF(BL$4:BL26,"Hold"))+INTERCEPT(AB$4:AB$26,$R$4:$R$26)),NA())</f>
        <v>#N/A</v>
      </c>
      <c r="AO26" s="51" t="e">
        <f>IFERROR(IF(COUNT($U$4:$U26)&lt;&gt;AO$2,NA(),SLOPE(AC$4:AC$26,$R$4:$R$26)*($R26-COUNTIF(BM$4:BM26,"Hold"))+INTERCEPT(AC$4:AC$26,$R$4:$R$26)),NA())</f>
        <v>#N/A</v>
      </c>
      <c r="AP26" s="51" t="e">
        <f>IFERROR(IF(COUNT($U$4:$U26)&lt;&gt;AP$2,NA(),SLOPE(AD$4:AD$26,$R$4:$R$26)*($R26-COUNTIF(BN$4:BN26,"Hold"))+INTERCEPT(AD$4:AD$26,$R$4:$R$26)),NA())</f>
        <v>#N/A</v>
      </c>
      <c r="AQ26" s="51" t="e">
        <f>IFERROR(IF(COUNT($U$4:$U26)&lt;&gt;AQ$2,NA(),SLOPE(AE$4:AE$26,$R$4:$R$26)*($R26-COUNTIF(BO$4:BO26,"Hold"))+INTERCEPT(AE$4:AE$26,$R$4:$R$26)),NA())</f>
        <v>#N/A</v>
      </c>
      <c r="AR26" s="51" t="e">
        <f>IFERROR(IF(COUNT($U$4:$U26)&lt;&gt;AR$2,NA(),SLOPE(AF$4:AF$26,$R$4:$R$26)*($R26-COUNTIF(BP$4:BP26,"Hold"))+INTERCEPT(AF$4:AF$26,$R$4:$R$26)),NA())</f>
        <v>#N/A</v>
      </c>
      <c r="AS26" s="51" t="e">
        <f>IFERROR(IF(COUNT($U$4:$U26)&lt;&gt;AS$2,NA(),SLOPE(AG$4:AG$26,$R$4:$R$26)*($R26-COUNTIF(BQ$4:BQ26,"Hold"))+INTERCEPT(AG$4:AG$26,$R$4:$R$26)),NA())</f>
        <v>#N/A</v>
      </c>
      <c r="AT26" s="51" t="e">
        <f>IFERROR(IF(COUNT($U$4:$U26)&lt;&gt;AT$2,NA(),SLOPE(AH$4:AH$26,$R$4:$R$26)*($R26-COUNTIF(BR$4:BR26,"Hold"))+INTERCEPT(AH$4:AH$26,$R$4:$R$26)),NA())</f>
        <v>#N/A</v>
      </c>
      <c r="AU26" s="51" t="e">
        <f>IFERROR(IF(COUNT($U$4:$U26)&lt;&gt;AU$2,NA(),SLOPE(AI$4:AI$26,$R$4:$R$26)*($R26-COUNTIF(BS$4:BS26,"Hold"))+INTERCEPT(AI$4:AI$26,$R$4:$R$26)),NA())</f>
        <v>#N/A</v>
      </c>
      <c r="AV26" s="57" t="e">
        <f>IF(AND(ISNUMBER($U26),COUNT($U$4:$U26)=AV$2),$G26,IF($H26="Hold",AV25,IF(COUNT($U$4:$U26)=AV$2,$V26+AV25,NA())))</f>
        <v>#N/A</v>
      </c>
      <c r="AW26" s="57" t="e">
        <f>IF(AND(ISNUMBER($U26),COUNT($U$4:$U26)=AW$2),$G26,IF($H26="Hold",AW25,IF(COUNT($U$4:$U26)=AW$2,$V26+AW25,NA())))</f>
        <v>#N/A</v>
      </c>
      <c r="AX26" s="57" t="e">
        <f>IF(AND(ISNUMBER($U26),COUNT($U$4:$U26)=AX$2),$G26,IF($H26="Hold",AX25,IF(COUNT($U$4:$U26)=AX$2,$V26+AX25,NA())))</f>
        <v>#N/A</v>
      </c>
      <c r="AY26" s="57" t="e">
        <f>IF(AND(ISNUMBER($U26),COUNT($U$4:$U26)=AY$2),$G26,IF($H26="Hold",AY25,IF(COUNT($U$4:$U26)=AY$2,$V26+AY25,NA())))</f>
        <v>#N/A</v>
      </c>
      <c r="AZ26" s="57" t="e">
        <f>IF(AND(ISNUMBER($U26),COUNT($U$4:$U26)=AZ$2),$G26,IF($H26="Hold",AZ25,IF(COUNT($U$4:$U26)=AZ$2,$V26+AZ25,NA())))</f>
        <v>#N/A</v>
      </c>
      <c r="BA26" s="57" t="e">
        <f>IF(AND(ISNUMBER($U26),COUNT($U$4:$U26)=BA$2),$G26,IF($H26="Hold",BA25,IF(COUNT($U$4:$U26)=BA$2,$V26+BA25,NA())))</f>
        <v>#N/A</v>
      </c>
      <c r="BB26" s="57" t="e">
        <f>IF(AND(ISNUMBER($U26),COUNT($U$4:$U26)=BB$2),$G26,IF($H26="Hold",BB25,IF(COUNT($U$4:$U26)=BB$2,$V26+BB25,NA())))</f>
        <v>#N/A</v>
      </c>
      <c r="BC26" s="57" t="e">
        <f>IF(AND(ISNUMBER($U26),COUNT($U$4:$U26)=BC$2),$G26,IF($H26="Hold",BC25,IF(COUNT($U$4:$U26)=BC$2,$V26+BC25,NA())))</f>
        <v>#N/A</v>
      </c>
      <c r="BD26" s="57" t="e">
        <f>IF(AND(ISNUMBER($U26),COUNT($U$4:$U26)=BD$2),$G26,IF($H26="Hold",BD25,IF(COUNT($U$4:$U26)=BD$2,$V26+BD25,NA())))</f>
        <v>#N/A</v>
      </c>
      <c r="BE26" s="57" t="e">
        <f>IF(AND(ISNUMBER($U26),COUNT($U$4:$U26)=BE$2),$G26,IF($H26="Hold",BE25,IF(COUNT($U$4:$U26)=BE$2,$V26+BE25,NA())))</f>
        <v>#N/A</v>
      </c>
      <c r="BF26" s="57" t="e">
        <f>IF(AND(ISNUMBER($U26),COUNT($U$4:$U26)=BF$2),$G26,IF($H26="Hold",BF25,IF(COUNT($U$4:$U26)=BF$2,$V26+BF25,NA())))</f>
        <v>#N/A</v>
      </c>
      <c r="BG26" s="57" t="e">
        <f>IF(AND(ISNUMBER($U26),COUNT($U$4:$U26)=BG$2),$G26,IF($H26="Hold",BG25,IF(COUNT($U$4:$U26)=BG$2,$V26+BG25,NA())))</f>
        <v>#N/A</v>
      </c>
      <c r="BH26" s="55" t="e">
        <f>IF(AND(COUNT($U$4:$U26)=BH$2,$H26="Hold"),"Hold",NA())</f>
        <v>#N/A</v>
      </c>
      <c r="BI26" s="55" t="e">
        <f>IF(AND(COUNT($U$4:$U26)=BI$2,$H26="Hold"),"Hold",NA())</f>
        <v>#N/A</v>
      </c>
      <c r="BJ26" s="55" t="e">
        <f>IF(AND(COUNT($U$4:$U26)=BJ$2,$H26="Hold"),"Hold",NA())</f>
        <v>#N/A</v>
      </c>
      <c r="BK26" s="55" t="e">
        <f>IF(AND(COUNT($U$4:$U26)=BK$2,$H26="Hold"),"Hold",NA())</f>
        <v>#N/A</v>
      </c>
      <c r="BL26" s="55" t="e">
        <f>IF(AND(COUNT($U$4:$U26)=BL$2,$H26="Hold"),"Hold",NA())</f>
        <v>#N/A</v>
      </c>
      <c r="BM26" s="55" t="e">
        <f>IF(AND(COUNT($U$4:$U26)=BM$2,$H26="Hold"),"Hold",NA())</f>
        <v>#N/A</v>
      </c>
      <c r="BN26" s="55" t="e">
        <f>IF(AND(COUNT($U$4:$U26)=BN$2,$H26="Hold"),"Hold",NA())</f>
        <v>#N/A</v>
      </c>
      <c r="BO26" s="55" t="e">
        <f>IF(AND(COUNT($U$4:$U26)=BO$2,$H26="Hold"),"Hold",NA())</f>
        <v>#N/A</v>
      </c>
      <c r="BP26" s="55" t="e">
        <f>IF(AND(COUNT($U$4:$U26)=BP$2,$H26="Hold"),"Hold",NA())</f>
        <v>#N/A</v>
      </c>
      <c r="BQ26" s="55" t="e">
        <f>IF(AND(COUNT($U$4:$U26)=BQ$2,$H26="Hold"),"Hold",NA())</f>
        <v>#N/A</v>
      </c>
      <c r="BR26" s="55" t="e">
        <f>IF(AND(COUNT($U$4:$U26)=BR$2,$H26="Hold"),"Hold",NA())</f>
        <v>#N/A</v>
      </c>
      <c r="BS26" s="55" t="e">
        <f>IF(AND(COUNT($U$4:$U26)=BS$2,$H26="Hold"),"Hold",NA())</f>
        <v>#N/A</v>
      </c>
    </row>
    <row r="27" spans="1:71" s="96" customFormat="1" ht="8.25" customHeight="1" x14ac:dyDescent="0.3">
      <c r="B27" s="98"/>
      <c r="C27" s="95"/>
      <c r="D27" s="140" t="s">
        <v>87</v>
      </c>
      <c r="E27" s="140"/>
      <c r="F27" s="140"/>
      <c r="G27" s="140"/>
      <c r="H27" s="140"/>
      <c r="I27" s="140"/>
      <c r="J27" s="15"/>
      <c r="K27" s="88"/>
      <c r="L27" s="149" t="s">
        <v>85</v>
      </c>
      <c r="M27" s="149"/>
      <c r="N27" s="149"/>
      <c r="O27" s="149"/>
      <c r="R27" s="11"/>
      <c r="S27" s="11"/>
      <c r="T27" s="11"/>
      <c r="U27" s="100"/>
      <c r="V27" s="100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71" s="96" customFormat="1" ht="18.75" customHeight="1" x14ac:dyDescent="0.25">
      <c r="B28" s="130" t="s">
        <v>18</v>
      </c>
      <c r="C28" s="95"/>
      <c r="D28" s="141"/>
      <c r="E28" s="141"/>
      <c r="F28" s="141"/>
      <c r="G28" s="141"/>
      <c r="H28" s="141"/>
      <c r="I28" s="141"/>
      <c r="J28" s="101"/>
      <c r="L28" s="150"/>
      <c r="M28" s="150"/>
      <c r="N28" s="150"/>
      <c r="O28" s="150"/>
      <c r="P28" s="117"/>
      <c r="Q28" s="117"/>
    </row>
    <row r="29" spans="1:71" s="96" customFormat="1" ht="31.5" x14ac:dyDescent="0.25">
      <c r="A29" s="2"/>
      <c r="B29" s="80" t="s">
        <v>76</v>
      </c>
      <c r="C29" s="88"/>
      <c r="J29" s="101"/>
      <c r="L29" s="118"/>
      <c r="M29" s="118"/>
      <c r="N29" s="118"/>
      <c r="O29" s="118"/>
      <c r="P29" s="116"/>
      <c r="Q29" s="116"/>
    </row>
    <row r="30" spans="1:71" s="96" customFormat="1" ht="18.75" customHeight="1" x14ac:dyDescent="0.25">
      <c r="A30" s="2"/>
      <c r="B30" s="119" t="s">
        <v>74</v>
      </c>
      <c r="C30" s="88"/>
      <c r="J30" s="101"/>
      <c r="K30" s="88"/>
      <c r="L30" s="131"/>
      <c r="M30" s="88"/>
      <c r="N30" s="88"/>
      <c r="O30" s="88"/>
      <c r="P30" s="102"/>
    </row>
    <row r="31" spans="1:71" s="2" customFormat="1" ht="18.75" customHeight="1" x14ac:dyDescent="0.25">
      <c r="B31" s="103"/>
      <c r="C31" s="88"/>
      <c r="J31" s="15"/>
      <c r="K31" s="88"/>
      <c r="L31" s="104"/>
      <c r="M31" s="104"/>
      <c r="N31" s="104"/>
      <c r="O31" s="105"/>
      <c r="P31" s="106"/>
    </row>
    <row r="32" spans="1:71" s="2" customFormat="1" ht="18.75" customHeight="1" x14ac:dyDescent="0.25">
      <c r="A32" s="12"/>
      <c r="C32" s="104"/>
      <c r="J32" s="15"/>
      <c r="L32" s="88"/>
      <c r="M32" s="88"/>
      <c r="N32" s="88"/>
      <c r="O32" s="88"/>
      <c r="P32" s="102"/>
    </row>
    <row r="33" spans="1:16" s="2" customFormat="1" ht="18.75" customHeight="1" x14ac:dyDescent="0.25">
      <c r="C33" s="88"/>
      <c r="D33" s="102"/>
      <c r="E33" s="107"/>
      <c r="F33" s="107"/>
      <c r="G33" s="108"/>
      <c r="H33" s="99"/>
      <c r="I33" s="3"/>
      <c r="J33" s="3"/>
      <c r="L33" s="88"/>
      <c r="M33" s="88"/>
      <c r="N33" s="88"/>
      <c r="O33" s="88"/>
      <c r="P33" s="102"/>
    </row>
    <row r="34" spans="1:16" ht="49.5" customHeight="1" x14ac:dyDescent="0.25">
      <c r="A34" s="2"/>
      <c r="B34" s="2"/>
      <c r="C34" s="88"/>
      <c r="K34" s="2"/>
      <c r="L34" s="2"/>
      <c r="M34" s="2"/>
      <c r="N34" s="2"/>
      <c r="O34" s="2"/>
      <c r="P34" s="19"/>
    </row>
    <row r="35" spans="1:16" s="2" customFormat="1" ht="15" customHeight="1" x14ac:dyDescent="0.25">
      <c r="D35" s="102"/>
      <c r="E35" s="107"/>
      <c r="F35" s="107"/>
      <c r="G35" s="113"/>
      <c r="H35" s="113"/>
      <c r="I35" s="114"/>
      <c r="J35" s="49"/>
      <c r="P35" s="19"/>
    </row>
    <row r="36" spans="1:16" s="2" customFormat="1" ht="15" customHeight="1" x14ac:dyDescent="0.25">
      <c r="D36" s="102"/>
      <c r="E36" s="107"/>
      <c r="F36" s="107"/>
      <c r="G36" s="113"/>
      <c r="H36" s="113"/>
      <c r="I36" s="114"/>
      <c r="J36" s="49"/>
      <c r="P36" s="19"/>
    </row>
    <row r="37" spans="1:16" s="2" customFormat="1" ht="15" customHeight="1" x14ac:dyDescent="0.25">
      <c r="D37" s="19"/>
      <c r="E37" s="15"/>
      <c r="F37" s="15"/>
      <c r="J37" s="15"/>
      <c r="P37" s="19"/>
    </row>
    <row r="38" spans="1:16" s="2" customFormat="1" ht="15" customHeight="1" x14ac:dyDescent="0.25">
      <c r="D38" s="19"/>
      <c r="E38" s="15"/>
      <c r="F38" s="15"/>
      <c r="J38" s="15"/>
      <c r="P38" s="19"/>
    </row>
    <row r="39" spans="1:16" s="2" customFormat="1" ht="15" customHeight="1" x14ac:dyDescent="0.25">
      <c r="D39" s="19"/>
      <c r="E39" s="15"/>
      <c r="F39" s="15"/>
      <c r="J39" s="15"/>
      <c r="P39" s="19"/>
    </row>
    <row r="40" spans="1:16" s="2" customFormat="1" ht="15" customHeight="1" x14ac:dyDescent="0.25">
      <c r="D40" s="19"/>
      <c r="E40" s="15"/>
      <c r="F40" s="15"/>
      <c r="J40" s="15"/>
      <c r="P40" s="19"/>
    </row>
    <row r="41" spans="1:16" s="2" customFormat="1" ht="15" customHeight="1" x14ac:dyDescent="0.25">
      <c r="D41" s="19"/>
      <c r="E41" s="15"/>
      <c r="F41" s="15"/>
      <c r="J41" s="15"/>
      <c r="P41" s="19"/>
    </row>
    <row r="42" spans="1:16" s="2" customFormat="1" ht="15" customHeight="1" x14ac:dyDescent="0.25">
      <c r="D42" s="19"/>
      <c r="E42" s="15"/>
      <c r="F42" s="15"/>
      <c r="J42" s="15"/>
      <c r="P42" s="19"/>
    </row>
    <row r="43" spans="1:16" s="2" customFormat="1" ht="15" customHeight="1" x14ac:dyDescent="0.25">
      <c r="D43" s="19"/>
      <c r="E43" s="15"/>
      <c r="F43" s="15"/>
      <c r="J43" s="15"/>
      <c r="P43" s="19"/>
    </row>
    <row r="44" spans="1:16" s="2" customFormat="1" ht="15" customHeight="1" x14ac:dyDescent="0.25">
      <c r="D44" s="19"/>
      <c r="E44" s="15"/>
      <c r="F44" s="15"/>
      <c r="J44" s="15"/>
      <c r="P44" s="19"/>
    </row>
    <row r="45" spans="1:16" s="2" customFormat="1" ht="15" customHeight="1" x14ac:dyDescent="0.25">
      <c r="D45" s="19"/>
      <c r="E45" s="15"/>
      <c r="F45" s="15"/>
      <c r="J45" s="15"/>
      <c r="P45" s="19"/>
    </row>
    <row r="46" spans="1:16" s="2" customFormat="1" ht="15" customHeight="1" x14ac:dyDescent="0.25">
      <c r="D46" s="19"/>
      <c r="E46" s="15"/>
      <c r="F46" s="15"/>
      <c r="J46" s="15"/>
      <c r="P46" s="19"/>
    </row>
    <row r="47" spans="1:16" s="2" customFormat="1" ht="15" customHeight="1" x14ac:dyDescent="0.25">
      <c r="D47" s="19"/>
      <c r="E47" s="15"/>
      <c r="F47" s="15"/>
      <c r="J47" s="15"/>
      <c r="P47" s="19"/>
    </row>
    <row r="48" spans="1:16" s="2" customFormat="1" ht="15" customHeight="1" x14ac:dyDescent="0.25">
      <c r="D48" s="19"/>
      <c r="E48" s="15"/>
      <c r="F48" s="15"/>
      <c r="J48" s="15"/>
      <c r="P48" s="19"/>
    </row>
    <row r="49" spans="1:59" s="2" customFormat="1" ht="15" customHeight="1" x14ac:dyDescent="0.25">
      <c r="D49" s="19"/>
      <c r="E49" s="15"/>
      <c r="F49" s="15"/>
      <c r="J49" s="15"/>
      <c r="P49" s="19"/>
    </row>
    <row r="50" spans="1:59" s="2" customFormat="1" ht="15" customHeight="1" x14ac:dyDescent="0.25">
      <c r="D50" s="19"/>
      <c r="E50" s="15"/>
      <c r="F50" s="15"/>
      <c r="J50" s="15"/>
      <c r="P50" s="19"/>
    </row>
    <row r="51" spans="1:59" s="2" customFormat="1" ht="15" customHeight="1" x14ac:dyDescent="0.25">
      <c r="D51" s="19"/>
      <c r="E51" s="15"/>
      <c r="F51" s="15"/>
      <c r="J51" s="15"/>
      <c r="P51" s="19"/>
    </row>
    <row r="52" spans="1:59" s="2" customFormat="1" ht="15" customHeight="1" x14ac:dyDescent="0.25">
      <c r="B52" s="12"/>
      <c r="D52" s="19"/>
      <c r="E52" s="15"/>
      <c r="F52" s="15"/>
      <c r="J52" s="15"/>
      <c r="K52" s="12"/>
      <c r="P52" s="19"/>
    </row>
    <row r="53" spans="1:59" s="2" customFormat="1" ht="15" customHeight="1" x14ac:dyDescent="0.25">
      <c r="B53" s="12"/>
      <c r="D53" s="19"/>
      <c r="E53" s="15"/>
      <c r="F53" s="15"/>
      <c r="J53" s="15"/>
      <c r="K53" s="12"/>
      <c r="P53" s="19"/>
    </row>
    <row r="54" spans="1:59" s="2" customFormat="1" ht="15" customHeight="1" x14ac:dyDescent="0.25">
      <c r="B54" s="12"/>
      <c r="D54" s="19"/>
      <c r="E54" s="15"/>
      <c r="F54" s="15"/>
      <c r="J54" s="15"/>
      <c r="K54" s="12"/>
      <c r="L54" s="12"/>
      <c r="M54" s="12"/>
      <c r="N54" s="12"/>
      <c r="O54" s="12"/>
      <c r="P54" s="20"/>
    </row>
    <row r="55" spans="1:59" s="2" customFormat="1" ht="14.1" customHeight="1" x14ac:dyDescent="0.25">
      <c r="A55" s="12"/>
      <c r="B55" s="12"/>
      <c r="C55" s="12"/>
      <c r="D55" s="19"/>
      <c r="E55" s="15"/>
      <c r="F55" s="15"/>
      <c r="J55" s="15"/>
      <c r="K55" s="12"/>
      <c r="L55" s="12"/>
      <c r="M55" s="12"/>
      <c r="N55" s="12"/>
      <c r="O55" s="12"/>
      <c r="P55" s="20"/>
    </row>
    <row r="56" spans="1:59" s="2" customFormat="1" ht="14.1" customHeight="1" x14ac:dyDescent="0.25">
      <c r="A56" s="12"/>
      <c r="B56" s="12"/>
      <c r="C56" s="12"/>
      <c r="D56" s="19"/>
      <c r="E56" s="15"/>
      <c r="F56" s="15"/>
      <c r="J56" s="15"/>
      <c r="K56" s="12"/>
      <c r="L56" s="12"/>
      <c r="M56" s="12"/>
      <c r="N56" s="12"/>
      <c r="O56" s="12"/>
      <c r="P56" s="20"/>
    </row>
    <row r="57" spans="1:59" ht="14.1" customHeight="1" x14ac:dyDescent="0.25">
      <c r="C57" s="12"/>
      <c r="D57" s="20"/>
      <c r="E57" s="16"/>
      <c r="F57" s="16"/>
      <c r="G57" s="12"/>
      <c r="H57" s="12"/>
      <c r="I57" s="12"/>
      <c r="J57" s="16"/>
      <c r="K57" s="12"/>
      <c r="L57" s="12"/>
      <c r="M57" s="12"/>
      <c r="N57" s="12"/>
      <c r="O57" s="12"/>
      <c r="P57" s="20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59" ht="14.1" customHeight="1" x14ac:dyDescent="0.25">
      <c r="C58" s="12"/>
      <c r="D58" s="20"/>
      <c r="E58" s="16"/>
      <c r="F58" s="16"/>
      <c r="G58" s="12"/>
      <c r="H58" s="12"/>
      <c r="I58" s="12"/>
      <c r="J58" s="16"/>
      <c r="L58" s="12"/>
      <c r="M58" s="12"/>
      <c r="N58" s="12"/>
      <c r="O58" s="12"/>
      <c r="P58" s="20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59" ht="14.1" customHeight="1" x14ac:dyDescent="0.25">
      <c r="C59" s="12"/>
      <c r="D59" s="20"/>
      <c r="E59" s="16"/>
      <c r="F59" s="16"/>
      <c r="G59" s="12"/>
      <c r="H59" s="12"/>
      <c r="I59" s="12"/>
      <c r="J59" s="16"/>
      <c r="L59" s="12"/>
      <c r="M59" s="12"/>
      <c r="N59" s="12"/>
      <c r="O59" s="12"/>
      <c r="P59" s="20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0" spans="1:59" ht="14.1" customHeight="1" x14ac:dyDescent="0.25">
      <c r="C60" s="12"/>
      <c r="D60" s="20"/>
      <c r="E60" s="16"/>
      <c r="F60" s="16"/>
      <c r="G60" s="12"/>
      <c r="H60" s="12"/>
      <c r="I60" s="12"/>
      <c r="J60" s="16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</row>
    <row r="61" spans="1:59" ht="14.1" customHeight="1" x14ac:dyDescent="0.25">
      <c r="D61" s="20"/>
      <c r="E61" s="16"/>
      <c r="F61" s="16"/>
      <c r="G61" s="12"/>
      <c r="H61" s="12"/>
      <c r="I61" s="12"/>
      <c r="J61" s="16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</row>
    <row r="62" spans="1:59" ht="14.1" customHeight="1" x14ac:dyDescent="0.25">
      <c r="D62" s="20"/>
      <c r="E62" s="16"/>
      <c r="F62" s="16"/>
      <c r="G62" s="12"/>
      <c r="H62" s="12"/>
      <c r="I62" s="12"/>
      <c r="J62" s="16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3" spans="1:59" ht="14.1" customHeight="1" x14ac:dyDescent="0.25">
      <c r="Q63" s="115"/>
    </row>
    <row r="65" spans="17:17" ht="14.1" customHeight="1" x14ac:dyDescent="0.25">
      <c r="Q65" s="115"/>
    </row>
    <row r="67" spans="17:17" ht="14.1" customHeight="1" x14ac:dyDescent="0.25">
      <c r="Q67" s="115"/>
    </row>
    <row r="69" spans="17:17" ht="14.1" customHeight="1" x14ac:dyDescent="0.25">
      <c r="Q69" s="115"/>
    </row>
    <row r="71" spans="17:17" ht="14.1" customHeight="1" x14ac:dyDescent="0.25">
      <c r="Q71" s="115"/>
    </row>
    <row r="73" spans="17:17" ht="14.1" customHeight="1" x14ac:dyDescent="0.25">
      <c r="Q73" s="115"/>
    </row>
    <row r="75" spans="17:17" ht="14.1" customHeight="1" x14ac:dyDescent="0.25">
      <c r="Q75" s="115"/>
    </row>
    <row r="77" spans="17:17" ht="14.1" customHeight="1" x14ac:dyDescent="0.25">
      <c r="Q77" s="115"/>
    </row>
  </sheetData>
  <sheetProtection algorithmName="SHA-512" hashValue="XTzoBpOw6XEr/1KbqidLjIU/1CrBMXqZ3ZX7mNHxZKRG5aq5OFWDaZVY1nn73Kgb1byXXfEBK3xherKGfK9c4w==" saltValue="fvk0wZLYl1BiC0apZvKDiw==" spinCount="100000" sheet="1" objects="1" scenarios="1" sort="0"/>
  <mergeCells count="22">
    <mergeCell ref="L13:M13"/>
    <mergeCell ref="D2:H2"/>
    <mergeCell ref="B3:B4"/>
    <mergeCell ref="L3:O3"/>
    <mergeCell ref="L4:M4"/>
    <mergeCell ref="N4:O4"/>
    <mergeCell ref="L5:M5"/>
    <mergeCell ref="N5:O5"/>
    <mergeCell ref="L7:O7"/>
    <mergeCell ref="L8:M8"/>
    <mergeCell ref="N8:O8"/>
    <mergeCell ref="L9:M9"/>
    <mergeCell ref="L11:O11"/>
    <mergeCell ref="L24:O26"/>
    <mergeCell ref="D27:I28"/>
    <mergeCell ref="L27:O28"/>
    <mergeCell ref="L14:M14"/>
    <mergeCell ref="L15:M15"/>
    <mergeCell ref="L16:M16"/>
    <mergeCell ref="L18:O18"/>
    <mergeCell ref="O22:P22"/>
    <mergeCell ref="O23:P23"/>
  </mergeCells>
  <conditionalFormatting sqref="R2:BS26">
    <cfRule type="expression" dxfId="9" priority="1">
      <formula>IF(ISBLANK($A$1),TRUE,FALSE)</formula>
    </cfRule>
  </conditionalFormatting>
  <conditionalFormatting sqref="AJ4:BS26">
    <cfRule type="containsErrors" dxfId="8" priority="2">
      <formula>ISERROR(AJ4)</formula>
    </cfRule>
  </conditionalFormatting>
  <dataValidations count="2">
    <dataValidation type="list" showInputMessage="1" showErrorMessage="1" sqref="H4">
      <formula1>$T$4:$T$9</formula1>
    </dataValidation>
    <dataValidation type="list" showInputMessage="1" showErrorMessage="1" sqref="H5:H26">
      <formula1>$T$4:$T$11</formula1>
    </dataValidation>
  </dataValidations>
  <hyperlinks>
    <hyperlink ref="L27" r:id="rId1" display="https://youtu.be/myxUd_RfmoI"/>
  </hyperlinks>
  <printOptions horizontalCentered="1"/>
  <pageMargins left="0.5" right="0.5" top="0.5" bottom="0.7" header="0" footer="0.3"/>
  <pageSetup orientation="landscape" r:id="rId2"/>
  <headerFooter>
    <oddFooter>&amp;L&amp;8Printed &amp;D  &amp;T&amp;C&amp;8Pulaski County Schools&amp;R&amp;8Page &amp;P of &amp;N</oddFooter>
  </headerFooter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77"/>
  <sheetViews>
    <sheetView showGridLines="0" zoomScaleNormal="100" workbookViewId="0"/>
  </sheetViews>
  <sheetFormatPr defaultColWidth="9.140625" defaultRowHeight="14.1" customHeight="1" x14ac:dyDescent="0.25"/>
  <cols>
    <col min="1" max="1" width="2.7109375" style="12" customWidth="1"/>
    <col min="2" max="2" width="113.5703125" style="12" customWidth="1"/>
    <col min="3" max="3" width="2.7109375" style="104" customWidth="1"/>
    <col min="4" max="4" width="6.42578125" style="106" customWidth="1"/>
    <col min="5" max="5" width="10.42578125" style="109" customWidth="1"/>
    <col min="6" max="6" width="7" style="109" customWidth="1"/>
    <col min="7" max="7" width="7" style="110" customWidth="1"/>
    <col min="8" max="8" width="8.42578125" style="110" customWidth="1"/>
    <col min="9" max="9" width="41.85546875" style="111" customWidth="1"/>
    <col min="10" max="10" width="2.7109375" style="112" customWidth="1"/>
    <col min="11" max="11" width="2.7109375" style="104" customWidth="1"/>
    <col min="12" max="12" width="14.42578125" style="104" customWidth="1"/>
    <col min="13" max="13" width="2" style="104" bestFit="1" customWidth="1"/>
    <col min="14" max="15" width="10.5703125" style="104" customWidth="1"/>
    <col min="16" max="16" width="2.5703125" style="106" customWidth="1"/>
    <col min="17" max="17" width="14" style="2" customWidth="1"/>
    <col min="18" max="18" width="8.140625" style="2" bestFit="1" customWidth="1"/>
    <col min="19" max="20" width="9.140625" style="2" customWidth="1"/>
    <col min="21" max="22" width="10.7109375" style="2" customWidth="1"/>
    <col min="23" max="35" width="9.140625" style="2" customWidth="1"/>
    <col min="36" max="48" width="9.140625" style="2"/>
    <col min="49" max="56" width="9.140625" style="2" customWidth="1"/>
    <col min="57" max="59" width="9.140625" style="2"/>
    <col min="60" max="16384" width="9.140625" style="12"/>
  </cols>
  <sheetData>
    <row r="1" spans="1:73" s="81" customFormat="1" ht="10.5" customHeight="1" x14ac:dyDescent="0.3">
      <c r="A1" s="1"/>
      <c r="B1" s="82"/>
      <c r="D1" s="83"/>
      <c r="E1" s="84"/>
      <c r="F1" s="84"/>
      <c r="G1" s="82"/>
      <c r="H1" s="82"/>
      <c r="I1" s="85"/>
      <c r="J1" s="86"/>
      <c r="M1" s="129"/>
      <c r="N1" s="83"/>
      <c r="O1" s="83"/>
      <c r="P1" s="83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U1" s="87"/>
    </row>
    <row r="2" spans="1:73" s="81" customFormat="1" ht="18.75" customHeight="1" x14ac:dyDescent="0.35">
      <c r="B2" s="79" t="s">
        <v>78</v>
      </c>
      <c r="D2" s="142" t="str">
        <f>IF($N$4="","",$N$4)</f>
        <v/>
      </c>
      <c r="E2" s="142"/>
      <c r="F2" s="142"/>
      <c r="G2" s="142"/>
      <c r="H2" s="142"/>
      <c r="I2" s="120" t="str">
        <f>IF($N$8="","",$N$8)</f>
        <v/>
      </c>
      <c r="J2" s="120"/>
      <c r="K2" s="121"/>
      <c r="L2" s="122"/>
      <c r="M2" s="122"/>
      <c r="N2" s="122"/>
      <c r="O2" s="28"/>
      <c r="P2" s="29"/>
      <c r="Q2" s="87"/>
      <c r="R2" s="11" t="s">
        <v>23</v>
      </c>
      <c r="S2" s="4"/>
      <c r="T2" s="4"/>
      <c r="U2" s="4"/>
      <c r="V2" s="4"/>
      <c r="W2" s="6"/>
      <c r="X2" s="68">
        <v>1</v>
      </c>
      <c r="Y2" s="68">
        <v>2</v>
      </c>
      <c r="Z2" s="68">
        <v>3</v>
      </c>
      <c r="AA2" s="68">
        <v>4</v>
      </c>
      <c r="AB2" s="69">
        <v>5</v>
      </c>
      <c r="AC2" s="70">
        <v>6</v>
      </c>
      <c r="AD2" s="70">
        <v>7</v>
      </c>
      <c r="AE2" s="70">
        <v>8</v>
      </c>
      <c r="AF2" s="70">
        <v>9</v>
      </c>
      <c r="AG2" s="70">
        <v>10</v>
      </c>
      <c r="AH2" s="70">
        <v>11</v>
      </c>
      <c r="AI2" s="70">
        <v>12</v>
      </c>
      <c r="AJ2" s="65">
        <v>1</v>
      </c>
      <c r="AK2" s="66">
        <v>2</v>
      </c>
      <c r="AL2" s="66">
        <v>3</v>
      </c>
      <c r="AM2" s="66">
        <v>4</v>
      </c>
      <c r="AN2" s="67">
        <v>5</v>
      </c>
      <c r="AO2" s="67">
        <v>6</v>
      </c>
      <c r="AP2" s="67">
        <v>7</v>
      </c>
      <c r="AQ2" s="67">
        <v>8</v>
      </c>
      <c r="AR2" s="67">
        <v>9</v>
      </c>
      <c r="AS2" s="67">
        <v>10</v>
      </c>
      <c r="AT2" s="67">
        <v>11</v>
      </c>
      <c r="AU2" s="67">
        <v>12</v>
      </c>
      <c r="AV2" s="62">
        <v>1</v>
      </c>
      <c r="AW2" s="63">
        <v>2</v>
      </c>
      <c r="AX2" s="63">
        <v>3</v>
      </c>
      <c r="AY2" s="63">
        <v>4</v>
      </c>
      <c r="AZ2" s="64">
        <v>5</v>
      </c>
      <c r="BA2" s="62">
        <v>6</v>
      </c>
      <c r="BB2" s="62">
        <v>7</v>
      </c>
      <c r="BC2" s="62">
        <v>8</v>
      </c>
      <c r="BD2" s="62">
        <v>9</v>
      </c>
      <c r="BE2" s="62">
        <v>10</v>
      </c>
      <c r="BF2" s="62">
        <v>11</v>
      </c>
      <c r="BG2" s="62">
        <v>12</v>
      </c>
      <c r="BH2" s="58">
        <v>1</v>
      </c>
      <c r="BI2" s="59">
        <v>2</v>
      </c>
      <c r="BJ2" s="59">
        <v>3</v>
      </c>
      <c r="BK2" s="59">
        <v>4</v>
      </c>
      <c r="BL2" s="60">
        <v>5</v>
      </c>
      <c r="BM2" s="58">
        <v>6</v>
      </c>
      <c r="BN2" s="58">
        <v>7</v>
      </c>
      <c r="BO2" s="58">
        <v>8</v>
      </c>
      <c r="BP2" s="58">
        <v>9</v>
      </c>
      <c r="BQ2" s="58">
        <v>10</v>
      </c>
      <c r="BR2" s="58">
        <v>11</v>
      </c>
      <c r="BS2" s="58">
        <v>12</v>
      </c>
    </row>
    <row r="3" spans="1:73" s="2" customFormat="1" ht="18.75" customHeight="1" thickBot="1" x14ac:dyDescent="0.35">
      <c r="B3" s="156" t="str">
        <f>IF($N$4="","",IF($N$8="",$N$4,$N$4&amp;"  ("&amp;N8&amp;")"))</f>
        <v/>
      </c>
      <c r="C3" s="88"/>
      <c r="D3" s="89" t="s">
        <v>22</v>
      </c>
      <c r="E3" s="89" t="s">
        <v>20</v>
      </c>
      <c r="F3" s="89" t="s">
        <v>19</v>
      </c>
      <c r="G3" s="89" t="s">
        <v>21</v>
      </c>
      <c r="H3" s="90" t="s">
        <v>72</v>
      </c>
      <c r="I3" s="91" t="s">
        <v>18</v>
      </c>
      <c r="J3" s="92"/>
      <c r="K3" s="30"/>
      <c r="L3" s="157" t="s">
        <v>62</v>
      </c>
      <c r="M3" s="157"/>
      <c r="N3" s="157"/>
      <c r="O3" s="157"/>
      <c r="P3" s="31"/>
      <c r="Q3" s="18"/>
      <c r="R3" s="43">
        <v>0</v>
      </c>
      <c r="S3" s="44" t="s">
        <v>71</v>
      </c>
      <c r="T3" s="44" t="s">
        <v>65</v>
      </c>
      <c r="U3" s="44" t="s">
        <v>69</v>
      </c>
      <c r="V3" s="44" t="s">
        <v>70</v>
      </c>
      <c r="W3" s="45" t="s">
        <v>11</v>
      </c>
      <c r="X3" s="71" t="s">
        <v>5</v>
      </c>
      <c r="Y3" s="71" t="s">
        <v>6</v>
      </c>
      <c r="Z3" s="71" t="s">
        <v>7</v>
      </c>
      <c r="AA3" s="71" t="s">
        <v>8</v>
      </c>
      <c r="AB3" s="71" t="s">
        <v>9</v>
      </c>
      <c r="AC3" s="71" t="s">
        <v>10</v>
      </c>
      <c r="AD3" s="71" t="s">
        <v>36</v>
      </c>
      <c r="AE3" s="71" t="s">
        <v>26</v>
      </c>
      <c r="AF3" s="71" t="s">
        <v>28</v>
      </c>
      <c r="AG3" s="71" t="s">
        <v>30</v>
      </c>
      <c r="AH3" s="71" t="s">
        <v>32</v>
      </c>
      <c r="AI3" s="71" t="s">
        <v>34</v>
      </c>
      <c r="AJ3" s="50" t="s">
        <v>75</v>
      </c>
      <c r="AK3" s="50" t="s">
        <v>0</v>
      </c>
      <c r="AL3" s="50" t="s">
        <v>1</v>
      </c>
      <c r="AM3" s="50" t="s">
        <v>2</v>
      </c>
      <c r="AN3" s="50" t="s">
        <v>3</v>
      </c>
      <c r="AO3" s="50" t="s">
        <v>4</v>
      </c>
      <c r="AP3" s="50" t="s">
        <v>25</v>
      </c>
      <c r="AQ3" s="50" t="s">
        <v>27</v>
      </c>
      <c r="AR3" s="50" t="s">
        <v>29</v>
      </c>
      <c r="AS3" s="50" t="s">
        <v>31</v>
      </c>
      <c r="AT3" s="50" t="s">
        <v>33</v>
      </c>
      <c r="AU3" s="50" t="s">
        <v>35</v>
      </c>
      <c r="AV3" s="56" t="s">
        <v>77</v>
      </c>
      <c r="AW3" s="56" t="s">
        <v>13</v>
      </c>
      <c r="AX3" s="56" t="s">
        <v>14</v>
      </c>
      <c r="AY3" s="56" t="s">
        <v>15</v>
      </c>
      <c r="AZ3" s="56" t="s">
        <v>16</v>
      </c>
      <c r="BA3" s="56" t="s">
        <v>17</v>
      </c>
      <c r="BB3" s="56" t="s">
        <v>37</v>
      </c>
      <c r="BC3" s="56" t="s">
        <v>38</v>
      </c>
      <c r="BD3" s="56" t="s">
        <v>39</v>
      </c>
      <c r="BE3" s="56" t="s">
        <v>40</v>
      </c>
      <c r="BF3" s="56" t="s">
        <v>41</v>
      </c>
      <c r="BG3" s="56" t="s">
        <v>42</v>
      </c>
      <c r="BH3" s="54" t="s">
        <v>43</v>
      </c>
      <c r="BI3" s="54" t="s">
        <v>44</v>
      </c>
      <c r="BJ3" s="54" t="s">
        <v>45</v>
      </c>
      <c r="BK3" s="54" t="s">
        <v>46</v>
      </c>
      <c r="BL3" s="54" t="s">
        <v>47</v>
      </c>
      <c r="BM3" s="54" t="s">
        <v>48</v>
      </c>
      <c r="BN3" s="54" t="s">
        <v>49</v>
      </c>
      <c r="BO3" s="54" t="s">
        <v>50</v>
      </c>
      <c r="BP3" s="54" t="s">
        <v>51</v>
      </c>
      <c r="BQ3" s="54" t="s">
        <v>52</v>
      </c>
      <c r="BR3" s="54" t="s">
        <v>53</v>
      </c>
      <c r="BS3" s="54" t="s">
        <v>54</v>
      </c>
    </row>
    <row r="4" spans="1:73" s="2" customFormat="1" ht="18.75" customHeight="1" thickTop="1" thickBot="1" x14ac:dyDescent="0.3">
      <c r="B4" s="156"/>
      <c r="C4" s="88"/>
      <c r="D4" s="7">
        <v>0</v>
      </c>
      <c r="E4" s="8">
        <v>42590</v>
      </c>
      <c r="F4" s="5" t="str">
        <f>IFERROR(IF(COUNT(G$4:G4)=0,"",IF(H4="Hold",F3,IF(ISNUMBER(U4),G4,F3+V4))),"")</f>
        <v/>
      </c>
      <c r="G4" s="13"/>
      <c r="H4" s="26"/>
      <c r="I4" s="17"/>
      <c r="J4" s="93"/>
      <c r="K4" s="30"/>
      <c r="L4" s="145" t="s">
        <v>24</v>
      </c>
      <c r="M4" s="145"/>
      <c r="N4" s="147"/>
      <c r="O4" s="147"/>
      <c r="P4" s="32"/>
      <c r="Q4" s="18"/>
      <c r="R4" s="46">
        <v>1</v>
      </c>
      <c r="S4" s="47" t="e">
        <f t="shared" ref="S4:S26" si="0">IF(OR(ISTEXT($G4),ISBLANK($G4)),NA(),$G4)</f>
        <v>#N/A</v>
      </c>
      <c r="T4" s="52" t="s">
        <v>64</v>
      </c>
      <c r="U4" s="52" t="str">
        <f>IF(H4="30 Mins",$N$19,IF(H4="45 Mins",$N$20,IF(H4="60 Mins",$N$21,IF(H4="Alt 1",$N$22,IF(H4="Alt 2",$N$23,IF(H4="Alt 3",$N$24,IF(H4="Alt 4",$N$25,IF(H4="Alt 5",#REF!,IF(H4="Change",V3,"")))))))))</f>
        <v/>
      </c>
      <c r="V4" s="53" t="e">
        <f>IF(COUNT(U$4:U4)=0,NA(),IF(ISNUMBER(U4),U4,V3))</f>
        <v>#N/A</v>
      </c>
      <c r="W4" s="48" t="e">
        <f t="shared" ref="W4:W26" si="1">IF(ISNUMBER(U4),E4-3,NA())</f>
        <v>#N/A</v>
      </c>
      <c r="X4" s="72" t="str">
        <f>IF(AND(ISNUMBER($S4),COUNT($U$4:$U4)=X$2),$S4,"")</f>
        <v/>
      </c>
      <c r="Y4" s="72" t="str">
        <f>IF(AND(ISNUMBER($S4),COUNT($U$4:$U4)=Y$2),$S4,"")</f>
        <v/>
      </c>
      <c r="Z4" s="72" t="str">
        <f>IF(AND(ISNUMBER($S4),COUNT($U$4:$U4)=Z$2),$S4,"")</f>
        <v/>
      </c>
      <c r="AA4" s="72" t="str">
        <f>IF(AND(ISNUMBER($S4),COUNT($U$4:$U4)=AA$2),$S4,"")</f>
        <v/>
      </c>
      <c r="AB4" s="72" t="str">
        <f>IF(AND(ISNUMBER($S4),COUNT($U$4:$U4)=AB$2),$S4,"")</f>
        <v/>
      </c>
      <c r="AC4" s="72" t="str">
        <f>IF(AND(ISNUMBER($S4),COUNT($U$4:$U4)=AC$2),$S4,"")</f>
        <v/>
      </c>
      <c r="AD4" s="72" t="str">
        <f>IF(AND(ISNUMBER($S4),COUNT($U$4:$U4)=AD$2),$S4,"")</f>
        <v/>
      </c>
      <c r="AE4" s="72" t="str">
        <f>IF(AND(ISNUMBER($S4),COUNT($U$4:$U4)=AE$2),$S4,"")</f>
        <v/>
      </c>
      <c r="AF4" s="72" t="str">
        <f>IF(AND(ISNUMBER($S4),COUNT($U$4:$U4)=AF$2),$S4,"")</f>
        <v/>
      </c>
      <c r="AG4" s="72" t="str">
        <f>IF(AND(ISNUMBER($S4),COUNT($U$4:$U4)=AG$2),$S4,"")</f>
        <v/>
      </c>
      <c r="AH4" s="72" t="str">
        <f>IF(AND(ISNUMBER($S4),COUNT($U$4:$U4)=AH$2),$S4,"")</f>
        <v/>
      </c>
      <c r="AI4" s="72" t="str">
        <f>IF(AND(ISNUMBER($S4),COUNT($U$4:$U4)=AI$2),$S4,"")</f>
        <v/>
      </c>
      <c r="AJ4" s="51" t="e">
        <f>IFERROR(IF(COUNT($U$4:$U4)&lt;&gt;AJ$2,NA(),SLOPE(X$4:X$26,$R$4:$R$26)*($R4-COUNTIF(BH$4:BH4,"Hold"))+INTERCEPT(X$4:X$26,$R$4:$R$26)),NA())</f>
        <v>#N/A</v>
      </c>
      <c r="AK4" s="51" t="e">
        <f>IFERROR(IF(COUNT($U$4:$U4)&lt;&gt;AK$2,NA(),SLOPE(Y$4:Y$26,$R$4:$R$26)*($R4-COUNTIF(BI$4:BI4,"Hold"))+INTERCEPT(Y$4:Y$26,$R$4:$R$26)),NA())</f>
        <v>#N/A</v>
      </c>
      <c r="AL4" s="51" t="e">
        <f>IFERROR(IF(COUNT($U$4:$U4)&lt;&gt;AL$2,NA(),SLOPE(Z$4:Z$26,$R$4:$R$26)*($R4-COUNTIF(BJ$4:BJ4,"Hold"))+INTERCEPT(Z$4:Z$26,$R$4:$R$26)),NA())</f>
        <v>#N/A</v>
      </c>
      <c r="AM4" s="51" t="e">
        <f>IFERROR(IF(COUNT($U$4:$U4)&lt;&gt;AM$2,NA(),SLOPE(AA$4:AA$26,$R$4:$R$26)*($R4-COUNTIF(BK$4:BK4,"Hold"))+INTERCEPT(AA$4:AA$26,$R$4:$R$26)),NA())</f>
        <v>#N/A</v>
      </c>
      <c r="AN4" s="51" t="e">
        <f>IFERROR(IF(COUNT($U$4:$U4)&lt;&gt;AN$2,NA(),SLOPE(AB$4:AB$26,$R$4:$R$26)*($R4-COUNTIF(BL$4:BL4,"Hold"))+INTERCEPT(AB$4:AB$26,$R$4:$R$26)),NA())</f>
        <v>#N/A</v>
      </c>
      <c r="AO4" s="51" t="e">
        <f>IFERROR(IF(COUNT($U$4:$U4)&lt;&gt;AO$2,NA(),SLOPE(AC$4:AC$26,$R$4:$R$26)*($R4-COUNTIF(BM$4:BM4,"Hold"))+INTERCEPT(AC$4:AC$26,$R$4:$R$26)),NA())</f>
        <v>#N/A</v>
      </c>
      <c r="AP4" s="51" t="e">
        <f>IFERROR(IF(COUNT($U$4:$U4)&lt;&gt;AP$2,NA(),SLOPE(AD$4:AD$26,$R$4:$R$26)*($R4-COUNTIF(BN$4:BN4,"Hold"))+INTERCEPT(AD$4:AD$26,$R$4:$R$26)),NA())</f>
        <v>#N/A</v>
      </c>
      <c r="AQ4" s="51" t="e">
        <f>IFERROR(IF(COUNT($U$4:$U4)&lt;&gt;AQ$2,NA(),SLOPE(AE$4:AE$26,$R$4:$R$26)*($R4-COUNTIF(BO$4:BO4,"Hold"))+INTERCEPT(AE$4:AE$26,$R$4:$R$26)),NA())</f>
        <v>#N/A</v>
      </c>
      <c r="AR4" s="51" t="e">
        <f>IFERROR(IF(COUNT($U$4:$U4)&lt;&gt;AR$2,NA(),SLOPE(AF$4:AF$26,$R$4:$R$26)*($R4-COUNTIF(BP$4:BP4,"Hold"))+INTERCEPT(AF$4:AF$26,$R$4:$R$26)),NA())</f>
        <v>#N/A</v>
      </c>
      <c r="AS4" s="51" t="e">
        <f>IFERROR(IF(COUNT($U$4:$U4)&lt;&gt;AS$2,NA(),SLOPE(AG$4:AG$26,$R$4:$R$26)*($R4-COUNTIF(BQ$4:BQ4,"Hold"))+INTERCEPT(AG$4:AG$26,$R$4:$R$26)),NA())</f>
        <v>#N/A</v>
      </c>
      <c r="AT4" s="51" t="e">
        <f>IFERROR(IF(COUNT($U$4:$U4)&lt;&gt;AT$2,NA(),SLOPE(AH$4:AH$26,$R$4:$R$26)*($R4-COUNTIF(BR$4:BR4,"Hold"))+INTERCEPT(AH$4:AH$26,$R$4:$R$26)),NA())</f>
        <v>#N/A</v>
      </c>
      <c r="AU4" s="51" t="e">
        <f>IFERROR(IF(COUNT($U$4:$U4)&lt;&gt;AU$2,NA(),SLOPE(AI$4:AI$26,$R$4:$R$26)*($R4-COUNTIF(BS$4:BS4,"Hold"))+INTERCEPT(AI$4:AI$26,$R$4:$R$26)),NA())</f>
        <v>#N/A</v>
      </c>
      <c r="AV4" s="57" t="e">
        <f>IF(AND(ISNUMBER($U4),COUNT($U$4:$U4)=AV$2),$G4,IF($H4="Hold",AV3,IF(COUNT($U$4:$U4)=AV$2,$V4+AV3,NA())))</f>
        <v>#N/A</v>
      </c>
      <c r="AW4" s="57" t="e">
        <f>IF(AND(ISNUMBER($U4),COUNT($U$4:$U4)=AW$2),$G4,IF($H4="Hold",AW3,IF(COUNT($U$4:$U4)=AW$2,$V4+AW3,NA())))</f>
        <v>#N/A</v>
      </c>
      <c r="AX4" s="57" t="e">
        <f>IF(AND(ISNUMBER($U4),COUNT($U$4:$U4)=AX$2),$G4,IF($H4="Hold",AX3,IF(COUNT($U$4:$U4)=AX$2,$V4+AX3,NA())))</f>
        <v>#N/A</v>
      </c>
      <c r="AY4" s="57" t="e">
        <f>IF(AND(ISNUMBER($U4),COUNT($U$4:$U4)=AY$2),$G4,IF($H4="Hold",AY3,IF(COUNT($U$4:$U4)=AY$2,$V4+AY3,NA())))</f>
        <v>#N/A</v>
      </c>
      <c r="AZ4" s="57" t="e">
        <f>IF(AND(ISNUMBER($U4),COUNT($U$4:$U4)=AZ$2),$G4,IF($H4="Hold",AZ3,IF(COUNT($U$4:$U4)=AZ$2,$V4+AZ3,NA())))</f>
        <v>#N/A</v>
      </c>
      <c r="BA4" s="57" t="e">
        <f>IF(AND(ISNUMBER($U4),COUNT($U$4:$U4)=BA$2),$G4,IF($H4="Hold",BA3,IF(COUNT($U$4:$U4)=BA$2,$V4+BA3,NA())))</f>
        <v>#N/A</v>
      </c>
      <c r="BB4" s="57" t="e">
        <f>IF(AND(ISNUMBER($U4),COUNT($U$4:$U4)=BB$2),$G4,IF($H4="Hold",BB3,IF(COUNT($U$4:$U4)=BB$2,$V4+BB3,NA())))</f>
        <v>#N/A</v>
      </c>
      <c r="BC4" s="57" t="e">
        <f>IF(AND(ISNUMBER($U4),COUNT($U$4:$U4)=BC$2),$G4,IF($H4="Hold",BC3,IF(COUNT($U$4:$U4)=BC$2,$V4+BC3,NA())))</f>
        <v>#N/A</v>
      </c>
      <c r="BD4" s="57" t="e">
        <f>IF(AND(ISNUMBER($U4),COUNT($U$4:$U4)=BD$2),$G4,IF($H4="Hold",BD3,IF(COUNT($U$4:$U4)=BD$2,$V4+BD3,NA())))</f>
        <v>#N/A</v>
      </c>
      <c r="BE4" s="57" t="e">
        <f>IF(AND(ISNUMBER($U4),COUNT($U$4:$U4)=BE$2),$G4,IF($H4="Hold",BE3,IF(COUNT($U$4:$U4)=BE$2,$V4+BE3,NA())))</f>
        <v>#N/A</v>
      </c>
      <c r="BF4" s="57" t="e">
        <f>IF(AND(ISNUMBER($U4),COUNT($U$4:$U4)=BF$2),$G4,IF($H4="Hold",BF3,IF(COUNT($U$4:$U4)=BF$2,$V4+BF3,NA())))</f>
        <v>#N/A</v>
      </c>
      <c r="BG4" s="57" t="e">
        <f>IF(AND(ISNUMBER($U4),COUNT($U$4:$U4)=BG$2),$G4,IF($H4="Hold",BG3,IF(COUNT($U$4:$U4)=BG$2,$V4+BG3,NA())))</f>
        <v>#N/A</v>
      </c>
      <c r="BH4" s="55" t="e">
        <f>IF(AND(COUNT($U$4:$U4)=BH$2,$H4="Hold"),"Hold",NA())</f>
        <v>#N/A</v>
      </c>
      <c r="BI4" s="55" t="e">
        <f>IF(AND(COUNT($U$4:$U4)=BI$2,$H4="Hold"),"Hold",NA())</f>
        <v>#N/A</v>
      </c>
      <c r="BJ4" s="55" t="e">
        <f>IF(AND(COUNT($U$4:$U4)=BJ$2,$H4="Hold"),"Hold",NA())</f>
        <v>#N/A</v>
      </c>
      <c r="BK4" s="55" t="e">
        <f>IF(AND(COUNT($U$4:$U4)=BK$2,$H4="Hold"),"Hold",NA())</f>
        <v>#N/A</v>
      </c>
      <c r="BL4" s="55" t="e">
        <f>IF(AND(COUNT($U$4:$U4)=BL$2,$H4="Hold"),"Hold",NA())</f>
        <v>#N/A</v>
      </c>
      <c r="BM4" s="55" t="e">
        <f>IF(AND(COUNT($U$4:$U4)=BM$2,$H4="Hold"),"Hold",NA())</f>
        <v>#N/A</v>
      </c>
      <c r="BN4" s="55" t="e">
        <f>IF(AND(COUNT($U$4:$U4)=BN$2,$H4="Hold"),"Hold",NA())</f>
        <v>#N/A</v>
      </c>
      <c r="BO4" s="55" t="e">
        <f>IF(AND(COUNT($U$4:$U4)=BO$2,$H4="Hold"),"Hold",NA())</f>
        <v>#N/A</v>
      </c>
      <c r="BP4" s="55" t="e">
        <f>IF(AND(COUNT($U$4:$U4)=BP$2,$H4="Hold"),"Hold",NA())</f>
        <v>#N/A</v>
      </c>
      <c r="BQ4" s="55" t="e">
        <f>IF(AND(COUNT($U$4:$U4)=BQ$2,$H4="Hold"),"Hold",NA())</f>
        <v>#N/A</v>
      </c>
      <c r="BR4" s="55" t="e">
        <f>IF(AND(COUNT($U$4:$U4)=BR$2,$H4="Hold"),"Hold",NA())</f>
        <v>#N/A</v>
      </c>
      <c r="BS4" s="55" t="e">
        <f>IF(AND(COUNT($U$4:$U4)=BS$2,$H4="Hold"),"Hold",NA())</f>
        <v>#N/A</v>
      </c>
    </row>
    <row r="5" spans="1:73" s="2" customFormat="1" ht="18.75" customHeight="1" thickTop="1" thickBot="1" x14ac:dyDescent="0.3">
      <c r="B5" s="21"/>
      <c r="C5" s="88"/>
      <c r="D5" s="9">
        <f>D4+2</f>
        <v>2</v>
      </c>
      <c r="E5" s="10">
        <f>E4+14</f>
        <v>42604</v>
      </c>
      <c r="F5" s="5" t="str">
        <f>IFERROR(IF(COUNT(G$4:G5)=0,"",IF(H5="Hold",F4,IF(ISNUMBER(U5),G5,F4+V5))),"")</f>
        <v/>
      </c>
      <c r="G5" s="13"/>
      <c r="H5" s="27"/>
      <c r="I5" s="17"/>
      <c r="J5" s="93"/>
      <c r="K5" s="30"/>
      <c r="L5" s="144" t="s">
        <v>12</v>
      </c>
      <c r="M5" s="144"/>
      <c r="N5" s="159"/>
      <c r="O5" s="159"/>
      <c r="P5" s="33"/>
      <c r="R5" s="46">
        <v>2</v>
      </c>
      <c r="S5" s="47" t="e">
        <f t="shared" si="0"/>
        <v>#N/A</v>
      </c>
      <c r="T5" s="47" t="s">
        <v>55</v>
      </c>
      <c r="U5" s="52" t="str">
        <f>IF(H5="30 Mins",$N$19,IF(H5="45 Mins",$N$20,IF(H5="60 Mins",$N$21,IF(H5="Alt 1",$N$22,IF(H5="Alt 2",$N$23,IF(H5="Alt 3",$N$24,IF(H5="Alt 4",$N$25,IF(H5="Alt 5",#REF!,IF(H5="Change",V4,"")))))))))</f>
        <v/>
      </c>
      <c r="V5" s="53" t="e">
        <f>IF(COUNT(U$4:U5)=0,NA(),IF(ISNUMBER(U5),U5,V4))</f>
        <v>#N/A</v>
      </c>
      <c r="W5" s="48" t="e">
        <f t="shared" si="1"/>
        <v>#N/A</v>
      </c>
      <c r="X5" s="72" t="str">
        <f>IF(AND(ISNUMBER($S5),COUNT($U$4:$U5)=X$2),$S5,"")</f>
        <v/>
      </c>
      <c r="Y5" s="72" t="str">
        <f>IF(AND(ISNUMBER($S5),COUNT($U$4:$U5)=Y$2),$S5,"")</f>
        <v/>
      </c>
      <c r="Z5" s="72" t="str">
        <f>IF(AND(ISNUMBER($S5),COUNT($U$4:$U5)=Z$2),$S5,"")</f>
        <v/>
      </c>
      <c r="AA5" s="72" t="str">
        <f>IF(AND(ISNUMBER($S5),COUNT($U$4:$U5)=AA$2),$S5,"")</f>
        <v/>
      </c>
      <c r="AB5" s="72" t="str">
        <f>IF(AND(ISNUMBER($S5),COUNT($U$4:$U5)=AB$2),$S5,"")</f>
        <v/>
      </c>
      <c r="AC5" s="72" t="str">
        <f>IF(AND(ISNUMBER($S5),COUNT($U$4:$U5)=AC$2),$S5,"")</f>
        <v/>
      </c>
      <c r="AD5" s="72" t="str">
        <f>IF(AND(ISNUMBER($S5),COUNT($U$4:$U5)=AD$2),$S5,"")</f>
        <v/>
      </c>
      <c r="AE5" s="72" t="str">
        <f>IF(AND(ISNUMBER($S5),COUNT($U$4:$U5)=AE$2),$S5,"")</f>
        <v/>
      </c>
      <c r="AF5" s="72" t="str">
        <f>IF(AND(ISNUMBER($S5),COUNT($U$4:$U5)=AF$2),$S5,"")</f>
        <v/>
      </c>
      <c r="AG5" s="72" t="str">
        <f>IF(AND(ISNUMBER($S5),COUNT($U$4:$U5)=AG$2),$S5,"")</f>
        <v/>
      </c>
      <c r="AH5" s="72" t="str">
        <f>IF(AND(ISNUMBER($S5),COUNT($U$4:$U5)=AH$2),$S5,"")</f>
        <v/>
      </c>
      <c r="AI5" s="72" t="str">
        <f>IF(AND(ISNUMBER($S5),COUNT($U$4:$U5)=AI$2),$S5,"")</f>
        <v/>
      </c>
      <c r="AJ5" s="51" t="e">
        <f>IFERROR(IF(COUNT($U$4:$U5)&lt;&gt;AJ$2,NA(),SLOPE(X$4:X$26,$R$4:$R$26)*($R5-COUNTIF(BH$4:BH5,"Hold"))+INTERCEPT(X$4:X$26,$R$4:$R$26)),NA())</f>
        <v>#N/A</v>
      </c>
      <c r="AK5" s="51" t="e">
        <f>IFERROR(IF(COUNT($U$4:$U5)&lt;&gt;AK$2,NA(),SLOPE(Y$4:Y$26,$R$4:$R$26)*($R5-COUNTIF(BI$4:BI5,"Hold"))+INTERCEPT(Y$4:Y$26,$R$4:$R$26)),NA())</f>
        <v>#N/A</v>
      </c>
      <c r="AL5" s="51" t="e">
        <f>IFERROR(IF(COUNT($U$4:$U5)&lt;&gt;AL$2,NA(),SLOPE(Z$4:Z$26,$R$4:$R$26)*($R5-COUNTIF(BJ$4:BJ5,"Hold"))+INTERCEPT(Z$4:Z$26,$R$4:$R$26)),NA())</f>
        <v>#N/A</v>
      </c>
      <c r="AM5" s="51" t="e">
        <f>IFERROR(IF(COUNT($U$4:$U5)&lt;&gt;AM$2,NA(),SLOPE(AA$4:AA$26,$R$4:$R$26)*($R5-COUNTIF(BK$4:BK5,"Hold"))+INTERCEPT(AA$4:AA$26,$R$4:$R$26)),NA())</f>
        <v>#N/A</v>
      </c>
      <c r="AN5" s="51" t="e">
        <f>IFERROR(IF(COUNT($U$4:$U5)&lt;&gt;AN$2,NA(),SLOPE(AB$4:AB$26,$R$4:$R$26)*($R5-COUNTIF(BL$4:BL5,"Hold"))+INTERCEPT(AB$4:AB$26,$R$4:$R$26)),NA())</f>
        <v>#N/A</v>
      </c>
      <c r="AO5" s="51" t="e">
        <f>IFERROR(IF(COUNT($U$4:$U5)&lt;&gt;AO$2,NA(),SLOPE(AC$4:AC$26,$R$4:$R$26)*($R5-COUNTIF(BM$4:BM5,"Hold"))+INTERCEPT(AC$4:AC$26,$R$4:$R$26)),NA())</f>
        <v>#N/A</v>
      </c>
      <c r="AP5" s="51" t="e">
        <f>IFERROR(IF(COUNT($U$4:$U5)&lt;&gt;AP$2,NA(),SLOPE(AD$4:AD$26,$R$4:$R$26)*($R5-COUNTIF(BN$4:BN5,"Hold"))+INTERCEPT(AD$4:AD$26,$R$4:$R$26)),NA())</f>
        <v>#N/A</v>
      </c>
      <c r="AQ5" s="51" t="e">
        <f>IFERROR(IF(COUNT($U$4:$U5)&lt;&gt;AQ$2,NA(),SLOPE(AE$4:AE$26,$R$4:$R$26)*($R5-COUNTIF(BO$4:BO5,"Hold"))+INTERCEPT(AE$4:AE$26,$R$4:$R$26)),NA())</f>
        <v>#N/A</v>
      </c>
      <c r="AR5" s="51" t="e">
        <f>IFERROR(IF(COUNT($U$4:$U5)&lt;&gt;AR$2,NA(),SLOPE(AF$4:AF$26,$R$4:$R$26)*($R5-COUNTIF(BP$4:BP5,"Hold"))+INTERCEPT(AF$4:AF$26,$R$4:$R$26)),NA())</f>
        <v>#N/A</v>
      </c>
      <c r="AS5" s="51" t="e">
        <f>IFERROR(IF(COUNT($U$4:$U5)&lt;&gt;AS$2,NA(),SLOPE(AG$4:AG$26,$R$4:$R$26)*($R5-COUNTIF(BQ$4:BQ5,"Hold"))+INTERCEPT(AG$4:AG$26,$R$4:$R$26)),NA())</f>
        <v>#N/A</v>
      </c>
      <c r="AT5" s="51" t="e">
        <f>IFERROR(IF(COUNT($U$4:$U5)&lt;&gt;AT$2,NA(),SLOPE(AH$4:AH$26,$R$4:$R$26)*($R5-COUNTIF(BR$4:BR5,"Hold"))+INTERCEPT(AH$4:AH$26,$R$4:$R$26)),NA())</f>
        <v>#N/A</v>
      </c>
      <c r="AU5" s="51" t="e">
        <f>IFERROR(IF(COUNT($U$4:$U5)&lt;&gt;AU$2,NA(),SLOPE(AI$4:AI$26,$R$4:$R$26)*($R5-COUNTIF(BS$4:BS5,"Hold"))+INTERCEPT(AI$4:AI$26,$R$4:$R$26)),NA())</f>
        <v>#N/A</v>
      </c>
      <c r="AV5" s="57" t="e">
        <f>IF(AND(ISNUMBER($U5),COUNT($U$4:$U5)=AV$2),$G5,IF($H5="Hold",AV4,IF(COUNT($U$4:$U5)=AV$2,$V5+AV4,NA())))</f>
        <v>#N/A</v>
      </c>
      <c r="AW5" s="57" t="e">
        <f>IF(AND(ISNUMBER($U5),COUNT($U$4:$U5)=AW$2),$G5,IF($H5="Hold",AW4,IF(COUNT($U$4:$U5)=AW$2,$V5+AW4,NA())))</f>
        <v>#N/A</v>
      </c>
      <c r="AX5" s="57" t="e">
        <f>IF(AND(ISNUMBER($U5),COUNT($U$4:$U5)=AX$2),$G5,IF($H5="Hold",AX4,IF(COUNT($U$4:$U5)=AX$2,$V5+AX4,NA())))</f>
        <v>#N/A</v>
      </c>
      <c r="AY5" s="57" t="e">
        <f>IF(AND(ISNUMBER($U5),COUNT($U$4:$U5)=AY$2),$G5,IF($H5="Hold",AY4,IF(COUNT($U$4:$U5)=AY$2,$V5+AY4,NA())))</f>
        <v>#N/A</v>
      </c>
      <c r="AZ5" s="57" t="e">
        <f>IF(AND(ISNUMBER($U5),COUNT($U$4:$U5)=AZ$2),$G5,IF($H5="Hold",AZ4,IF(COUNT($U$4:$U5)=AZ$2,$V5+AZ4,NA())))</f>
        <v>#N/A</v>
      </c>
      <c r="BA5" s="57" t="e">
        <f>IF(AND(ISNUMBER($U5),COUNT($U$4:$U5)=BA$2),$G5,IF($H5="Hold",BA4,IF(COUNT($U$4:$U5)=BA$2,$V5+BA4,NA())))</f>
        <v>#N/A</v>
      </c>
      <c r="BB5" s="57" t="e">
        <f>IF(AND(ISNUMBER($U5),COUNT($U$4:$U5)=BB$2),$G5,IF($H5="Hold",BB4,IF(COUNT($U$4:$U5)=BB$2,$V5+BB4,NA())))</f>
        <v>#N/A</v>
      </c>
      <c r="BC5" s="57" t="e">
        <f>IF(AND(ISNUMBER($U5),COUNT($U$4:$U5)=BC$2),$G5,IF($H5="Hold",BC4,IF(COUNT($U$4:$U5)=BC$2,$V5+BC4,NA())))</f>
        <v>#N/A</v>
      </c>
      <c r="BD5" s="57" t="e">
        <f>IF(AND(ISNUMBER($U5),COUNT($U$4:$U5)=BD$2),$G5,IF($H5="Hold",BD4,IF(COUNT($U$4:$U5)=BD$2,$V5+BD4,NA())))</f>
        <v>#N/A</v>
      </c>
      <c r="BE5" s="57" t="e">
        <f>IF(AND(ISNUMBER($U5),COUNT($U$4:$U5)=BE$2),$G5,IF($H5="Hold",BE4,IF(COUNT($U$4:$U5)=BE$2,$V5+BE4,NA())))</f>
        <v>#N/A</v>
      </c>
      <c r="BF5" s="57" t="e">
        <f>IF(AND(ISNUMBER($U5),COUNT($U$4:$U5)=BF$2),$G5,IF($H5="Hold",BF4,IF(COUNT($U$4:$U5)=BF$2,$V5+BF4,NA())))</f>
        <v>#N/A</v>
      </c>
      <c r="BG5" s="57" t="e">
        <f>IF(AND(ISNUMBER($U5),COUNT($U$4:$U5)=BG$2),$G5,IF($H5="Hold",BG4,IF(COUNT($U$4:$U5)=BG$2,$V5+BG4,NA())))</f>
        <v>#N/A</v>
      </c>
      <c r="BH5" s="55" t="e">
        <f>IF(AND(COUNT($U$4:$U5)=BH$2,$H5="Hold"),"Hold",NA())</f>
        <v>#N/A</v>
      </c>
      <c r="BI5" s="55" t="e">
        <f>IF(AND(COUNT($U$4:$U5)=BI$2,$H5="Hold"),"Hold",NA())</f>
        <v>#N/A</v>
      </c>
      <c r="BJ5" s="55" t="e">
        <f>IF(AND(COUNT($U$4:$U5)=BJ$2,$H5="Hold"),"Hold",NA())</f>
        <v>#N/A</v>
      </c>
      <c r="BK5" s="55" t="e">
        <f>IF(AND(COUNT($U$4:$U5)=BK$2,$H5="Hold"),"Hold",NA())</f>
        <v>#N/A</v>
      </c>
      <c r="BL5" s="55" t="e">
        <f>IF(AND(COUNT($U$4:$U5)=BL$2,$H5="Hold"),"Hold",NA())</f>
        <v>#N/A</v>
      </c>
      <c r="BM5" s="55" t="e">
        <f>IF(AND(COUNT($U$4:$U5)=BM$2,$H5="Hold"),"Hold",NA())</f>
        <v>#N/A</v>
      </c>
      <c r="BN5" s="55" t="e">
        <f>IF(AND(COUNT($U$4:$U5)=BN$2,$H5="Hold"),"Hold",NA())</f>
        <v>#N/A</v>
      </c>
      <c r="BO5" s="55" t="e">
        <f>IF(AND(COUNT($U$4:$U5)=BO$2,$H5="Hold"),"Hold",NA())</f>
        <v>#N/A</v>
      </c>
      <c r="BP5" s="55" t="e">
        <f>IF(AND(COUNT($U$4:$U5)=BP$2,$H5="Hold"),"Hold",NA())</f>
        <v>#N/A</v>
      </c>
      <c r="BQ5" s="55" t="e">
        <f>IF(AND(COUNT($U$4:$U5)=BQ$2,$H5="Hold"),"Hold",NA())</f>
        <v>#N/A</v>
      </c>
      <c r="BR5" s="55" t="e">
        <f>IF(AND(COUNT($U$4:$U5)=BR$2,$H5="Hold"),"Hold",NA())</f>
        <v>#N/A</v>
      </c>
      <c r="BS5" s="55" t="e">
        <f>IF(AND(COUNT($U$4:$U5)=BS$2,$H5="Hold"),"Hold",NA())</f>
        <v>#N/A</v>
      </c>
    </row>
    <row r="6" spans="1:73" s="94" customFormat="1" ht="18.75" customHeight="1" thickTop="1" x14ac:dyDescent="0.25">
      <c r="B6" s="22"/>
      <c r="C6" s="95"/>
      <c r="D6" s="9">
        <f t="shared" ref="D6:D26" si="2">D5+2</f>
        <v>4</v>
      </c>
      <c r="E6" s="10">
        <f t="shared" ref="E6:E26" si="3">E5+14</f>
        <v>42618</v>
      </c>
      <c r="F6" s="5" t="str">
        <f>IFERROR(IF(COUNT(G$4:G6)=0,"",IF(H6="Hold",F5,IF(ISNUMBER(U6),G6,F5+V6))),"")</f>
        <v/>
      </c>
      <c r="G6" s="13"/>
      <c r="H6" s="27"/>
      <c r="I6" s="17"/>
      <c r="J6" s="93"/>
      <c r="K6" s="34"/>
      <c r="L6" s="74"/>
      <c r="M6" s="74"/>
      <c r="N6" s="75"/>
      <c r="O6" s="75"/>
      <c r="P6" s="35"/>
      <c r="R6" s="46">
        <v>3</v>
      </c>
      <c r="S6" s="47" t="e">
        <f t="shared" si="0"/>
        <v>#N/A</v>
      </c>
      <c r="T6" s="47" t="s">
        <v>66</v>
      </c>
      <c r="U6" s="52" t="str">
        <f>IF(H6="30 Mins",$N$19,IF(H6="45 Mins",$N$20,IF(H6="60 Mins",$N$21,IF(H6="Alt 1",$N$22,IF(H6="Alt 2",$N$23,IF(H6="Alt 3",$N$24,IF(H6="Alt 4",$N$25,IF(H6="Alt 5",#REF!,IF(H6="Change",V5,"")))))))))</f>
        <v/>
      </c>
      <c r="V6" s="53" t="e">
        <f>IF(COUNT(U$4:U6)=0,NA(),IF(ISNUMBER(U6),U6,V5))</f>
        <v>#N/A</v>
      </c>
      <c r="W6" s="48" t="e">
        <f t="shared" si="1"/>
        <v>#N/A</v>
      </c>
      <c r="X6" s="72" t="str">
        <f>IF(AND(ISNUMBER($S6),COUNT($U$4:$U6)=X$2),$S6,"")</f>
        <v/>
      </c>
      <c r="Y6" s="72" t="str">
        <f>IF(AND(ISNUMBER($S6),COUNT($U$4:$U6)=Y$2),$S6,"")</f>
        <v/>
      </c>
      <c r="Z6" s="72" t="str">
        <f>IF(AND(ISNUMBER($S6),COUNT($U$4:$U6)=Z$2),$S6,"")</f>
        <v/>
      </c>
      <c r="AA6" s="72" t="str">
        <f>IF(AND(ISNUMBER($S6),COUNT($U$4:$U6)=AA$2),$S6,"")</f>
        <v/>
      </c>
      <c r="AB6" s="72" t="str">
        <f>IF(AND(ISNUMBER($S6),COUNT($U$4:$U6)=AB$2),$S6,"")</f>
        <v/>
      </c>
      <c r="AC6" s="72" t="str">
        <f>IF(AND(ISNUMBER($S6),COUNT($U$4:$U6)=AC$2),$S6,"")</f>
        <v/>
      </c>
      <c r="AD6" s="72" t="str">
        <f>IF(AND(ISNUMBER($S6),COUNT($U$4:$U6)=AD$2),$S6,"")</f>
        <v/>
      </c>
      <c r="AE6" s="72" t="str">
        <f>IF(AND(ISNUMBER($S6),COUNT($U$4:$U6)=AE$2),$S6,"")</f>
        <v/>
      </c>
      <c r="AF6" s="72" t="str">
        <f>IF(AND(ISNUMBER($S6),COUNT($U$4:$U6)=AF$2),$S6,"")</f>
        <v/>
      </c>
      <c r="AG6" s="72" t="str">
        <f>IF(AND(ISNUMBER($S6),COUNT($U$4:$U6)=AG$2),$S6,"")</f>
        <v/>
      </c>
      <c r="AH6" s="72" t="str">
        <f>IF(AND(ISNUMBER($S6),COUNT($U$4:$U6)=AH$2),$S6,"")</f>
        <v/>
      </c>
      <c r="AI6" s="72" t="str">
        <f>IF(AND(ISNUMBER($S6),COUNT($U$4:$U6)=AI$2),$S6,"")</f>
        <v/>
      </c>
      <c r="AJ6" s="51" t="e">
        <f>IFERROR(IF(COUNT($U$4:$U6)&lt;&gt;AJ$2,NA(),SLOPE(X$4:X$26,$R$4:$R$26)*($R6-COUNTIF(BH$4:BH6,"Hold"))+INTERCEPT(X$4:X$26,$R$4:$R$26)),NA())</f>
        <v>#N/A</v>
      </c>
      <c r="AK6" s="51" t="e">
        <f>IFERROR(IF(COUNT($U$4:$U6)&lt;&gt;AK$2,NA(),SLOPE(Y$4:Y$26,$R$4:$R$26)*($R6-COUNTIF(BI$4:BI6,"Hold"))+INTERCEPT(Y$4:Y$26,$R$4:$R$26)),NA())</f>
        <v>#N/A</v>
      </c>
      <c r="AL6" s="51" t="e">
        <f>IFERROR(IF(COUNT($U$4:$U6)&lt;&gt;AL$2,NA(),SLOPE(Z$4:Z$26,$R$4:$R$26)*($R6-COUNTIF(BJ$4:BJ6,"Hold"))+INTERCEPT(Z$4:Z$26,$R$4:$R$26)),NA())</f>
        <v>#N/A</v>
      </c>
      <c r="AM6" s="51" t="e">
        <f>IFERROR(IF(COUNT($U$4:$U6)&lt;&gt;AM$2,NA(),SLOPE(AA$4:AA$26,$R$4:$R$26)*($R6-COUNTIF(BK$4:BK6,"Hold"))+INTERCEPT(AA$4:AA$26,$R$4:$R$26)),NA())</f>
        <v>#N/A</v>
      </c>
      <c r="AN6" s="51" t="e">
        <f>IFERROR(IF(COUNT($U$4:$U6)&lt;&gt;AN$2,NA(),SLOPE(AB$4:AB$26,$R$4:$R$26)*($R6-COUNTIF(BL$4:BL6,"Hold"))+INTERCEPT(AB$4:AB$26,$R$4:$R$26)),NA())</f>
        <v>#N/A</v>
      </c>
      <c r="AO6" s="51" t="e">
        <f>IFERROR(IF(COUNT($U$4:$U6)&lt;&gt;AO$2,NA(),SLOPE(AC$4:AC$26,$R$4:$R$26)*($R6-COUNTIF(BM$4:BM6,"Hold"))+INTERCEPT(AC$4:AC$26,$R$4:$R$26)),NA())</f>
        <v>#N/A</v>
      </c>
      <c r="AP6" s="51" t="e">
        <f>IFERROR(IF(COUNT($U$4:$U6)&lt;&gt;AP$2,NA(),SLOPE(AD$4:AD$26,$R$4:$R$26)*($R6-COUNTIF(BN$4:BN6,"Hold"))+INTERCEPT(AD$4:AD$26,$R$4:$R$26)),NA())</f>
        <v>#N/A</v>
      </c>
      <c r="AQ6" s="51" t="e">
        <f>IFERROR(IF(COUNT($U$4:$U6)&lt;&gt;AQ$2,NA(),SLOPE(AE$4:AE$26,$R$4:$R$26)*($R6-COUNTIF(BO$4:BO6,"Hold"))+INTERCEPT(AE$4:AE$26,$R$4:$R$26)),NA())</f>
        <v>#N/A</v>
      </c>
      <c r="AR6" s="51" t="e">
        <f>IFERROR(IF(COUNT($U$4:$U6)&lt;&gt;AR$2,NA(),SLOPE(AF$4:AF$26,$R$4:$R$26)*($R6-COUNTIF(BP$4:BP6,"Hold"))+INTERCEPT(AF$4:AF$26,$R$4:$R$26)),NA())</f>
        <v>#N/A</v>
      </c>
      <c r="AS6" s="51" t="e">
        <f>IFERROR(IF(COUNT($U$4:$U6)&lt;&gt;AS$2,NA(),SLOPE(AG$4:AG$26,$R$4:$R$26)*($R6-COUNTIF(BQ$4:BQ6,"Hold"))+INTERCEPT(AG$4:AG$26,$R$4:$R$26)),NA())</f>
        <v>#N/A</v>
      </c>
      <c r="AT6" s="51" t="e">
        <f>IFERROR(IF(COUNT($U$4:$U6)&lt;&gt;AT$2,NA(),SLOPE(AH$4:AH$26,$R$4:$R$26)*($R6-COUNTIF(BR$4:BR6,"Hold"))+INTERCEPT(AH$4:AH$26,$R$4:$R$26)),NA())</f>
        <v>#N/A</v>
      </c>
      <c r="AU6" s="51" t="e">
        <f>IFERROR(IF(COUNT($U$4:$U6)&lt;&gt;AU$2,NA(),SLOPE(AI$4:AI$26,$R$4:$R$26)*($R6-COUNTIF(BS$4:BS6,"Hold"))+INTERCEPT(AI$4:AI$26,$R$4:$R$26)),NA())</f>
        <v>#N/A</v>
      </c>
      <c r="AV6" s="57" t="e">
        <f>IF(AND(ISNUMBER($U6),COUNT($U$4:$U6)=AV$2),$G6,IF($H6="Hold",AV5,IF(COUNT($U$4:$U6)=AV$2,$V6+AV5,NA())))</f>
        <v>#N/A</v>
      </c>
      <c r="AW6" s="57" t="e">
        <f>IF(AND(ISNUMBER($U6),COUNT($U$4:$U6)=AW$2),$G6,IF($H6="Hold",AW5,IF(COUNT($U$4:$U6)=AW$2,$V6+AW5,NA())))</f>
        <v>#N/A</v>
      </c>
      <c r="AX6" s="57" t="e">
        <f>IF(AND(ISNUMBER($U6),COUNT($U$4:$U6)=AX$2),$G6,IF($H6="Hold",AX5,IF(COUNT($U$4:$U6)=AX$2,$V6+AX5,NA())))</f>
        <v>#N/A</v>
      </c>
      <c r="AY6" s="57" t="e">
        <f>IF(AND(ISNUMBER($U6),COUNT($U$4:$U6)=AY$2),$G6,IF($H6="Hold",AY5,IF(COUNT($U$4:$U6)=AY$2,$V6+AY5,NA())))</f>
        <v>#N/A</v>
      </c>
      <c r="AZ6" s="57" t="e">
        <f>IF(AND(ISNUMBER($U6),COUNT($U$4:$U6)=AZ$2),$G6,IF($H6="Hold",AZ5,IF(COUNT($U$4:$U6)=AZ$2,$V6+AZ5,NA())))</f>
        <v>#N/A</v>
      </c>
      <c r="BA6" s="57" t="e">
        <f>IF(AND(ISNUMBER($U6),COUNT($U$4:$U6)=BA$2),$G6,IF($H6="Hold",BA5,IF(COUNT($U$4:$U6)=BA$2,$V6+BA5,NA())))</f>
        <v>#N/A</v>
      </c>
      <c r="BB6" s="57" t="e">
        <f>IF(AND(ISNUMBER($U6),COUNT($U$4:$U6)=BB$2),$G6,IF($H6="Hold",BB5,IF(COUNT($U$4:$U6)=BB$2,$V6+BB5,NA())))</f>
        <v>#N/A</v>
      </c>
      <c r="BC6" s="57" t="e">
        <f>IF(AND(ISNUMBER($U6),COUNT($U$4:$U6)=BC$2),$G6,IF($H6="Hold",BC5,IF(COUNT($U$4:$U6)=BC$2,$V6+BC5,NA())))</f>
        <v>#N/A</v>
      </c>
      <c r="BD6" s="57" t="e">
        <f>IF(AND(ISNUMBER($U6),COUNT($U$4:$U6)=BD$2),$G6,IF($H6="Hold",BD5,IF(COUNT($U$4:$U6)=BD$2,$V6+BD5,NA())))</f>
        <v>#N/A</v>
      </c>
      <c r="BE6" s="57" t="e">
        <f>IF(AND(ISNUMBER($U6),COUNT($U$4:$U6)=BE$2),$G6,IF($H6="Hold",BE5,IF(COUNT($U$4:$U6)=BE$2,$V6+BE5,NA())))</f>
        <v>#N/A</v>
      </c>
      <c r="BF6" s="57" t="e">
        <f>IF(AND(ISNUMBER($U6),COUNT($U$4:$U6)=BF$2),$G6,IF($H6="Hold",BF5,IF(COUNT($U$4:$U6)=BF$2,$V6+BF5,NA())))</f>
        <v>#N/A</v>
      </c>
      <c r="BG6" s="57" t="e">
        <f>IF(AND(ISNUMBER($U6),COUNT($U$4:$U6)=BG$2),$G6,IF($H6="Hold",BG5,IF(COUNT($U$4:$U6)=BG$2,$V6+BG5,NA())))</f>
        <v>#N/A</v>
      </c>
      <c r="BH6" s="55" t="e">
        <f>IF(AND(COUNT($U$4:$U6)=BH$2,$H6="Hold"),"Hold",NA())</f>
        <v>#N/A</v>
      </c>
      <c r="BI6" s="55" t="e">
        <f>IF(AND(COUNT($U$4:$U6)=BI$2,$H6="Hold"),"Hold",NA())</f>
        <v>#N/A</v>
      </c>
      <c r="BJ6" s="55" t="e">
        <f>IF(AND(COUNT($U$4:$U6)=BJ$2,$H6="Hold"),"Hold",NA())</f>
        <v>#N/A</v>
      </c>
      <c r="BK6" s="55" t="e">
        <f>IF(AND(COUNT($U$4:$U6)=BK$2,$H6="Hold"),"Hold",NA())</f>
        <v>#N/A</v>
      </c>
      <c r="BL6" s="55" t="e">
        <f>IF(AND(COUNT($U$4:$U6)=BL$2,$H6="Hold"),"Hold",NA())</f>
        <v>#N/A</v>
      </c>
      <c r="BM6" s="55" t="e">
        <f>IF(AND(COUNT($U$4:$U6)=BM$2,$H6="Hold"),"Hold",NA())</f>
        <v>#N/A</v>
      </c>
      <c r="BN6" s="55" t="e">
        <f>IF(AND(COUNT($U$4:$U6)=BN$2,$H6="Hold"),"Hold",NA())</f>
        <v>#N/A</v>
      </c>
      <c r="BO6" s="55" t="e">
        <f>IF(AND(COUNT($U$4:$U6)=BO$2,$H6="Hold"),"Hold",NA())</f>
        <v>#N/A</v>
      </c>
      <c r="BP6" s="55" t="e">
        <f>IF(AND(COUNT($U$4:$U6)=BP$2,$H6="Hold"),"Hold",NA())</f>
        <v>#N/A</v>
      </c>
      <c r="BQ6" s="55" t="e">
        <f>IF(AND(COUNT($U$4:$U6)=BQ$2,$H6="Hold"),"Hold",NA())</f>
        <v>#N/A</v>
      </c>
      <c r="BR6" s="55" t="e">
        <f>IF(AND(COUNT($U$4:$U6)=BR$2,$H6="Hold"),"Hold",NA())</f>
        <v>#N/A</v>
      </c>
      <c r="BS6" s="55" t="e">
        <f>IF(AND(COUNT($U$4:$U6)=BS$2,$H6="Hold"),"Hold",NA())</f>
        <v>#N/A</v>
      </c>
    </row>
    <row r="7" spans="1:73" s="94" customFormat="1" ht="18.75" customHeight="1" x14ac:dyDescent="0.25">
      <c r="B7" s="22"/>
      <c r="C7" s="95"/>
      <c r="D7" s="9">
        <f t="shared" si="2"/>
        <v>6</v>
      </c>
      <c r="E7" s="10">
        <f t="shared" si="3"/>
        <v>42632</v>
      </c>
      <c r="F7" s="5" t="str">
        <f>IFERROR(IF(COUNT(G$4:G7)=0,"",IF(H7="Hold",F6,IF(ISNUMBER(U7),G7,F6+V7))),"")</f>
        <v/>
      </c>
      <c r="G7" s="13"/>
      <c r="H7" s="27"/>
      <c r="I7" s="17"/>
      <c r="J7" s="93"/>
      <c r="K7" s="34"/>
      <c r="L7" s="158" t="s">
        <v>61</v>
      </c>
      <c r="M7" s="158"/>
      <c r="N7" s="158"/>
      <c r="O7" s="158"/>
      <c r="P7" s="36"/>
      <c r="R7" s="46">
        <v>4</v>
      </c>
      <c r="S7" s="47" t="e">
        <f t="shared" si="0"/>
        <v>#N/A</v>
      </c>
      <c r="T7" s="47" t="s">
        <v>67</v>
      </c>
      <c r="U7" s="52" t="str">
        <f>IF(H7="30 Mins",$N$19,IF(H7="45 Mins",$N$20,IF(H7="60 Mins",$N$21,IF(H7="Alt 1",$N$22,IF(H7="Alt 2",$N$23,IF(H7="Alt 3",$N$24,IF(H7="Alt 4",$N$25,IF(H7="Alt 5",#REF!,IF(H7="Change",V6,"")))))))))</f>
        <v/>
      </c>
      <c r="V7" s="53" t="e">
        <f>IF(COUNT(U$4:U7)=0,NA(),IF(ISNUMBER(U7),U7,V6))</f>
        <v>#N/A</v>
      </c>
      <c r="W7" s="48" t="e">
        <f t="shared" si="1"/>
        <v>#N/A</v>
      </c>
      <c r="X7" s="72" t="str">
        <f>IF(AND(ISNUMBER($S7),COUNT($U$4:$U7)=X$2),$S7,"")</f>
        <v/>
      </c>
      <c r="Y7" s="72" t="str">
        <f>IF(AND(ISNUMBER($S7),COUNT($U$4:$U7)=Y$2),$S7,"")</f>
        <v/>
      </c>
      <c r="Z7" s="72" t="str">
        <f>IF(AND(ISNUMBER($S7),COUNT($U$4:$U7)=Z$2),$S7,"")</f>
        <v/>
      </c>
      <c r="AA7" s="72" t="str">
        <f>IF(AND(ISNUMBER($S7),COUNT($U$4:$U7)=AA$2),$S7,"")</f>
        <v/>
      </c>
      <c r="AB7" s="72" t="str">
        <f>IF(AND(ISNUMBER($S7),COUNT($U$4:$U7)=AB$2),$S7,"")</f>
        <v/>
      </c>
      <c r="AC7" s="72" t="str">
        <f>IF(AND(ISNUMBER($S7),COUNT($U$4:$U7)=AC$2),$S7,"")</f>
        <v/>
      </c>
      <c r="AD7" s="72" t="str">
        <f>IF(AND(ISNUMBER($S7),COUNT($U$4:$U7)=AD$2),$S7,"")</f>
        <v/>
      </c>
      <c r="AE7" s="72" t="str">
        <f>IF(AND(ISNUMBER($S7),COUNT($U$4:$U7)=AE$2),$S7,"")</f>
        <v/>
      </c>
      <c r="AF7" s="72" t="str">
        <f>IF(AND(ISNUMBER($S7),COUNT($U$4:$U7)=AF$2),$S7,"")</f>
        <v/>
      </c>
      <c r="AG7" s="72" t="str">
        <f>IF(AND(ISNUMBER($S7),COUNT($U$4:$U7)=AG$2),$S7,"")</f>
        <v/>
      </c>
      <c r="AH7" s="72" t="str">
        <f>IF(AND(ISNUMBER($S7),COUNT($U$4:$U7)=AH$2),$S7,"")</f>
        <v/>
      </c>
      <c r="AI7" s="72" t="str">
        <f>IF(AND(ISNUMBER($S7),COUNT($U$4:$U7)=AI$2),$S7,"")</f>
        <v/>
      </c>
      <c r="AJ7" s="51" t="e">
        <f>IFERROR(IF(COUNT($U$4:$U7)&lt;&gt;AJ$2,NA(),SLOPE(X$4:X$26,$R$4:$R$26)*($R7-COUNTIF(BH$4:BH7,"Hold"))+INTERCEPT(X$4:X$26,$R$4:$R$26)),NA())</f>
        <v>#N/A</v>
      </c>
      <c r="AK7" s="51" t="e">
        <f>IFERROR(IF(COUNT($U$4:$U7)&lt;&gt;AK$2,NA(),SLOPE(Y$4:Y$26,$R$4:$R$26)*($R7-COUNTIF(BI$4:BI7,"Hold"))+INTERCEPT(Y$4:Y$26,$R$4:$R$26)),NA())</f>
        <v>#N/A</v>
      </c>
      <c r="AL7" s="51" t="e">
        <f>IFERROR(IF(COUNT($U$4:$U7)&lt;&gt;AL$2,NA(),SLOPE(Z$4:Z$26,$R$4:$R$26)*($R7-COUNTIF(BJ$4:BJ7,"Hold"))+INTERCEPT(Z$4:Z$26,$R$4:$R$26)),NA())</f>
        <v>#N/A</v>
      </c>
      <c r="AM7" s="51" t="e">
        <f>IFERROR(IF(COUNT($U$4:$U7)&lt;&gt;AM$2,NA(),SLOPE(AA$4:AA$26,$R$4:$R$26)*($R7-COUNTIF(BK$4:BK7,"Hold"))+INTERCEPT(AA$4:AA$26,$R$4:$R$26)),NA())</f>
        <v>#N/A</v>
      </c>
      <c r="AN7" s="51" t="e">
        <f>IFERROR(IF(COUNT($U$4:$U7)&lt;&gt;AN$2,NA(),SLOPE(AB$4:AB$26,$R$4:$R$26)*($R7-COUNTIF(BL$4:BL7,"Hold"))+INTERCEPT(AB$4:AB$26,$R$4:$R$26)),NA())</f>
        <v>#N/A</v>
      </c>
      <c r="AO7" s="51" t="e">
        <f>IFERROR(IF(COUNT($U$4:$U7)&lt;&gt;AO$2,NA(),SLOPE(AC$4:AC$26,$R$4:$R$26)*($R7-COUNTIF(BM$4:BM7,"Hold"))+INTERCEPT(AC$4:AC$26,$R$4:$R$26)),NA())</f>
        <v>#N/A</v>
      </c>
      <c r="AP7" s="51" t="e">
        <f>IFERROR(IF(COUNT($U$4:$U7)&lt;&gt;AP$2,NA(),SLOPE(AD$4:AD$26,$R$4:$R$26)*($R7-COUNTIF(BN$4:BN7,"Hold"))+INTERCEPT(AD$4:AD$26,$R$4:$R$26)),NA())</f>
        <v>#N/A</v>
      </c>
      <c r="AQ7" s="51" t="e">
        <f>IFERROR(IF(COUNT($U$4:$U7)&lt;&gt;AQ$2,NA(),SLOPE(AE$4:AE$26,$R$4:$R$26)*($R7-COUNTIF(BO$4:BO7,"Hold"))+INTERCEPT(AE$4:AE$26,$R$4:$R$26)),NA())</f>
        <v>#N/A</v>
      </c>
      <c r="AR7" s="51" t="e">
        <f>IFERROR(IF(COUNT($U$4:$U7)&lt;&gt;AR$2,NA(),SLOPE(AF$4:AF$26,$R$4:$R$26)*($R7-COUNTIF(BP$4:BP7,"Hold"))+INTERCEPT(AF$4:AF$26,$R$4:$R$26)),NA())</f>
        <v>#N/A</v>
      </c>
      <c r="AS7" s="51" t="e">
        <f>IFERROR(IF(COUNT($U$4:$U7)&lt;&gt;AS$2,NA(),SLOPE(AG$4:AG$26,$R$4:$R$26)*($R7-COUNTIF(BQ$4:BQ7,"Hold"))+INTERCEPT(AG$4:AG$26,$R$4:$R$26)),NA())</f>
        <v>#N/A</v>
      </c>
      <c r="AT7" s="51" t="e">
        <f>IFERROR(IF(COUNT($U$4:$U7)&lt;&gt;AT$2,NA(),SLOPE(AH$4:AH$26,$R$4:$R$26)*($R7-COUNTIF(BR$4:BR7,"Hold"))+INTERCEPT(AH$4:AH$26,$R$4:$R$26)),NA())</f>
        <v>#N/A</v>
      </c>
      <c r="AU7" s="51" t="e">
        <f>IFERROR(IF(COUNT($U$4:$U7)&lt;&gt;AU$2,NA(),SLOPE(AI$4:AI$26,$R$4:$R$26)*($R7-COUNTIF(BS$4:BS7,"Hold"))+INTERCEPT(AI$4:AI$26,$R$4:$R$26)),NA())</f>
        <v>#N/A</v>
      </c>
      <c r="AV7" s="57" t="e">
        <f>IF(AND(ISNUMBER($U7),COUNT($U$4:$U7)=AV$2),$G7,IF($H7="Hold",AV6,IF(COUNT($U$4:$U7)=AV$2,$V7+AV6,NA())))</f>
        <v>#N/A</v>
      </c>
      <c r="AW7" s="57" t="e">
        <f>IF(AND(ISNUMBER($U7),COUNT($U$4:$U7)=AW$2),$G7,IF($H7="Hold",AW6,IF(COUNT($U$4:$U7)=AW$2,$V7+AW6,NA())))</f>
        <v>#N/A</v>
      </c>
      <c r="AX7" s="57" t="e">
        <f>IF(AND(ISNUMBER($U7),COUNT($U$4:$U7)=AX$2),$G7,IF($H7="Hold",AX6,IF(COUNT($U$4:$U7)=AX$2,$V7+AX6,NA())))</f>
        <v>#N/A</v>
      </c>
      <c r="AY7" s="57" t="e">
        <f>IF(AND(ISNUMBER($U7),COUNT($U$4:$U7)=AY$2),$G7,IF($H7="Hold",AY6,IF(COUNT($U$4:$U7)=AY$2,$V7+AY6,NA())))</f>
        <v>#N/A</v>
      </c>
      <c r="AZ7" s="57" t="e">
        <f>IF(AND(ISNUMBER($U7),COUNT($U$4:$U7)=AZ$2),$G7,IF($H7="Hold",AZ6,IF(COUNT($U$4:$U7)=AZ$2,$V7+AZ6,NA())))</f>
        <v>#N/A</v>
      </c>
      <c r="BA7" s="57" t="e">
        <f>IF(AND(ISNUMBER($U7),COUNT($U$4:$U7)=BA$2),$G7,IF($H7="Hold",BA6,IF(COUNT($U$4:$U7)=BA$2,$V7+BA6,NA())))</f>
        <v>#N/A</v>
      </c>
      <c r="BB7" s="57" t="e">
        <f>IF(AND(ISNUMBER($U7),COUNT($U$4:$U7)=BB$2),$G7,IF($H7="Hold",BB6,IF(COUNT($U$4:$U7)=BB$2,$V7+BB6,NA())))</f>
        <v>#N/A</v>
      </c>
      <c r="BC7" s="57" t="e">
        <f>IF(AND(ISNUMBER($U7),COUNT($U$4:$U7)=BC$2),$G7,IF($H7="Hold",BC6,IF(COUNT($U$4:$U7)=BC$2,$V7+BC6,NA())))</f>
        <v>#N/A</v>
      </c>
      <c r="BD7" s="57" t="e">
        <f>IF(AND(ISNUMBER($U7),COUNT($U$4:$U7)=BD$2),$G7,IF($H7="Hold",BD6,IF(COUNT($U$4:$U7)=BD$2,$V7+BD6,NA())))</f>
        <v>#N/A</v>
      </c>
      <c r="BE7" s="57" t="e">
        <f>IF(AND(ISNUMBER($U7),COUNT($U$4:$U7)=BE$2),$G7,IF($H7="Hold",BE6,IF(COUNT($U$4:$U7)=BE$2,$V7+BE6,NA())))</f>
        <v>#N/A</v>
      </c>
      <c r="BF7" s="57" t="e">
        <f>IF(AND(ISNUMBER($U7),COUNT($U$4:$U7)=BF$2),$G7,IF($H7="Hold",BF6,IF(COUNT($U$4:$U7)=BF$2,$V7+BF6,NA())))</f>
        <v>#N/A</v>
      </c>
      <c r="BG7" s="57" t="e">
        <f>IF(AND(ISNUMBER($U7),COUNT($U$4:$U7)=BG$2),$G7,IF($H7="Hold",BG6,IF(COUNT($U$4:$U7)=BG$2,$V7+BG6,NA())))</f>
        <v>#N/A</v>
      </c>
      <c r="BH7" s="55" t="e">
        <f>IF(AND(COUNT($U$4:$U7)=BH$2,$H7="Hold"),"Hold",NA())</f>
        <v>#N/A</v>
      </c>
      <c r="BI7" s="55" t="e">
        <f>IF(AND(COUNT($U$4:$U7)=BI$2,$H7="Hold"),"Hold",NA())</f>
        <v>#N/A</v>
      </c>
      <c r="BJ7" s="55" t="e">
        <f>IF(AND(COUNT($U$4:$U7)=BJ$2,$H7="Hold"),"Hold",NA())</f>
        <v>#N/A</v>
      </c>
      <c r="BK7" s="55" t="e">
        <f>IF(AND(COUNT($U$4:$U7)=BK$2,$H7="Hold"),"Hold",NA())</f>
        <v>#N/A</v>
      </c>
      <c r="BL7" s="55" t="e">
        <f>IF(AND(COUNT($U$4:$U7)=BL$2,$H7="Hold"),"Hold",NA())</f>
        <v>#N/A</v>
      </c>
      <c r="BM7" s="55" t="e">
        <f>IF(AND(COUNT($U$4:$U7)=BM$2,$H7="Hold"),"Hold",NA())</f>
        <v>#N/A</v>
      </c>
      <c r="BN7" s="55" t="e">
        <f>IF(AND(COUNT($U$4:$U7)=BN$2,$H7="Hold"),"Hold",NA())</f>
        <v>#N/A</v>
      </c>
      <c r="BO7" s="55" t="e">
        <f>IF(AND(COUNT($U$4:$U7)=BO$2,$H7="Hold"),"Hold",NA())</f>
        <v>#N/A</v>
      </c>
      <c r="BP7" s="55" t="e">
        <f>IF(AND(COUNT($U$4:$U7)=BP$2,$H7="Hold"),"Hold",NA())</f>
        <v>#N/A</v>
      </c>
      <c r="BQ7" s="55" t="e">
        <f>IF(AND(COUNT($U$4:$U7)=BQ$2,$H7="Hold"),"Hold",NA())</f>
        <v>#N/A</v>
      </c>
      <c r="BR7" s="55" t="e">
        <f>IF(AND(COUNT($U$4:$U7)=BR$2,$H7="Hold"),"Hold",NA())</f>
        <v>#N/A</v>
      </c>
      <c r="BS7" s="55" t="e">
        <f>IF(AND(COUNT($U$4:$U7)=BS$2,$H7="Hold"),"Hold",NA())</f>
        <v>#N/A</v>
      </c>
    </row>
    <row r="8" spans="1:73" s="96" customFormat="1" ht="18.75" customHeight="1" thickBot="1" x14ac:dyDescent="0.3">
      <c r="B8" s="23"/>
      <c r="C8" s="95"/>
      <c r="D8" s="9">
        <f t="shared" si="2"/>
        <v>8</v>
      </c>
      <c r="E8" s="10">
        <f t="shared" si="3"/>
        <v>42646</v>
      </c>
      <c r="F8" s="5" t="str">
        <f>IFERROR(IF(COUNT(G$4:G8)=0,"",IF(H8="Hold",F7,IF(ISNUMBER(U8),G8,F7+V8))),"")</f>
        <v/>
      </c>
      <c r="G8" s="13"/>
      <c r="H8" s="27"/>
      <c r="I8" s="17"/>
      <c r="J8" s="93"/>
      <c r="K8" s="34"/>
      <c r="L8" s="143" t="s">
        <v>56</v>
      </c>
      <c r="M8" s="143"/>
      <c r="N8" s="147"/>
      <c r="O8" s="147"/>
      <c r="P8" s="37"/>
      <c r="R8" s="46">
        <v>5</v>
      </c>
      <c r="S8" s="47" t="e">
        <f t="shared" si="0"/>
        <v>#N/A</v>
      </c>
      <c r="T8" s="47" t="str">
        <f>IFERROR(IF(L22="Alternate 1","Alt 1",L22),"Alt 1")</f>
        <v>Alt 1</v>
      </c>
      <c r="U8" s="52" t="str">
        <f>IF(H8="30 Mins",$N$19,IF(H8="45 Mins",$N$20,IF(H8="60 Mins",$N$21,IF(H8="Alt 1",$N$22,IF(H8="Alt 2",$N$23,IF(H8="Alt 3",$N$24,IF(H8="Alt 4",$N$25,IF(H8="Alt 5",#REF!,IF(H8="Change",V7,"")))))))))</f>
        <v/>
      </c>
      <c r="V8" s="53" t="e">
        <f>IF(COUNT(U$4:U8)=0,NA(),IF(ISNUMBER(U8),U8,V7))</f>
        <v>#N/A</v>
      </c>
      <c r="W8" s="48" t="e">
        <f t="shared" si="1"/>
        <v>#N/A</v>
      </c>
      <c r="X8" s="72" t="str">
        <f>IF(AND(ISNUMBER($S8),COUNT($U$4:$U8)=X$2),$S8,"")</f>
        <v/>
      </c>
      <c r="Y8" s="72" t="str">
        <f>IF(AND(ISNUMBER($S8),COUNT($U$4:$U8)=Y$2),$S8,"")</f>
        <v/>
      </c>
      <c r="Z8" s="72" t="str">
        <f>IF(AND(ISNUMBER($S8),COUNT($U$4:$U8)=Z$2),$S8,"")</f>
        <v/>
      </c>
      <c r="AA8" s="72" t="str">
        <f>IF(AND(ISNUMBER($S8),COUNT($U$4:$U8)=AA$2),$S8,"")</f>
        <v/>
      </c>
      <c r="AB8" s="72" t="str">
        <f>IF(AND(ISNUMBER($S8),COUNT($U$4:$U8)=AB$2),$S8,"")</f>
        <v/>
      </c>
      <c r="AC8" s="72" t="str">
        <f>IF(AND(ISNUMBER($S8),COUNT($U$4:$U8)=AC$2),$S8,"")</f>
        <v/>
      </c>
      <c r="AD8" s="72" t="str">
        <f>IF(AND(ISNUMBER($S8),COUNT($U$4:$U8)=AD$2),$S8,"")</f>
        <v/>
      </c>
      <c r="AE8" s="72" t="str">
        <f>IF(AND(ISNUMBER($S8),COUNT($U$4:$U8)=AE$2),$S8,"")</f>
        <v/>
      </c>
      <c r="AF8" s="72" t="str">
        <f>IF(AND(ISNUMBER($S8),COUNT($U$4:$U8)=AF$2),$S8,"")</f>
        <v/>
      </c>
      <c r="AG8" s="72" t="str">
        <f>IF(AND(ISNUMBER($S8),COUNT($U$4:$U8)=AG$2),$S8,"")</f>
        <v/>
      </c>
      <c r="AH8" s="72" t="str">
        <f>IF(AND(ISNUMBER($S8),COUNT($U$4:$U8)=AH$2),$S8,"")</f>
        <v/>
      </c>
      <c r="AI8" s="72" t="str">
        <f>IF(AND(ISNUMBER($S8),COUNT($U$4:$U8)=AI$2),$S8,"")</f>
        <v/>
      </c>
      <c r="AJ8" s="51" t="e">
        <f>IFERROR(IF(COUNT($U$4:$U8)&lt;&gt;AJ$2,NA(),SLOPE(X$4:X$26,$R$4:$R$26)*($R8-COUNTIF(BH$4:BH8,"Hold"))+INTERCEPT(X$4:X$26,$R$4:$R$26)),NA())</f>
        <v>#N/A</v>
      </c>
      <c r="AK8" s="51" t="e">
        <f>IFERROR(IF(COUNT($U$4:$U8)&lt;&gt;AK$2,NA(),SLOPE(Y$4:Y$26,$R$4:$R$26)*($R8-COUNTIF(BI$4:BI8,"Hold"))+INTERCEPT(Y$4:Y$26,$R$4:$R$26)),NA())</f>
        <v>#N/A</v>
      </c>
      <c r="AL8" s="51" t="e">
        <f>IFERROR(IF(COUNT($U$4:$U8)&lt;&gt;AL$2,NA(),SLOPE(Z$4:Z$26,$R$4:$R$26)*($R8-COUNTIF(BJ$4:BJ8,"Hold"))+INTERCEPT(Z$4:Z$26,$R$4:$R$26)),NA())</f>
        <v>#N/A</v>
      </c>
      <c r="AM8" s="51" t="e">
        <f>IFERROR(IF(COUNT($U$4:$U8)&lt;&gt;AM$2,NA(),SLOPE(AA$4:AA$26,$R$4:$R$26)*($R8-COUNTIF(BK$4:BK8,"Hold"))+INTERCEPT(AA$4:AA$26,$R$4:$R$26)),NA())</f>
        <v>#N/A</v>
      </c>
      <c r="AN8" s="51" t="e">
        <f>IFERROR(IF(COUNT($U$4:$U8)&lt;&gt;AN$2,NA(),SLOPE(AB$4:AB$26,$R$4:$R$26)*($R8-COUNTIF(BL$4:BL8,"Hold"))+INTERCEPT(AB$4:AB$26,$R$4:$R$26)),NA())</f>
        <v>#N/A</v>
      </c>
      <c r="AO8" s="51" t="e">
        <f>IFERROR(IF(COUNT($U$4:$U8)&lt;&gt;AO$2,NA(),SLOPE(AC$4:AC$26,$R$4:$R$26)*($R8-COUNTIF(BM$4:BM8,"Hold"))+INTERCEPT(AC$4:AC$26,$R$4:$R$26)),NA())</f>
        <v>#N/A</v>
      </c>
      <c r="AP8" s="51" t="e">
        <f>IFERROR(IF(COUNT($U$4:$U8)&lt;&gt;AP$2,NA(),SLOPE(AD$4:AD$26,$R$4:$R$26)*($R8-COUNTIF(BN$4:BN8,"Hold"))+INTERCEPT(AD$4:AD$26,$R$4:$R$26)),NA())</f>
        <v>#N/A</v>
      </c>
      <c r="AQ8" s="51" t="e">
        <f>IFERROR(IF(COUNT($U$4:$U8)&lt;&gt;AQ$2,NA(),SLOPE(AE$4:AE$26,$R$4:$R$26)*($R8-COUNTIF(BO$4:BO8,"Hold"))+INTERCEPT(AE$4:AE$26,$R$4:$R$26)),NA())</f>
        <v>#N/A</v>
      </c>
      <c r="AR8" s="51" t="e">
        <f>IFERROR(IF(COUNT($U$4:$U8)&lt;&gt;AR$2,NA(),SLOPE(AF$4:AF$26,$R$4:$R$26)*($R8-COUNTIF(BP$4:BP8,"Hold"))+INTERCEPT(AF$4:AF$26,$R$4:$R$26)),NA())</f>
        <v>#N/A</v>
      </c>
      <c r="AS8" s="51" t="e">
        <f>IFERROR(IF(COUNT($U$4:$U8)&lt;&gt;AS$2,NA(),SLOPE(AG$4:AG$26,$R$4:$R$26)*($R8-COUNTIF(BQ$4:BQ8,"Hold"))+INTERCEPT(AG$4:AG$26,$R$4:$R$26)),NA())</f>
        <v>#N/A</v>
      </c>
      <c r="AT8" s="51" t="e">
        <f>IFERROR(IF(COUNT($U$4:$U8)&lt;&gt;AT$2,NA(),SLOPE(AH$4:AH$26,$R$4:$R$26)*($R8-COUNTIF(BR$4:BR8,"Hold"))+INTERCEPT(AH$4:AH$26,$R$4:$R$26)),NA())</f>
        <v>#N/A</v>
      </c>
      <c r="AU8" s="51" t="e">
        <f>IFERROR(IF(COUNT($U$4:$U8)&lt;&gt;AU$2,NA(),SLOPE(AI$4:AI$26,$R$4:$R$26)*($R8-COUNTIF(BS$4:BS8,"Hold"))+INTERCEPT(AI$4:AI$26,$R$4:$R$26)),NA())</f>
        <v>#N/A</v>
      </c>
      <c r="AV8" s="57" t="e">
        <f>IF(AND(ISNUMBER($U8),COUNT($U$4:$U8)=AV$2),$G8,IF($H8="Hold",AV7,IF(COUNT($U$4:$U8)=AV$2,$V8+AV7,NA())))</f>
        <v>#N/A</v>
      </c>
      <c r="AW8" s="57" t="e">
        <f>IF(AND(ISNUMBER($U8),COUNT($U$4:$U8)=AW$2),$G8,IF($H8="Hold",AW7,IF(COUNT($U$4:$U8)=AW$2,$V8+AW7,NA())))</f>
        <v>#N/A</v>
      </c>
      <c r="AX8" s="57" t="e">
        <f>IF(AND(ISNUMBER($U8),COUNT($U$4:$U8)=AX$2),$G8,IF($H8="Hold",AX7,IF(COUNT($U$4:$U8)=AX$2,$V8+AX7,NA())))</f>
        <v>#N/A</v>
      </c>
      <c r="AY8" s="57" t="e">
        <f>IF(AND(ISNUMBER($U8),COUNT($U$4:$U8)=AY$2),$G8,IF($H8="Hold",AY7,IF(COUNT($U$4:$U8)=AY$2,$V8+AY7,NA())))</f>
        <v>#N/A</v>
      </c>
      <c r="AZ8" s="57" t="e">
        <f>IF(AND(ISNUMBER($U8),COUNT($U$4:$U8)=AZ$2),$G8,IF($H8="Hold",AZ7,IF(COUNT($U$4:$U8)=AZ$2,$V8+AZ7,NA())))</f>
        <v>#N/A</v>
      </c>
      <c r="BA8" s="57" t="e">
        <f>IF(AND(ISNUMBER($U8),COUNT($U$4:$U8)=BA$2),$G8,IF($H8="Hold",BA7,IF(COUNT($U$4:$U8)=BA$2,$V8+BA7,NA())))</f>
        <v>#N/A</v>
      </c>
      <c r="BB8" s="57" t="e">
        <f>IF(AND(ISNUMBER($U8),COUNT($U$4:$U8)=BB$2),$G8,IF($H8="Hold",BB7,IF(COUNT($U$4:$U8)=BB$2,$V8+BB7,NA())))</f>
        <v>#N/A</v>
      </c>
      <c r="BC8" s="57" t="e">
        <f>IF(AND(ISNUMBER($U8),COUNT($U$4:$U8)=BC$2),$G8,IF($H8="Hold",BC7,IF(COUNT($U$4:$U8)=BC$2,$V8+BC7,NA())))</f>
        <v>#N/A</v>
      </c>
      <c r="BD8" s="57" t="e">
        <f>IF(AND(ISNUMBER($U8),COUNT($U$4:$U8)=BD$2),$G8,IF($H8="Hold",BD7,IF(COUNT($U$4:$U8)=BD$2,$V8+BD7,NA())))</f>
        <v>#N/A</v>
      </c>
      <c r="BE8" s="57" t="e">
        <f>IF(AND(ISNUMBER($U8),COUNT($U$4:$U8)=BE$2),$G8,IF($H8="Hold",BE7,IF(COUNT($U$4:$U8)=BE$2,$V8+BE7,NA())))</f>
        <v>#N/A</v>
      </c>
      <c r="BF8" s="57" t="e">
        <f>IF(AND(ISNUMBER($U8),COUNT($U$4:$U8)=BF$2),$G8,IF($H8="Hold",BF7,IF(COUNT($U$4:$U8)=BF$2,$V8+BF7,NA())))</f>
        <v>#N/A</v>
      </c>
      <c r="BG8" s="57" t="e">
        <f>IF(AND(ISNUMBER($U8),COUNT($U$4:$U8)=BG$2),$G8,IF($H8="Hold",BG7,IF(COUNT($U$4:$U8)=BG$2,$V8+BG7,NA())))</f>
        <v>#N/A</v>
      </c>
      <c r="BH8" s="55" t="e">
        <f>IF(AND(COUNT($U$4:$U8)=BH$2,$H8="Hold"),"Hold",NA())</f>
        <v>#N/A</v>
      </c>
      <c r="BI8" s="55" t="e">
        <f>IF(AND(COUNT($U$4:$U8)=BI$2,$H8="Hold"),"Hold",NA())</f>
        <v>#N/A</v>
      </c>
      <c r="BJ8" s="55" t="e">
        <f>IF(AND(COUNT($U$4:$U8)=BJ$2,$H8="Hold"),"Hold",NA())</f>
        <v>#N/A</v>
      </c>
      <c r="BK8" s="55" t="e">
        <f>IF(AND(COUNT($U$4:$U8)=BK$2,$H8="Hold"),"Hold",NA())</f>
        <v>#N/A</v>
      </c>
      <c r="BL8" s="55" t="e">
        <f>IF(AND(COUNT($U$4:$U8)=BL$2,$H8="Hold"),"Hold",NA())</f>
        <v>#N/A</v>
      </c>
      <c r="BM8" s="55" t="e">
        <f>IF(AND(COUNT($U$4:$U8)=BM$2,$H8="Hold"),"Hold",NA())</f>
        <v>#N/A</v>
      </c>
      <c r="BN8" s="55" t="e">
        <f>IF(AND(COUNT($U$4:$U8)=BN$2,$H8="Hold"),"Hold",NA())</f>
        <v>#N/A</v>
      </c>
      <c r="BO8" s="55" t="e">
        <f>IF(AND(COUNT($U$4:$U8)=BO$2,$H8="Hold"),"Hold",NA())</f>
        <v>#N/A</v>
      </c>
      <c r="BP8" s="55" t="e">
        <f>IF(AND(COUNT($U$4:$U8)=BP$2,$H8="Hold"),"Hold",NA())</f>
        <v>#N/A</v>
      </c>
      <c r="BQ8" s="55" t="e">
        <f>IF(AND(COUNT($U$4:$U8)=BQ$2,$H8="Hold"),"Hold",NA())</f>
        <v>#N/A</v>
      </c>
      <c r="BR8" s="55" t="e">
        <f>IF(AND(COUNT($U$4:$U8)=BR$2,$H8="Hold"),"Hold",NA())</f>
        <v>#N/A</v>
      </c>
      <c r="BS8" s="55" t="e">
        <f>IF(AND(COUNT($U$4:$U8)=BS$2,$H8="Hold"),"Hold",NA())</f>
        <v>#N/A</v>
      </c>
    </row>
    <row r="9" spans="1:73" s="96" customFormat="1" ht="18.75" customHeight="1" thickTop="1" x14ac:dyDescent="0.25">
      <c r="B9" s="23"/>
      <c r="C9" s="95"/>
      <c r="D9" s="9">
        <f t="shared" si="2"/>
        <v>10</v>
      </c>
      <c r="E9" s="10">
        <f t="shared" si="3"/>
        <v>42660</v>
      </c>
      <c r="F9" s="5" t="str">
        <f>IFERROR(IF(COUNT(G$4:G9)=0,"",IF(H9="Hold",F8,IF(ISNUMBER(U9),G9,F8+V9))),"")</f>
        <v/>
      </c>
      <c r="G9" s="13"/>
      <c r="H9" s="27"/>
      <c r="I9" s="17"/>
      <c r="J9" s="93"/>
      <c r="K9" s="34"/>
      <c r="L9" s="148" t="s">
        <v>63</v>
      </c>
      <c r="M9" s="148"/>
      <c r="N9" s="24"/>
      <c r="O9" s="76"/>
      <c r="P9" s="37"/>
      <c r="R9" s="46">
        <v>6</v>
      </c>
      <c r="S9" s="47" t="e">
        <f t="shared" si="0"/>
        <v>#N/A</v>
      </c>
      <c r="T9" s="47" t="str">
        <f>IFERROR(IF(L23="Alternate 2","Alt 2",L23),"Alt 2")</f>
        <v>Alt 2</v>
      </c>
      <c r="U9" s="52" t="str">
        <f>IF(H9="30 Mins",$N$19,IF(H9="45 Mins",$N$20,IF(H9="60 Mins",$N$21,IF(H9="Alt 1",$N$22,IF(H9="Alt 2",$N$23,IF(H9="Alt 3",$N$24,IF(H9="Alt 4",$N$25,IF(H9="Alt 5",#REF!,IF(H9="Change",V8,"")))))))))</f>
        <v/>
      </c>
      <c r="V9" s="53" t="e">
        <f>IF(COUNT(U$4:U9)=0,NA(),IF(ISNUMBER(U9),U9,V8))</f>
        <v>#N/A</v>
      </c>
      <c r="W9" s="48" t="e">
        <f t="shared" si="1"/>
        <v>#N/A</v>
      </c>
      <c r="X9" s="72" t="str">
        <f>IF(AND(ISNUMBER($S9),COUNT($U$4:$U9)=X$2),$S9,"")</f>
        <v/>
      </c>
      <c r="Y9" s="72" t="str">
        <f>IF(AND(ISNUMBER($S9),COUNT($U$4:$U9)=Y$2),$S9,"")</f>
        <v/>
      </c>
      <c r="Z9" s="72" t="str">
        <f>IF(AND(ISNUMBER($S9),COUNT($U$4:$U9)=Z$2),$S9,"")</f>
        <v/>
      </c>
      <c r="AA9" s="72" t="str">
        <f>IF(AND(ISNUMBER($S9),COUNT($U$4:$U9)=AA$2),$S9,"")</f>
        <v/>
      </c>
      <c r="AB9" s="72" t="str">
        <f>IF(AND(ISNUMBER($S9),COUNT($U$4:$U9)=AB$2),$S9,"")</f>
        <v/>
      </c>
      <c r="AC9" s="72" t="str">
        <f>IF(AND(ISNUMBER($S9),COUNT($U$4:$U9)=AC$2),$S9,"")</f>
        <v/>
      </c>
      <c r="AD9" s="72" t="str">
        <f>IF(AND(ISNUMBER($S9),COUNT($U$4:$U9)=AD$2),$S9,"")</f>
        <v/>
      </c>
      <c r="AE9" s="72" t="str">
        <f>IF(AND(ISNUMBER($S9),COUNT($U$4:$U9)=AE$2),$S9,"")</f>
        <v/>
      </c>
      <c r="AF9" s="72" t="str">
        <f>IF(AND(ISNUMBER($S9),COUNT($U$4:$U9)=AF$2),$S9,"")</f>
        <v/>
      </c>
      <c r="AG9" s="72" t="str">
        <f>IF(AND(ISNUMBER($S9),COUNT($U$4:$U9)=AG$2),$S9,"")</f>
        <v/>
      </c>
      <c r="AH9" s="72" t="str">
        <f>IF(AND(ISNUMBER($S9),COUNT($U$4:$U9)=AH$2),$S9,"")</f>
        <v/>
      </c>
      <c r="AI9" s="72" t="str">
        <f>IF(AND(ISNUMBER($S9),COUNT($U$4:$U9)=AI$2),$S9,"")</f>
        <v/>
      </c>
      <c r="AJ9" s="51" t="e">
        <f>IFERROR(IF(COUNT($U$4:$U9)&lt;&gt;AJ$2,NA(),SLOPE(X$4:X$26,$R$4:$R$26)*($R9-COUNTIF(BH$4:BH9,"Hold"))+INTERCEPT(X$4:X$26,$R$4:$R$26)),NA())</f>
        <v>#N/A</v>
      </c>
      <c r="AK9" s="51" t="e">
        <f>IFERROR(IF(COUNT($U$4:$U9)&lt;&gt;AK$2,NA(),SLOPE(Y$4:Y$26,$R$4:$R$26)*($R9-COUNTIF(BI$4:BI9,"Hold"))+INTERCEPT(Y$4:Y$26,$R$4:$R$26)),NA())</f>
        <v>#N/A</v>
      </c>
      <c r="AL9" s="51" t="e">
        <f>IFERROR(IF(COUNT($U$4:$U9)&lt;&gt;AL$2,NA(),SLOPE(Z$4:Z$26,$R$4:$R$26)*($R9-COUNTIF(BJ$4:BJ9,"Hold"))+INTERCEPT(Z$4:Z$26,$R$4:$R$26)),NA())</f>
        <v>#N/A</v>
      </c>
      <c r="AM9" s="51" t="e">
        <f>IFERROR(IF(COUNT($U$4:$U9)&lt;&gt;AM$2,NA(),SLOPE(AA$4:AA$26,$R$4:$R$26)*($R9-COUNTIF(BK$4:BK9,"Hold"))+INTERCEPT(AA$4:AA$26,$R$4:$R$26)),NA())</f>
        <v>#N/A</v>
      </c>
      <c r="AN9" s="51" t="e">
        <f>IFERROR(IF(COUNT($U$4:$U9)&lt;&gt;AN$2,NA(),SLOPE(AB$4:AB$26,$R$4:$R$26)*($R9-COUNTIF(BL$4:BL9,"Hold"))+INTERCEPT(AB$4:AB$26,$R$4:$R$26)),NA())</f>
        <v>#N/A</v>
      </c>
      <c r="AO9" s="51" t="e">
        <f>IFERROR(IF(COUNT($U$4:$U9)&lt;&gt;AO$2,NA(),SLOPE(AC$4:AC$26,$R$4:$R$26)*($R9-COUNTIF(BM$4:BM9,"Hold"))+INTERCEPT(AC$4:AC$26,$R$4:$R$26)),NA())</f>
        <v>#N/A</v>
      </c>
      <c r="AP9" s="51" t="e">
        <f>IFERROR(IF(COUNT($U$4:$U9)&lt;&gt;AP$2,NA(),SLOPE(AD$4:AD$26,$R$4:$R$26)*($R9-COUNTIF(BN$4:BN9,"Hold"))+INTERCEPT(AD$4:AD$26,$R$4:$R$26)),NA())</f>
        <v>#N/A</v>
      </c>
      <c r="AQ9" s="51" t="e">
        <f>IFERROR(IF(COUNT($U$4:$U9)&lt;&gt;AQ$2,NA(),SLOPE(AE$4:AE$26,$R$4:$R$26)*($R9-COUNTIF(BO$4:BO9,"Hold"))+INTERCEPT(AE$4:AE$26,$R$4:$R$26)),NA())</f>
        <v>#N/A</v>
      </c>
      <c r="AR9" s="51" t="e">
        <f>IFERROR(IF(COUNT($U$4:$U9)&lt;&gt;AR$2,NA(),SLOPE(AF$4:AF$26,$R$4:$R$26)*($R9-COUNTIF(BP$4:BP9,"Hold"))+INTERCEPT(AF$4:AF$26,$R$4:$R$26)),NA())</f>
        <v>#N/A</v>
      </c>
      <c r="AS9" s="51" t="e">
        <f>IFERROR(IF(COUNT($U$4:$U9)&lt;&gt;AS$2,NA(),SLOPE(AG$4:AG$26,$R$4:$R$26)*($R9-COUNTIF(BQ$4:BQ9,"Hold"))+INTERCEPT(AG$4:AG$26,$R$4:$R$26)),NA())</f>
        <v>#N/A</v>
      </c>
      <c r="AT9" s="51" t="e">
        <f>IFERROR(IF(COUNT($U$4:$U9)&lt;&gt;AT$2,NA(),SLOPE(AH$4:AH$26,$R$4:$R$26)*($R9-COUNTIF(BR$4:BR9,"Hold"))+INTERCEPT(AH$4:AH$26,$R$4:$R$26)),NA())</f>
        <v>#N/A</v>
      </c>
      <c r="AU9" s="51" t="e">
        <f>IFERROR(IF(COUNT($U$4:$U9)&lt;&gt;AU$2,NA(),SLOPE(AI$4:AI$26,$R$4:$R$26)*($R9-COUNTIF(BS$4:BS9,"Hold"))+INTERCEPT(AI$4:AI$26,$R$4:$R$26)),NA())</f>
        <v>#N/A</v>
      </c>
      <c r="AV9" s="57" t="e">
        <f>IF(AND(ISNUMBER($U9),COUNT($U$4:$U9)=AV$2),$G9,IF($H9="Hold",AV8,IF(COUNT($U$4:$U9)=AV$2,$V9+AV8,NA())))</f>
        <v>#N/A</v>
      </c>
      <c r="AW9" s="57" t="e">
        <f>IF(AND(ISNUMBER($U9),COUNT($U$4:$U9)=AW$2),$G9,IF($H9="Hold",AW8,IF(COUNT($U$4:$U9)=AW$2,$V9+AW8,NA())))</f>
        <v>#N/A</v>
      </c>
      <c r="AX9" s="57" t="e">
        <f>IF(AND(ISNUMBER($U9),COUNT($U$4:$U9)=AX$2),$G9,IF($H9="Hold",AX8,IF(COUNT($U$4:$U9)=AX$2,$V9+AX8,NA())))</f>
        <v>#N/A</v>
      </c>
      <c r="AY9" s="57" t="e">
        <f>IF(AND(ISNUMBER($U9),COUNT($U$4:$U9)=AY$2),$G9,IF($H9="Hold",AY8,IF(COUNT($U$4:$U9)=AY$2,$V9+AY8,NA())))</f>
        <v>#N/A</v>
      </c>
      <c r="AZ9" s="57" t="e">
        <f>IF(AND(ISNUMBER($U9),COUNT($U$4:$U9)=AZ$2),$G9,IF($H9="Hold",AZ8,IF(COUNT($U$4:$U9)=AZ$2,$V9+AZ8,NA())))</f>
        <v>#N/A</v>
      </c>
      <c r="BA9" s="57" t="e">
        <f>IF(AND(ISNUMBER($U9),COUNT($U$4:$U9)=BA$2),$G9,IF($H9="Hold",BA8,IF(COUNT($U$4:$U9)=BA$2,$V9+BA8,NA())))</f>
        <v>#N/A</v>
      </c>
      <c r="BB9" s="57" t="e">
        <f>IF(AND(ISNUMBER($U9),COUNT($U$4:$U9)=BB$2),$G9,IF($H9="Hold",BB8,IF(COUNT($U$4:$U9)=BB$2,$V9+BB8,NA())))</f>
        <v>#N/A</v>
      </c>
      <c r="BC9" s="57" t="e">
        <f>IF(AND(ISNUMBER($U9),COUNT($U$4:$U9)=BC$2),$G9,IF($H9="Hold",BC8,IF(COUNT($U$4:$U9)=BC$2,$V9+BC8,NA())))</f>
        <v>#N/A</v>
      </c>
      <c r="BD9" s="57" t="e">
        <f>IF(AND(ISNUMBER($U9),COUNT($U$4:$U9)=BD$2),$G9,IF($H9="Hold",BD8,IF(COUNT($U$4:$U9)=BD$2,$V9+BD8,NA())))</f>
        <v>#N/A</v>
      </c>
      <c r="BE9" s="57" t="e">
        <f>IF(AND(ISNUMBER($U9),COUNT($U$4:$U9)=BE$2),$G9,IF($H9="Hold",BE8,IF(COUNT($U$4:$U9)=BE$2,$V9+BE8,NA())))</f>
        <v>#N/A</v>
      </c>
      <c r="BF9" s="57" t="e">
        <f>IF(AND(ISNUMBER($U9),COUNT($U$4:$U9)=BF$2),$G9,IF($H9="Hold",BF8,IF(COUNT($U$4:$U9)=BF$2,$V9+BF8,NA())))</f>
        <v>#N/A</v>
      </c>
      <c r="BG9" s="57" t="e">
        <f>IF(AND(ISNUMBER($U9),COUNT($U$4:$U9)=BG$2),$G9,IF($H9="Hold",BG8,IF(COUNT($U$4:$U9)=BG$2,$V9+BG8,NA())))</f>
        <v>#N/A</v>
      </c>
      <c r="BH9" s="55" t="e">
        <f>IF(AND(COUNT($U$4:$U9)=BH$2,$H9="Hold"),"Hold",NA())</f>
        <v>#N/A</v>
      </c>
      <c r="BI9" s="55" t="e">
        <f>IF(AND(COUNT($U$4:$U9)=BI$2,$H9="Hold"),"Hold",NA())</f>
        <v>#N/A</v>
      </c>
      <c r="BJ9" s="55" t="e">
        <f>IF(AND(COUNT($U$4:$U9)=BJ$2,$H9="Hold"),"Hold",NA())</f>
        <v>#N/A</v>
      </c>
      <c r="BK9" s="55" t="e">
        <f>IF(AND(COUNT($U$4:$U9)=BK$2,$H9="Hold"),"Hold",NA())</f>
        <v>#N/A</v>
      </c>
      <c r="BL9" s="55" t="e">
        <f>IF(AND(COUNT($U$4:$U9)=BL$2,$H9="Hold"),"Hold",NA())</f>
        <v>#N/A</v>
      </c>
      <c r="BM9" s="55" t="e">
        <f>IF(AND(COUNT($U$4:$U9)=BM$2,$H9="Hold"),"Hold",NA())</f>
        <v>#N/A</v>
      </c>
      <c r="BN9" s="55" t="e">
        <f>IF(AND(COUNT($U$4:$U9)=BN$2,$H9="Hold"),"Hold",NA())</f>
        <v>#N/A</v>
      </c>
      <c r="BO9" s="55" t="e">
        <f>IF(AND(COUNT($U$4:$U9)=BO$2,$H9="Hold"),"Hold",NA())</f>
        <v>#N/A</v>
      </c>
      <c r="BP9" s="55" t="e">
        <f>IF(AND(COUNT($U$4:$U9)=BP$2,$H9="Hold"),"Hold",NA())</f>
        <v>#N/A</v>
      </c>
      <c r="BQ9" s="55" t="e">
        <f>IF(AND(COUNT($U$4:$U9)=BQ$2,$H9="Hold"),"Hold",NA())</f>
        <v>#N/A</v>
      </c>
      <c r="BR9" s="55" t="e">
        <f>IF(AND(COUNT($U$4:$U9)=BR$2,$H9="Hold"),"Hold",NA())</f>
        <v>#N/A</v>
      </c>
      <c r="BS9" s="55" t="e">
        <f>IF(AND(COUNT($U$4:$U9)=BS$2,$H9="Hold"),"Hold",NA())</f>
        <v>#N/A</v>
      </c>
    </row>
    <row r="10" spans="1:73" s="96" customFormat="1" ht="18.75" customHeight="1" x14ac:dyDescent="0.25">
      <c r="B10" s="23"/>
      <c r="C10" s="95"/>
      <c r="D10" s="9">
        <f t="shared" si="2"/>
        <v>12</v>
      </c>
      <c r="E10" s="10">
        <f t="shared" si="3"/>
        <v>42674</v>
      </c>
      <c r="F10" s="5" t="str">
        <f>IFERROR(IF(COUNT(G$4:G10)=0,"",IF(H10="Hold",F9,IF(ISNUMBER(U10),G10,F9+V10))),"")</f>
        <v/>
      </c>
      <c r="G10" s="13"/>
      <c r="H10" s="27"/>
      <c r="I10" s="17"/>
      <c r="J10" s="93"/>
      <c r="K10" s="34"/>
      <c r="L10" s="38"/>
      <c r="M10" s="38"/>
      <c r="N10" s="38"/>
      <c r="O10" s="38"/>
      <c r="P10" s="37"/>
      <c r="R10" s="46">
        <v>7</v>
      </c>
      <c r="S10" s="47" t="e">
        <f t="shared" si="0"/>
        <v>#N/A</v>
      </c>
      <c r="T10" s="47" t="s">
        <v>68</v>
      </c>
      <c r="U10" s="52" t="str">
        <f>IF(H10="30 Mins",$N$19,IF(H10="45 Mins",$N$20,IF(H10="60 Mins",$N$21,IF(H10="Alt 1",$N$22,IF(H10="Alt 2",$N$23,IF(H10="Alt 3",$N$24,IF(H10="Alt 4",$N$25,IF(H10="Alt 5",#REF!,IF(H10="Change",V9,"")))))))))</f>
        <v/>
      </c>
      <c r="V10" s="53" t="e">
        <f>IF(COUNT(U$4:U10)=0,NA(),IF(ISNUMBER(U10),U10,V9))</f>
        <v>#N/A</v>
      </c>
      <c r="W10" s="48" t="e">
        <f t="shared" si="1"/>
        <v>#N/A</v>
      </c>
      <c r="X10" s="72" t="str">
        <f>IF(AND(ISNUMBER($S10),COUNT($U$4:$U10)=X$2),$S10,"")</f>
        <v/>
      </c>
      <c r="Y10" s="72" t="str">
        <f>IF(AND(ISNUMBER($S10),COUNT($U$4:$U10)=Y$2),$S10,"")</f>
        <v/>
      </c>
      <c r="Z10" s="72" t="str">
        <f>IF(AND(ISNUMBER($S10),COUNT($U$4:$U10)=Z$2),$S10,"")</f>
        <v/>
      </c>
      <c r="AA10" s="72" t="str">
        <f>IF(AND(ISNUMBER($S10),COUNT($U$4:$U10)=AA$2),$S10,"")</f>
        <v/>
      </c>
      <c r="AB10" s="72" t="str">
        <f>IF(AND(ISNUMBER($S10),COUNT($U$4:$U10)=AB$2),$S10,"")</f>
        <v/>
      </c>
      <c r="AC10" s="72" t="str">
        <f>IF(AND(ISNUMBER($S10),COUNT($U$4:$U10)=AC$2),$S10,"")</f>
        <v/>
      </c>
      <c r="AD10" s="72" t="str">
        <f>IF(AND(ISNUMBER($S10),COUNT($U$4:$U10)=AD$2),$S10,"")</f>
        <v/>
      </c>
      <c r="AE10" s="72" t="str">
        <f>IF(AND(ISNUMBER($S10),COUNT($U$4:$U10)=AE$2),$S10,"")</f>
        <v/>
      </c>
      <c r="AF10" s="72" t="str">
        <f>IF(AND(ISNUMBER($S10),COUNT($U$4:$U10)=AF$2),$S10,"")</f>
        <v/>
      </c>
      <c r="AG10" s="72" t="str">
        <f>IF(AND(ISNUMBER($S10),COUNT($U$4:$U10)=AG$2),$S10,"")</f>
        <v/>
      </c>
      <c r="AH10" s="72" t="str">
        <f>IF(AND(ISNUMBER($S10),COUNT($U$4:$U10)=AH$2),$S10,"")</f>
        <v/>
      </c>
      <c r="AI10" s="72" t="str">
        <f>IF(AND(ISNUMBER($S10),COUNT($U$4:$U10)=AI$2),$S10,"")</f>
        <v/>
      </c>
      <c r="AJ10" s="51" t="e">
        <f>IFERROR(IF(COUNT($U$4:$U10)&lt;&gt;AJ$2,NA(),SLOPE(X$4:X$26,$R$4:$R$26)*($R10-COUNTIF(BH$4:BH10,"Hold"))+INTERCEPT(X$4:X$26,$R$4:$R$26)),NA())</f>
        <v>#N/A</v>
      </c>
      <c r="AK10" s="51" t="e">
        <f>IFERROR(IF(COUNT($U$4:$U10)&lt;&gt;AK$2,NA(),SLOPE(Y$4:Y$26,$R$4:$R$26)*($R10-COUNTIF(BI$4:BI10,"Hold"))+INTERCEPT(Y$4:Y$26,$R$4:$R$26)),NA())</f>
        <v>#N/A</v>
      </c>
      <c r="AL10" s="51" t="e">
        <f>IFERROR(IF(COUNT($U$4:$U10)&lt;&gt;AL$2,NA(),SLOPE(Z$4:Z$26,$R$4:$R$26)*($R10-COUNTIF(BJ$4:BJ10,"Hold"))+INTERCEPT(Z$4:Z$26,$R$4:$R$26)),NA())</f>
        <v>#N/A</v>
      </c>
      <c r="AM10" s="51" t="e">
        <f>IFERROR(IF(COUNT($U$4:$U10)&lt;&gt;AM$2,NA(),SLOPE(AA$4:AA$26,$R$4:$R$26)*($R10-COUNTIF(BK$4:BK10,"Hold"))+INTERCEPT(AA$4:AA$26,$R$4:$R$26)),NA())</f>
        <v>#N/A</v>
      </c>
      <c r="AN10" s="51" t="e">
        <f>IFERROR(IF(COUNT($U$4:$U10)&lt;&gt;AN$2,NA(),SLOPE(AB$4:AB$26,$R$4:$R$26)*($R10-COUNTIF(BL$4:BL10,"Hold"))+INTERCEPT(AB$4:AB$26,$R$4:$R$26)),NA())</f>
        <v>#N/A</v>
      </c>
      <c r="AO10" s="51" t="e">
        <f>IFERROR(IF(COUNT($U$4:$U10)&lt;&gt;AO$2,NA(),SLOPE(AC$4:AC$26,$R$4:$R$26)*($R10-COUNTIF(BM$4:BM10,"Hold"))+INTERCEPT(AC$4:AC$26,$R$4:$R$26)),NA())</f>
        <v>#N/A</v>
      </c>
      <c r="AP10" s="51" t="e">
        <f>IFERROR(IF(COUNT($U$4:$U10)&lt;&gt;AP$2,NA(),SLOPE(AD$4:AD$26,$R$4:$R$26)*($R10-COUNTIF(BN$4:BN10,"Hold"))+INTERCEPT(AD$4:AD$26,$R$4:$R$26)),NA())</f>
        <v>#N/A</v>
      </c>
      <c r="AQ10" s="51" t="e">
        <f>IFERROR(IF(COUNT($U$4:$U10)&lt;&gt;AQ$2,NA(),SLOPE(AE$4:AE$26,$R$4:$R$26)*($R10-COUNTIF(BO$4:BO10,"Hold"))+INTERCEPT(AE$4:AE$26,$R$4:$R$26)),NA())</f>
        <v>#N/A</v>
      </c>
      <c r="AR10" s="51" t="e">
        <f>IFERROR(IF(COUNT($U$4:$U10)&lt;&gt;AR$2,NA(),SLOPE(AF$4:AF$26,$R$4:$R$26)*($R10-COUNTIF(BP$4:BP10,"Hold"))+INTERCEPT(AF$4:AF$26,$R$4:$R$26)),NA())</f>
        <v>#N/A</v>
      </c>
      <c r="AS10" s="51" t="e">
        <f>IFERROR(IF(COUNT($U$4:$U10)&lt;&gt;AS$2,NA(),SLOPE(AG$4:AG$26,$R$4:$R$26)*($R10-COUNTIF(BQ$4:BQ10,"Hold"))+INTERCEPT(AG$4:AG$26,$R$4:$R$26)),NA())</f>
        <v>#N/A</v>
      </c>
      <c r="AT10" s="51" t="e">
        <f>IFERROR(IF(COUNT($U$4:$U10)&lt;&gt;AT$2,NA(),SLOPE(AH$4:AH$26,$R$4:$R$26)*($R10-COUNTIF(BR$4:BR10,"Hold"))+INTERCEPT(AH$4:AH$26,$R$4:$R$26)),NA())</f>
        <v>#N/A</v>
      </c>
      <c r="AU10" s="51" t="e">
        <f>IFERROR(IF(COUNT($U$4:$U10)&lt;&gt;AU$2,NA(),SLOPE(AI$4:AI$26,$R$4:$R$26)*($R10-COUNTIF(BS$4:BS10,"Hold"))+INTERCEPT(AI$4:AI$26,$R$4:$R$26)),NA())</f>
        <v>#N/A</v>
      </c>
      <c r="AV10" s="57" t="e">
        <f>IF(AND(ISNUMBER($U10),COUNT($U$4:$U10)=AV$2),$G10,IF($H10="Hold",AV9,IF(COUNT($U$4:$U10)=AV$2,$V10+AV9,NA())))</f>
        <v>#N/A</v>
      </c>
      <c r="AW10" s="57" t="e">
        <f>IF(AND(ISNUMBER($U10),COUNT($U$4:$U10)=AW$2),$G10,IF($H10="Hold",AW9,IF(COUNT($U$4:$U10)=AW$2,$V10+AW9,NA())))</f>
        <v>#N/A</v>
      </c>
      <c r="AX10" s="57" t="e">
        <f>IF(AND(ISNUMBER($U10),COUNT($U$4:$U10)=AX$2),$G10,IF($H10="Hold",AX9,IF(COUNT($U$4:$U10)=AX$2,$V10+AX9,NA())))</f>
        <v>#N/A</v>
      </c>
      <c r="AY10" s="57" t="e">
        <f>IF(AND(ISNUMBER($U10),COUNT($U$4:$U10)=AY$2),$G10,IF($H10="Hold",AY9,IF(COUNT($U$4:$U10)=AY$2,$V10+AY9,NA())))</f>
        <v>#N/A</v>
      </c>
      <c r="AZ10" s="57" t="e">
        <f>IF(AND(ISNUMBER($U10),COUNT($U$4:$U10)=AZ$2),$G10,IF($H10="Hold",AZ9,IF(COUNT($U$4:$U10)=AZ$2,$V10+AZ9,NA())))</f>
        <v>#N/A</v>
      </c>
      <c r="BA10" s="57" t="e">
        <f>IF(AND(ISNUMBER($U10),COUNT($U$4:$U10)=BA$2),$G10,IF($H10="Hold",BA9,IF(COUNT($U$4:$U10)=BA$2,$V10+BA9,NA())))</f>
        <v>#N/A</v>
      </c>
      <c r="BB10" s="57" t="e">
        <f>IF(AND(ISNUMBER($U10),COUNT($U$4:$U10)=BB$2),$G10,IF($H10="Hold",BB9,IF(COUNT($U$4:$U10)=BB$2,$V10+BB9,NA())))</f>
        <v>#N/A</v>
      </c>
      <c r="BC10" s="57" t="e">
        <f>IF(AND(ISNUMBER($U10),COUNT($U$4:$U10)=BC$2),$G10,IF($H10="Hold",BC9,IF(COUNT($U$4:$U10)=BC$2,$V10+BC9,NA())))</f>
        <v>#N/A</v>
      </c>
      <c r="BD10" s="57" t="e">
        <f>IF(AND(ISNUMBER($U10),COUNT($U$4:$U10)=BD$2),$G10,IF($H10="Hold",BD9,IF(COUNT($U$4:$U10)=BD$2,$V10+BD9,NA())))</f>
        <v>#N/A</v>
      </c>
      <c r="BE10" s="57" t="e">
        <f>IF(AND(ISNUMBER($U10),COUNT($U$4:$U10)=BE$2),$G10,IF($H10="Hold",BE9,IF(COUNT($U$4:$U10)=BE$2,$V10+BE9,NA())))</f>
        <v>#N/A</v>
      </c>
      <c r="BF10" s="57" t="e">
        <f>IF(AND(ISNUMBER($U10),COUNT($U$4:$U10)=BF$2),$G10,IF($H10="Hold",BF9,IF(COUNT($U$4:$U10)=BF$2,$V10+BF9,NA())))</f>
        <v>#N/A</v>
      </c>
      <c r="BG10" s="57" t="e">
        <f>IF(AND(ISNUMBER($U10),COUNT($U$4:$U10)=BG$2),$G10,IF($H10="Hold",BG9,IF(COUNT($U$4:$U10)=BG$2,$V10+BG9,NA())))</f>
        <v>#N/A</v>
      </c>
      <c r="BH10" s="55" t="e">
        <f>IF(AND(COUNT($U$4:$U10)=BH$2,$H10="Hold"),"Hold",NA())</f>
        <v>#N/A</v>
      </c>
      <c r="BI10" s="55" t="e">
        <f>IF(AND(COUNT($U$4:$U10)=BI$2,$H10="Hold"),"Hold",NA())</f>
        <v>#N/A</v>
      </c>
      <c r="BJ10" s="55" t="e">
        <f>IF(AND(COUNT($U$4:$U10)=BJ$2,$H10="Hold"),"Hold",NA())</f>
        <v>#N/A</v>
      </c>
      <c r="BK10" s="55" t="e">
        <f>IF(AND(COUNT($U$4:$U10)=BK$2,$H10="Hold"),"Hold",NA())</f>
        <v>#N/A</v>
      </c>
      <c r="BL10" s="55" t="e">
        <f>IF(AND(COUNT($U$4:$U10)=BL$2,$H10="Hold"),"Hold",NA())</f>
        <v>#N/A</v>
      </c>
      <c r="BM10" s="55" t="e">
        <f>IF(AND(COUNT($U$4:$U10)=BM$2,$H10="Hold"),"Hold",NA())</f>
        <v>#N/A</v>
      </c>
      <c r="BN10" s="55" t="e">
        <f>IF(AND(COUNT($U$4:$U10)=BN$2,$H10="Hold"),"Hold",NA())</f>
        <v>#N/A</v>
      </c>
      <c r="BO10" s="55" t="e">
        <f>IF(AND(COUNT($U$4:$U10)=BO$2,$H10="Hold"),"Hold",NA())</f>
        <v>#N/A</v>
      </c>
      <c r="BP10" s="55" t="e">
        <f>IF(AND(COUNT($U$4:$U10)=BP$2,$H10="Hold"),"Hold",NA())</f>
        <v>#N/A</v>
      </c>
      <c r="BQ10" s="55" t="e">
        <f>IF(AND(COUNT($U$4:$U10)=BQ$2,$H10="Hold"),"Hold",NA())</f>
        <v>#N/A</v>
      </c>
      <c r="BR10" s="55" t="e">
        <f>IF(AND(COUNT($U$4:$U10)=BR$2,$H10="Hold"),"Hold",NA())</f>
        <v>#N/A</v>
      </c>
      <c r="BS10" s="55" t="e">
        <f>IF(AND(COUNT($U$4:$U10)=BS$2,$H10="Hold"),"Hold",NA())</f>
        <v>#N/A</v>
      </c>
    </row>
    <row r="11" spans="1:73" s="96" customFormat="1" ht="18.75" customHeight="1" x14ac:dyDescent="0.25">
      <c r="B11" s="23"/>
      <c r="C11" s="95"/>
      <c r="D11" s="9">
        <f t="shared" si="2"/>
        <v>14</v>
      </c>
      <c r="E11" s="10">
        <f t="shared" si="3"/>
        <v>42688</v>
      </c>
      <c r="F11" s="5" t="str">
        <f>IFERROR(IF(COUNT(G$4:G11)=0,"",IF(H11="Hold",F10,IF(ISNUMBER(U11),G11,F10+V11))),"")</f>
        <v/>
      </c>
      <c r="G11" s="13"/>
      <c r="H11" s="27"/>
      <c r="I11" s="17"/>
      <c r="J11" s="93"/>
      <c r="K11" s="34"/>
      <c r="L11" s="146" t="s">
        <v>82</v>
      </c>
      <c r="M11" s="146"/>
      <c r="N11" s="146"/>
      <c r="O11" s="146"/>
      <c r="P11" s="37"/>
      <c r="R11" s="46">
        <v>8</v>
      </c>
      <c r="S11" s="47" t="e">
        <f t="shared" si="0"/>
        <v>#N/A</v>
      </c>
      <c r="T11" s="47"/>
      <c r="U11" s="52" t="str">
        <f>IF(H11="30 Mins",$N$19,IF(H11="45 Mins",$N$20,IF(H11="60 Mins",$N$21,IF(H11="Alt 1",$N$22,IF(H11="Alt 2",$N$23,IF(H11="Alt 3",$N$24,IF(H11="Alt 4",$N$25,IF(H11="Alt 5",#REF!,IF(H11="Change",V10,"")))))))))</f>
        <v/>
      </c>
      <c r="V11" s="53" t="e">
        <f>IF(COUNT(U$4:U11)=0,NA(),IF(ISNUMBER(U11),U11,V10))</f>
        <v>#N/A</v>
      </c>
      <c r="W11" s="48" t="e">
        <f t="shared" si="1"/>
        <v>#N/A</v>
      </c>
      <c r="X11" s="72" t="str">
        <f>IF(AND(ISNUMBER($S11),COUNT($U$4:$U11)=X$2),$S11,"")</f>
        <v/>
      </c>
      <c r="Y11" s="72" t="str">
        <f>IF(AND(ISNUMBER($S11),COUNT($U$4:$U11)=Y$2),$S11,"")</f>
        <v/>
      </c>
      <c r="Z11" s="72" t="str">
        <f>IF(AND(ISNUMBER($S11),COUNT($U$4:$U11)=Z$2),$S11,"")</f>
        <v/>
      </c>
      <c r="AA11" s="72" t="str">
        <f>IF(AND(ISNUMBER($S11),COUNT($U$4:$U11)=AA$2),$S11,"")</f>
        <v/>
      </c>
      <c r="AB11" s="72" t="str">
        <f>IF(AND(ISNUMBER($S11),COUNT($U$4:$U11)=AB$2),$S11,"")</f>
        <v/>
      </c>
      <c r="AC11" s="72" t="str">
        <f>IF(AND(ISNUMBER($S11),COUNT($U$4:$U11)=AC$2),$S11,"")</f>
        <v/>
      </c>
      <c r="AD11" s="72" t="str">
        <f>IF(AND(ISNUMBER($S11),COUNT($U$4:$U11)=AD$2),$S11,"")</f>
        <v/>
      </c>
      <c r="AE11" s="72" t="str">
        <f>IF(AND(ISNUMBER($S11),COUNT($U$4:$U11)=AE$2),$S11,"")</f>
        <v/>
      </c>
      <c r="AF11" s="72" t="str">
        <f>IF(AND(ISNUMBER($S11),COUNT($U$4:$U11)=AF$2),$S11,"")</f>
        <v/>
      </c>
      <c r="AG11" s="72" t="str">
        <f>IF(AND(ISNUMBER($S11),COUNT($U$4:$U11)=AG$2),$S11,"")</f>
        <v/>
      </c>
      <c r="AH11" s="72" t="str">
        <f>IF(AND(ISNUMBER($S11),COUNT($U$4:$U11)=AH$2),$S11,"")</f>
        <v/>
      </c>
      <c r="AI11" s="72" t="str">
        <f>IF(AND(ISNUMBER($S11),COUNT($U$4:$U11)=AI$2),$S11,"")</f>
        <v/>
      </c>
      <c r="AJ11" s="51" t="e">
        <f>IFERROR(IF(COUNT($U$4:$U11)&lt;&gt;AJ$2,NA(),SLOPE(X$4:X$26,$R$4:$R$26)*($R11-COUNTIF(BH$4:BH11,"Hold"))+INTERCEPT(X$4:X$26,$R$4:$R$26)),NA())</f>
        <v>#N/A</v>
      </c>
      <c r="AK11" s="51" t="e">
        <f>IFERROR(IF(COUNT($U$4:$U11)&lt;&gt;AK$2,NA(),SLOPE(Y$4:Y$26,$R$4:$R$26)*($R11-COUNTIF(BI$4:BI11,"Hold"))+INTERCEPT(Y$4:Y$26,$R$4:$R$26)),NA())</f>
        <v>#N/A</v>
      </c>
      <c r="AL11" s="51" t="e">
        <f>IFERROR(IF(COUNT($U$4:$U11)&lt;&gt;AL$2,NA(),SLOPE(Z$4:Z$26,$R$4:$R$26)*($R11-COUNTIF(BJ$4:BJ11,"Hold"))+INTERCEPT(Z$4:Z$26,$R$4:$R$26)),NA())</f>
        <v>#N/A</v>
      </c>
      <c r="AM11" s="51" t="e">
        <f>IFERROR(IF(COUNT($U$4:$U11)&lt;&gt;AM$2,NA(),SLOPE(AA$4:AA$26,$R$4:$R$26)*($R11-COUNTIF(BK$4:BK11,"Hold"))+INTERCEPT(AA$4:AA$26,$R$4:$R$26)),NA())</f>
        <v>#N/A</v>
      </c>
      <c r="AN11" s="51" t="e">
        <f>IFERROR(IF(COUNT($U$4:$U11)&lt;&gt;AN$2,NA(),SLOPE(AB$4:AB$26,$R$4:$R$26)*($R11-COUNTIF(BL$4:BL11,"Hold"))+INTERCEPT(AB$4:AB$26,$R$4:$R$26)),NA())</f>
        <v>#N/A</v>
      </c>
      <c r="AO11" s="51" t="e">
        <f>IFERROR(IF(COUNT($U$4:$U11)&lt;&gt;AO$2,NA(),SLOPE(AC$4:AC$26,$R$4:$R$26)*($R11-COUNTIF(BM$4:BM11,"Hold"))+INTERCEPT(AC$4:AC$26,$R$4:$R$26)),NA())</f>
        <v>#N/A</v>
      </c>
      <c r="AP11" s="51" t="e">
        <f>IFERROR(IF(COUNT($U$4:$U11)&lt;&gt;AP$2,NA(),SLOPE(AD$4:AD$26,$R$4:$R$26)*($R11-COUNTIF(BN$4:BN11,"Hold"))+INTERCEPT(AD$4:AD$26,$R$4:$R$26)),NA())</f>
        <v>#N/A</v>
      </c>
      <c r="AQ11" s="51" t="e">
        <f>IFERROR(IF(COUNT($U$4:$U11)&lt;&gt;AQ$2,NA(),SLOPE(AE$4:AE$26,$R$4:$R$26)*($R11-COUNTIF(BO$4:BO11,"Hold"))+INTERCEPT(AE$4:AE$26,$R$4:$R$26)),NA())</f>
        <v>#N/A</v>
      </c>
      <c r="AR11" s="51" t="e">
        <f>IFERROR(IF(COUNT($U$4:$U11)&lt;&gt;AR$2,NA(),SLOPE(AF$4:AF$26,$R$4:$R$26)*($R11-COUNTIF(BP$4:BP11,"Hold"))+INTERCEPT(AF$4:AF$26,$R$4:$R$26)),NA())</f>
        <v>#N/A</v>
      </c>
      <c r="AS11" s="51" t="e">
        <f>IFERROR(IF(COUNT($U$4:$U11)&lt;&gt;AS$2,NA(),SLOPE(AG$4:AG$26,$R$4:$R$26)*($R11-COUNTIF(BQ$4:BQ11,"Hold"))+INTERCEPT(AG$4:AG$26,$R$4:$R$26)),NA())</f>
        <v>#N/A</v>
      </c>
      <c r="AT11" s="51" t="e">
        <f>IFERROR(IF(COUNT($U$4:$U11)&lt;&gt;AT$2,NA(),SLOPE(AH$4:AH$26,$R$4:$R$26)*($R11-COUNTIF(BR$4:BR11,"Hold"))+INTERCEPT(AH$4:AH$26,$R$4:$R$26)),NA())</f>
        <v>#N/A</v>
      </c>
      <c r="AU11" s="51" t="e">
        <f>IFERROR(IF(COUNT($U$4:$U11)&lt;&gt;AU$2,NA(),SLOPE(AI$4:AI$26,$R$4:$R$26)*($R11-COUNTIF(BS$4:BS11,"Hold"))+INTERCEPT(AI$4:AI$26,$R$4:$R$26)),NA())</f>
        <v>#N/A</v>
      </c>
      <c r="AV11" s="57" t="e">
        <f>IF(AND(ISNUMBER($U11),COUNT($U$4:$U11)=AV$2),$G11,IF($H11="Hold",AV10,IF(COUNT($U$4:$U11)=AV$2,$V11+AV10,NA())))</f>
        <v>#N/A</v>
      </c>
      <c r="AW11" s="57" t="e">
        <f>IF(AND(ISNUMBER($U11),COUNT($U$4:$U11)=AW$2),$G11,IF($H11="Hold",AW10,IF(COUNT($U$4:$U11)=AW$2,$V11+AW10,NA())))</f>
        <v>#N/A</v>
      </c>
      <c r="AX11" s="57" t="e">
        <f>IF(AND(ISNUMBER($U11),COUNT($U$4:$U11)=AX$2),$G11,IF($H11="Hold",AX10,IF(COUNT($U$4:$U11)=AX$2,$V11+AX10,NA())))</f>
        <v>#N/A</v>
      </c>
      <c r="AY11" s="57" t="e">
        <f>IF(AND(ISNUMBER($U11),COUNT($U$4:$U11)=AY$2),$G11,IF($H11="Hold",AY10,IF(COUNT($U$4:$U11)=AY$2,$V11+AY10,NA())))</f>
        <v>#N/A</v>
      </c>
      <c r="AZ11" s="57" t="e">
        <f>IF(AND(ISNUMBER($U11),COUNT($U$4:$U11)=AZ$2),$G11,IF($H11="Hold",AZ10,IF(COUNT($U$4:$U11)=AZ$2,$V11+AZ10,NA())))</f>
        <v>#N/A</v>
      </c>
      <c r="BA11" s="57" t="e">
        <f>IF(AND(ISNUMBER($U11),COUNT($U$4:$U11)=BA$2),$G11,IF($H11="Hold",BA10,IF(COUNT($U$4:$U11)=BA$2,$V11+BA10,NA())))</f>
        <v>#N/A</v>
      </c>
      <c r="BB11" s="57" t="e">
        <f>IF(AND(ISNUMBER($U11),COUNT($U$4:$U11)=BB$2),$G11,IF($H11="Hold",BB10,IF(COUNT($U$4:$U11)=BB$2,$V11+BB10,NA())))</f>
        <v>#N/A</v>
      </c>
      <c r="BC11" s="57" t="e">
        <f>IF(AND(ISNUMBER($U11),COUNT($U$4:$U11)=BC$2),$G11,IF($H11="Hold",BC10,IF(COUNT($U$4:$U11)=BC$2,$V11+BC10,NA())))</f>
        <v>#N/A</v>
      </c>
      <c r="BD11" s="57" t="e">
        <f>IF(AND(ISNUMBER($U11),COUNT($U$4:$U11)=BD$2),$G11,IF($H11="Hold",BD10,IF(COUNT($U$4:$U11)=BD$2,$V11+BD10,NA())))</f>
        <v>#N/A</v>
      </c>
      <c r="BE11" s="57" t="e">
        <f>IF(AND(ISNUMBER($U11),COUNT($U$4:$U11)=BE$2),$G11,IF($H11="Hold",BE10,IF(COUNT($U$4:$U11)=BE$2,$V11+BE10,NA())))</f>
        <v>#N/A</v>
      </c>
      <c r="BF11" s="57" t="e">
        <f>IF(AND(ISNUMBER($U11),COUNT($U$4:$U11)=BF$2),$G11,IF($H11="Hold",BF10,IF(COUNT($U$4:$U11)=BF$2,$V11+BF10,NA())))</f>
        <v>#N/A</v>
      </c>
      <c r="BG11" s="57" t="e">
        <f>IF(AND(ISNUMBER($U11),COUNT($U$4:$U11)=BG$2),$G11,IF($H11="Hold",BG10,IF(COUNT($U$4:$U11)=BG$2,$V11+BG10,NA())))</f>
        <v>#N/A</v>
      </c>
      <c r="BH11" s="55" t="e">
        <f>IF(AND(COUNT($U$4:$U11)=BH$2,$H11="Hold"),"Hold",NA())</f>
        <v>#N/A</v>
      </c>
      <c r="BI11" s="55" t="e">
        <f>IF(AND(COUNT($U$4:$U11)=BI$2,$H11="Hold"),"Hold",NA())</f>
        <v>#N/A</v>
      </c>
      <c r="BJ11" s="55" t="e">
        <f>IF(AND(COUNT($U$4:$U11)=BJ$2,$H11="Hold"),"Hold",NA())</f>
        <v>#N/A</v>
      </c>
      <c r="BK11" s="55" t="e">
        <f>IF(AND(COUNT($U$4:$U11)=BK$2,$H11="Hold"),"Hold",NA())</f>
        <v>#N/A</v>
      </c>
      <c r="BL11" s="55" t="e">
        <f>IF(AND(COUNT($U$4:$U11)=BL$2,$H11="Hold"),"Hold",NA())</f>
        <v>#N/A</v>
      </c>
      <c r="BM11" s="55" t="e">
        <f>IF(AND(COUNT($U$4:$U11)=BM$2,$H11="Hold"),"Hold",NA())</f>
        <v>#N/A</v>
      </c>
      <c r="BN11" s="55" t="e">
        <f>IF(AND(COUNT($U$4:$U11)=BN$2,$H11="Hold"),"Hold",NA())</f>
        <v>#N/A</v>
      </c>
      <c r="BO11" s="55" t="e">
        <f>IF(AND(COUNT($U$4:$U11)=BO$2,$H11="Hold"),"Hold",NA())</f>
        <v>#N/A</v>
      </c>
      <c r="BP11" s="55" t="e">
        <f>IF(AND(COUNT($U$4:$U11)=BP$2,$H11="Hold"),"Hold",NA())</f>
        <v>#N/A</v>
      </c>
      <c r="BQ11" s="55" t="e">
        <f>IF(AND(COUNT($U$4:$U11)=BQ$2,$H11="Hold"),"Hold",NA())</f>
        <v>#N/A</v>
      </c>
      <c r="BR11" s="55" t="e">
        <f>IF(AND(COUNT($U$4:$U11)=BR$2,$H11="Hold"),"Hold",NA())</f>
        <v>#N/A</v>
      </c>
      <c r="BS11" s="55" t="e">
        <f>IF(AND(COUNT($U$4:$U11)=BS$2,$H11="Hold"),"Hold",NA())</f>
        <v>#N/A</v>
      </c>
    </row>
    <row r="12" spans="1:73" s="96" customFormat="1" ht="18.75" customHeight="1" x14ac:dyDescent="0.25">
      <c r="B12" s="23"/>
      <c r="C12" s="95"/>
      <c r="D12" s="9">
        <f t="shared" si="2"/>
        <v>16</v>
      </c>
      <c r="E12" s="10">
        <f t="shared" si="3"/>
        <v>42702</v>
      </c>
      <c r="F12" s="5" t="str">
        <f>IFERROR(IF(COUNT(G$4:G12)=0,"",IF(H12="Hold",F11,IF(ISNUMBER(U12),G12,F11+V12))),"")</f>
        <v/>
      </c>
      <c r="G12" s="13"/>
      <c r="H12" s="27"/>
      <c r="I12" s="17"/>
      <c r="J12" s="93"/>
      <c r="K12" s="34"/>
      <c r="L12" s="124"/>
      <c r="M12" s="124"/>
      <c r="N12" s="132" t="s">
        <v>83</v>
      </c>
      <c r="O12" s="132" t="s">
        <v>84</v>
      </c>
      <c r="P12" s="37"/>
      <c r="R12" s="46">
        <v>9</v>
      </c>
      <c r="S12" s="47" t="e">
        <f t="shared" si="0"/>
        <v>#N/A</v>
      </c>
      <c r="T12" s="47" t="str">
        <f>IF(ISNUMBER(N25),"Alt 4","")</f>
        <v/>
      </c>
      <c r="U12" s="52" t="str">
        <f>IF(H12="30 Mins",$N$19,IF(H12="45 Mins",$N$20,IF(H12="60 Mins",$N$21,IF(H12="Alt 1",$N$22,IF(H12="Alt 2",$N$23,IF(H12="Alt 3",$N$24,IF(H12="Alt 4",$N$25,IF(H12="Alt 5",#REF!,IF(H12="Change",V11,"")))))))))</f>
        <v/>
      </c>
      <c r="V12" s="53" t="e">
        <f>IF(COUNT(U$4:U12)=0,NA(),IF(ISNUMBER(U12),U12,V11))</f>
        <v>#N/A</v>
      </c>
      <c r="W12" s="48" t="e">
        <f t="shared" si="1"/>
        <v>#N/A</v>
      </c>
      <c r="X12" s="72" t="str">
        <f>IF(AND(ISNUMBER($S12),COUNT($U$4:$U12)=X$2),$S12,"")</f>
        <v/>
      </c>
      <c r="Y12" s="72" t="str">
        <f>IF(AND(ISNUMBER($S12),COUNT($U$4:$U12)=Y$2),$S12,"")</f>
        <v/>
      </c>
      <c r="Z12" s="72" t="str">
        <f>IF(AND(ISNUMBER($S12),COUNT($U$4:$U12)=Z$2),$S12,"")</f>
        <v/>
      </c>
      <c r="AA12" s="72" t="str">
        <f>IF(AND(ISNUMBER($S12),COUNT($U$4:$U12)=AA$2),$S12,"")</f>
        <v/>
      </c>
      <c r="AB12" s="72" t="str">
        <f>IF(AND(ISNUMBER($S12),COUNT($U$4:$U12)=AB$2),$S12,"")</f>
        <v/>
      </c>
      <c r="AC12" s="72" t="str">
        <f>IF(AND(ISNUMBER($S12),COUNT($U$4:$U12)=AC$2),$S12,"")</f>
        <v/>
      </c>
      <c r="AD12" s="72" t="str">
        <f>IF(AND(ISNUMBER($S12),COUNT($U$4:$U12)=AD$2),$S12,"")</f>
        <v/>
      </c>
      <c r="AE12" s="72" t="str">
        <f>IF(AND(ISNUMBER($S12),COUNT($U$4:$U12)=AE$2),$S12,"")</f>
        <v/>
      </c>
      <c r="AF12" s="72" t="str">
        <f>IF(AND(ISNUMBER($S12),COUNT($U$4:$U12)=AF$2),$S12,"")</f>
        <v/>
      </c>
      <c r="AG12" s="72" t="str">
        <f>IF(AND(ISNUMBER($S12),COUNT($U$4:$U12)=AG$2),$S12,"")</f>
        <v/>
      </c>
      <c r="AH12" s="72" t="str">
        <f>IF(AND(ISNUMBER($S12),COUNT($U$4:$U12)=AH$2),$S12,"")</f>
        <v/>
      </c>
      <c r="AI12" s="72" t="str">
        <f>IF(AND(ISNUMBER($S12),COUNT($U$4:$U12)=AI$2),$S12,"")</f>
        <v/>
      </c>
      <c r="AJ12" s="51" t="e">
        <f>IFERROR(IF(COUNT($U$4:$U12)&lt;&gt;AJ$2,NA(),SLOPE(X$4:X$26,$R$4:$R$26)*($R12-COUNTIF(BH$4:BH12,"Hold"))+INTERCEPT(X$4:X$26,$R$4:$R$26)),NA())</f>
        <v>#N/A</v>
      </c>
      <c r="AK12" s="51" t="e">
        <f>IFERROR(IF(COUNT($U$4:$U12)&lt;&gt;AK$2,NA(),SLOPE(Y$4:Y$26,$R$4:$R$26)*($R12-COUNTIF(BI$4:BI12,"Hold"))+INTERCEPT(Y$4:Y$26,$R$4:$R$26)),NA())</f>
        <v>#N/A</v>
      </c>
      <c r="AL12" s="51" t="e">
        <f>IFERROR(IF(COUNT($U$4:$U12)&lt;&gt;AL$2,NA(),SLOPE(Z$4:Z$26,$R$4:$R$26)*($R12-COUNTIF(BJ$4:BJ12,"Hold"))+INTERCEPT(Z$4:Z$26,$R$4:$R$26)),NA())</f>
        <v>#N/A</v>
      </c>
      <c r="AM12" s="51" t="e">
        <f>IFERROR(IF(COUNT($U$4:$U12)&lt;&gt;AM$2,NA(),SLOPE(AA$4:AA$26,$R$4:$R$26)*($R12-COUNTIF(BK$4:BK12,"Hold"))+INTERCEPT(AA$4:AA$26,$R$4:$R$26)),NA())</f>
        <v>#N/A</v>
      </c>
      <c r="AN12" s="51" t="e">
        <f>IFERROR(IF(COUNT($U$4:$U12)&lt;&gt;AN$2,NA(),SLOPE(AB$4:AB$26,$R$4:$R$26)*($R12-COUNTIF(BL$4:BL12,"Hold"))+INTERCEPT(AB$4:AB$26,$R$4:$R$26)),NA())</f>
        <v>#N/A</v>
      </c>
      <c r="AO12" s="51" t="e">
        <f>IFERROR(IF(COUNT($U$4:$U12)&lt;&gt;AO$2,NA(),SLOPE(AC$4:AC$26,$R$4:$R$26)*($R12-COUNTIF(BM$4:BM12,"Hold"))+INTERCEPT(AC$4:AC$26,$R$4:$R$26)),NA())</f>
        <v>#N/A</v>
      </c>
      <c r="AP12" s="51" t="e">
        <f>IFERROR(IF(COUNT($U$4:$U12)&lt;&gt;AP$2,NA(),SLOPE(AD$4:AD$26,$R$4:$R$26)*($R12-COUNTIF(BN$4:BN12,"Hold"))+INTERCEPT(AD$4:AD$26,$R$4:$R$26)),NA())</f>
        <v>#N/A</v>
      </c>
      <c r="AQ12" s="51" t="e">
        <f>IFERROR(IF(COUNT($U$4:$U12)&lt;&gt;AQ$2,NA(),SLOPE(AE$4:AE$26,$R$4:$R$26)*($R12-COUNTIF(BO$4:BO12,"Hold"))+INTERCEPT(AE$4:AE$26,$R$4:$R$26)),NA())</f>
        <v>#N/A</v>
      </c>
      <c r="AR12" s="51" t="e">
        <f>IFERROR(IF(COUNT($U$4:$U12)&lt;&gt;AR$2,NA(),SLOPE(AF$4:AF$26,$R$4:$R$26)*($R12-COUNTIF(BP$4:BP12,"Hold"))+INTERCEPT(AF$4:AF$26,$R$4:$R$26)),NA())</f>
        <v>#N/A</v>
      </c>
      <c r="AS12" s="51" t="e">
        <f>IFERROR(IF(COUNT($U$4:$U12)&lt;&gt;AS$2,NA(),SLOPE(AG$4:AG$26,$R$4:$R$26)*($R12-COUNTIF(BQ$4:BQ12,"Hold"))+INTERCEPT(AG$4:AG$26,$R$4:$R$26)),NA())</f>
        <v>#N/A</v>
      </c>
      <c r="AT12" s="51" t="e">
        <f>IFERROR(IF(COUNT($U$4:$U12)&lt;&gt;AT$2,NA(),SLOPE(AH$4:AH$26,$R$4:$R$26)*($R12-COUNTIF(BR$4:BR12,"Hold"))+INTERCEPT(AH$4:AH$26,$R$4:$R$26)),NA())</f>
        <v>#N/A</v>
      </c>
      <c r="AU12" s="51" t="e">
        <f>IFERROR(IF(COUNT($U$4:$U12)&lt;&gt;AU$2,NA(),SLOPE(AI$4:AI$26,$R$4:$R$26)*($R12-COUNTIF(BS$4:BS12,"Hold"))+INTERCEPT(AI$4:AI$26,$R$4:$R$26)),NA())</f>
        <v>#N/A</v>
      </c>
      <c r="AV12" s="57" t="e">
        <f>IF(AND(ISNUMBER($U12),COUNT($U$4:$U12)=AV$2),$G12,IF($H12="Hold",AV11,IF(COUNT($U$4:$U12)=AV$2,$V12+AV11,NA())))</f>
        <v>#N/A</v>
      </c>
      <c r="AW12" s="57" t="e">
        <f>IF(AND(ISNUMBER($U12),COUNT($U$4:$U12)=AW$2),$G12,IF($H12="Hold",AW11,IF(COUNT($U$4:$U12)=AW$2,$V12+AW11,NA())))</f>
        <v>#N/A</v>
      </c>
      <c r="AX12" s="57" t="e">
        <f>IF(AND(ISNUMBER($U12),COUNT($U$4:$U12)=AX$2),$G12,IF($H12="Hold",AX11,IF(COUNT($U$4:$U12)=AX$2,$V12+AX11,NA())))</f>
        <v>#N/A</v>
      </c>
      <c r="AY12" s="57" t="e">
        <f>IF(AND(ISNUMBER($U12),COUNT($U$4:$U12)=AY$2),$G12,IF($H12="Hold",AY11,IF(COUNT($U$4:$U12)=AY$2,$V12+AY11,NA())))</f>
        <v>#N/A</v>
      </c>
      <c r="AZ12" s="57" t="e">
        <f>IF(AND(ISNUMBER($U12),COUNT($U$4:$U12)=AZ$2),$G12,IF($H12="Hold",AZ11,IF(COUNT($U$4:$U12)=AZ$2,$V12+AZ11,NA())))</f>
        <v>#N/A</v>
      </c>
      <c r="BA12" s="57" t="e">
        <f>IF(AND(ISNUMBER($U12),COUNT($U$4:$U12)=BA$2),$G12,IF($H12="Hold",BA11,IF(COUNT($U$4:$U12)=BA$2,$V12+BA11,NA())))</f>
        <v>#N/A</v>
      </c>
      <c r="BB12" s="57" t="e">
        <f>IF(AND(ISNUMBER($U12),COUNT($U$4:$U12)=BB$2),$G12,IF($H12="Hold",BB11,IF(COUNT($U$4:$U12)=BB$2,$V12+BB11,NA())))</f>
        <v>#N/A</v>
      </c>
      <c r="BC12" s="57" t="e">
        <f>IF(AND(ISNUMBER($U12),COUNT($U$4:$U12)=BC$2),$G12,IF($H12="Hold",BC11,IF(COUNT($U$4:$U12)=BC$2,$V12+BC11,NA())))</f>
        <v>#N/A</v>
      </c>
      <c r="BD12" s="57" t="e">
        <f>IF(AND(ISNUMBER($U12),COUNT($U$4:$U12)=BD$2),$G12,IF($H12="Hold",BD11,IF(COUNT($U$4:$U12)=BD$2,$V12+BD11,NA())))</f>
        <v>#N/A</v>
      </c>
      <c r="BE12" s="57" t="e">
        <f>IF(AND(ISNUMBER($U12),COUNT($U$4:$U12)=BE$2),$G12,IF($H12="Hold",BE11,IF(COUNT($U$4:$U12)=BE$2,$V12+BE11,NA())))</f>
        <v>#N/A</v>
      </c>
      <c r="BF12" s="57" t="e">
        <f>IF(AND(ISNUMBER($U12),COUNT($U$4:$U12)=BF$2),$G12,IF($H12="Hold",BF11,IF(COUNT($U$4:$U12)=BF$2,$V12+BF11,NA())))</f>
        <v>#N/A</v>
      </c>
      <c r="BG12" s="57" t="e">
        <f>IF(AND(ISNUMBER($U12),COUNT($U$4:$U12)=BG$2),$G12,IF($H12="Hold",BG11,IF(COUNT($U$4:$U12)=BG$2,$V12+BG11,NA())))</f>
        <v>#N/A</v>
      </c>
      <c r="BH12" s="55" t="e">
        <f>IF(AND(COUNT($U$4:$U12)=BH$2,$H12="Hold"),"Hold",NA())</f>
        <v>#N/A</v>
      </c>
      <c r="BI12" s="55" t="e">
        <f>IF(AND(COUNT($U$4:$U12)=BI$2,$H12="Hold"),"Hold",NA())</f>
        <v>#N/A</v>
      </c>
      <c r="BJ12" s="55" t="e">
        <f>IF(AND(COUNT($U$4:$U12)=BJ$2,$H12="Hold"),"Hold",NA())</f>
        <v>#N/A</v>
      </c>
      <c r="BK12" s="55" t="e">
        <f>IF(AND(COUNT($U$4:$U12)=BK$2,$H12="Hold"),"Hold",NA())</f>
        <v>#N/A</v>
      </c>
      <c r="BL12" s="55" t="e">
        <f>IF(AND(COUNT($U$4:$U12)=BL$2,$H12="Hold"),"Hold",NA())</f>
        <v>#N/A</v>
      </c>
      <c r="BM12" s="55" t="e">
        <f>IF(AND(COUNT($U$4:$U12)=BM$2,$H12="Hold"),"Hold",NA())</f>
        <v>#N/A</v>
      </c>
      <c r="BN12" s="55" t="e">
        <f>IF(AND(COUNT($U$4:$U12)=BN$2,$H12="Hold"),"Hold",NA())</f>
        <v>#N/A</v>
      </c>
      <c r="BO12" s="55" t="e">
        <f>IF(AND(COUNT($U$4:$U12)=BO$2,$H12="Hold"),"Hold",NA())</f>
        <v>#N/A</v>
      </c>
      <c r="BP12" s="55" t="e">
        <f>IF(AND(COUNT($U$4:$U12)=BP$2,$H12="Hold"),"Hold",NA())</f>
        <v>#N/A</v>
      </c>
      <c r="BQ12" s="55" t="e">
        <f>IF(AND(COUNT($U$4:$U12)=BQ$2,$H12="Hold"),"Hold",NA())</f>
        <v>#N/A</v>
      </c>
      <c r="BR12" s="55" t="e">
        <f>IF(AND(COUNT($U$4:$U12)=BR$2,$H12="Hold"),"Hold",NA())</f>
        <v>#N/A</v>
      </c>
      <c r="BS12" s="55" t="e">
        <f>IF(AND(COUNT($U$4:$U12)=BS$2,$H12="Hold"),"Hold",NA())</f>
        <v>#N/A</v>
      </c>
    </row>
    <row r="13" spans="1:73" s="96" customFormat="1" ht="18.75" customHeight="1" thickBot="1" x14ac:dyDescent="0.3">
      <c r="B13" s="23"/>
      <c r="C13" s="95"/>
      <c r="D13" s="9">
        <f t="shared" si="2"/>
        <v>18</v>
      </c>
      <c r="E13" s="10">
        <f t="shared" si="3"/>
        <v>42716</v>
      </c>
      <c r="F13" s="5" t="str">
        <f>IFERROR(IF(COUNT(G$4:G13)=0,"",IF(H13="Hold",F12,IF(ISNUMBER(U13),G13,F12+V13))),"")</f>
        <v/>
      </c>
      <c r="G13" s="13"/>
      <c r="H13" s="27"/>
      <c r="I13" s="17"/>
      <c r="J13" s="93"/>
      <c r="K13" s="34"/>
      <c r="L13" s="148" t="s">
        <v>57</v>
      </c>
      <c r="M13" s="148"/>
      <c r="N13" s="134"/>
      <c r="O13" s="135"/>
      <c r="P13" s="37"/>
      <c r="R13" s="46">
        <v>10</v>
      </c>
      <c r="S13" s="47" t="e">
        <f t="shared" si="0"/>
        <v>#N/A</v>
      </c>
      <c r="T13" s="47" t="str">
        <f>IF(ISNUMBER(#REF!),"Alt 5","")</f>
        <v/>
      </c>
      <c r="U13" s="52" t="str">
        <f>IF(H13="30 Mins",$N$19,IF(H13="45 Mins",$N$20,IF(H13="60 Mins",$N$21,IF(H13="Alt 1",$N$22,IF(H13="Alt 2",$N$23,IF(H13="Alt 3",$N$24,IF(H13="Alt 4",$N$25,IF(H13="Alt 5",#REF!,IF(H13="Change",V12,"")))))))))</f>
        <v/>
      </c>
      <c r="V13" s="53" t="e">
        <f>IF(COUNT(U$4:U13)=0,NA(),IF(ISNUMBER(U13),U13,V12))</f>
        <v>#N/A</v>
      </c>
      <c r="W13" s="48" t="e">
        <f t="shared" si="1"/>
        <v>#N/A</v>
      </c>
      <c r="X13" s="72" t="str">
        <f>IF(AND(ISNUMBER($S13),COUNT($U$4:$U13)=X$2),$S13,"")</f>
        <v/>
      </c>
      <c r="Y13" s="72" t="str">
        <f>IF(AND(ISNUMBER($S13),COUNT($U$4:$U13)=Y$2),$S13,"")</f>
        <v/>
      </c>
      <c r="Z13" s="72" t="str">
        <f>IF(AND(ISNUMBER($S13),COUNT($U$4:$U13)=Z$2),$S13,"")</f>
        <v/>
      </c>
      <c r="AA13" s="72" t="str">
        <f>IF(AND(ISNUMBER($S13),COUNT($U$4:$U13)=AA$2),$S13,"")</f>
        <v/>
      </c>
      <c r="AB13" s="72" t="str">
        <f>IF(AND(ISNUMBER($S13),COUNT($U$4:$U13)=AB$2),$S13,"")</f>
        <v/>
      </c>
      <c r="AC13" s="72" t="str">
        <f>IF(AND(ISNUMBER($S13),COUNT($U$4:$U13)=AC$2),$S13,"")</f>
        <v/>
      </c>
      <c r="AD13" s="72" t="str">
        <f>IF(AND(ISNUMBER($S13),COUNT($U$4:$U13)=AD$2),$S13,"")</f>
        <v/>
      </c>
      <c r="AE13" s="72" t="str">
        <f>IF(AND(ISNUMBER($S13),COUNT($U$4:$U13)=AE$2),$S13,"")</f>
        <v/>
      </c>
      <c r="AF13" s="72" t="str">
        <f>IF(AND(ISNUMBER($S13),COUNT($U$4:$U13)=AF$2),$S13,"")</f>
        <v/>
      </c>
      <c r="AG13" s="72" t="str">
        <f>IF(AND(ISNUMBER($S13),COUNT($U$4:$U13)=AG$2),$S13,"")</f>
        <v/>
      </c>
      <c r="AH13" s="72" t="str">
        <f>IF(AND(ISNUMBER($S13),COUNT($U$4:$U13)=AH$2),$S13,"")</f>
        <v/>
      </c>
      <c r="AI13" s="72" t="str">
        <f>IF(AND(ISNUMBER($S13),COUNT($U$4:$U13)=AI$2),$S13,"")</f>
        <v/>
      </c>
      <c r="AJ13" s="51" t="e">
        <f>IFERROR(IF(COUNT($U$4:$U13)&lt;&gt;AJ$2,NA(),SLOPE(X$4:X$26,$R$4:$R$26)*($R13-COUNTIF(BH$4:BH13,"Hold"))+INTERCEPT(X$4:X$26,$R$4:$R$26)),NA())</f>
        <v>#N/A</v>
      </c>
      <c r="AK13" s="51" t="e">
        <f>IFERROR(IF(COUNT($U$4:$U13)&lt;&gt;AK$2,NA(),SLOPE(Y$4:Y$26,$R$4:$R$26)*($R13-COUNTIF(BI$4:BI13,"Hold"))+INTERCEPT(Y$4:Y$26,$R$4:$R$26)),NA())</f>
        <v>#N/A</v>
      </c>
      <c r="AL13" s="51" t="e">
        <f>IFERROR(IF(COUNT($U$4:$U13)&lt;&gt;AL$2,NA(),SLOPE(Z$4:Z$26,$R$4:$R$26)*($R13-COUNTIF(BJ$4:BJ13,"Hold"))+INTERCEPT(Z$4:Z$26,$R$4:$R$26)),NA())</f>
        <v>#N/A</v>
      </c>
      <c r="AM13" s="51" t="e">
        <f>IFERROR(IF(COUNT($U$4:$U13)&lt;&gt;AM$2,NA(),SLOPE(AA$4:AA$26,$R$4:$R$26)*($R13-COUNTIF(BK$4:BK13,"Hold"))+INTERCEPT(AA$4:AA$26,$R$4:$R$26)),NA())</f>
        <v>#N/A</v>
      </c>
      <c r="AN13" s="51" t="e">
        <f>IFERROR(IF(COUNT($U$4:$U13)&lt;&gt;AN$2,NA(),SLOPE(AB$4:AB$26,$R$4:$R$26)*($R13-COUNTIF(BL$4:BL13,"Hold"))+INTERCEPT(AB$4:AB$26,$R$4:$R$26)),NA())</f>
        <v>#N/A</v>
      </c>
      <c r="AO13" s="51" t="e">
        <f>IFERROR(IF(COUNT($U$4:$U13)&lt;&gt;AO$2,NA(),SLOPE(AC$4:AC$26,$R$4:$R$26)*($R13-COUNTIF(BM$4:BM13,"Hold"))+INTERCEPT(AC$4:AC$26,$R$4:$R$26)),NA())</f>
        <v>#N/A</v>
      </c>
      <c r="AP13" s="51" t="e">
        <f>IFERROR(IF(COUNT($U$4:$U13)&lt;&gt;AP$2,NA(),SLOPE(AD$4:AD$26,$R$4:$R$26)*($R13-COUNTIF(BN$4:BN13,"Hold"))+INTERCEPT(AD$4:AD$26,$R$4:$R$26)),NA())</f>
        <v>#N/A</v>
      </c>
      <c r="AQ13" s="51" t="e">
        <f>IFERROR(IF(COUNT($U$4:$U13)&lt;&gt;AQ$2,NA(),SLOPE(AE$4:AE$26,$R$4:$R$26)*($R13-COUNTIF(BO$4:BO13,"Hold"))+INTERCEPT(AE$4:AE$26,$R$4:$R$26)),NA())</f>
        <v>#N/A</v>
      </c>
      <c r="AR13" s="51" t="e">
        <f>IFERROR(IF(COUNT($U$4:$U13)&lt;&gt;AR$2,NA(),SLOPE(AF$4:AF$26,$R$4:$R$26)*($R13-COUNTIF(BP$4:BP13,"Hold"))+INTERCEPT(AF$4:AF$26,$R$4:$R$26)),NA())</f>
        <v>#N/A</v>
      </c>
      <c r="AS13" s="51" t="e">
        <f>IFERROR(IF(COUNT($U$4:$U13)&lt;&gt;AS$2,NA(),SLOPE(AG$4:AG$26,$R$4:$R$26)*($R13-COUNTIF(BQ$4:BQ13,"Hold"))+INTERCEPT(AG$4:AG$26,$R$4:$R$26)),NA())</f>
        <v>#N/A</v>
      </c>
      <c r="AT13" s="51" t="e">
        <f>IFERROR(IF(COUNT($U$4:$U13)&lt;&gt;AT$2,NA(),SLOPE(AH$4:AH$26,$R$4:$R$26)*($R13-COUNTIF(BR$4:BR13,"Hold"))+INTERCEPT(AH$4:AH$26,$R$4:$R$26)),NA())</f>
        <v>#N/A</v>
      </c>
      <c r="AU13" s="51" t="e">
        <f>IFERROR(IF(COUNT($U$4:$U13)&lt;&gt;AU$2,NA(),SLOPE(AI$4:AI$26,$R$4:$R$26)*($R13-COUNTIF(BS$4:BS13,"Hold"))+INTERCEPT(AI$4:AI$26,$R$4:$R$26)),NA())</f>
        <v>#N/A</v>
      </c>
      <c r="AV13" s="57" t="e">
        <f>IF(AND(ISNUMBER($U13),COUNT($U$4:$U13)=AV$2),$G13,IF($H13="Hold",AV12,IF(COUNT($U$4:$U13)=AV$2,$V13+AV12,NA())))</f>
        <v>#N/A</v>
      </c>
      <c r="AW13" s="57" t="e">
        <f>IF(AND(ISNUMBER($U13),COUNT($U$4:$U13)=AW$2),$G13,IF($H13="Hold",AW12,IF(COUNT($U$4:$U13)=AW$2,$V13+AW12,NA())))</f>
        <v>#N/A</v>
      </c>
      <c r="AX13" s="57" t="e">
        <f>IF(AND(ISNUMBER($U13),COUNT($U$4:$U13)=AX$2),$G13,IF($H13="Hold",AX12,IF(COUNT($U$4:$U13)=AX$2,$V13+AX12,NA())))</f>
        <v>#N/A</v>
      </c>
      <c r="AY13" s="57" t="e">
        <f>IF(AND(ISNUMBER($U13),COUNT($U$4:$U13)=AY$2),$G13,IF($H13="Hold",AY12,IF(COUNT($U$4:$U13)=AY$2,$V13+AY12,NA())))</f>
        <v>#N/A</v>
      </c>
      <c r="AZ13" s="57" t="e">
        <f>IF(AND(ISNUMBER($U13),COUNT($U$4:$U13)=AZ$2),$G13,IF($H13="Hold",AZ12,IF(COUNT($U$4:$U13)=AZ$2,$V13+AZ12,NA())))</f>
        <v>#N/A</v>
      </c>
      <c r="BA13" s="57" t="e">
        <f>IF(AND(ISNUMBER($U13),COUNT($U$4:$U13)=BA$2),$G13,IF($H13="Hold",BA12,IF(COUNT($U$4:$U13)=BA$2,$V13+BA12,NA())))</f>
        <v>#N/A</v>
      </c>
      <c r="BB13" s="57" t="e">
        <f>IF(AND(ISNUMBER($U13),COUNT($U$4:$U13)=BB$2),$G13,IF($H13="Hold",BB12,IF(COUNT($U$4:$U13)=BB$2,$V13+BB12,NA())))</f>
        <v>#N/A</v>
      </c>
      <c r="BC13" s="57" t="e">
        <f>IF(AND(ISNUMBER($U13),COUNT($U$4:$U13)=BC$2),$G13,IF($H13="Hold",BC12,IF(COUNT($U$4:$U13)=BC$2,$V13+BC12,NA())))</f>
        <v>#N/A</v>
      </c>
      <c r="BD13" s="57" t="e">
        <f>IF(AND(ISNUMBER($U13),COUNT($U$4:$U13)=BD$2),$G13,IF($H13="Hold",BD12,IF(COUNT($U$4:$U13)=BD$2,$V13+BD12,NA())))</f>
        <v>#N/A</v>
      </c>
      <c r="BE13" s="57" t="e">
        <f>IF(AND(ISNUMBER($U13),COUNT($U$4:$U13)=BE$2),$G13,IF($H13="Hold",BE12,IF(COUNT($U$4:$U13)=BE$2,$V13+BE12,NA())))</f>
        <v>#N/A</v>
      </c>
      <c r="BF13" s="57" t="e">
        <f>IF(AND(ISNUMBER($U13),COUNT($U$4:$U13)=BF$2),$G13,IF($H13="Hold",BF12,IF(COUNT($U$4:$U13)=BF$2,$V13+BF12,NA())))</f>
        <v>#N/A</v>
      </c>
      <c r="BG13" s="57" t="e">
        <f>IF(AND(ISNUMBER($U13),COUNT($U$4:$U13)=BG$2),$G13,IF($H13="Hold",BG12,IF(COUNT($U$4:$U13)=BG$2,$V13+BG12,NA())))</f>
        <v>#N/A</v>
      </c>
      <c r="BH13" s="55" t="e">
        <f>IF(AND(COUNT($U$4:$U13)=BH$2,$H13="Hold"),"Hold",NA())</f>
        <v>#N/A</v>
      </c>
      <c r="BI13" s="55" t="e">
        <f>IF(AND(COUNT($U$4:$U13)=BI$2,$H13="Hold"),"Hold",NA())</f>
        <v>#N/A</v>
      </c>
      <c r="BJ13" s="55" t="e">
        <f>IF(AND(COUNT($U$4:$U13)=BJ$2,$H13="Hold"),"Hold",NA())</f>
        <v>#N/A</v>
      </c>
      <c r="BK13" s="55" t="e">
        <f>IF(AND(COUNT($U$4:$U13)=BK$2,$H13="Hold"),"Hold",NA())</f>
        <v>#N/A</v>
      </c>
      <c r="BL13" s="55" t="e">
        <f>IF(AND(COUNT($U$4:$U13)=BL$2,$H13="Hold"),"Hold",NA())</f>
        <v>#N/A</v>
      </c>
      <c r="BM13" s="55" t="e">
        <f>IF(AND(COUNT($U$4:$U13)=BM$2,$H13="Hold"),"Hold",NA())</f>
        <v>#N/A</v>
      </c>
      <c r="BN13" s="55" t="e">
        <f>IF(AND(COUNT($U$4:$U13)=BN$2,$H13="Hold"),"Hold",NA())</f>
        <v>#N/A</v>
      </c>
      <c r="BO13" s="55" t="e">
        <f>IF(AND(COUNT($U$4:$U13)=BO$2,$H13="Hold"),"Hold",NA())</f>
        <v>#N/A</v>
      </c>
      <c r="BP13" s="55" t="e">
        <f>IF(AND(COUNT($U$4:$U13)=BP$2,$H13="Hold"),"Hold",NA())</f>
        <v>#N/A</v>
      </c>
      <c r="BQ13" s="55" t="e">
        <f>IF(AND(COUNT($U$4:$U13)=BQ$2,$H13="Hold"),"Hold",NA())</f>
        <v>#N/A</v>
      </c>
      <c r="BR13" s="55" t="e">
        <f>IF(AND(COUNT($U$4:$U13)=BR$2,$H13="Hold"),"Hold",NA())</f>
        <v>#N/A</v>
      </c>
      <c r="BS13" s="55" t="e">
        <f>IF(AND(COUNT($U$4:$U13)=BS$2,$H13="Hold"),"Hold",NA())</f>
        <v>#N/A</v>
      </c>
    </row>
    <row r="14" spans="1:73" s="96" customFormat="1" ht="18.75" customHeight="1" thickTop="1" thickBot="1" x14ac:dyDescent="0.3">
      <c r="B14" s="23"/>
      <c r="C14" s="95"/>
      <c r="D14" s="9">
        <f t="shared" si="2"/>
        <v>20</v>
      </c>
      <c r="E14" s="10">
        <f t="shared" si="3"/>
        <v>42730</v>
      </c>
      <c r="F14" s="5" t="str">
        <f>IFERROR(IF(COUNT(G$4:G14)=0,"",IF(H14="Hold",F13,IF(ISNUMBER(U14),G14,F13+V14))),"")</f>
        <v/>
      </c>
      <c r="G14" s="13"/>
      <c r="H14" s="27"/>
      <c r="I14" s="17"/>
      <c r="J14" s="93"/>
      <c r="K14" s="34"/>
      <c r="L14" s="148" t="s">
        <v>58</v>
      </c>
      <c r="M14" s="148"/>
      <c r="N14" s="136"/>
      <c r="O14" s="137"/>
      <c r="P14" s="37"/>
      <c r="R14" s="46">
        <v>11</v>
      </c>
      <c r="S14" s="47" t="e">
        <f t="shared" si="0"/>
        <v>#N/A</v>
      </c>
      <c r="T14" s="47"/>
      <c r="U14" s="52" t="str">
        <f>IF(H14="30 Mins",$N$19,IF(H14="45 Mins",$N$20,IF(H14="60 Mins",$N$21,IF(H14="Alt 1",$N$22,IF(H14="Alt 2",$N$23,IF(H14="Alt 3",$N$24,IF(H14="Alt 4",$N$25,IF(H14="Alt 5",#REF!,IF(H14="Change",V13,"")))))))))</f>
        <v/>
      </c>
      <c r="V14" s="53" t="e">
        <f>IF(COUNT(U$4:U14)=0,NA(),IF(ISNUMBER(U14),U14,V13))</f>
        <v>#N/A</v>
      </c>
      <c r="W14" s="48" t="e">
        <f t="shared" si="1"/>
        <v>#N/A</v>
      </c>
      <c r="X14" s="72" t="str">
        <f>IF(AND(ISNUMBER($S14),COUNT($U$4:$U14)=X$2),$S14,"")</f>
        <v/>
      </c>
      <c r="Y14" s="72" t="str">
        <f>IF(AND(ISNUMBER($S14),COUNT($U$4:$U14)=Y$2),$S14,"")</f>
        <v/>
      </c>
      <c r="Z14" s="72" t="str">
        <f>IF(AND(ISNUMBER($S14),COUNT($U$4:$U14)=Z$2),$S14,"")</f>
        <v/>
      </c>
      <c r="AA14" s="72" t="str">
        <f>IF(AND(ISNUMBER($S14),COUNT($U$4:$U14)=AA$2),$S14,"")</f>
        <v/>
      </c>
      <c r="AB14" s="72" t="str">
        <f>IF(AND(ISNUMBER($S14),COUNT($U$4:$U14)=AB$2),$S14,"")</f>
        <v/>
      </c>
      <c r="AC14" s="72" t="str">
        <f>IF(AND(ISNUMBER($S14),COUNT($U$4:$U14)=AC$2),$S14,"")</f>
        <v/>
      </c>
      <c r="AD14" s="72" t="str">
        <f>IF(AND(ISNUMBER($S14),COUNT($U$4:$U14)=AD$2),$S14,"")</f>
        <v/>
      </c>
      <c r="AE14" s="72" t="str">
        <f>IF(AND(ISNUMBER($S14),COUNT($U$4:$U14)=AE$2),$S14,"")</f>
        <v/>
      </c>
      <c r="AF14" s="72" t="str">
        <f>IF(AND(ISNUMBER($S14),COUNT($U$4:$U14)=AF$2),$S14,"")</f>
        <v/>
      </c>
      <c r="AG14" s="72" t="str">
        <f>IF(AND(ISNUMBER($S14),COUNT($U$4:$U14)=AG$2),$S14,"")</f>
        <v/>
      </c>
      <c r="AH14" s="72" t="str">
        <f>IF(AND(ISNUMBER($S14),COUNT($U$4:$U14)=AH$2),$S14,"")</f>
        <v/>
      </c>
      <c r="AI14" s="72" t="str">
        <f>IF(AND(ISNUMBER($S14),COUNT($U$4:$U14)=AI$2),$S14,"")</f>
        <v/>
      </c>
      <c r="AJ14" s="51" t="e">
        <f>IFERROR(IF(COUNT($U$4:$U14)&lt;&gt;AJ$2,NA(),SLOPE(X$4:X$26,$R$4:$R$26)*($R14-COUNTIF(BH$4:BH14,"Hold"))+INTERCEPT(X$4:X$26,$R$4:$R$26)),NA())</f>
        <v>#N/A</v>
      </c>
      <c r="AK14" s="51" t="e">
        <f>IFERROR(IF(COUNT($U$4:$U14)&lt;&gt;AK$2,NA(),SLOPE(Y$4:Y$26,$R$4:$R$26)*($R14-COUNTIF(BI$4:BI14,"Hold"))+INTERCEPT(Y$4:Y$26,$R$4:$R$26)),NA())</f>
        <v>#N/A</v>
      </c>
      <c r="AL14" s="51" t="e">
        <f>IFERROR(IF(COUNT($U$4:$U14)&lt;&gt;AL$2,NA(),SLOPE(Z$4:Z$26,$R$4:$R$26)*($R14-COUNTIF(BJ$4:BJ14,"Hold"))+INTERCEPT(Z$4:Z$26,$R$4:$R$26)),NA())</f>
        <v>#N/A</v>
      </c>
      <c r="AM14" s="51" t="e">
        <f>IFERROR(IF(COUNT($U$4:$U14)&lt;&gt;AM$2,NA(),SLOPE(AA$4:AA$26,$R$4:$R$26)*($R14-COUNTIF(BK$4:BK14,"Hold"))+INTERCEPT(AA$4:AA$26,$R$4:$R$26)),NA())</f>
        <v>#N/A</v>
      </c>
      <c r="AN14" s="51" t="e">
        <f>IFERROR(IF(COUNT($U$4:$U14)&lt;&gt;AN$2,NA(),SLOPE(AB$4:AB$26,$R$4:$R$26)*($R14-COUNTIF(BL$4:BL14,"Hold"))+INTERCEPT(AB$4:AB$26,$R$4:$R$26)),NA())</f>
        <v>#N/A</v>
      </c>
      <c r="AO14" s="51" t="e">
        <f>IFERROR(IF(COUNT($U$4:$U14)&lt;&gt;AO$2,NA(),SLOPE(AC$4:AC$26,$R$4:$R$26)*($R14-COUNTIF(BM$4:BM14,"Hold"))+INTERCEPT(AC$4:AC$26,$R$4:$R$26)),NA())</f>
        <v>#N/A</v>
      </c>
      <c r="AP14" s="51" t="e">
        <f>IFERROR(IF(COUNT($U$4:$U14)&lt;&gt;AP$2,NA(),SLOPE(AD$4:AD$26,$R$4:$R$26)*($R14-COUNTIF(BN$4:BN14,"Hold"))+INTERCEPT(AD$4:AD$26,$R$4:$R$26)),NA())</f>
        <v>#N/A</v>
      </c>
      <c r="AQ14" s="51" t="e">
        <f>IFERROR(IF(COUNT($U$4:$U14)&lt;&gt;AQ$2,NA(),SLOPE(AE$4:AE$26,$R$4:$R$26)*($R14-COUNTIF(BO$4:BO14,"Hold"))+INTERCEPT(AE$4:AE$26,$R$4:$R$26)),NA())</f>
        <v>#N/A</v>
      </c>
      <c r="AR14" s="51" t="e">
        <f>IFERROR(IF(COUNT($U$4:$U14)&lt;&gt;AR$2,NA(),SLOPE(AF$4:AF$26,$R$4:$R$26)*($R14-COUNTIF(BP$4:BP14,"Hold"))+INTERCEPT(AF$4:AF$26,$R$4:$R$26)),NA())</f>
        <v>#N/A</v>
      </c>
      <c r="AS14" s="51" t="e">
        <f>IFERROR(IF(COUNT($U$4:$U14)&lt;&gt;AS$2,NA(),SLOPE(AG$4:AG$26,$R$4:$R$26)*($R14-COUNTIF(BQ$4:BQ14,"Hold"))+INTERCEPT(AG$4:AG$26,$R$4:$R$26)),NA())</f>
        <v>#N/A</v>
      </c>
      <c r="AT14" s="51" t="e">
        <f>IFERROR(IF(COUNT($U$4:$U14)&lt;&gt;AT$2,NA(),SLOPE(AH$4:AH$26,$R$4:$R$26)*($R14-COUNTIF(BR$4:BR14,"Hold"))+INTERCEPT(AH$4:AH$26,$R$4:$R$26)),NA())</f>
        <v>#N/A</v>
      </c>
      <c r="AU14" s="51" t="e">
        <f>IFERROR(IF(COUNT($U$4:$U14)&lt;&gt;AU$2,NA(),SLOPE(AI$4:AI$26,$R$4:$R$26)*($R14-COUNTIF(BS$4:BS14,"Hold"))+INTERCEPT(AI$4:AI$26,$R$4:$R$26)),NA())</f>
        <v>#N/A</v>
      </c>
      <c r="AV14" s="57" t="e">
        <f>IF(AND(ISNUMBER($U14),COUNT($U$4:$U14)=AV$2),$G14,IF($H14="Hold",AV13,IF(COUNT($U$4:$U14)=AV$2,$V14+AV13,NA())))</f>
        <v>#N/A</v>
      </c>
      <c r="AW14" s="57" t="e">
        <f>IF(AND(ISNUMBER($U14),COUNT($U$4:$U14)=AW$2),$G14,IF($H14="Hold",AW13,IF(COUNT($U$4:$U14)=AW$2,$V14+AW13,NA())))</f>
        <v>#N/A</v>
      </c>
      <c r="AX14" s="57" t="e">
        <f>IF(AND(ISNUMBER($U14),COUNT($U$4:$U14)=AX$2),$G14,IF($H14="Hold",AX13,IF(COUNT($U$4:$U14)=AX$2,$V14+AX13,NA())))</f>
        <v>#N/A</v>
      </c>
      <c r="AY14" s="57" t="e">
        <f>IF(AND(ISNUMBER($U14),COUNT($U$4:$U14)=AY$2),$G14,IF($H14="Hold",AY13,IF(COUNT($U$4:$U14)=AY$2,$V14+AY13,NA())))</f>
        <v>#N/A</v>
      </c>
      <c r="AZ14" s="57" t="e">
        <f>IF(AND(ISNUMBER($U14),COUNT($U$4:$U14)=AZ$2),$G14,IF($H14="Hold",AZ13,IF(COUNT($U$4:$U14)=AZ$2,$V14+AZ13,NA())))</f>
        <v>#N/A</v>
      </c>
      <c r="BA14" s="57" t="e">
        <f>IF(AND(ISNUMBER($U14),COUNT($U$4:$U14)=BA$2),$G14,IF($H14="Hold",BA13,IF(COUNT($U$4:$U14)=BA$2,$V14+BA13,NA())))</f>
        <v>#N/A</v>
      </c>
      <c r="BB14" s="57" t="e">
        <f>IF(AND(ISNUMBER($U14),COUNT($U$4:$U14)=BB$2),$G14,IF($H14="Hold",BB13,IF(COUNT($U$4:$U14)=BB$2,$V14+BB13,NA())))</f>
        <v>#N/A</v>
      </c>
      <c r="BC14" s="57" t="e">
        <f>IF(AND(ISNUMBER($U14),COUNT($U$4:$U14)=BC$2),$G14,IF($H14="Hold",BC13,IF(COUNT($U$4:$U14)=BC$2,$V14+BC13,NA())))</f>
        <v>#N/A</v>
      </c>
      <c r="BD14" s="57" t="e">
        <f>IF(AND(ISNUMBER($U14),COUNT($U$4:$U14)=BD$2),$G14,IF($H14="Hold",BD13,IF(COUNT($U$4:$U14)=BD$2,$V14+BD13,NA())))</f>
        <v>#N/A</v>
      </c>
      <c r="BE14" s="57" t="e">
        <f>IF(AND(ISNUMBER($U14),COUNT($U$4:$U14)=BE$2),$G14,IF($H14="Hold",BE13,IF(COUNT($U$4:$U14)=BE$2,$V14+BE13,NA())))</f>
        <v>#N/A</v>
      </c>
      <c r="BF14" s="57" t="e">
        <f>IF(AND(ISNUMBER($U14),COUNT($U$4:$U14)=BF$2),$G14,IF($H14="Hold",BF13,IF(COUNT($U$4:$U14)=BF$2,$V14+BF13,NA())))</f>
        <v>#N/A</v>
      </c>
      <c r="BG14" s="57" t="e">
        <f>IF(AND(ISNUMBER($U14),COUNT($U$4:$U14)=BG$2),$G14,IF($H14="Hold",BG13,IF(COUNT($U$4:$U14)=BG$2,$V14+BG13,NA())))</f>
        <v>#N/A</v>
      </c>
      <c r="BH14" s="55" t="e">
        <f>IF(AND(COUNT($U$4:$U14)=BH$2,$H14="Hold"),"Hold",NA())</f>
        <v>#N/A</v>
      </c>
      <c r="BI14" s="55" t="e">
        <f>IF(AND(COUNT($U$4:$U14)=BI$2,$H14="Hold"),"Hold",NA())</f>
        <v>#N/A</v>
      </c>
      <c r="BJ14" s="55" t="e">
        <f>IF(AND(COUNT($U$4:$U14)=BJ$2,$H14="Hold"),"Hold",NA())</f>
        <v>#N/A</v>
      </c>
      <c r="BK14" s="55" t="e">
        <f>IF(AND(COUNT($U$4:$U14)=BK$2,$H14="Hold"),"Hold",NA())</f>
        <v>#N/A</v>
      </c>
      <c r="BL14" s="55" t="e">
        <f>IF(AND(COUNT($U$4:$U14)=BL$2,$H14="Hold"),"Hold",NA())</f>
        <v>#N/A</v>
      </c>
      <c r="BM14" s="55" t="e">
        <f>IF(AND(COUNT($U$4:$U14)=BM$2,$H14="Hold"),"Hold",NA())</f>
        <v>#N/A</v>
      </c>
      <c r="BN14" s="55" t="e">
        <f>IF(AND(COUNT($U$4:$U14)=BN$2,$H14="Hold"),"Hold",NA())</f>
        <v>#N/A</v>
      </c>
      <c r="BO14" s="55" t="e">
        <f>IF(AND(COUNT($U$4:$U14)=BO$2,$H14="Hold"),"Hold",NA())</f>
        <v>#N/A</v>
      </c>
      <c r="BP14" s="55" t="e">
        <f>IF(AND(COUNT($U$4:$U14)=BP$2,$H14="Hold"),"Hold",NA())</f>
        <v>#N/A</v>
      </c>
      <c r="BQ14" s="55" t="e">
        <f>IF(AND(COUNT($U$4:$U14)=BQ$2,$H14="Hold"),"Hold",NA())</f>
        <v>#N/A</v>
      </c>
      <c r="BR14" s="55" t="e">
        <f>IF(AND(COUNT($U$4:$U14)=BR$2,$H14="Hold"),"Hold",NA())</f>
        <v>#N/A</v>
      </c>
      <c r="BS14" s="55" t="e">
        <f>IF(AND(COUNT($U$4:$U14)=BS$2,$H14="Hold"),"Hold",NA())</f>
        <v>#N/A</v>
      </c>
    </row>
    <row r="15" spans="1:73" s="96" customFormat="1" ht="18.75" customHeight="1" thickTop="1" thickBot="1" x14ac:dyDescent="0.3">
      <c r="B15" s="23"/>
      <c r="C15" s="95"/>
      <c r="D15" s="9">
        <f t="shared" si="2"/>
        <v>22</v>
      </c>
      <c r="E15" s="10">
        <f t="shared" si="3"/>
        <v>42744</v>
      </c>
      <c r="F15" s="5" t="str">
        <f>IFERROR(IF(COUNT(G$4:G15)=0,"",IF(H15="Hold",F14,IF(ISNUMBER(U15),G15,F14+V15))),"")</f>
        <v/>
      </c>
      <c r="G15" s="13"/>
      <c r="H15" s="27"/>
      <c r="I15" s="17"/>
      <c r="J15" s="93"/>
      <c r="K15" s="34"/>
      <c r="L15" s="148" t="s">
        <v>59</v>
      </c>
      <c r="M15" s="148"/>
      <c r="N15" s="136"/>
      <c r="O15" s="137"/>
      <c r="P15" s="37"/>
      <c r="R15" s="46">
        <v>12</v>
      </c>
      <c r="S15" s="47" t="e">
        <f t="shared" si="0"/>
        <v>#N/A</v>
      </c>
      <c r="T15" s="47"/>
      <c r="U15" s="52" t="str">
        <f>IF(H15="30 Mins",$N$19,IF(H15="45 Mins",$N$20,IF(H15="60 Mins",$N$21,IF(H15="Alt 1",$N$22,IF(H15="Alt 2",$N$23,IF(H15="Alt 3",$N$24,IF(H15="Alt 4",$N$25,IF(H15="Alt 5",#REF!,IF(H15="Change",V14,"")))))))))</f>
        <v/>
      </c>
      <c r="V15" s="53" t="e">
        <f>IF(COUNT(U$4:U15)=0,NA(),IF(ISNUMBER(U15),U15,V14))</f>
        <v>#N/A</v>
      </c>
      <c r="W15" s="48" t="e">
        <f t="shared" si="1"/>
        <v>#N/A</v>
      </c>
      <c r="X15" s="72" t="str">
        <f>IF(AND(ISNUMBER($S15),COUNT($U$4:$U15)=X$2),$S15,"")</f>
        <v/>
      </c>
      <c r="Y15" s="72" t="str">
        <f>IF(AND(ISNUMBER($S15),COUNT($U$4:$U15)=Y$2),$S15,"")</f>
        <v/>
      </c>
      <c r="Z15" s="72" t="str">
        <f>IF(AND(ISNUMBER($S15),COUNT($U$4:$U15)=Z$2),$S15,"")</f>
        <v/>
      </c>
      <c r="AA15" s="72" t="str">
        <f>IF(AND(ISNUMBER($S15),COUNT($U$4:$U15)=AA$2),$S15,"")</f>
        <v/>
      </c>
      <c r="AB15" s="72" t="str">
        <f>IF(AND(ISNUMBER($S15),COUNT($U$4:$U15)=AB$2),$S15,"")</f>
        <v/>
      </c>
      <c r="AC15" s="72" t="str">
        <f>IF(AND(ISNUMBER($S15),COUNT($U$4:$U15)=AC$2),$S15,"")</f>
        <v/>
      </c>
      <c r="AD15" s="72" t="str">
        <f>IF(AND(ISNUMBER($S15),COUNT($U$4:$U15)=AD$2),$S15,"")</f>
        <v/>
      </c>
      <c r="AE15" s="72" t="str">
        <f>IF(AND(ISNUMBER($S15),COUNT($U$4:$U15)=AE$2),$S15,"")</f>
        <v/>
      </c>
      <c r="AF15" s="72" t="str">
        <f>IF(AND(ISNUMBER($S15),COUNT($U$4:$U15)=AF$2),$S15,"")</f>
        <v/>
      </c>
      <c r="AG15" s="72" t="str">
        <f>IF(AND(ISNUMBER($S15),COUNT($U$4:$U15)=AG$2),$S15,"")</f>
        <v/>
      </c>
      <c r="AH15" s="72" t="str">
        <f>IF(AND(ISNUMBER($S15),COUNT($U$4:$U15)=AH$2),$S15,"")</f>
        <v/>
      </c>
      <c r="AI15" s="72" t="str">
        <f>IF(AND(ISNUMBER($S15),COUNT($U$4:$U15)=AI$2),$S15,"")</f>
        <v/>
      </c>
      <c r="AJ15" s="51" t="e">
        <f>IFERROR(IF(COUNT($U$4:$U15)&lt;&gt;AJ$2,NA(),SLOPE(X$4:X$26,$R$4:$R$26)*($R15-COUNTIF(BH$4:BH15,"Hold"))+INTERCEPT(X$4:X$26,$R$4:$R$26)),NA())</f>
        <v>#N/A</v>
      </c>
      <c r="AK15" s="51" t="e">
        <f>IFERROR(IF(COUNT($U$4:$U15)&lt;&gt;AK$2,NA(),SLOPE(Y$4:Y$26,$R$4:$R$26)*($R15-COUNTIF(BI$4:BI15,"Hold"))+INTERCEPT(Y$4:Y$26,$R$4:$R$26)),NA())</f>
        <v>#N/A</v>
      </c>
      <c r="AL15" s="51" t="e">
        <f>IFERROR(IF(COUNT($U$4:$U15)&lt;&gt;AL$2,NA(),SLOPE(Z$4:Z$26,$R$4:$R$26)*($R15-COUNTIF(BJ$4:BJ15,"Hold"))+INTERCEPT(Z$4:Z$26,$R$4:$R$26)),NA())</f>
        <v>#N/A</v>
      </c>
      <c r="AM15" s="51" t="e">
        <f>IFERROR(IF(COUNT($U$4:$U15)&lt;&gt;AM$2,NA(),SLOPE(AA$4:AA$26,$R$4:$R$26)*($R15-COUNTIF(BK$4:BK15,"Hold"))+INTERCEPT(AA$4:AA$26,$R$4:$R$26)),NA())</f>
        <v>#N/A</v>
      </c>
      <c r="AN15" s="51" t="e">
        <f>IFERROR(IF(COUNT($U$4:$U15)&lt;&gt;AN$2,NA(),SLOPE(AB$4:AB$26,$R$4:$R$26)*($R15-COUNTIF(BL$4:BL15,"Hold"))+INTERCEPT(AB$4:AB$26,$R$4:$R$26)),NA())</f>
        <v>#N/A</v>
      </c>
      <c r="AO15" s="51" t="e">
        <f>IFERROR(IF(COUNT($U$4:$U15)&lt;&gt;AO$2,NA(),SLOPE(AC$4:AC$26,$R$4:$R$26)*($R15-COUNTIF(BM$4:BM15,"Hold"))+INTERCEPT(AC$4:AC$26,$R$4:$R$26)),NA())</f>
        <v>#N/A</v>
      </c>
      <c r="AP15" s="51" t="e">
        <f>IFERROR(IF(COUNT($U$4:$U15)&lt;&gt;AP$2,NA(),SLOPE(AD$4:AD$26,$R$4:$R$26)*($R15-COUNTIF(BN$4:BN15,"Hold"))+INTERCEPT(AD$4:AD$26,$R$4:$R$26)),NA())</f>
        <v>#N/A</v>
      </c>
      <c r="AQ15" s="51" t="e">
        <f>IFERROR(IF(COUNT($U$4:$U15)&lt;&gt;AQ$2,NA(),SLOPE(AE$4:AE$26,$R$4:$R$26)*($R15-COUNTIF(BO$4:BO15,"Hold"))+INTERCEPT(AE$4:AE$26,$R$4:$R$26)),NA())</f>
        <v>#N/A</v>
      </c>
      <c r="AR15" s="51" t="e">
        <f>IFERROR(IF(COUNT($U$4:$U15)&lt;&gt;AR$2,NA(),SLOPE(AF$4:AF$26,$R$4:$R$26)*($R15-COUNTIF(BP$4:BP15,"Hold"))+INTERCEPT(AF$4:AF$26,$R$4:$R$26)),NA())</f>
        <v>#N/A</v>
      </c>
      <c r="AS15" s="51" t="e">
        <f>IFERROR(IF(COUNT($U$4:$U15)&lt;&gt;AS$2,NA(),SLOPE(AG$4:AG$26,$R$4:$R$26)*($R15-COUNTIF(BQ$4:BQ15,"Hold"))+INTERCEPT(AG$4:AG$26,$R$4:$R$26)),NA())</f>
        <v>#N/A</v>
      </c>
      <c r="AT15" s="51" t="e">
        <f>IFERROR(IF(COUNT($U$4:$U15)&lt;&gt;AT$2,NA(),SLOPE(AH$4:AH$26,$R$4:$R$26)*($R15-COUNTIF(BR$4:BR15,"Hold"))+INTERCEPT(AH$4:AH$26,$R$4:$R$26)),NA())</f>
        <v>#N/A</v>
      </c>
      <c r="AU15" s="51" t="e">
        <f>IFERROR(IF(COUNT($U$4:$U15)&lt;&gt;AU$2,NA(),SLOPE(AI$4:AI$26,$R$4:$R$26)*($R15-COUNTIF(BS$4:BS15,"Hold"))+INTERCEPT(AI$4:AI$26,$R$4:$R$26)),NA())</f>
        <v>#N/A</v>
      </c>
      <c r="AV15" s="57" t="e">
        <f>IF(AND(ISNUMBER($U15),COUNT($U$4:$U15)=AV$2),$G15,IF($H15="Hold",AV14,IF(COUNT($U$4:$U15)=AV$2,$V15+AV14,NA())))</f>
        <v>#N/A</v>
      </c>
      <c r="AW15" s="57" t="e">
        <f>IF(AND(ISNUMBER($U15),COUNT($U$4:$U15)=AW$2),$G15,IF($H15="Hold",AW14,IF(COUNT($U$4:$U15)=AW$2,$V15+AW14,NA())))</f>
        <v>#N/A</v>
      </c>
      <c r="AX15" s="57" t="e">
        <f>IF(AND(ISNUMBER($U15),COUNT($U$4:$U15)=AX$2),$G15,IF($H15="Hold",AX14,IF(COUNT($U$4:$U15)=AX$2,$V15+AX14,NA())))</f>
        <v>#N/A</v>
      </c>
      <c r="AY15" s="57" t="e">
        <f>IF(AND(ISNUMBER($U15),COUNT($U$4:$U15)=AY$2),$G15,IF($H15="Hold",AY14,IF(COUNT($U$4:$U15)=AY$2,$V15+AY14,NA())))</f>
        <v>#N/A</v>
      </c>
      <c r="AZ15" s="57" t="e">
        <f>IF(AND(ISNUMBER($U15),COUNT($U$4:$U15)=AZ$2),$G15,IF($H15="Hold",AZ14,IF(COUNT($U$4:$U15)=AZ$2,$V15+AZ14,NA())))</f>
        <v>#N/A</v>
      </c>
      <c r="BA15" s="57" t="e">
        <f>IF(AND(ISNUMBER($U15),COUNT($U$4:$U15)=BA$2),$G15,IF($H15="Hold",BA14,IF(COUNT($U$4:$U15)=BA$2,$V15+BA14,NA())))</f>
        <v>#N/A</v>
      </c>
      <c r="BB15" s="57" t="e">
        <f>IF(AND(ISNUMBER($U15),COUNT($U$4:$U15)=BB$2),$G15,IF($H15="Hold",BB14,IF(COUNT($U$4:$U15)=BB$2,$V15+BB14,NA())))</f>
        <v>#N/A</v>
      </c>
      <c r="BC15" s="57" t="e">
        <f>IF(AND(ISNUMBER($U15),COUNT($U$4:$U15)=BC$2),$G15,IF($H15="Hold",BC14,IF(COUNT($U$4:$U15)=BC$2,$V15+BC14,NA())))</f>
        <v>#N/A</v>
      </c>
      <c r="BD15" s="57" t="e">
        <f>IF(AND(ISNUMBER($U15),COUNT($U$4:$U15)=BD$2),$G15,IF($H15="Hold",BD14,IF(COUNT($U$4:$U15)=BD$2,$V15+BD14,NA())))</f>
        <v>#N/A</v>
      </c>
      <c r="BE15" s="57" t="e">
        <f>IF(AND(ISNUMBER($U15),COUNT($U$4:$U15)=BE$2),$G15,IF($H15="Hold",BE14,IF(COUNT($U$4:$U15)=BE$2,$V15+BE14,NA())))</f>
        <v>#N/A</v>
      </c>
      <c r="BF15" s="57" t="e">
        <f>IF(AND(ISNUMBER($U15),COUNT($U$4:$U15)=BF$2),$G15,IF($H15="Hold",BF14,IF(COUNT($U$4:$U15)=BF$2,$V15+BF14,NA())))</f>
        <v>#N/A</v>
      </c>
      <c r="BG15" s="57" t="e">
        <f>IF(AND(ISNUMBER($U15),COUNT($U$4:$U15)=BG$2),$G15,IF($H15="Hold",BG14,IF(COUNT($U$4:$U15)=BG$2,$V15+BG14,NA())))</f>
        <v>#N/A</v>
      </c>
      <c r="BH15" s="55" t="e">
        <f>IF(AND(COUNT($U$4:$U15)=BH$2,$H15="Hold"),"Hold",NA())</f>
        <v>#N/A</v>
      </c>
      <c r="BI15" s="55" t="e">
        <f>IF(AND(COUNT($U$4:$U15)=BI$2,$H15="Hold"),"Hold",NA())</f>
        <v>#N/A</v>
      </c>
      <c r="BJ15" s="55" t="e">
        <f>IF(AND(COUNT($U$4:$U15)=BJ$2,$H15="Hold"),"Hold",NA())</f>
        <v>#N/A</v>
      </c>
      <c r="BK15" s="55" t="e">
        <f>IF(AND(COUNT($U$4:$U15)=BK$2,$H15="Hold"),"Hold",NA())</f>
        <v>#N/A</v>
      </c>
      <c r="BL15" s="55" t="e">
        <f>IF(AND(COUNT($U$4:$U15)=BL$2,$H15="Hold"),"Hold",NA())</f>
        <v>#N/A</v>
      </c>
      <c r="BM15" s="55" t="e">
        <f>IF(AND(COUNT($U$4:$U15)=BM$2,$H15="Hold"),"Hold",NA())</f>
        <v>#N/A</v>
      </c>
      <c r="BN15" s="55" t="e">
        <f>IF(AND(COUNT($U$4:$U15)=BN$2,$H15="Hold"),"Hold",NA())</f>
        <v>#N/A</v>
      </c>
      <c r="BO15" s="55" t="e">
        <f>IF(AND(COUNT($U$4:$U15)=BO$2,$H15="Hold"),"Hold",NA())</f>
        <v>#N/A</v>
      </c>
      <c r="BP15" s="55" t="e">
        <f>IF(AND(COUNT($U$4:$U15)=BP$2,$H15="Hold"),"Hold",NA())</f>
        <v>#N/A</v>
      </c>
      <c r="BQ15" s="55" t="e">
        <f>IF(AND(COUNT($U$4:$U15)=BQ$2,$H15="Hold"),"Hold",NA())</f>
        <v>#N/A</v>
      </c>
      <c r="BR15" s="55" t="e">
        <f>IF(AND(COUNT($U$4:$U15)=BR$2,$H15="Hold"),"Hold",NA())</f>
        <v>#N/A</v>
      </c>
      <c r="BS15" s="55" t="e">
        <f>IF(AND(COUNT($U$4:$U15)=BS$2,$H15="Hold"),"Hold",NA())</f>
        <v>#N/A</v>
      </c>
    </row>
    <row r="16" spans="1:73" s="96" customFormat="1" ht="18.75" customHeight="1" thickTop="1" x14ac:dyDescent="0.25">
      <c r="B16" s="23"/>
      <c r="C16" s="95"/>
      <c r="D16" s="9">
        <f t="shared" si="2"/>
        <v>24</v>
      </c>
      <c r="E16" s="10">
        <f t="shared" si="3"/>
        <v>42758</v>
      </c>
      <c r="F16" s="5" t="str">
        <f>IFERROR(IF(COUNT(G$4:G16)=0,"",IF(H16="Hold",F15,IF(ISNUMBER(U16),G16,F15+V16))),"")</f>
        <v/>
      </c>
      <c r="G16" s="13"/>
      <c r="H16" s="27"/>
      <c r="I16" s="17"/>
      <c r="J16" s="93"/>
      <c r="K16" s="34"/>
      <c r="L16" s="148" t="s">
        <v>60</v>
      </c>
      <c r="M16" s="148"/>
      <c r="N16" s="138"/>
      <c r="O16" s="139"/>
      <c r="P16" s="37"/>
      <c r="R16" s="46">
        <v>13</v>
      </c>
      <c r="S16" s="47" t="e">
        <f t="shared" si="0"/>
        <v>#N/A</v>
      </c>
      <c r="T16" s="47"/>
      <c r="U16" s="52" t="str">
        <f>IF(H16="30 Mins",$N$19,IF(H16="45 Mins",$N$20,IF(H16="60 Mins",$N$21,IF(H16="Alt 1",$N$22,IF(H16="Alt 2",$N$23,IF(H16="Alt 3",$N$24,IF(H16="Alt 4",$N$25,IF(H16="Alt 5",#REF!,IF(H16="Change",V15,"")))))))))</f>
        <v/>
      </c>
      <c r="V16" s="53" t="e">
        <f>IF(COUNT(U$4:U16)=0,NA(),IF(ISNUMBER(U16),U16,V15))</f>
        <v>#N/A</v>
      </c>
      <c r="W16" s="48" t="e">
        <f t="shared" si="1"/>
        <v>#N/A</v>
      </c>
      <c r="X16" s="72" t="str">
        <f>IF(AND(ISNUMBER($S16),COUNT($U$4:$U16)=X$2),$S16,"")</f>
        <v/>
      </c>
      <c r="Y16" s="72" t="str">
        <f>IF(AND(ISNUMBER($S16),COUNT($U$4:$U16)=Y$2),$S16,"")</f>
        <v/>
      </c>
      <c r="Z16" s="72" t="str">
        <f>IF(AND(ISNUMBER($S16),COUNT($U$4:$U16)=Z$2),$S16,"")</f>
        <v/>
      </c>
      <c r="AA16" s="72" t="str">
        <f>IF(AND(ISNUMBER($S16),COUNT($U$4:$U16)=AA$2),$S16,"")</f>
        <v/>
      </c>
      <c r="AB16" s="72" t="str">
        <f>IF(AND(ISNUMBER($S16),COUNT($U$4:$U16)=AB$2),$S16,"")</f>
        <v/>
      </c>
      <c r="AC16" s="72" t="str">
        <f>IF(AND(ISNUMBER($S16),COUNT($U$4:$U16)=AC$2),$S16,"")</f>
        <v/>
      </c>
      <c r="AD16" s="72" t="str">
        <f>IF(AND(ISNUMBER($S16),COUNT($U$4:$U16)=AD$2),$S16,"")</f>
        <v/>
      </c>
      <c r="AE16" s="72" t="str">
        <f>IF(AND(ISNUMBER($S16),COUNT($U$4:$U16)=AE$2),$S16,"")</f>
        <v/>
      </c>
      <c r="AF16" s="72" t="str">
        <f>IF(AND(ISNUMBER($S16),COUNT($U$4:$U16)=AF$2),$S16,"")</f>
        <v/>
      </c>
      <c r="AG16" s="72" t="str">
        <f>IF(AND(ISNUMBER($S16),COUNT($U$4:$U16)=AG$2),$S16,"")</f>
        <v/>
      </c>
      <c r="AH16" s="72" t="str">
        <f>IF(AND(ISNUMBER($S16),COUNT($U$4:$U16)=AH$2),$S16,"")</f>
        <v/>
      </c>
      <c r="AI16" s="72" t="str">
        <f>IF(AND(ISNUMBER($S16),COUNT($U$4:$U16)=AI$2),$S16,"")</f>
        <v/>
      </c>
      <c r="AJ16" s="51" t="e">
        <f>IFERROR(IF(COUNT($U$4:$U16)&lt;&gt;AJ$2,NA(),SLOPE(X$4:X$26,$R$4:$R$26)*($R16-COUNTIF(BH$4:BH16,"Hold"))+INTERCEPT(X$4:X$26,$R$4:$R$26)),NA())</f>
        <v>#N/A</v>
      </c>
      <c r="AK16" s="51" t="e">
        <f>IFERROR(IF(COUNT($U$4:$U16)&lt;&gt;AK$2,NA(),SLOPE(Y$4:Y$26,$R$4:$R$26)*($R16-COUNTIF(BI$4:BI16,"Hold"))+INTERCEPT(Y$4:Y$26,$R$4:$R$26)),NA())</f>
        <v>#N/A</v>
      </c>
      <c r="AL16" s="51" t="e">
        <f>IFERROR(IF(COUNT($U$4:$U16)&lt;&gt;AL$2,NA(),SLOPE(Z$4:Z$26,$R$4:$R$26)*($R16-COUNTIF(BJ$4:BJ16,"Hold"))+INTERCEPT(Z$4:Z$26,$R$4:$R$26)),NA())</f>
        <v>#N/A</v>
      </c>
      <c r="AM16" s="51" t="e">
        <f>IFERROR(IF(COUNT($U$4:$U16)&lt;&gt;AM$2,NA(),SLOPE(AA$4:AA$26,$R$4:$R$26)*($R16-COUNTIF(BK$4:BK16,"Hold"))+INTERCEPT(AA$4:AA$26,$R$4:$R$26)),NA())</f>
        <v>#N/A</v>
      </c>
      <c r="AN16" s="51" t="e">
        <f>IFERROR(IF(COUNT($U$4:$U16)&lt;&gt;AN$2,NA(),SLOPE(AB$4:AB$26,$R$4:$R$26)*($R16-COUNTIF(BL$4:BL16,"Hold"))+INTERCEPT(AB$4:AB$26,$R$4:$R$26)),NA())</f>
        <v>#N/A</v>
      </c>
      <c r="AO16" s="51" t="e">
        <f>IFERROR(IF(COUNT($U$4:$U16)&lt;&gt;AO$2,NA(),SLOPE(AC$4:AC$26,$R$4:$R$26)*($R16-COUNTIF(BM$4:BM16,"Hold"))+INTERCEPT(AC$4:AC$26,$R$4:$R$26)),NA())</f>
        <v>#N/A</v>
      </c>
      <c r="AP16" s="51" t="e">
        <f>IFERROR(IF(COUNT($U$4:$U16)&lt;&gt;AP$2,NA(),SLOPE(AD$4:AD$26,$R$4:$R$26)*($R16-COUNTIF(BN$4:BN16,"Hold"))+INTERCEPT(AD$4:AD$26,$R$4:$R$26)),NA())</f>
        <v>#N/A</v>
      </c>
      <c r="AQ16" s="51" t="e">
        <f>IFERROR(IF(COUNT($U$4:$U16)&lt;&gt;AQ$2,NA(),SLOPE(AE$4:AE$26,$R$4:$R$26)*($R16-COUNTIF(BO$4:BO16,"Hold"))+INTERCEPT(AE$4:AE$26,$R$4:$R$26)),NA())</f>
        <v>#N/A</v>
      </c>
      <c r="AR16" s="51" t="e">
        <f>IFERROR(IF(COUNT($U$4:$U16)&lt;&gt;AR$2,NA(),SLOPE(AF$4:AF$26,$R$4:$R$26)*($R16-COUNTIF(BP$4:BP16,"Hold"))+INTERCEPT(AF$4:AF$26,$R$4:$R$26)),NA())</f>
        <v>#N/A</v>
      </c>
      <c r="AS16" s="51" t="e">
        <f>IFERROR(IF(COUNT($U$4:$U16)&lt;&gt;AS$2,NA(),SLOPE(AG$4:AG$26,$R$4:$R$26)*($R16-COUNTIF(BQ$4:BQ16,"Hold"))+INTERCEPT(AG$4:AG$26,$R$4:$R$26)),NA())</f>
        <v>#N/A</v>
      </c>
      <c r="AT16" s="51" t="e">
        <f>IFERROR(IF(COUNT($U$4:$U16)&lt;&gt;AT$2,NA(),SLOPE(AH$4:AH$26,$R$4:$R$26)*($R16-COUNTIF(BR$4:BR16,"Hold"))+INTERCEPT(AH$4:AH$26,$R$4:$R$26)),NA())</f>
        <v>#N/A</v>
      </c>
      <c r="AU16" s="51" t="e">
        <f>IFERROR(IF(COUNT($U$4:$U16)&lt;&gt;AU$2,NA(),SLOPE(AI$4:AI$26,$R$4:$R$26)*($R16-COUNTIF(BS$4:BS16,"Hold"))+INTERCEPT(AI$4:AI$26,$R$4:$R$26)),NA())</f>
        <v>#N/A</v>
      </c>
      <c r="AV16" s="57" t="e">
        <f>IF(AND(ISNUMBER($U16),COUNT($U$4:$U16)=AV$2),$G16,IF($H16="Hold",AV15,IF(COUNT($U$4:$U16)=AV$2,$V16+AV15,NA())))</f>
        <v>#N/A</v>
      </c>
      <c r="AW16" s="57" t="e">
        <f>IF(AND(ISNUMBER($U16),COUNT($U$4:$U16)=AW$2),$G16,IF($H16="Hold",AW15,IF(COUNT($U$4:$U16)=AW$2,$V16+AW15,NA())))</f>
        <v>#N/A</v>
      </c>
      <c r="AX16" s="57" t="e">
        <f>IF(AND(ISNUMBER($U16),COUNT($U$4:$U16)=AX$2),$G16,IF($H16="Hold",AX15,IF(COUNT($U$4:$U16)=AX$2,$V16+AX15,NA())))</f>
        <v>#N/A</v>
      </c>
      <c r="AY16" s="57" t="e">
        <f>IF(AND(ISNUMBER($U16),COUNT($U$4:$U16)=AY$2),$G16,IF($H16="Hold",AY15,IF(COUNT($U$4:$U16)=AY$2,$V16+AY15,NA())))</f>
        <v>#N/A</v>
      </c>
      <c r="AZ16" s="57" t="e">
        <f>IF(AND(ISNUMBER($U16),COUNT($U$4:$U16)=AZ$2),$G16,IF($H16="Hold",AZ15,IF(COUNT($U$4:$U16)=AZ$2,$V16+AZ15,NA())))</f>
        <v>#N/A</v>
      </c>
      <c r="BA16" s="57" t="e">
        <f>IF(AND(ISNUMBER($U16),COUNT($U$4:$U16)=BA$2),$G16,IF($H16="Hold",BA15,IF(COUNT($U$4:$U16)=BA$2,$V16+BA15,NA())))</f>
        <v>#N/A</v>
      </c>
      <c r="BB16" s="57" t="e">
        <f>IF(AND(ISNUMBER($U16),COUNT($U$4:$U16)=BB$2),$G16,IF($H16="Hold",BB15,IF(COUNT($U$4:$U16)=BB$2,$V16+BB15,NA())))</f>
        <v>#N/A</v>
      </c>
      <c r="BC16" s="57" t="e">
        <f>IF(AND(ISNUMBER($U16),COUNT($U$4:$U16)=BC$2),$G16,IF($H16="Hold",BC15,IF(COUNT($U$4:$U16)=BC$2,$V16+BC15,NA())))</f>
        <v>#N/A</v>
      </c>
      <c r="BD16" s="57" t="e">
        <f>IF(AND(ISNUMBER($U16),COUNT($U$4:$U16)=BD$2),$G16,IF($H16="Hold",BD15,IF(COUNT($U$4:$U16)=BD$2,$V16+BD15,NA())))</f>
        <v>#N/A</v>
      </c>
      <c r="BE16" s="57" t="e">
        <f>IF(AND(ISNUMBER($U16),COUNT($U$4:$U16)=BE$2),$G16,IF($H16="Hold",BE15,IF(COUNT($U$4:$U16)=BE$2,$V16+BE15,NA())))</f>
        <v>#N/A</v>
      </c>
      <c r="BF16" s="57" t="e">
        <f>IF(AND(ISNUMBER($U16),COUNT($U$4:$U16)=BF$2),$G16,IF($H16="Hold",BF15,IF(COUNT($U$4:$U16)=BF$2,$V16+BF15,NA())))</f>
        <v>#N/A</v>
      </c>
      <c r="BG16" s="57" t="e">
        <f>IF(AND(ISNUMBER($U16),COUNT($U$4:$U16)=BG$2),$G16,IF($H16="Hold",BG15,IF(COUNT($U$4:$U16)=BG$2,$V16+BG15,NA())))</f>
        <v>#N/A</v>
      </c>
      <c r="BH16" s="55" t="e">
        <f>IF(AND(COUNT($U$4:$U16)=BH$2,$H16="Hold"),"Hold",NA())</f>
        <v>#N/A</v>
      </c>
      <c r="BI16" s="55" t="e">
        <f>IF(AND(COUNT($U$4:$U16)=BI$2,$H16="Hold"),"Hold",NA())</f>
        <v>#N/A</v>
      </c>
      <c r="BJ16" s="55" t="e">
        <f>IF(AND(COUNT($U$4:$U16)=BJ$2,$H16="Hold"),"Hold",NA())</f>
        <v>#N/A</v>
      </c>
      <c r="BK16" s="55" t="e">
        <f>IF(AND(COUNT($U$4:$U16)=BK$2,$H16="Hold"),"Hold",NA())</f>
        <v>#N/A</v>
      </c>
      <c r="BL16" s="55" t="e">
        <f>IF(AND(COUNT($U$4:$U16)=BL$2,$H16="Hold"),"Hold",NA())</f>
        <v>#N/A</v>
      </c>
      <c r="BM16" s="55" t="e">
        <f>IF(AND(COUNT($U$4:$U16)=BM$2,$H16="Hold"),"Hold",NA())</f>
        <v>#N/A</v>
      </c>
      <c r="BN16" s="55" t="e">
        <f>IF(AND(COUNT($U$4:$U16)=BN$2,$H16="Hold"),"Hold",NA())</f>
        <v>#N/A</v>
      </c>
      <c r="BO16" s="55" t="e">
        <f>IF(AND(COUNT($U$4:$U16)=BO$2,$H16="Hold"),"Hold",NA())</f>
        <v>#N/A</v>
      </c>
      <c r="BP16" s="55" t="e">
        <f>IF(AND(COUNT($U$4:$U16)=BP$2,$H16="Hold"),"Hold",NA())</f>
        <v>#N/A</v>
      </c>
      <c r="BQ16" s="55" t="e">
        <f>IF(AND(COUNT($U$4:$U16)=BQ$2,$H16="Hold"),"Hold",NA())</f>
        <v>#N/A</v>
      </c>
      <c r="BR16" s="55" t="e">
        <f>IF(AND(COUNT($U$4:$U16)=BR$2,$H16="Hold"),"Hold",NA())</f>
        <v>#N/A</v>
      </c>
      <c r="BS16" s="55" t="e">
        <f>IF(AND(COUNT($U$4:$U16)=BS$2,$H16="Hold"),"Hold",NA())</f>
        <v>#N/A</v>
      </c>
    </row>
    <row r="17" spans="1:71" s="96" customFormat="1" ht="18.75" customHeight="1" x14ac:dyDescent="0.25">
      <c r="B17" s="23"/>
      <c r="C17" s="95"/>
      <c r="D17" s="9">
        <f t="shared" si="2"/>
        <v>26</v>
      </c>
      <c r="E17" s="10">
        <f t="shared" si="3"/>
        <v>42772</v>
      </c>
      <c r="F17" s="5" t="str">
        <f>IFERROR(IF(COUNT(G$4:G17)=0,"",IF(H17="Hold",F16,IF(ISNUMBER(U17),G17,F16+V17))),"")</f>
        <v/>
      </c>
      <c r="G17" s="13"/>
      <c r="H17" s="27"/>
      <c r="I17" s="17"/>
      <c r="J17" s="93"/>
      <c r="K17" s="34"/>
      <c r="L17" s="74"/>
      <c r="M17" s="74"/>
      <c r="N17" s="75"/>
      <c r="O17" s="75"/>
      <c r="P17" s="37"/>
      <c r="R17" s="46">
        <v>14</v>
      </c>
      <c r="S17" s="47" t="e">
        <f t="shared" si="0"/>
        <v>#N/A</v>
      </c>
      <c r="T17" s="47"/>
      <c r="U17" s="52" t="str">
        <f>IF(H17="30 Mins",$N$19,IF(H17="45 Mins",$N$20,IF(H17="60 Mins",$N$21,IF(H17="Alt 1",$N$22,IF(H17="Alt 2",$N$23,IF(H17="Alt 3",$N$24,IF(H17="Alt 4",$N$25,IF(H17="Alt 5",#REF!,IF(H17="Change",V16,"")))))))))</f>
        <v/>
      </c>
      <c r="V17" s="53" t="e">
        <f>IF(COUNT(U$4:U17)=0,NA(),IF(ISNUMBER(U17),U17,V16))</f>
        <v>#N/A</v>
      </c>
      <c r="W17" s="48" t="e">
        <f t="shared" si="1"/>
        <v>#N/A</v>
      </c>
      <c r="X17" s="72" t="str">
        <f>IF(AND(ISNUMBER($S17),COUNT($U$4:$U17)=X$2),$S17,"")</f>
        <v/>
      </c>
      <c r="Y17" s="72" t="str">
        <f>IF(AND(ISNUMBER($S17),COUNT($U$4:$U17)=Y$2),$S17,"")</f>
        <v/>
      </c>
      <c r="Z17" s="72" t="str">
        <f>IF(AND(ISNUMBER($S17),COUNT($U$4:$U17)=Z$2),$S17,"")</f>
        <v/>
      </c>
      <c r="AA17" s="72" t="str">
        <f>IF(AND(ISNUMBER($S17),COUNT($U$4:$U17)=AA$2),$S17,"")</f>
        <v/>
      </c>
      <c r="AB17" s="72" t="str">
        <f>IF(AND(ISNUMBER($S17),COUNT($U$4:$U17)=AB$2),$S17,"")</f>
        <v/>
      </c>
      <c r="AC17" s="72" t="str">
        <f>IF(AND(ISNUMBER($S17),COUNT($U$4:$U17)=AC$2),$S17,"")</f>
        <v/>
      </c>
      <c r="AD17" s="72" t="str">
        <f>IF(AND(ISNUMBER($S17),COUNT($U$4:$U17)=AD$2),$S17,"")</f>
        <v/>
      </c>
      <c r="AE17" s="72" t="str">
        <f>IF(AND(ISNUMBER($S17),COUNT($U$4:$U17)=AE$2),$S17,"")</f>
        <v/>
      </c>
      <c r="AF17" s="72" t="str">
        <f>IF(AND(ISNUMBER($S17),COUNT($U$4:$U17)=AF$2),$S17,"")</f>
        <v/>
      </c>
      <c r="AG17" s="72" t="str">
        <f>IF(AND(ISNUMBER($S17),COUNT($U$4:$U17)=AG$2),$S17,"")</f>
        <v/>
      </c>
      <c r="AH17" s="72" t="str">
        <f>IF(AND(ISNUMBER($S17),COUNT($U$4:$U17)=AH$2),$S17,"")</f>
        <v/>
      </c>
      <c r="AI17" s="72" t="str">
        <f>IF(AND(ISNUMBER($S17),COUNT($U$4:$U17)=AI$2),$S17,"")</f>
        <v/>
      </c>
      <c r="AJ17" s="51" t="e">
        <f>IFERROR(IF(COUNT($U$4:$U17)&lt;&gt;AJ$2,NA(),SLOPE(X$4:X$26,$R$4:$R$26)*($R17-COUNTIF(BH$4:BH17,"Hold"))+INTERCEPT(X$4:X$26,$R$4:$R$26)),NA())</f>
        <v>#N/A</v>
      </c>
      <c r="AK17" s="51" t="e">
        <f>IFERROR(IF(COUNT($U$4:$U17)&lt;&gt;AK$2,NA(),SLOPE(Y$4:Y$26,$R$4:$R$26)*($R17-COUNTIF(BI$4:BI17,"Hold"))+INTERCEPT(Y$4:Y$26,$R$4:$R$26)),NA())</f>
        <v>#N/A</v>
      </c>
      <c r="AL17" s="51" t="e">
        <f>IFERROR(IF(COUNT($U$4:$U17)&lt;&gt;AL$2,NA(),SLOPE(Z$4:Z$26,$R$4:$R$26)*($R17-COUNTIF(BJ$4:BJ17,"Hold"))+INTERCEPT(Z$4:Z$26,$R$4:$R$26)),NA())</f>
        <v>#N/A</v>
      </c>
      <c r="AM17" s="51" t="e">
        <f>IFERROR(IF(COUNT($U$4:$U17)&lt;&gt;AM$2,NA(),SLOPE(AA$4:AA$26,$R$4:$R$26)*($R17-COUNTIF(BK$4:BK17,"Hold"))+INTERCEPT(AA$4:AA$26,$R$4:$R$26)),NA())</f>
        <v>#N/A</v>
      </c>
      <c r="AN17" s="51" t="e">
        <f>IFERROR(IF(COUNT($U$4:$U17)&lt;&gt;AN$2,NA(),SLOPE(AB$4:AB$26,$R$4:$R$26)*($R17-COUNTIF(BL$4:BL17,"Hold"))+INTERCEPT(AB$4:AB$26,$R$4:$R$26)),NA())</f>
        <v>#N/A</v>
      </c>
      <c r="AO17" s="51" t="e">
        <f>IFERROR(IF(COUNT($U$4:$U17)&lt;&gt;AO$2,NA(),SLOPE(AC$4:AC$26,$R$4:$R$26)*($R17-COUNTIF(BM$4:BM17,"Hold"))+INTERCEPT(AC$4:AC$26,$R$4:$R$26)),NA())</f>
        <v>#N/A</v>
      </c>
      <c r="AP17" s="51" t="e">
        <f>IFERROR(IF(COUNT($U$4:$U17)&lt;&gt;AP$2,NA(),SLOPE(AD$4:AD$26,$R$4:$R$26)*($R17-COUNTIF(BN$4:BN17,"Hold"))+INTERCEPT(AD$4:AD$26,$R$4:$R$26)),NA())</f>
        <v>#N/A</v>
      </c>
      <c r="AQ17" s="51" t="e">
        <f>IFERROR(IF(COUNT($U$4:$U17)&lt;&gt;AQ$2,NA(),SLOPE(AE$4:AE$26,$R$4:$R$26)*($R17-COUNTIF(BO$4:BO17,"Hold"))+INTERCEPT(AE$4:AE$26,$R$4:$R$26)),NA())</f>
        <v>#N/A</v>
      </c>
      <c r="AR17" s="51" t="e">
        <f>IFERROR(IF(COUNT($U$4:$U17)&lt;&gt;AR$2,NA(),SLOPE(AF$4:AF$26,$R$4:$R$26)*($R17-COUNTIF(BP$4:BP17,"Hold"))+INTERCEPT(AF$4:AF$26,$R$4:$R$26)),NA())</f>
        <v>#N/A</v>
      </c>
      <c r="AS17" s="51" t="e">
        <f>IFERROR(IF(COUNT($U$4:$U17)&lt;&gt;AS$2,NA(),SLOPE(AG$4:AG$26,$R$4:$R$26)*($R17-COUNTIF(BQ$4:BQ17,"Hold"))+INTERCEPT(AG$4:AG$26,$R$4:$R$26)),NA())</f>
        <v>#N/A</v>
      </c>
      <c r="AT17" s="51" t="e">
        <f>IFERROR(IF(COUNT($U$4:$U17)&lt;&gt;AT$2,NA(),SLOPE(AH$4:AH$26,$R$4:$R$26)*($R17-COUNTIF(BR$4:BR17,"Hold"))+INTERCEPT(AH$4:AH$26,$R$4:$R$26)),NA())</f>
        <v>#N/A</v>
      </c>
      <c r="AU17" s="51" t="e">
        <f>IFERROR(IF(COUNT($U$4:$U17)&lt;&gt;AU$2,NA(),SLOPE(AI$4:AI$26,$R$4:$R$26)*($R17-COUNTIF(BS$4:BS17,"Hold"))+INTERCEPT(AI$4:AI$26,$R$4:$R$26)),NA())</f>
        <v>#N/A</v>
      </c>
      <c r="AV17" s="57" t="e">
        <f>IF(AND(ISNUMBER($U17),COUNT($U$4:$U17)=AV$2),$G17,IF($H17="Hold",AV16,IF(COUNT($U$4:$U17)=AV$2,$V17+AV16,NA())))</f>
        <v>#N/A</v>
      </c>
      <c r="AW17" s="57" t="e">
        <f>IF(AND(ISNUMBER($U17),COUNT($U$4:$U17)=AW$2),$G17,IF($H17="Hold",AW16,IF(COUNT($U$4:$U17)=AW$2,$V17+AW16,NA())))</f>
        <v>#N/A</v>
      </c>
      <c r="AX17" s="57" t="e">
        <f>IF(AND(ISNUMBER($U17),COUNT($U$4:$U17)=AX$2),$G17,IF($H17="Hold",AX16,IF(COUNT($U$4:$U17)=AX$2,$V17+AX16,NA())))</f>
        <v>#N/A</v>
      </c>
      <c r="AY17" s="57" t="e">
        <f>IF(AND(ISNUMBER($U17),COUNT($U$4:$U17)=AY$2),$G17,IF($H17="Hold",AY16,IF(COUNT($U$4:$U17)=AY$2,$V17+AY16,NA())))</f>
        <v>#N/A</v>
      </c>
      <c r="AZ17" s="57" t="e">
        <f>IF(AND(ISNUMBER($U17),COUNT($U$4:$U17)=AZ$2),$G17,IF($H17="Hold",AZ16,IF(COUNT($U$4:$U17)=AZ$2,$V17+AZ16,NA())))</f>
        <v>#N/A</v>
      </c>
      <c r="BA17" s="57" t="e">
        <f>IF(AND(ISNUMBER($U17),COUNT($U$4:$U17)=BA$2),$G17,IF($H17="Hold",BA16,IF(COUNT($U$4:$U17)=BA$2,$V17+BA16,NA())))</f>
        <v>#N/A</v>
      </c>
      <c r="BB17" s="57" t="e">
        <f>IF(AND(ISNUMBER($U17),COUNT($U$4:$U17)=BB$2),$G17,IF($H17="Hold",BB16,IF(COUNT($U$4:$U17)=BB$2,$V17+BB16,NA())))</f>
        <v>#N/A</v>
      </c>
      <c r="BC17" s="57" t="e">
        <f>IF(AND(ISNUMBER($U17),COUNT($U$4:$U17)=BC$2),$G17,IF($H17="Hold",BC16,IF(COUNT($U$4:$U17)=BC$2,$V17+BC16,NA())))</f>
        <v>#N/A</v>
      </c>
      <c r="BD17" s="57" t="e">
        <f>IF(AND(ISNUMBER($U17),COUNT($U$4:$U17)=BD$2),$G17,IF($H17="Hold",BD16,IF(COUNT($U$4:$U17)=BD$2,$V17+BD16,NA())))</f>
        <v>#N/A</v>
      </c>
      <c r="BE17" s="57" t="e">
        <f>IF(AND(ISNUMBER($U17),COUNT($U$4:$U17)=BE$2),$G17,IF($H17="Hold",BE16,IF(COUNT($U$4:$U17)=BE$2,$V17+BE16,NA())))</f>
        <v>#N/A</v>
      </c>
      <c r="BF17" s="57" t="e">
        <f>IF(AND(ISNUMBER($U17),COUNT($U$4:$U17)=BF$2),$G17,IF($H17="Hold",BF16,IF(COUNT($U$4:$U17)=BF$2,$V17+BF16,NA())))</f>
        <v>#N/A</v>
      </c>
      <c r="BG17" s="57" t="e">
        <f>IF(AND(ISNUMBER($U17),COUNT($U$4:$U17)=BG$2),$G17,IF($H17="Hold",BG16,IF(COUNT($U$4:$U17)=BG$2,$V17+BG16,NA())))</f>
        <v>#N/A</v>
      </c>
      <c r="BH17" s="55" t="e">
        <f>IF(AND(COUNT($U$4:$U17)=BH$2,$H17="Hold"),"Hold",NA())</f>
        <v>#N/A</v>
      </c>
      <c r="BI17" s="55" t="e">
        <f>IF(AND(COUNT($U$4:$U17)=BI$2,$H17="Hold"),"Hold",NA())</f>
        <v>#N/A</v>
      </c>
      <c r="BJ17" s="55" t="e">
        <f>IF(AND(COUNT($U$4:$U17)=BJ$2,$H17="Hold"),"Hold",NA())</f>
        <v>#N/A</v>
      </c>
      <c r="BK17" s="55" t="e">
        <f>IF(AND(COUNT($U$4:$U17)=BK$2,$H17="Hold"),"Hold",NA())</f>
        <v>#N/A</v>
      </c>
      <c r="BL17" s="55" t="e">
        <f>IF(AND(COUNT($U$4:$U17)=BL$2,$H17="Hold"),"Hold",NA())</f>
        <v>#N/A</v>
      </c>
      <c r="BM17" s="55" t="e">
        <f>IF(AND(COUNT($U$4:$U17)=BM$2,$H17="Hold"),"Hold",NA())</f>
        <v>#N/A</v>
      </c>
      <c r="BN17" s="55" t="e">
        <f>IF(AND(COUNT($U$4:$U17)=BN$2,$H17="Hold"),"Hold",NA())</f>
        <v>#N/A</v>
      </c>
      <c r="BO17" s="55" t="e">
        <f>IF(AND(COUNT($U$4:$U17)=BO$2,$H17="Hold"),"Hold",NA())</f>
        <v>#N/A</v>
      </c>
      <c r="BP17" s="55" t="e">
        <f>IF(AND(COUNT($U$4:$U17)=BP$2,$H17="Hold"),"Hold",NA())</f>
        <v>#N/A</v>
      </c>
      <c r="BQ17" s="55" t="e">
        <f>IF(AND(COUNT($U$4:$U17)=BQ$2,$H17="Hold"),"Hold",NA())</f>
        <v>#N/A</v>
      </c>
      <c r="BR17" s="55" t="e">
        <f>IF(AND(COUNT($U$4:$U17)=BR$2,$H17="Hold"),"Hold",NA())</f>
        <v>#N/A</v>
      </c>
      <c r="BS17" s="55" t="e">
        <f>IF(AND(COUNT($U$4:$U17)=BS$2,$H17="Hold"),"Hold",NA())</f>
        <v>#N/A</v>
      </c>
    </row>
    <row r="18" spans="1:71" s="96" customFormat="1" ht="18.75" customHeight="1" x14ac:dyDescent="0.25">
      <c r="B18" s="23"/>
      <c r="C18" s="95"/>
      <c r="D18" s="9">
        <f t="shared" si="2"/>
        <v>28</v>
      </c>
      <c r="E18" s="10">
        <f t="shared" si="3"/>
        <v>42786</v>
      </c>
      <c r="F18" s="5" t="str">
        <f>IFERROR(IF(COUNT(G$4:G18)=0,"",IF(H18="Hold",F17,IF(ISNUMBER(U18),G18,F17+V18))),"")</f>
        <v/>
      </c>
      <c r="G18" s="13"/>
      <c r="H18" s="27"/>
      <c r="I18" s="17"/>
      <c r="J18" s="93"/>
      <c r="K18" s="34"/>
      <c r="L18" s="155" t="s">
        <v>73</v>
      </c>
      <c r="M18" s="155"/>
      <c r="N18" s="155"/>
      <c r="O18" s="155"/>
      <c r="P18" s="37"/>
      <c r="R18" s="46">
        <v>15</v>
      </c>
      <c r="S18" s="47" t="e">
        <f t="shared" si="0"/>
        <v>#N/A</v>
      </c>
      <c r="T18" s="47"/>
      <c r="U18" s="52" t="str">
        <f>IF(H18="30 Mins",$N$19,IF(H18="45 Mins",$N$20,IF(H18="60 Mins",$N$21,IF(H18="Alt 1",$N$22,IF(H18="Alt 2",$N$23,IF(H18="Alt 3",$N$24,IF(H18="Alt 4",$N$25,IF(H18="Alt 5",#REF!,IF(H18="Change",V17,"")))))))))</f>
        <v/>
      </c>
      <c r="V18" s="53" t="e">
        <f>IF(COUNT(U$4:U18)=0,NA(),IF(ISNUMBER(U18),U18,V17))</f>
        <v>#N/A</v>
      </c>
      <c r="W18" s="48" t="e">
        <f t="shared" si="1"/>
        <v>#N/A</v>
      </c>
      <c r="X18" s="72" t="str">
        <f>IF(AND(ISNUMBER($S18),COUNT($U$4:$U18)=X$2),$S18,"")</f>
        <v/>
      </c>
      <c r="Y18" s="72" t="str">
        <f>IF(AND(ISNUMBER($S18),COUNT($U$4:$U18)=Y$2),$S18,"")</f>
        <v/>
      </c>
      <c r="Z18" s="72" t="str">
        <f>IF(AND(ISNUMBER($S18),COUNT($U$4:$U18)=Z$2),$S18,"")</f>
        <v/>
      </c>
      <c r="AA18" s="72" t="str">
        <f>IF(AND(ISNUMBER($S18),COUNT($U$4:$U18)=AA$2),$S18,"")</f>
        <v/>
      </c>
      <c r="AB18" s="72" t="str">
        <f>IF(AND(ISNUMBER($S18),COUNT($U$4:$U18)=AB$2),$S18,"")</f>
        <v/>
      </c>
      <c r="AC18" s="72" t="str">
        <f>IF(AND(ISNUMBER($S18),COUNT($U$4:$U18)=AC$2),$S18,"")</f>
        <v/>
      </c>
      <c r="AD18" s="72" t="str">
        <f>IF(AND(ISNUMBER($S18),COUNT($U$4:$U18)=AD$2),$S18,"")</f>
        <v/>
      </c>
      <c r="AE18" s="72" t="str">
        <f>IF(AND(ISNUMBER($S18),COUNT($U$4:$U18)=AE$2),$S18,"")</f>
        <v/>
      </c>
      <c r="AF18" s="72" t="str">
        <f>IF(AND(ISNUMBER($S18),COUNT($U$4:$U18)=AF$2),$S18,"")</f>
        <v/>
      </c>
      <c r="AG18" s="72" t="str">
        <f>IF(AND(ISNUMBER($S18),COUNT($U$4:$U18)=AG$2),$S18,"")</f>
        <v/>
      </c>
      <c r="AH18" s="72" t="str">
        <f>IF(AND(ISNUMBER($S18),COUNT($U$4:$U18)=AH$2),$S18,"")</f>
        <v/>
      </c>
      <c r="AI18" s="72" t="str">
        <f>IF(AND(ISNUMBER($S18),COUNT($U$4:$U18)=AI$2),$S18,"")</f>
        <v/>
      </c>
      <c r="AJ18" s="51" t="e">
        <f>IFERROR(IF(COUNT($U$4:$U18)&lt;&gt;AJ$2,NA(),SLOPE(X$4:X$26,$R$4:$R$26)*($R18-COUNTIF(BH$4:BH18,"Hold"))+INTERCEPT(X$4:X$26,$R$4:$R$26)),NA())</f>
        <v>#N/A</v>
      </c>
      <c r="AK18" s="51" t="e">
        <f>IFERROR(IF(COUNT($U$4:$U18)&lt;&gt;AK$2,NA(),SLOPE(Y$4:Y$26,$R$4:$R$26)*($R18-COUNTIF(BI$4:BI18,"Hold"))+INTERCEPT(Y$4:Y$26,$R$4:$R$26)),NA())</f>
        <v>#N/A</v>
      </c>
      <c r="AL18" s="51" t="e">
        <f>IFERROR(IF(COUNT($U$4:$U18)&lt;&gt;AL$2,NA(),SLOPE(Z$4:Z$26,$R$4:$R$26)*($R18-COUNTIF(BJ$4:BJ18,"Hold"))+INTERCEPT(Z$4:Z$26,$R$4:$R$26)),NA())</f>
        <v>#N/A</v>
      </c>
      <c r="AM18" s="51" t="e">
        <f>IFERROR(IF(COUNT($U$4:$U18)&lt;&gt;AM$2,NA(),SLOPE(AA$4:AA$26,$R$4:$R$26)*($R18-COUNTIF(BK$4:BK18,"Hold"))+INTERCEPT(AA$4:AA$26,$R$4:$R$26)),NA())</f>
        <v>#N/A</v>
      </c>
      <c r="AN18" s="51" t="e">
        <f>IFERROR(IF(COUNT($U$4:$U18)&lt;&gt;AN$2,NA(),SLOPE(AB$4:AB$26,$R$4:$R$26)*($R18-COUNTIF(BL$4:BL18,"Hold"))+INTERCEPT(AB$4:AB$26,$R$4:$R$26)),NA())</f>
        <v>#N/A</v>
      </c>
      <c r="AO18" s="51" t="e">
        <f>IFERROR(IF(COUNT($U$4:$U18)&lt;&gt;AO$2,NA(),SLOPE(AC$4:AC$26,$R$4:$R$26)*($R18-COUNTIF(BM$4:BM18,"Hold"))+INTERCEPT(AC$4:AC$26,$R$4:$R$26)),NA())</f>
        <v>#N/A</v>
      </c>
      <c r="AP18" s="51" t="e">
        <f>IFERROR(IF(COUNT($U$4:$U18)&lt;&gt;AP$2,NA(),SLOPE(AD$4:AD$26,$R$4:$R$26)*($R18-COUNTIF(BN$4:BN18,"Hold"))+INTERCEPT(AD$4:AD$26,$R$4:$R$26)),NA())</f>
        <v>#N/A</v>
      </c>
      <c r="AQ18" s="51" t="e">
        <f>IFERROR(IF(COUNT($U$4:$U18)&lt;&gt;AQ$2,NA(),SLOPE(AE$4:AE$26,$R$4:$R$26)*($R18-COUNTIF(BO$4:BO18,"Hold"))+INTERCEPT(AE$4:AE$26,$R$4:$R$26)),NA())</f>
        <v>#N/A</v>
      </c>
      <c r="AR18" s="51" t="e">
        <f>IFERROR(IF(COUNT($U$4:$U18)&lt;&gt;AR$2,NA(),SLOPE(AF$4:AF$26,$R$4:$R$26)*($R18-COUNTIF(BP$4:BP18,"Hold"))+INTERCEPT(AF$4:AF$26,$R$4:$R$26)),NA())</f>
        <v>#N/A</v>
      </c>
      <c r="AS18" s="51" t="e">
        <f>IFERROR(IF(COUNT($U$4:$U18)&lt;&gt;AS$2,NA(),SLOPE(AG$4:AG$26,$R$4:$R$26)*($R18-COUNTIF(BQ$4:BQ18,"Hold"))+INTERCEPT(AG$4:AG$26,$R$4:$R$26)),NA())</f>
        <v>#N/A</v>
      </c>
      <c r="AT18" s="51" t="e">
        <f>IFERROR(IF(COUNT($U$4:$U18)&lt;&gt;AT$2,NA(),SLOPE(AH$4:AH$26,$R$4:$R$26)*($R18-COUNTIF(BR$4:BR18,"Hold"))+INTERCEPT(AH$4:AH$26,$R$4:$R$26)),NA())</f>
        <v>#N/A</v>
      </c>
      <c r="AU18" s="51" t="e">
        <f>IFERROR(IF(COUNT($U$4:$U18)&lt;&gt;AU$2,NA(),SLOPE(AI$4:AI$26,$R$4:$R$26)*($R18-COUNTIF(BS$4:BS18,"Hold"))+INTERCEPT(AI$4:AI$26,$R$4:$R$26)),NA())</f>
        <v>#N/A</v>
      </c>
      <c r="AV18" s="57" t="e">
        <f>IF(AND(ISNUMBER($U18),COUNT($U$4:$U18)=AV$2),$G18,IF($H18="Hold",AV17,IF(COUNT($U$4:$U18)=AV$2,$V18+AV17,NA())))</f>
        <v>#N/A</v>
      </c>
      <c r="AW18" s="57" t="e">
        <f>IF(AND(ISNUMBER($U18),COUNT($U$4:$U18)=AW$2),$G18,IF($H18="Hold",AW17,IF(COUNT($U$4:$U18)=AW$2,$V18+AW17,NA())))</f>
        <v>#N/A</v>
      </c>
      <c r="AX18" s="57" t="e">
        <f>IF(AND(ISNUMBER($U18),COUNT($U$4:$U18)=AX$2),$G18,IF($H18="Hold",AX17,IF(COUNT($U$4:$U18)=AX$2,$V18+AX17,NA())))</f>
        <v>#N/A</v>
      </c>
      <c r="AY18" s="57" t="e">
        <f>IF(AND(ISNUMBER($U18),COUNT($U$4:$U18)=AY$2),$G18,IF($H18="Hold",AY17,IF(COUNT($U$4:$U18)=AY$2,$V18+AY17,NA())))</f>
        <v>#N/A</v>
      </c>
      <c r="AZ18" s="57" t="e">
        <f>IF(AND(ISNUMBER($U18),COUNT($U$4:$U18)=AZ$2),$G18,IF($H18="Hold",AZ17,IF(COUNT($U$4:$U18)=AZ$2,$V18+AZ17,NA())))</f>
        <v>#N/A</v>
      </c>
      <c r="BA18" s="57" t="e">
        <f>IF(AND(ISNUMBER($U18),COUNT($U$4:$U18)=BA$2),$G18,IF($H18="Hold",BA17,IF(COUNT($U$4:$U18)=BA$2,$V18+BA17,NA())))</f>
        <v>#N/A</v>
      </c>
      <c r="BB18" s="57" t="e">
        <f>IF(AND(ISNUMBER($U18),COUNT($U$4:$U18)=BB$2),$G18,IF($H18="Hold",BB17,IF(COUNT($U$4:$U18)=BB$2,$V18+BB17,NA())))</f>
        <v>#N/A</v>
      </c>
      <c r="BC18" s="57" t="e">
        <f>IF(AND(ISNUMBER($U18),COUNT($U$4:$U18)=BC$2),$G18,IF($H18="Hold",BC17,IF(COUNT($U$4:$U18)=BC$2,$V18+BC17,NA())))</f>
        <v>#N/A</v>
      </c>
      <c r="BD18" s="57" t="e">
        <f>IF(AND(ISNUMBER($U18),COUNT($U$4:$U18)=BD$2),$G18,IF($H18="Hold",BD17,IF(COUNT($U$4:$U18)=BD$2,$V18+BD17,NA())))</f>
        <v>#N/A</v>
      </c>
      <c r="BE18" s="57" t="e">
        <f>IF(AND(ISNUMBER($U18),COUNT($U$4:$U18)=BE$2),$G18,IF($H18="Hold",BE17,IF(COUNT($U$4:$U18)=BE$2,$V18+BE17,NA())))</f>
        <v>#N/A</v>
      </c>
      <c r="BF18" s="57" t="e">
        <f>IF(AND(ISNUMBER($U18),COUNT($U$4:$U18)=BF$2),$G18,IF($H18="Hold",BF17,IF(COUNT($U$4:$U18)=BF$2,$V18+BF17,NA())))</f>
        <v>#N/A</v>
      </c>
      <c r="BG18" s="57" t="e">
        <f>IF(AND(ISNUMBER($U18),COUNT($U$4:$U18)=BG$2),$G18,IF($H18="Hold",BG17,IF(COUNT($U$4:$U18)=BG$2,$V18+BG17,NA())))</f>
        <v>#N/A</v>
      </c>
      <c r="BH18" s="55" t="e">
        <f>IF(AND(COUNT($U$4:$U18)=BH$2,$H18="Hold"),"Hold",NA())</f>
        <v>#N/A</v>
      </c>
      <c r="BI18" s="55" t="e">
        <f>IF(AND(COUNT($U$4:$U18)=BI$2,$H18="Hold"),"Hold",NA())</f>
        <v>#N/A</v>
      </c>
      <c r="BJ18" s="55" t="e">
        <f>IF(AND(COUNT($U$4:$U18)=BJ$2,$H18="Hold"),"Hold",NA())</f>
        <v>#N/A</v>
      </c>
      <c r="BK18" s="55" t="e">
        <f>IF(AND(COUNT($U$4:$U18)=BK$2,$H18="Hold"),"Hold",NA())</f>
        <v>#N/A</v>
      </c>
      <c r="BL18" s="55" t="e">
        <f>IF(AND(COUNT($U$4:$U18)=BL$2,$H18="Hold"),"Hold",NA())</f>
        <v>#N/A</v>
      </c>
      <c r="BM18" s="55" t="e">
        <f>IF(AND(COUNT($U$4:$U18)=BM$2,$H18="Hold"),"Hold",NA())</f>
        <v>#N/A</v>
      </c>
      <c r="BN18" s="55" t="e">
        <f>IF(AND(COUNT($U$4:$U18)=BN$2,$H18="Hold"),"Hold",NA())</f>
        <v>#N/A</v>
      </c>
      <c r="BO18" s="55" t="e">
        <f>IF(AND(COUNT($U$4:$U18)=BO$2,$H18="Hold"),"Hold",NA())</f>
        <v>#N/A</v>
      </c>
      <c r="BP18" s="55" t="e">
        <f>IF(AND(COUNT($U$4:$U18)=BP$2,$H18="Hold"),"Hold",NA())</f>
        <v>#N/A</v>
      </c>
      <c r="BQ18" s="55" t="e">
        <f>IF(AND(COUNT($U$4:$U18)=BQ$2,$H18="Hold"),"Hold",NA())</f>
        <v>#N/A</v>
      </c>
      <c r="BR18" s="55" t="e">
        <f>IF(AND(COUNT($U$4:$U18)=BR$2,$H18="Hold"),"Hold",NA())</f>
        <v>#N/A</v>
      </c>
      <c r="BS18" s="55" t="e">
        <f>IF(AND(COUNT($U$4:$U18)=BS$2,$H18="Hold"),"Hold",NA())</f>
        <v>#N/A</v>
      </c>
    </row>
    <row r="19" spans="1:71" s="96" customFormat="1" ht="18.75" customHeight="1" x14ac:dyDescent="0.25">
      <c r="B19" s="23"/>
      <c r="C19" s="95"/>
      <c r="D19" s="9">
        <f t="shared" si="2"/>
        <v>30</v>
      </c>
      <c r="E19" s="10">
        <f t="shared" si="3"/>
        <v>42800</v>
      </c>
      <c r="F19" s="5" t="str">
        <f>IFERROR(IF(COUNT(G$4:G19)=0,"",IF(H19="Hold",F18,IF(ISNUMBER(U19),G19,F18+V19))),"")</f>
        <v/>
      </c>
      <c r="G19" s="13"/>
      <c r="H19" s="27"/>
      <c r="I19" s="17"/>
      <c r="J19" s="93"/>
      <c r="K19" s="34"/>
      <c r="L19" s="39" t="s">
        <v>55</v>
      </c>
      <c r="M19" s="125" t="s">
        <v>79</v>
      </c>
      <c r="N19" s="97">
        <v>4.5</v>
      </c>
      <c r="O19" s="75"/>
      <c r="P19" s="37"/>
      <c r="R19" s="46">
        <v>16</v>
      </c>
      <c r="S19" s="47" t="e">
        <f t="shared" si="0"/>
        <v>#N/A</v>
      </c>
      <c r="T19" s="47"/>
      <c r="U19" s="52" t="str">
        <f>IF(H19="30 Mins",$N$19,IF(H19="45 Mins",$N$20,IF(H19="60 Mins",$N$21,IF(H19="Alt 1",$N$22,IF(H19="Alt 2",$N$23,IF(H19="Alt 3",$N$24,IF(H19="Alt 4",$N$25,IF(H19="Alt 5",#REF!,IF(H19="Change",V18,"")))))))))</f>
        <v/>
      </c>
      <c r="V19" s="53" t="e">
        <f>IF(COUNT(U$4:U19)=0,NA(),IF(ISNUMBER(U19),U19,V18))</f>
        <v>#N/A</v>
      </c>
      <c r="W19" s="48" t="e">
        <f t="shared" si="1"/>
        <v>#N/A</v>
      </c>
      <c r="X19" s="72" t="str">
        <f>IF(AND(ISNUMBER($S19),COUNT($U$4:$U19)=X$2),$S19,"")</f>
        <v/>
      </c>
      <c r="Y19" s="72" t="str">
        <f>IF(AND(ISNUMBER($S19),COUNT($U$4:$U19)=Y$2),$S19,"")</f>
        <v/>
      </c>
      <c r="Z19" s="72" t="str">
        <f>IF(AND(ISNUMBER($S19),COUNT($U$4:$U19)=Z$2),$S19,"")</f>
        <v/>
      </c>
      <c r="AA19" s="72" t="str">
        <f>IF(AND(ISNUMBER($S19),COUNT($U$4:$U19)=AA$2),$S19,"")</f>
        <v/>
      </c>
      <c r="AB19" s="72" t="str">
        <f>IF(AND(ISNUMBER($S19),COUNT($U$4:$U19)=AB$2),$S19,"")</f>
        <v/>
      </c>
      <c r="AC19" s="72" t="str">
        <f>IF(AND(ISNUMBER($S19),COUNT($U$4:$U19)=AC$2),$S19,"")</f>
        <v/>
      </c>
      <c r="AD19" s="72" t="str">
        <f>IF(AND(ISNUMBER($S19),COUNT($U$4:$U19)=AD$2),$S19,"")</f>
        <v/>
      </c>
      <c r="AE19" s="72" t="str">
        <f>IF(AND(ISNUMBER($S19),COUNT($U$4:$U19)=AE$2),$S19,"")</f>
        <v/>
      </c>
      <c r="AF19" s="72" t="str">
        <f>IF(AND(ISNUMBER($S19),COUNT($U$4:$U19)=AF$2),$S19,"")</f>
        <v/>
      </c>
      <c r="AG19" s="72" t="str">
        <f>IF(AND(ISNUMBER($S19),COUNT($U$4:$U19)=AG$2),$S19,"")</f>
        <v/>
      </c>
      <c r="AH19" s="72" t="str">
        <f>IF(AND(ISNUMBER($S19),COUNT($U$4:$U19)=AH$2),$S19,"")</f>
        <v/>
      </c>
      <c r="AI19" s="72" t="str">
        <f>IF(AND(ISNUMBER($S19),COUNT($U$4:$U19)=AI$2),$S19,"")</f>
        <v/>
      </c>
      <c r="AJ19" s="51" t="e">
        <f>IFERROR(IF(COUNT($U$4:$U19)&lt;&gt;AJ$2,NA(),SLOPE(X$4:X$26,$R$4:$R$26)*($R19-COUNTIF(BH$4:BH19,"Hold"))+INTERCEPT(X$4:X$26,$R$4:$R$26)),NA())</f>
        <v>#N/A</v>
      </c>
      <c r="AK19" s="51" t="e">
        <f>IFERROR(IF(COUNT($U$4:$U19)&lt;&gt;AK$2,NA(),SLOPE(Y$4:Y$26,$R$4:$R$26)*($R19-COUNTIF(BI$4:BI19,"Hold"))+INTERCEPT(Y$4:Y$26,$R$4:$R$26)),NA())</f>
        <v>#N/A</v>
      </c>
      <c r="AL19" s="51" t="e">
        <f>IFERROR(IF(COUNT($U$4:$U19)&lt;&gt;AL$2,NA(),SLOPE(Z$4:Z$26,$R$4:$R$26)*($R19-COUNTIF(BJ$4:BJ19,"Hold"))+INTERCEPT(Z$4:Z$26,$R$4:$R$26)),NA())</f>
        <v>#N/A</v>
      </c>
      <c r="AM19" s="51" t="e">
        <f>IFERROR(IF(COUNT($U$4:$U19)&lt;&gt;AM$2,NA(),SLOPE(AA$4:AA$26,$R$4:$R$26)*($R19-COUNTIF(BK$4:BK19,"Hold"))+INTERCEPT(AA$4:AA$26,$R$4:$R$26)),NA())</f>
        <v>#N/A</v>
      </c>
      <c r="AN19" s="51" t="e">
        <f>IFERROR(IF(COUNT($U$4:$U19)&lt;&gt;AN$2,NA(),SLOPE(AB$4:AB$26,$R$4:$R$26)*($R19-COUNTIF(BL$4:BL19,"Hold"))+INTERCEPT(AB$4:AB$26,$R$4:$R$26)),NA())</f>
        <v>#N/A</v>
      </c>
      <c r="AO19" s="51" t="e">
        <f>IFERROR(IF(COUNT($U$4:$U19)&lt;&gt;AO$2,NA(),SLOPE(AC$4:AC$26,$R$4:$R$26)*($R19-COUNTIF(BM$4:BM19,"Hold"))+INTERCEPT(AC$4:AC$26,$R$4:$R$26)),NA())</f>
        <v>#N/A</v>
      </c>
      <c r="AP19" s="51" t="e">
        <f>IFERROR(IF(COUNT($U$4:$U19)&lt;&gt;AP$2,NA(),SLOPE(AD$4:AD$26,$R$4:$R$26)*($R19-COUNTIF(BN$4:BN19,"Hold"))+INTERCEPT(AD$4:AD$26,$R$4:$R$26)),NA())</f>
        <v>#N/A</v>
      </c>
      <c r="AQ19" s="51" t="e">
        <f>IFERROR(IF(COUNT($U$4:$U19)&lt;&gt;AQ$2,NA(),SLOPE(AE$4:AE$26,$R$4:$R$26)*($R19-COUNTIF(BO$4:BO19,"Hold"))+INTERCEPT(AE$4:AE$26,$R$4:$R$26)),NA())</f>
        <v>#N/A</v>
      </c>
      <c r="AR19" s="51" t="e">
        <f>IFERROR(IF(COUNT($U$4:$U19)&lt;&gt;AR$2,NA(),SLOPE(AF$4:AF$26,$R$4:$R$26)*($R19-COUNTIF(BP$4:BP19,"Hold"))+INTERCEPT(AF$4:AF$26,$R$4:$R$26)),NA())</f>
        <v>#N/A</v>
      </c>
      <c r="AS19" s="51" t="e">
        <f>IFERROR(IF(COUNT($U$4:$U19)&lt;&gt;AS$2,NA(),SLOPE(AG$4:AG$26,$R$4:$R$26)*($R19-COUNTIF(BQ$4:BQ19,"Hold"))+INTERCEPT(AG$4:AG$26,$R$4:$R$26)),NA())</f>
        <v>#N/A</v>
      </c>
      <c r="AT19" s="51" t="e">
        <f>IFERROR(IF(COUNT($U$4:$U19)&lt;&gt;AT$2,NA(),SLOPE(AH$4:AH$26,$R$4:$R$26)*($R19-COUNTIF(BR$4:BR19,"Hold"))+INTERCEPT(AH$4:AH$26,$R$4:$R$26)),NA())</f>
        <v>#N/A</v>
      </c>
      <c r="AU19" s="51" t="e">
        <f>IFERROR(IF(COUNT($U$4:$U19)&lt;&gt;AU$2,NA(),SLOPE(AI$4:AI$26,$R$4:$R$26)*($R19-COUNTIF(BS$4:BS19,"Hold"))+INTERCEPT(AI$4:AI$26,$R$4:$R$26)),NA())</f>
        <v>#N/A</v>
      </c>
      <c r="AV19" s="57" t="e">
        <f>IF(AND(ISNUMBER($U19),COUNT($U$4:$U19)=AV$2),$G19,IF($H19="Hold",AV18,IF(COUNT($U$4:$U19)=AV$2,$V19+AV18,NA())))</f>
        <v>#N/A</v>
      </c>
      <c r="AW19" s="57" t="e">
        <f>IF(AND(ISNUMBER($U19),COUNT($U$4:$U19)=AW$2),$G19,IF($H19="Hold",AW18,IF(COUNT($U$4:$U19)=AW$2,$V19+AW18,NA())))</f>
        <v>#N/A</v>
      </c>
      <c r="AX19" s="57" t="e">
        <f>IF(AND(ISNUMBER($U19),COUNT($U$4:$U19)=AX$2),$G19,IF($H19="Hold",AX18,IF(COUNT($U$4:$U19)=AX$2,$V19+AX18,NA())))</f>
        <v>#N/A</v>
      </c>
      <c r="AY19" s="57" t="e">
        <f>IF(AND(ISNUMBER($U19),COUNT($U$4:$U19)=AY$2),$G19,IF($H19="Hold",AY18,IF(COUNT($U$4:$U19)=AY$2,$V19+AY18,NA())))</f>
        <v>#N/A</v>
      </c>
      <c r="AZ19" s="57" t="e">
        <f>IF(AND(ISNUMBER($U19),COUNT($U$4:$U19)=AZ$2),$G19,IF($H19="Hold",AZ18,IF(COUNT($U$4:$U19)=AZ$2,$V19+AZ18,NA())))</f>
        <v>#N/A</v>
      </c>
      <c r="BA19" s="57" t="e">
        <f>IF(AND(ISNUMBER($U19),COUNT($U$4:$U19)=BA$2),$G19,IF($H19="Hold",BA18,IF(COUNT($U$4:$U19)=BA$2,$V19+BA18,NA())))</f>
        <v>#N/A</v>
      </c>
      <c r="BB19" s="57" t="e">
        <f>IF(AND(ISNUMBER($U19),COUNT($U$4:$U19)=BB$2),$G19,IF($H19="Hold",BB18,IF(COUNT($U$4:$U19)=BB$2,$V19+BB18,NA())))</f>
        <v>#N/A</v>
      </c>
      <c r="BC19" s="57" t="e">
        <f>IF(AND(ISNUMBER($U19),COUNT($U$4:$U19)=BC$2),$G19,IF($H19="Hold",BC18,IF(COUNT($U$4:$U19)=BC$2,$V19+BC18,NA())))</f>
        <v>#N/A</v>
      </c>
      <c r="BD19" s="57" t="e">
        <f>IF(AND(ISNUMBER($U19),COUNT($U$4:$U19)=BD$2),$G19,IF($H19="Hold",BD18,IF(COUNT($U$4:$U19)=BD$2,$V19+BD18,NA())))</f>
        <v>#N/A</v>
      </c>
      <c r="BE19" s="57" t="e">
        <f>IF(AND(ISNUMBER($U19),COUNT($U$4:$U19)=BE$2),$G19,IF($H19="Hold",BE18,IF(COUNT($U$4:$U19)=BE$2,$V19+BE18,NA())))</f>
        <v>#N/A</v>
      </c>
      <c r="BF19" s="57" t="e">
        <f>IF(AND(ISNUMBER($U19),COUNT($U$4:$U19)=BF$2),$G19,IF($H19="Hold",BF18,IF(COUNT($U$4:$U19)=BF$2,$V19+BF18,NA())))</f>
        <v>#N/A</v>
      </c>
      <c r="BG19" s="57" t="e">
        <f>IF(AND(ISNUMBER($U19),COUNT($U$4:$U19)=BG$2),$G19,IF($H19="Hold",BG18,IF(COUNT($U$4:$U19)=BG$2,$V19+BG18,NA())))</f>
        <v>#N/A</v>
      </c>
      <c r="BH19" s="55" t="e">
        <f>IF(AND(COUNT($U$4:$U19)=BH$2,$H19="Hold"),"Hold",NA())</f>
        <v>#N/A</v>
      </c>
      <c r="BI19" s="55" t="e">
        <f>IF(AND(COUNT($U$4:$U19)=BI$2,$H19="Hold"),"Hold",NA())</f>
        <v>#N/A</v>
      </c>
      <c r="BJ19" s="55" t="e">
        <f>IF(AND(COUNT($U$4:$U19)=BJ$2,$H19="Hold"),"Hold",NA())</f>
        <v>#N/A</v>
      </c>
      <c r="BK19" s="55" t="e">
        <f>IF(AND(COUNT($U$4:$U19)=BK$2,$H19="Hold"),"Hold",NA())</f>
        <v>#N/A</v>
      </c>
      <c r="BL19" s="55" t="e">
        <f>IF(AND(COUNT($U$4:$U19)=BL$2,$H19="Hold"),"Hold",NA())</f>
        <v>#N/A</v>
      </c>
      <c r="BM19" s="55" t="e">
        <f>IF(AND(COUNT($U$4:$U19)=BM$2,$H19="Hold"),"Hold",NA())</f>
        <v>#N/A</v>
      </c>
      <c r="BN19" s="55" t="e">
        <f>IF(AND(COUNT($U$4:$U19)=BN$2,$H19="Hold"),"Hold",NA())</f>
        <v>#N/A</v>
      </c>
      <c r="BO19" s="55" t="e">
        <f>IF(AND(COUNT($U$4:$U19)=BO$2,$H19="Hold"),"Hold",NA())</f>
        <v>#N/A</v>
      </c>
      <c r="BP19" s="55" t="e">
        <f>IF(AND(COUNT($U$4:$U19)=BP$2,$H19="Hold"),"Hold",NA())</f>
        <v>#N/A</v>
      </c>
      <c r="BQ19" s="55" t="e">
        <f>IF(AND(COUNT($U$4:$U19)=BQ$2,$H19="Hold"),"Hold",NA())</f>
        <v>#N/A</v>
      </c>
      <c r="BR19" s="55" t="e">
        <f>IF(AND(COUNT($U$4:$U19)=BR$2,$H19="Hold"),"Hold",NA())</f>
        <v>#N/A</v>
      </c>
      <c r="BS19" s="55" t="e">
        <f>IF(AND(COUNT($U$4:$U19)=BS$2,$H19="Hold"),"Hold",NA())</f>
        <v>#N/A</v>
      </c>
    </row>
    <row r="20" spans="1:71" s="96" customFormat="1" ht="18.75" customHeight="1" x14ac:dyDescent="0.25">
      <c r="B20" s="23"/>
      <c r="C20" s="95"/>
      <c r="D20" s="9">
        <f t="shared" si="2"/>
        <v>32</v>
      </c>
      <c r="E20" s="10">
        <f t="shared" si="3"/>
        <v>42814</v>
      </c>
      <c r="F20" s="5" t="str">
        <f>IFERROR(IF(COUNT(G$4:G20)=0,"",IF(H20="Hold",F19,IF(ISNUMBER(U20),G20,F19+V20))),"")</f>
        <v/>
      </c>
      <c r="G20" s="13"/>
      <c r="H20" s="27"/>
      <c r="I20" s="17"/>
      <c r="J20" s="93"/>
      <c r="K20" s="34"/>
      <c r="L20" s="40" t="s">
        <v>66</v>
      </c>
      <c r="M20" s="126" t="s">
        <v>79</v>
      </c>
      <c r="N20" s="97">
        <v>5.55</v>
      </c>
      <c r="O20" s="75"/>
      <c r="P20" s="37"/>
      <c r="R20" s="46">
        <v>17</v>
      </c>
      <c r="S20" s="47" t="e">
        <f t="shared" si="0"/>
        <v>#N/A</v>
      </c>
      <c r="T20" s="47"/>
      <c r="U20" s="52" t="str">
        <f>IF(H20="30 Mins",$N$19,IF(H20="45 Mins",$N$20,IF(H20="60 Mins",$N$21,IF(H20="Alt 1",$N$22,IF(H20="Alt 2",$N$23,IF(H20="Alt 3",$N$24,IF(H20="Alt 4",$N$25,IF(H20="Alt 5",#REF!,IF(H20="Change",V19,"")))))))))</f>
        <v/>
      </c>
      <c r="V20" s="53" t="e">
        <f>IF(COUNT(U$4:U20)=0,NA(),IF(ISNUMBER(U20),U20,V19))</f>
        <v>#N/A</v>
      </c>
      <c r="W20" s="48" t="e">
        <f t="shared" si="1"/>
        <v>#N/A</v>
      </c>
      <c r="X20" s="72" t="str">
        <f>IF(AND(ISNUMBER($S20),COUNT($U$4:$U20)=X$2),$S20,"")</f>
        <v/>
      </c>
      <c r="Y20" s="72" t="str">
        <f>IF(AND(ISNUMBER($S20),COUNT($U$4:$U20)=Y$2),$S20,"")</f>
        <v/>
      </c>
      <c r="Z20" s="72" t="str">
        <f>IF(AND(ISNUMBER($S20),COUNT($U$4:$U20)=Z$2),$S20,"")</f>
        <v/>
      </c>
      <c r="AA20" s="72" t="str">
        <f>IF(AND(ISNUMBER($S20),COUNT($U$4:$U20)=AA$2),$S20,"")</f>
        <v/>
      </c>
      <c r="AB20" s="72" t="str">
        <f>IF(AND(ISNUMBER($S20),COUNT($U$4:$U20)=AB$2),$S20,"")</f>
        <v/>
      </c>
      <c r="AC20" s="72" t="str">
        <f>IF(AND(ISNUMBER($S20),COUNT($U$4:$U20)=AC$2),$S20,"")</f>
        <v/>
      </c>
      <c r="AD20" s="72" t="str">
        <f>IF(AND(ISNUMBER($S20),COUNT($U$4:$U20)=AD$2),$S20,"")</f>
        <v/>
      </c>
      <c r="AE20" s="72" t="str">
        <f>IF(AND(ISNUMBER($S20),COUNT($U$4:$U20)=AE$2),$S20,"")</f>
        <v/>
      </c>
      <c r="AF20" s="72" t="str">
        <f>IF(AND(ISNUMBER($S20),COUNT($U$4:$U20)=AF$2),$S20,"")</f>
        <v/>
      </c>
      <c r="AG20" s="72" t="str">
        <f>IF(AND(ISNUMBER($S20),COUNT($U$4:$U20)=AG$2),$S20,"")</f>
        <v/>
      </c>
      <c r="AH20" s="72" t="str">
        <f>IF(AND(ISNUMBER($S20),COUNT($U$4:$U20)=AH$2),$S20,"")</f>
        <v/>
      </c>
      <c r="AI20" s="72" t="str">
        <f>IF(AND(ISNUMBER($S20),COUNT($U$4:$U20)=AI$2),$S20,"")</f>
        <v/>
      </c>
      <c r="AJ20" s="51" t="e">
        <f>IFERROR(IF(COUNT($U$4:$U20)&lt;&gt;AJ$2,NA(),SLOPE(X$4:X$26,$R$4:$R$26)*($R20-COUNTIF(BH$4:BH20,"Hold"))+INTERCEPT(X$4:X$26,$R$4:$R$26)),NA())</f>
        <v>#N/A</v>
      </c>
      <c r="AK20" s="51" t="e">
        <f>IFERROR(IF(COUNT($U$4:$U20)&lt;&gt;AK$2,NA(),SLOPE(Y$4:Y$26,$R$4:$R$26)*($R20-COUNTIF(BI$4:BI20,"Hold"))+INTERCEPT(Y$4:Y$26,$R$4:$R$26)),NA())</f>
        <v>#N/A</v>
      </c>
      <c r="AL20" s="51" t="e">
        <f>IFERROR(IF(COUNT($U$4:$U20)&lt;&gt;AL$2,NA(),SLOPE(Z$4:Z$26,$R$4:$R$26)*($R20-COUNTIF(BJ$4:BJ20,"Hold"))+INTERCEPT(Z$4:Z$26,$R$4:$R$26)),NA())</f>
        <v>#N/A</v>
      </c>
      <c r="AM20" s="51" t="e">
        <f>IFERROR(IF(COUNT($U$4:$U20)&lt;&gt;AM$2,NA(),SLOPE(AA$4:AA$26,$R$4:$R$26)*($R20-COUNTIF(BK$4:BK20,"Hold"))+INTERCEPT(AA$4:AA$26,$R$4:$R$26)),NA())</f>
        <v>#N/A</v>
      </c>
      <c r="AN20" s="51" t="e">
        <f>IFERROR(IF(COUNT($U$4:$U20)&lt;&gt;AN$2,NA(),SLOPE(AB$4:AB$26,$R$4:$R$26)*($R20-COUNTIF(BL$4:BL20,"Hold"))+INTERCEPT(AB$4:AB$26,$R$4:$R$26)),NA())</f>
        <v>#N/A</v>
      </c>
      <c r="AO20" s="51" t="e">
        <f>IFERROR(IF(COUNT($U$4:$U20)&lt;&gt;AO$2,NA(),SLOPE(AC$4:AC$26,$R$4:$R$26)*($R20-COUNTIF(BM$4:BM20,"Hold"))+INTERCEPT(AC$4:AC$26,$R$4:$R$26)),NA())</f>
        <v>#N/A</v>
      </c>
      <c r="AP20" s="51" t="e">
        <f>IFERROR(IF(COUNT($U$4:$U20)&lt;&gt;AP$2,NA(),SLOPE(AD$4:AD$26,$R$4:$R$26)*($R20-COUNTIF(BN$4:BN20,"Hold"))+INTERCEPT(AD$4:AD$26,$R$4:$R$26)),NA())</f>
        <v>#N/A</v>
      </c>
      <c r="AQ20" s="51" t="e">
        <f>IFERROR(IF(COUNT($U$4:$U20)&lt;&gt;AQ$2,NA(),SLOPE(AE$4:AE$26,$R$4:$R$26)*($R20-COUNTIF(BO$4:BO20,"Hold"))+INTERCEPT(AE$4:AE$26,$R$4:$R$26)),NA())</f>
        <v>#N/A</v>
      </c>
      <c r="AR20" s="51" t="e">
        <f>IFERROR(IF(COUNT($U$4:$U20)&lt;&gt;AR$2,NA(),SLOPE(AF$4:AF$26,$R$4:$R$26)*($R20-COUNTIF(BP$4:BP20,"Hold"))+INTERCEPT(AF$4:AF$26,$R$4:$R$26)),NA())</f>
        <v>#N/A</v>
      </c>
      <c r="AS20" s="51" t="e">
        <f>IFERROR(IF(COUNT($U$4:$U20)&lt;&gt;AS$2,NA(),SLOPE(AG$4:AG$26,$R$4:$R$26)*($R20-COUNTIF(BQ$4:BQ20,"Hold"))+INTERCEPT(AG$4:AG$26,$R$4:$R$26)),NA())</f>
        <v>#N/A</v>
      </c>
      <c r="AT20" s="51" t="e">
        <f>IFERROR(IF(COUNT($U$4:$U20)&lt;&gt;AT$2,NA(),SLOPE(AH$4:AH$26,$R$4:$R$26)*($R20-COUNTIF(BR$4:BR20,"Hold"))+INTERCEPT(AH$4:AH$26,$R$4:$R$26)),NA())</f>
        <v>#N/A</v>
      </c>
      <c r="AU20" s="51" t="e">
        <f>IFERROR(IF(COUNT($U$4:$U20)&lt;&gt;AU$2,NA(),SLOPE(AI$4:AI$26,$R$4:$R$26)*($R20-COUNTIF(BS$4:BS20,"Hold"))+INTERCEPT(AI$4:AI$26,$R$4:$R$26)),NA())</f>
        <v>#N/A</v>
      </c>
      <c r="AV20" s="57" t="e">
        <f>IF(AND(ISNUMBER($U20),COUNT($U$4:$U20)=AV$2),$G20,IF($H20="Hold",AV19,IF(COUNT($U$4:$U20)=AV$2,$V20+AV19,NA())))</f>
        <v>#N/A</v>
      </c>
      <c r="AW20" s="57" t="e">
        <f>IF(AND(ISNUMBER($U20),COUNT($U$4:$U20)=AW$2),$G20,IF($H20="Hold",AW19,IF(COUNT($U$4:$U20)=AW$2,$V20+AW19,NA())))</f>
        <v>#N/A</v>
      </c>
      <c r="AX20" s="57" t="e">
        <f>IF(AND(ISNUMBER($U20),COUNT($U$4:$U20)=AX$2),$G20,IF($H20="Hold",AX19,IF(COUNT($U$4:$U20)=AX$2,$V20+AX19,NA())))</f>
        <v>#N/A</v>
      </c>
      <c r="AY20" s="57" t="e">
        <f>IF(AND(ISNUMBER($U20),COUNT($U$4:$U20)=AY$2),$G20,IF($H20="Hold",AY19,IF(COUNT($U$4:$U20)=AY$2,$V20+AY19,NA())))</f>
        <v>#N/A</v>
      </c>
      <c r="AZ20" s="57" t="e">
        <f>IF(AND(ISNUMBER($U20),COUNT($U$4:$U20)=AZ$2),$G20,IF($H20="Hold",AZ19,IF(COUNT($U$4:$U20)=AZ$2,$V20+AZ19,NA())))</f>
        <v>#N/A</v>
      </c>
      <c r="BA20" s="57" t="e">
        <f>IF(AND(ISNUMBER($U20),COUNT($U$4:$U20)=BA$2),$G20,IF($H20="Hold",BA19,IF(COUNT($U$4:$U20)=BA$2,$V20+BA19,NA())))</f>
        <v>#N/A</v>
      </c>
      <c r="BB20" s="57" t="e">
        <f>IF(AND(ISNUMBER($U20),COUNT($U$4:$U20)=BB$2),$G20,IF($H20="Hold",BB19,IF(COUNT($U$4:$U20)=BB$2,$V20+BB19,NA())))</f>
        <v>#N/A</v>
      </c>
      <c r="BC20" s="57" t="e">
        <f>IF(AND(ISNUMBER($U20),COUNT($U$4:$U20)=BC$2),$G20,IF($H20="Hold",BC19,IF(COUNT($U$4:$U20)=BC$2,$V20+BC19,NA())))</f>
        <v>#N/A</v>
      </c>
      <c r="BD20" s="57" t="e">
        <f>IF(AND(ISNUMBER($U20),COUNT($U$4:$U20)=BD$2),$G20,IF($H20="Hold",BD19,IF(COUNT($U$4:$U20)=BD$2,$V20+BD19,NA())))</f>
        <v>#N/A</v>
      </c>
      <c r="BE20" s="57" t="e">
        <f>IF(AND(ISNUMBER($U20),COUNT($U$4:$U20)=BE$2),$G20,IF($H20="Hold",BE19,IF(COUNT($U$4:$U20)=BE$2,$V20+BE19,NA())))</f>
        <v>#N/A</v>
      </c>
      <c r="BF20" s="57" t="e">
        <f>IF(AND(ISNUMBER($U20),COUNT($U$4:$U20)=BF$2),$G20,IF($H20="Hold",BF19,IF(COUNT($U$4:$U20)=BF$2,$V20+BF19,NA())))</f>
        <v>#N/A</v>
      </c>
      <c r="BG20" s="57" t="e">
        <f>IF(AND(ISNUMBER($U20),COUNT($U$4:$U20)=BG$2),$G20,IF($H20="Hold",BG19,IF(COUNT($U$4:$U20)=BG$2,$V20+BG19,NA())))</f>
        <v>#N/A</v>
      </c>
      <c r="BH20" s="55" t="e">
        <f>IF(AND(COUNT($U$4:$U20)=BH$2,$H20="Hold"),"Hold",NA())</f>
        <v>#N/A</v>
      </c>
      <c r="BI20" s="55" t="e">
        <f>IF(AND(COUNT($U$4:$U20)=BI$2,$H20="Hold"),"Hold",NA())</f>
        <v>#N/A</v>
      </c>
      <c r="BJ20" s="55" t="e">
        <f>IF(AND(COUNT($U$4:$U20)=BJ$2,$H20="Hold"),"Hold",NA())</f>
        <v>#N/A</v>
      </c>
      <c r="BK20" s="55" t="e">
        <f>IF(AND(COUNT($U$4:$U20)=BK$2,$H20="Hold"),"Hold",NA())</f>
        <v>#N/A</v>
      </c>
      <c r="BL20" s="55" t="e">
        <f>IF(AND(COUNT($U$4:$U20)=BL$2,$H20="Hold"),"Hold",NA())</f>
        <v>#N/A</v>
      </c>
      <c r="BM20" s="55" t="e">
        <f>IF(AND(COUNT($U$4:$U20)=BM$2,$H20="Hold"),"Hold",NA())</f>
        <v>#N/A</v>
      </c>
      <c r="BN20" s="55" t="e">
        <f>IF(AND(COUNT($U$4:$U20)=BN$2,$H20="Hold"),"Hold",NA())</f>
        <v>#N/A</v>
      </c>
      <c r="BO20" s="55" t="e">
        <f>IF(AND(COUNT($U$4:$U20)=BO$2,$H20="Hold"),"Hold",NA())</f>
        <v>#N/A</v>
      </c>
      <c r="BP20" s="55" t="e">
        <f>IF(AND(COUNT($U$4:$U20)=BP$2,$H20="Hold"),"Hold",NA())</f>
        <v>#N/A</v>
      </c>
      <c r="BQ20" s="55" t="e">
        <f>IF(AND(COUNT($U$4:$U20)=BQ$2,$H20="Hold"),"Hold",NA())</f>
        <v>#N/A</v>
      </c>
      <c r="BR20" s="55" t="e">
        <f>IF(AND(COUNT($U$4:$U20)=BR$2,$H20="Hold"),"Hold",NA())</f>
        <v>#N/A</v>
      </c>
      <c r="BS20" s="55" t="e">
        <f>IF(AND(COUNT($U$4:$U20)=BS$2,$H20="Hold"),"Hold",NA())</f>
        <v>#N/A</v>
      </c>
    </row>
    <row r="21" spans="1:71" s="96" customFormat="1" ht="18.75" customHeight="1" x14ac:dyDescent="0.25">
      <c r="B21" s="23"/>
      <c r="C21" s="95"/>
      <c r="D21" s="9">
        <f t="shared" si="2"/>
        <v>34</v>
      </c>
      <c r="E21" s="10">
        <f t="shared" si="3"/>
        <v>42828</v>
      </c>
      <c r="F21" s="5" t="str">
        <f>IFERROR(IF(COUNT(G$4:G21)=0,"",IF(H21="Hold",F20,IF(ISNUMBER(U21),G21,F20+V21))),"")</f>
        <v/>
      </c>
      <c r="G21" s="13"/>
      <c r="H21" s="27"/>
      <c r="I21" s="17"/>
      <c r="J21" s="93"/>
      <c r="K21" s="34"/>
      <c r="L21" s="25" t="s">
        <v>67</v>
      </c>
      <c r="M21" s="133" t="s">
        <v>79</v>
      </c>
      <c r="N21" s="97">
        <v>6.6</v>
      </c>
      <c r="O21" s="75"/>
      <c r="P21" s="37"/>
      <c r="R21" s="46">
        <v>18</v>
      </c>
      <c r="S21" s="47" t="e">
        <f t="shared" si="0"/>
        <v>#N/A</v>
      </c>
      <c r="T21" s="47"/>
      <c r="U21" s="52" t="str">
        <f>IF(H21="30 Mins",$N$19,IF(H21="45 Mins",$N$20,IF(H21="60 Mins",$N$21,IF(H21="Alt 1",$N$22,IF(H21="Alt 2",$N$23,IF(H21="Alt 3",$N$24,IF(H21="Alt 4",$N$25,IF(H21="Alt 5",#REF!,IF(H21="Change",V20,"")))))))))</f>
        <v/>
      </c>
      <c r="V21" s="53" t="e">
        <f>IF(COUNT(U$4:U21)=0,NA(),IF(ISNUMBER(U21),U21,V20))</f>
        <v>#N/A</v>
      </c>
      <c r="W21" s="48" t="e">
        <f t="shared" si="1"/>
        <v>#N/A</v>
      </c>
      <c r="X21" s="72" t="str">
        <f>IF(AND(ISNUMBER($S21),COUNT($U$4:$U21)=X$2),$S21,"")</f>
        <v/>
      </c>
      <c r="Y21" s="72" t="str">
        <f>IF(AND(ISNUMBER($S21),COUNT($U$4:$U21)=Y$2),$S21,"")</f>
        <v/>
      </c>
      <c r="Z21" s="72" t="str">
        <f>IF(AND(ISNUMBER($S21),COUNT($U$4:$U21)=Z$2),$S21,"")</f>
        <v/>
      </c>
      <c r="AA21" s="72" t="str">
        <f>IF(AND(ISNUMBER($S21),COUNT($U$4:$U21)=AA$2),$S21,"")</f>
        <v/>
      </c>
      <c r="AB21" s="72" t="str">
        <f>IF(AND(ISNUMBER($S21),COUNT($U$4:$U21)=AB$2),$S21,"")</f>
        <v/>
      </c>
      <c r="AC21" s="72" t="str">
        <f>IF(AND(ISNUMBER($S21),COUNT($U$4:$U21)=AC$2),$S21,"")</f>
        <v/>
      </c>
      <c r="AD21" s="72" t="str">
        <f>IF(AND(ISNUMBER($S21),COUNT($U$4:$U21)=AD$2),$S21,"")</f>
        <v/>
      </c>
      <c r="AE21" s="72" t="str">
        <f>IF(AND(ISNUMBER($S21),COUNT($U$4:$U21)=AE$2),$S21,"")</f>
        <v/>
      </c>
      <c r="AF21" s="72" t="str">
        <f>IF(AND(ISNUMBER($S21),COUNT($U$4:$U21)=AF$2),$S21,"")</f>
        <v/>
      </c>
      <c r="AG21" s="72" t="str">
        <f>IF(AND(ISNUMBER($S21),COUNT($U$4:$U21)=AG$2),$S21,"")</f>
        <v/>
      </c>
      <c r="AH21" s="72" t="str">
        <f>IF(AND(ISNUMBER($S21),COUNT($U$4:$U21)=AH$2),$S21,"")</f>
        <v/>
      </c>
      <c r="AI21" s="72" t="str">
        <f>IF(AND(ISNUMBER($S21),COUNT($U$4:$U21)=AI$2),$S21,"")</f>
        <v/>
      </c>
      <c r="AJ21" s="51" t="e">
        <f>IFERROR(IF(COUNT($U$4:$U21)&lt;&gt;AJ$2,NA(),SLOPE(X$4:X$26,$R$4:$R$26)*($R21-COUNTIF(BH$4:BH21,"Hold"))+INTERCEPT(X$4:X$26,$R$4:$R$26)),NA())</f>
        <v>#N/A</v>
      </c>
      <c r="AK21" s="51" t="e">
        <f>IFERROR(IF(COUNT($U$4:$U21)&lt;&gt;AK$2,NA(),SLOPE(Y$4:Y$26,$R$4:$R$26)*($R21-COUNTIF(BI$4:BI21,"Hold"))+INTERCEPT(Y$4:Y$26,$R$4:$R$26)),NA())</f>
        <v>#N/A</v>
      </c>
      <c r="AL21" s="51" t="e">
        <f>IFERROR(IF(COUNT($U$4:$U21)&lt;&gt;AL$2,NA(),SLOPE(Z$4:Z$26,$R$4:$R$26)*($R21-COUNTIF(BJ$4:BJ21,"Hold"))+INTERCEPT(Z$4:Z$26,$R$4:$R$26)),NA())</f>
        <v>#N/A</v>
      </c>
      <c r="AM21" s="51" t="e">
        <f>IFERROR(IF(COUNT($U$4:$U21)&lt;&gt;AM$2,NA(),SLOPE(AA$4:AA$26,$R$4:$R$26)*($R21-COUNTIF(BK$4:BK21,"Hold"))+INTERCEPT(AA$4:AA$26,$R$4:$R$26)),NA())</f>
        <v>#N/A</v>
      </c>
      <c r="AN21" s="51" t="e">
        <f>IFERROR(IF(COUNT($U$4:$U21)&lt;&gt;AN$2,NA(),SLOPE(AB$4:AB$26,$R$4:$R$26)*($R21-COUNTIF(BL$4:BL21,"Hold"))+INTERCEPT(AB$4:AB$26,$R$4:$R$26)),NA())</f>
        <v>#N/A</v>
      </c>
      <c r="AO21" s="51" t="e">
        <f>IFERROR(IF(COUNT($U$4:$U21)&lt;&gt;AO$2,NA(),SLOPE(AC$4:AC$26,$R$4:$R$26)*($R21-COUNTIF(BM$4:BM21,"Hold"))+INTERCEPT(AC$4:AC$26,$R$4:$R$26)),NA())</f>
        <v>#N/A</v>
      </c>
      <c r="AP21" s="51" t="e">
        <f>IFERROR(IF(COUNT($U$4:$U21)&lt;&gt;AP$2,NA(),SLOPE(AD$4:AD$26,$R$4:$R$26)*($R21-COUNTIF(BN$4:BN21,"Hold"))+INTERCEPT(AD$4:AD$26,$R$4:$R$26)),NA())</f>
        <v>#N/A</v>
      </c>
      <c r="AQ21" s="51" t="e">
        <f>IFERROR(IF(COUNT($U$4:$U21)&lt;&gt;AQ$2,NA(),SLOPE(AE$4:AE$26,$R$4:$R$26)*($R21-COUNTIF(BO$4:BO21,"Hold"))+INTERCEPT(AE$4:AE$26,$R$4:$R$26)),NA())</f>
        <v>#N/A</v>
      </c>
      <c r="AR21" s="51" t="e">
        <f>IFERROR(IF(COUNT($U$4:$U21)&lt;&gt;AR$2,NA(),SLOPE(AF$4:AF$26,$R$4:$R$26)*($R21-COUNTIF(BP$4:BP21,"Hold"))+INTERCEPT(AF$4:AF$26,$R$4:$R$26)),NA())</f>
        <v>#N/A</v>
      </c>
      <c r="AS21" s="51" t="e">
        <f>IFERROR(IF(COUNT($U$4:$U21)&lt;&gt;AS$2,NA(),SLOPE(AG$4:AG$26,$R$4:$R$26)*($R21-COUNTIF(BQ$4:BQ21,"Hold"))+INTERCEPT(AG$4:AG$26,$R$4:$R$26)),NA())</f>
        <v>#N/A</v>
      </c>
      <c r="AT21" s="51" t="e">
        <f>IFERROR(IF(COUNT($U$4:$U21)&lt;&gt;AT$2,NA(),SLOPE(AH$4:AH$26,$R$4:$R$26)*($R21-COUNTIF(BR$4:BR21,"Hold"))+INTERCEPT(AH$4:AH$26,$R$4:$R$26)),NA())</f>
        <v>#N/A</v>
      </c>
      <c r="AU21" s="51" t="e">
        <f>IFERROR(IF(COUNT($U$4:$U21)&lt;&gt;AU$2,NA(),SLOPE(AI$4:AI$26,$R$4:$R$26)*($R21-COUNTIF(BS$4:BS21,"Hold"))+INTERCEPT(AI$4:AI$26,$R$4:$R$26)),NA())</f>
        <v>#N/A</v>
      </c>
      <c r="AV21" s="57" t="e">
        <f>IF(AND(ISNUMBER($U21),COUNT($U$4:$U21)=AV$2),$G21,IF($H21="Hold",AV20,IF(COUNT($U$4:$U21)=AV$2,$V21+AV20,NA())))</f>
        <v>#N/A</v>
      </c>
      <c r="AW21" s="57" t="e">
        <f>IF(AND(ISNUMBER($U21),COUNT($U$4:$U21)=AW$2),$G21,IF($H21="Hold",AW20,IF(COUNT($U$4:$U21)=AW$2,$V21+AW20,NA())))</f>
        <v>#N/A</v>
      </c>
      <c r="AX21" s="57" t="e">
        <f>IF(AND(ISNUMBER($U21),COUNT($U$4:$U21)=AX$2),$G21,IF($H21="Hold",AX20,IF(COUNT($U$4:$U21)=AX$2,$V21+AX20,NA())))</f>
        <v>#N/A</v>
      </c>
      <c r="AY21" s="57" t="e">
        <f>IF(AND(ISNUMBER($U21),COUNT($U$4:$U21)=AY$2),$G21,IF($H21="Hold",AY20,IF(COUNT($U$4:$U21)=AY$2,$V21+AY20,NA())))</f>
        <v>#N/A</v>
      </c>
      <c r="AZ21" s="57" t="e">
        <f>IF(AND(ISNUMBER($U21),COUNT($U$4:$U21)=AZ$2),$G21,IF($H21="Hold",AZ20,IF(COUNT($U$4:$U21)=AZ$2,$V21+AZ20,NA())))</f>
        <v>#N/A</v>
      </c>
      <c r="BA21" s="57" t="e">
        <f>IF(AND(ISNUMBER($U21),COUNT($U$4:$U21)=BA$2),$G21,IF($H21="Hold",BA20,IF(COUNT($U$4:$U21)=BA$2,$V21+BA20,NA())))</f>
        <v>#N/A</v>
      </c>
      <c r="BB21" s="57" t="e">
        <f>IF(AND(ISNUMBER($U21),COUNT($U$4:$U21)=BB$2),$G21,IF($H21="Hold",BB20,IF(COUNT($U$4:$U21)=BB$2,$V21+BB20,NA())))</f>
        <v>#N/A</v>
      </c>
      <c r="BC21" s="57" t="e">
        <f>IF(AND(ISNUMBER($U21),COUNT($U$4:$U21)=BC$2),$G21,IF($H21="Hold",BC20,IF(COUNT($U$4:$U21)=BC$2,$V21+BC20,NA())))</f>
        <v>#N/A</v>
      </c>
      <c r="BD21" s="57" t="e">
        <f>IF(AND(ISNUMBER($U21),COUNT($U$4:$U21)=BD$2),$G21,IF($H21="Hold",BD20,IF(COUNT($U$4:$U21)=BD$2,$V21+BD20,NA())))</f>
        <v>#N/A</v>
      </c>
      <c r="BE21" s="57" t="e">
        <f>IF(AND(ISNUMBER($U21),COUNT($U$4:$U21)=BE$2),$G21,IF($H21="Hold",BE20,IF(COUNT($U$4:$U21)=BE$2,$V21+BE20,NA())))</f>
        <v>#N/A</v>
      </c>
      <c r="BF21" s="57" t="e">
        <f>IF(AND(ISNUMBER($U21),COUNT($U$4:$U21)=BF$2),$G21,IF($H21="Hold",BF20,IF(COUNT($U$4:$U21)=BF$2,$V21+BF20,NA())))</f>
        <v>#N/A</v>
      </c>
      <c r="BG21" s="57" t="e">
        <f>IF(AND(ISNUMBER($U21),COUNT($U$4:$U21)=BG$2),$G21,IF($H21="Hold",BG20,IF(COUNT($U$4:$U21)=BG$2,$V21+BG20,NA())))</f>
        <v>#N/A</v>
      </c>
      <c r="BH21" s="55" t="e">
        <f>IF(AND(COUNT($U$4:$U21)=BH$2,$H21="Hold"),"Hold",NA())</f>
        <v>#N/A</v>
      </c>
      <c r="BI21" s="55" t="e">
        <f>IF(AND(COUNT($U$4:$U21)=BI$2,$H21="Hold"),"Hold",NA())</f>
        <v>#N/A</v>
      </c>
      <c r="BJ21" s="55" t="e">
        <f>IF(AND(COUNT($U$4:$U21)=BJ$2,$H21="Hold"),"Hold",NA())</f>
        <v>#N/A</v>
      </c>
      <c r="BK21" s="55" t="e">
        <f>IF(AND(COUNT($U$4:$U21)=BK$2,$H21="Hold"),"Hold",NA())</f>
        <v>#N/A</v>
      </c>
      <c r="BL21" s="55" t="e">
        <f>IF(AND(COUNT($U$4:$U21)=BL$2,$H21="Hold"),"Hold",NA())</f>
        <v>#N/A</v>
      </c>
      <c r="BM21" s="55" t="e">
        <f>IF(AND(COUNT($U$4:$U21)=BM$2,$H21="Hold"),"Hold",NA())</f>
        <v>#N/A</v>
      </c>
      <c r="BN21" s="55" t="e">
        <f>IF(AND(COUNT($U$4:$U21)=BN$2,$H21="Hold"),"Hold",NA())</f>
        <v>#N/A</v>
      </c>
      <c r="BO21" s="55" t="e">
        <f>IF(AND(COUNT($U$4:$U21)=BO$2,$H21="Hold"),"Hold",NA())</f>
        <v>#N/A</v>
      </c>
      <c r="BP21" s="55" t="e">
        <f>IF(AND(COUNT($U$4:$U21)=BP$2,$H21="Hold"),"Hold",NA())</f>
        <v>#N/A</v>
      </c>
      <c r="BQ21" s="55" t="e">
        <f>IF(AND(COUNT($U$4:$U21)=BQ$2,$H21="Hold"),"Hold",NA())</f>
        <v>#N/A</v>
      </c>
      <c r="BR21" s="55" t="e">
        <f>IF(AND(COUNT($U$4:$U21)=BR$2,$H21="Hold"),"Hold",NA())</f>
        <v>#N/A</v>
      </c>
      <c r="BS21" s="55" t="e">
        <f>IF(AND(COUNT($U$4:$U21)=BS$2,$H21="Hold"),"Hold",NA())</f>
        <v>#N/A</v>
      </c>
    </row>
    <row r="22" spans="1:71" s="96" customFormat="1" ht="18.75" customHeight="1" thickBot="1" x14ac:dyDescent="0.3">
      <c r="B22" s="23"/>
      <c r="C22" s="95"/>
      <c r="D22" s="9">
        <f t="shared" si="2"/>
        <v>36</v>
      </c>
      <c r="E22" s="10">
        <f t="shared" si="3"/>
        <v>42842</v>
      </c>
      <c r="F22" s="5" t="str">
        <f>IFERROR(IF(COUNT(G$4:G22)=0,"",IF(H22="Hold",F21,IF(ISNUMBER(U22),G22,F21+V22))),"")</f>
        <v/>
      </c>
      <c r="G22" s="13"/>
      <c r="H22" s="27"/>
      <c r="I22" s="17"/>
      <c r="J22" s="93"/>
      <c r="K22" s="34"/>
      <c r="L22" s="123" t="s">
        <v>80</v>
      </c>
      <c r="M22" s="128" t="s">
        <v>79</v>
      </c>
      <c r="N22" s="77"/>
      <c r="O22" s="153" t="str">
        <f>IF(AND(COUNTIF($H$4:$H$26,"Alt 1")&gt;0,ISBLANK(N22)),"← RoI* Needed","")</f>
        <v/>
      </c>
      <c r="P22" s="154"/>
      <c r="R22" s="46">
        <v>19</v>
      </c>
      <c r="S22" s="47" t="e">
        <f t="shared" si="0"/>
        <v>#N/A</v>
      </c>
      <c r="T22" s="47"/>
      <c r="U22" s="52" t="str">
        <f>IF(H22="30 Mins",$N$19,IF(H22="45 Mins",$N$20,IF(H22="60 Mins",$N$21,IF(H22="Alt 1",$N$22,IF(H22="Alt 2",$N$23,IF(H22="Alt 3",$N$24,IF(H22="Alt 4",$N$25,IF(H22="Alt 5",#REF!,IF(H22="Change",V21,"")))))))))</f>
        <v/>
      </c>
      <c r="V22" s="53" t="e">
        <f>IF(COUNT(U$4:U22)=0,NA(),IF(ISNUMBER(U22),U22,V21))</f>
        <v>#N/A</v>
      </c>
      <c r="W22" s="48" t="e">
        <f t="shared" si="1"/>
        <v>#N/A</v>
      </c>
      <c r="X22" s="72" t="str">
        <f>IF(AND(ISNUMBER($S22),COUNT($U$4:$U22)=X$2),$S22,"")</f>
        <v/>
      </c>
      <c r="Y22" s="72" t="str">
        <f>IF(AND(ISNUMBER($S22),COUNT($U$4:$U22)=Y$2),$S22,"")</f>
        <v/>
      </c>
      <c r="Z22" s="72" t="str">
        <f>IF(AND(ISNUMBER($S22),COUNT($U$4:$U22)=Z$2),$S22,"")</f>
        <v/>
      </c>
      <c r="AA22" s="72" t="str">
        <f>IF(AND(ISNUMBER($S22),COUNT($U$4:$U22)=AA$2),$S22,"")</f>
        <v/>
      </c>
      <c r="AB22" s="72" t="str">
        <f>IF(AND(ISNUMBER($S22),COUNT($U$4:$U22)=AB$2),$S22,"")</f>
        <v/>
      </c>
      <c r="AC22" s="72" t="str">
        <f>IF(AND(ISNUMBER($S22),COUNT($U$4:$U22)=AC$2),$S22,"")</f>
        <v/>
      </c>
      <c r="AD22" s="72" t="str">
        <f>IF(AND(ISNUMBER($S22),COUNT($U$4:$U22)=AD$2),$S22,"")</f>
        <v/>
      </c>
      <c r="AE22" s="72" t="str">
        <f>IF(AND(ISNUMBER($S22),COUNT($U$4:$U22)=AE$2),$S22,"")</f>
        <v/>
      </c>
      <c r="AF22" s="72" t="str">
        <f>IF(AND(ISNUMBER($S22),COUNT($U$4:$U22)=AF$2),$S22,"")</f>
        <v/>
      </c>
      <c r="AG22" s="72" t="str">
        <f>IF(AND(ISNUMBER($S22),COUNT($U$4:$U22)=AG$2),$S22,"")</f>
        <v/>
      </c>
      <c r="AH22" s="72" t="str">
        <f>IF(AND(ISNUMBER($S22),COUNT($U$4:$U22)=AH$2),$S22,"")</f>
        <v/>
      </c>
      <c r="AI22" s="72" t="str">
        <f>IF(AND(ISNUMBER($S22),COUNT($U$4:$U22)=AI$2),$S22,"")</f>
        <v/>
      </c>
      <c r="AJ22" s="51" t="e">
        <f>IFERROR(IF(COUNT($U$4:$U22)&lt;&gt;AJ$2,NA(),SLOPE(X$4:X$26,$R$4:$R$26)*($R22-COUNTIF(BH$4:BH22,"Hold"))+INTERCEPT(X$4:X$26,$R$4:$R$26)),NA())</f>
        <v>#N/A</v>
      </c>
      <c r="AK22" s="51" t="e">
        <f>IFERROR(IF(COUNT($U$4:$U22)&lt;&gt;AK$2,NA(),SLOPE(Y$4:Y$26,$R$4:$R$26)*($R22-COUNTIF(BI$4:BI22,"Hold"))+INTERCEPT(Y$4:Y$26,$R$4:$R$26)),NA())</f>
        <v>#N/A</v>
      </c>
      <c r="AL22" s="51" t="e">
        <f>IFERROR(IF(COUNT($U$4:$U22)&lt;&gt;AL$2,NA(),SLOPE(Z$4:Z$26,$R$4:$R$26)*($R22-COUNTIF(BJ$4:BJ22,"Hold"))+INTERCEPT(Z$4:Z$26,$R$4:$R$26)),NA())</f>
        <v>#N/A</v>
      </c>
      <c r="AM22" s="51" t="e">
        <f>IFERROR(IF(COUNT($U$4:$U22)&lt;&gt;AM$2,NA(),SLOPE(AA$4:AA$26,$R$4:$R$26)*($R22-COUNTIF(BK$4:BK22,"Hold"))+INTERCEPT(AA$4:AA$26,$R$4:$R$26)),NA())</f>
        <v>#N/A</v>
      </c>
      <c r="AN22" s="51" t="e">
        <f>IFERROR(IF(COUNT($U$4:$U22)&lt;&gt;AN$2,NA(),SLOPE(AB$4:AB$26,$R$4:$R$26)*($R22-COUNTIF(BL$4:BL22,"Hold"))+INTERCEPT(AB$4:AB$26,$R$4:$R$26)),NA())</f>
        <v>#N/A</v>
      </c>
      <c r="AO22" s="51" t="e">
        <f>IFERROR(IF(COUNT($U$4:$U22)&lt;&gt;AO$2,NA(),SLOPE(AC$4:AC$26,$R$4:$R$26)*($R22-COUNTIF(BM$4:BM22,"Hold"))+INTERCEPT(AC$4:AC$26,$R$4:$R$26)),NA())</f>
        <v>#N/A</v>
      </c>
      <c r="AP22" s="51" t="e">
        <f>IFERROR(IF(COUNT($U$4:$U22)&lt;&gt;AP$2,NA(),SLOPE(AD$4:AD$26,$R$4:$R$26)*($R22-COUNTIF(BN$4:BN22,"Hold"))+INTERCEPT(AD$4:AD$26,$R$4:$R$26)),NA())</f>
        <v>#N/A</v>
      </c>
      <c r="AQ22" s="51" t="e">
        <f>IFERROR(IF(COUNT($U$4:$U22)&lt;&gt;AQ$2,NA(),SLOPE(AE$4:AE$26,$R$4:$R$26)*($R22-COUNTIF(BO$4:BO22,"Hold"))+INTERCEPT(AE$4:AE$26,$R$4:$R$26)),NA())</f>
        <v>#N/A</v>
      </c>
      <c r="AR22" s="51" t="e">
        <f>IFERROR(IF(COUNT($U$4:$U22)&lt;&gt;AR$2,NA(),SLOPE(AF$4:AF$26,$R$4:$R$26)*($R22-COUNTIF(BP$4:BP22,"Hold"))+INTERCEPT(AF$4:AF$26,$R$4:$R$26)),NA())</f>
        <v>#N/A</v>
      </c>
      <c r="AS22" s="51" t="e">
        <f>IFERROR(IF(COUNT($U$4:$U22)&lt;&gt;AS$2,NA(),SLOPE(AG$4:AG$26,$R$4:$R$26)*($R22-COUNTIF(BQ$4:BQ22,"Hold"))+INTERCEPT(AG$4:AG$26,$R$4:$R$26)),NA())</f>
        <v>#N/A</v>
      </c>
      <c r="AT22" s="51" t="e">
        <f>IFERROR(IF(COUNT($U$4:$U22)&lt;&gt;AT$2,NA(),SLOPE(AH$4:AH$26,$R$4:$R$26)*($R22-COUNTIF(BR$4:BR22,"Hold"))+INTERCEPT(AH$4:AH$26,$R$4:$R$26)),NA())</f>
        <v>#N/A</v>
      </c>
      <c r="AU22" s="51" t="e">
        <f>IFERROR(IF(COUNT($U$4:$U22)&lt;&gt;AU$2,NA(),SLOPE(AI$4:AI$26,$R$4:$R$26)*($R22-COUNTIF(BS$4:BS22,"Hold"))+INTERCEPT(AI$4:AI$26,$R$4:$R$26)),NA())</f>
        <v>#N/A</v>
      </c>
      <c r="AV22" s="57" t="e">
        <f>IF(AND(ISNUMBER($U22),COUNT($U$4:$U22)=AV$2),$G22,IF($H22="Hold",AV21,IF(COUNT($U$4:$U22)=AV$2,$V22+AV21,NA())))</f>
        <v>#N/A</v>
      </c>
      <c r="AW22" s="57" t="e">
        <f>IF(AND(ISNUMBER($U22),COUNT($U$4:$U22)=AW$2),$G22,IF($H22="Hold",AW21,IF(COUNT($U$4:$U22)=AW$2,$V22+AW21,NA())))</f>
        <v>#N/A</v>
      </c>
      <c r="AX22" s="57" t="e">
        <f>IF(AND(ISNUMBER($U22),COUNT($U$4:$U22)=AX$2),$G22,IF($H22="Hold",AX21,IF(COUNT($U$4:$U22)=AX$2,$V22+AX21,NA())))</f>
        <v>#N/A</v>
      </c>
      <c r="AY22" s="57" t="e">
        <f>IF(AND(ISNUMBER($U22),COUNT($U$4:$U22)=AY$2),$G22,IF($H22="Hold",AY21,IF(COUNT($U$4:$U22)=AY$2,$V22+AY21,NA())))</f>
        <v>#N/A</v>
      </c>
      <c r="AZ22" s="57" t="e">
        <f>IF(AND(ISNUMBER($U22),COUNT($U$4:$U22)=AZ$2),$G22,IF($H22="Hold",AZ21,IF(COUNT($U$4:$U22)=AZ$2,$V22+AZ21,NA())))</f>
        <v>#N/A</v>
      </c>
      <c r="BA22" s="57" t="e">
        <f>IF(AND(ISNUMBER($U22),COUNT($U$4:$U22)=BA$2),$G22,IF($H22="Hold",BA21,IF(COUNT($U$4:$U22)=BA$2,$V22+BA21,NA())))</f>
        <v>#N/A</v>
      </c>
      <c r="BB22" s="57" t="e">
        <f>IF(AND(ISNUMBER($U22),COUNT($U$4:$U22)=BB$2),$G22,IF($H22="Hold",BB21,IF(COUNT($U$4:$U22)=BB$2,$V22+BB21,NA())))</f>
        <v>#N/A</v>
      </c>
      <c r="BC22" s="57" t="e">
        <f>IF(AND(ISNUMBER($U22),COUNT($U$4:$U22)=BC$2),$G22,IF($H22="Hold",BC21,IF(COUNT($U$4:$U22)=BC$2,$V22+BC21,NA())))</f>
        <v>#N/A</v>
      </c>
      <c r="BD22" s="57" t="e">
        <f>IF(AND(ISNUMBER($U22),COUNT($U$4:$U22)=BD$2),$G22,IF($H22="Hold",BD21,IF(COUNT($U$4:$U22)=BD$2,$V22+BD21,NA())))</f>
        <v>#N/A</v>
      </c>
      <c r="BE22" s="57" t="e">
        <f>IF(AND(ISNUMBER($U22),COUNT($U$4:$U22)=BE$2),$G22,IF($H22="Hold",BE21,IF(COUNT($U$4:$U22)=BE$2,$V22+BE21,NA())))</f>
        <v>#N/A</v>
      </c>
      <c r="BF22" s="57" t="e">
        <f>IF(AND(ISNUMBER($U22),COUNT($U$4:$U22)=BF$2),$G22,IF($H22="Hold",BF21,IF(COUNT($U$4:$U22)=BF$2,$V22+BF21,NA())))</f>
        <v>#N/A</v>
      </c>
      <c r="BG22" s="57" t="e">
        <f>IF(AND(ISNUMBER($U22),COUNT($U$4:$U22)=BG$2),$G22,IF($H22="Hold",BG21,IF(COUNT($U$4:$U22)=BG$2,$V22+BG21,NA())))</f>
        <v>#N/A</v>
      </c>
      <c r="BH22" s="55" t="e">
        <f>IF(AND(COUNT($U$4:$U22)=BH$2,$H22="Hold"),"Hold",NA())</f>
        <v>#N/A</v>
      </c>
      <c r="BI22" s="55" t="e">
        <f>IF(AND(COUNT($U$4:$U22)=BI$2,$H22="Hold"),"Hold",NA())</f>
        <v>#N/A</v>
      </c>
      <c r="BJ22" s="55" t="e">
        <f>IF(AND(COUNT($U$4:$U22)=BJ$2,$H22="Hold"),"Hold",NA())</f>
        <v>#N/A</v>
      </c>
      <c r="BK22" s="55" t="e">
        <f>IF(AND(COUNT($U$4:$U22)=BK$2,$H22="Hold"),"Hold",NA())</f>
        <v>#N/A</v>
      </c>
      <c r="BL22" s="55" t="e">
        <f>IF(AND(COUNT($U$4:$U22)=BL$2,$H22="Hold"),"Hold",NA())</f>
        <v>#N/A</v>
      </c>
      <c r="BM22" s="55" t="e">
        <f>IF(AND(COUNT($U$4:$U22)=BM$2,$H22="Hold"),"Hold",NA())</f>
        <v>#N/A</v>
      </c>
      <c r="BN22" s="55" t="e">
        <f>IF(AND(COUNT($U$4:$U22)=BN$2,$H22="Hold"),"Hold",NA())</f>
        <v>#N/A</v>
      </c>
      <c r="BO22" s="55" t="e">
        <f>IF(AND(COUNT($U$4:$U22)=BO$2,$H22="Hold"),"Hold",NA())</f>
        <v>#N/A</v>
      </c>
      <c r="BP22" s="55" t="e">
        <f>IF(AND(COUNT($U$4:$U22)=BP$2,$H22="Hold"),"Hold",NA())</f>
        <v>#N/A</v>
      </c>
      <c r="BQ22" s="55" t="e">
        <f>IF(AND(COUNT($U$4:$U22)=BQ$2,$H22="Hold"),"Hold",NA())</f>
        <v>#N/A</v>
      </c>
      <c r="BR22" s="55" t="e">
        <f>IF(AND(COUNT($U$4:$U22)=BR$2,$H22="Hold"),"Hold",NA())</f>
        <v>#N/A</v>
      </c>
      <c r="BS22" s="55" t="e">
        <f>IF(AND(COUNT($U$4:$U22)=BS$2,$H22="Hold"),"Hold",NA())</f>
        <v>#N/A</v>
      </c>
    </row>
    <row r="23" spans="1:71" s="96" customFormat="1" ht="18.75" customHeight="1" thickTop="1" x14ac:dyDescent="0.25">
      <c r="B23" s="23"/>
      <c r="C23" s="95"/>
      <c r="D23" s="9">
        <f t="shared" si="2"/>
        <v>38</v>
      </c>
      <c r="E23" s="10">
        <f t="shared" si="3"/>
        <v>42856</v>
      </c>
      <c r="F23" s="5" t="str">
        <f>IFERROR(IF(COUNT(G$4:G23)=0,"",IF(H23="Hold",F22,IF(ISNUMBER(U23),G23,F22+V23))),"")</f>
        <v/>
      </c>
      <c r="G23" s="13"/>
      <c r="H23" s="27"/>
      <c r="I23" s="17"/>
      <c r="J23" s="93"/>
      <c r="K23" s="34"/>
      <c r="L23" s="123" t="s">
        <v>81</v>
      </c>
      <c r="M23" s="128" t="s">
        <v>79</v>
      </c>
      <c r="N23" s="78"/>
      <c r="O23" s="153" t="str">
        <f>IF(AND(COUNTIF($H$4:$H$26,"Alt 2")&gt;0,ISBLANK(N23)),"← RoI* Needed","")</f>
        <v/>
      </c>
      <c r="P23" s="154"/>
      <c r="R23" s="46">
        <v>20</v>
      </c>
      <c r="S23" s="47" t="e">
        <f t="shared" si="0"/>
        <v>#N/A</v>
      </c>
      <c r="T23" s="47"/>
      <c r="U23" s="52" t="str">
        <f>IF(H23="30 Mins",$N$19,IF(H23="45 Mins",$N$20,IF(H23="60 Mins",$N$21,IF(H23="Alt 1",$N$22,IF(H23="Alt 2",$N$23,IF(H23="Alt 3",$N$24,IF(H23="Alt 4",$N$25,IF(H23="Alt 5",#REF!,IF(H23="Change",V22,"")))))))))</f>
        <v/>
      </c>
      <c r="V23" s="53" t="e">
        <f>IF(COUNT(U$4:U23)=0,NA(),IF(ISNUMBER(U23),U23,V22))</f>
        <v>#N/A</v>
      </c>
      <c r="W23" s="48" t="e">
        <f t="shared" si="1"/>
        <v>#N/A</v>
      </c>
      <c r="X23" s="72" t="str">
        <f>IF(AND(ISNUMBER($S23),COUNT($U$4:$U23)=X$2),$S23,"")</f>
        <v/>
      </c>
      <c r="Y23" s="72" t="str">
        <f>IF(AND(ISNUMBER($S23),COUNT($U$4:$U23)=Y$2),$S23,"")</f>
        <v/>
      </c>
      <c r="Z23" s="72" t="str">
        <f>IF(AND(ISNUMBER($S23),COUNT($U$4:$U23)=Z$2),$S23,"")</f>
        <v/>
      </c>
      <c r="AA23" s="72" t="str">
        <f>IF(AND(ISNUMBER($S23),COUNT($U$4:$U23)=AA$2),$S23,"")</f>
        <v/>
      </c>
      <c r="AB23" s="72" t="str">
        <f>IF(AND(ISNUMBER($S23),COUNT($U$4:$U23)=AB$2),$S23,"")</f>
        <v/>
      </c>
      <c r="AC23" s="72" t="str">
        <f>IF(AND(ISNUMBER($S23),COUNT($U$4:$U23)=AC$2),$S23,"")</f>
        <v/>
      </c>
      <c r="AD23" s="72" t="str">
        <f>IF(AND(ISNUMBER($S23),COUNT($U$4:$U23)=AD$2),$S23,"")</f>
        <v/>
      </c>
      <c r="AE23" s="72" t="str">
        <f>IF(AND(ISNUMBER($S23),COUNT($U$4:$U23)=AE$2),$S23,"")</f>
        <v/>
      </c>
      <c r="AF23" s="72" t="str">
        <f>IF(AND(ISNUMBER($S23),COUNT($U$4:$U23)=AF$2),$S23,"")</f>
        <v/>
      </c>
      <c r="AG23" s="72" t="str">
        <f>IF(AND(ISNUMBER($S23),COUNT($U$4:$U23)=AG$2),$S23,"")</f>
        <v/>
      </c>
      <c r="AH23" s="72" t="str">
        <f>IF(AND(ISNUMBER($S23),COUNT($U$4:$U23)=AH$2),$S23,"")</f>
        <v/>
      </c>
      <c r="AI23" s="72" t="str">
        <f>IF(AND(ISNUMBER($S23),COUNT($U$4:$U23)=AI$2),$S23,"")</f>
        <v/>
      </c>
      <c r="AJ23" s="51" t="e">
        <f>IFERROR(IF(COUNT($U$4:$U23)&lt;&gt;AJ$2,NA(),SLOPE(X$4:X$26,$R$4:$R$26)*($R23-COUNTIF(BH$4:BH23,"Hold"))+INTERCEPT(X$4:X$26,$R$4:$R$26)),NA())</f>
        <v>#N/A</v>
      </c>
      <c r="AK23" s="51" t="e">
        <f>IFERROR(IF(COUNT($U$4:$U23)&lt;&gt;AK$2,NA(),SLOPE(Y$4:Y$26,$R$4:$R$26)*($R23-COUNTIF(BI$4:BI23,"Hold"))+INTERCEPT(Y$4:Y$26,$R$4:$R$26)),NA())</f>
        <v>#N/A</v>
      </c>
      <c r="AL23" s="51" t="e">
        <f>IFERROR(IF(COUNT($U$4:$U23)&lt;&gt;AL$2,NA(),SLOPE(Z$4:Z$26,$R$4:$R$26)*($R23-COUNTIF(BJ$4:BJ23,"Hold"))+INTERCEPT(Z$4:Z$26,$R$4:$R$26)),NA())</f>
        <v>#N/A</v>
      </c>
      <c r="AM23" s="51" t="e">
        <f>IFERROR(IF(COUNT($U$4:$U23)&lt;&gt;AM$2,NA(),SLOPE(AA$4:AA$26,$R$4:$R$26)*($R23-COUNTIF(BK$4:BK23,"Hold"))+INTERCEPT(AA$4:AA$26,$R$4:$R$26)),NA())</f>
        <v>#N/A</v>
      </c>
      <c r="AN23" s="51" t="e">
        <f>IFERROR(IF(COUNT($U$4:$U23)&lt;&gt;AN$2,NA(),SLOPE(AB$4:AB$26,$R$4:$R$26)*($R23-COUNTIF(BL$4:BL23,"Hold"))+INTERCEPT(AB$4:AB$26,$R$4:$R$26)),NA())</f>
        <v>#N/A</v>
      </c>
      <c r="AO23" s="51" t="e">
        <f>IFERROR(IF(COUNT($U$4:$U23)&lt;&gt;AO$2,NA(),SLOPE(AC$4:AC$26,$R$4:$R$26)*($R23-COUNTIF(BM$4:BM23,"Hold"))+INTERCEPT(AC$4:AC$26,$R$4:$R$26)),NA())</f>
        <v>#N/A</v>
      </c>
      <c r="AP23" s="51" t="e">
        <f>IFERROR(IF(COUNT($U$4:$U23)&lt;&gt;AP$2,NA(),SLOPE(AD$4:AD$26,$R$4:$R$26)*($R23-COUNTIF(BN$4:BN23,"Hold"))+INTERCEPT(AD$4:AD$26,$R$4:$R$26)),NA())</f>
        <v>#N/A</v>
      </c>
      <c r="AQ23" s="51" t="e">
        <f>IFERROR(IF(COUNT($U$4:$U23)&lt;&gt;AQ$2,NA(),SLOPE(AE$4:AE$26,$R$4:$R$26)*($R23-COUNTIF(BO$4:BO23,"Hold"))+INTERCEPT(AE$4:AE$26,$R$4:$R$26)),NA())</f>
        <v>#N/A</v>
      </c>
      <c r="AR23" s="51" t="e">
        <f>IFERROR(IF(COUNT($U$4:$U23)&lt;&gt;AR$2,NA(),SLOPE(AF$4:AF$26,$R$4:$R$26)*($R23-COUNTIF(BP$4:BP23,"Hold"))+INTERCEPT(AF$4:AF$26,$R$4:$R$26)),NA())</f>
        <v>#N/A</v>
      </c>
      <c r="AS23" s="51" t="e">
        <f>IFERROR(IF(COUNT($U$4:$U23)&lt;&gt;AS$2,NA(),SLOPE(AG$4:AG$26,$R$4:$R$26)*($R23-COUNTIF(BQ$4:BQ23,"Hold"))+INTERCEPT(AG$4:AG$26,$R$4:$R$26)),NA())</f>
        <v>#N/A</v>
      </c>
      <c r="AT23" s="51" t="e">
        <f>IFERROR(IF(COUNT($U$4:$U23)&lt;&gt;AT$2,NA(),SLOPE(AH$4:AH$26,$R$4:$R$26)*($R23-COUNTIF(BR$4:BR23,"Hold"))+INTERCEPT(AH$4:AH$26,$R$4:$R$26)),NA())</f>
        <v>#N/A</v>
      </c>
      <c r="AU23" s="51" t="e">
        <f>IFERROR(IF(COUNT($U$4:$U23)&lt;&gt;AU$2,NA(),SLOPE(AI$4:AI$26,$R$4:$R$26)*($R23-COUNTIF(BS$4:BS23,"Hold"))+INTERCEPT(AI$4:AI$26,$R$4:$R$26)),NA())</f>
        <v>#N/A</v>
      </c>
      <c r="AV23" s="57" t="e">
        <f>IF(AND(ISNUMBER($U23),COUNT($U$4:$U23)=AV$2),$G23,IF($H23="Hold",AV22,IF(COUNT($U$4:$U23)=AV$2,$V23+AV22,NA())))</f>
        <v>#N/A</v>
      </c>
      <c r="AW23" s="57" t="e">
        <f>IF(AND(ISNUMBER($U23),COUNT($U$4:$U23)=AW$2),$G23,IF($H23="Hold",AW22,IF(COUNT($U$4:$U23)=AW$2,$V23+AW22,NA())))</f>
        <v>#N/A</v>
      </c>
      <c r="AX23" s="57" t="e">
        <f>IF(AND(ISNUMBER($U23),COUNT($U$4:$U23)=AX$2),$G23,IF($H23="Hold",AX22,IF(COUNT($U$4:$U23)=AX$2,$V23+AX22,NA())))</f>
        <v>#N/A</v>
      </c>
      <c r="AY23" s="57" t="e">
        <f>IF(AND(ISNUMBER($U23),COUNT($U$4:$U23)=AY$2),$G23,IF($H23="Hold",AY22,IF(COUNT($U$4:$U23)=AY$2,$V23+AY22,NA())))</f>
        <v>#N/A</v>
      </c>
      <c r="AZ23" s="57" t="e">
        <f>IF(AND(ISNUMBER($U23),COUNT($U$4:$U23)=AZ$2),$G23,IF($H23="Hold",AZ22,IF(COUNT($U$4:$U23)=AZ$2,$V23+AZ22,NA())))</f>
        <v>#N/A</v>
      </c>
      <c r="BA23" s="57" t="e">
        <f>IF(AND(ISNUMBER($U23),COUNT($U$4:$U23)=BA$2),$G23,IF($H23="Hold",BA22,IF(COUNT($U$4:$U23)=BA$2,$V23+BA22,NA())))</f>
        <v>#N/A</v>
      </c>
      <c r="BB23" s="57" t="e">
        <f>IF(AND(ISNUMBER($U23),COUNT($U$4:$U23)=BB$2),$G23,IF($H23="Hold",BB22,IF(COUNT($U$4:$U23)=BB$2,$V23+BB22,NA())))</f>
        <v>#N/A</v>
      </c>
      <c r="BC23" s="57" t="e">
        <f>IF(AND(ISNUMBER($U23),COUNT($U$4:$U23)=BC$2),$G23,IF($H23="Hold",BC22,IF(COUNT($U$4:$U23)=BC$2,$V23+BC22,NA())))</f>
        <v>#N/A</v>
      </c>
      <c r="BD23" s="57" t="e">
        <f>IF(AND(ISNUMBER($U23),COUNT($U$4:$U23)=BD$2),$G23,IF($H23="Hold",BD22,IF(COUNT($U$4:$U23)=BD$2,$V23+BD22,NA())))</f>
        <v>#N/A</v>
      </c>
      <c r="BE23" s="57" t="e">
        <f>IF(AND(ISNUMBER($U23),COUNT($U$4:$U23)=BE$2),$G23,IF($H23="Hold",BE22,IF(COUNT($U$4:$U23)=BE$2,$V23+BE22,NA())))</f>
        <v>#N/A</v>
      </c>
      <c r="BF23" s="57" t="e">
        <f>IF(AND(ISNUMBER($U23),COUNT($U$4:$U23)=BF$2),$G23,IF($H23="Hold",BF22,IF(COUNT($U$4:$U23)=BF$2,$V23+BF22,NA())))</f>
        <v>#N/A</v>
      </c>
      <c r="BG23" s="57" t="e">
        <f>IF(AND(ISNUMBER($U23),COUNT($U$4:$U23)=BG$2),$G23,IF($H23="Hold",BG22,IF(COUNT($U$4:$U23)=BG$2,$V23+BG22,NA())))</f>
        <v>#N/A</v>
      </c>
      <c r="BH23" s="55" t="e">
        <f>IF(AND(COUNT($U$4:$U23)=BH$2,$H23="Hold"),"Hold",NA())</f>
        <v>#N/A</v>
      </c>
      <c r="BI23" s="55" t="e">
        <f>IF(AND(COUNT($U$4:$U23)=BI$2,$H23="Hold"),"Hold",NA())</f>
        <v>#N/A</v>
      </c>
      <c r="BJ23" s="55" t="e">
        <f>IF(AND(COUNT($U$4:$U23)=BJ$2,$H23="Hold"),"Hold",NA())</f>
        <v>#N/A</v>
      </c>
      <c r="BK23" s="55" t="e">
        <f>IF(AND(COUNT($U$4:$U23)=BK$2,$H23="Hold"),"Hold",NA())</f>
        <v>#N/A</v>
      </c>
      <c r="BL23" s="55" t="e">
        <f>IF(AND(COUNT($U$4:$U23)=BL$2,$H23="Hold"),"Hold",NA())</f>
        <v>#N/A</v>
      </c>
      <c r="BM23" s="55" t="e">
        <f>IF(AND(COUNT($U$4:$U23)=BM$2,$H23="Hold"),"Hold",NA())</f>
        <v>#N/A</v>
      </c>
      <c r="BN23" s="55" t="e">
        <f>IF(AND(COUNT($U$4:$U23)=BN$2,$H23="Hold"),"Hold",NA())</f>
        <v>#N/A</v>
      </c>
      <c r="BO23" s="55" t="e">
        <f>IF(AND(COUNT($U$4:$U23)=BO$2,$H23="Hold"),"Hold",NA())</f>
        <v>#N/A</v>
      </c>
      <c r="BP23" s="55" t="e">
        <f>IF(AND(COUNT($U$4:$U23)=BP$2,$H23="Hold"),"Hold",NA())</f>
        <v>#N/A</v>
      </c>
      <c r="BQ23" s="55" t="e">
        <f>IF(AND(COUNT($U$4:$U23)=BQ$2,$H23="Hold"),"Hold",NA())</f>
        <v>#N/A</v>
      </c>
      <c r="BR23" s="55" t="e">
        <f>IF(AND(COUNT($U$4:$U23)=BR$2,$H23="Hold"),"Hold",NA())</f>
        <v>#N/A</v>
      </c>
      <c r="BS23" s="55" t="e">
        <f>IF(AND(COUNT($U$4:$U23)=BS$2,$H23="Hold"),"Hold",NA())</f>
        <v>#N/A</v>
      </c>
    </row>
    <row r="24" spans="1:71" s="96" customFormat="1" ht="18.75" customHeight="1" x14ac:dyDescent="0.25">
      <c r="B24" s="23"/>
      <c r="C24" s="95"/>
      <c r="D24" s="9">
        <f t="shared" si="2"/>
        <v>40</v>
      </c>
      <c r="E24" s="10">
        <f t="shared" si="3"/>
        <v>42870</v>
      </c>
      <c r="F24" s="5" t="str">
        <f>IFERROR(IF(COUNT(G$4:G24)=0,"",IF(H24="Hold",F23,IF(ISNUMBER(U24),G24,F23+V24))),"")</f>
        <v/>
      </c>
      <c r="G24" s="13"/>
      <c r="H24" s="27"/>
      <c r="I24" s="17"/>
      <c r="J24" s="93"/>
      <c r="K24" s="34"/>
      <c r="L24" s="151" t="s">
        <v>86</v>
      </c>
      <c r="M24" s="151"/>
      <c r="N24" s="151"/>
      <c r="O24" s="151"/>
      <c r="P24" s="37"/>
      <c r="R24" s="46">
        <v>21</v>
      </c>
      <c r="S24" s="47" t="e">
        <f t="shared" si="0"/>
        <v>#N/A</v>
      </c>
      <c r="T24" s="47"/>
      <c r="U24" s="52" t="str">
        <f>IF(H24="30 Mins",$N$19,IF(H24="45 Mins",$N$20,IF(H24="60 Mins",$N$21,IF(H24="Alt 1",$N$22,IF(H24="Alt 2",$N$23,IF(H24="Alt 3",$N$24,IF(H24="Alt 4",$N$25,IF(H24="Alt 5",#REF!,IF(H24="Change",V23,"")))))))))</f>
        <v/>
      </c>
      <c r="V24" s="53" t="e">
        <f>IF(COUNT(U$4:U24)=0,NA(),IF(ISNUMBER(U24),U24,V23))</f>
        <v>#N/A</v>
      </c>
      <c r="W24" s="48" t="e">
        <f t="shared" si="1"/>
        <v>#N/A</v>
      </c>
      <c r="X24" s="72" t="str">
        <f>IF(AND(ISNUMBER($S24),COUNT($U$4:$U24)=X$2),$S24,"")</f>
        <v/>
      </c>
      <c r="Y24" s="72" t="str">
        <f>IF(AND(ISNUMBER($S24),COUNT($U$4:$U24)=Y$2),$S24,"")</f>
        <v/>
      </c>
      <c r="Z24" s="72" t="str">
        <f>IF(AND(ISNUMBER($S24),COUNT($U$4:$U24)=Z$2),$S24,"")</f>
        <v/>
      </c>
      <c r="AA24" s="72" t="str">
        <f>IF(AND(ISNUMBER($S24),COUNT($U$4:$U24)=AA$2),$S24,"")</f>
        <v/>
      </c>
      <c r="AB24" s="72" t="str">
        <f>IF(AND(ISNUMBER($S24),COUNT($U$4:$U24)=AB$2),$S24,"")</f>
        <v/>
      </c>
      <c r="AC24" s="72" t="str">
        <f>IF(AND(ISNUMBER($S24),COUNT($U$4:$U24)=AC$2),$S24,"")</f>
        <v/>
      </c>
      <c r="AD24" s="72" t="str">
        <f>IF(AND(ISNUMBER($S24),COUNT($U$4:$U24)=AD$2),$S24,"")</f>
        <v/>
      </c>
      <c r="AE24" s="72" t="str">
        <f>IF(AND(ISNUMBER($S24),COUNT($U$4:$U24)=AE$2),$S24,"")</f>
        <v/>
      </c>
      <c r="AF24" s="72" t="str">
        <f>IF(AND(ISNUMBER($S24),COUNT($U$4:$U24)=AF$2),$S24,"")</f>
        <v/>
      </c>
      <c r="AG24" s="72" t="str">
        <f>IF(AND(ISNUMBER($S24),COUNT($U$4:$U24)=AG$2),$S24,"")</f>
        <v/>
      </c>
      <c r="AH24" s="72" t="str">
        <f>IF(AND(ISNUMBER($S24),COUNT($U$4:$U24)=AH$2),$S24,"")</f>
        <v/>
      </c>
      <c r="AI24" s="72" t="str">
        <f>IF(AND(ISNUMBER($S24),COUNT($U$4:$U24)=AI$2),$S24,"")</f>
        <v/>
      </c>
      <c r="AJ24" s="51" t="e">
        <f>IFERROR(IF(COUNT($U$4:$U24)&lt;&gt;AJ$2,NA(),SLOPE(X$4:X$26,$R$4:$R$26)*($R24-COUNTIF(BH$4:BH24,"Hold"))+INTERCEPT(X$4:X$26,$R$4:$R$26)),NA())</f>
        <v>#N/A</v>
      </c>
      <c r="AK24" s="51" t="e">
        <f>IFERROR(IF(COUNT($U$4:$U24)&lt;&gt;AK$2,NA(),SLOPE(Y$4:Y$26,$R$4:$R$26)*($R24-COUNTIF(BI$4:BI24,"Hold"))+INTERCEPT(Y$4:Y$26,$R$4:$R$26)),NA())</f>
        <v>#N/A</v>
      </c>
      <c r="AL24" s="51" t="e">
        <f>IFERROR(IF(COUNT($U$4:$U24)&lt;&gt;AL$2,NA(),SLOPE(Z$4:Z$26,$R$4:$R$26)*($R24-COUNTIF(BJ$4:BJ24,"Hold"))+INTERCEPT(Z$4:Z$26,$R$4:$R$26)),NA())</f>
        <v>#N/A</v>
      </c>
      <c r="AM24" s="51" t="e">
        <f>IFERROR(IF(COUNT($U$4:$U24)&lt;&gt;AM$2,NA(),SLOPE(AA$4:AA$26,$R$4:$R$26)*($R24-COUNTIF(BK$4:BK24,"Hold"))+INTERCEPT(AA$4:AA$26,$R$4:$R$26)),NA())</f>
        <v>#N/A</v>
      </c>
      <c r="AN24" s="51" t="e">
        <f>IFERROR(IF(COUNT($U$4:$U24)&lt;&gt;AN$2,NA(),SLOPE(AB$4:AB$26,$R$4:$R$26)*($R24-COUNTIF(BL$4:BL24,"Hold"))+INTERCEPT(AB$4:AB$26,$R$4:$R$26)),NA())</f>
        <v>#N/A</v>
      </c>
      <c r="AO24" s="51" t="e">
        <f>IFERROR(IF(COUNT($U$4:$U24)&lt;&gt;AO$2,NA(),SLOPE(AC$4:AC$26,$R$4:$R$26)*($R24-COUNTIF(BM$4:BM24,"Hold"))+INTERCEPT(AC$4:AC$26,$R$4:$R$26)),NA())</f>
        <v>#N/A</v>
      </c>
      <c r="AP24" s="51" t="e">
        <f>IFERROR(IF(COUNT($U$4:$U24)&lt;&gt;AP$2,NA(),SLOPE(AD$4:AD$26,$R$4:$R$26)*($R24-COUNTIF(BN$4:BN24,"Hold"))+INTERCEPT(AD$4:AD$26,$R$4:$R$26)),NA())</f>
        <v>#N/A</v>
      </c>
      <c r="AQ24" s="51" t="e">
        <f>IFERROR(IF(COUNT($U$4:$U24)&lt;&gt;AQ$2,NA(),SLOPE(AE$4:AE$26,$R$4:$R$26)*($R24-COUNTIF(BO$4:BO24,"Hold"))+INTERCEPT(AE$4:AE$26,$R$4:$R$26)),NA())</f>
        <v>#N/A</v>
      </c>
      <c r="AR24" s="51" t="e">
        <f>IFERROR(IF(COUNT($U$4:$U24)&lt;&gt;AR$2,NA(),SLOPE(AF$4:AF$26,$R$4:$R$26)*($R24-COUNTIF(BP$4:BP24,"Hold"))+INTERCEPT(AF$4:AF$26,$R$4:$R$26)),NA())</f>
        <v>#N/A</v>
      </c>
      <c r="AS24" s="51" t="e">
        <f>IFERROR(IF(COUNT($U$4:$U24)&lt;&gt;AS$2,NA(),SLOPE(AG$4:AG$26,$R$4:$R$26)*($R24-COUNTIF(BQ$4:BQ24,"Hold"))+INTERCEPT(AG$4:AG$26,$R$4:$R$26)),NA())</f>
        <v>#N/A</v>
      </c>
      <c r="AT24" s="51" t="e">
        <f>IFERROR(IF(COUNT($U$4:$U24)&lt;&gt;AT$2,NA(),SLOPE(AH$4:AH$26,$R$4:$R$26)*($R24-COUNTIF(BR$4:BR24,"Hold"))+INTERCEPT(AH$4:AH$26,$R$4:$R$26)),NA())</f>
        <v>#N/A</v>
      </c>
      <c r="AU24" s="51" t="e">
        <f>IFERROR(IF(COUNT($U$4:$U24)&lt;&gt;AU$2,NA(),SLOPE(AI$4:AI$26,$R$4:$R$26)*($R24-COUNTIF(BS$4:BS24,"Hold"))+INTERCEPT(AI$4:AI$26,$R$4:$R$26)),NA())</f>
        <v>#N/A</v>
      </c>
      <c r="AV24" s="57" t="e">
        <f>IF(AND(ISNUMBER($U24),COUNT($U$4:$U24)=AV$2),$G24,IF($H24="Hold",AV23,IF(COUNT($U$4:$U24)=AV$2,$V24+AV23,NA())))</f>
        <v>#N/A</v>
      </c>
      <c r="AW24" s="57" t="e">
        <f>IF(AND(ISNUMBER($U24),COUNT($U$4:$U24)=AW$2),$G24,IF($H24="Hold",AW23,IF(COUNT($U$4:$U24)=AW$2,$V24+AW23,NA())))</f>
        <v>#N/A</v>
      </c>
      <c r="AX24" s="57" t="e">
        <f>IF(AND(ISNUMBER($U24),COUNT($U$4:$U24)=AX$2),$G24,IF($H24="Hold",AX23,IF(COUNT($U$4:$U24)=AX$2,$V24+AX23,NA())))</f>
        <v>#N/A</v>
      </c>
      <c r="AY24" s="57" t="e">
        <f>IF(AND(ISNUMBER($U24),COUNT($U$4:$U24)=AY$2),$G24,IF($H24="Hold",AY23,IF(COUNT($U$4:$U24)=AY$2,$V24+AY23,NA())))</f>
        <v>#N/A</v>
      </c>
      <c r="AZ24" s="57" t="e">
        <f>IF(AND(ISNUMBER($U24),COUNT($U$4:$U24)=AZ$2),$G24,IF($H24="Hold",AZ23,IF(COUNT($U$4:$U24)=AZ$2,$V24+AZ23,NA())))</f>
        <v>#N/A</v>
      </c>
      <c r="BA24" s="57" t="e">
        <f>IF(AND(ISNUMBER($U24),COUNT($U$4:$U24)=BA$2),$G24,IF($H24="Hold",BA23,IF(COUNT($U$4:$U24)=BA$2,$V24+BA23,NA())))</f>
        <v>#N/A</v>
      </c>
      <c r="BB24" s="57" t="e">
        <f>IF(AND(ISNUMBER($U24),COUNT($U$4:$U24)=BB$2),$G24,IF($H24="Hold",BB23,IF(COUNT($U$4:$U24)=BB$2,$V24+BB23,NA())))</f>
        <v>#N/A</v>
      </c>
      <c r="BC24" s="57" t="e">
        <f>IF(AND(ISNUMBER($U24),COUNT($U$4:$U24)=BC$2),$G24,IF($H24="Hold",BC23,IF(COUNT($U$4:$U24)=BC$2,$V24+BC23,NA())))</f>
        <v>#N/A</v>
      </c>
      <c r="BD24" s="57" t="e">
        <f>IF(AND(ISNUMBER($U24),COUNT($U$4:$U24)=BD$2),$G24,IF($H24="Hold",BD23,IF(COUNT($U$4:$U24)=BD$2,$V24+BD23,NA())))</f>
        <v>#N/A</v>
      </c>
      <c r="BE24" s="57" t="e">
        <f>IF(AND(ISNUMBER($U24),COUNT($U$4:$U24)=BE$2),$G24,IF($H24="Hold",BE23,IF(COUNT($U$4:$U24)=BE$2,$V24+BE23,NA())))</f>
        <v>#N/A</v>
      </c>
      <c r="BF24" s="57" t="e">
        <f>IF(AND(ISNUMBER($U24),COUNT($U$4:$U24)=BF$2),$G24,IF($H24="Hold",BF23,IF(COUNT($U$4:$U24)=BF$2,$V24+BF23,NA())))</f>
        <v>#N/A</v>
      </c>
      <c r="BG24" s="57" t="e">
        <f>IF(AND(ISNUMBER($U24),COUNT($U$4:$U24)=BG$2),$G24,IF($H24="Hold",BG23,IF(COUNT($U$4:$U24)=BG$2,$V24+BG23,NA())))</f>
        <v>#N/A</v>
      </c>
      <c r="BH24" s="55" t="e">
        <f>IF(AND(COUNT($U$4:$U24)=BH$2,$H24="Hold"),"Hold",NA())</f>
        <v>#N/A</v>
      </c>
      <c r="BI24" s="55" t="e">
        <f>IF(AND(COUNT($U$4:$U24)=BI$2,$H24="Hold"),"Hold",NA())</f>
        <v>#N/A</v>
      </c>
      <c r="BJ24" s="55" t="e">
        <f>IF(AND(COUNT($U$4:$U24)=BJ$2,$H24="Hold"),"Hold",NA())</f>
        <v>#N/A</v>
      </c>
      <c r="BK24" s="55" t="e">
        <f>IF(AND(COUNT($U$4:$U24)=BK$2,$H24="Hold"),"Hold",NA())</f>
        <v>#N/A</v>
      </c>
      <c r="BL24" s="55" t="e">
        <f>IF(AND(COUNT($U$4:$U24)=BL$2,$H24="Hold"),"Hold",NA())</f>
        <v>#N/A</v>
      </c>
      <c r="BM24" s="55" t="e">
        <f>IF(AND(COUNT($U$4:$U24)=BM$2,$H24="Hold"),"Hold",NA())</f>
        <v>#N/A</v>
      </c>
      <c r="BN24" s="55" t="e">
        <f>IF(AND(COUNT($U$4:$U24)=BN$2,$H24="Hold"),"Hold",NA())</f>
        <v>#N/A</v>
      </c>
      <c r="BO24" s="55" t="e">
        <f>IF(AND(COUNT($U$4:$U24)=BO$2,$H24="Hold"),"Hold",NA())</f>
        <v>#N/A</v>
      </c>
      <c r="BP24" s="55" t="e">
        <f>IF(AND(COUNT($U$4:$U24)=BP$2,$H24="Hold"),"Hold",NA())</f>
        <v>#N/A</v>
      </c>
      <c r="BQ24" s="55" t="e">
        <f>IF(AND(COUNT($U$4:$U24)=BQ$2,$H24="Hold"),"Hold",NA())</f>
        <v>#N/A</v>
      </c>
      <c r="BR24" s="55" t="e">
        <f>IF(AND(COUNT($U$4:$U24)=BR$2,$H24="Hold"),"Hold",NA())</f>
        <v>#N/A</v>
      </c>
      <c r="BS24" s="55" t="e">
        <f>IF(AND(COUNT($U$4:$U24)=BS$2,$H24="Hold"),"Hold",NA())</f>
        <v>#N/A</v>
      </c>
    </row>
    <row r="25" spans="1:71" s="96" customFormat="1" ht="18.75" customHeight="1" x14ac:dyDescent="0.25">
      <c r="B25" s="23"/>
      <c r="C25" s="95"/>
      <c r="D25" s="9">
        <f t="shared" si="2"/>
        <v>42</v>
      </c>
      <c r="E25" s="10">
        <f t="shared" si="3"/>
        <v>42884</v>
      </c>
      <c r="F25" s="5" t="str">
        <f>IFERROR(IF(COUNT(G$4:G25)=0,"",IF(H25="Hold",F24,IF(ISNUMBER(U25),G25,F24+V25))),"")</f>
        <v/>
      </c>
      <c r="G25" s="13"/>
      <c r="H25" s="27"/>
      <c r="I25" s="17"/>
      <c r="J25" s="93"/>
      <c r="K25" s="34"/>
      <c r="L25" s="151"/>
      <c r="M25" s="151"/>
      <c r="N25" s="151"/>
      <c r="O25" s="151"/>
      <c r="P25" s="37"/>
      <c r="R25" s="46">
        <v>22</v>
      </c>
      <c r="S25" s="47" t="e">
        <f t="shared" si="0"/>
        <v>#N/A</v>
      </c>
      <c r="T25" s="47"/>
      <c r="U25" s="52" t="str">
        <f>IF(H25="30 Mins",$N$19,IF(H25="45 Mins",$N$20,IF(H25="60 Mins",$N$21,IF(H25="Alt 1",$N$22,IF(H25="Alt 2",$N$23,IF(H25="Alt 3",$N$24,IF(H25="Alt 4",$N$25,IF(H25="Alt 5",#REF!,IF(H25="Change",V24,"")))))))))</f>
        <v/>
      </c>
      <c r="V25" s="53" t="e">
        <f>IF(COUNT(U$4:U25)=0,NA(),IF(ISNUMBER(U25),U25,V24))</f>
        <v>#N/A</v>
      </c>
      <c r="W25" s="48" t="e">
        <f t="shared" si="1"/>
        <v>#N/A</v>
      </c>
      <c r="X25" s="72" t="str">
        <f>IF(AND(ISNUMBER($S25),COUNT($U$4:$U25)=X$2),$S25,"")</f>
        <v/>
      </c>
      <c r="Y25" s="72" t="str">
        <f>IF(AND(ISNUMBER($S25),COUNT($U$4:$U25)=Y$2),$S25,"")</f>
        <v/>
      </c>
      <c r="Z25" s="72" t="str">
        <f>IF(AND(ISNUMBER($S25),COUNT($U$4:$U25)=Z$2),$S25,"")</f>
        <v/>
      </c>
      <c r="AA25" s="72" t="str">
        <f>IF(AND(ISNUMBER($S25),COUNT($U$4:$U25)=AA$2),$S25,"")</f>
        <v/>
      </c>
      <c r="AB25" s="72" t="str">
        <f>IF(AND(ISNUMBER($S25),COUNT($U$4:$U25)=AB$2),$S25,"")</f>
        <v/>
      </c>
      <c r="AC25" s="72" t="str">
        <f>IF(AND(ISNUMBER($S25),COUNT($U$4:$U25)=AC$2),$S25,"")</f>
        <v/>
      </c>
      <c r="AD25" s="72" t="str">
        <f>IF(AND(ISNUMBER($S25),COUNT($U$4:$U25)=AD$2),$S25,"")</f>
        <v/>
      </c>
      <c r="AE25" s="72" t="str">
        <f>IF(AND(ISNUMBER($S25),COUNT($U$4:$U25)=AE$2),$S25,"")</f>
        <v/>
      </c>
      <c r="AF25" s="72" t="str">
        <f>IF(AND(ISNUMBER($S25),COUNT($U$4:$U25)=AF$2),$S25,"")</f>
        <v/>
      </c>
      <c r="AG25" s="72" t="str">
        <f>IF(AND(ISNUMBER($S25),COUNT($U$4:$U25)=AG$2),$S25,"")</f>
        <v/>
      </c>
      <c r="AH25" s="72" t="str">
        <f>IF(AND(ISNUMBER($S25),COUNT($U$4:$U25)=AH$2),$S25,"")</f>
        <v/>
      </c>
      <c r="AI25" s="72" t="str">
        <f>IF(AND(ISNUMBER($S25),COUNT($U$4:$U25)=AI$2),$S25,"")</f>
        <v/>
      </c>
      <c r="AJ25" s="51" t="e">
        <f>IFERROR(IF(COUNT($U$4:$U25)&lt;&gt;AJ$2,NA(),SLOPE(X$4:X$26,$R$4:$R$26)*($R25-COUNTIF(BH$4:BH25,"Hold"))+INTERCEPT(X$4:X$26,$R$4:$R$26)),NA())</f>
        <v>#N/A</v>
      </c>
      <c r="AK25" s="51" t="e">
        <f>IFERROR(IF(COUNT($U$4:$U25)&lt;&gt;AK$2,NA(),SLOPE(Y$4:Y$26,$R$4:$R$26)*($R25-COUNTIF(BI$4:BI25,"Hold"))+INTERCEPT(Y$4:Y$26,$R$4:$R$26)),NA())</f>
        <v>#N/A</v>
      </c>
      <c r="AL25" s="51" t="e">
        <f>IFERROR(IF(COUNT($U$4:$U25)&lt;&gt;AL$2,NA(),SLOPE(Z$4:Z$26,$R$4:$R$26)*($R25-COUNTIF(BJ$4:BJ25,"Hold"))+INTERCEPT(Z$4:Z$26,$R$4:$R$26)),NA())</f>
        <v>#N/A</v>
      </c>
      <c r="AM25" s="51" t="e">
        <f>IFERROR(IF(COUNT($U$4:$U25)&lt;&gt;AM$2,NA(),SLOPE(AA$4:AA$26,$R$4:$R$26)*($R25-COUNTIF(BK$4:BK25,"Hold"))+INTERCEPT(AA$4:AA$26,$R$4:$R$26)),NA())</f>
        <v>#N/A</v>
      </c>
      <c r="AN25" s="51" t="e">
        <f>IFERROR(IF(COUNT($U$4:$U25)&lt;&gt;AN$2,NA(),SLOPE(AB$4:AB$26,$R$4:$R$26)*($R25-COUNTIF(BL$4:BL25,"Hold"))+INTERCEPT(AB$4:AB$26,$R$4:$R$26)),NA())</f>
        <v>#N/A</v>
      </c>
      <c r="AO25" s="51" t="e">
        <f>IFERROR(IF(COUNT($U$4:$U25)&lt;&gt;AO$2,NA(),SLOPE(AC$4:AC$26,$R$4:$R$26)*($R25-COUNTIF(BM$4:BM25,"Hold"))+INTERCEPT(AC$4:AC$26,$R$4:$R$26)),NA())</f>
        <v>#N/A</v>
      </c>
      <c r="AP25" s="51" t="e">
        <f>IFERROR(IF(COUNT($U$4:$U25)&lt;&gt;AP$2,NA(),SLOPE(AD$4:AD$26,$R$4:$R$26)*($R25-COUNTIF(BN$4:BN25,"Hold"))+INTERCEPT(AD$4:AD$26,$R$4:$R$26)),NA())</f>
        <v>#N/A</v>
      </c>
      <c r="AQ25" s="51" t="e">
        <f>IFERROR(IF(COUNT($U$4:$U25)&lt;&gt;AQ$2,NA(),SLOPE(AE$4:AE$26,$R$4:$R$26)*($R25-COUNTIF(BO$4:BO25,"Hold"))+INTERCEPT(AE$4:AE$26,$R$4:$R$26)),NA())</f>
        <v>#N/A</v>
      </c>
      <c r="AR25" s="51" t="e">
        <f>IFERROR(IF(COUNT($U$4:$U25)&lt;&gt;AR$2,NA(),SLOPE(AF$4:AF$26,$R$4:$R$26)*($R25-COUNTIF(BP$4:BP25,"Hold"))+INTERCEPT(AF$4:AF$26,$R$4:$R$26)),NA())</f>
        <v>#N/A</v>
      </c>
      <c r="AS25" s="51" t="e">
        <f>IFERROR(IF(COUNT($U$4:$U25)&lt;&gt;AS$2,NA(),SLOPE(AG$4:AG$26,$R$4:$R$26)*($R25-COUNTIF(BQ$4:BQ25,"Hold"))+INTERCEPT(AG$4:AG$26,$R$4:$R$26)),NA())</f>
        <v>#N/A</v>
      </c>
      <c r="AT25" s="51" t="e">
        <f>IFERROR(IF(COUNT($U$4:$U25)&lt;&gt;AT$2,NA(),SLOPE(AH$4:AH$26,$R$4:$R$26)*($R25-COUNTIF(BR$4:BR25,"Hold"))+INTERCEPT(AH$4:AH$26,$R$4:$R$26)),NA())</f>
        <v>#N/A</v>
      </c>
      <c r="AU25" s="51" t="e">
        <f>IFERROR(IF(COUNT($U$4:$U25)&lt;&gt;AU$2,NA(),SLOPE(AI$4:AI$26,$R$4:$R$26)*($R25-COUNTIF(BS$4:BS25,"Hold"))+INTERCEPT(AI$4:AI$26,$R$4:$R$26)),NA())</f>
        <v>#N/A</v>
      </c>
      <c r="AV25" s="57" t="e">
        <f>IF(AND(ISNUMBER($U25),COUNT($U$4:$U25)=AV$2),$G25,IF($H25="Hold",AV24,IF(COUNT($U$4:$U25)=AV$2,$V25+AV24,NA())))</f>
        <v>#N/A</v>
      </c>
      <c r="AW25" s="57" t="e">
        <f>IF(AND(ISNUMBER($U25),COUNT($U$4:$U25)=AW$2),$G25,IF($H25="Hold",AW24,IF(COUNT($U$4:$U25)=AW$2,$V25+AW24,NA())))</f>
        <v>#N/A</v>
      </c>
      <c r="AX25" s="57" t="e">
        <f>IF(AND(ISNUMBER($U25),COUNT($U$4:$U25)=AX$2),$G25,IF($H25="Hold",AX24,IF(COUNT($U$4:$U25)=AX$2,$V25+AX24,NA())))</f>
        <v>#N/A</v>
      </c>
      <c r="AY25" s="57" t="e">
        <f>IF(AND(ISNUMBER($U25),COUNT($U$4:$U25)=AY$2),$G25,IF($H25="Hold",AY24,IF(COUNT($U$4:$U25)=AY$2,$V25+AY24,NA())))</f>
        <v>#N/A</v>
      </c>
      <c r="AZ25" s="57" t="e">
        <f>IF(AND(ISNUMBER($U25),COUNT($U$4:$U25)=AZ$2),$G25,IF($H25="Hold",AZ24,IF(COUNT($U$4:$U25)=AZ$2,$V25+AZ24,NA())))</f>
        <v>#N/A</v>
      </c>
      <c r="BA25" s="57" t="e">
        <f>IF(AND(ISNUMBER($U25),COUNT($U$4:$U25)=BA$2),$G25,IF($H25="Hold",BA24,IF(COUNT($U$4:$U25)=BA$2,$V25+BA24,NA())))</f>
        <v>#N/A</v>
      </c>
      <c r="BB25" s="57" t="e">
        <f>IF(AND(ISNUMBER($U25),COUNT($U$4:$U25)=BB$2),$G25,IF($H25="Hold",BB24,IF(COUNT($U$4:$U25)=BB$2,$V25+BB24,NA())))</f>
        <v>#N/A</v>
      </c>
      <c r="BC25" s="57" t="e">
        <f>IF(AND(ISNUMBER($U25),COUNT($U$4:$U25)=BC$2),$G25,IF($H25="Hold",BC24,IF(COUNT($U$4:$U25)=BC$2,$V25+BC24,NA())))</f>
        <v>#N/A</v>
      </c>
      <c r="BD25" s="57" t="e">
        <f>IF(AND(ISNUMBER($U25),COUNT($U$4:$U25)=BD$2),$G25,IF($H25="Hold",BD24,IF(COUNT($U$4:$U25)=BD$2,$V25+BD24,NA())))</f>
        <v>#N/A</v>
      </c>
      <c r="BE25" s="57" t="e">
        <f>IF(AND(ISNUMBER($U25),COUNT($U$4:$U25)=BE$2),$G25,IF($H25="Hold",BE24,IF(COUNT($U$4:$U25)=BE$2,$V25+BE24,NA())))</f>
        <v>#N/A</v>
      </c>
      <c r="BF25" s="57" t="e">
        <f>IF(AND(ISNUMBER($U25),COUNT($U$4:$U25)=BF$2),$G25,IF($H25="Hold",BF24,IF(COUNT($U$4:$U25)=BF$2,$V25+BF24,NA())))</f>
        <v>#N/A</v>
      </c>
      <c r="BG25" s="57" t="e">
        <f>IF(AND(ISNUMBER($U25),COUNT($U$4:$U25)=BG$2),$G25,IF($H25="Hold",BG24,IF(COUNT($U$4:$U25)=BG$2,$V25+BG24,NA())))</f>
        <v>#N/A</v>
      </c>
      <c r="BH25" s="55" t="e">
        <f>IF(AND(COUNT($U$4:$U25)=BH$2,$H25="Hold"),"Hold",NA())</f>
        <v>#N/A</v>
      </c>
      <c r="BI25" s="55" t="e">
        <f>IF(AND(COUNT($U$4:$U25)=BI$2,$H25="Hold"),"Hold",NA())</f>
        <v>#N/A</v>
      </c>
      <c r="BJ25" s="55" t="e">
        <f>IF(AND(COUNT($U$4:$U25)=BJ$2,$H25="Hold"),"Hold",NA())</f>
        <v>#N/A</v>
      </c>
      <c r="BK25" s="55" t="e">
        <f>IF(AND(COUNT($U$4:$U25)=BK$2,$H25="Hold"),"Hold",NA())</f>
        <v>#N/A</v>
      </c>
      <c r="BL25" s="55" t="e">
        <f>IF(AND(COUNT($U$4:$U25)=BL$2,$H25="Hold"),"Hold",NA())</f>
        <v>#N/A</v>
      </c>
      <c r="BM25" s="55" t="e">
        <f>IF(AND(COUNT($U$4:$U25)=BM$2,$H25="Hold"),"Hold",NA())</f>
        <v>#N/A</v>
      </c>
      <c r="BN25" s="55" t="e">
        <f>IF(AND(COUNT($U$4:$U25)=BN$2,$H25="Hold"),"Hold",NA())</f>
        <v>#N/A</v>
      </c>
      <c r="BO25" s="55" t="e">
        <f>IF(AND(COUNT($U$4:$U25)=BO$2,$H25="Hold"),"Hold",NA())</f>
        <v>#N/A</v>
      </c>
      <c r="BP25" s="55" t="e">
        <f>IF(AND(COUNT($U$4:$U25)=BP$2,$H25="Hold"),"Hold",NA())</f>
        <v>#N/A</v>
      </c>
      <c r="BQ25" s="55" t="e">
        <f>IF(AND(COUNT($U$4:$U25)=BQ$2,$H25="Hold"),"Hold",NA())</f>
        <v>#N/A</v>
      </c>
      <c r="BR25" s="55" t="e">
        <f>IF(AND(COUNT($U$4:$U25)=BR$2,$H25="Hold"),"Hold",NA())</f>
        <v>#N/A</v>
      </c>
      <c r="BS25" s="55" t="e">
        <f>IF(AND(COUNT($U$4:$U25)=BS$2,$H25="Hold"),"Hold",NA())</f>
        <v>#N/A</v>
      </c>
    </row>
    <row r="26" spans="1:71" s="96" customFormat="1" ht="18.75" customHeight="1" x14ac:dyDescent="0.25">
      <c r="B26" s="61" t="str">
        <f>IF(ISBLANK($A$1),"","This worksheet was created by Mike Braun for the Pulaski County School District.  (Delete contents of Cell A1.)")</f>
        <v/>
      </c>
      <c r="C26" s="95"/>
      <c r="D26" s="9">
        <f t="shared" si="2"/>
        <v>44</v>
      </c>
      <c r="E26" s="10">
        <f t="shared" si="3"/>
        <v>42898</v>
      </c>
      <c r="F26" s="5" t="str">
        <f>IFERROR(IF(COUNT(G$4:G26)=0,"",IF(H26="Hold",F25,IF(ISNUMBER(U26),G26,F25+V26))),"")</f>
        <v/>
      </c>
      <c r="G26" s="14"/>
      <c r="H26" s="27"/>
      <c r="I26" s="17"/>
      <c r="J26" s="93"/>
      <c r="K26" s="41"/>
      <c r="L26" s="152"/>
      <c r="M26" s="152"/>
      <c r="N26" s="152"/>
      <c r="O26" s="152"/>
      <c r="P26" s="42"/>
      <c r="R26" s="46">
        <v>23</v>
      </c>
      <c r="S26" s="47" t="e">
        <f t="shared" si="0"/>
        <v>#N/A</v>
      </c>
      <c r="T26" s="47"/>
      <c r="U26" s="52" t="str">
        <f>IF(H26="30 Mins",$N$19,IF(H26="45 Mins",$N$20,IF(H26="60 Mins",$N$21,IF(H26="Alt 1",$N$22,IF(H26="Alt 2",$N$23,IF(H26="Alt 3",$N$24,IF(H26="Alt 4",$N$25,IF(H26="Alt 5",#REF!,IF(H26="Change",V25,"")))))))))</f>
        <v/>
      </c>
      <c r="V26" s="53" t="e">
        <f>IF(COUNT(U$4:U26)=0,NA(),IF(ISNUMBER(U26),U26,V25))</f>
        <v>#N/A</v>
      </c>
      <c r="W26" s="48" t="e">
        <f t="shared" si="1"/>
        <v>#N/A</v>
      </c>
      <c r="X26" s="73" t="str">
        <f>IF(AND(ISNUMBER($S26),COUNT($U$4:$U26)=X$2),$S26,"")</f>
        <v/>
      </c>
      <c r="Y26" s="73" t="str">
        <f>IF(AND(ISNUMBER($S26),COUNT($U$4:$U26)=Y$2),$S26,"")</f>
        <v/>
      </c>
      <c r="Z26" s="73" t="str">
        <f>IF(AND(ISNUMBER($S26),COUNT($U$4:$U26)=Z$2),$S26,"")</f>
        <v/>
      </c>
      <c r="AA26" s="73" t="str">
        <f>IF(AND(ISNUMBER($S26),COUNT($U$4:$U26)=AA$2),$S26,"")</f>
        <v/>
      </c>
      <c r="AB26" s="73" t="str">
        <f>IF(AND(ISNUMBER($S26),COUNT($U$4:$U26)=AB$2),$S26,"")</f>
        <v/>
      </c>
      <c r="AC26" s="73" t="str">
        <f>IF(AND(ISNUMBER($S26),COUNT($U$4:$U26)=AC$2),$S26,"")</f>
        <v/>
      </c>
      <c r="AD26" s="73" t="str">
        <f>IF(AND(ISNUMBER($S26),COUNT($U$4:$U26)=AD$2),$S26,"")</f>
        <v/>
      </c>
      <c r="AE26" s="73" t="str">
        <f>IF(AND(ISNUMBER($S26),COUNT($U$4:$U26)=AE$2),$S26,"")</f>
        <v/>
      </c>
      <c r="AF26" s="73" t="str">
        <f>IF(AND(ISNUMBER($S26),COUNT($U$4:$U26)=AF$2),$S26,"")</f>
        <v/>
      </c>
      <c r="AG26" s="73" t="str">
        <f>IF(AND(ISNUMBER($S26),COUNT($U$4:$U26)=AG$2),$S26,"")</f>
        <v/>
      </c>
      <c r="AH26" s="73" t="str">
        <f>IF(AND(ISNUMBER($S26),COUNT($U$4:$U26)=AH$2),$S26,"")</f>
        <v/>
      </c>
      <c r="AI26" s="73" t="str">
        <f>IF(AND(ISNUMBER($S26),COUNT($U$4:$U26)=AI$2),$S26,"")</f>
        <v/>
      </c>
      <c r="AJ26" s="51" t="e">
        <f>IFERROR(IF(COUNT($U$4:$U26)&lt;&gt;AJ$2,NA(),SLOPE(X$4:X$26,$R$4:$R$26)*($R26-COUNTIF(BH$4:BH26,"Hold"))+INTERCEPT(X$4:X$26,$R$4:$R$26)),NA())</f>
        <v>#N/A</v>
      </c>
      <c r="AK26" s="51" t="e">
        <f>IFERROR(IF(COUNT($U$4:$U26)&lt;&gt;AK$2,NA(),SLOPE(Y$4:Y$26,$R$4:$R$26)*($R26-COUNTIF(BI$4:BI26,"Hold"))+INTERCEPT(Y$4:Y$26,$R$4:$R$26)),NA())</f>
        <v>#N/A</v>
      </c>
      <c r="AL26" s="51" t="e">
        <f>IFERROR(IF(COUNT($U$4:$U26)&lt;&gt;AL$2,NA(),SLOPE(Z$4:Z$26,$R$4:$R$26)*($R26-COUNTIF(BJ$4:BJ26,"Hold"))+INTERCEPT(Z$4:Z$26,$R$4:$R$26)),NA())</f>
        <v>#N/A</v>
      </c>
      <c r="AM26" s="51" t="e">
        <f>IFERROR(IF(COUNT($U$4:$U26)&lt;&gt;AM$2,NA(),SLOPE(AA$4:AA$26,$R$4:$R$26)*($R26-COUNTIF(BK$4:BK26,"Hold"))+INTERCEPT(AA$4:AA$26,$R$4:$R$26)),NA())</f>
        <v>#N/A</v>
      </c>
      <c r="AN26" s="51" t="e">
        <f>IFERROR(IF(COUNT($U$4:$U26)&lt;&gt;AN$2,NA(),SLOPE(AB$4:AB$26,$R$4:$R$26)*($R26-COUNTIF(BL$4:BL26,"Hold"))+INTERCEPT(AB$4:AB$26,$R$4:$R$26)),NA())</f>
        <v>#N/A</v>
      </c>
      <c r="AO26" s="51" t="e">
        <f>IFERROR(IF(COUNT($U$4:$U26)&lt;&gt;AO$2,NA(),SLOPE(AC$4:AC$26,$R$4:$R$26)*($R26-COUNTIF(BM$4:BM26,"Hold"))+INTERCEPT(AC$4:AC$26,$R$4:$R$26)),NA())</f>
        <v>#N/A</v>
      </c>
      <c r="AP26" s="51" t="e">
        <f>IFERROR(IF(COUNT($U$4:$U26)&lt;&gt;AP$2,NA(),SLOPE(AD$4:AD$26,$R$4:$R$26)*($R26-COUNTIF(BN$4:BN26,"Hold"))+INTERCEPT(AD$4:AD$26,$R$4:$R$26)),NA())</f>
        <v>#N/A</v>
      </c>
      <c r="AQ26" s="51" t="e">
        <f>IFERROR(IF(COUNT($U$4:$U26)&lt;&gt;AQ$2,NA(),SLOPE(AE$4:AE$26,$R$4:$R$26)*($R26-COUNTIF(BO$4:BO26,"Hold"))+INTERCEPT(AE$4:AE$26,$R$4:$R$26)),NA())</f>
        <v>#N/A</v>
      </c>
      <c r="AR26" s="51" t="e">
        <f>IFERROR(IF(COUNT($U$4:$U26)&lt;&gt;AR$2,NA(),SLOPE(AF$4:AF$26,$R$4:$R$26)*($R26-COUNTIF(BP$4:BP26,"Hold"))+INTERCEPT(AF$4:AF$26,$R$4:$R$26)),NA())</f>
        <v>#N/A</v>
      </c>
      <c r="AS26" s="51" t="e">
        <f>IFERROR(IF(COUNT($U$4:$U26)&lt;&gt;AS$2,NA(),SLOPE(AG$4:AG$26,$R$4:$R$26)*($R26-COUNTIF(BQ$4:BQ26,"Hold"))+INTERCEPT(AG$4:AG$26,$R$4:$R$26)),NA())</f>
        <v>#N/A</v>
      </c>
      <c r="AT26" s="51" t="e">
        <f>IFERROR(IF(COUNT($U$4:$U26)&lt;&gt;AT$2,NA(),SLOPE(AH$4:AH$26,$R$4:$R$26)*($R26-COUNTIF(BR$4:BR26,"Hold"))+INTERCEPT(AH$4:AH$26,$R$4:$R$26)),NA())</f>
        <v>#N/A</v>
      </c>
      <c r="AU26" s="51" t="e">
        <f>IFERROR(IF(COUNT($U$4:$U26)&lt;&gt;AU$2,NA(),SLOPE(AI$4:AI$26,$R$4:$R$26)*($R26-COUNTIF(BS$4:BS26,"Hold"))+INTERCEPT(AI$4:AI$26,$R$4:$R$26)),NA())</f>
        <v>#N/A</v>
      </c>
      <c r="AV26" s="57" t="e">
        <f>IF(AND(ISNUMBER($U26),COUNT($U$4:$U26)=AV$2),$G26,IF($H26="Hold",AV25,IF(COUNT($U$4:$U26)=AV$2,$V26+AV25,NA())))</f>
        <v>#N/A</v>
      </c>
      <c r="AW26" s="57" t="e">
        <f>IF(AND(ISNUMBER($U26),COUNT($U$4:$U26)=AW$2),$G26,IF($H26="Hold",AW25,IF(COUNT($U$4:$U26)=AW$2,$V26+AW25,NA())))</f>
        <v>#N/A</v>
      </c>
      <c r="AX26" s="57" t="e">
        <f>IF(AND(ISNUMBER($U26),COUNT($U$4:$U26)=AX$2),$G26,IF($H26="Hold",AX25,IF(COUNT($U$4:$U26)=AX$2,$V26+AX25,NA())))</f>
        <v>#N/A</v>
      </c>
      <c r="AY26" s="57" t="e">
        <f>IF(AND(ISNUMBER($U26),COUNT($U$4:$U26)=AY$2),$G26,IF($H26="Hold",AY25,IF(COUNT($U$4:$U26)=AY$2,$V26+AY25,NA())))</f>
        <v>#N/A</v>
      </c>
      <c r="AZ26" s="57" t="e">
        <f>IF(AND(ISNUMBER($U26),COUNT($U$4:$U26)=AZ$2),$G26,IF($H26="Hold",AZ25,IF(COUNT($U$4:$U26)=AZ$2,$V26+AZ25,NA())))</f>
        <v>#N/A</v>
      </c>
      <c r="BA26" s="57" t="e">
        <f>IF(AND(ISNUMBER($U26),COUNT($U$4:$U26)=BA$2),$G26,IF($H26="Hold",BA25,IF(COUNT($U$4:$U26)=BA$2,$V26+BA25,NA())))</f>
        <v>#N/A</v>
      </c>
      <c r="BB26" s="57" t="e">
        <f>IF(AND(ISNUMBER($U26),COUNT($U$4:$U26)=BB$2),$G26,IF($H26="Hold",BB25,IF(COUNT($U$4:$U26)=BB$2,$V26+BB25,NA())))</f>
        <v>#N/A</v>
      </c>
      <c r="BC26" s="57" t="e">
        <f>IF(AND(ISNUMBER($U26),COUNT($U$4:$U26)=BC$2),$G26,IF($H26="Hold",BC25,IF(COUNT($U$4:$U26)=BC$2,$V26+BC25,NA())))</f>
        <v>#N/A</v>
      </c>
      <c r="BD26" s="57" t="e">
        <f>IF(AND(ISNUMBER($U26),COUNT($U$4:$U26)=BD$2),$G26,IF($H26="Hold",BD25,IF(COUNT($U$4:$U26)=BD$2,$V26+BD25,NA())))</f>
        <v>#N/A</v>
      </c>
      <c r="BE26" s="57" t="e">
        <f>IF(AND(ISNUMBER($U26),COUNT($U$4:$U26)=BE$2),$G26,IF($H26="Hold",BE25,IF(COUNT($U$4:$U26)=BE$2,$V26+BE25,NA())))</f>
        <v>#N/A</v>
      </c>
      <c r="BF26" s="57" t="e">
        <f>IF(AND(ISNUMBER($U26),COUNT($U$4:$U26)=BF$2),$G26,IF($H26="Hold",BF25,IF(COUNT($U$4:$U26)=BF$2,$V26+BF25,NA())))</f>
        <v>#N/A</v>
      </c>
      <c r="BG26" s="57" t="e">
        <f>IF(AND(ISNUMBER($U26),COUNT($U$4:$U26)=BG$2),$G26,IF($H26="Hold",BG25,IF(COUNT($U$4:$U26)=BG$2,$V26+BG25,NA())))</f>
        <v>#N/A</v>
      </c>
      <c r="BH26" s="55" t="e">
        <f>IF(AND(COUNT($U$4:$U26)=BH$2,$H26="Hold"),"Hold",NA())</f>
        <v>#N/A</v>
      </c>
      <c r="BI26" s="55" t="e">
        <f>IF(AND(COUNT($U$4:$U26)=BI$2,$H26="Hold"),"Hold",NA())</f>
        <v>#N/A</v>
      </c>
      <c r="BJ26" s="55" t="e">
        <f>IF(AND(COUNT($U$4:$U26)=BJ$2,$H26="Hold"),"Hold",NA())</f>
        <v>#N/A</v>
      </c>
      <c r="BK26" s="55" t="e">
        <f>IF(AND(COUNT($U$4:$U26)=BK$2,$H26="Hold"),"Hold",NA())</f>
        <v>#N/A</v>
      </c>
      <c r="BL26" s="55" t="e">
        <f>IF(AND(COUNT($U$4:$U26)=BL$2,$H26="Hold"),"Hold",NA())</f>
        <v>#N/A</v>
      </c>
      <c r="BM26" s="55" t="e">
        <f>IF(AND(COUNT($U$4:$U26)=BM$2,$H26="Hold"),"Hold",NA())</f>
        <v>#N/A</v>
      </c>
      <c r="BN26" s="55" t="e">
        <f>IF(AND(COUNT($U$4:$U26)=BN$2,$H26="Hold"),"Hold",NA())</f>
        <v>#N/A</v>
      </c>
      <c r="BO26" s="55" t="e">
        <f>IF(AND(COUNT($U$4:$U26)=BO$2,$H26="Hold"),"Hold",NA())</f>
        <v>#N/A</v>
      </c>
      <c r="BP26" s="55" t="e">
        <f>IF(AND(COUNT($U$4:$U26)=BP$2,$H26="Hold"),"Hold",NA())</f>
        <v>#N/A</v>
      </c>
      <c r="BQ26" s="55" t="e">
        <f>IF(AND(COUNT($U$4:$U26)=BQ$2,$H26="Hold"),"Hold",NA())</f>
        <v>#N/A</v>
      </c>
      <c r="BR26" s="55" t="e">
        <f>IF(AND(COUNT($U$4:$U26)=BR$2,$H26="Hold"),"Hold",NA())</f>
        <v>#N/A</v>
      </c>
      <c r="BS26" s="55" t="e">
        <f>IF(AND(COUNT($U$4:$U26)=BS$2,$H26="Hold"),"Hold",NA())</f>
        <v>#N/A</v>
      </c>
    </row>
    <row r="27" spans="1:71" s="96" customFormat="1" ht="8.25" customHeight="1" x14ac:dyDescent="0.3">
      <c r="B27" s="98"/>
      <c r="C27" s="95"/>
      <c r="D27" s="140" t="s">
        <v>87</v>
      </c>
      <c r="E27" s="140"/>
      <c r="F27" s="140"/>
      <c r="G27" s="140"/>
      <c r="H27" s="140"/>
      <c r="I27" s="140"/>
      <c r="J27" s="15"/>
      <c r="K27" s="88"/>
      <c r="L27" s="149" t="s">
        <v>85</v>
      </c>
      <c r="M27" s="149"/>
      <c r="N27" s="149"/>
      <c r="O27" s="149"/>
      <c r="R27" s="11"/>
      <c r="S27" s="11"/>
      <c r="T27" s="11"/>
      <c r="U27" s="100"/>
      <c r="V27" s="100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71" s="96" customFormat="1" ht="18.75" customHeight="1" x14ac:dyDescent="0.25">
      <c r="B28" s="130" t="s">
        <v>18</v>
      </c>
      <c r="C28" s="95"/>
      <c r="D28" s="141"/>
      <c r="E28" s="141"/>
      <c r="F28" s="141"/>
      <c r="G28" s="141"/>
      <c r="H28" s="141"/>
      <c r="I28" s="141"/>
      <c r="J28" s="101"/>
      <c r="L28" s="150"/>
      <c r="M28" s="150"/>
      <c r="N28" s="150"/>
      <c r="O28" s="150"/>
      <c r="P28" s="117"/>
      <c r="Q28" s="117"/>
    </row>
    <row r="29" spans="1:71" s="96" customFormat="1" ht="31.5" x14ac:dyDescent="0.25">
      <c r="A29" s="2"/>
      <c r="B29" s="80" t="s">
        <v>76</v>
      </c>
      <c r="C29" s="88"/>
      <c r="J29" s="101"/>
      <c r="L29" s="118"/>
      <c r="M29" s="118"/>
      <c r="N29" s="118"/>
      <c r="O29" s="118"/>
      <c r="P29" s="116"/>
      <c r="Q29" s="116"/>
    </row>
    <row r="30" spans="1:71" s="96" customFormat="1" ht="18.75" customHeight="1" x14ac:dyDescent="0.25">
      <c r="A30" s="2"/>
      <c r="B30" s="119" t="s">
        <v>74</v>
      </c>
      <c r="C30" s="88"/>
      <c r="J30" s="101"/>
      <c r="K30" s="88"/>
      <c r="L30" s="131"/>
      <c r="M30" s="88"/>
      <c r="N30" s="88"/>
      <c r="O30" s="88"/>
      <c r="P30" s="102"/>
    </row>
    <row r="31" spans="1:71" s="2" customFormat="1" ht="18.75" customHeight="1" x14ac:dyDescent="0.25">
      <c r="B31" s="103"/>
      <c r="C31" s="88"/>
      <c r="J31" s="15"/>
      <c r="K31" s="88"/>
      <c r="L31" s="104"/>
      <c r="M31" s="104"/>
      <c r="N31" s="104"/>
      <c r="O31" s="105"/>
      <c r="P31" s="106"/>
    </row>
    <row r="32" spans="1:71" s="2" customFormat="1" ht="18.75" customHeight="1" x14ac:dyDescent="0.25">
      <c r="A32" s="12"/>
      <c r="C32" s="104"/>
      <c r="J32" s="15"/>
      <c r="L32" s="88"/>
      <c r="M32" s="88"/>
      <c r="N32" s="88"/>
      <c r="O32" s="88"/>
      <c r="P32" s="102"/>
    </row>
    <row r="33" spans="1:16" s="2" customFormat="1" ht="18.75" customHeight="1" x14ac:dyDescent="0.25">
      <c r="C33" s="88"/>
      <c r="D33" s="102"/>
      <c r="E33" s="107"/>
      <c r="F33" s="107"/>
      <c r="G33" s="108"/>
      <c r="H33" s="99"/>
      <c r="I33" s="3"/>
      <c r="J33" s="3"/>
      <c r="L33" s="88"/>
      <c r="M33" s="88"/>
      <c r="N33" s="88"/>
      <c r="O33" s="88"/>
      <c r="P33" s="102"/>
    </row>
    <row r="34" spans="1:16" ht="49.5" customHeight="1" x14ac:dyDescent="0.25">
      <c r="A34" s="2"/>
      <c r="B34" s="2"/>
      <c r="C34" s="88"/>
      <c r="K34" s="2"/>
      <c r="L34" s="2"/>
      <c r="M34" s="2"/>
      <c r="N34" s="2"/>
      <c r="O34" s="2"/>
      <c r="P34" s="19"/>
    </row>
    <row r="35" spans="1:16" s="2" customFormat="1" ht="15" customHeight="1" x14ac:dyDescent="0.25">
      <c r="D35" s="102"/>
      <c r="E35" s="107"/>
      <c r="F35" s="107"/>
      <c r="G35" s="113"/>
      <c r="H35" s="113"/>
      <c r="I35" s="114"/>
      <c r="J35" s="49"/>
      <c r="P35" s="19"/>
    </row>
    <row r="36" spans="1:16" s="2" customFormat="1" ht="15" customHeight="1" x14ac:dyDescent="0.25">
      <c r="D36" s="102"/>
      <c r="E36" s="107"/>
      <c r="F36" s="107"/>
      <c r="G36" s="113"/>
      <c r="H36" s="113"/>
      <c r="I36" s="114"/>
      <c r="J36" s="49"/>
      <c r="P36" s="19"/>
    </row>
    <row r="37" spans="1:16" s="2" customFormat="1" ht="15" customHeight="1" x14ac:dyDescent="0.25">
      <c r="D37" s="19"/>
      <c r="E37" s="15"/>
      <c r="F37" s="15"/>
      <c r="J37" s="15"/>
      <c r="P37" s="19"/>
    </row>
    <row r="38" spans="1:16" s="2" customFormat="1" ht="15" customHeight="1" x14ac:dyDescent="0.25">
      <c r="D38" s="19"/>
      <c r="E38" s="15"/>
      <c r="F38" s="15"/>
      <c r="J38" s="15"/>
      <c r="P38" s="19"/>
    </row>
    <row r="39" spans="1:16" s="2" customFormat="1" ht="15" customHeight="1" x14ac:dyDescent="0.25">
      <c r="D39" s="19"/>
      <c r="E39" s="15"/>
      <c r="F39" s="15"/>
      <c r="J39" s="15"/>
      <c r="P39" s="19"/>
    </row>
    <row r="40" spans="1:16" s="2" customFormat="1" ht="15" customHeight="1" x14ac:dyDescent="0.25">
      <c r="D40" s="19"/>
      <c r="E40" s="15"/>
      <c r="F40" s="15"/>
      <c r="J40" s="15"/>
      <c r="P40" s="19"/>
    </row>
    <row r="41" spans="1:16" s="2" customFormat="1" ht="15" customHeight="1" x14ac:dyDescent="0.25">
      <c r="D41" s="19"/>
      <c r="E41" s="15"/>
      <c r="F41" s="15"/>
      <c r="J41" s="15"/>
      <c r="P41" s="19"/>
    </row>
    <row r="42" spans="1:16" s="2" customFormat="1" ht="15" customHeight="1" x14ac:dyDescent="0.25">
      <c r="D42" s="19"/>
      <c r="E42" s="15"/>
      <c r="F42" s="15"/>
      <c r="J42" s="15"/>
      <c r="P42" s="19"/>
    </row>
    <row r="43" spans="1:16" s="2" customFormat="1" ht="15" customHeight="1" x14ac:dyDescent="0.25">
      <c r="D43" s="19"/>
      <c r="E43" s="15"/>
      <c r="F43" s="15"/>
      <c r="J43" s="15"/>
      <c r="P43" s="19"/>
    </row>
    <row r="44" spans="1:16" s="2" customFormat="1" ht="15" customHeight="1" x14ac:dyDescent="0.25">
      <c r="D44" s="19"/>
      <c r="E44" s="15"/>
      <c r="F44" s="15"/>
      <c r="J44" s="15"/>
      <c r="P44" s="19"/>
    </row>
    <row r="45" spans="1:16" s="2" customFormat="1" ht="15" customHeight="1" x14ac:dyDescent="0.25">
      <c r="D45" s="19"/>
      <c r="E45" s="15"/>
      <c r="F45" s="15"/>
      <c r="J45" s="15"/>
      <c r="P45" s="19"/>
    </row>
    <row r="46" spans="1:16" s="2" customFormat="1" ht="15" customHeight="1" x14ac:dyDescent="0.25">
      <c r="D46" s="19"/>
      <c r="E46" s="15"/>
      <c r="F46" s="15"/>
      <c r="J46" s="15"/>
      <c r="P46" s="19"/>
    </row>
    <row r="47" spans="1:16" s="2" customFormat="1" ht="15" customHeight="1" x14ac:dyDescent="0.25">
      <c r="D47" s="19"/>
      <c r="E47" s="15"/>
      <c r="F47" s="15"/>
      <c r="J47" s="15"/>
      <c r="P47" s="19"/>
    </row>
    <row r="48" spans="1:16" s="2" customFormat="1" ht="15" customHeight="1" x14ac:dyDescent="0.25">
      <c r="D48" s="19"/>
      <c r="E48" s="15"/>
      <c r="F48" s="15"/>
      <c r="J48" s="15"/>
      <c r="P48" s="19"/>
    </row>
    <row r="49" spans="1:59" s="2" customFormat="1" ht="15" customHeight="1" x14ac:dyDescent="0.25">
      <c r="D49" s="19"/>
      <c r="E49" s="15"/>
      <c r="F49" s="15"/>
      <c r="J49" s="15"/>
      <c r="P49" s="19"/>
    </row>
    <row r="50" spans="1:59" s="2" customFormat="1" ht="15" customHeight="1" x14ac:dyDescent="0.25">
      <c r="D50" s="19"/>
      <c r="E50" s="15"/>
      <c r="F50" s="15"/>
      <c r="J50" s="15"/>
      <c r="P50" s="19"/>
    </row>
    <row r="51" spans="1:59" s="2" customFormat="1" ht="15" customHeight="1" x14ac:dyDescent="0.25">
      <c r="D51" s="19"/>
      <c r="E51" s="15"/>
      <c r="F51" s="15"/>
      <c r="J51" s="15"/>
      <c r="P51" s="19"/>
    </row>
    <row r="52" spans="1:59" s="2" customFormat="1" ht="15" customHeight="1" x14ac:dyDescent="0.25">
      <c r="B52" s="12"/>
      <c r="D52" s="19"/>
      <c r="E52" s="15"/>
      <c r="F52" s="15"/>
      <c r="J52" s="15"/>
      <c r="K52" s="12"/>
      <c r="P52" s="19"/>
    </row>
    <row r="53" spans="1:59" s="2" customFormat="1" ht="15" customHeight="1" x14ac:dyDescent="0.25">
      <c r="B53" s="12"/>
      <c r="D53" s="19"/>
      <c r="E53" s="15"/>
      <c r="F53" s="15"/>
      <c r="J53" s="15"/>
      <c r="K53" s="12"/>
      <c r="P53" s="19"/>
    </row>
    <row r="54" spans="1:59" s="2" customFormat="1" ht="15" customHeight="1" x14ac:dyDescent="0.25">
      <c r="B54" s="12"/>
      <c r="D54" s="19"/>
      <c r="E54" s="15"/>
      <c r="F54" s="15"/>
      <c r="J54" s="15"/>
      <c r="K54" s="12"/>
      <c r="L54" s="12"/>
      <c r="M54" s="12"/>
      <c r="N54" s="12"/>
      <c r="O54" s="12"/>
      <c r="P54" s="20"/>
    </row>
    <row r="55" spans="1:59" s="2" customFormat="1" ht="14.1" customHeight="1" x14ac:dyDescent="0.25">
      <c r="A55" s="12"/>
      <c r="B55" s="12"/>
      <c r="C55" s="12"/>
      <c r="D55" s="19"/>
      <c r="E55" s="15"/>
      <c r="F55" s="15"/>
      <c r="J55" s="15"/>
      <c r="K55" s="12"/>
      <c r="L55" s="12"/>
      <c r="M55" s="12"/>
      <c r="N55" s="12"/>
      <c r="O55" s="12"/>
      <c r="P55" s="20"/>
    </row>
    <row r="56" spans="1:59" s="2" customFormat="1" ht="14.1" customHeight="1" x14ac:dyDescent="0.25">
      <c r="A56" s="12"/>
      <c r="B56" s="12"/>
      <c r="C56" s="12"/>
      <c r="D56" s="19"/>
      <c r="E56" s="15"/>
      <c r="F56" s="15"/>
      <c r="J56" s="15"/>
      <c r="K56" s="12"/>
      <c r="L56" s="12"/>
      <c r="M56" s="12"/>
      <c r="N56" s="12"/>
      <c r="O56" s="12"/>
      <c r="P56" s="20"/>
    </row>
    <row r="57" spans="1:59" ht="14.1" customHeight="1" x14ac:dyDescent="0.25">
      <c r="C57" s="12"/>
      <c r="D57" s="20"/>
      <c r="E57" s="16"/>
      <c r="F57" s="16"/>
      <c r="G57" s="12"/>
      <c r="H57" s="12"/>
      <c r="I57" s="12"/>
      <c r="J57" s="16"/>
      <c r="K57" s="12"/>
      <c r="L57" s="12"/>
      <c r="M57" s="12"/>
      <c r="N57" s="12"/>
      <c r="O57" s="12"/>
      <c r="P57" s="20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59" ht="14.1" customHeight="1" x14ac:dyDescent="0.25">
      <c r="C58" s="12"/>
      <c r="D58" s="20"/>
      <c r="E58" s="16"/>
      <c r="F58" s="16"/>
      <c r="G58" s="12"/>
      <c r="H58" s="12"/>
      <c r="I58" s="12"/>
      <c r="J58" s="16"/>
      <c r="L58" s="12"/>
      <c r="M58" s="12"/>
      <c r="N58" s="12"/>
      <c r="O58" s="12"/>
      <c r="P58" s="20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59" ht="14.1" customHeight="1" x14ac:dyDescent="0.25">
      <c r="C59" s="12"/>
      <c r="D59" s="20"/>
      <c r="E59" s="16"/>
      <c r="F59" s="16"/>
      <c r="G59" s="12"/>
      <c r="H59" s="12"/>
      <c r="I59" s="12"/>
      <c r="J59" s="16"/>
      <c r="L59" s="12"/>
      <c r="M59" s="12"/>
      <c r="N59" s="12"/>
      <c r="O59" s="12"/>
      <c r="P59" s="20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0" spans="1:59" ht="14.1" customHeight="1" x14ac:dyDescent="0.25">
      <c r="C60" s="12"/>
      <c r="D60" s="20"/>
      <c r="E60" s="16"/>
      <c r="F60" s="16"/>
      <c r="G60" s="12"/>
      <c r="H60" s="12"/>
      <c r="I60" s="12"/>
      <c r="J60" s="16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</row>
    <row r="61" spans="1:59" ht="14.1" customHeight="1" x14ac:dyDescent="0.25">
      <c r="D61" s="20"/>
      <c r="E61" s="16"/>
      <c r="F61" s="16"/>
      <c r="G61" s="12"/>
      <c r="H61" s="12"/>
      <c r="I61" s="12"/>
      <c r="J61" s="16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</row>
    <row r="62" spans="1:59" ht="14.1" customHeight="1" x14ac:dyDescent="0.25">
      <c r="D62" s="20"/>
      <c r="E62" s="16"/>
      <c r="F62" s="16"/>
      <c r="G62" s="12"/>
      <c r="H62" s="12"/>
      <c r="I62" s="12"/>
      <c r="J62" s="16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3" spans="1:59" ht="14.1" customHeight="1" x14ac:dyDescent="0.25">
      <c r="Q63" s="115"/>
    </row>
    <row r="65" spans="17:17" ht="14.1" customHeight="1" x14ac:dyDescent="0.25">
      <c r="Q65" s="115"/>
    </row>
    <row r="67" spans="17:17" ht="14.1" customHeight="1" x14ac:dyDescent="0.25">
      <c r="Q67" s="115"/>
    </row>
    <row r="69" spans="17:17" ht="14.1" customHeight="1" x14ac:dyDescent="0.25">
      <c r="Q69" s="115"/>
    </row>
    <row r="71" spans="17:17" ht="14.1" customHeight="1" x14ac:dyDescent="0.25">
      <c r="Q71" s="115"/>
    </row>
    <row r="73" spans="17:17" ht="14.1" customHeight="1" x14ac:dyDescent="0.25">
      <c r="Q73" s="115"/>
    </row>
    <row r="75" spans="17:17" ht="14.1" customHeight="1" x14ac:dyDescent="0.25">
      <c r="Q75" s="115"/>
    </row>
    <row r="77" spans="17:17" ht="14.1" customHeight="1" x14ac:dyDescent="0.25">
      <c r="Q77" s="115"/>
    </row>
  </sheetData>
  <sheetProtection algorithmName="SHA-512" hashValue="XTzoBpOw6XEr/1KbqidLjIU/1CrBMXqZ3ZX7mNHxZKRG5aq5OFWDaZVY1nn73Kgb1byXXfEBK3xherKGfK9c4w==" saltValue="fvk0wZLYl1BiC0apZvKDiw==" spinCount="100000" sheet="1" objects="1" scenarios="1" sort="0"/>
  <mergeCells count="22">
    <mergeCell ref="L13:M13"/>
    <mergeCell ref="D2:H2"/>
    <mergeCell ref="B3:B4"/>
    <mergeCell ref="L3:O3"/>
    <mergeCell ref="L4:M4"/>
    <mergeCell ref="N4:O4"/>
    <mergeCell ref="L5:M5"/>
    <mergeCell ref="N5:O5"/>
    <mergeCell ref="L7:O7"/>
    <mergeCell ref="L8:M8"/>
    <mergeCell ref="N8:O8"/>
    <mergeCell ref="L9:M9"/>
    <mergeCell ref="L11:O11"/>
    <mergeCell ref="L24:O26"/>
    <mergeCell ref="D27:I28"/>
    <mergeCell ref="L27:O28"/>
    <mergeCell ref="L14:M14"/>
    <mergeCell ref="L15:M15"/>
    <mergeCell ref="L16:M16"/>
    <mergeCell ref="L18:O18"/>
    <mergeCell ref="O22:P22"/>
    <mergeCell ref="O23:P23"/>
  </mergeCells>
  <conditionalFormatting sqref="R2:BS26">
    <cfRule type="expression" dxfId="7" priority="1">
      <formula>IF(ISBLANK($A$1),TRUE,FALSE)</formula>
    </cfRule>
  </conditionalFormatting>
  <conditionalFormatting sqref="AJ4:BS26">
    <cfRule type="containsErrors" dxfId="6" priority="2">
      <formula>ISERROR(AJ4)</formula>
    </cfRule>
  </conditionalFormatting>
  <dataValidations count="2">
    <dataValidation type="list" showInputMessage="1" showErrorMessage="1" sqref="H5:H26">
      <formula1>$T$4:$T$11</formula1>
    </dataValidation>
    <dataValidation type="list" showInputMessage="1" showErrorMessage="1" sqref="H4">
      <formula1>$T$4:$T$9</formula1>
    </dataValidation>
  </dataValidations>
  <hyperlinks>
    <hyperlink ref="L27" r:id="rId1" display="https://youtu.be/myxUd_RfmoI"/>
  </hyperlinks>
  <printOptions horizontalCentered="1"/>
  <pageMargins left="0.5" right="0.5" top="0.5" bottom="0.7" header="0" footer="0.3"/>
  <pageSetup orientation="landscape" r:id="rId2"/>
  <headerFooter>
    <oddFooter>&amp;L&amp;8Printed &amp;D  &amp;T&amp;C&amp;8Pulaski County Schools&amp;R&amp;8Page &amp;P of &amp;N</oddFooter>
  </headerFooter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77"/>
  <sheetViews>
    <sheetView showGridLines="0" zoomScaleNormal="100" workbookViewId="0"/>
  </sheetViews>
  <sheetFormatPr defaultColWidth="9.140625" defaultRowHeight="14.1" customHeight="1" x14ac:dyDescent="0.25"/>
  <cols>
    <col min="1" max="1" width="2.7109375" style="12" customWidth="1"/>
    <col min="2" max="2" width="113.5703125" style="12" customWidth="1"/>
    <col min="3" max="3" width="2.7109375" style="104" customWidth="1"/>
    <col min="4" max="4" width="6.42578125" style="106" customWidth="1"/>
    <col min="5" max="5" width="10.42578125" style="109" customWidth="1"/>
    <col min="6" max="6" width="7" style="109" customWidth="1"/>
    <col min="7" max="7" width="7" style="110" customWidth="1"/>
    <col min="8" max="8" width="8.42578125" style="110" customWidth="1"/>
    <col min="9" max="9" width="41.85546875" style="111" customWidth="1"/>
    <col min="10" max="10" width="2.7109375" style="112" customWidth="1"/>
    <col min="11" max="11" width="2.7109375" style="104" customWidth="1"/>
    <col min="12" max="12" width="14.42578125" style="104" customWidth="1"/>
    <col min="13" max="13" width="2" style="104" bestFit="1" customWidth="1"/>
    <col min="14" max="15" width="10.5703125" style="104" customWidth="1"/>
    <col min="16" max="16" width="2.5703125" style="106" customWidth="1"/>
    <col min="17" max="17" width="14" style="2" customWidth="1"/>
    <col min="18" max="18" width="8.140625" style="2" bestFit="1" customWidth="1"/>
    <col min="19" max="20" width="9.140625" style="2" customWidth="1"/>
    <col min="21" max="22" width="10.7109375" style="2" customWidth="1"/>
    <col min="23" max="35" width="9.140625" style="2" customWidth="1"/>
    <col min="36" max="48" width="9.140625" style="2"/>
    <col min="49" max="56" width="9.140625" style="2" customWidth="1"/>
    <col min="57" max="59" width="9.140625" style="2"/>
    <col min="60" max="16384" width="9.140625" style="12"/>
  </cols>
  <sheetData>
    <row r="1" spans="1:73" s="81" customFormat="1" ht="10.5" customHeight="1" x14ac:dyDescent="0.3">
      <c r="A1" s="1"/>
      <c r="B1" s="82"/>
      <c r="D1" s="83"/>
      <c r="E1" s="84"/>
      <c r="F1" s="84"/>
      <c r="G1" s="82"/>
      <c r="H1" s="82"/>
      <c r="I1" s="85"/>
      <c r="J1" s="86"/>
      <c r="M1" s="129"/>
      <c r="N1" s="83"/>
      <c r="O1" s="83"/>
      <c r="P1" s="83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U1" s="87"/>
    </row>
    <row r="2" spans="1:73" s="81" customFormat="1" ht="18.75" customHeight="1" x14ac:dyDescent="0.35">
      <c r="B2" s="79" t="s">
        <v>78</v>
      </c>
      <c r="D2" s="142" t="str">
        <f>IF($N$4="","",$N$4)</f>
        <v/>
      </c>
      <c r="E2" s="142"/>
      <c r="F2" s="142"/>
      <c r="G2" s="142"/>
      <c r="H2" s="142"/>
      <c r="I2" s="120" t="str">
        <f>IF($N$8="","",$N$8)</f>
        <v/>
      </c>
      <c r="J2" s="120"/>
      <c r="K2" s="121"/>
      <c r="L2" s="122"/>
      <c r="M2" s="122"/>
      <c r="N2" s="122"/>
      <c r="O2" s="28"/>
      <c r="P2" s="29"/>
      <c r="Q2" s="87"/>
      <c r="R2" s="11" t="s">
        <v>23</v>
      </c>
      <c r="S2" s="4"/>
      <c r="T2" s="4"/>
      <c r="U2" s="4"/>
      <c r="V2" s="4"/>
      <c r="W2" s="6"/>
      <c r="X2" s="68">
        <v>1</v>
      </c>
      <c r="Y2" s="68">
        <v>2</v>
      </c>
      <c r="Z2" s="68">
        <v>3</v>
      </c>
      <c r="AA2" s="68">
        <v>4</v>
      </c>
      <c r="AB2" s="69">
        <v>5</v>
      </c>
      <c r="AC2" s="70">
        <v>6</v>
      </c>
      <c r="AD2" s="70">
        <v>7</v>
      </c>
      <c r="AE2" s="70">
        <v>8</v>
      </c>
      <c r="AF2" s="70">
        <v>9</v>
      </c>
      <c r="AG2" s="70">
        <v>10</v>
      </c>
      <c r="AH2" s="70">
        <v>11</v>
      </c>
      <c r="AI2" s="70">
        <v>12</v>
      </c>
      <c r="AJ2" s="65">
        <v>1</v>
      </c>
      <c r="AK2" s="66">
        <v>2</v>
      </c>
      <c r="AL2" s="66">
        <v>3</v>
      </c>
      <c r="AM2" s="66">
        <v>4</v>
      </c>
      <c r="AN2" s="67">
        <v>5</v>
      </c>
      <c r="AO2" s="67">
        <v>6</v>
      </c>
      <c r="AP2" s="67">
        <v>7</v>
      </c>
      <c r="AQ2" s="67">
        <v>8</v>
      </c>
      <c r="AR2" s="67">
        <v>9</v>
      </c>
      <c r="AS2" s="67">
        <v>10</v>
      </c>
      <c r="AT2" s="67">
        <v>11</v>
      </c>
      <c r="AU2" s="67">
        <v>12</v>
      </c>
      <c r="AV2" s="62">
        <v>1</v>
      </c>
      <c r="AW2" s="63">
        <v>2</v>
      </c>
      <c r="AX2" s="63">
        <v>3</v>
      </c>
      <c r="AY2" s="63">
        <v>4</v>
      </c>
      <c r="AZ2" s="64">
        <v>5</v>
      </c>
      <c r="BA2" s="62">
        <v>6</v>
      </c>
      <c r="BB2" s="62">
        <v>7</v>
      </c>
      <c r="BC2" s="62">
        <v>8</v>
      </c>
      <c r="BD2" s="62">
        <v>9</v>
      </c>
      <c r="BE2" s="62">
        <v>10</v>
      </c>
      <c r="BF2" s="62">
        <v>11</v>
      </c>
      <c r="BG2" s="62">
        <v>12</v>
      </c>
      <c r="BH2" s="58">
        <v>1</v>
      </c>
      <c r="BI2" s="59">
        <v>2</v>
      </c>
      <c r="BJ2" s="59">
        <v>3</v>
      </c>
      <c r="BK2" s="59">
        <v>4</v>
      </c>
      <c r="BL2" s="60">
        <v>5</v>
      </c>
      <c r="BM2" s="58">
        <v>6</v>
      </c>
      <c r="BN2" s="58">
        <v>7</v>
      </c>
      <c r="BO2" s="58">
        <v>8</v>
      </c>
      <c r="BP2" s="58">
        <v>9</v>
      </c>
      <c r="BQ2" s="58">
        <v>10</v>
      </c>
      <c r="BR2" s="58">
        <v>11</v>
      </c>
      <c r="BS2" s="58">
        <v>12</v>
      </c>
    </row>
    <row r="3" spans="1:73" s="2" customFormat="1" ht="18.75" customHeight="1" thickBot="1" x14ac:dyDescent="0.35">
      <c r="B3" s="156" t="str">
        <f>IF($N$4="","",IF($N$8="",$N$4,$N$4&amp;"  ("&amp;N8&amp;")"))</f>
        <v/>
      </c>
      <c r="C3" s="88"/>
      <c r="D3" s="89" t="s">
        <v>22</v>
      </c>
      <c r="E3" s="89" t="s">
        <v>20</v>
      </c>
      <c r="F3" s="89" t="s">
        <v>19</v>
      </c>
      <c r="G3" s="89" t="s">
        <v>21</v>
      </c>
      <c r="H3" s="90" t="s">
        <v>72</v>
      </c>
      <c r="I3" s="91" t="s">
        <v>18</v>
      </c>
      <c r="J3" s="92"/>
      <c r="K3" s="30"/>
      <c r="L3" s="157" t="s">
        <v>62</v>
      </c>
      <c r="M3" s="157"/>
      <c r="N3" s="157"/>
      <c r="O3" s="157"/>
      <c r="P3" s="31"/>
      <c r="Q3" s="18"/>
      <c r="R3" s="43">
        <v>0</v>
      </c>
      <c r="S3" s="44" t="s">
        <v>71</v>
      </c>
      <c r="T3" s="44" t="s">
        <v>65</v>
      </c>
      <c r="U3" s="44" t="s">
        <v>69</v>
      </c>
      <c r="V3" s="44" t="s">
        <v>70</v>
      </c>
      <c r="W3" s="45" t="s">
        <v>11</v>
      </c>
      <c r="X3" s="71" t="s">
        <v>5</v>
      </c>
      <c r="Y3" s="71" t="s">
        <v>6</v>
      </c>
      <c r="Z3" s="71" t="s">
        <v>7</v>
      </c>
      <c r="AA3" s="71" t="s">
        <v>8</v>
      </c>
      <c r="AB3" s="71" t="s">
        <v>9</v>
      </c>
      <c r="AC3" s="71" t="s">
        <v>10</v>
      </c>
      <c r="AD3" s="71" t="s">
        <v>36</v>
      </c>
      <c r="AE3" s="71" t="s">
        <v>26</v>
      </c>
      <c r="AF3" s="71" t="s">
        <v>28</v>
      </c>
      <c r="AG3" s="71" t="s">
        <v>30</v>
      </c>
      <c r="AH3" s="71" t="s">
        <v>32</v>
      </c>
      <c r="AI3" s="71" t="s">
        <v>34</v>
      </c>
      <c r="AJ3" s="50" t="s">
        <v>75</v>
      </c>
      <c r="AK3" s="50" t="s">
        <v>0</v>
      </c>
      <c r="AL3" s="50" t="s">
        <v>1</v>
      </c>
      <c r="AM3" s="50" t="s">
        <v>2</v>
      </c>
      <c r="AN3" s="50" t="s">
        <v>3</v>
      </c>
      <c r="AO3" s="50" t="s">
        <v>4</v>
      </c>
      <c r="AP3" s="50" t="s">
        <v>25</v>
      </c>
      <c r="AQ3" s="50" t="s">
        <v>27</v>
      </c>
      <c r="AR3" s="50" t="s">
        <v>29</v>
      </c>
      <c r="AS3" s="50" t="s">
        <v>31</v>
      </c>
      <c r="AT3" s="50" t="s">
        <v>33</v>
      </c>
      <c r="AU3" s="50" t="s">
        <v>35</v>
      </c>
      <c r="AV3" s="56" t="s">
        <v>77</v>
      </c>
      <c r="AW3" s="56" t="s">
        <v>13</v>
      </c>
      <c r="AX3" s="56" t="s">
        <v>14</v>
      </c>
      <c r="AY3" s="56" t="s">
        <v>15</v>
      </c>
      <c r="AZ3" s="56" t="s">
        <v>16</v>
      </c>
      <c r="BA3" s="56" t="s">
        <v>17</v>
      </c>
      <c r="BB3" s="56" t="s">
        <v>37</v>
      </c>
      <c r="BC3" s="56" t="s">
        <v>38</v>
      </c>
      <c r="BD3" s="56" t="s">
        <v>39</v>
      </c>
      <c r="BE3" s="56" t="s">
        <v>40</v>
      </c>
      <c r="BF3" s="56" t="s">
        <v>41</v>
      </c>
      <c r="BG3" s="56" t="s">
        <v>42</v>
      </c>
      <c r="BH3" s="54" t="s">
        <v>43</v>
      </c>
      <c r="BI3" s="54" t="s">
        <v>44</v>
      </c>
      <c r="BJ3" s="54" t="s">
        <v>45</v>
      </c>
      <c r="BK3" s="54" t="s">
        <v>46</v>
      </c>
      <c r="BL3" s="54" t="s">
        <v>47</v>
      </c>
      <c r="BM3" s="54" t="s">
        <v>48</v>
      </c>
      <c r="BN3" s="54" t="s">
        <v>49</v>
      </c>
      <c r="BO3" s="54" t="s">
        <v>50</v>
      </c>
      <c r="BP3" s="54" t="s">
        <v>51</v>
      </c>
      <c r="BQ3" s="54" t="s">
        <v>52</v>
      </c>
      <c r="BR3" s="54" t="s">
        <v>53</v>
      </c>
      <c r="BS3" s="54" t="s">
        <v>54</v>
      </c>
    </row>
    <row r="4" spans="1:73" s="2" customFormat="1" ht="18.75" customHeight="1" thickTop="1" thickBot="1" x14ac:dyDescent="0.3">
      <c r="B4" s="156"/>
      <c r="C4" s="88"/>
      <c r="D4" s="7">
        <v>0</v>
      </c>
      <c r="E4" s="8">
        <v>42590</v>
      </c>
      <c r="F4" s="5" t="str">
        <f>IFERROR(IF(COUNT(G$4:G4)=0,"",IF(H4="Hold",F3,IF(ISNUMBER(U4),G4,F3+V4))),"")</f>
        <v/>
      </c>
      <c r="G4" s="13"/>
      <c r="H4" s="26"/>
      <c r="I4" s="17"/>
      <c r="J4" s="93"/>
      <c r="K4" s="30"/>
      <c r="L4" s="145" t="s">
        <v>24</v>
      </c>
      <c r="M4" s="145"/>
      <c r="N4" s="147"/>
      <c r="O4" s="147"/>
      <c r="P4" s="32"/>
      <c r="Q4" s="18"/>
      <c r="R4" s="46">
        <v>1</v>
      </c>
      <c r="S4" s="47" t="e">
        <f t="shared" ref="S4:S26" si="0">IF(OR(ISTEXT($G4),ISBLANK($G4)),NA(),$G4)</f>
        <v>#N/A</v>
      </c>
      <c r="T4" s="52" t="s">
        <v>64</v>
      </c>
      <c r="U4" s="52" t="str">
        <f>IF(H4="30 Mins",$N$19,IF(H4="45 Mins",$N$20,IF(H4="60 Mins",$N$21,IF(H4="Alt 1",$N$22,IF(H4="Alt 2",$N$23,IF(H4="Alt 3",$N$24,IF(H4="Alt 4",$N$25,IF(H4="Alt 5",#REF!,IF(H4="Change",V3,"")))))))))</f>
        <v/>
      </c>
      <c r="V4" s="53" t="e">
        <f>IF(COUNT(U$4:U4)=0,NA(),IF(ISNUMBER(U4),U4,V3))</f>
        <v>#N/A</v>
      </c>
      <c r="W4" s="48" t="e">
        <f t="shared" ref="W4:W26" si="1">IF(ISNUMBER(U4),E4-3,NA())</f>
        <v>#N/A</v>
      </c>
      <c r="X4" s="72" t="str">
        <f>IF(AND(ISNUMBER($S4),COUNT($U$4:$U4)=X$2),$S4,"")</f>
        <v/>
      </c>
      <c r="Y4" s="72" t="str">
        <f>IF(AND(ISNUMBER($S4),COUNT($U$4:$U4)=Y$2),$S4,"")</f>
        <v/>
      </c>
      <c r="Z4" s="72" t="str">
        <f>IF(AND(ISNUMBER($S4),COUNT($U$4:$U4)=Z$2),$S4,"")</f>
        <v/>
      </c>
      <c r="AA4" s="72" t="str">
        <f>IF(AND(ISNUMBER($S4),COUNT($U$4:$U4)=AA$2),$S4,"")</f>
        <v/>
      </c>
      <c r="AB4" s="72" t="str">
        <f>IF(AND(ISNUMBER($S4),COUNT($U$4:$U4)=AB$2),$S4,"")</f>
        <v/>
      </c>
      <c r="AC4" s="72" t="str">
        <f>IF(AND(ISNUMBER($S4),COUNT($U$4:$U4)=AC$2),$S4,"")</f>
        <v/>
      </c>
      <c r="AD4" s="72" t="str">
        <f>IF(AND(ISNUMBER($S4),COUNT($U$4:$U4)=AD$2),$S4,"")</f>
        <v/>
      </c>
      <c r="AE4" s="72" t="str">
        <f>IF(AND(ISNUMBER($S4),COUNT($U$4:$U4)=AE$2),$S4,"")</f>
        <v/>
      </c>
      <c r="AF4" s="72" t="str">
        <f>IF(AND(ISNUMBER($S4),COUNT($U$4:$U4)=AF$2),$S4,"")</f>
        <v/>
      </c>
      <c r="AG4" s="72" t="str">
        <f>IF(AND(ISNUMBER($S4),COUNT($U$4:$U4)=AG$2),$S4,"")</f>
        <v/>
      </c>
      <c r="AH4" s="72" t="str">
        <f>IF(AND(ISNUMBER($S4),COUNT($U$4:$U4)=AH$2),$S4,"")</f>
        <v/>
      </c>
      <c r="AI4" s="72" t="str">
        <f>IF(AND(ISNUMBER($S4),COUNT($U$4:$U4)=AI$2),$S4,"")</f>
        <v/>
      </c>
      <c r="AJ4" s="51" t="e">
        <f>IFERROR(IF(COUNT($U$4:$U4)&lt;&gt;AJ$2,NA(),SLOPE(X$4:X$26,$R$4:$R$26)*($R4-COUNTIF(BH$4:BH4,"Hold"))+INTERCEPT(X$4:X$26,$R$4:$R$26)),NA())</f>
        <v>#N/A</v>
      </c>
      <c r="AK4" s="51" t="e">
        <f>IFERROR(IF(COUNT($U$4:$U4)&lt;&gt;AK$2,NA(),SLOPE(Y$4:Y$26,$R$4:$R$26)*($R4-COUNTIF(BI$4:BI4,"Hold"))+INTERCEPT(Y$4:Y$26,$R$4:$R$26)),NA())</f>
        <v>#N/A</v>
      </c>
      <c r="AL4" s="51" t="e">
        <f>IFERROR(IF(COUNT($U$4:$U4)&lt;&gt;AL$2,NA(),SLOPE(Z$4:Z$26,$R$4:$R$26)*($R4-COUNTIF(BJ$4:BJ4,"Hold"))+INTERCEPT(Z$4:Z$26,$R$4:$R$26)),NA())</f>
        <v>#N/A</v>
      </c>
      <c r="AM4" s="51" t="e">
        <f>IFERROR(IF(COUNT($U$4:$U4)&lt;&gt;AM$2,NA(),SLOPE(AA$4:AA$26,$R$4:$R$26)*($R4-COUNTIF(BK$4:BK4,"Hold"))+INTERCEPT(AA$4:AA$26,$R$4:$R$26)),NA())</f>
        <v>#N/A</v>
      </c>
      <c r="AN4" s="51" t="e">
        <f>IFERROR(IF(COUNT($U$4:$U4)&lt;&gt;AN$2,NA(),SLOPE(AB$4:AB$26,$R$4:$R$26)*($R4-COUNTIF(BL$4:BL4,"Hold"))+INTERCEPT(AB$4:AB$26,$R$4:$R$26)),NA())</f>
        <v>#N/A</v>
      </c>
      <c r="AO4" s="51" t="e">
        <f>IFERROR(IF(COUNT($U$4:$U4)&lt;&gt;AO$2,NA(),SLOPE(AC$4:AC$26,$R$4:$R$26)*($R4-COUNTIF(BM$4:BM4,"Hold"))+INTERCEPT(AC$4:AC$26,$R$4:$R$26)),NA())</f>
        <v>#N/A</v>
      </c>
      <c r="AP4" s="51" t="e">
        <f>IFERROR(IF(COUNT($U$4:$U4)&lt;&gt;AP$2,NA(),SLOPE(AD$4:AD$26,$R$4:$R$26)*($R4-COUNTIF(BN$4:BN4,"Hold"))+INTERCEPT(AD$4:AD$26,$R$4:$R$26)),NA())</f>
        <v>#N/A</v>
      </c>
      <c r="AQ4" s="51" t="e">
        <f>IFERROR(IF(COUNT($U$4:$U4)&lt;&gt;AQ$2,NA(),SLOPE(AE$4:AE$26,$R$4:$R$26)*($R4-COUNTIF(BO$4:BO4,"Hold"))+INTERCEPT(AE$4:AE$26,$R$4:$R$26)),NA())</f>
        <v>#N/A</v>
      </c>
      <c r="AR4" s="51" t="e">
        <f>IFERROR(IF(COUNT($U$4:$U4)&lt;&gt;AR$2,NA(),SLOPE(AF$4:AF$26,$R$4:$R$26)*($R4-COUNTIF(BP$4:BP4,"Hold"))+INTERCEPT(AF$4:AF$26,$R$4:$R$26)),NA())</f>
        <v>#N/A</v>
      </c>
      <c r="AS4" s="51" t="e">
        <f>IFERROR(IF(COUNT($U$4:$U4)&lt;&gt;AS$2,NA(),SLOPE(AG$4:AG$26,$R$4:$R$26)*($R4-COUNTIF(BQ$4:BQ4,"Hold"))+INTERCEPT(AG$4:AG$26,$R$4:$R$26)),NA())</f>
        <v>#N/A</v>
      </c>
      <c r="AT4" s="51" t="e">
        <f>IFERROR(IF(COUNT($U$4:$U4)&lt;&gt;AT$2,NA(),SLOPE(AH$4:AH$26,$R$4:$R$26)*($R4-COUNTIF(BR$4:BR4,"Hold"))+INTERCEPT(AH$4:AH$26,$R$4:$R$26)),NA())</f>
        <v>#N/A</v>
      </c>
      <c r="AU4" s="51" t="e">
        <f>IFERROR(IF(COUNT($U$4:$U4)&lt;&gt;AU$2,NA(),SLOPE(AI$4:AI$26,$R$4:$R$26)*($R4-COUNTIF(BS$4:BS4,"Hold"))+INTERCEPT(AI$4:AI$26,$R$4:$R$26)),NA())</f>
        <v>#N/A</v>
      </c>
      <c r="AV4" s="57" t="e">
        <f>IF(AND(ISNUMBER($U4),COUNT($U$4:$U4)=AV$2),$G4,IF($H4="Hold",AV3,IF(COUNT($U$4:$U4)=AV$2,$V4+AV3,NA())))</f>
        <v>#N/A</v>
      </c>
      <c r="AW4" s="57" t="e">
        <f>IF(AND(ISNUMBER($U4),COUNT($U$4:$U4)=AW$2),$G4,IF($H4="Hold",AW3,IF(COUNT($U$4:$U4)=AW$2,$V4+AW3,NA())))</f>
        <v>#N/A</v>
      </c>
      <c r="AX4" s="57" t="e">
        <f>IF(AND(ISNUMBER($U4),COUNT($U$4:$U4)=AX$2),$G4,IF($H4="Hold",AX3,IF(COUNT($U$4:$U4)=AX$2,$V4+AX3,NA())))</f>
        <v>#N/A</v>
      </c>
      <c r="AY4" s="57" t="e">
        <f>IF(AND(ISNUMBER($U4),COUNT($U$4:$U4)=AY$2),$G4,IF($H4="Hold",AY3,IF(COUNT($U$4:$U4)=AY$2,$V4+AY3,NA())))</f>
        <v>#N/A</v>
      </c>
      <c r="AZ4" s="57" t="e">
        <f>IF(AND(ISNUMBER($U4),COUNT($U$4:$U4)=AZ$2),$G4,IF($H4="Hold",AZ3,IF(COUNT($U$4:$U4)=AZ$2,$V4+AZ3,NA())))</f>
        <v>#N/A</v>
      </c>
      <c r="BA4" s="57" t="e">
        <f>IF(AND(ISNUMBER($U4),COUNT($U$4:$U4)=BA$2),$G4,IF($H4="Hold",BA3,IF(COUNT($U$4:$U4)=BA$2,$V4+BA3,NA())))</f>
        <v>#N/A</v>
      </c>
      <c r="BB4" s="57" t="e">
        <f>IF(AND(ISNUMBER($U4),COUNT($U$4:$U4)=BB$2),$G4,IF($H4="Hold",BB3,IF(COUNT($U$4:$U4)=BB$2,$V4+BB3,NA())))</f>
        <v>#N/A</v>
      </c>
      <c r="BC4" s="57" t="e">
        <f>IF(AND(ISNUMBER($U4),COUNT($U$4:$U4)=BC$2),$G4,IF($H4="Hold",BC3,IF(COUNT($U$4:$U4)=BC$2,$V4+BC3,NA())))</f>
        <v>#N/A</v>
      </c>
      <c r="BD4" s="57" t="e">
        <f>IF(AND(ISNUMBER($U4),COUNT($U$4:$U4)=BD$2),$G4,IF($H4="Hold",BD3,IF(COUNT($U$4:$U4)=BD$2,$V4+BD3,NA())))</f>
        <v>#N/A</v>
      </c>
      <c r="BE4" s="57" t="e">
        <f>IF(AND(ISNUMBER($U4),COUNT($U$4:$U4)=BE$2),$G4,IF($H4="Hold",BE3,IF(COUNT($U$4:$U4)=BE$2,$V4+BE3,NA())))</f>
        <v>#N/A</v>
      </c>
      <c r="BF4" s="57" t="e">
        <f>IF(AND(ISNUMBER($U4),COUNT($U$4:$U4)=BF$2),$G4,IF($H4="Hold",BF3,IF(COUNT($U$4:$U4)=BF$2,$V4+BF3,NA())))</f>
        <v>#N/A</v>
      </c>
      <c r="BG4" s="57" t="e">
        <f>IF(AND(ISNUMBER($U4),COUNT($U$4:$U4)=BG$2),$G4,IF($H4="Hold",BG3,IF(COUNT($U$4:$U4)=BG$2,$V4+BG3,NA())))</f>
        <v>#N/A</v>
      </c>
      <c r="BH4" s="55" t="e">
        <f>IF(AND(COUNT($U$4:$U4)=BH$2,$H4="Hold"),"Hold",NA())</f>
        <v>#N/A</v>
      </c>
      <c r="BI4" s="55" t="e">
        <f>IF(AND(COUNT($U$4:$U4)=BI$2,$H4="Hold"),"Hold",NA())</f>
        <v>#N/A</v>
      </c>
      <c r="BJ4" s="55" t="e">
        <f>IF(AND(COUNT($U$4:$U4)=BJ$2,$H4="Hold"),"Hold",NA())</f>
        <v>#N/A</v>
      </c>
      <c r="BK4" s="55" t="e">
        <f>IF(AND(COUNT($U$4:$U4)=BK$2,$H4="Hold"),"Hold",NA())</f>
        <v>#N/A</v>
      </c>
      <c r="BL4" s="55" t="e">
        <f>IF(AND(COUNT($U$4:$U4)=BL$2,$H4="Hold"),"Hold",NA())</f>
        <v>#N/A</v>
      </c>
      <c r="BM4" s="55" t="e">
        <f>IF(AND(COUNT($U$4:$U4)=BM$2,$H4="Hold"),"Hold",NA())</f>
        <v>#N/A</v>
      </c>
      <c r="BN4" s="55" t="e">
        <f>IF(AND(COUNT($U$4:$U4)=BN$2,$H4="Hold"),"Hold",NA())</f>
        <v>#N/A</v>
      </c>
      <c r="BO4" s="55" t="e">
        <f>IF(AND(COUNT($U$4:$U4)=BO$2,$H4="Hold"),"Hold",NA())</f>
        <v>#N/A</v>
      </c>
      <c r="BP4" s="55" t="e">
        <f>IF(AND(COUNT($U$4:$U4)=BP$2,$H4="Hold"),"Hold",NA())</f>
        <v>#N/A</v>
      </c>
      <c r="BQ4" s="55" t="e">
        <f>IF(AND(COUNT($U$4:$U4)=BQ$2,$H4="Hold"),"Hold",NA())</f>
        <v>#N/A</v>
      </c>
      <c r="BR4" s="55" t="e">
        <f>IF(AND(COUNT($U$4:$U4)=BR$2,$H4="Hold"),"Hold",NA())</f>
        <v>#N/A</v>
      </c>
      <c r="BS4" s="55" t="e">
        <f>IF(AND(COUNT($U$4:$U4)=BS$2,$H4="Hold"),"Hold",NA())</f>
        <v>#N/A</v>
      </c>
    </row>
    <row r="5" spans="1:73" s="2" customFormat="1" ht="18.75" customHeight="1" thickTop="1" thickBot="1" x14ac:dyDescent="0.3">
      <c r="B5" s="21"/>
      <c r="C5" s="88"/>
      <c r="D5" s="9">
        <f>D4+2</f>
        <v>2</v>
      </c>
      <c r="E5" s="10">
        <f>E4+14</f>
        <v>42604</v>
      </c>
      <c r="F5" s="5" t="str">
        <f>IFERROR(IF(COUNT(G$4:G5)=0,"",IF(H5="Hold",F4,IF(ISNUMBER(U5),G5,F4+V5))),"")</f>
        <v/>
      </c>
      <c r="G5" s="13"/>
      <c r="H5" s="27"/>
      <c r="I5" s="17"/>
      <c r="J5" s="93"/>
      <c r="K5" s="30"/>
      <c r="L5" s="144" t="s">
        <v>12</v>
      </c>
      <c r="M5" s="144"/>
      <c r="N5" s="159"/>
      <c r="O5" s="159"/>
      <c r="P5" s="33"/>
      <c r="R5" s="46">
        <v>2</v>
      </c>
      <c r="S5" s="47" t="e">
        <f t="shared" si="0"/>
        <v>#N/A</v>
      </c>
      <c r="T5" s="47" t="s">
        <v>55</v>
      </c>
      <c r="U5" s="52" t="str">
        <f>IF(H5="30 Mins",$N$19,IF(H5="45 Mins",$N$20,IF(H5="60 Mins",$N$21,IF(H5="Alt 1",$N$22,IF(H5="Alt 2",$N$23,IF(H5="Alt 3",$N$24,IF(H5="Alt 4",$N$25,IF(H5="Alt 5",#REF!,IF(H5="Change",V4,"")))))))))</f>
        <v/>
      </c>
      <c r="V5" s="53" t="e">
        <f>IF(COUNT(U$4:U5)=0,NA(),IF(ISNUMBER(U5),U5,V4))</f>
        <v>#N/A</v>
      </c>
      <c r="W5" s="48" t="e">
        <f t="shared" si="1"/>
        <v>#N/A</v>
      </c>
      <c r="X5" s="72" t="str">
        <f>IF(AND(ISNUMBER($S5),COUNT($U$4:$U5)=X$2),$S5,"")</f>
        <v/>
      </c>
      <c r="Y5" s="72" t="str">
        <f>IF(AND(ISNUMBER($S5),COUNT($U$4:$U5)=Y$2),$S5,"")</f>
        <v/>
      </c>
      <c r="Z5" s="72" t="str">
        <f>IF(AND(ISNUMBER($S5),COUNT($U$4:$U5)=Z$2),$S5,"")</f>
        <v/>
      </c>
      <c r="AA5" s="72" t="str">
        <f>IF(AND(ISNUMBER($S5),COUNT($U$4:$U5)=AA$2),$S5,"")</f>
        <v/>
      </c>
      <c r="AB5" s="72" t="str">
        <f>IF(AND(ISNUMBER($S5),COUNT($U$4:$U5)=AB$2),$S5,"")</f>
        <v/>
      </c>
      <c r="AC5" s="72" t="str">
        <f>IF(AND(ISNUMBER($S5),COUNT($U$4:$U5)=AC$2),$S5,"")</f>
        <v/>
      </c>
      <c r="AD5" s="72" t="str">
        <f>IF(AND(ISNUMBER($S5),COUNT($U$4:$U5)=AD$2),$S5,"")</f>
        <v/>
      </c>
      <c r="AE5" s="72" t="str">
        <f>IF(AND(ISNUMBER($S5),COUNT($U$4:$U5)=AE$2),$S5,"")</f>
        <v/>
      </c>
      <c r="AF5" s="72" t="str">
        <f>IF(AND(ISNUMBER($S5),COUNT($U$4:$U5)=AF$2),$S5,"")</f>
        <v/>
      </c>
      <c r="AG5" s="72" t="str">
        <f>IF(AND(ISNUMBER($S5),COUNT($U$4:$U5)=AG$2),$S5,"")</f>
        <v/>
      </c>
      <c r="AH5" s="72" t="str">
        <f>IF(AND(ISNUMBER($S5),COUNT($U$4:$U5)=AH$2),$S5,"")</f>
        <v/>
      </c>
      <c r="AI5" s="72" t="str">
        <f>IF(AND(ISNUMBER($S5),COUNT($U$4:$U5)=AI$2),$S5,"")</f>
        <v/>
      </c>
      <c r="AJ5" s="51" t="e">
        <f>IFERROR(IF(COUNT($U$4:$U5)&lt;&gt;AJ$2,NA(),SLOPE(X$4:X$26,$R$4:$R$26)*($R5-COUNTIF(BH$4:BH5,"Hold"))+INTERCEPT(X$4:X$26,$R$4:$R$26)),NA())</f>
        <v>#N/A</v>
      </c>
      <c r="AK5" s="51" t="e">
        <f>IFERROR(IF(COUNT($U$4:$U5)&lt;&gt;AK$2,NA(),SLOPE(Y$4:Y$26,$R$4:$R$26)*($R5-COUNTIF(BI$4:BI5,"Hold"))+INTERCEPT(Y$4:Y$26,$R$4:$R$26)),NA())</f>
        <v>#N/A</v>
      </c>
      <c r="AL5" s="51" t="e">
        <f>IFERROR(IF(COUNT($U$4:$U5)&lt;&gt;AL$2,NA(),SLOPE(Z$4:Z$26,$R$4:$R$26)*($R5-COUNTIF(BJ$4:BJ5,"Hold"))+INTERCEPT(Z$4:Z$26,$R$4:$R$26)),NA())</f>
        <v>#N/A</v>
      </c>
      <c r="AM5" s="51" t="e">
        <f>IFERROR(IF(COUNT($U$4:$U5)&lt;&gt;AM$2,NA(),SLOPE(AA$4:AA$26,$R$4:$R$26)*($R5-COUNTIF(BK$4:BK5,"Hold"))+INTERCEPT(AA$4:AA$26,$R$4:$R$26)),NA())</f>
        <v>#N/A</v>
      </c>
      <c r="AN5" s="51" t="e">
        <f>IFERROR(IF(COUNT($U$4:$U5)&lt;&gt;AN$2,NA(),SLOPE(AB$4:AB$26,$R$4:$R$26)*($R5-COUNTIF(BL$4:BL5,"Hold"))+INTERCEPT(AB$4:AB$26,$R$4:$R$26)),NA())</f>
        <v>#N/A</v>
      </c>
      <c r="AO5" s="51" t="e">
        <f>IFERROR(IF(COUNT($U$4:$U5)&lt;&gt;AO$2,NA(),SLOPE(AC$4:AC$26,$R$4:$R$26)*($R5-COUNTIF(BM$4:BM5,"Hold"))+INTERCEPT(AC$4:AC$26,$R$4:$R$26)),NA())</f>
        <v>#N/A</v>
      </c>
      <c r="AP5" s="51" t="e">
        <f>IFERROR(IF(COUNT($U$4:$U5)&lt;&gt;AP$2,NA(),SLOPE(AD$4:AD$26,$R$4:$R$26)*($R5-COUNTIF(BN$4:BN5,"Hold"))+INTERCEPT(AD$4:AD$26,$R$4:$R$26)),NA())</f>
        <v>#N/A</v>
      </c>
      <c r="AQ5" s="51" t="e">
        <f>IFERROR(IF(COUNT($U$4:$U5)&lt;&gt;AQ$2,NA(),SLOPE(AE$4:AE$26,$R$4:$R$26)*($R5-COUNTIF(BO$4:BO5,"Hold"))+INTERCEPT(AE$4:AE$26,$R$4:$R$26)),NA())</f>
        <v>#N/A</v>
      </c>
      <c r="AR5" s="51" t="e">
        <f>IFERROR(IF(COUNT($U$4:$U5)&lt;&gt;AR$2,NA(),SLOPE(AF$4:AF$26,$R$4:$R$26)*($R5-COUNTIF(BP$4:BP5,"Hold"))+INTERCEPT(AF$4:AF$26,$R$4:$R$26)),NA())</f>
        <v>#N/A</v>
      </c>
      <c r="AS5" s="51" t="e">
        <f>IFERROR(IF(COUNT($U$4:$U5)&lt;&gt;AS$2,NA(),SLOPE(AG$4:AG$26,$R$4:$R$26)*($R5-COUNTIF(BQ$4:BQ5,"Hold"))+INTERCEPT(AG$4:AG$26,$R$4:$R$26)),NA())</f>
        <v>#N/A</v>
      </c>
      <c r="AT5" s="51" t="e">
        <f>IFERROR(IF(COUNT($U$4:$U5)&lt;&gt;AT$2,NA(),SLOPE(AH$4:AH$26,$R$4:$R$26)*($R5-COUNTIF(BR$4:BR5,"Hold"))+INTERCEPT(AH$4:AH$26,$R$4:$R$26)),NA())</f>
        <v>#N/A</v>
      </c>
      <c r="AU5" s="51" t="e">
        <f>IFERROR(IF(COUNT($U$4:$U5)&lt;&gt;AU$2,NA(),SLOPE(AI$4:AI$26,$R$4:$R$26)*($R5-COUNTIF(BS$4:BS5,"Hold"))+INTERCEPT(AI$4:AI$26,$R$4:$R$26)),NA())</f>
        <v>#N/A</v>
      </c>
      <c r="AV5" s="57" t="e">
        <f>IF(AND(ISNUMBER($U5),COUNT($U$4:$U5)=AV$2),$G5,IF($H5="Hold",AV4,IF(COUNT($U$4:$U5)=AV$2,$V5+AV4,NA())))</f>
        <v>#N/A</v>
      </c>
      <c r="AW5" s="57" t="e">
        <f>IF(AND(ISNUMBER($U5),COUNT($U$4:$U5)=AW$2),$G5,IF($H5="Hold",AW4,IF(COUNT($U$4:$U5)=AW$2,$V5+AW4,NA())))</f>
        <v>#N/A</v>
      </c>
      <c r="AX5" s="57" t="e">
        <f>IF(AND(ISNUMBER($U5),COUNT($U$4:$U5)=AX$2),$G5,IF($H5="Hold",AX4,IF(COUNT($U$4:$U5)=AX$2,$V5+AX4,NA())))</f>
        <v>#N/A</v>
      </c>
      <c r="AY5" s="57" t="e">
        <f>IF(AND(ISNUMBER($U5),COUNT($U$4:$U5)=AY$2),$G5,IF($H5="Hold",AY4,IF(COUNT($U$4:$U5)=AY$2,$V5+AY4,NA())))</f>
        <v>#N/A</v>
      </c>
      <c r="AZ5" s="57" t="e">
        <f>IF(AND(ISNUMBER($U5),COUNT($U$4:$U5)=AZ$2),$G5,IF($H5="Hold",AZ4,IF(COUNT($U$4:$U5)=AZ$2,$V5+AZ4,NA())))</f>
        <v>#N/A</v>
      </c>
      <c r="BA5" s="57" t="e">
        <f>IF(AND(ISNUMBER($U5),COUNT($U$4:$U5)=BA$2),$G5,IF($H5="Hold",BA4,IF(COUNT($U$4:$U5)=BA$2,$V5+BA4,NA())))</f>
        <v>#N/A</v>
      </c>
      <c r="BB5" s="57" t="e">
        <f>IF(AND(ISNUMBER($U5),COUNT($U$4:$U5)=BB$2),$G5,IF($H5="Hold",BB4,IF(COUNT($U$4:$U5)=BB$2,$V5+BB4,NA())))</f>
        <v>#N/A</v>
      </c>
      <c r="BC5" s="57" t="e">
        <f>IF(AND(ISNUMBER($U5),COUNT($U$4:$U5)=BC$2),$G5,IF($H5="Hold",BC4,IF(COUNT($U$4:$U5)=BC$2,$V5+BC4,NA())))</f>
        <v>#N/A</v>
      </c>
      <c r="BD5" s="57" t="e">
        <f>IF(AND(ISNUMBER($U5),COUNT($U$4:$U5)=BD$2),$G5,IF($H5="Hold",BD4,IF(COUNT($U$4:$U5)=BD$2,$V5+BD4,NA())))</f>
        <v>#N/A</v>
      </c>
      <c r="BE5" s="57" t="e">
        <f>IF(AND(ISNUMBER($U5),COUNT($U$4:$U5)=BE$2),$G5,IF($H5="Hold",BE4,IF(COUNT($U$4:$U5)=BE$2,$V5+BE4,NA())))</f>
        <v>#N/A</v>
      </c>
      <c r="BF5" s="57" t="e">
        <f>IF(AND(ISNUMBER($U5),COUNT($U$4:$U5)=BF$2),$G5,IF($H5="Hold",BF4,IF(COUNT($U$4:$U5)=BF$2,$V5+BF4,NA())))</f>
        <v>#N/A</v>
      </c>
      <c r="BG5" s="57" t="e">
        <f>IF(AND(ISNUMBER($U5),COUNT($U$4:$U5)=BG$2),$G5,IF($H5="Hold",BG4,IF(COUNT($U$4:$U5)=BG$2,$V5+BG4,NA())))</f>
        <v>#N/A</v>
      </c>
      <c r="BH5" s="55" t="e">
        <f>IF(AND(COUNT($U$4:$U5)=BH$2,$H5="Hold"),"Hold",NA())</f>
        <v>#N/A</v>
      </c>
      <c r="BI5" s="55" t="e">
        <f>IF(AND(COUNT($U$4:$U5)=BI$2,$H5="Hold"),"Hold",NA())</f>
        <v>#N/A</v>
      </c>
      <c r="BJ5" s="55" t="e">
        <f>IF(AND(COUNT($U$4:$U5)=BJ$2,$H5="Hold"),"Hold",NA())</f>
        <v>#N/A</v>
      </c>
      <c r="BK5" s="55" t="e">
        <f>IF(AND(COUNT($U$4:$U5)=BK$2,$H5="Hold"),"Hold",NA())</f>
        <v>#N/A</v>
      </c>
      <c r="BL5" s="55" t="e">
        <f>IF(AND(COUNT($U$4:$U5)=BL$2,$H5="Hold"),"Hold",NA())</f>
        <v>#N/A</v>
      </c>
      <c r="BM5" s="55" t="e">
        <f>IF(AND(COUNT($U$4:$U5)=BM$2,$H5="Hold"),"Hold",NA())</f>
        <v>#N/A</v>
      </c>
      <c r="BN5" s="55" t="e">
        <f>IF(AND(COUNT($U$4:$U5)=BN$2,$H5="Hold"),"Hold",NA())</f>
        <v>#N/A</v>
      </c>
      <c r="BO5" s="55" t="e">
        <f>IF(AND(COUNT($U$4:$U5)=BO$2,$H5="Hold"),"Hold",NA())</f>
        <v>#N/A</v>
      </c>
      <c r="BP5" s="55" t="e">
        <f>IF(AND(COUNT($U$4:$U5)=BP$2,$H5="Hold"),"Hold",NA())</f>
        <v>#N/A</v>
      </c>
      <c r="BQ5" s="55" t="e">
        <f>IF(AND(COUNT($U$4:$U5)=BQ$2,$H5="Hold"),"Hold",NA())</f>
        <v>#N/A</v>
      </c>
      <c r="BR5" s="55" t="e">
        <f>IF(AND(COUNT($U$4:$U5)=BR$2,$H5="Hold"),"Hold",NA())</f>
        <v>#N/A</v>
      </c>
      <c r="BS5" s="55" t="e">
        <f>IF(AND(COUNT($U$4:$U5)=BS$2,$H5="Hold"),"Hold",NA())</f>
        <v>#N/A</v>
      </c>
    </row>
    <row r="6" spans="1:73" s="94" customFormat="1" ht="18.75" customHeight="1" thickTop="1" x14ac:dyDescent="0.25">
      <c r="B6" s="22"/>
      <c r="C6" s="95"/>
      <c r="D6" s="9">
        <f t="shared" ref="D6:D26" si="2">D5+2</f>
        <v>4</v>
      </c>
      <c r="E6" s="10">
        <f t="shared" ref="E6:E26" si="3">E5+14</f>
        <v>42618</v>
      </c>
      <c r="F6" s="5" t="str">
        <f>IFERROR(IF(COUNT(G$4:G6)=0,"",IF(H6="Hold",F5,IF(ISNUMBER(U6),G6,F5+V6))),"")</f>
        <v/>
      </c>
      <c r="G6" s="13"/>
      <c r="H6" s="27"/>
      <c r="I6" s="17"/>
      <c r="J6" s="93"/>
      <c r="K6" s="34"/>
      <c r="L6" s="74"/>
      <c r="M6" s="74"/>
      <c r="N6" s="75"/>
      <c r="O6" s="75"/>
      <c r="P6" s="35"/>
      <c r="R6" s="46">
        <v>3</v>
      </c>
      <c r="S6" s="47" t="e">
        <f t="shared" si="0"/>
        <v>#N/A</v>
      </c>
      <c r="T6" s="47" t="s">
        <v>66</v>
      </c>
      <c r="U6" s="52" t="str">
        <f>IF(H6="30 Mins",$N$19,IF(H6="45 Mins",$N$20,IF(H6="60 Mins",$N$21,IF(H6="Alt 1",$N$22,IF(H6="Alt 2",$N$23,IF(H6="Alt 3",$N$24,IF(H6="Alt 4",$N$25,IF(H6="Alt 5",#REF!,IF(H6="Change",V5,"")))))))))</f>
        <v/>
      </c>
      <c r="V6" s="53" t="e">
        <f>IF(COUNT(U$4:U6)=0,NA(),IF(ISNUMBER(U6),U6,V5))</f>
        <v>#N/A</v>
      </c>
      <c r="W6" s="48" t="e">
        <f t="shared" si="1"/>
        <v>#N/A</v>
      </c>
      <c r="X6" s="72" t="str">
        <f>IF(AND(ISNUMBER($S6),COUNT($U$4:$U6)=X$2),$S6,"")</f>
        <v/>
      </c>
      <c r="Y6" s="72" t="str">
        <f>IF(AND(ISNUMBER($S6),COUNT($U$4:$U6)=Y$2),$S6,"")</f>
        <v/>
      </c>
      <c r="Z6" s="72" t="str">
        <f>IF(AND(ISNUMBER($S6),COUNT($U$4:$U6)=Z$2),$S6,"")</f>
        <v/>
      </c>
      <c r="AA6" s="72" t="str">
        <f>IF(AND(ISNUMBER($S6),COUNT($U$4:$U6)=AA$2),$S6,"")</f>
        <v/>
      </c>
      <c r="AB6" s="72" t="str">
        <f>IF(AND(ISNUMBER($S6),COUNT($U$4:$U6)=AB$2),$S6,"")</f>
        <v/>
      </c>
      <c r="AC6" s="72" t="str">
        <f>IF(AND(ISNUMBER($S6),COUNT($U$4:$U6)=AC$2),$S6,"")</f>
        <v/>
      </c>
      <c r="AD6" s="72" t="str">
        <f>IF(AND(ISNUMBER($S6),COUNT($U$4:$U6)=AD$2),$S6,"")</f>
        <v/>
      </c>
      <c r="AE6" s="72" t="str">
        <f>IF(AND(ISNUMBER($S6),COUNT($U$4:$U6)=AE$2),$S6,"")</f>
        <v/>
      </c>
      <c r="AF6" s="72" t="str">
        <f>IF(AND(ISNUMBER($S6),COUNT($U$4:$U6)=AF$2),$S6,"")</f>
        <v/>
      </c>
      <c r="AG6" s="72" t="str">
        <f>IF(AND(ISNUMBER($S6),COUNT($U$4:$U6)=AG$2),$S6,"")</f>
        <v/>
      </c>
      <c r="AH6" s="72" t="str">
        <f>IF(AND(ISNUMBER($S6),COUNT($U$4:$U6)=AH$2),$S6,"")</f>
        <v/>
      </c>
      <c r="AI6" s="72" t="str">
        <f>IF(AND(ISNUMBER($S6),COUNT($U$4:$U6)=AI$2),$S6,"")</f>
        <v/>
      </c>
      <c r="AJ6" s="51" t="e">
        <f>IFERROR(IF(COUNT($U$4:$U6)&lt;&gt;AJ$2,NA(),SLOPE(X$4:X$26,$R$4:$R$26)*($R6-COUNTIF(BH$4:BH6,"Hold"))+INTERCEPT(X$4:X$26,$R$4:$R$26)),NA())</f>
        <v>#N/A</v>
      </c>
      <c r="AK6" s="51" t="e">
        <f>IFERROR(IF(COUNT($U$4:$U6)&lt;&gt;AK$2,NA(),SLOPE(Y$4:Y$26,$R$4:$R$26)*($R6-COUNTIF(BI$4:BI6,"Hold"))+INTERCEPT(Y$4:Y$26,$R$4:$R$26)),NA())</f>
        <v>#N/A</v>
      </c>
      <c r="AL6" s="51" t="e">
        <f>IFERROR(IF(COUNT($U$4:$U6)&lt;&gt;AL$2,NA(),SLOPE(Z$4:Z$26,$R$4:$R$26)*($R6-COUNTIF(BJ$4:BJ6,"Hold"))+INTERCEPT(Z$4:Z$26,$R$4:$R$26)),NA())</f>
        <v>#N/A</v>
      </c>
      <c r="AM6" s="51" t="e">
        <f>IFERROR(IF(COUNT($U$4:$U6)&lt;&gt;AM$2,NA(),SLOPE(AA$4:AA$26,$R$4:$R$26)*($R6-COUNTIF(BK$4:BK6,"Hold"))+INTERCEPT(AA$4:AA$26,$R$4:$R$26)),NA())</f>
        <v>#N/A</v>
      </c>
      <c r="AN6" s="51" t="e">
        <f>IFERROR(IF(COUNT($U$4:$U6)&lt;&gt;AN$2,NA(),SLOPE(AB$4:AB$26,$R$4:$R$26)*($R6-COUNTIF(BL$4:BL6,"Hold"))+INTERCEPT(AB$4:AB$26,$R$4:$R$26)),NA())</f>
        <v>#N/A</v>
      </c>
      <c r="AO6" s="51" t="e">
        <f>IFERROR(IF(COUNT($U$4:$U6)&lt;&gt;AO$2,NA(),SLOPE(AC$4:AC$26,$R$4:$R$26)*($R6-COUNTIF(BM$4:BM6,"Hold"))+INTERCEPT(AC$4:AC$26,$R$4:$R$26)),NA())</f>
        <v>#N/A</v>
      </c>
      <c r="AP6" s="51" t="e">
        <f>IFERROR(IF(COUNT($U$4:$U6)&lt;&gt;AP$2,NA(),SLOPE(AD$4:AD$26,$R$4:$R$26)*($R6-COUNTIF(BN$4:BN6,"Hold"))+INTERCEPT(AD$4:AD$26,$R$4:$R$26)),NA())</f>
        <v>#N/A</v>
      </c>
      <c r="AQ6" s="51" t="e">
        <f>IFERROR(IF(COUNT($U$4:$U6)&lt;&gt;AQ$2,NA(),SLOPE(AE$4:AE$26,$R$4:$R$26)*($R6-COUNTIF(BO$4:BO6,"Hold"))+INTERCEPT(AE$4:AE$26,$R$4:$R$26)),NA())</f>
        <v>#N/A</v>
      </c>
      <c r="AR6" s="51" t="e">
        <f>IFERROR(IF(COUNT($U$4:$U6)&lt;&gt;AR$2,NA(),SLOPE(AF$4:AF$26,$R$4:$R$26)*($R6-COUNTIF(BP$4:BP6,"Hold"))+INTERCEPT(AF$4:AF$26,$R$4:$R$26)),NA())</f>
        <v>#N/A</v>
      </c>
      <c r="AS6" s="51" t="e">
        <f>IFERROR(IF(COUNT($U$4:$U6)&lt;&gt;AS$2,NA(),SLOPE(AG$4:AG$26,$R$4:$R$26)*($R6-COUNTIF(BQ$4:BQ6,"Hold"))+INTERCEPT(AG$4:AG$26,$R$4:$R$26)),NA())</f>
        <v>#N/A</v>
      </c>
      <c r="AT6" s="51" t="e">
        <f>IFERROR(IF(COUNT($U$4:$U6)&lt;&gt;AT$2,NA(),SLOPE(AH$4:AH$26,$R$4:$R$26)*($R6-COUNTIF(BR$4:BR6,"Hold"))+INTERCEPT(AH$4:AH$26,$R$4:$R$26)),NA())</f>
        <v>#N/A</v>
      </c>
      <c r="AU6" s="51" t="e">
        <f>IFERROR(IF(COUNT($U$4:$U6)&lt;&gt;AU$2,NA(),SLOPE(AI$4:AI$26,$R$4:$R$26)*($R6-COUNTIF(BS$4:BS6,"Hold"))+INTERCEPT(AI$4:AI$26,$R$4:$R$26)),NA())</f>
        <v>#N/A</v>
      </c>
      <c r="AV6" s="57" t="e">
        <f>IF(AND(ISNUMBER($U6),COUNT($U$4:$U6)=AV$2),$G6,IF($H6="Hold",AV5,IF(COUNT($U$4:$U6)=AV$2,$V6+AV5,NA())))</f>
        <v>#N/A</v>
      </c>
      <c r="AW6" s="57" t="e">
        <f>IF(AND(ISNUMBER($U6),COUNT($U$4:$U6)=AW$2),$G6,IF($H6="Hold",AW5,IF(COUNT($U$4:$U6)=AW$2,$V6+AW5,NA())))</f>
        <v>#N/A</v>
      </c>
      <c r="AX6" s="57" t="e">
        <f>IF(AND(ISNUMBER($U6),COUNT($U$4:$U6)=AX$2),$G6,IF($H6="Hold",AX5,IF(COUNT($U$4:$U6)=AX$2,$V6+AX5,NA())))</f>
        <v>#N/A</v>
      </c>
      <c r="AY6" s="57" t="e">
        <f>IF(AND(ISNUMBER($U6),COUNT($U$4:$U6)=AY$2),$G6,IF($H6="Hold",AY5,IF(COUNT($U$4:$U6)=AY$2,$V6+AY5,NA())))</f>
        <v>#N/A</v>
      </c>
      <c r="AZ6" s="57" t="e">
        <f>IF(AND(ISNUMBER($U6),COUNT($U$4:$U6)=AZ$2),$G6,IF($H6="Hold",AZ5,IF(COUNT($U$4:$U6)=AZ$2,$V6+AZ5,NA())))</f>
        <v>#N/A</v>
      </c>
      <c r="BA6" s="57" t="e">
        <f>IF(AND(ISNUMBER($U6),COUNT($U$4:$U6)=BA$2),$G6,IF($H6="Hold",BA5,IF(COUNT($U$4:$U6)=BA$2,$V6+BA5,NA())))</f>
        <v>#N/A</v>
      </c>
      <c r="BB6" s="57" t="e">
        <f>IF(AND(ISNUMBER($U6),COUNT($U$4:$U6)=BB$2),$G6,IF($H6="Hold",BB5,IF(COUNT($U$4:$U6)=BB$2,$V6+BB5,NA())))</f>
        <v>#N/A</v>
      </c>
      <c r="BC6" s="57" t="e">
        <f>IF(AND(ISNUMBER($U6),COUNT($U$4:$U6)=BC$2),$G6,IF($H6="Hold",BC5,IF(COUNT($U$4:$U6)=BC$2,$V6+BC5,NA())))</f>
        <v>#N/A</v>
      </c>
      <c r="BD6" s="57" t="e">
        <f>IF(AND(ISNUMBER($U6),COUNT($U$4:$U6)=BD$2),$G6,IF($H6="Hold",BD5,IF(COUNT($U$4:$U6)=BD$2,$V6+BD5,NA())))</f>
        <v>#N/A</v>
      </c>
      <c r="BE6" s="57" t="e">
        <f>IF(AND(ISNUMBER($U6),COUNT($U$4:$U6)=BE$2),$G6,IF($H6="Hold",BE5,IF(COUNT($U$4:$U6)=BE$2,$V6+BE5,NA())))</f>
        <v>#N/A</v>
      </c>
      <c r="BF6" s="57" t="e">
        <f>IF(AND(ISNUMBER($U6),COUNT($U$4:$U6)=BF$2),$G6,IF($H6="Hold",BF5,IF(COUNT($U$4:$U6)=BF$2,$V6+BF5,NA())))</f>
        <v>#N/A</v>
      </c>
      <c r="BG6" s="57" t="e">
        <f>IF(AND(ISNUMBER($U6),COUNT($U$4:$U6)=BG$2),$G6,IF($H6="Hold",BG5,IF(COUNT($U$4:$U6)=BG$2,$V6+BG5,NA())))</f>
        <v>#N/A</v>
      </c>
      <c r="BH6" s="55" t="e">
        <f>IF(AND(COUNT($U$4:$U6)=BH$2,$H6="Hold"),"Hold",NA())</f>
        <v>#N/A</v>
      </c>
      <c r="BI6" s="55" t="e">
        <f>IF(AND(COUNT($U$4:$U6)=BI$2,$H6="Hold"),"Hold",NA())</f>
        <v>#N/A</v>
      </c>
      <c r="BJ6" s="55" t="e">
        <f>IF(AND(COUNT($U$4:$U6)=BJ$2,$H6="Hold"),"Hold",NA())</f>
        <v>#N/A</v>
      </c>
      <c r="BK6" s="55" t="e">
        <f>IF(AND(COUNT($U$4:$U6)=BK$2,$H6="Hold"),"Hold",NA())</f>
        <v>#N/A</v>
      </c>
      <c r="BL6" s="55" t="e">
        <f>IF(AND(COUNT($U$4:$U6)=BL$2,$H6="Hold"),"Hold",NA())</f>
        <v>#N/A</v>
      </c>
      <c r="BM6" s="55" t="e">
        <f>IF(AND(COUNT($U$4:$U6)=BM$2,$H6="Hold"),"Hold",NA())</f>
        <v>#N/A</v>
      </c>
      <c r="BN6" s="55" t="e">
        <f>IF(AND(COUNT($U$4:$U6)=BN$2,$H6="Hold"),"Hold",NA())</f>
        <v>#N/A</v>
      </c>
      <c r="BO6" s="55" t="e">
        <f>IF(AND(COUNT($U$4:$U6)=BO$2,$H6="Hold"),"Hold",NA())</f>
        <v>#N/A</v>
      </c>
      <c r="BP6" s="55" t="e">
        <f>IF(AND(COUNT($U$4:$U6)=BP$2,$H6="Hold"),"Hold",NA())</f>
        <v>#N/A</v>
      </c>
      <c r="BQ6" s="55" t="e">
        <f>IF(AND(COUNT($U$4:$U6)=BQ$2,$H6="Hold"),"Hold",NA())</f>
        <v>#N/A</v>
      </c>
      <c r="BR6" s="55" t="e">
        <f>IF(AND(COUNT($U$4:$U6)=BR$2,$H6="Hold"),"Hold",NA())</f>
        <v>#N/A</v>
      </c>
      <c r="BS6" s="55" t="e">
        <f>IF(AND(COUNT($U$4:$U6)=BS$2,$H6="Hold"),"Hold",NA())</f>
        <v>#N/A</v>
      </c>
    </row>
    <row r="7" spans="1:73" s="94" customFormat="1" ht="18.75" customHeight="1" x14ac:dyDescent="0.25">
      <c r="B7" s="22"/>
      <c r="C7" s="95"/>
      <c r="D7" s="9">
        <f t="shared" si="2"/>
        <v>6</v>
      </c>
      <c r="E7" s="10">
        <f t="shared" si="3"/>
        <v>42632</v>
      </c>
      <c r="F7" s="5" t="str">
        <f>IFERROR(IF(COUNT(G$4:G7)=0,"",IF(H7="Hold",F6,IF(ISNUMBER(U7),G7,F6+V7))),"")</f>
        <v/>
      </c>
      <c r="G7" s="13"/>
      <c r="H7" s="27"/>
      <c r="I7" s="17"/>
      <c r="J7" s="93"/>
      <c r="K7" s="34"/>
      <c r="L7" s="158" t="s">
        <v>61</v>
      </c>
      <c r="M7" s="158"/>
      <c r="N7" s="158"/>
      <c r="O7" s="158"/>
      <c r="P7" s="36"/>
      <c r="R7" s="46">
        <v>4</v>
      </c>
      <c r="S7" s="47" t="e">
        <f t="shared" si="0"/>
        <v>#N/A</v>
      </c>
      <c r="T7" s="47" t="s">
        <v>67</v>
      </c>
      <c r="U7" s="52" t="str">
        <f>IF(H7="30 Mins",$N$19,IF(H7="45 Mins",$N$20,IF(H7="60 Mins",$N$21,IF(H7="Alt 1",$N$22,IF(H7="Alt 2",$N$23,IF(H7="Alt 3",$N$24,IF(H7="Alt 4",$N$25,IF(H7="Alt 5",#REF!,IF(H7="Change",V6,"")))))))))</f>
        <v/>
      </c>
      <c r="V7" s="53" t="e">
        <f>IF(COUNT(U$4:U7)=0,NA(),IF(ISNUMBER(U7),U7,V6))</f>
        <v>#N/A</v>
      </c>
      <c r="W7" s="48" t="e">
        <f t="shared" si="1"/>
        <v>#N/A</v>
      </c>
      <c r="X7" s="72" t="str">
        <f>IF(AND(ISNUMBER($S7),COUNT($U$4:$U7)=X$2),$S7,"")</f>
        <v/>
      </c>
      <c r="Y7" s="72" t="str">
        <f>IF(AND(ISNUMBER($S7),COUNT($U$4:$U7)=Y$2),$S7,"")</f>
        <v/>
      </c>
      <c r="Z7" s="72" t="str">
        <f>IF(AND(ISNUMBER($S7),COUNT($U$4:$U7)=Z$2),$S7,"")</f>
        <v/>
      </c>
      <c r="AA7" s="72" t="str">
        <f>IF(AND(ISNUMBER($S7),COUNT($U$4:$U7)=AA$2),$S7,"")</f>
        <v/>
      </c>
      <c r="AB7" s="72" t="str">
        <f>IF(AND(ISNUMBER($S7),COUNT($U$4:$U7)=AB$2),$S7,"")</f>
        <v/>
      </c>
      <c r="AC7" s="72" t="str">
        <f>IF(AND(ISNUMBER($S7),COUNT($U$4:$U7)=AC$2),$S7,"")</f>
        <v/>
      </c>
      <c r="AD7" s="72" t="str">
        <f>IF(AND(ISNUMBER($S7),COUNT($U$4:$U7)=AD$2),$S7,"")</f>
        <v/>
      </c>
      <c r="AE7" s="72" t="str">
        <f>IF(AND(ISNUMBER($S7),COUNT($U$4:$U7)=AE$2),$S7,"")</f>
        <v/>
      </c>
      <c r="AF7" s="72" t="str">
        <f>IF(AND(ISNUMBER($S7),COUNT($U$4:$U7)=AF$2),$S7,"")</f>
        <v/>
      </c>
      <c r="AG7" s="72" t="str">
        <f>IF(AND(ISNUMBER($S7),COUNT($U$4:$U7)=AG$2),$S7,"")</f>
        <v/>
      </c>
      <c r="AH7" s="72" t="str">
        <f>IF(AND(ISNUMBER($S7),COUNT($U$4:$U7)=AH$2),$S7,"")</f>
        <v/>
      </c>
      <c r="AI7" s="72" t="str">
        <f>IF(AND(ISNUMBER($S7),COUNT($U$4:$U7)=AI$2),$S7,"")</f>
        <v/>
      </c>
      <c r="AJ7" s="51" t="e">
        <f>IFERROR(IF(COUNT($U$4:$U7)&lt;&gt;AJ$2,NA(),SLOPE(X$4:X$26,$R$4:$R$26)*($R7-COUNTIF(BH$4:BH7,"Hold"))+INTERCEPT(X$4:X$26,$R$4:$R$26)),NA())</f>
        <v>#N/A</v>
      </c>
      <c r="AK7" s="51" t="e">
        <f>IFERROR(IF(COUNT($U$4:$U7)&lt;&gt;AK$2,NA(),SLOPE(Y$4:Y$26,$R$4:$R$26)*($R7-COUNTIF(BI$4:BI7,"Hold"))+INTERCEPT(Y$4:Y$26,$R$4:$R$26)),NA())</f>
        <v>#N/A</v>
      </c>
      <c r="AL7" s="51" t="e">
        <f>IFERROR(IF(COUNT($U$4:$U7)&lt;&gt;AL$2,NA(),SLOPE(Z$4:Z$26,$R$4:$R$26)*($R7-COUNTIF(BJ$4:BJ7,"Hold"))+INTERCEPT(Z$4:Z$26,$R$4:$R$26)),NA())</f>
        <v>#N/A</v>
      </c>
      <c r="AM7" s="51" t="e">
        <f>IFERROR(IF(COUNT($U$4:$U7)&lt;&gt;AM$2,NA(),SLOPE(AA$4:AA$26,$R$4:$R$26)*($R7-COUNTIF(BK$4:BK7,"Hold"))+INTERCEPT(AA$4:AA$26,$R$4:$R$26)),NA())</f>
        <v>#N/A</v>
      </c>
      <c r="AN7" s="51" t="e">
        <f>IFERROR(IF(COUNT($U$4:$U7)&lt;&gt;AN$2,NA(),SLOPE(AB$4:AB$26,$R$4:$R$26)*($R7-COUNTIF(BL$4:BL7,"Hold"))+INTERCEPT(AB$4:AB$26,$R$4:$R$26)),NA())</f>
        <v>#N/A</v>
      </c>
      <c r="AO7" s="51" t="e">
        <f>IFERROR(IF(COUNT($U$4:$U7)&lt;&gt;AO$2,NA(),SLOPE(AC$4:AC$26,$R$4:$R$26)*($R7-COUNTIF(BM$4:BM7,"Hold"))+INTERCEPT(AC$4:AC$26,$R$4:$R$26)),NA())</f>
        <v>#N/A</v>
      </c>
      <c r="AP7" s="51" t="e">
        <f>IFERROR(IF(COUNT($U$4:$U7)&lt;&gt;AP$2,NA(),SLOPE(AD$4:AD$26,$R$4:$R$26)*($R7-COUNTIF(BN$4:BN7,"Hold"))+INTERCEPT(AD$4:AD$26,$R$4:$R$26)),NA())</f>
        <v>#N/A</v>
      </c>
      <c r="AQ7" s="51" t="e">
        <f>IFERROR(IF(COUNT($U$4:$U7)&lt;&gt;AQ$2,NA(),SLOPE(AE$4:AE$26,$R$4:$R$26)*($R7-COUNTIF(BO$4:BO7,"Hold"))+INTERCEPT(AE$4:AE$26,$R$4:$R$26)),NA())</f>
        <v>#N/A</v>
      </c>
      <c r="AR7" s="51" t="e">
        <f>IFERROR(IF(COUNT($U$4:$U7)&lt;&gt;AR$2,NA(),SLOPE(AF$4:AF$26,$R$4:$R$26)*($R7-COUNTIF(BP$4:BP7,"Hold"))+INTERCEPT(AF$4:AF$26,$R$4:$R$26)),NA())</f>
        <v>#N/A</v>
      </c>
      <c r="AS7" s="51" t="e">
        <f>IFERROR(IF(COUNT($U$4:$U7)&lt;&gt;AS$2,NA(),SLOPE(AG$4:AG$26,$R$4:$R$26)*($R7-COUNTIF(BQ$4:BQ7,"Hold"))+INTERCEPT(AG$4:AG$26,$R$4:$R$26)),NA())</f>
        <v>#N/A</v>
      </c>
      <c r="AT7" s="51" t="e">
        <f>IFERROR(IF(COUNT($U$4:$U7)&lt;&gt;AT$2,NA(),SLOPE(AH$4:AH$26,$R$4:$R$26)*($R7-COUNTIF(BR$4:BR7,"Hold"))+INTERCEPT(AH$4:AH$26,$R$4:$R$26)),NA())</f>
        <v>#N/A</v>
      </c>
      <c r="AU7" s="51" t="e">
        <f>IFERROR(IF(COUNT($U$4:$U7)&lt;&gt;AU$2,NA(),SLOPE(AI$4:AI$26,$R$4:$R$26)*($R7-COUNTIF(BS$4:BS7,"Hold"))+INTERCEPT(AI$4:AI$26,$R$4:$R$26)),NA())</f>
        <v>#N/A</v>
      </c>
      <c r="AV7" s="57" t="e">
        <f>IF(AND(ISNUMBER($U7),COUNT($U$4:$U7)=AV$2),$G7,IF($H7="Hold",AV6,IF(COUNT($U$4:$U7)=AV$2,$V7+AV6,NA())))</f>
        <v>#N/A</v>
      </c>
      <c r="AW7" s="57" t="e">
        <f>IF(AND(ISNUMBER($U7),COUNT($U$4:$U7)=AW$2),$G7,IF($H7="Hold",AW6,IF(COUNT($U$4:$U7)=AW$2,$V7+AW6,NA())))</f>
        <v>#N/A</v>
      </c>
      <c r="AX7" s="57" t="e">
        <f>IF(AND(ISNUMBER($U7),COUNT($U$4:$U7)=AX$2),$G7,IF($H7="Hold",AX6,IF(COUNT($U$4:$U7)=AX$2,$V7+AX6,NA())))</f>
        <v>#N/A</v>
      </c>
      <c r="AY7" s="57" t="e">
        <f>IF(AND(ISNUMBER($U7),COUNT($U$4:$U7)=AY$2),$G7,IF($H7="Hold",AY6,IF(COUNT($U$4:$U7)=AY$2,$V7+AY6,NA())))</f>
        <v>#N/A</v>
      </c>
      <c r="AZ7" s="57" t="e">
        <f>IF(AND(ISNUMBER($U7),COUNT($U$4:$U7)=AZ$2),$G7,IF($H7="Hold",AZ6,IF(COUNT($U$4:$U7)=AZ$2,$V7+AZ6,NA())))</f>
        <v>#N/A</v>
      </c>
      <c r="BA7" s="57" t="e">
        <f>IF(AND(ISNUMBER($U7),COUNT($U$4:$U7)=BA$2),$G7,IF($H7="Hold",BA6,IF(COUNT($U$4:$U7)=BA$2,$V7+BA6,NA())))</f>
        <v>#N/A</v>
      </c>
      <c r="BB7" s="57" t="e">
        <f>IF(AND(ISNUMBER($U7),COUNT($U$4:$U7)=BB$2),$G7,IF($H7="Hold",BB6,IF(COUNT($U$4:$U7)=BB$2,$V7+BB6,NA())))</f>
        <v>#N/A</v>
      </c>
      <c r="BC7" s="57" t="e">
        <f>IF(AND(ISNUMBER($U7),COUNT($U$4:$U7)=BC$2),$G7,IF($H7="Hold",BC6,IF(COUNT($U$4:$U7)=BC$2,$V7+BC6,NA())))</f>
        <v>#N/A</v>
      </c>
      <c r="BD7" s="57" t="e">
        <f>IF(AND(ISNUMBER($U7),COUNT($U$4:$U7)=BD$2),$G7,IF($H7="Hold",BD6,IF(COUNT($U$4:$U7)=BD$2,$V7+BD6,NA())))</f>
        <v>#N/A</v>
      </c>
      <c r="BE7" s="57" t="e">
        <f>IF(AND(ISNUMBER($U7),COUNT($U$4:$U7)=BE$2),$G7,IF($H7="Hold",BE6,IF(COUNT($U$4:$U7)=BE$2,$V7+BE6,NA())))</f>
        <v>#N/A</v>
      </c>
      <c r="BF7" s="57" t="e">
        <f>IF(AND(ISNUMBER($U7),COUNT($U$4:$U7)=BF$2),$G7,IF($H7="Hold",BF6,IF(COUNT($U$4:$U7)=BF$2,$V7+BF6,NA())))</f>
        <v>#N/A</v>
      </c>
      <c r="BG7" s="57" t="e">
        <f>IF(AND(ISNUMBER($U7),COUNT($U$4:$U7)=BG$2),$G7,IF($H7="Hold",BG6,IF(COUNT($U$4:$U7)=BG$2,$V7+BG6,NA())))</f>
        <v>#N/A</v>
      </c>
      <c r="BH7" s="55" t="e">
        <f>IF(AND(COUNT($U$4:$U7)=BH$2,$H7="Hold"),"Hold",NA())</f>
        <v>#N/A</v>
      </c>
      <c r="BI7" s="55" t="e">
        <f>IF(AND(COUNT($U$4:$U7)=BI$2,$H7="Hold"),"Hold",NA())</f>
        <v>#N/A</v>
      </c>
      <c r="BJ7" s="55" t="e">
        <f>IF(AND(COUNT($U$4:$U7)=BJ$2,$H7="Hold"),"Hold",NA())</f>
        <v>#N/A</v>
      </c>
      <c r="BK7" s="55" t="e">
        <f>IF(AND(COUNT($U$4:$U7)=BK$2,$H7="Hold"),"Hold",NA())</f>
        <v>#N/A</v>
      </c>
      <c r="BL7" s="55" t="e">
        <f>IF(AND(COUNT($U$4:$U7)=BL$2,$H7="Hold"),"Hold",NA())</f>
        <v>#N/A</v>
      </c>
      <c r="BM7" s="55" t="e">
        <f>IF(AND(COUNT($U$4:$U7)=BM$2,$H7="Hold"),"Hold",NA())</f>
        <v>#N/A</v>
      </c>
      <c r="BN7" s="55" t="e">
        <f>IF(AND(COUNT($U$4:$U7)=BN$2,$H7="Hold"),"Hold",NA())</f>
        <v>#N/A</v>
      </c>
      <c r="BO7" s="55" t="e">
        <f>IF(AND(COUNT($U$4:$U7)=BO$2,$H7="Hold"),"Hold",NA())</f>
        <v>#N/A</v>
      </c>
      <c r="BP7" s="55" t="e">
        <f>IF(AND(COUNT($U$4:$U7)=BP$2,$H7="Hold"),"Hold",NA())</f>
        <v>#N/A</v>
      </c>
      <c r="BQ7" s="55" t="e">
        <f>IF(AND(COUNT($U$4:$U7)=BQ$2,$H7="Hold"),"Hold",NA())</f>
        <v>#N/A</v>
      </c>
      <c r="BR7" s="55" t="e">
        <f>IF(AND(COUNT($U$4:$U7)=BR$2,$H7="Hold"),"Hold",NA())</f>
        <v>#N/A</v>
      </c>
      <c r="BS7" s="55" t="e">
        <f>IF(AND(COUNT($U$4:$U7)=BS$2,$H7="Hold"),"Hold",NA())</f>
        <v>#N/A</v>
      </c>
    </row>
    <row r="8" spans="1:73" s="96" customFormat="1" ht="18.75" customHeight="1" thickBot="1" x14ac:dyDescent="0.3">
      <c r="B8" s="23"/>
      <c r="C8" s="95"/>
      <c r="D8" s="9">
        <f t="shared" si="2"/>
        <v>8</v>
      </c>
      <c r="E8" s="10">
        <f t="shared" si="3"/>
        <v>42646</v>
      </c>
      <c r="F8" s="5" t="str">
        <f>IFERROR(IF(COUNT(G$4:G8)=0,"",IF(H8="Hold",F7,IF(ISNUMBER(U8),G8,F7+V8))),"")</f>
        <v/>
      </c>
      <c r="G8" s="13"/>
      <c r="H8" s="27"/>
      <c r="I8" s="17"/>
      <c r="J8" s="93"/>
      <c r="K8" s="34"/>
      <c r="L8" s="143" t="s">
        <v>56</v>
      </c>
      <c r="M8" s="143"/>
      <c r="N8" s="147"/>
      <c r="O8" s="147"/>
      <c r="P8" s="37"/>
      <c r="R8" s="46">
        <v>5</v>
      </c>
      <c r="S8" s="47" t="e">
        <f t="shared" si="0"/>
        <v>#N/A</v>
      </c>
      <c r="T8" s="47" t="str">
        <f>IFERROR(IF(L22="Alternate 1","Alt 1",L22),"Alt 1")</f>
        <v>Alt 1</v>
      </c>
      <c r="U8" s="52" t="str">
        <f>IF(H8="30 Mins",$N$19,IF(H8="45 Mins",$N$20,IF(H8="60 Mins",$N$21,IF(H8="Alt 1",$N$22,IF(H8="Alt 2",$N$23,IF(H8="Alt 3",$N$24,IF(H8="Alt 4",$N$25,IF(H8="Alt 5",#REF!,IF(H8="Change",V7,"")))))))))</f>
        <v/>
      </c>
      <c r="V8" s="53" t="e">
        <f>IF(COUNT(U$4:U8)=0,NA(),IF(ISNUMBER(U8),U8,V7))</f>
        <v>#N/A</v>
      </c>
      <c r="W8" s="48" t="e">
        <f t="shared" si="1"/>
        <v>#N/A</v>
      </c>
      <c r="X8" s="72" t="str">
        <f>IF(AND(ISNUMBER($S8),COUNT($U$4:$U8)=X$2),$S8,"")</f>
        <v/>
      </c>
      <c r="Y8" s="72" t="str">
        <f>IF(AND(ISNUMBER($S8),COUNT($U$4:$U8)=Y$2),$S8,"")</f>
        <v/>
      </c>
      <c r="Z8" s="72" t="str">
        <f>IF(AND(ISNUMBER($S8),COUNT($U$4:$U8)=Z$2),$S8,"")</f>
        <v/>
      </c>
      <c r="AA8" s="72" t="str">
        <f>IF(AND(ISNUMBER($S8),COUNT($U$4:$U8)=AA$2),$S8,"")</f>
        <v/>
      </c>
      <c r="AB8" s="72" t="str">
        <f>IF(AND(ISNUMBER($S8),COUNT($U$4:$U8)=AB$2),$S8,"")</f>
        <v/>
      </c>
      <c r="AC8" s="72" t="str">
        <f>IF(AND(ISNUMBER($S8),COUNT($U$4:$U8)=AC$2),$S8,"")</f>
        <v/>
      </c>
      <c r="AD8" s="72" t="str">
        <f>IF(AND(ISNUMBER($S8),COUNT($U$4:$U8)=AD$2),$S8,"")</f>
        <v/>
      </c>
      <c r="AE8" s="72" t="str">
        <f>IF(AND(ISNUMBER($S8),COUNT($U$4:$U8)=AE$2),$S8,"")</f>
        <v/>
      </c>
      <c r="AF8" s="72" t="str">
        <f>IF(AND(ISNUMBER($S8),COUNT($U$4:$U8)=AF$2),$S8,"")</f>
        <v/>
      </c>
      <c r="AG8" s="72" t="str">
        <f>IF(AND(ISNUMBER($S8),COUNT($U$4:$U8)=AG$2),$S8,"")</f>
        <v/>
      </c>
      <c r="AH8" s="72" t="str">
        <f>IF(AND(ISNUMBER($S8),COUNT($U$4:$U8)=AH$2),$S8,"")</f>
        <v/>
      </c>
      <c r="AI8" s="72" t="str">
        <f>IF(AND(ISNUMBER($S8),COUNT($U$4:$U8)=AI$2),$S8,"")</f>
        <v/>
      </c>
      <c r="AJ8" s="51" t="e">
        <f>IFERROR(IF(COUNT($U$4:$U8)&lt;&gt;AJ$2,NA(),SLOPE(X$4:X$26,$R$4:$R$26)*($R8-COUNTIF(BH$4:BH8,"Hold"))+INTERCEPT(X$4:X$26,$R$4:$R$26)),NA())</f>
        <v>#N/A</v>
      </c>
      <c r="AK8" s="51" t="e">
        <f>IFERROR(IF(COUNT($U$4:$U8)&lt;&gt;AK$2,NA(),SLOPE(Y$4:Y$26,$R$4:$R$26)*($R8-COUNTIF(BI$4:BI8,"Hold"))+INTERCEPT(Y$4:Y$26,$R$4:$R$26)),NA())</f>
        <v>#N/A</v>
      </c>
      <c r="AL8" s="51" t="e">
        <f>IFERROR(IF(COUNT($U$4:$U8)&lt;&gt;AL$2,NA(),SLOPE(Z$4:Z$26,$R$4:$R$26)*($R8-COUNTIF(BJ$4:BJ8,"Hold"))+INTERCEPT(Z$4:Z$26,$R$4:$R$26)),NA())</f>
        <v>#N/A</v>
      </c>
      <c r="AM8" s="51" t="e">
        <f>IFERROR(IF(COUNT($U$4:$U8)&lt;&gt;AM$2,NA(),SLOPE(AA$4:AA$26,$R$4:$R$26)*($R8-COUNTIF(BK$4:BK8,"Hold"))+INTERCEPT(AA$4:AA$26,$R$4:$R$26)),NA())</f>
        <v>#N/A</v>
      </c>
      <c r="AN8" s="51" t="e">
        <f>IFERROR(IF(COUNT($U$4:$U8)&lt;&gt;AN$2,NA(),SLOPE(AB$4:AB$26,$R$4:$R$26)*($R8-COUNTIF(BL$4:BL8,"Hold"))+INTERCEPT(AB$4:AB$26,$R$4:$R$26)),NA())</f>
        <v>#N/A</v>
      </c>
      <c r="AO8" s="51" t="e">
        <f>IFERROR(IF(COUNT($U$4:$U8)&lt;&gt;AO$2,NA(),SLOPE(AC$4:AC$26,$R$4:$R$26)*($R8-COUNTIF(BM$4:BM8,"Hold"))+INTERCEPT(AC$4:AC$26,$R$4:$R$26)),NA())</f>
        <v>#N/A</v>
      </c>
      <c r="AP8" s="51" t="e">
        <f>IFERROR(IF(COUNT($U$4:$U8)&lt;&gt;AP$2,NA(),SLOPE(AD$4:AD$26,$R$4:$R$26)*($R8-COUNTIF(BN$4:BN8,"Hold"))+INTERCEPT(AD$4:AD$26,$R$4:$R$26)),NA())</f>
        <v>#N/A</v>
      </c>
      <c r="AQ8" s="51" t="e">
        <f>IFERROR(IF(COUNT($U$4:$U8)&lt;&gt;AQ$2,NA(),SLOPE(AE$4:AE$26,$R$4:$R$26)*($R8-COUNTIF(BO$4:BO8,"Hold"))+INTERCEPT(AE$4:AE$26,$R$4:$R$26)),NA())</f>
        <v>#N/A</v>
      </c>
      <c r="AR8" s="51" t="e">
        <f>IFERROR(IF(COUNT($U$4:$U8)&lt;&gt;AR$2,NA(),SLOPE(AF$4:AF$26,$R$4:$R$26)*($R8-COUNTIF(BP$4:BP8,"Hold"))+INTERCEPT(AF$4:AF$26,$R$4:$R$26)),NA())</f>
        <v>#N/A</v>
      </c>
      <c r="AS8" s="51" t="e">
        <f>IFERROR(IF(COUNT($U$4:$U8)&lt;&gt;AS$2,NA(),SLOPE(AG$4:AG$26,$R$4:$R$26)*($R8-COUNTIF(BQ$4:BQ8,"Hold"))+INTERCEPT(AG$4:AG$26,$R$4:$R$26)),NA())</f>
        <v>#N/A</v>
      </c>
      <c r="AT8" s="51" t="e">
        <f>IFERROR(IF(COUNT($U$4:$U8)&lt;&gt;AT$2,NA(),SLOPE(AH$4:AH$26,$R$4:$R$26)*($R8-COUNTIF(BR$4:BR8,"Hold"))+INTERCEPT(AH$4:AH$26,$R$4:$R$26)),NA())</f>
        <v>#N/A</v>
      </c>
      <c r="AU8" s="51" t="e">
        <f>IFERROR(IF(COUNT($U$4:$U8)&lt;&gt;AU$2,NA(),SLOPE(AI$4:AI$26,$R$4:$R$26)*($R8-COUNTIF(BS$4:BS8,"Hold"))+INTERCEPT(AI$4:AI$26,$R$4:$R$26)),NA())</f>
        <v>#N/A</v>
      </c>
      <c r="AV8" s="57" t="e">
        <f>IF(AND(ISNUMBER($U8),COUNT($U$4:$U8)=AV$2),$G8,IF($H8="Hold",AV7,IF(COUNT($U$4:$U8)=AV$2,$V8+AV7,NA())))</f>
        <v>#N/A</v>
      </c>
      <c r="AW8" s="57" t="e">
        <f>IF(AND(ISNUMBER($U8),COUNT($U$4:$U8)=AW$2),$G8,IF($H8="Hold",AW7,IF(COUNT($U$4:$U8)=AW$2,$V8+AW7,NA())))</f>
        <v>#N/A</v>
      </c>
      <c r="AX8" s="57" t="e">
        <f>IF(AND(ISNUMBER($U8),COUNT($U$4:$U8)=AX$2),$G8,IF($H8="Hold",AX7,IF(COUNT($U$4:$U8)=AX$2,$V8+AX7,NA())))</f>
        <v>#N/A</v>
      </c>
      <c r="AY8" s="57" t="e">
        <f>IF(AND(ISNUMBER($U8),COUNT($U$4:$U8)=AY$2),$G8,IF($H8="Hold",AY7,IF(COUNT($U$4:$U8)=AY$2,$V8+AY7,NA())))</f>
        <v>#N/A</v>
      </c>
      <c r="AZ8" s="57" t="e">
        <f>IF(AND(ISNUMBER($U8),COUNT($U$4:$U8)=AZ$2),$G8,IF($H8="Hold",AZ7,IF(COUNT($U$4:$U8)=AZ$2,$V8+AZ7,NA())))</f>
        <v>#N/A</v>
      </c>
      <c r="BA8" s="57" t="e">
        <f>IF(AND(ISNUMBER($U8),COUNT($U$4:$U8)=BA$2),$G8,IF($H8="Hold",BA7,IF(COUNT($U$4:$U8)=BA$2,$V8+BA7,NA())))</f>
        <v>#N/A</v>
      </c>
      <c r="BB8" s="57" t="e">
        <f>IF(AND(ISNUMBER($U8),COUNT($U$4:$U8)=BB$2),$G8,IF($H8="Hold",BB7,IF(COUNT($U$4:$U8)=BB$2,$V8+BB7,NA())))</f>
        <v>#N/A</v>
      </c>
      <c r="BC8" s="57" t="e">
        <f>IF(AND(ISNUMBER($U8),COUNT($U$4:$U8)=BC$2),$G8,IF($H8="Hold",BC7,IF(COUNT($U$4:$U8)=BC$2,$V8+BC7,NA())))</f>
        <v>#N/A</v>
      </c>
      <c r="BD8" s="57" t="e">
        <f>IF(AND(ISNUMBER($U8),COUNT($U$4:$U8)=BD$2),$G8,IF($H8="Hold",BD7,IF(COUNT($U$4:$U8)=BD$2,$V8+BD7,NA())))</f>
        <v>#N/A</v>
      </c>
      <c r="BE8" s="57" t="e">
        <f>IF(AND(ISNUMBER($U8),COUNT($U$4:$U8)=BE$2),$G8,IF($H8="Hold",BE7,IF(COUNT($U$4:$U8)=BE$2,$V8+BE7,NA())))</f>
        <v>#N/A</v>
      </c>
      <c r="BF8" s="57" t="e">
        <f>IF(AND(ISNUMBER($U8),COUNT($U$4:$U8)=BF$2),$G8,IF($H8="Hold",BF7,IF(COUNT($U$4:$U8)=BF$2,$V8+BF7,NA())))</f>
        <v>#N/A</v>
      </c>
      <c r="BG8" s="57" t="e">
        <f>IF(AND(ISNUMBER($U8),COUNT($U$4:$U8)=BG$2),$G8,IF($H8="Hold",BG7,IF(COUNT($U$4:$U8)=BG$2,$V8+BG7,NA())))</f>
        <v>#N/A</v>
      </c>
      <c r="BH8" s="55" t="e">
        <f>IF(AND(COUNT($U$4:$U8)=BH$2,$H8="Hold"),"Hold",NA())</f>
        <v>#N/A</v>
      </c>
      <c r="BI8" s="55" t="e">
        <f>IF(AND(COUNT($U$4:$U8)=BI$2,$H8="Hold"),"Hold",NA())</f>
        <v>#N/A</v>
      </c>
      <c r="BJ8" s="55" t="e">
        <f>IF(AND(COUNT($U$4:$U8)=BJ$2,$H8="Hold"),"Hold",NA())</f>
        <v>#N/A</v>
      </c>
      <c r="BK8" s="55" t="e">
        <f>IF(AND(COUNT($U$4:$U8)=BK$2,$H8="Hold"),"Hold",NA())</f>
        <v>#N/A</v>
      </c>
      <c r="BL8" s="55" t="e">
        <f>IF(AND(COUNT($U$4:$U8)=BL$2,$H8="Hold"),"Hold",NA())</f>
        <v>#N/A</v>
      </c>
      <c r="BM8" s="55" t="e">
        <f>IF(AND(COUNT($U$4:$U8)=BM$2,$H8="Hold"),"Hold",NA())</f>
        <v>#N/A</v>
      </c>
      <c r="BN8" s="55" t="e">
        <f>IF(AND(COUNT($U$4:$U8)=BN$2,$H8="Hold"),"Hold",NA())</f>
        <v>#N/A</v>
      </c>
      <c r="BO8" s="55" t="e">
        <f>IF(AND(COUNT($U$4:$U8)=BO$2,$H8="Hold"),"Hold",NA())</f>
        <v>#N/A</v>
      </c>
      <c r="BP8" s="55" t="e">
        <f>IF(AND(COUNT($U$4:$U8)=BP$2,$H8="Hold"),"Hold",NA())</f>
        <v>#N/A</v>
      </c>
      <c r="BQ8" s="55" t="e">
        <f>IF(AND(COUNT($U$4:$U8)=BQ$2,$H8="Hold"),"Hold",NA())</f>
        <v>#N/A</v>
      </c>
      <c r="BR8" s="55" t="e">
        <f>IF(AND(COUNT($U$4:$U8)=BR$2,$H8="Hold"),"Hold",NA())</f>
        <v>#N/A</v>
      </c>
      <c r="BS8" s="55" t="e">
        <f>IF(AND(COUNT($U$4:$U8)=BS$2,$H8="Hold"),"Hold",NA())</f>
        <v>#N/A</v>
      </c>
    </row>
    <row r="9" spans="1:73" s="96" customFormat="1" ht="18.75" customHeight="1" thickTop="1" x14ac:dyDescent="0.25">
      <c r="B9" s="23"/>
      <c r="C9" s="95"/>
      <c r="D9" s="9">
        <f t="shared" si="2"/>
        <v>10</v>
      </c>
      <c r="E9" s="10">
        <f t="shared" si="3"/>
        <v>42660</v>
      </c>
      <c r="F9" s="5" t="str">
        <f>IFERROR(IF(COUNT(G$4:G9)=0,"",IF(H9="Hold",F8,IF(ISNUMBER(U9),G9,F8+V9))),"")</f>
        <v/>
      </c>
      <c r="G9" s="13"/>
      <c r="H9" s="27"/>
      <c r="I9" s="17"/>
      <c r="J9" s="93"/>
      <c r="K9" s="34"/>
      <c r="L9" s="148" t="s">
        <v>63</v>
      </c>
      <c r="M9" s="148"/>
      <c r="N9" s="24"/>
      <c r="O9" s="76"/>
      <c r="P9" s="37"/>
      <c r="R9" s="46">
        <v>6</v>
      </c>
      <c r="S9" s="47" t="e">
        <f t="shared" si="0"/>
        <v>#N/A</v>
      </c>
      <c r="T9" s="47" t="str">
        <f>IFERROR(IF(L23="Alternate 2","Alt 2",L23),"Alt 2")</f>
        <v>Alt 2</v>
      </c>
      <c r="U9" s="52" t="str">
        <f>IF(H9="30 Mins",$N$19,IF(H9="45 Mins",$N$20,IF(H9="60 Mins",$N$21,IF(H9="Alt 1",$N$22,IF(H9="Alt 2",$N$23,IF(H9="Alt 3",$N$24,IF(H9="Alt 4",$N$25,IF(H9="Alt 5",#REF!,IF(H9="Change",V8,"")))))))))</f>
        <v/>
      </c>
      <c r="V9" s="53" t="e">
        <f>IF(COUNT(U$4:U9)=0,NA(),IF(ISNUMBER(U9),U9,V8))</f>
        <v>#N/A</v>
      </c>
      <c r="W9" s="48" t="e">
        <f t="shared" si="1"/>
        <v>#N/A</v>
      </c>
      <c r="X9" s="72" t="str">
        <f>IF(AND(ISNUMBER($S9),COUNT($U$4:$U9)=X$2),$S9,"")</f>
        <v/>
      </c>
      <c r="Y9" s="72" t="str">
        <f>IF(AND(ISNUMBER($S9),COUNT($U$4:$U9)=Y$2),$S9,"")</f>
        <v/>
      </c>
      <c r="Z9" s="72" t="str">
        <f>IF(AND(ISNUMBER($S9),COUNT($U$4:$U9)=Z$2),$S9,"")</f>
        <v/>
      </c>
      <c r="AA9" s="72" t="str">
        <f>IF(AND(ISNUMBER($S9),COUNT($U$4:$U9)=AA$2),$S9,"")</f>
        <v/>
      </c>
      <c r="AB9" s="72" t="str">
        <f>IF(AND(ISNUMBER($S9),COUNT($U$4:$U9)=AB$2),$S9,"")</f>
        <v/>
      </c>
      <c r="AC9" s="72" t="str">
        <f>IF(AND(ISNUMBER($S9),COUNT($U$4:$U9)=AC$2),$S9,"")</f>
        <v/>
      </c>
      <c r="AD9" s="72" t="str">
        <f>IF(AND(ISNUMBER($S9),COUNT($U$4:$U9)=AD$2),$S9,"")</f>
        <v/>
      </c>
      <c r="AE9" s="72" t="str">
        <f>IF(AND(ISNUMBER($S9),COUNT($U$4:$U9)=AE$2),$S9,"")</f>
        <v/>
      </c>
      <c r="AF9" s="72" t="str">
        <f>IF(AND(ISNUMBER($S9),COUNT($U$4:$U9)=AF$2),$S9,"")</f>
        <v/>
      </c>
      <c r="AG9" s="72" t="str">
        <f>IF(AND(ISNUMBER($S9),COUNT($U$4:$U9)=AG$2),$S9,"")</f>
        <v/>
      </c>
      <c r="AH9" s="72" t="str">
        <f>IF(AND(ISNUMBER($S9),COUNT($U$4:$U9)=AH$2),$S9,"")</f>
        <v/>
      </c>
      <c r="AI9" s="72" t="str">
        <f>IF(AND(ISNUMBER($S9),COUNT($U$4:$U9)=AI$2),$S9,"")</f>
        <v/>
      </c>
      <c r="AJ9" s="51" t="e">
        <f>IFERROR(IF(COUNT($U$4:$U9)&lt;&gt;AJ$2,NA(),SLOPE(X$4:X$26,$R$4:$R$26)*($R9-COUNTIF(BH$4:BH9,"Hold"))+INTERCEPT(X$4:X$26,$R$4:$R$26)),NA())</f>
        <v>#N/A</v>
      </c>
      <c r="AK9" s="51" t="e">
        <f>IFERROR(IF(COUNT($U$4:$U9)&lt;&gt;AK$2,NA(),SLOPE(Y$4:Y$26,$R$4:$R$26)*($R9-COUNTIF(BI$4:BI9,"Hold"))+INTERCEPT(Y$4:Y$26,$R$4:$R$26)),NA())</f>
        <v>#N/A</v>
      </c>
      <c r="AL9" s="51" t="e">
        <f>IFERROR(IF(COUNT($U$4:$U9)&lt;&gt;AL$2,NA(),SLOPE(Z$4:Z$26,$R$4:$R$26)*($R9-COUNTIF(BJ$4:BJ9,"Hold"))+INTERCEPT(Z$4:Z$26,$R$4:$R$26)),NA())</f>
        <v>#N/A</v>
      </c>
      <c r="AM9" s="51" t="e">
        <f>IFERROR(IF(COUNT($U$4:$U9)&lt;&gt;AM$2,NA(),SLOPE(AA$4:AA$26,$R$4:$R$26)*($R9-COUNTIF(BK$4:BK9,"Hold"))+INTERCEPT(AA$4:AA$26,$R$4:$R$26)),NA())</f>
        <v>#N/A</v>
      </c>
      <c r="AN9" s="51" t="e">
        <f>IFERROR(IF(COUNT($U$4:$U9)&lt;&gt;AN$2,NA(),SLOPE(AB$4:AB$26,$R$4:$R$26)*($R9-COUNTIF(BL$4:BL9,"Hold"))+INTERCEPT(AB$4:AB$26,$R$4:$R$26)),NA())</f>
        <v>#N/A</v>
      </c>
      <c r="AO9" s="51" t="e">
        <f>IFERROR(IF(COUNT($U$4:$U9)&lt;&gt;AO$2,NA(),SLOPE(AC$4:AC$26,$R$4:$R$26)*($R9-COUNTIF(BM$4:BM9,"Hold"))+INTERCEPT(AC$4:AC$26,$R$4:$R$26)),NA())</f>
        <v>#N/A</v>
      </c>
      <c r="AP9" s="51" t="e">
        <f>IFERROR(IF(COUNT($U$4:$U9)&lt;&gt;AP$2,NA(),SLOPE(AD$4:AD$26,$R$4:$R$26)*($R9-COUNTIF(BN$4:BN9,"Hold"))+INTERCEPT(AD$4:AD$26,$R$4:$R$26)),NA())</f>
        <v>#N/A</v>
      </c>
      <c r="AQ9" s="51" t="e">
        <f>IFERROR(IF(COUNT($U$4:$U9)&lt;&gt;AQ$2,NA(),SLOPE(AE$4:AE$26,$R$4:$R$26)*($R9-COUNTIF(BO$4:BO9,"Hold"))+INTERCEPT(AE$4:AE$26,$R$4:$R$26)),NA())</f>
        <v>#N/A</v>
      </c>
      <c r="AR9" s="51" t="e">
        <f>IFERROR(IF(COUNT($U$4:$U9)&lt;&gt;AR$2,NA(),SLOPE(AF$4:AF$26,$R$4:$R$26)*($R9-COUNTIF(BP$4:BP9,"Hold"))+INTERCEPT(AF$4:AF$26,$R$4:$R$26)),NA())</f>
        <v>#N/A</v>
      </c>
      <c r="AS9" s="51" t="e">
        <f>IFERROR(IF(COUNT($U$4:$U9)&lt;&gt;AS$2,NA(),SLOPE(AG$4:AG$26,$R$4:$R$26)*($R9-COUNTIF(BQ$4:BQ9,"Hold"))+INTERCEPT(AG$4:AG$26,$R$4:$R$26)),NA())</f>
        <v>#N/A</v>
      </c>
      <c r="AT9" s="51" t="e">
        <f>IFERROR(IF(COUNT($U$4:$U9)&lt;&gt;AT$2,NA(),SLOPE(AH$4:AH$26,$R$4:$R$26)*($R9-COUNTIF(BR$4:BR9,"Hold"))+INTERCEPT(AH$4:AH$26,$R$4:$R$26)),NA())</f>
        <v>#N/A</v>
      </c>
      <c r="AU9" s="51" t="e">
        <f>IFERROR(IF(COUNT($U$4:$U9)&lt;&gt;AU$2,NA(),SLOPE(AI$4:AI$26,$R$4:$R$26)*($R9-COUNTIF(BS$4:BS9,"Hold"))+INTERCEPT(AI$4:AI$26,$R$4:$R$26)),NA())</f>
        <v>#N/A</v>
      </c>
      <c r="AV9" s="57" t="e">
        <f>IF(AND(ISNUMBER($U9),COUNT($U$4:$U9)=AV$2),$G9,IF($H9="Hold",AV8,IF(COUNT($U$4:$U9)=AV$2,$V9+AV8,NA())))</f>
        <v>#N/A</v>
      </c>
      <c r="AW9" s="57" t="e">
        <f>IF(AND(ISNUMBER($U9),COUNT($U$4:$U9)=AW$2),$G9,IF($H9="Hold",AW8,IF(COUNT($U$4:$U9)=AW$2,$V9+AW8,NA())))</f>
        <v>#N/A</v>
      </c>
      <c r="AX9" s="57" t="e">
        <f>IF(AND(ISNUMBER($U9),COUNT($U$4:$U9)=AX$2),$G9,IF($H9="Hold",AX8,IF(COUNT($U$4:$U9)=AX$2,$V9+AX8,NA())))</f>
        <v>#N/A</v>
      </c>
      <c r="AY9" s="57" t="e">
        <f>IF(AND(ISNUMBER($U9),COUNT($U$4:$U9)=AY$2),$G9,IF($H9="Hold",AY8,IF(COUNT($U$4:$U9)=AY$2,$V9+AY8,NA())))</f>
        <v>#N/A</v>
      </c>
      <c r="AZ9" s="57" t="e">
        <f>IF(AND(ISNUMBER($U9),COUNT($U$4:$U9)=AZ$2),$G9,IF($H9="Hold",AZ8,IF(COUNT($U$4:$U9)=AZ$2,$V9+AZ8,NA())))</f>
        <v>#N/A</v>
      </c>
      <c r="BA9" s="57" t="e">
        <f>IF(AND(ISNUMBER($U9),COUNT($U$4:$U9)=BA$2),$G9,IF($H9="Hold",BA8,IF(COUNT($U$4:$U9)=BA$2,$V9+BA8,NA())))</f>
        <v>#N/A</v>
      </c>
      <c r="BB9" s="57" t="e">
        <f>IF(AND(ISNUMBER($U9),COUNT($U$4:$U9)=BB$2),$G9,IF($H9="Hold",BB8,IF(COUNT($U$4:$U9)=BB$2,$V9+BB8,NA())))</f>
        <v>#N/A</v>
      </c>
      <c r="BC9" s="57" t="e">
        <f>IF(AND(ISNUMBER($U9),COUNT($U$4:$U9)=BC$2),$G9,IF($H9="Hold",BC8,IF(COUNT($U$4:$U9)=BC$2,$V9+BC8,NA())))</f>
        <v>#N/A</v>
      </c>
      <c r="BD9" s="57" t="e">
        <f>IF(AND(ISNUMBER($U9),COUNT($U$4:$U9)=BD$2),$G9,IF($H9="Hold",BD8,IF(COUNT($U$4:$U9)=BD$2,$V9+BD8,NA())))</f>
        <v>#N/A</v>
      </c>
      <c r="BE9" s="57" t="e">
        <f>IF(AND(ISNUMBER($U9),COUNT($U$4:$U9)=BE$2),$G9,IF($H9="Hold",BE8,IF(COUNT($U$4:$U9)=BE$2,$V9+BE8,NA())))</f>
        <v>#N/A</v>
      </c>
      <c r="BF9" s="57" t="e">
        <f>IF(AND(ISNUMBER($U9),COUNT($U$4:$U9)=BF$2),$G9,IF($H9="Hold",BF8,IF(COUNT($U$4:$U9)=BF$2,$V9+BF8,NA())))</f>
        <v>#N/A</v>
      </c>
      <c r="BG9" s="57" t="e">
        <f>IF(AND(ISNUMBER($U9),COUNT($U$4:$U9)=BG$2),$G9,IF($H9="Hold",BG8,IF(COUNT($U$4:$U9)=BG$2,$V9+BG8,NA())))</f>
        <v>#N/A</v>
      </c>
      <c r="BH9" s="55" t="e">
        <f>IF(AND(COUNT($U$4:$U9)=BH$2,$H9="Hold"),"Hold",NA())</f>
        <v>#N/A</v>
      </c>
      <c r="BI9" s="55" t="e">
        <f>IF(AND(COUNT($U$4:$U9)=BI$2,$H9="Hold"),"Hold",NA())</f>
        <v>#N/A</v>
      </c>
      <c r="BJ9" s="55" t="e">
        <f>IF(AND(COUNT($U$4:$U9)=BJ$2,$H9="Hold"),"Hold",NA())</f>
        <v>#N/A</v>
      </c>
      <c r="BK9" s="55" t="e">
        <f>IF(AND(COUNT($U$4:$U9)=BK$2,$H9="Hold"),"Hold",NA())</f>
        <v>#N/A</v>
      </c>
      <c r="BL9" s="55" t="e">
        <f>IF(AND(COUNT($U$4:$U9)=BL$2,$H9="Hold"),"Hold",NA())</f>
        <v>#N/A</v>
      </c>
      <c r="BM9" s="55" t="e">
        <f>IF(AND(COUNT($U$4:$U9)=BM$2,$H9="Hold"),"Hold",NA())</f>
        <v>#N/A</v>
      </c>
      <c r="BN9" s="55" t="e">
        <f>IF(AND(COUNT($U$4:$U9)=BN$2,$H9="Hold"),"Hold",NA())</f>
        <v>#N/A</v>
      </c>
      <c r="BO9" s="55" t="e">
        <f>IF(AND(COUNT($U$4:$U9)=BO$2,$H9="Hold"),"Hold",NA())</f>
        <v>#N/A</v>
      </c>
      <c r="BP9" s="55" t="e">
        <f>IF(AND(COUNT($U$4:$U9)=BP$2,$H9="Hold"),"Hold",NA())</f>
        <v>#N/A</v>
      </c>
      <c r="BQ9" s="55" t="e">
        <f>IF(AND(COUNT($U$4:$U9)=BQ$2,$H9="Hold"),"Hold",NA())</f>
        <v>#N/A</v>
      </c>
      <c r="BR9" s="55" t="e">
        <f>IF(AND(COUNT($U$4:$U9)=BR$2,$H9="Hold"),"Hold",NA())</f>
        <v>#N/A</v>
      </c>
      <c r="BS9" s="55" t="e">
        <f>IF(AND(COUNT($U$4:$U9)=BS$2,$H9="Hold"),"Hold",NA())</f>
        <v>#N/A</v>
      </c>
    </row>
    <row r="10" spans="1:73" s="96" customFormat="1" ht="18.75" customHeight="1" x14ac:dyDescent="0.25">
      <c r="B10" s="23"/>
      <c r="C10" s="95"/>
      <c r="D10" s="9">
        <f t="shared" si="2"/>
        <v>12</v>
      </c>
      <c r="E10" s="10">
        <f t="shared" si="3"/>
        <v>42674</v>
      </c>
      <c r="F10" s="5" t="str">
        <f>IFERROR(IF(COUNT(G$4:G10)=0,"",IF(H10="Hold",F9,IF(ISNUMBER(U10),G10,F9+V10))),"")</f>
        <v/>
      </c>
      <c r="G10" s="13"/>
      <c r="H10" s="27"/>
      <c r="I10" s="17"/>
      <c r="J10" s="93"/>
      <c r="K10" s="34"/>
      <c r="L10" s="38"/>
      <c r="M10" s="38"/>
      <c r="N10" s="38"/>
      <c r="O10" s="38"/>
      <c r="P10" s="37"/>
      <c r="R10" s="46">
        <v>7</v>
      </c>
      <c r="S10" s="47" t="e">
        <f t="shared" si="0"/>
        <v>#N/A</v>
      </c>
      <c r="T10" s="47" t="s">
        <v>68</v>
      </c>
      <c r="U10" s="52" t="str">
        <f>IF(H10="30 Mins",$N$19,IF(H10="45 Mins",$N$20,IF(H10="60 Mins",$N$21,IF(H10="Alt 1",$N$22,IF(H10="Alt 2",$N$23,IF(H10="Alt 3",$N$24,IF(H10="Alt 4",$N$25,IF(H10="Alt 5",#REF!,IF(H10="Change",V9,"")))))))))</f>
        <v/>
      </c>
      <c r="V10" s="53" t="e">
        <f>IF(COUNT(U$4:U10)=0,NA(),IF(ISNUMBER(U10),U10,V9))</f>
        <v>#N/A</v>
      </c>
      <c r="W10" s="48" t="e">
        <f t="shared" si="1"/>
        <v>#N/A</v>
      </c>
      <c r="X10" s="72" t="str">
        <f>IF(AND(ISNUMBER($S10),COUNT($U$4:$U10)=X$2),$S10,"")</f>
        <v/>
      </c>
      <c r="Y10" s="72" t="str">
        <f>IF(AND(ISNUMBER($S10),COUNT($U$4:$U10)=Y$2),$S10,"")</f>
        <v/>
      </c>
      <c r="Z10" s="72" t="str">
        <f>IF(AND(ISNUMBER($S10),COUNT($U$4:$U10)=Z$2),$S10,"")</f>
        <v/>
      </c>
      <c r="AA10" s="72" t="str">
        <f>IF(AND(ISNUMBER($S10),COUNT($U$4:$U10)=AA$2),$S10,"")</f>
        <v/>
      </c>
      <c r="AB10" s="72" t="str">
        <f>IF(AND(ISNUMBER($S10),COUNT($U$4:$U10)=AB$2),$S10,"")</f>
        <v/>
      </c>
      <c r="AC10" s="72" t="str">
        <f>IF(AND(ISNUMBER($S10),COUNT($U$4:$U10)=AC$2),$S10,"")</f>
        <v/>
      </c>
      <c r="AD10" s="72" t="str">
        <f>IF(AND(ISNUMBER($S10),COUNT($U$4:$U10)=AD$2),$S10,"")</f>
        <v/>
      </c>
      <c r="AE10" s="72" t="str">
        <f>IF(AND(ISNUMBER($S10),COUNT($U$4:$U10)=AE$2),$S10,"")</f>
        <v/>
      </c>
      <c r="AF10" s="72" t="str">
        <f>IF(AND(ISNUMBER($S10),COUNT($U$4:$U10)=AF$2),$S10,"")</f>
        <v/>
      </c>
      <c r="AG10" s="72" t="str">
        <f>IF(AND(ISNUMBER($S10),COUNT($U$4:$U10)=AG$2),$S10,"")</f>
        <v/>
      </c>
      <c r="AH10" s="72" t="str">
        <f>IF(AND(ISNUMBER($S10),COUNT($U$4:$U10)=AH$2),$S10,"")</f>
        <v/>
      </c>
      <c r="AI10" s="72" t="str">
        <f>IF(AND(ISNUMBER($S10),COUNT($U$4:$U10)=AI$2),$S10,"")</f>
        <v/>
      </c>
      <c r="AJ10" s="51" t="e">
        <f>IFERROR(IF(COUNT($U$4:$U10)&lt;&gt;AJ$2,NA(),SLOPE(X$4:X$26,$R$4:$R$26)*($R10-COUNTIF(BH$4:BH10,"Hold"))+INTERCEPT(X$4:X$26,$R$4:$R$26)),NA())</f>
        <v>#N/A</v>
      </c>
      <c r="AK10" s="51" t="e">
        <f>IFERROR(IF(COUNT($U$4:$U10)&lt;&gt;AK$2,NA(),SLOPE(Y$4:Y$26,$R$4:$R$26)*($R10-COUNTIF(BI$4:BI10,"Hold"))+INTERCEPT(Y$4:Y$26,$R$4:$R$26)),NA())</f>
        <v>#N/A</v>
      </c>
      <c r="AL10" s="51" t="e">
        <f>IFERROR(IF(COUNT($U$4:$U10)&lt;&gt;AL$2,NA(),SLOPE(Z$4:Z$26,$R$4:$R$26)*($R10-COUNTIF(BJ$4:BJ10,"Hold"))+INTERCEPT(Z$4:Z$26,$R$4:$R$26)),NA())</f>
        <v>#N/A</v>
      </c>
      <c r="AM10" s="51" t="e">
        <f>IFERROR(IF(COUNT($U$4:$U10)&lt;&gt;AM$2,NA(),SLOPE(AA$4:AA$26,$R$4:$R$26)*($R10-COUNTIF(BK$4:BK10,"Hold"))+INTERCEPT(AA$4:AA$26,$R$4:$R$26)),NA())</f>
        <v>#N/A</v>
      </c>
      <c r="AN10" s="51" t="e">
        <f>IFERROR(IF(COUNT($U$4:$U10)&lt;&gt;AN$2,NA(),SLOPE(AB$4:AB$26,$R$4:$R$26)*($R10-COUNTIF(BL$4:BL10,"Hold"))+INTERCEPT(AB$4:AB$26,$R$4:$R$26)),NA())</f>
        <v>#N/A</v>
      </c>
      <c r="AO10" s="51" t="e">
        <f>IFERROR(IF(COUNT($U$4:$U10)&lt;&gt;AO$2,NA(),SLOPE(AC$4:AC$26,$R$4:$R$26)*($R10-COUNTIF(BM$4:BM10,"Hold"))+INTERCEPT(AC$4:AC$26,$R$4:$R$26)),NA())</f>
        <v>#N/A</v>
      </c>
      <c r="AP10" s="51" t="e">
        <f>IFERROR(IF(COUNT($U$4:$U10)&lt;&gt;AP$2,NA(),SLOPE(AD$4:AD$26,$R$4:$R$26)*($R10-COUNTIF(BN$4:BN10,"Hold"))+INTERCEPT(AD$4:AD$26,$R$4:$R$26)),NA())</f>
        <v>#N/A</v>
      </c>
      <c r="AQ10" s="51" t="e">
        <f>IFERROR(IF(COUNT($U$4:$U10)&lt;&gt;AQ$2,NA(),SLOPE(AE$4:AE$26,$R$4:$R$26)*($R10-COUNTIF(BO$4:BO10,"Hold"))+INTERCEPT(AE$4:AE$26,$R$4:$R$26)),NA())</f>
        <v>#N/A</v>
      </c>
      <c r="AR10" s="51" t="e">
        <f>IFERROR(IF(COUNT($U$4:$U10)&lt;&gt;AR$2,NA(),SLOPE(AF$4:AF$26,$R$4:$R$26)*($R10-COUNTIF(BP$4:BP10,"Hold"))+INTERCEPT(AF$4:AF$26,$R$4:$R$26)),NA())</f>
        <v>#N/A</v>
      </c>
      <c r="AS10" s="51" t="e">
        <f>IFERROR(IF(COUNT($U$4:$U10)&lt;&gt;AS$2,NA(),SLOPE(AG$4:AG$26,$R$4:$R$26)*($R10-COUNTIF(BQ$4:BQ10,"Hold"))+INTERCEPT(AG$4:AG$26,$R$4:$R$26)),NA())</f>
        <v>#N/A</v>
      </c>
      <c r="AT10" s="51" t="e">
        <f>IFERROR(IF(COUNT($U$4:$U10)&lt;&gt;AT$2,NA(),SLOPE(AH$4:AH$26,$R$4:$R$26)*($R10-COUNTIF(BR$4:BR10,"Hold"))+INTERCEPT(AH$4:AH$26,$R$4:$R$26)),NA())</f>
        <v>#N/A</v>
      </c>
      <c r="AU10" s="51" t="e">
        <f>IFERROR(IF(COUNT($U$4:$U10)&lt;&gt;AU$2,NA(),SLOPE(AI$4:AI$26,$R$4:$R$26)*($R10-COUNTIF(BS$4:BS10,"Hold"))+INTERCEPT(AI$4:AI$26,$R$4:$R$26)),NA())</f>
        <v>#N/A</v>
      </c>
      <c r="AV10" s="57" t="e">
        <f>IF(AND(ISNUMBER($U10),COUNT($U$4:$U10)=AV$2),$G10,IF($H10="Hold",AV9,IF(COUNT($U$4:$U10)=AV$2,$V10+AV9,NA())))</f>
        <v>#N/A</v>
      </c>
      <c r="AW10" s="57" t="e">
        <f>IF(AND(ISNUMBER($U10),COUNT($U$4:$U10)=AW$2),$G10,IF($H10="Hold",AW9,IF(COUNT($U$4:$U10)=AW$2,$V10+AW9,NA())))</f>
        <v>#N/A</v>
      </c>
      <c r="AX10" s="57" t="e">
        <f>IF(AND(ISNUMBER($U10),COUNT($U$4:$U10)=AX$2),$G10,IF($H10="Hold",AX9,IF(COUNT($U$4:$U10)=AX$2,$V10+AX9,NA())))</f>
        <v>#N/A</v>
      </c>
      <c r="AY10" s="57" t="e">
        <f>IF(AND(ISNUMBER($U10),COUNT($U$4:$U10)=AY$2),$G10,IF($H10="Hold",AY9,IF(COUNT($U$4:$U10)=AY$2,$V10+AY9,NA())))</f>
        <v>#N/A</v>
      </c>
      <c r="AZ10" s="57" t="e">
        <f>IF(AND(ISNUMBER($U10),COUNT($U$4:$U10)=AZ$2),$G10,IF($H10="Hold",AZ9,IF(COUNT($U$4:$U10)=AZ$2,$V10+AZ9,NA())))</f>
        <v>#N/A</v>
      </c>
      <c r="BA10" s="57" t="e">
        <f>IF(AND(ISNUMBER($U10),COUNT($U$4:$U10)=BA$2),$G10,IF($H10="Hold",BA9,IF(COUNT($U$4:$U10)=BA$2,$V10+BA9,NA())))</f>
        <v>#N/A</v>
      </c>
      <c r="BB10" s="57" t="e">
        <f>IF(AND(ISNUMBER($U10),COUNT($U$4:$U10)=BB$2),$G10,IF($H10="Hold",BB9,IF(COUNT($U$4:$U10)=BB$2,$V10+BB9,NA())))</f>
        <v>#N/A</v>
      </c>
      <c r="BC10" s="57" t="e">
        <f>IF(AND(ISNUMBER($U10),COUNT($U$4:$U10)=BC$2),$G10,IF($H10="Hold",BC9,IF(COUNT($U$4:$U10)=BC$2,$V10+BC9,NA())))</f>
        <v>#N/A</v>
      </c>
      <c r="BD10" s="57" t="e">
        <f>IF(AND(ISNUMBER($U10),COUNT($U$4:$U10)=BD$2),$G10,IF($H10="Hold",BD9,IF(COUNT($U$4:$U10)=BD$2,$V10+BD9,NA())))</f>
        <v>#N/A</v>
      </c>
      <c r="BE10" s="57" t="e">
        <f>IF(AND(ISNUMBER($U10),COUNT($U$4:$U10)=BE$2),$G10,IF($H10="Hold",BE9,IF(COUNT($U$4:$U10)=BE$2,$V10+BE9,NA())))</f>
        <v>#N/A</v>
      </c>
      <c r="BF10" s="57" t="e">
        <f>IF(AND(ISNUMBER($U10),COUNT($U$4:$U10)=BF$2),$G10,IF($H10="Hold",BF9,IF(COUNT($U$4:$U10)=BF$2,$V10+BF9,NA())))</f>
        <v>#N/A</v>
      </c>
      <c r="BG10" s="57" t="e">
        <f>IF(AND(ISNUMBER($U10),COUNT($U$4:$U10)=BG$2),$G10,IF($H10="Hold",BG9,IF(COUNT($U$4:$U10)=BG$2,$V10+BG9,NA())))</f>
        <v>#N/A</v>
      </c>
      <c r="BH10" s="55" t="e">
        <f>IF(AND(COUNT($U$4:$U10)=BH$2,$H10="Hold"),"Hold",NA())</f>
        <v>#N/A</v>
      </c>
      <c r="BI10" s="55" t="e">
        <f>IF(AND(COUNT($U$4:$U10)=BI$2,$H10="Hold"),"Hold",NA())</f>
        <v>#N/A</v>
      </c>
      <c r="BJ10" s="55" t="e">
        <f>IF(AND(COUNT($U$4:$U10)=BJ$2,$H10="Hold"),"Hold",NA())</f>
        <v>#N/A</v>
      </c>
      <c r="BK10" s="55" t="e">
        <f>IF(AND(COUNT($U$4:$U10)=BK$2,$H10="Hold"),"Hold",NA())</f>
        <v>#N/A</v>
      </c>
      <c r="BL10" s="55" t="e">
        <f>IF(AND(COUNT($U$4:$U10)=BL$2,$H10="Hold"),"Hold",NA())</f>
        <v>#N/A</v>
      </c>
      <c r="BM10" s="55" t="e">
        <f>IF(AND(COUNT($U$4:$U10)=BM$2,$H10="Hold"),"Hold",NA())</f>
        <v>#N/A</v>
      </c>
      <c r="BN10" s="55" t="e">
        <f>IF(AND(COUNT($U$4:$U10)=BN$2,$H10="Hold"),"Hold",NA())</f>
        <v>#N/A</v>
      </c>
      <c r="BO10" s="55" t="e">
        <f>IF(AND(COUNT($U$4:$U10)=BO$2,$H10="Hold"),"Hold",NA())</f>
        <v>#N/A</v>
      </c>
      <c r="BP10" s="55" t="e">
        <f>IF(AND(COUNT($U$4:$U10)=BP$2,$H10="Hold"),"Hold",NA())</f>
        <v>#N/A</v>
      </c>
      <c r="BQ10" s="55" t="e">
        <f>IF(AND(COUNT($U$4:$U10)=BQ$2,$H10="Hold"),"Hold",NA())</f>
        <v>#N/A</v>
      </c>
      <c r="BR10" s="55" t="e">
        <f>IF(AND(COUNT($U$4:$U10)=BR$2,$H10="Hold"),"Hold",NA())</f>
        <v>#N/A</v>
      </c>
      <c r="BS10" s="55" t="e">
        <f>IF(AND(COUNT($U$4:$U10)=BS$2,$H10="Hold"),"Hold",NA())</f>
        <v>#N/A</v>
      </c>
    </row>
    <row r="11" spans="1:73" s="96" customFormat="1" ht="18.75" customHeight="1" x14ac:dyDescent="0.25">
      <c r="B11" s="23"/>
      <c r="C11" s="95"/>
      <c r="D11" s="9">
        <f t="shared" si="2"/>
        <v>14</v>
      </c>
      <c r="E11" s="10">
        <f t="shared" si="3"/>
        <v>42688</v>
      </c>
      <c r="F11" s="5" t="str">
        <f>IFERROR(IF(COUNT(G$4:G11)=0,"",IF(H11="Hold",F10,IF(ISNUMBER(U11),G11,F10+V11))),"")</f>
        <v/>
      </c>
      <c r="G11" s="13"/>
      <c r="H11" s="27"/>
      <c r="I11" s="17"/>
      <c r="J11" s="93"/>
      <c r="K11" s="34"/>
      <c r="L11" s="146" t="s">
        <v>82</v>
      </c>
      <c r="M11" s="146"/>
      <c r="N11" s="146"/>
      <c r="O11" s="146"/>
      <c r="P11" s="37"/>
      <c r="R11" s="46">
        <v>8</v>
      </c>
      <c r="S11" s="47" t="e">
        <f t="shared" si="0"/>
        <v>#N/A</v>
      </c>
      <c r="T11" s="47"/>
      <c r="U11" s="52" t="str">
        <f>IF(H11="30 Mins",$N$19,IF(H11="45 Mins",$N$20,IF(H11="60 Mins",$N$21,IF(H11="Alt 1",$N$22,IF(H11="Alt 2",$N$23,IF(H11="Alt 3",$N$24,IF(H11="Alt 4",$N$25,IF(H11="Alt 5",#REF!,IF(H11="Change",V10,"")))))))))</f>
        <v/>
      </c>
      <c r="V11" s="53" t="e">
        <f>IF(COUNT(U$4:U11)=0,NA(),IF(ISNUMBER(U11),U11,V10))</f>
        <v>#N/A</v>
      </c>
      <c r="W11" s="48" t="e">
        <f t="shared" si="1"/>
        <v>#N/A</v>
      </c>
      <c r="X11" s="72" t="str">
        <f>IF(AND(ISNUMBER($S11),COUNT($U$4:$U11)=X$2),$S11,"")</f>
        <v/>
      </c>
      <c r="Y11" s="72" t="str">
        <f>IF(AND(ISNUMBER($S11),COUNT($U$4:$U11)=Y$2),$S11,"")</f>
        <v/>
      </c>
      <c r="Z11" s="72" t="str">
        <f>IF(AND(ISNUMBER($S11),COUNT($U$4:$U11)=Z$2),$S11,"")</f>
        <v/>
      </c>
      <c r="AA11" s="72" t="str">
        <f>IF(AND(ISNUMBER($S11),COUNT($U$4:$U11)=AA$2),$S11,"")</f>
        <v/>
      </c>
      <c r="AB11" s="72" t="str">
        <f>IF(AND(ISNUMBER($S11),COUNT($U$4:$U11)=AB$2),$S11,"")</f>
        <v/>
      </c>
      <c r="AC11" s="72" t="str">
        <f>IF(AND(ISNUMBER($S11),COUNT($U$4:$U11)=AC$2),$S11,"")</f>
        <v/>
      </c>
      <c r="AD11" s="72" t="str">
        <f>IF(AND(ISNUMBER($S11),COUNT($U$4:$U11)=AD$2),$S11,"")</f>
        <v/>
      </c>
      <c r="AE11" s="72" t="str">
        <f>IF(AND(ISNUMBER($S11),COUNT($U$4:$U11)=AE$2),$S11,"")</f>
        <v/>
      </c>
      <c r="AF11" s="72" t="str">
        <f>IF(AND(ISNUMBER($S11),COUNT($U$4:$U11)=AF$2),$S11,"")</f>
        <v/>
      </c>
      <c r="AG11" s="72" t="str">
        <f>IF(AND(ISNUMBER($S11),COUNT($U$4:$U11)=AG$2),$S11,"")</f>
        <v/>
      </c>
      <c r="AH11" s="72" t="str">
        <f>IF(AND(ISNUMBER($S11),COUNT($U$4:$U11)=AH$2),$S11,"")</f>
        <v/>
      </c>
      <c r="AI11" s="72" t="str">
        <f>IF(AND(ISNUMBER($S11),COUNT($U$4:$U11)=AI$2),$S11,"")</f>
        <v/>
      </c>
      <c r="AJ11" s="51" t="e">
        <f>IFERROR(IF(COUNT($U$4:$U11)&lt;&gt;AJ$2,NA(),SLOPE(X$4:X$26,$R$4:$R$26)*($R11-COUNTIF(BH$4:BH11,"Hold"))+INTERCEPT(X$4:X$26,$R$4:$R$26)),NA())</f>
        <v>#N/A</v>
      </c>
      <c r="AK11" s="51" t="e">
        <f>IFERROR(IF(COUNT($U$4:$U11)&lt;&gt;AK$2,NA(),SLOPE(Y$4:Y$26,$R$4:$R$26)*($R11-COUNTIF(BI$4:BI11,"Hold"))+INTERCEPT(Y$4:Y$26,$R$4:$R$26)),NA())</f>
        <v>#N/A</v>
      </c>
      <c r="AL11" s="51" t="e">
        <f>IFERROR(IF(COUNT($U$4:$U11)&lt;&gt;AL$2,NA(),SLOPE(Z$4:Z$26,$R$4:$R$26)*($R11-COUNTIF(BJ$4:BJ11,"Hold"))+INTERCEPT(Z$4:Z$26,$R$4:$R$26)),NA())</f>
        <v>#N/A</v>
      </c>
      <c r="AM11" s="51" t="e">
        <f>IFERROR(IF(COUNT($U$4:$U11)&lt;&gt;AM$2,NA(),SLOPE(AA$4:AA$26,$R$4:$R$26)*($R11-COUNTIF(BK$4:BK11,"Hold"))+INTERCEPT(AA$4:AA$26,$R$4:$R$26)),NA())</f>
        <v>#N/A</v>
      </c>
      <c r="AN11" s="51" t="e">
        <f>IFERROR(IF(COUNT($U$4:$U11)&lt;&gt;AN$2,NA(),SLOPE(AB$4:AB$26,$R$4:$R$26)*($R11-COUNTIF(BL$4:BL11,"Hold"))+INTERCEPT(AB$4:AB$26,$R$4:$R$26)),NA())</f>
        <v>#N/A</v>
      </c>
      <c r="AO11" s="51" t="e">
        <f>IFERROR(IF(COUNT($U$4:$U11)&lt;&gt;AO$2,NA(),SLOPE(AC$4:AC$26,$R$4:$R$26)*($R11-COUNTIF(BM$4:BM11,"Hold"))+INTERCEPT(AC$4:AC$26,$R$4:$R$26)),NA())</f>
        <v>#N/A</v>
      </c>
      <c r="AP11" s="51" t="e">
        <f>IFERROR(IF(COUNT($U$4:$U11)&lt;&gt;AP$2,NA(),SLOPE(AD$4:AD$26,$R$4:$R$26)*($R11-COUNTIF(BN$4:BN11,"Hold"))+INTERCEPT(AD$4:AD$26,$R$4:$R$26)),NA())</f>
        <v>#N/A</v>
      </c>
      <c r="AQ11" s="51" t="e">
        <f>IFERROR(IF(COUNT($U$4:$U11)&lt;&gt;AQ$2,NA(),SLOPE(AE$4:AE$26,$R$4:$R$26)*($R11-COUNTIF(BO$4:BO11,"Hold"))+INTERCEPT(AE$4:AE$26,$R$4:$R$26)),NA())</f>
        <v>#N/A</v>
      </c>
      <c r="AR11" s="51" t="e">
        <f>IFERROR(IF(COUNT($U$4:$U11)&lt;&gt;AR$2,NA(),SLOPE(AF$4:AF$26,$R$4:$R$26)*($R11-COUNTIF(BP$4:BP11,"Hold"))+INTERCEPT(AF$4:AF$26,$R$4:$R$26)),NA())</f>
        <v>#N/A</v>
      </c>
      <c r="AS11" s="51" t="e">
        <f>IFERROR(IF(COUNT($U$4:$U11)&lt;&gt;AS$2,NA(),SLOPE(AG$4:AG$26,$R$4:$R$26)*($R11-COUNTIF(BQ$4:BQ11,"Hold"))+INTERCEPT(AG$4:AG$26,$R$4:$R$26)),NA())</f>
        <v>#N/A</v>
      </c>
      <c r="AT11" s="51" t="e">
        <f>IFERROR(IF(COUNT($U$4:$U11)&lt;&gt;AT$2,NA(),SLOPE(AH$4:AH$26,$R$4:$R$26)*($R11-COUNTIF(BR$4:BR11,"Hold"))+INTERCEPT(AH$4:AH$26,$R$4:$R$26)),NA())</f>
        <v>#N/A</v>
      </c>
      <c r="AU11" s="51" t="e">
        <f>IFERROR(IF(COUNT($U$4:$U11)&lt;&gt;AU$2,NA(),SLOPE(AI$4:AI$26,$R$4:$R$26)*($R11-COUNTIF(BS$4:BS11,"Hold"))+INTERCEPT(AI$4:AI$26,$R$4:$R$26)),NA())</f>
        <v>#N/A</v>
      </c>
      <c r="AV11" s="57" t="e">
        <f>IF(AND(ISNUMBER($U11),COUNT($U$4:$U11)=AV$2),$G11,IF($H11="Hold",AV10,IF(COUNT($U$4:$U11)=AV$2,$V11+AV10,NA())))</f>
        <v>#N/A</v>
      </c>
      <c r="AW11" s="57" t="e">
        <f>IF(AND(ISNUMBER($U11),COUNT($U$4:$U11)=AW$2),$G11,IF($H11="Hold",AW10,IF(COUNT($U$4:$U11)=AW$2,$V11+AW10,NA())))</f>
        <v>#N/A</v>
      </c>
      <c r="AX11" s="57" t="e">
        <f>IF(AND(ISNUMBER($U11),COUNT($U$4:$U11)=AX$2),$G11,IF($H11="Hold",AX10,IF(COUNT($U$4:$U11)=AX$2,$V11+AX10,NA())))</f>
        <v>#N/A</v>
      </c>
      <c r="AY11" s="57" t="e">
        <f>IF(AND(ISNUMBER($U11),COUNT($U$4:$U11)=AY$2),$G11,IF($H11="Hold",AY10,IF(COUNT($U$4:$U11)=AY$2,$V11+AY10,NA())))</f>
        <v>#N/A</v>
      </c>
      <c r="AZ11" s="57" t="e">
        <f>IF(AND(ISNUMBER($U11),COUNT($U$4:$U11)=AZ$2),$G11,IF($H11="Hold",AZ10,IF(COUNT($U$4:$U11)=AZ$2,$V11+AZ10,NA())))</f>
        <v>#N/A</v>
      </c>
      <c r="BA11" s="57" t="e">
        <f>IF(AND(ISNUMBER($U11),COUNT($U$4:$U11)=BA$2),$G11,IF($H11="Hold",BA10,IF(COUNT($U$4:$U11)=BA$2,$V11+BA10,NA())))</f>
        <v>#N/A</v>
      </c>
      <c r="BB11" s="57" t="e">
        <f>IF(AND(ISNUMBER($U11),COUNT($U$4:$U11)=BB$2),$G11,IF($H11="Hold",BB10,IF(COUNT($U$4:$U11)=BB$2,$V11+BB10,NA())))</f>
        <v>#N/A</v>
      </c>
      <c r="BC11" s="57" t="e">
        <f>IF(AND(ISNUMBER($U11),COUNT($U$4:$U11)=BC$2),$G11,IF($H11="Hold",BC10,IF(COUNT($U$4:$U11)=BC$2,$V11+BC10,NA())))</f>
        <v>#N/A</v>
      </c>
      <c r="BD11" s="57" t="e">
        <f>IF(AND(ISNUMBER($U11),COUNT($U$4:$U11)=BD$2),$G11,IF($H11="Hold",BD10,IF(COUNT($U$4:$U11)=BD$2,$V11+BD10,NA())))</f>
        <v>#N/A</v>
      </c>
      <c r="BE11" s="57" t="e">
        <f>IF(AND(ISNUMBER($U11),COUNT($U$4:$U11)=BE$2),$G11,IF($H11="Hold",BE10,IF(COUNT($U$4:$U11)=BE$2,$V11+BE10,NA())))</f>
        <v>#N/A</v>
      </c>
      <c r="BF11" s="57" t="e">
        <f>IF(AND(ISNUMBER($U11),COUNT($U$4:$U11)=BF$2),$G11,IF($H11="Hold",BF10,IF(COUNT($U$4:$U11)=BF$2,$V11+BF10,NA())))</f>
        <v>#N/A</v>
      </c>
      <c r="BG11" s="57" t="e">
        <f>IF(AND(ISNUMBER($U11),COUNT($U$4:$U11)=BG$2),$G11,IF($H11="Hold",BG10,IF(COUNT($U$4:$U11)=BG$2,$V11+BG10,NA())))</f>
        <v>#N/A</v>
      </c>
      <c r="BH11" s="55" t="e">
        <f>IF(AND(COUNT($U$4:$U11)=BH$2,$H11="Hold"),"Hold",NA())</f>
        <v>#N/A</v>
      </c>
      <c r="BI11" s="55" t="e">
        <f>IF(AND(COUNT($U$4:$U11)=BI$2,$H11="Hold"),"Hold",NA())</f>
        <v>#N/A</v>
      </c>
      <c r="BJ11" s="55" t="e">
        <f>IF(AND(COUNT($U$4:$U11)=BJ$2,$H11="Hold"),"Hold",NA())</f>
        <v>#N/A</v>
      </c>
      <c r="BK11" s="55" t="e">
        <f>IF(AND(COUNT($U$4:$U11)=BK$2,$H11="Hold"),"Hold",NA())</f>
        <v>#N/A</v>
      </c>
      <c r="BL11" s="55" t="e">
        <f>IF(AND(COUNT($U$4:$U11)=BL$2,$H11="Hold"),"Hold",NA())</f>
        <v>#N/A</v>
      </c>
      <c r="BM11" s="55" t="e">
        <f>IF(AND(COUNT($U$4:$U11)=BM$2,$H11="Hold"),"Hold",NA())</f>
        <v>#N/A</v>
      </c>
      <c r="BN11" s="55" t="e">
        <f>IF(AND(COUNT($U$4:$U11)=BN$2,$H11="Hold"),"Hold",NA())</f>
        <v>#N/A</v>
      </c>
      <c r="BO11" s="55" t="e">
        <f>IF(AND(COUNT($U$4:$U11)=BO$2,$H11="Hold"),"Hold",NA())</f>
        <v>#N/A</v>
      </c>
      <c r="BP11" s="55" t="e">
        <f>IF(AND(COUNT($U$4:$U11)=BP$2,$H11="Hold"),"Hold",NA())</f>
        <v>#N/A</v>
      </c>
      <c r="BQ11" s="55" t="e">
        <f>IF(AND(COUNT($U$4:$U11)=BQ$2,$H11="Hold"),"Hold",NA())</f>
        <v>#N/A</v>
      </c>
      <c r="BR11" s="55" t="e">
        <f>IF(AND(COUNT($U$4:$U11)=BR$2,$H11="Hold"),"Hold",NA())</f>
        <v>#N/A</v>
      </c>
      <c r="BS11" s="55" t="e">
        <f>IF(AND(COUNT($U$4:$U11)=BS$2,$H11="Hold"),"Hold",NA())</f>
        <v>#N/A</v>
      </c>
    </row>
    <row r="12" spans="1:73" s="96" customFormat="1" ht="18.75" customHeight="1" x14ac:dyDescent="0.25">
      <c r="B12" s="23"/>
      <c r="C12" s="95"/>
      <c r="D12" s="9">
        <f t="shared" si="2"/>
        <v>16</v>
      </c>
      <c r="E12" s="10">
        <f t="shared" si="3"/>
        <v>42702</v>
      </c>
      <c r="F12" s="5" t="str">
        <f>IFERROR(IF(COUNT(G$4:G12)=0,"",IF(H12="Hold",F11,IF(ISNUMBER(U12),G12,F11+V12))),"")</f>
        <v/>
      </c>
      <c r="G12" s="13"/>
      <c r="H12" s="27"/>
      <c r="I12" s="17"/>
      <c r="J12" s="93"/>
      <c r="K12" s="34"/>
      <c r="L12" s="124"/>
      <c r="M12" s="124"/>
      <c r="N12" s="132" t="s">
        <v>83</v>
      </c>
      <c r="O12" s="132" t="s">
        <v>84</v>
      </c>
      <c r="P12" s="37"/>
      <c r="R12" s="46">
        <v>9</v>
      </c>
      <c r="S12" s="47" t="e">
        <f t="shared" si="0"/>
        <v>#N/A</v>
      </c>
      <c r="T12" s="47" t="str">
        <f>IF(ISNUMBER(N25),"Alt 4","")</f>
        <v/>
      </c>
      <c r="U12" s="52" t="str">
        <f>IF(H12="30 Mins",$N$19,IF(H12="45 Mins",$N$20,IF(H12="60 Mins",$N$21,IF(H12="Alt 1",$N$22,IF(H12="Alt 2",$N$23,IF(H12="Alt 3",$N$24,IF(H12="Alt 4",$N$25,IF(H12="Alt 5",#REF!,IF(H12="Change",V11,"")))))))))</f>
        <v/>
      </c>
      <c r="V12" s="53" t="e">
        <f>IF(COUNT(U$4:U12)=0,NA(),IF(ISNUMBER(U12),U12,V11))</f>
        <v>#N/A</v>
      </c>
      <c r="W12" s="48" t="e">
        <f t="shared" si="1"/>
        <v>#N/A</v>
      </c>
      <c r="X12" s="72" t="str">
        <f>IF(AND(ISNUMBER($S12),COUNT($U$4:$U12)=X$2),$S12,"")</f>
        <v/>
      </c>
      <c r="Y12" s="72" t="str">
        <f>IF(AND(ISNUMBER($S12),COUNT($U$4:$U12)=Y$2),$S12,"")</f>
        <v/>
      </c>
      <c r="Z12" s="72" t="str">
        <f>IF(AND(ISNUMBER($S12),COUNT($U$4:$U12)=Z$2),$S12,"")</f>
        <v/>
      </c>
      <c r="AA12" s="72" t="str">
        <f>IF(AND(ISNUMBER($S12),COUNT($U$4:$U12)=AA$2),$S12,"")</f>
        <v/>
      </c>
      <c r="AB12" s="72" t="str">
        <f>IF(AND(ISNUMBER($S12),COUNT($U$4:$U12)=AB$2),$S12,"")</f>
        <v/>
      </c>
      <c r="AC12" s="72" t="str">
        <f>IF(AND(ISNUMBER($S12),COUNT($U$4:$U12)=AC$2),$S12,"")</f>
        <v/>
      </c>
      <c r="AD12" s="72" t="str">
        <f>IF(AND(ISNUMBER($S12),COUNT($U$4:$U12)=AD$2),$S12,"")</f>
        <v/>
      </c>
      <c r="AE12" s="72" t="str">
        <f>IF(AND(ISNUMBER($S12),COUNT($U$4:$U12)=AE$2),$S12,"")</f>
        <v/>
      </c>
      <c r="AF12" s="72" t="str">
        <f>IF(AND(ISNUMBER($S12),COUNT($U$4:$U12)=AF$2),$S12,"")</f>
        <v/>
      </c>
      <c r="AG12" s="72" t="str">
        <f>IF(AND(ISNUMBER($S12),COUNT($U$4:$U12)=AG$2),$S12,"")</f>
        <v/>
      </c>
      <c r="AH12" s="72" t="str">
        <f>IF(AND(ISNUMBER($S12),COUNT($U$4:$U12)=AH$2),$S12,"")</f>
        <v/>
      </c>
      <c r="AI12" s="72" t="str">
        <f>IF(AND(ISNUMBER($S12),COUNT($U$4:$U12)=AI$2),$S12,"")</f>
        <v/>
      </c>
      <c r="AJ12" s="51" t="e">
        <f>IFERROR(IF(COUNT($U$4:$U12)&lt;&gt;AJ$2,NA(),SLOPE(X$4:X$26,$R$4:$R$26)*($R12-COUNTIF(BH$4:BH12,"Hold"))+INTERCEPT(X$4:X$26,$R$4:$R$26)),NA())</f>
        <v>#N/A</v>
      </c>
      <c r="AK12" s="51" t="e">
        <f>IFERROR(IF(COUNT($U$4:$U12)&lt;&gt;AK$2,NA(),SLOPE(Y$4:Y$26,$R$4:$R$26)*($R12-COUNTIF(BI$4:BI12,"Hold"))+INTERCEPT(Y$4:Y$26,$R$4:$R$26)),NA())</f>
        <v>#N/A</v>
      </c>
      <c r="AL12" s="51" t="e">
        <f>IFERROR(IF(COUNT($U$4:$U12)&lt;&gt;AL$2,NA(),SLOPE(Z$4:Z$26,$R$4:$R$26)*($R12-COUNTIF(BJ$4:BJ12,"Hold"))+INTERCEPT(Z$4:Z$26,$R$4:$R$26)),NA())</f>
        <v>#N/A</v>
      </c>
      <c r="AM12" s="51" t="e">
        <f>IFERROR(IF(COUNT($U$4:$U12)&lt;&gt;AM$2,NA(),SLOPE(AA$4:AA$26,$R$4:$R$26)*($R12-COUNTIF(BK$4:BK12,"Hold"))+INTERCEPT(AA$4:AA$26,$R$4:$R$26)),NA())</f>
        <v>#N/A</v>
      </c>
      <c r="AN12" s="51" t="e">
        <f>IFERROR(IF(COUNT($U$4:$U12)&lt;&gt;AN$2,NA(),SLOPE(AB$4:AB$26,$R$4:$R$26)*($R12-COUNTIF(BL$4:BL12,"Hold"))+INTERCEPT(AB$4:AB$26,$R$4:$R$26)),NA())</f>
        <v>#N/A</v>
      </c>
      <c r="AO12" s="51" t="e">
        <f>IFERROR(IF(COUNT($U$4:$U12)&lt;&gt;AO$2,NA(),SLOPE(AC$4:AC$26,$R$4:$R$26)*($R12-COUNTIF(BM$4:BM12,"Hold"))+INTERCEPT(AC$4:AC$26,$R$4:$R$26)),NA())</f>
        <v>#N/A</v>
      </c>
      <c r="AP12" s="51" t="e">
        <f>IFERROR(IF(COUNT($U$4:$U12)&lt;&gt;AP$2,NA(),SLOPE(AD$4:AD$26,$R$4:$R$26)*($R12-COUNTIF(BN$4:BN12,"Hold"))+INTERCEPT(AD$4:AD$26,$R$4:$R$26)),NA())</f>
        <v>#N/A</v>
      </c>
      <c r="AQ12" s="51" t="e">
        <f>IFERROR(IF(COUNT($U$4:$U12)&lt;&gt;AQ$2,NA(),SLOPE(AE$4:AE$26,$R$4:$R$26)*($R12-COUNTIF(BO$4:BO12,"Hold"))+INTERCEPT(AE$4:AE$26,$R$4:$R$26)),NA())</f>
        <v>#N/A</v>
      </c>
      <c r="AR12" s="51" t="e">
        <f>IFERROR(IF(COUNT($U$4:$U12)&lt;&gt;AR$2,NA(),SLOPE(AF$4:AF$26,$R$4:$R$26)*($R12-COUNTIF(BP$4:BP12,"Hold"))+INTERCEPT(AF$4:AF$26,$R$4:$R$26)),NA())</f>
        <v>#N/A</v>
      </c>
      <c r="AS12" s="51" t="e">
        <f>IFERROR(IF(COUNT($U$4:$U12)&lt;&gt;AS$2,NA(),SLOPE(AG$4:AG$26,$R$4:$R$26)*($R12-COUNTIF(BQ$4:BQ12,"Hold"))+INTERCEPT(AG$4:AG$26,$R$4:$R$26)),NA())</f>
        <v>#N/A</v>
      </c>
      <c r="AT12" s="51" t="e">
        <f>IFERROR(IF(COUNT($U$4:$U12)&lt;&gt;AT$2,NA(),SLOPE(AH$4:AH$26,$R$4:$R$26)*($R12-COUNTIF(BR$4:BR12,"Hold"))+INTERCEPT(AH$4:AH$26,$R$4:$R$26)),NA())</f>
        <v>#N/A</v>
      </c>
      <c r="AU12" s="51" t="e">
        <f>IFERROR(IF(COUNT($U$4:$U12)&lt;&gt;AU$2,NA(),SLOPE(AI$4:AI$26,$R$4:$R$26)*($R12-COUNTIF(BS$4:BS12,"Hold"))+INTERCEPT(AI$4:AI$26,$R$4:$R$26)),NA())</f>
        <v>#N/A</v>
      </c>
      <c r="AV12" s="57" t="e">
        <f>IF(AND(ISNUMBER($U12),COUNT($U$4:$U12)=AV$2),$G12,IF($H12="Hold",AV11,IF(COUNT($U$4:$U12)=AV$2,$V12+AV11,NA())))</f>
        <v>#N/A</v>
      </c>
      <c r="AW12" s="57" t="e">
        <f>IF(AND(ISNUMBER($U12),COUNT($U$4:$U12)=AW$2),$G12,IF($H12="Hold",AW11,IF(COUNT($U$4:$U12)=AW$2,$V12+AW11,NA())))</f>
        <v>#N/A</v>
      </c>
      <c r="AX12" s="57" t="e">
        <f>IF(AND(ISNUMBER($U12),COUNT($U$4:$U12)=AX$2),$G12,IF($H12="Hold",AX11,IF(COUNT($U$4:$U12)=AX$2,$V12+AX11,NA())))</f>
        <v>#N/A</v>
      </c>
      <c r="AY12" s="57" t="e">
        <f>IF(AND(ISNUMBER($U12),COUNT($U$4:$U12)=AY$2),$G12,IF($H12="Hold",AY11,IF(COUNT($U$4:$U12)=AY$2,$V12+AY11,NA())))</f>
        <v>#N/A</v>
      </c>
      <c r="AZ12" s="57" t="e">
        <f>IF(AND(ISNUMBER($U12),COUNT($U$4:$U12)=AZ$2),$G12,IF($H12="Hold",AZ11,IF(COUNT($U$4:$U12)=AZ$2,$V12+AZ11,NA())))</f>
        <v>#N/A</v>
      </c>
      <c r="BA12" s="57" t="e">
        <f>IF(AND(ISNUMBER($U12),COUNT($U$4:$U12)=BA$2),$G12,IF($H12="Hold",BA11,IF(COUNT($U$4:$U12)=BA$2,$V12+BA11,NA())))</f>
        <v>#N/A</v>
      </c>
      <c r="BB12" s="57" t="e">
        <f>IF(AND(ISNUMBER($U12),COUNT($U$4:$U12)=BB$2),$G12,IF($H12="Hold",BB11,IF(COUNT($U$4:$U12)=BB$2,$V12+BB11,NA())))</f>
        <v>#N/A</v>
      </c>
      <c r="BC12" s="57" t="e">
        <f>IF(AND(ISNUMBER($U12),COUNT($U$4:$U12)=BC$2),$G12,IF($H12="Hold",BC11,IF(COUNT($U$4:$U12)=BC$2,$V12+BC11,NA())))</f>
        <v>#N/A</v>
      </c>
      <c r="BD12" s="57" t="e">
        <f>IF(AND(ISNUMBER($U12),COUNT($U$4:$U12)=BD$2),$G12,IF($H12="Hold",BD11,IF(COUNT($U$4:$U12)=BD$2,$V12+BD11,NA())))</f>
        <v>#N/A</v>
      </c>
      <c r="BE12" s="57" t="e">
        <f>IF(AND(ISNUMBER($U12),COUNT($U$4:$U12)=BE$2),$G12,IF($H12="Hold",BE11,IF(COUNT($U$4:$U12)=BE$2,$V12+BE11,NA())))</f>
        <v>#N/A</v>
      </c>
      <c r="BF12" s="57" t="e">
        <f>IF(AND(ISNUMBER($U12),COUNT($U$4:$U12)=BF$2),$G12,IF($H12="Hold",BF11,IF(COUNT($U$4:$U12)=BF$2,$V12+BF11,NA())))</f>
        <v>#N/A</v>
      </c>
      <c r="BG12" s="57" t="e">
        <f>IF(AND(ISNUMBER($U12),COUNT($U$4:$U12)=BG$2),$G12,IF($H12="Hold",BG11,IF(COUNT($U$4:$U12)=BG$2,$V12+BG11,NA())))</f>
        <v>#N/A</v>
      </c>
      <c r="BH12" s="55" t="e">
        <f>IF(AND(COUNT($U$4:$U12)=BH$2,$H12="Hold"),"Hold",NA())</f>
        <v>#N/A</v>
      </c>
      <c r="BI12" s="55" t="e">
        <f>IF(AND(COUNT($U$4:$U12)=BI$2,$H12="Hold"),"Hold",NA())</f>
        <v>#N/A</v>
      </c>
      <c r="BJ12" s="55" t="e">
        <f>IF(AND(COUNT($U$4:$U12)=BJ$2,$H12="Hold"),"Hold",NA())</f>
        <v>#N/A</v>
      </c>
      <c r="BK12" s="55" t="e">
        <f>IF(AND(COUNT($U$4:$U12)=BK$2,$H12="Hold"),"Hold",NA())</f>
        <v>#N/A</v>
      </c>
      <c r="BL12" s="55" t="e">
        <f>IF(AND(COUNT($U$4:$U12)=BL$2,$H12="Hold"),"Hold",NA())</f>
        <v>#N/A</v>
      </c>
      <c r="BM12" s="55" t="e">
        <f>IF(AND(COUNT($U$4:$U12)=BM$2,$H12="Hold"),"Hold",NA())</f>
        <v>#N/A</v>
      </c>
      <c r="BN12" s="55" t="e">
        <f>IF(AND(COUNT($U$4:$U12)=BN$2,$H12="Hold"),"Hold",NA())</f>
        <v>#N/A</v>
      </c>
      <c r="BO12" s="55" t="e">
        <f>IF(AND(COUNT($U$4:$U12)=BO$2,$H12="Hold"),"Hold",NA())</f>
        <v>#N/A</v>
      </c>
      <c r="BP12" s="55" t="e">
        <f>IF(AND(COUNT($U$4:$U12)=BP$2,$H12="Hold"),"Hold",NA())</f>
        <v>#N/A</v>
      </c>
      <c r="BQ12" s="55" t="e">
        <f>IF(AND(COUNT($U$4:$U12)=BQ$2,$H12="Hold"),"Hold",NA())</f>
        <v>#N/A</v>
      </c>
      <c r="BR12" s="55" t="e">
        <f>IF(AND(COUNT($U$4:$U12)=BR$2,$H12="Hold"),"Hold",NA())</f>
        <v>#N/A</v>
      </c>
      <c r="BS12" s="55" t="e">
        <f>IF(AND(COUNT($U$4:$U12)=BS$2,$H12="Hold"),"Hold",NA())</f>
        <v>#N/A</v>
      </c>
    </row>
    <row r="13" spans="1:73" s="96" customFormat="1" ht="18.75" customHeight="1" thickBot="1" x14ac:dyDescent="0.3">
      <c r="B13" s="23"/>
      <c r="C13" s="95"/>
      <c r="D13" s="9">
        <f t="shared" si="2"/>
        <v>18</v>
      </c>
      <c r="E13" s="10">
        <f t="shared" si="3"/>
        <v>42716</v>
      </c>
      <c r="F13" s="5" t="str">
        <f>IFERROR(IF(COUNT(G$4:G13)=0,"",IF(H13="Hold",F12,IF(ISNUMBER(U13),G13,F12+V13))),"")</f>
        <v/>
      </c>
      <c r="G13" s="13"/>
      <c r="H13" s="27"/>
      <c r="I13" s="17"/>
      <c r="J13" s="93"/>
      <c r="K13" s="34"/>
      <c r="L13" s="148" t="s">
        <v>57</v>
      </c>
      <c r="M13" s="148"/>
      <c r="N13" s="134"/>
      <c r="O13" s="135"/>
      <c r="P13" s="37"/>
      <c r="R13" s="46">
        <v>10</v>
      </c>
      <c r="S13" s="47" t="e">
        <f t="shared" si="0"/>
        <v>#N/A</v>
      </c>
      <c r="T13" s="47" t="str">
        <f>IF(ISNUMBER(#REF!),"Alt 5","")</f>
        <v/>
      </c>
      <c r="U13" s="52" t="str">
        <f>IF(H13="30 Mins",$N$19,IF(H13="45 Mins",$N$20,IF(H13="60 Mins",$N$21,IF(H13="Alt 1",$N$22,IF(H13="Alt 2",$N$23,IF(H13="Alt 3",$N$24,IF(H13="Alt 4",$N$25,IF(H13="Alt 5",#REF!,IF(H13="Change",V12,"")))))))))</f>
        <v/>
      </c>
      <c r="V13" s="53" t="e">
        <f>IF(COUNT(U$4:U13)=0,NA(),IF(ISNUMBER(U13),U13,V12))</f>
        <v>#N/A</v>
      </c>
      <c r="W13" s="48" t="e">
        <f t="shared" si="1"/>
        <v>#N/A</v>
      </c>
      <c r="X13" s="72" t="str">
        <f>IF(AND(ISNUMBER($S13),COUNT($U$4:$U13)=X$2),$S13,"")</f>
        <v/>
      </c>
      <c r="Y13" s="72" t="str">
        <f>IF(AND(ISNUMBER($S13),COUNT($U$4:$U13)=Y$2),$S13,"")</f>
        <v/>
      </c>
      <c r="Z13" s="72" t="str">
        <f>IF(AND(ISNUMBER($S13),COUNT($U$4:$U13)=Z$2),$S13,"")</f>
        <v/>
      </c>
      <c r="AA13" s="72" t="str">
        <f>IF(AND(ISNUMBER($S13),COUNT($U$4:$U13)=AA$2),$S13,"")</f>
        <v/>
      </c>
      <c r="AB13" s="72" t="str">
        <f>IF(AND(ISNUMBER($S13),COUNT($U$4:$U13)=AB$2),$S13,"")</f>
        <v/>
      </c>
      <c r="AC13" s="72" t="str">
        <f>IF(AND(ISNUMBER($S13),COUNT($U$4:$U13)=AC$2),$S13,"")</f>
        <v/>
      </c>
      <c r="AD13" s="72" t="str">
        <f>IF(AND(ISNUMBER($S13),COUNT($U$4:$U13)=AD$2),$S13,"")</f>
        <v/>
      </c>
      <c r="AE13" s="72" t="str">
        <f>IF(AND(ISNUMBER($S13),COUNT($U$4:$U13)=AE$2),$S13,"")</f>
        <v/>
      </c>
      <c r="AF13" s="72" t="str">
        <f>IF(AND(ISNUMBER($S13),COUNT($U$4:$U13)=AF$2),$S13,"")</f>
        <v/>
      </c>
      <c r="AG13" s="72" t="str">
        <f>IF(AND(ISNUMBER($S13),COUNT($U$4:$U13)=AG$2),$S13,"")</f>
        <v/>
      </c>
      <c r="AH13" s="72" t="str">
        <f>IF(AND(ISNUMBER($S13),COUNT($U$4:$U13)=AH$2),$S13,"")</f>
        <v/>
      </c>
      <c r="AI13" s="72" t="str">
        <f>IF(AND(ISNUMBER($S13),COUNT($U$4:$U13)=AI$2),$S13,"")</f>
        <v/>
      </c>
      <c r="AJ13" s="51" t="e">
        <f>IFERROR(IF(COUNT($U$4:$U13)&lt;&gt;AJ$2,NA(),SLOPE(X$4:X$26,$R$4:$R$26)*($R13-COUNTIF(BH$4:BH13,"Hold"))+INTERCEPT(X$4:X$26,$R$4:$R$26)),NA())</f>
        <v>#N/A</v>
      </c>
      <c r="AK13" s="51" t="e">
        <f>IFERROR(IF(COUNT($U$4:$U13)&lt;&gt;AK$2,NA(),SLOPE(Y$4:Y$26,$R$4:$R$26)*($R13-COUNTIF(BI$4:BI13,"Hold"))+INTERCEPT(Y$4:Y$26,$R$4:$R$26)),NA())</f>
        <v>#N/A</v>
      </c>
      <c r="AL13" s="51" t="e">
        <f>IFERROR(IF(COUNT($U$4:$U13)&lt;&gt;AL$2,NA(),SLOPE(Z$4:Z$26,$R$4:$R$26)*($R13-COUNTIF(BJ$4:BJ13,"Hold"))+INTERCEPT(Z$4:Z$26,$R$4:$R$26)),NA())</f>
        <v>#N/A</v>
      </c>
      <c r="AM13" s="51" t="e">
        <f>IFERROR(IF(COUNT($U$4:$U13)&lt;&gt;AM$2,NA(),SLOPE(AA$4:AA$26,$R$4:$R$26)*($R13-COUNTIF(BK$4:BK13,"Hold"))+INTERCEPT(AA$4:AA$26,$R$4:$R$26)),NA())</f>
        <v>#N/A</v>
      </c>
      <c r="AN13" s="51" t="e">
        <f>IFERROR(IF(COUNT($U$4:$U13)&lt;&gt;AN$2,NA(),SLOPE(AB$4:AB$26,$R$4:$R$26)*($R13-COUNTIF(BL$4:BL13,"Hold"))+INTERCEPT(AB$4:AB$26,$R$4:$R$26)),NA())</f>
        <v>#N/A</v>
      </c>
      <c r="AO13" s="51" t="e">
        <f>IFERROR(IF(COUNT($U$4:$U13)&lt;&gt;AO$2,NA(),SLOPE(AC$4:AC$26,$R$4:$R$26)*($R13-COUNTIF(BM$4:BM13,"Hold"))+INTERCEPT(AC$4:AC$26,$R$4:$R$26)),NA())</f>
        <v>#N/A</v>
      </c>
      <c r="AP13" s="51" t="e">
        <f>IFERROR(IF(COUNT($U$4:$U13)&lt;&gt;AP$2,NA(),SLOPE(AD$4:AD$26,$R$4:$R$26)*($R13-COUNTIF(BN$4:BN13,"Hold"))+INTERCEPT(AD$4:AD$26,$R$4:$R$26)),NA())</f>
        <v>#N/A</v>
      </c>
      <c r="AQ13" s="51" t="e">
        <f>IFERROR(IF(COUNT($U$4:$U13)&lt;&gt;AQ$2,NA(),SLOPE(AE$4:AE$26,$R$4:$R$26)*($R13-COUNTIF(BO$4:BO13,"Hold"))+INTERCEPT(AE$4:AE$26,$R$4:$R$26)),NA())</f>
        <v>#N/A</v>
      </c>
      <c r="AR13" s="51" t="e">
        <f>IFERROR(IF(COUNT($U$4:$U13)&lt;&gt;AR$2,NA(),SLOPE(AF$4:AF$26,$R$4:$R$26)*($R13-COUNTIF(BP$4:BP13,"Hold"))+INTERCEPT(AF$4:AF$26,$R$4:$R$26)),NA())</f>
        <v>#N/A</v>
      </c>
      <c r="AS13" s="51" t="e">
        <f>IFERROR(IF(COUNT($U$4:$U13)&lt;&gt;AS$2,NA(),SLOPE(AG$4:AG$26,$R$4:$R$26)*($R13-COUNTIF(BQ$4:BQ13,"Hold"))+INTERCEPT(AG$4:AG$26,$R$4:$R$26)),NA())</f>
        <v>#N/A</v>
      </c>
      <c r="AT13" s="51" t="e">
        <f>IFERROR(IF(COUNT($U$4:$U13)&lt;&gt;AT$2,NA(),SLOPE(AH$4:AH$26,$R$4:$R$26)*($R13-COUNTIF(BR$4:BR13,"Hold"))+INTERCEPT(AH$4:AH$26,$R$4:$R$26)),NA())</f>
        <v>#N/A</v>
      </c>
      <c r="AU13" s="51" t="e">
        <f>IFERROR(IF(COUNT($U$4:$U13)&lt;&gt;AU$2,NA(),SLOPE(AI$4:AI$26,$R$4:$R$26)*($R13-COUNTIF(BS$4:BS13,"Hold"))+INTERCEPT(AI$4:AI$26,$R$4:$R$26)),NA())</f>
        <v>#N/A</v>
      </c>
      <c r="AV13" s="57" t="e">
        <f>IF(AND(ISNUMBER($U13),COUNT($U$4:$U13)=AV$2),$G13,IF($H13="Hold",AV12,IF(COUNT($U$4:$U13)=AV$2,$V13+AV12,NA())))</f>
        <v>#N/A</v>
      </c>
      <c r="AW13" s="57" t="e">
        <f>IF(AND(ISNUMBER($U13),COUNT($U$4:$U13)=AW$2),$G13,IF($H13="Hold",AW12,IF(COUNT($U$4:$U13)=AW$2,$V13+AW12,NA())))</f>
        <v>#N/A</v>
      </c>
      <c r="AX13" s="57" t="e">
        <f>IF(AND(ISNUMBER($U13),COUNT($U$4:$U13)=AX$2),$G13,IF($H13="Hold",AX12,IF(COUNT($U$4:$U13)=AX$2,$V13+AX12,NA())))</f>
        <v>#N/A</v>
      </c>
      <c r="AY13" s="57" t="e">
        <f>IF(AND(ISNUMBER($U13),COUNT($U$4:$U13)=AY$2),$G13,IF($H13="Hold",AY12,IF(COUNT($U$4:$U13)=AY$2,$V13+AY12,NA())))</f>
        <v>#N/A</v>
      </c>
      <c r="AZ13" s="57" t="e">
        <f>IF(AND(ISNUMBER($U13),COUNT($U$4:$U13)=AZ$2),$G13,IF($H13="Hold",AZ12,IF(COUNT($U$4:$U13)=AZ$2,$V13+AZ12,NA())))</f>
        <v>#N/A</v>
      </c>
      <c r="BA13" s="57" t="e">
        <f>IF(AND(ISNUMBER($U13),COUNT($U$4:$U13)=BA$2),$G13,IF($H13="Hold",BA12,IF(COUNT($U$4:$U13)=BA$2,$V13+BA12,NA())))</f>
        <v>#N/A</v>
      </c>
      <c r="BB13" s="57" t="e">
        <f>IF(AND(ISNUMBER($U13),COUNT($U$4:$U13)=BB$2),$G13,IF($H13="Hold",BB12,IF(COUNT($U$4:$U13)=BB$2,$V13+BB12,NA())))</f>
        <v>#N/A</v>
      </c>
      <c r="BC13" s="57" t="e">
        <f>IF(AND(ISNUMBER($U13),COUNT($U$4:$U13)=BC$2),$G13,IF($H13="Hold",BC12,IF(COUNT($U$4:$U13)=BC$2,$V13+BC12,NA())))</f>
        <v>#N/A</v>
      </c>
      <c r="BD13" s="57" t="e">
        <f>IF(AND(ISNUMBER($U13),COUNT($U$4:$U13)=BD$2),$G13,IF($H13="Hold",BD12,IF(COUNT($U$4:$U13)=BD$2,$V13+BD12,NA())))</f>
        <v>#N/A</v>
      </c>
      <c r="BE13" s="57" t="e">
        <f>IF(AND(ISNUMBER($U13),COUNT($U$4:$U13)=BE$2),$G13,IF($H13="Hold",BE12,IF(COUNT($U$4:$U13)=BE$2,$V13+BE12,NA())))</f>
        <v>#N/A</v>
      </c>
      <c r="BF13" s="57" t="e">
        <f>IF(AND(ISNUMBER($U13),COUNT($U$4:$U13)=BF$2),$G13,IF($H13="Hold",BF12,IF(COUNT($U$4:$U13)=BF$2,$V13+BF12,NA())))</f>
        <v>#N/A</v>
      </c>
      <c r="BG13" s="57" t="e">
        <f>IF(AND(ISNUMBER($U13),COUNT($U$4:$U13)=BG$2),$G13,IF($H13="Hold",BG12,IF(COUNT($U$4:$U13)=BG$2,$V13+BG12,NA())))</f>
        <v>#N/A</v>
      </c>
      <c r="BH13" s="55" t="e">
        <f>IF(AND(COUNT($U$4:$U13)=BH$2,$H13="Hold"),"Hold",NA())</f>
        <v>#N/A</v>
      </c>
      <c r="BI13" s="55" t="e">
        <f>IF(AND(COUNT($U$4:$U13)=BI$2,$H13="Hold"),"Hold",NA())</f>
        <v>#N/A</v>
      </c>
      <c r="BJ13" s="55" t="e">
        <f>IF(AND(COUNT($U$4:$U13)=BJ$2,$H13="Hold"),"Hold",NA())</f>
        <v>#N/A</v>
      </c>
      <c r="BK13" s="55" t="e">
        <f>IF(AND(COUNT($U$4:$U13)=BK$2,$H13="Hold"),"Hold",NA())</f>
        <v>#N/A</v>
      </c>
      <c r="BL13" s="55" t="e">
        <f>IF(AND(COUNT($U$4:$U13)=BL$2,$H13="Hold"),"Hold",NA())</f>
        <v>#N/A</v>
      </c>
      <c r="BM13" s="55" t="e">
        <f>IF(AND(COUNT($U$4:$U13)=BM$2,$H13="Hold"),"Hold",NA())</f>
        <v>#N/A</v>
      </c>
      <c r="BN13" s="55" t="e">
        <f>IF(AND(COUNT($U$4:$U13)=BN$2,$H13="Hold"),"Hold",NA())</f>
        <v>#N/A</v>
      </c>
      <c r="BO13" s="55" t="e">
        <f>IF(AND(COUNT($U$4:$U13)=BO$2,$H13="Hold"),"Hold",NA())</f>
        <v>#N/A</v>
      </c>
      <c r="BP13" s="55" t="e">
        <f>IF(AND(COUNT($U$4:$U13)=BP$2,$H13="Hold"),"Hold",NA())</f>
        <v>#N/A</v>
      </c>
      <c r="BQ13" s="55" t="e">
        <f>IF(AND(COUNT($U$4:$U13)=BQ$2,$H13="Hold"),"Hold",NA())</f>
        <v>#N/A</v>
      </c>
      <c r="BR13" s="55" t="e">
        <f>IF(AND(COUNT($U$4:$U13)=BR$2,$H13="Hold"),"Hold",NA())</f>
        <v>#N/A</v>
      </c>
      <c r="BS13" s="55" t="e">
        <f>IF(AND(COUNT($U$4:$U13)=BS$2,$H13="Hold"),"Hold",NA())</f>
        <v>#N/A</v>
      </c>
    </row>
    <row r="14" spans="1:73" s="96" customFormat="1" ht="18.75" customHeight="1" thickTop="1" thickBot="1" x14ac:dyDescent="0.3">
      <c r="B14" s="23"/>
      <c r="C14" s="95"/>
      <c r="D14" s="9">
        <f t="shared" si="2"/>
        <v>20</v>
      </c>
      <c r="E14" s="10">
        <f t="shared" si="3"/>
        <v>42730</v>
      </c>
      <c r="F14" s="5" t="str">
        <f>IFERROR(IF(COUNT(G$4:G14)=0,"",IF(H14="Hold",F13,IF(ISNUMBER(U14),G14,F13+V14))),"")</f>
        <v/>
      </c>
      <c r="G14" s="13"/>
      <c r="H14" s="27"/>
      <c r="I14" s="17"/>
      <c r="J14" s="93"/>
      <c r="K14" s="34"/>
      <c r="L14" s="148" t="s">
        <v>58</v>
      </c>
      <c r="M14" s="148"/>
      <c r="N14" s="136"/>
      <c r="O14" s="137"/>
      <c r="P14" s="37"/>
      <c r="R14" s="46">
        <v>11</v>
      </c>
      <c r="S14" s="47" t="e">
        <f t="shared" si="0"/>
        <v>#N/A</v>
      </c>
      <c r="T14" s="47"/>
      <c r="U14" s="52" t="str">
        <f>IF(H14="30 Mins",$N$19,IF(H14="45 Mins",$N$20,IF(H14="60 Mins",$N$21,IF(H14="Alt 1",$N$22,IF(H14="Alt 2",$N$23,IF(H14="Alt 3",$N$24,IF(H14="Alt 4",$N$25,IF(H14="Alt 5",#REF!,IF(H14="Change",V13,"")))))))))</f>
        <v/>
      </c>
      <c r="V14" s="53" t="e">
        <f>IF(COUNT(U$4:U14)=0,NA(),IF(ISNUMBER(U14),U14,V13))</f>
        <v>#N/A</v>
      </c>
      <c r="W14" s="48" t="e">
        <f t="shared" si="1"/>
        <v>#N/A</v>
      </c>
      <c r="X14" s="72" t="str">
        <f>IF(AND(ISNUMBER($S14),COUNT($U$4:$U14)=X$2),$S14,"")</f>
        <v/>
      </c>
      <c r="Y14" s="72" t="str">
        <f>IF(AND(ISNUMBER($S14),COUNT($U$4:$U14)=Y$2),$S14,"")</f>
        <v/>
      </c>
      <c r="Z14" s="72" t="str">
        <f>IF(AND(ISNUMBER($S14),COUNT($U$4:$U14)=Z$2),$S14,"")</f>
        <v/>
      </c>
      <c r="AA14" s="72" t="str">
        <f>IF(AND(ISNUMBER($S14),COUNT($U$4:$U14)=AA$2),$S14,"")</f>
        <v/>
      </c>
      <c r="AB14" s="72" t="str">
        <f>IF(AND(ISNUMBER($S14),COUNT($U$4:$U14)=AB$2),$S14,"")</f>
        <v/>
      </c>
      <c r="AC14" s="72" t="str">
        <f>IF(AND(ISNUMBER($S14),COUNT($U$4:$U14)=AC$2),$S14,"")</f>
        <v/>
      </c>
      <c r="AD14" s="72" t="str">
        <f>IF(AND(ISNUMBER($S14),COUNT($U$4:$U14)=AD$2),$S14,"")</f>
        <v/>
      </c>
      <c r="AE14" s="72" t="str">
        <f>IF(AND(ISNUMBER($S14),COUNT($U$4:$U14)=AE$2),$S14,"")</f>
        <v/>
      </c>
      <c r="AF14" s="72" t="str">
        <f>IF(AND(ISNUMBER($S14),COUNT($U$4:$U14)=AF$2),$S14,"")</f>
        <v/>
      </c>
      <c r="AG14" s="72" t="str">
        <f>IF(AND(ISNUMBER($S14),COUNT($U$4:$U14)=AG$2),$S14,"")</f>
        <v/>
      </c>
      <c r="AH14" s="72" t="str">
        <f>IF(AND(ISNUMBER($S14),COUNT($U$4:$U14)=AH$2),$S14,"")</f>
        <v/>
      </c>
      <c r="AI14" s="72" t="str">
        <f>IF(AND(ISNUMBER($S14),COUNT($U$4:$U14)=AI$2),$S14,"")</f>
        <v/>
      </c>
      <c r="AJ14" s="51" t="e">
        <f>IFERROR(IF(COUNT($U$4:$U14)&lt;&gt;AJ$2,NA(),SLOPE(X$4:X$26,$R$4:$R$26)*($R14-COUNTIF(BH$4:BH14,"Hold"))+INTERCEPT(X$4:X$26,$R$4:$R$26)),NA())</f>
        <v>#N/A</v>
      </c>
      <c r="AK14" s="51" t="e">
        <f>IFERROR(IF(COUNT($U$4:$U14)&lt;&gt;AK$2,NA(),SLOPE(Y$4:Y$26,$R$4:$R$26)*($R14-COUNTIF(BI$4:BI14,"Hold"))+INTERCEPT(Y$4:Y$26,$R$4:$R$26)),NA())</f>
        <v>#N/A</v>
      </c>
      <c r="AL14" s="51" t="e">
        <f>IFERROR(IF(COUNT($U$4:$U14)&lt;&gt;AL$2,NA(),SLOPE(Z$4:Z$26,$R$4:$R$26)*($R14-COUNTIF(BJ$4:BJ14,"Hold"))+INTERCEPT(Z$4:Z$26,$R$4:$R$26)),NA())</f>
        <v>#N/A</v>
      </c>
      <c r="AM14" s="51" t="e">
        <f>IFERROR(IF(COUNT($U$4:$U14)&lt;&gt;AM$2,NA(),SLOPE(AA$4:AA$26,$R$4:$R$26)*($R14-COUNTIF(BK$4:BK14,"Hold"))+INTERCEPT(AA$4:AA$26,$R$4:$R$26)),NA())</f>
        <v>#N/A</v>
      </c>
      <c r="AN14" s="51" t="e">
        <f>IFERROR(IF(COUNT($U$4:$U14)&lt;&gt;AN$2,NA(),SLOPE(AB$4:AB$26,$R$4:$R$26)*($R14-COUNTIF(BL$4:BL14,"Hold"))+INTERCEPT(AB$4:AB$26,$R$4:$R$26)),NA())</f>
        <v>#N/A</v>
      </c>
      <c r="AO14" s="51" t="e">
        <f>IFERROR(IF(COUNT($U$4:$U14)&lt;&gt;AO$2,NA(),SLOPE(AC$4:AC$26,$R$4:$R$26)*($R14-COUNTIF(BM$4:BM14,"Hold"))+INTERCEPT(AC$4:AC$26,$R$4:$R$26)),NA())</f>
        <v>#N/A</v>
      </c>
      <c r="AP14" s="51" t="e">
        <f>IFERROR(IF(COUNT($U$4:$U14)&lt;&gt;AP$2,NA(),SLOPE(AD$4:AD$26,$R$4:$R$26)*($R14-COUNTIF(BN$4:BN14,"Hold"))+INTERCEPT(AD$4:AD$26,$R$4:$R$26)),NA())</f>
        <v>#N/A</v>
      </c>
      <c r="AQ14" s="51" t="e">
        <f>IFERROR(IF(COUNT($U$4:$U14)&lt;&gt;AQ$2,NA(),SLOPE(AE$4:AE$26,$R$4:$R$26)*($R14-COUNTIF(BO$4:BO14,"Hold"))+INTERCEPT(AE$4:AE$26,$R$4:$R$26)),NA())</f>
        <v>#N/A</v>
      </c>
      <c r="AR14" s="51" t="e">
        <f>IFERROR(IF(COUNT($U$4:$U14)&lt;&gt;AR$2,NA(),SLOPE(AF$4:AF$26,$R$4:$R$26)*($R14-COUNTIF(BP$4:BP14,"Hold"))+INTERCEPT(AF$4:AF$26,$R$4:$R$26)),NA())</f>
        <v>#N/A</v>
      </c>
      <c r="AS14" s="51" t="e">
        <f>IFERROR(IF(COUNT($U$4:$U14)&lt;&gt;AS$2,NA(),SLOPE(AG$4:AG$26,$R$4:$R$26)*($R14-COUNTIF(BQ$4:BQ14,"Hold"))+INTERCEPT(AG$4:AG$26,$R$4:$R$26)),NA())</f>
        <v>#N/A</v>
      </c>
      <c r="AT14" s="51" t="e">
        <f>IFERROR(IF(COUNT($U$4:$U14)&lt;&gt;AT$2,NA(),SLOPE(AH$4:AH$26,$R$4:$R$26)*($R14-COUNTIF(BR$4:BR14,"Hold"))+INTERCEPT(AH$4:AH$26,$R$4:$R$26)),NA())</f>
        <v>#N/A</v>
      </c>
      <c r="AU14" s="51" t="e">
        <f>IFERROR(IF(COUNT($U$4:$U14)&lt;&gt;AU$2,NA(),SLOPE(AI$4:AI$26,$R$4:$R$26)*($R14-COUNTIF(BS$4:BS14,"Hold"))+INTERCEPT(AI$4:AI$26,$R$4:$R$26)),NA())</f>
        <v>#N/A</v>
      </c>
      <c r="AV14" s="57" t="e">
        <f>IF(AND(ISNUMBER($U14),COUNT($U$4:$U14)=AV$2),$G14,IF($H14="Hold",AV13,IF(COUNT($U$4:$U14)=AV$2,$V14+AV13,NA())))</f>
        <v>#N/A</v>
      </c>
      <c r="AW14" s="57" t="e">
        <f>IF(AND(ISNUMBER($U14),COUNT($U$4:$U14)=AW$2),$G14,IF($H14="Hold",AW13,IF(COUNT($U$4:$U14)=AW$2,$V14+AW13,NA())))</f>
        <v>#N/A</v>
      </c>
      <c r="AX14" s="57" t="e">
        <f>IF(AND(ISNUMBER($U14),COUNT($U$4:$U14)=AX$2),$G14,IF($H14="Hold",AX13,IF(COUNT($U$4:$U14)=AX$2,$V14+AX13,NA())))</f>
        <v>#N/A</v>
      </c>
      <c r="AY14" s="57" t="e">
        <f>IF(AND(ISNUMBER($U14),COUNT($U$4:$U14)=AY$2),$G14,IF($H14="Hold",AY13,IF(COUNT($U$4:$U14)=AY$2,$V14+AY13,NA())))</f>
        <v>#N/A</v>
      </c>
      <c r="AZ14" s="57" t="e">
        <f>IF(AND(ISNUMBER($U14),COUNT($U$4:$U14)=AZ$2),$G14,IF($H14="Hold",AZ13,IF(COUNT($U$4:$U14)=AZ$2,$V14+AZ13,NA())))</f>
        <v>#N/A</v>
      </c>
      <c r="BA14" s="57" t="e">
        <f>IF(AND(ISNUMBER($U14),COUNT($U$4:$U14)=BA$2),$G14,IF($H14="Hold",BA13,IF(COUNT($U$4:$U14)=BA$2,$V14+BA13,NA())))</f>
        <v>#N/A</v>
      </c>
      <c r="BB14" s="57" t="e">
        <f>IF(AND(ISNUMBER($U14),COUNT($U$4:$U14)=BB$2),$G14,IF($H14="Hold",BB13,IF(COUNT($U$4:$U14)=BB$2,$V14+BB13,NA())))</f>
        <v>#N/A</v>
      </c>
      <c r="BC14" s="57" t="e">
        <f>IF(AND(ISNUMBER($U14),COUNT($U$4:$U14)=BC$2),$G14,IF($H14="Hold",BC13,IF(COUNT($U$4:$U14)=BC$2,$V14+BC13,NA())))</f>
        <v>#N/A</v>
      </c>
      <c r="BD14" s="57" t="e">
        <f>IF(AND(ISNUMBER($U14),COUNT($U$4:$U14)=BD$2),$G14,IF($H14="Hold",BD13,IF(COUNT($U$4:$U14)=BD$2,$V14+BD13,NA())))</f>
        <v>#N/A</v>
      </c>
      <c r="BE14" s="57" t="e">
        <f>IF(AND(ISNUMBER($U14),COUNT($U$4:$U14)=BE$2),$G14,IF($H14="Hold",BE13,IF(COUNT($U$4:$U14)=BE$2,$V14+BE13,NA())))</f>
        <v>#N/A</v>
      </c>
      <c r="BF14" s="57" t="e">
        <f>IF(AND(ISNUMBER($U14),COUNT($U$4:$U14)=BF$2),$G14,IF($H14="Hold",BF13,IF(COUNT($U$4:$U14)=BF$2,$V14+BF13,NA())))</f>
        <v>#N/A</v>
      </c>
      <c r="BG14" s="57" t="e">
        <f>IF(AND(ISNUMBER($U14),COUNT($U$4:$U14)=BG$2),$G14,IF($H14="Hold",BG13,IF(COUNT($U$4:$U14)=BG$2,$V14+BG13,NA())))</f>
        <v>#N/A</v>
      </c>
      <c r="BH14" s="55" t="e">
        <f>IF(AND(COUNT($U$4:$U14)=BH$2,$H14="Hold"),"Hold",NA())</f>
        <v>#N/A</v>
      </c>
      <c r="BI14" s="55" t="e">
        <f>IF(AND(COUNT($U$4:$U14)=BI$2,$H14="Hold"),"Hold",NA())</f>
        <v>#N/A</v>
      </c>
      <c r="BJ14" s="55" t="e">
        <f>IF(AND(COUNT($U$4:$U14)=BJ$2,$H14="Hold"),"Hold",NA())</f>
        <v>#N/A</v>
      </c>
      <c r="BK14" s="55" t="e">
        <f>IF(AND(COUNT($U$4:$U14)=BK$2,$H14="Hold"),"Hold",NA())</f>
        <v>#N/A</v>
      </c>
      <c r="BL14" s="55" t="e">
        <f>IF(AND(COUNT($U$4:$U14)=BL$2,$H14="Hold"),"Hold",NA())</f>
        <v>#N/A</v>
      </c>
      <c r="BM14" s="55" t="e">
        <f>IF(AND(COUNT($U$4:$U14)=BM$2,$H14="Hold"),"Hold",NA())</f>
        <v>#N/A</v>
      </c>
      <c r="BN14" s="55" t="e">
        <f>IF(AND(COUNT($U$4:$U14)=BN$2,$H14="Hold"),"Hold",NA())</f>
        <v>#N/A</v>
      </c>
      <c r="BO14" s="55" t="e">
        <f>IF(AND(COUNT($U$4:$U14)=BO$2,$H14="Hold"),"Hold",NA())</f>
        <v>#N/A</v>
      </c>
      <c r="BP14" s="55" t="e">
        <f>IF(AND(COUNT($U$4:$U14)=BP$2,$H14="Hold"),"Hold",NA())</f>
        <v>#N/A</v>
      </c>
      <c r="BQ14" s="55" t="e">
        <f>IF(AND(COUNT($U$4:$U14)=BQ$2,$H14="Hold"),"Hold",NA())</f>
        <v>#N/A</v>
      </c>
      <c r="BR14" s="55" t="e">
        <f>IF(AND(COUNT($U$4:$U14)=BR$2,$H14="Hold"),"Hold",NA())</f>
        <v>#N/A</v>
      </c>
      <c r="BS14" s="55" t="e">
        <f>IF(AND(COUNT($U$4:$U14)=BS$2,$H14="Hold"),"Hold",NA())</f>
        <v>#N/A</v>
      </c>
    </row>
    <row r="15" spans="1:73" s="96" customFormat="1" ht="18.75" customHeight="1" thickTop="1" thickBot="1" x14ac:dyDescent="0.3">
      <c r="B15" s="23"/>
      <c r="C15" s="95"/>
      <c r="D15" s="9">
        <f t="shared" si="2"/>
        <v>22</v>
      </c>
      <c r="E15" s="10">
        <f t="shared" si="3"/>
        <v>42744</v>
      </c>
      <c r="F15" s="5" t="str">
        <f>IFERROR(IF(COUNT(G$4:G15)=0,"",IF(H15="Hold",F14,IF(ISNUMBER(U15),G15,F14+V15))),"")</f>
        <v/>
      </c>
      <c r="G15" s="13"/>
      <c r="H15" s="27"/>
      <c r="I15" s="17"/>
      <c r="J15" s="93"/>
      <c r="K15" s="34"/>
      <c r="L15" s="148" t="s">
        <v>59</v>
      </c>
      <c r="M15" s="148"/>
      <c r="N15" s="136"/>
      <c r="O15" s="137"/>
      <c r="P15" s="37"/>
      <c r="R15" s="46">
        <v>12</v>
      </c>
      <c r="S15" s="47" t="e">
        <f t="shared" si="0"/>
        <v>#N/A</v>
      </c>
      <c r="T15" s="47"/>
      <c r="U15" s="52" t="str">
        <f>IF(H15="30 Mins",$N$19,IF(H15="45 Mins",$N$20,IF(H15="60 Mins",$N$21,IF(H15="Alt 1",$N$22,IF(H15="Alt 2",$N$23,IF(H15="Alt 3",$N$24,IF(H15="Alt 4",$N$25,IF(H15="Alt 5",#REF!,IF(H15="Change",V14,"")))))))))</f>
        <v/>
      </c>
      <c r="V15" s="53" t="e">
        <f>IF(COUNT(U$4:U15)=0,NA(),IF(ISNUMBER(U15),U15,V14))</f>
        <v>#N/A</v>
      </c>
      <c r="W15" s="48" t="e">
        <f t="shared" si="1"/>
        <v>#N/A</v>
      </c>
      <c r="X15" s="72" t="str">
        <f>IF(AND(ISNUMBER($S15),COUNT($U$4:$U15)=X$2),$S15,"")</f>
        <v/>
      </c>
      <c r="Y15" s="72" t="str">
        <f>IF(AND(ISNUMBER($S15),COUNT($U$4:$U15)=Y$2),$S15,"")</f>
        <v/>
      </c>
      <c r="Z15" s="72" t="str">
        <f>IF(AND(ISNUMBER($S15),COUNT($U$4:$U15)=Z$2),$S15,"")</f>
        <v/>
      </c>
      <c r="AA15" s="72" t="str">
        <f>IF(AND(ISNUMBER($S15),COUNT($U$4:$U15)=AA$2),$S15,"")</f>
        <v/>
      </c>
      <c r="AB15" s="72" t="str">
        <f>IF(AND(ISNUMBER($S15),COUNT($U$4:$U15)=AB$2),$S15,"")</f>
        <v/>
      </c>
      <c r="AC15" s="72" t="str">
        <f>IF(AND(ISNUMBER($S15),COUNT($U$4:$U15)=AC$2),$S15,"")</f>
        <v/>
      </c>
      <c r="AD15" s="72" t="str">
        <f>IF(AND(ISNUMBER($S15),COUNT($U$4:$U15)=AD$2),$S15,"")</f>
        <v/>
      </c>
      <c r="AE15" s="72" t="str">
        <f>IF(AND(ISNUMBER($S15),COUNT($U$4:$U15)=AE$2),$S15,"")</f>
        <v/>
      </c>
      <c r="AF15" s="72" t="str">
        <f>IF(AND(ISNUMBER($S15),COUNT($U$4:$U15)=AF$2),$S15,"")</f>
        <v/>
      </c>
      <c r="AG15" s="72" t="str">
        <f>IF(AND(ISNUMBER($S15),COUNT($U$4:$U15)=AG$2),$S15,"")</f>
        <v/>
      </c>
      <c r="AH15" s="72" t="str">
        <f>IF(AND(ISNUMBER($S15),COUNT($U$4:$U15)=AH$2),$S15,"")</f>
        <v/>
      </c>
      <c r="AI15" s="72" t="str">
        <f>IF(AND(ISNUMBER($S15),COUNT($U$4:$U15)=AI$2),$S15,"")</f>
        <v/>
      </c>
      <c r="AJ15" s="51" t="e">
        <f>IFERROR(IF(COUNT($U$4:$U15)&lt;&gt;AJ$2,NA(),SLOPE(X$4:X$26,$R$4:$R$26)*($R15-COUNTIF(BH$4:BH15,"Hold"))+INTERCEPT(X$4:X$26,$R$4:$R$26)),NA())</f>
        <v>#N/A</v>
      </c>
      <c r="AK15" s="51" t="e">
        <f>IFERROR(IF(COUNT($U$4:$U15)&lt;&gt;AK$2,NA(),SLOPE(Y$4:Y$26,$R$4:$R$26)*($R15-COUNTIF(BI$4:BI15,"Hold"))+INTERCEPT(Y$4:Y$26,$R$4:$R$26)),NA())</f>
        <v>#N/A</v>
      </c>
      <c r="AL15" s="51" t="e">
        <f>IFERROR(IF(COUNT($U$4:$U15)&lt;&gt;AL$2,NA(),SLOPE(Z$4:Z$26,$R$4:$R$26)*($R15-COUNTIF(BJ$4:BJ15,"Hold"))+INTERCEPT(Z$4:Z$26,$R$4:$R$26)),NA())</f>
        <v>#N/A</v>
      </c>
      <c r="AM15" s="51" t="e">
        <f>IFERROR(IF(COUNT($U$4:$U15)&lt;&gt;AM$2,NA(),SLOPE(AA$4:AA$26,$R$4:$R$26)*($R15-COUNTIF(BK$4:BK15,"Hold"))+INTERCEPT(AA$4:AA$26,$R$4:$R$26)),NA())</f>
        <v>#N/A</v>
      </c>
      <c r="AN15" s="51" t="e">
        <f>IFERROR(IF(COUNT($U$4:$U15)&lt;&gt;AN$2,NA(),SLOPE(AB$4:AB$26,$R$4:$R$26)*($R15-COUNTIF(BL$4:BL15,"Hold"))+INTERCEPT(AB$4:AB$26,$R$4:$R$26)),NA())</f>
        <v>#N/A</v>
      </c>
      <c r="AO15" s="51" t="e">
        <f>IFERROR(IF(COUNT($U$4:$U15)&lt;&gt;AO$2,NA(),SLOPE(AC$4:AC$26,$R$4:$R$26)*($R15-COUNTIF(BM$4:BM15,"Hold"))+INTERCEPT(AC$4:AC$26,$R$4:$R$26)),NA())</f>
        <v>#N/A</v>
      </c>
      <c r="AP15" s="51" t="e">
        <f>IFERROR(IF(COUNT($U$4:$U15)&lt;&gt;AP$2,NA(),SLOPE(AD$4:AD$26,$R$4:$R$26)*($R15-COUNTIF(BN$4:BN15,"Hold"))+INTERCEPT(AD$4:AD$26,$R$4:$R$26)),NA())</f>
        <v>#N/A</v>
      </c>
      <c r="AQ15" s="51" t="e">
        <f>IFERROR(IF(COUNT($U$4:$U15)&lt;&gt;AQ$2,NA(),SLOPE(AE$4:AE$26,$R$4:$R$26)*($R15-COUNTIF(BO$4:BO15,"Hold"))+INTERCEPT(AE$4:AE$26,$R$4:$R$26)),NA())</f>
        <v>#N/A</v>
      </c>
      <c r="AR15" s="51" t="e">
        <f>IFERROR(IF(COUNT($U$4:$U15)&lt;&gt;AR$2,NA(),SLOPE(AF$4:AF$26,$R$4:$R$26)*($R15-COUNTIF(BP$4:BP15,"Hold"))+INTERCEPT(AF$4:AF$26,$R$4:$R$26)),NA())</f>
        <v>#N/A</v>
      </c>
      <c r="AS15" s="51" t="e">
        <f>IFERROR(IF(COUNT($U$4:$U15)&lt;&gt;AS$2,NA(),SLOPE(AG$4:AG$26,$R$4:$R$26)*($R15-COUNTIF(BQ$4:BQ15,"Hold"))+INTERCEPT(AG$4:AG$26,$R$4:$R$26)),NA())</f>
        <v>#N/A</v>
      </c>
      <c r="AT15" s="51" t="e">
        <f>IFERROR(IF(COUNT($U$4:$U15)&lt;&gt;AT$2,NA(),SLOPE(AH$4:AH$26,$R$4:$R$26)*($R15-COUNTIF(BR$4:BR15,"Hold"))+INTERCEPT(AH$4:AH$26,$R$4:$R$26)),NA())</f>
        <v>#N/A</v>
      </c>
      <c r="AU15" s="51" t="e">
        <f>IFERROR(IF(COUNT($U$4:$U15)&lt;&gt;AU$2,NA(),SLOPE(AI$4:AI$26,$R$4:$R$26)*($R15-COUNTIF(BS$4:BS15,"Hold"))+INTERCEPT(AI$4:AI$26,$R$4:$R$26)),NA())</f>
        <v>#N/A</v>
      </c>
      <c r="AV15" s="57" t="e">
        <f>IF(AND(ISNUMBER($U15),COUNT($U$4:$U15)=AV$2),$G15,IF($H15="Hold",AV14,IF(COUNT($U$4:$U15)=AV$2,$V15+AV14,NA())))</f>
        <v>#N/A</v>
      </c>
      <c r="AW15" s="57" t="e">
        <f>IF(AND(ISNUMBER($U15),COUNT($U$4:$U15)=AW$2),$G15,IF($H15="Hold",AW14,IF(COUNT($U$4:$U15)=AW$2,$V15+AW14,NA())))</f>
        <v>#N/A</v>
      </c>
      <c r="AX15" s="57" t="e">
        <f>IF(AND(ISNUMBER($U15),COUNT($U$4:$U15)=AX$2),$G15,IF($H15="Hold",AX14,IF(COUNT($U$4:$U15)=AX$2,$V15+AX14,NA())))</f>
        <v>#N/A</v>
      </c>
      <c r="AY15" s="57" t="e">
        <f>IF(AND(ISNUMBER($U15),COUNT($U$4:$U15)=AY$2),$G15,IF($H15="Hold",AY14,IF(COUNT($U$4:$U15)=AY$2,$V15+AY14,NA())))</f>
        <v>#N/A</v>
      </c>
      <c r="AZ15" s="57" t="e">
        <f>IF(AND(ISNUMBER($U15),COUNT($U$4:$U15)=AZ$2),$G15,IF($H15="Hold",AZ14,IF(COUNT($U$4:$U15)=AZ$2,$V15+AZ14,NA())))</f>
        <v>#N/A</v>
      </c>
      <c r="BA15" s="57" t="e">
        <f>IF(AND(ISNUMBER($U15),COUNT($U$4:$U15)=BA$2),$G15,IF($H15="Hold",BA14,IF(COUNT($U$4:$U15)=BA$2,$V15+BA14,NA())))</f>
        <v>#N/A</v>
      </c>
      <c r="BB15" s="57" t="e">
        <f>IF(AND(ISNUMBER($U15),COUNT($U$4:$U15)=BB$2),$G15,IF($H15="Hold",BB14,IF(COUNT($U$4:$U15)=BB$2,$V15+BB14,NA())))</f>
        <v>#N/A</v>
      </c>
      <c r="BC15" s="57" t="e">
        <f>IF(AND(ISNUMBER($U15),COUNT($U$4:$U15)=BC$2),$G15,IF($H15="Hold",BC14,IF(COUNT($U$4:$U15)=BC$2,$V15+BC14,NA())))</f>
        <v>#N/A</v>
      </c>
      <c r="BD15" s="57" t="e">
        <f>IF(AND(ISNUMBER($U15),COUNT($U$4:$U15)=BD$2),$G15,IF($H15="Hold",BD14,IF(COUNT($U$4:$U15)=BD$2,$V15+BD14,NA())))</f>
        <v>#N/A</v>
      </c>
      <c r="BE15" s="57" t="e">
        <f>IF(AND(ISNUMBER($U15),COUNT($U$4:$U15)=BE$2),$G15,IF($H15="Hold",BE14,IF(COUNT($U$4:$U15)=BE$2,$V15+BE14,NA())))</f>
        <v>#N/A</v>
      </c>
      <c r="BF15" s="57" t="e">
        <f>IF(AND(ISNUMBER($U15),COUNT($U$4:$U15)=BF$2),$G15,IF($H15="Hold",BF14,IF(COUNT($U$4:$U15)=BF$2,$V15+BF14,NA())))</f>
        <v>#N/A</v>
      </c>
      <c r="BG15" s="57" t="e">
        <f>IF(AND(ISNUMBER($U15),COUNT($U$4:$U15)=BG$2),$G15,IF($H15="Hold",BG14,IF(COUNT($U$4:$U15)=BG$2,$V15+BG14,NA())))</f>
        <v>#N/A</v>
      </c>
      <c r="BH15" s="55" t="e">
        <f>IF(AND(COUNT($U$4:$U15)=BH$2,$H15="Hold"),"Hold",NA())</f>
        <v>#N/A</v>
      </c>
      <c r="BI15" s="55" t="e">
        <f>IF(AND(COUNT($U$4:$U15)=BI$2,$H15="Hold"),"Hold",NA())</f>
        <v>#N/A</v>
      </c>
      <c r="BJ15" s="55" t="e">
        <f>IF(AND(COUNT($U$4:$U15)=BJ$2,$H15="Hold"),"Hold",NA())</f>
        <v>#N/A</v>
      </c>
      <c r="BK15" s="55" t="e">
        <f>IF(AND(COUNT($U$4:$U15)=BK$2,$H15="Hold"),"Hold",NA())</f>
        <v>#N/A</v>
      </c>
      <c r="BL15" s="55" t="e">
        <f>IF(AND(COUNT($U$4:$U15)=BL$2,$H15="Hold"),"Hold",NA())</f>
        <v>#N/A</v>
      </c>
      <c r="BM15" s="55" t="e">
        <f>IF(AND(COUNT($U$4:$U15)=BM$2,$H15="Hold"),"Hold",NA())</f>
        <v>#N/A</v>
      </c>
      <c r="BN15" s="55" t="e">
        <f>IF(AND(COUNT($U$4:$U15)=BN$2,$H15="Hold"),"Hold",NA())</f>
        <v>#N/A</v>
      </c>
      <c r="BO15" s="55" t="e">
        <f>IF(AND(COUNT($U$4:$U15)=BO$2,$H15="Hold"),"Hold",NA())</f>
        <v>#N/A</v>
      </c>
      <c r="BP15" s="55" t="e">
        <f>IF(AND(COUNT($U$4:$U15)=BP$2,$H15="Hold"),"Hold",NA())</f>
        <v>#N/A</v>
      </c>
      <c r="BQ15" s="55" t="e">
        <f>IF(AND(COUNT($U$4:$U15)=BQ$2,$H15="Hold"),"Hold",NA())</f>
        <v>#N/A</v>
      </c>
      <c r="BR15" s="55" t="e">
        <f>IF(AND(COUNT($U$4:$U15)=BR$2,$H15="Hold"),"Hold",NA())</f>
        <v>#N/A</v>
      </c>
      <c r="BS15" s="55" t="e">
        <f>IF(AND(COUNT($U$4:$U15)=BS$2,$H15="Hold"),"Hold",NA())</f>
        <v>#N/A</v>
      </c>
    </row>
    <row r="16" spans="1:73" s="96" customFormat="1" ht="18.75" customHeight="1" thickTop="1" x14ac:dyDescent="0.25">
      <c r="B16" s="23"/>
      <c r="C16" s="95"/>
      <c r="D16" s="9">
        <f t="shared" si="2"/>
        <v>24</v>
      </c>
      <c r="E16" s="10">
        <f t="shared" si="3"/>
        <v>42758</v>
      </c>
      <c r="F16" s="5" t="str">
        <f>IFERROR(IF(COUNT(G$4:G16)=0,"",IF(H16="Hold",F15,IF(ISNUMBER(U16),G16,F15+V16))),"")</f>
        <v/>
      </c>
      <c r="G16" s="13"/>
      <c r="H16" s="27"/>
      <c r="I16" s="17"/>
      <c r="J16" s="93"/>
      <c r="K16" s="34"/>
      <c r="L16" s="148" t="s">
        <v>60</v>
      </c>
      <c r="M16" s="148"/>
      <c r="N16" s="138"/>
      <c r="O16" s="139"/>
      <c r="P16" s="37"/>
      <c r="R16" s="46">
        <v>13</v>
      </c>
      <c r="S16" s="47" t="e">
        <f t="shared" si="0"/>
        <v>#N/A</v>
      </c>
      <c r="T16" s="47"/>
      <c r="U16" s="52" t="str">
        <f>IF(H16="30 Mins",$N$19,IF(H16="45 Mins",$N$20,IF(H16="60 Mins",$N$21,IF(H16="Alt 1",$N$22,IF(H16="Alt 2",$N$23,IF(H16="Alt 3",$N$24,IF(H16="Alt 4",$N$25,IF(H16="Alt 5",#REF!,IF(H16="Change",V15,"")))))))))</f>
        <v/>
      </c>
      <c r="V16" s="53" t="e">
        <f>IF(COUNT(U$4:U16)=0,NA(),IF(ISNUMBER(U16),U16,V15))</f>
        <v>#N/A</v>
      </c>
      <c r="W16" s="48" t="e">
        <f t="shared" si="1"/>
        <v>#N/A</v>
      </c>
      <c r="X16" s="72" t="str">
        <f>IF(AND(ISNUMBER($S16),COUNT($U$4:$U16)=X$2),$S16,"")</f>
        <v/>
      </c>
      <c r="Y16" s="72" t="str">
        <f>IF(AND(ISNUMBER($S16),COUNT($U$4:$U16)=Y$2),$S16,"")</f>
        <v/>
      </c>
      <c r="Z16" s="72" t="str">
        <f>IF(AND(ISNUMBER($S16),COUNT($U$4:$U16)=Z$2),$S16,"")</f>
        <v/>
      </c>
      <c r="AA16" s="72" t="str">
        <f>IF(AND(ISNUMBER($S16),COUNT($U$4:$U16)=AA$2),$S16,"")</f>
        <v/>
      </c>
      <c r="AB16" s="72" t="str">
        <f>IF(AND(ISNUMBER($S16),COUNT($U$4:$U16)=AB$2),$S16,"")</f>
        <v/>
      </c>
      <c r="AC16" s="72" t="str">
        <f>IF(AND(ISNUMBER($S16),COUNT($U$4:$U16)=AC$2),$S16,"")</f>
        <v/>
      </c>
      <c r="AD16" s="72" t="str">
        <f>IF(AND(ISNUMBER($S16),COUNT($U$4:$U16)=AD$2),$S16,"")</f>
        <v/>
      </c>
      <c r="AE16" s="72" t="str">
        <f>IF(AND(ISNUMBER($S16),COUNT($U$4:$U16)=AE$2),$S16,"")</f>
        <v/>
      </c>
      <c r="AF16" s="72" t="str">
        <f>IF(AND(ISNUMBER($S16),COUNT($U$4:$U16)=AF$2),$S16,"")</f>
        <v/>
      </c>
      <c r="AG16" s="72" t="str">
        <f>IF(AND(ISNUMBER($S16),COUNT($U$4:$U16)=AG$2),$S16,"")</f>
        <v/>
      </c>
      <c r="AH16" s="72" t="str">
        <f>IF(AND(ISNUMBER($S16),COUNT($U$4:$U16)=AH$2),$S16,"")</f>
        <v/>
      </c>
      <c r="AI16" s="72" t="str">
        <f>IF(AND(ISNUMBER($S16),COUNT($U$4:$U16)=AI$2),$S16,"")</f>
        <v/>
      </c>
      <c r="AJ16" s="51" t="e">
        <f>IFERROR(IF(COUNT($U$4:$U16)&lt;&gt;AJ$2,NA(),SLOPE(X$4:X$26,$R$4:$R$26)*($R16-COUNTIF(BH$4:BH16,"Hold"))+INTERCEPT(X$4:X$26,$R$4:$R$26)),NA())</f>
        <v>#N/A</v>
      </c>
      <c r="AK16" s="51" t="e">
        <f>IFERROR(IF(COUNT($U$4:$U16)&lt;&gt;AK$2,NA(),SLOPE(Y$4:Y$26,$R$4:$R$26)*($R16-COUNTIF(BI$4:BI16,"Hold"))+INTERCEPT(Y$4:Y$26,$R$4:$R$26)),NA())</f>
        <v>#N/A</v>
      </c>
      <c r="AL16" s="51" t="e">
        <f>IFERROR(IF(COUNT($U$4:$U16)&lt;&gt;AL$2,NA(),SLOPE(Z$4:Z$26,$R$4:$R$26)*($R16-COUNTIF(BJ$4:BJ16,"Hold"))+INTERCEPT(Z$4:Z$26,$R$4:$R$26)),NA())</f>
        <v>#N/A</v>
      </c>
      <c r="AM16" s="51" t="e">
        <f>IFERROR(IF(COUNT($U$4:$U16)&lt;&gt;AM$2,NA(),SLOPE(AA$4:AA$26,$R$4:$R$26)*($R16-COUNTIF(BK$4:BK16,"Hold"))+INTERCEPT(AA$4:AA$26,$R$4:$R$26)),NA())</f>
        <v>#N/A</v>
      </c>
      <c r="AN16" s="51" t="e">
        <f>IFERROR(IF(COUNT($U$4:$U16)&lt;&gt;AN$2,NA(),SLOPE(AB$4:AB$26,$R$4:$R$26)*($R16-COUNTIF(BL$4:BL16,"Hold"))+INTERCEPT(AB$4:AB$26,$R$4:$R$26)),NA())</f>
        <v>#N/A</v>
      </c>
      <c r="AO16" s="51" t="e">
        <f>IFERROR(IF(COUNT($U$4:$U16)&lt;&gt;AO$2,NA(),SLOPE(AC$4:AC$26,$R$4:$R$26)*($R16-COUNTIF(BM$4:BM16,"Hold"))+INTERCEPT(AC$4:AC$26,$R$4:$R$26)),NA())</f>
        <v>#N/A</v>
      </c>
      <c r="AP16" s="51" t="e">
        <f>IFERROR(IF(COUNT($U$4:$U16)&lt;&gt;AP$2,NA(),SLOPE(AD$4:AD$26,$R$4:$R$26)*($R16-COUNTIF(BN$4:BN16,"Hold"))+INTERCEPT(AD$4:AD$26,$R$4:$R$26)),NA())</f>
        <v>#N/A</v>
      </c>
      <c r="AQ16" s="51" t="e">
        <f>IFERROR(IF(COUNT($U$4:$U16)&lt;&gt;AQ$2,NA(),SLOPE(AE$4:AE$26,$R$4:$R$26)*($R16-COUNTIF(BO$4:BO16,"Hold"))+INTERCEPT(AE$4:AE$26,$R$4:$R$26)),NA())</f>
        <v>#N/A</v>
      </c>
      <c r="AR16" s="51" t="e">
        <f>IFERROR(IF(COUNT($U$4:$U16)&lt;&gt;AR$2,NA(),SLOPE(AF$4:AF$26,$R$4:$R$26)*($R16-COUNTIF(BP$4:BP16,"Hold"))+INTERCEPT(AF$4:AF$26,$R$4:$R$26)),NA())</f>
        <v>#N/A</v>
      </c>
      <c r="AS16" s="51" t="e">
        <f>IFERROR(IF(COUNT($U$4:$U16)&lt;&gt;AS$2,NA(),SLOPE(AG$4:AG$26,$R$4:$R$26)*($R16-COUNTIF(BQ$4:BQ16,"Hold"))+INTERCEPT(AG$4:AG$26,$R$4:$R$26)),NA())</f>
        <v>#N/A</v>
      </c>
      <c r="AT16" s="51" t="e">
        <f>IFERROR(IF(COUNT($U$4:$U16)&lt;&gt;AT$2,NA(),SLOPE(AH$4:AH$26,$R$4:$R$26)*($R16-COUNTIF(BR$4:BR16,"Hold"))+INTERCEPT(AH$4:AH$26,$R$4:$R$26)),NA())</f>
        <v>#N/A</v>
      </c>
      <c r="AU16" s="51" t="e">
        <f>IFERROR(IF(COUNT($U$4:$U16)&lt;&gt;AU$2,NA(),SLOPE(AI$4:AI$26,$R$4:$R$26)*($R16-COUNTIF(BS$4:BS16,"Hold"))+INTERCEPT(AI$4:AI$26,$R$4:$R$26)),NA())</f>
        <v>#N/A</v>
      </c>
      <c r="AV16" s="57" t="e">
        <f>IF(AND(ISNUMBER($U16),COUNT($U$4:$U16)=AV$2),$G16,IF($H16="Hold",AV15,IF(COUNT($U$4:$U16)=AV$2,$V16+AV15,NA())))</f>
        <v>#N/A</v>
      </c>
      <c r="AW16" s="57" t="e">
        <f>IF(AND(ISNUMBER($U16),COUNT($U$4:$U16)=AW$2),$G16,IF($H16="Hold",AW15,IF(COUNT($U$4:$U16)=AW$2,$V16+AW15,NA())))</f>
        <v>#N/A</v>
      </c>
      <c r="AX16" s="57" t="e">
        <f>IF(AND(ISNUMBER($U16),COUNT($U$4:$U16)=AX$2),$G16,IF($H16="Hold",AX15,IF(COUNT($U$4:$U16)=AX$2,$V16+AX15,NA())))</f>
        <v>#N/A</v>
      </c>
      <c r="AY16" s="57" t="e">
        <f>IF(AND(ISNUMBER($U16),COUNT($U$4:$U16)=AY$2),$G16,IF($H16="Hold",AY15,IF(COUNT($U$4:$U16)=AY$2,$V16+AY15,NA())))</f>
        <v>#N/A</v>
      </c>
      <c r="AZ16" s="57" t="e">
        <f>IF(AND(ISNUMBER($U16),COUNT($U$4:$U16)=AZ$2),$G16,IF($H16="Hold",AZ15,IF(COUNT($U$4:$U16)=AZ$2,$V16+AZ15,NA())))</f>
        <v>#N/A</v>
      </c>
      <c r="BA16" s="57" t="e">
        <f>IF(AND(ISNUMBER($U16),COUNT($U$4:$U16)=BA$2),$G16,IF($H16="Hold",BA15,IF(COUNT($U$4:$U16)=BA$2,$V16+BA15,NA())))</f>
        <v>#N/A</v>
      </c>
      <c r="BB16" s="57" t="e">
        <f>IF(AND(ISNUMBER($U16),COUNT($U$4:$U16)=BB$2),$G16,IF($H16="Hold",BB15,IF(COUNT($U$4:$U16)=BB$2,$V16+BB15,NA())))</f>
        <v>#N/A</v>
      </c>
      <c r="BC16" s="57" t="e">
        <f>IF(AND(ISNUMBER($U16),COUNT($U$4:$U16)=BC$2),$G16,IF($H16="Hold",BC15,IF(COUNT($U$4:$U16)=BC$2,$V16+BC15,NA())))</f>
        <v>#N/A</v>
      </c>
      <c r="BD16" s="57" t="e">
        <f>IF(AND(ISNUMBER($U16),COUNT($U$4:$U16)=BD$2),$G16,IF($H16="Hold",BD15,IF(COUNT($U$4:$U16)=BD$2,$V16+BD15,NA())))</f>
        <v>#N/A</v>
      </c>
      <c r="BE16" s="57" t="e">
        <f>IF(AND(ISNUMBER($U16),COUNT($U$4:$U16)=BE$2),$G16,IF($H16="Hold",BE15,IF(COUNT($U$4:$U16)=BE$2,$V16+BE15,NA())))</f>
        <v>#N/A</v>
      </c>
      <c r="BF16" s="57" t="e">
        <f>IF(AND(ISNUMBER($U16),COUNT($U$4:$U16)=BF$2),$G16,IF($H16="Hold",BF15,IF(COUNT($U$4:$U16)=BF$2,$V16+BF15,NA())))</f>
        <v>#N/A</v>
      </c>
      <c r="BG16" s="57" t="e">
        <f>IF(AND(ISNUMBER($U16),COUNT($U$4:$U16)=BG$2),$G16,IF($H16="Hold",BG15,IF(COUNT($U$4:$U16)=BG$2,$V16+BG15,NA())))</f>
        <v>#N/A</v>
      </c>
      <c r="BH16" s="55" t="e">
        <f>IF(AND(COUNT($U$4:$U16)=BH$2,$H16="Hold"),"Hold",NA())</f>
        <v>#N/A</v>
      </c>
      <c r="BI16" s="55" t="e">
        <f>IF(AND(COUNT($U$4:$U16)=BI$2,$H16="Hold"),"Hold",NA())</f>
        <v>#N/A</v>
      </c>
      <c r="BJ16" s="55" t="e">
        <f>IF(AND(COUNT($U$4:$U16)=BJ$2,$H16="Hold"),"Hold",NA())</f>
        <v>#N/A</v>
      </c>
      <c r="BK16" s="55" t="e">
        <f>IF(AND(COUNT($U$4:$U16)=BK$2,$H16="Hold"),"Hold",NA())</f>
        <v>#N/A</v>
      </c>
      <c r="BL16" s="55" t="e">
        <f>IF(AND(COUNT($U$4:$U16)=BL$2,$H16="Hold"),"Hold",NA())</f>
        <v>#N/A</v>
      </c>
      <c r="BM16" s="55" t="e">
        <f>IF(AND(COUNT($U$4:$U16)=BM$2,$H16="Hold"),"Hold",NA())</f>
        <v>#N/A</v>
      </c>
      <c r="BN16" s="55" t="e">
        <f>IF(AND(COUNT($U$4:$U16)=BN$2,$H16="Hold"),"Hold",NA())</f>
        <v>#N/A</v>
      </c>
      <c r="BO16" s="55" t="e">
        <f>IF(AND(COUNT($U$4:$U16)=BO$2,$H16="Hold"),"Hold",NA())</f>
        <v>#N/A</v>
      </c>
      <c r="BP16" s="55" t="e">
        <f>IF(AND(COUNT($U$4:$U16)=BP$2,$H16="Hold"),"Hold",NA())</f>
        <v>#N/A</v>
      </c>
      <c r="BQ16" s="55" t="e">
        <f>IF(AND(COUNT($U$4:$U16)=BQ$2,$H16="Hold"),"Hold",NA())</f>
        <v>#N/A</v>
      </c>
      <c r="BR16" s="55" t="e">
        <f>IF(AND(COUNT($U$4:$U16)=BR$2,$H16="Hold"),"Hold",NA())</f>
        <v>#N/A</v>
      </c>
      <c r="BS16" s="55" t="e">
        <f>IF(AND(COUNT($U$4:$U16)=BS$2,$H16="Hold"),"Hold",NA())</f>
        <v>#N/A</v>
      </c>
    </row>
    <row r="17" spans="1:71" s="96" customFormat="1" ht="18.75" customHeight="1" x14ac:dyDescent="0.25">
      <c r="B17" s="23"/>
      <c r="C17" s="95"/>
      <c r="D17" s="9">
        <f t="shared" si="2"/>
        <v>26</v>
      </c>
      <c r="E17" s="10">
        <f t="shared" si="3"/>
        <v>42772</v>
      </c>
      <c r="F17" s="5" t="str">
        <f>IFERROR(IF(COUNT(G$4:G17)=0,"",IF(H17="Hold",F16,IF(ISNUMBER(U17),G17,F16+V17))),"")</f>
        <v/>
      </c>
      <c r="G17" s="13"/>
      <c r="H17" s="27"/>
      <c r="I17" s="17"/>
      <c r="J17" s="93"/>
      <c r="K17" s="34"/>
      <c r="L17" s="74"/>
      <c r="M17" s="74"/>
      <c r="N17" s="75"/>
      <c r="O17" s="75"/>
      <c r="P17" s="37"/>
      <c r="R17" s="46">
        <v>14</v>
      </c>
      <c r="S17" s="47" t="e">
        <f t="shared" si="0"/>
        <v>#N/A</v>
      </c>
      <c r="T17" s="47"/>
      <c r="U17" s="52" t="str">
        <f>IF(H17="30 Mins",$N$19,IF(H17="45 Mins",$N$20,IF(H17="60 Mins",$N$21,IF(H17="Alt 1",$N$22,IF(H17="Alt 2",$N$23,IF(H17="Alt 3",$N$24,IF(H17="Alt 4",$N$25,IF(H17="Alt 5",#REF!,IF(H17="Change",V16,"")))))))))</f>
        <v/>
      </c>
      <c r="V17" s="53" t="e">
        <f>IF(COUNT(U$4:U17)=0,NA(),IF(ISNUMBER(U17),U17,V16))</f>
        <v>#N/A</v>
      </c>
      <c r="W17" s="48" t="e">
        <f t="shared" si="1"/>
        <v>#N/A</v>
      </c>
      <c r="X17" s="72" t="str">
        <f>IF(AND(ISNUMBER($S17),COUNT($U$4:$U17)=X$2),$S17,"")</f>
        <v/>
      </c>
      <c r="Y17" s="72" t="str">
        <f>IF(AND(ISNUMBER($S17),COUNT($U$4:$U17)=Y$2),$S17,"")</f>
        <v/>
      </c>
      <c r="Z17" s="72" t="str">
        <f>IF(AND(ISNUMBER($S17),COUNT($U$4:$U17)=Z$2),$S17,"")</f>
        <v/>
      </c>
      <c r="AA17" s="72" t="str">
        <f>IF(AND(ISNUMBER($S17),COUNT($U$4:$U17)=AA$2),$S17,"")</f>
        <v/>
      </c>
      <c r="AB17" s="72" t="str">
        <f>IF(AND(ISNUMBER($S17),COUNT($U$4:$U17)=AB$2),$S17,"")</f>
        <v/>
      </c>
      <c r="AC17" s="72" t="str">
        <f>IF(AND(ISNUMBER($S17),COUNT($U$4:$U17)=AC$2),$S17,"")</f>
        <v/>
      </c>
      <c r="AD17" s="72" t="str">
        <f>IF(AND(ISNUMBER($S17),COUNT($U$4:$U17)=AD$2),$S17,"")</f>
        <v/>
      </c>
      <c r="AE17" s="72" t="str">
        <f>IF(AND(ISNUMBER($S17),COUNT($U$4:$U17)=AE$2),$S17,"")</f>
        <v/>
      </c>
      <c r="AF17" s="72" t="str">
        <f>IF(AND(ISNUMBER($S17),COUNT($U$4:$U17)=AF$2),$S17,"")</f>
        <v/>
      </c>
      <c r="AG17" s="72" t="str">
        <f>IF(AND(ISNUMBER($S17),COUNT($U$4:$U17)=AG$2),$S17,"")</f>
        <v/>
      </c>
      <c r="AH17" s="72" t="str">
        <f>IF(AND(ISNUMBER($S17),COUNT($U$4:$U17)=AH$2),$S17,"")</f>
        <v/>
      </c>
      <c r="AI17" s="72" t="str">
        <f>IF(AND(ISNUMBER($S17),COUNT($U$4:$U17)=AI$2),$S17,"")</f>
        <v/>
      </c>
      <c r="AJ17" s="51" t="e">
        <f>IFERROR(IF(COUNT($U$4:$U17)&lt;&gt;AJ$2,NA(),SLOPE(X$4:X$26,$R$4:$R$26)*($R17-COUNTIF(BH$4:BH17,"Hold"))+INTERCEPT(X$4:X$26,$R$4:$R$26)),NA())</f>
        <v>#N/A</v>
      </c>
      <c r="AK17" s="51" t="e">
        <f>IFERROR(IF(COUNT($U$4:$U17)&lt;&gt;AK$2,NA(),SLOPE(Y$4:Y$26,$R$4:$R$26)*($R17-COUNTIF(BI$4:BI17,"Hold"))+INTERCEPT(Y$4:Y$26,$R$4:$R$26)),NA())</f>
        <v>#N/A</v>
      </c>
      <c r="AL17" s="51" t="e">
        <f>IFERROR(IF(COUNT($U$4:$U17)&lt;&gt;AL$2,NA(),SLOPE(Z$4:Z$26,$R$4:$R$26)*($R17-COUNTIF(BJ$4:BJ17,"Hold"))+INTERCEPT(Z$4:Z$26,$R$4:$R$26)),NA())</f>
        <v>#N/A</v>
      </c>
      <c r="AM17" s="51" t="e">
        <f>IFERROR(IF(COUNT($U$4:$U17)&lt;&gt;AM$2,NA(),SLOPE(AA$4:AA$26,$R$4:$R$26)*($R17-COUNTIF(BK$4:BK17,"Hold"))+INTERCEPT(AA$4:AA$26,$R$4:$R$26)),NA())</f>
        <v>#N/A</v>
      </c>
      <c r="AN17" s="51" t="e">
        <f>IFERROR(IF(COUNT($U$4:$U17)&lt;&gt;AN$2,NA(),SLOPE(AB$4:AB$26,$R$4:$R$26)*($R17-COUNTIF(BL$4:BL17,"Hold"))+INTERCEPT(AB$4:AB$26,$R$4:$R$26)),NA())</f>
        <v>#N/A</v>
      </c>
      <c r="AO17" s="51" t="e">
        <f>IFERROR(IF(COUNT($U$4:$U17)&lt;&gt;AO$2,NA(),SLOPE(AC$4:AC$26,$R$4:$R$26)*($R17-COUNTIF(BM$4:BM17,"Hold"))+INTERCEPT(AC$4:AC$26,$R$4:$R$26)),NA())</f>
        <v>#N/A</v>
      </c>
      <c r="AP17" s="51" t="e">
        <f>IFERROR(IF(COUNT($U$4:$U17)&lt;&gt;AP$2,NA(),SLOPE(AD$4:AD$26,$R$4:$R$26)*($R17-COUNTIF(BN$4:BN17,"Hold"))+INTERCEPT(AD$4:AD$26,$R$4:$R$26)),NA())</f>
        <v>#N/A</v>
      </c>
      <c r="AQ17" s="51" t="e">
        <f>IFERROR(IF(COUNT($U$4:$U17)&lt;&gt;AQ$2,NA(),SLOPE(AE$4:AE$26,$R$4:$R$26)*($R17-COUNTIF(BO$4:BO17,"Hold"))+INTERCEPT(AE$4:AE$26,$R$4:$R$26)),NA())</f>
        <v>#N/A</v>
      </c>
      <c r="AR17" s="51" t="e">
        <f>IFERROR(IF(COUNT($U$4:$U17)&lt;&gt;AR$2,NA(),SLOPE(AF$4:AF$26,$R$4:$R$26)*($R17-COUNTIF(BP$4:BP17,"Hold"))+INTERCEPT(AF$4:AF$26,$R$4:$R$26)),NA())</f>
        <v>#N/A</v>
      </c>
      <c r="AS17" s="51" t="e">
        <f>IFERROR(IF(COUNT($U$4:$U17)&lt;&gt;AS$2,NA(),SLOPE(AG$4:AG$26,$R$4:$R$26)*($R17-COUNTIF(BQ$4:BQ17,"Hold"))+INTERCEPT(AG$4:AG$26,$R$4:$R$26)),NA())</f>
        <v>#N/A</v>
      </c>
      <c r="AT17" s="51" t="e">
        <f>IFERROR(IF(COUNT($U$4:$U17)&lt;&gt;AT$2,NA(),SLOPE(AH$4:AH$26,$R$4:$R$26)*($R17-COUNTIF(BR$4:BR17,"Hold"))+INTERCEPT(AH$4:AH$26,$R$4:$R$26)),NA())</f>
        <v>#N/A</v>
      </c>
      <c r="AU17" s="51" t="e">
        <f>IFERROR(IF(COUNT($U$4:$U17)&lt;&gt;AU$2,NA(),SLOPE(AI$4:AI$26,$R$4:$R$26)*($R17-COUNTIF(BS$4:BS17,"Hold"))+INTERCEPT(AI$4:AI$26,$R$4:$R$26)),NA())</f>
        <v>#N/A</v>
      </c>
      <c r="AV17" s="57" t="e">
        <f>IF(AND(ISNUMBER($U17),COUNT($U$4:$U17)=AV$2),$G17,IF($H17="Hold",AV16,IF(COUNT($U$4:$U17)=AV$2,$V17+AV16,NA())))</f>
        <v>#N/A</v>
      </c>
      <c r="AW17" s="57" t="e">
        <f>IF(AND(ISNUMBER($U17),COUNT($U$4:$U17)=AW$2),$G17,IF($H17="Hold",AW16,IF(COUNT($U$4:$U17)=AW$2,$V17+AW16,NA())))</f>
        <v>#N/A</v>
      </c>
      <c r="AX17" s="57" t="e">
        <f>IF(AND(ISNUMBER($U17),COUNT($U$4:$U17)=AX$2),$G17,IF($H17="Hold",AX16,IF(COUNT($U$4:$U17)=AX$2,$V17+AX16,NA())))</f>
        <v>#N/A</v>
      </c>
      <c r="AY17" s="57" t="e">
        <f>IF(AND(ISNUMBER($U17),COUNT($U$4:$U17)=AY$2),$G17,IF($H17="Hold",AY16,IF(COUNT($U$4:$U17)=AY$2,$V17+AY16,NA())))</f>
        <v>#N/A</v>
      </c>
      <c r="AZ17" s="57" t="e">
        <f>IF(AND(ISNUMBER($U17),COUNT($U$4:$U17)=AZ$2),$G17,IF($H17="Hold",AZ16,IF(COUNT($U$4:$U17)=AZ$2,$V17+AZ16,NA())))</f>
        <v>#N/A</v>
      </c>
      <c r="BA17" s="57" t="e">
        <f>IF(AND(ISNUMBER($U17),COUNT($U$4:$U17)=BA$2),$G17,IF($H17="Hold",BA16,IF(COUNT($U$4:$U17)=BA$2,$V17+BA16,NA())))</f>
        <v>#N/A</v>
      </c>
      <c r="BB17" s="57" t="e">
        <f>IF(AND(ISNUMBER($U17),COUNT($U$4:$U17)=BB$2),$G17,IF($H17="Hold",BB16,IF(COUNT($U$4:$U17)=BB$2,$V17+BB16,NA())))</f>
        <v>#N/A</v>
      </c>
      <c r="BC17" s="57" t="e">
        <f>IF(AND(ISNUMBER($U17),COUNT($U$4:$U17)=BC$2),$G17,IF($H17="Hold",BC16,IF(COUNT($U$4:$U17)=BC$2,$V17+BC16,NA())))</f>
        <v>#N/A</v>
      </c>
      <c r="BD17" s="57" t="e">
        <f>IF(AND(ISNUMBER($U17),COUNT($U$4:$U17)=BD$2),$G17,IF($H17="Hold",BD16,IF(COUNT($U$4:$U17)=BD$2,$V17+BD16,NA())))</f>
        <v>#N/A</v>
      </c>
      <c r="BE17" s="57" t="e">
        <f>IF(AND(ISNUMBER($U17),COUNT($U$4:$U17)=BE$2),$G17,IF($H17="Hold",BE16,IF(COUNT($U$4:$U17)=BE$2,$V17+BE16,NA())))</f>
        <v>#N/A</v>
      </c>
      <c r="BF17" s="57" t="e">
        <f>IF(AND(ISNUMBER($U17),COUNT($U$4:$U17)=BF$2),$G17,IF($H17="Hold",BF16,IF(COUNT($U$4:$U17)=BF$2,$V17+BF16,NA())))</f>
        <v>#N/A</v>
      </c>
      <c r="BG17" s="57" t="e">
        <f>IF(AND(ISNUMBER($U17),COUNT($U$4:$U17)=BG$2),$G17,IF($H17="Hold",BG16,IF(COUNT($U$4:$U17)=BG$2,$V17+BG16,NA())))</f>
        <v>#N/A</v>
      </c>
      <c r="BH17" s="55" t="e">
        <f>IF(AND(COUNT($U$4:$U17)=BH$2,$H17="Hold"),"Hold",NA())</f>
        <v>#N/A</v>
      </c>
      <c r="BI17" s="55" t="e">
        <f>IF(AND(COUNT($U$4:$U17)=BI$2,$H17="Hold"),"Hold",NA())</f>
        <v>#N/A</v>
      </c>
      <c r="BJ17" s="55" t="e">
        <f>IF(AND(COUNT($U$4:$U17)=BJ$2,$H17="Hold"),"Hold",NA())</f>
        <v>#N/A</v>
      </c>
      <c r="BK17" s="55" t="e">
        <f>IF(AND(COUNT($U$4:$U17)=BK$2,$H17="Hold"),"Hold",NA())</f>
        <v>#N/A</v>
      </c>
      <c r="BL17" s="55" t="e">
        <f>IF(AND(COUNT($U$4:$U17)=BL$2,$H17="Hold"),"Hold",NA())</f>
        <v>#N/A</v>
      </c>
      <c r="BM17" s="55" t="e">
        <f>IF(AND(COUNT($U$4:$U17)=BM$2,$H17="Hold"),"Hold",NA())</f>
        <v>#N/A</v>
      </c>
      <c r="BN17" s="55" t="e">
        <f>IF(AND(COUNT($U$4:$U17)=BN$2,$H17="Hold"),"Hold",NA())</f>
        <v>#N/A</v>
      </c>
      <c r="BO17" s="55" t="e">
        <f>IF(AND(COUNT($U$4:$U17)=BO$2,$H17="Hold"),"Hold",NA())</f>
        <v>#N/A</v>
      </c>
      <c r="BP17" s="55" t="e">
        <f>IF(AND(COUNT($U$4:$U17)=BP$2,$H17="Hold"),"Hold",NA())</f>
        <v>#N/A</v>
      </c>
      <c r="BQ17" s="55" t="e">
        <f>IF(AND(COUNT($U$4:$U17)=BQ$2,$H17="Hold"),"Hold",NA())</f>
        <v>#N/A</v>
      </c>
      <c r="BR17" s="55" t="e">
        <f>IF(AND(COUNT($U$4:$U17)=BR$2,$H17="Hold"),"Hold",NA())</f>
        <v>#N/A</v>
      </c>
      <c r="BS17" s="55" t="e">
        <f>IF(AND(COUNT($U$4:$U17)=BS$2,$H17="Hold"),"Hold",NA())</f>
        <v>#N/A</v>
      </c>
    </row>
    <row r="18" spans="1:71" s="96" customFormat="1" ht="18.75" customHeight="1" x14ac:dyDescent="0.25">
      <c r="B18" s="23"/>
      <c r="C18" s="95"/>
      <c r="D18" s="9">
        <f t="shared" si="2"/>
        <v>28</v>
      </c>
      <c r="E18" s="10">
        <f t="shared" si="3"/>
        <v>42786</v>
      </c>
      <c r="F18" s="5" t="str">
        <f>IFERROR(IF(COUNT(G$4:G18)=0,"",IF(H18="Hold",F17,IF(ISNUMBER(U18),G18,F17+V18))),"")</f>
        <v/>
      </c>
      <c r="G18" s="13"/>
      <c r="H18" s="27"/>
      <c r="I18" s="17"/>
      <c r="J18" s="93"/>
      <c r="K18" s="34"/>
      <c r="L18" s="155" t="s">
        <v>73</v>
      </c>
      <c r="M18" s="155"/>
      <c r="N18" s="155"/>
      <c r="O18" s="155"/>
      <c r="P18" s="37"/>
      <c r="R18" s="46">
        <v>15</v>
      </c>
      <c r="S18" s="47" t="e">
        <f t="shared" si="0"/>
        <v>#N/A</v>
      </c>
      <c r="T18" s="47"/>
      <c r="U18" s="52" t="str">
        <f>IF(H18="30 Mins",$N$19,IF(H18="45 Mins",$N$20,IF(H18="60 Mins",$N$21,IF(H18="Alt 1",$N$22,IF(H18="Alt 2",$N$23,IF(H18="Alt 3",$N$24,IF(H18="Alt 4",$N$25,IF(H18="Alt 5",#REF!,IF(H18="Change",V17,"")))))))))</f>
        <v/>
      </c>
      <c r="V18" s="53" t="e">
        <f>IF(COUNT(U$4:U18)=0,NA(),IF(ISNUMBER(U18),U18,V17))</f>
        <v>#N/A</v>
      </c>
      <c r="W18" s="48" t="e">
        <f t="shared" si="1"/>
        <v>#N/A</v>
      </c>
      <c r="X18" s="72" t="str">
        <f>IF(AND(ISNUMBER($S18),COUNT($U$4:$U18)=X$2),$S18,"")</f>
        <v/>
      </c>
      <c r="Y18" s="72" t="str">
        <f>IF(AND(ISNUMBER($S18),COUNT($U$4:$U18)=Y$2),$S18,"")</f>
        <v/>
      </c>
      <c r="Z18" s="72" t="str">
        <f>IF(AND(ISNUMBER($S18),COUNT($U$4:$U18)=Z$2),$S18,"")</f>
        <v/>
      </c>
      <c r="AA18" s="72" t="str">
        <f>IF(AND(ISNUMBER($S18),COUNT($U$4:$U18)=AA$2),$S18,"")</f>
        <v/>
      </c>
      <c r="AB18" s="72" t="str">
        <f>IF(AND(ISNUMBER($S18),COUNT($U$4:$U18)=AB$2),$S18,"")</f>
        <v/>
      </c>
      <c r="AC18" s="72" t="str">
        <f>IF(AND(ISNUMBER($S18),COUNT($U$4:$U18)=AC$2),$S18,"")</f>
        <v/>
      </c>
      <c r="AD18" s="72" t="str">
        <f>IF(AND(ISNUMBER($S18),COUNT($U$4:$U18)=AD$2),$S18,"")</f>
        <v/>
      </c>
      <c r="AE18" s="72" t="str">
        <f>IF(AND(ISNUMBER($S18),COUNT($U$4:$U18)=AE$2),$S18,"")</f>
        <v/>
      </c>
      <c r="AF18" s="72" t="str">
        <f>IF(AND(ISNUMBER($S18),COUNT($U$4:$U18)=AF$2),$S18,"")</f>
        <v/>
      </c>
      <c r="AG18" s="72" t="str">
        <f>IF(AND(ISNUMBER($S18),COUNT($U$4:$U18)=AG$2),$S18,"")</f>
        <v/>
      </c>
      <c r="AH18" s="72" t="str">
        <f>IF(AND(ISNUMBER($S18),COUNT($U$4:$U18)=AH$2),$S18,"")</f>
        <v/>
      </c>
      <c r="AI18" s="72" t="str">
        <f>IF(AND(ISNUMBER($S18),COUNT($U$4:$U18)=AI$2),$S18,"")</f>
        <v/>
      </c>
      <c r="AJ18" s="51" t="e">
        <f>IFERROR(IF(COUNT($U$4:$U18)&lt;&gt;AJ$2,NA(),SLOPE(X$4:X$26,$R$4:$R$26)*($R18-COUNTIF(BH$4:BH18,"Hold"))+INTERCEPT(X$4:X$26,$R$4:$R$26)),NA())</f>
        <v>#N/A</v>
      </c>
      <c r="AK18" s="51" t="e">
        <f>IFERROR(IF(COUNT($U$4:$U18)&lt;&gt;AK$2,NA(),SLOPE(Y$4:Y$26,$R$4:$R$26)*($R18-COUNTIF(BI$4:BI18,"Hold"))+INTERCEPT(Y$4:Y$26,$R$4:$R$26)),NA())</f>
        <v>#N/A</v>
      </c>
      <c r="AL18" s="51" t="e">
        <f>IFERROR(IF(COUNT($U$4:$U18)&lt;&gt;AL$2,NA(),SLOPE(Z$4:Z$26,$R$4:$R$26)*($R18-COUNTIF(BJ$4:BJ18,"Hold"))+INTERCEPT(Z$4:Z$26,$R$4:$R$26)),NA())</f>
        <v>#N/A</v>
      </c>
      <c r="AM18" s="51" t="e">
        <f>IFERROR(IF(COUNT($U$4:$U18)&lt;&gt;AM$2,NA(),SLOPE(AA$4:AA$26,$R$4:$R$26)*($R18-COUNTIF(BK$4:BK18,"Hold"))+INTERCEPT(AA$4:AA$26,$R$4:$R$26)),NA())</f>
        <v>#N/A</v>
      </c>
      <c r="AN18" s="51" t="e">
        <f>IFERROR(IF(COUNT($U$4:$U18)&lt;&gt;AN$2,NA(),SLOPE(AB$4:AB$26,$R$4:$R$26)*($R18-COUNTIF(BL$4:BL18,"Hold"))+INTERCEPT(AB$4:AB$26,$R$4:$R$26)),NA())</f>
        <v>#N/A</v>
      </c>
      <c r="AO18" s="51" t="e">
        <f>IFERROR(IF(COUNT($U$4:$U18)&lt;&gt;AO$2,NA(),SLOPE(AC$4:AC$26,$R$4:$R$26)*($R18-COUNTIF(BM$4:BM18,"Hold"))+INTERCEPT(AC$4:AC$26,$R$4:$R$26)),NA())</f>
        <v>#N/A</v>
      </c>
      <c r="AP18" s="51" t="e">
        <f>IFERROR(IF(COUNT($U$4:$U18)&lt;&gt;AP$2,NA(),SLOPE(AD$4:AD$26,$R$4:$R$26)*($R18-COUNTIF(BN$4:BN18,"Hold"))+INTERCEPT(AD$4:AD$26,$R$4:$R$26)),NA())</f>
        <v>#N/A</v>
      </c>
      <c r="AQ18" s="51" t="e">
        <f>IFERROR(IF(COUNT($U$4:$U18)&lt;&gt;AQ$2,NA(),SLOPE(AE$4:AE$26,$R$4:$R$26)*($R18-COUNTIF(BO$4:BO18,"Hold"))+INTERCEPT(AE$4:AE$26,$R$4:$R$26)),NA())</f>
        <v>#N/A</v>
      </c>
      <c r="AR18" s="51" t="e">
        <f>IFERROR(IF(COUNT($U$4:$U18)&lt;&gt;AR$2,NA(),SLOPE(AF$4:AF$26,$R$4:$R$26)*($R18-COUNTIF(BP$4:BP18,"Hold"))+INTERCEPT(AF$4:AF$26,$R$4:$R$26)),NA())</f>
        <v>#N/A</v>
      </c>
      <c r="AS18" s="51" t="e">
        <f>IFERROR(IF(COUNT($U$4:$U18)&lt;&gt;AS$2,NA(),SLOPE(AG$4:AG$26,$R$4:$R$26)*($R18-COUNTIF(BQ$4:BQ18,"Hold"))+INTERCEPT(AG$4:AG$26,$R$4:$R$26)),NA())</f>
        <v>#N/A</v>
      </c>
      <c r="AT18" s="51" t="e">
        <f>IFERROR(IF(COUNT($U$4:$U18)&lt;&gt;AT$2,NA(),SLOPE(AH$4:AH$26,$R$4:$R$26)*($R18-COUNTIF(BR$4:BR18,"Hold"))+INTERCEPT(AH$4:AH$26,$R$4:$R$26)),NA())</f>
        <v>#N/A</v>
      </c>
      <c r="AU18" s="51" t="e">
        <f>IFERROR(IF(COUNT($U$4:$U18)&lt;&gt;AU$2,NA(),SLOPE(AI$4:AI$26,$R$4:$R$26)*($R18-COUNTIF(BS$4:BS18,"Hold"))+INTERCEPT(AI$4:AI$26,$R$4:$R$26)),NA())</f>
        <v>#N/A</v>
      </c>
      <c r="AV18" s="57" t="e">
        <f>IF(AND(ISNUMBER($U18),COUNT($U$4:$U18)=AV$2),$G18,IF($H18="Hold",AV17,IF(COUNT($U$4:$U18)=AV$2,$V18+AV17,NA())))</f>
        <v>#N/A</v>
      </c>
      <c r="AW18" s="57" t="e">
        <f>IF(AND(ISNUMBER($U18),COUNT($U$4:$U18)=AW$2),$G18,IF($H18="Hold",AW17,IF(COUNT($U$4:$U18)=AW$2,$V18+AW17,NA())))</f>
        <v>#N/A</v>
      </c>
      <c r="AX18" s="57" t="e">
        <f>IF(AND(ISNUMBER($U18),COUNT($U$4:$U18)=AX$2),$G18,IF($H18="Hold",AX17,IF(COUNT($U$4:$U18)=AX$2,$V18+AX17,NA())))</f>
        <v>#N/A</v>
      </c>
      <c r="AY18" s="57" t="e">
        <f>IF(AND(ISNUMBER($U18),COUNT($U$4:$U18)=AY$2),$G18,IF($H18="Hold",AY17,IF(COUNT($U$4:$U18)=AY$2,$V18+AY17,NA())))</f>
        <v>#N/A</v>
      </c>
      <c r="AZ18" s="57" t="e">
        <f>IF(AND(ISNUMBER($U18),COUNT($U$4:$U18)=AZ$2),$G18,IF($H18="Hold",AZ17,IF(COUNT($U$4:$U18)=AZ$2,$V18+AZ17,NA())))</f>
        <v>#N/A</v>
      </c>
      <c r="BA18" s="57" t="e">
        <f>IF(AND(ISNUMBER($U18),COUNT($U$4:$U18)=BA$2),$G18,IF($H18="Hold",BA17,IF(COUNT($U$4:$U18)=BA$2,$V18+BA17,NA())))</f>
        <v>#N/A</v>
      </c>
      <c r="BB18" s="57" t="e">
        <f>IF(AND(ISNUMBER($U18),COUNT($U$4:$U18)=BB$2),$G18,IF($H18="Hold",BB17,IF(COUNT($U$4:$U18)=BB$2,$V18+BB17,NA())))</f>
        <v>#N/A</v>
      </c>
      <c r="BC18" s="57" t="e">
        <f>IF(AND(ISNUMBER($U18),COUNT($U$4:$U18)=BC$2),$G18,IF($H18="Hold",BC17,IF(COUNT($U$4:$U18)=BC$2,$V18+BC17,NA())))</f>
        <v>#N/A</v>
      </c>
      <c r="BD18" s="57" t="e">
        <f>IF(AND(ISNUMBER($U18),COUNT($U$4:$U18)=BD$2),$G18,IF($H18="Hold",BD17,IF(COUNT($U$4:$U18)=BD$2,$V18+BD17,NA())))</f>
        <v>#N/A</v>
      </c>
      <c r="BE18" s="57" t="e">
        <f>IF(AND(ISNUMBER($U18),COUNT($U$4:$U18)=BE$2),$G18,IF($H18="Hold",BE17,IF(COUNT($U$4:$U18)=BE$2,$V18+BE17,NA())))</f>
        <v>#N/A</v>
      </c>
      <c r="BF18" s="57" t="e">
        <f>IF(AND(ISNUMBER($U18),COUNT($U$4:$U18)=BF$2),$G18,IF($H18="Hold",BF17,IF(COUNT($U$4:$U18)=BF$2,$V18+BF17,NA())))</f>
        <v>#N/A</v>
      </c>
      <c r="BG18" s="57" t="e">
        <f>IF(AND(ISNUMBER($U18),COUNT($U$4:$U18)=BG$2),$G18,IF($H18="Hold",BG17,IF(COUNT($U$4:$U18)=BG$2,$V18+BG17,NA())))</f>
        <v>#N/A</v>
      </c>
      <c r="BH18" s="55" t="e">
        <f>IF(AND(COUNT($U$4:$U18)=BH$2,$H18="Hold"),"Hold",NA())</f>
        <v>#N/A</v>
      </c>
      <c r="BI18" s="55" t="e">
        <f>IF(AND(COUNT($U$4:$U18)=BI$2,$H18="Hold"),"Hold",NA())</f>
        <v>#N/A</v>
      </c>
      <c r="BJ18" s="55" t="e">
        <f>IF(AND(COUNT($U$4:$U18)=BJ$2,$H18="Hold"),"Hold",NA())</f>
        <v>#N/A</v>
      </c>
      <c r="BK18" s="55" t="e">
        <f>IF(AND(COUNT($U$4:$U18)=BK$2,$H18="Hold"),"Hold",NA())</f>
        <v>#N/A</v>
      </c>
      <c r="BL18" s="55" t="e">
        <f>IF(AND(COUNT($U$4:$U18)=BL$2,$H18="Hold"),"Hold",NA())</f>
        <v>#N/A</v>
      </c>
      <c r="BM18" s="55" t="e">
        <f>IF(AND(COUNT($U$4:$U18)=BM$2,$H18="Hold"),"Hold",NA())</f>
        <v>#N/A</v>
      </c>
      <c r="BN18" s="55" t="e">
        <f>IF(AND(COUNT($U$4:$U18)=BN$2,$H18="Hold"),"Hold",NA())</f>
        <v>#N/A</v>
      </c>
      <c r="BO18" s="55" t="e">
        <f>IF(AND(COUNT($U$4:$U18)=BO$2,$H18="Hold"),"Hold",NA())</f>
        <v>#N/A</v>
      </c>
      <c r="BP18" s="55" t="e">
        <f>IF(AND(COUNT($U$4:$U18)=BP$2,$H18="Hold"),"Hold",NA())</f>
        <v>#N/A</v>
      </c>
      <c r="BQ18" s="55" t="e">
        <f>IF(AND(COUNT($U$4:$U18)=BQ$2,$H18="Hold"),"Hold",NA())</f>
        <v>#N/A</v>
      </c>
      <c r="BR18" s="55" t="e">
        <f>IF(AND(COUNT($U$4:$U18)=BR$2,$H18="Hold"),"Hold",NA())</f>
        <v>#N/A</v>
      </c>
      <c r="BS18" s="55" t="e">
        <f>IF(AND(COUNT($U$4:$U18)=BS$2,$H18="Hold"),"Hold",NA())</f>
        <v>#N/A</v>
      </c>
    </row>
    <row r="19" spans="1:71" s="96" customFormat="1" ht="18.75" customHeight="1" x14ac:dyDescent="0.25">
      <c r="B19" s="23"/>
      <c r="C19" s="95"/>
      <c r="D19" s="9">
        <f t="shared" si="2"/>
        <v>30</v>
      </c>
      <c r="E19" s="10">
        <f t="shared" si="3"/>
        <v>42800</v>
      </c>
      <c r="F19" s="5" t="str">
        <f>IFERROR(IF(COUNT(G$4:G19)=0,"",IF(H19="Hold",F18,IF(ISNUMBER(U19),G19,F18+V19))),"")</f>
        <v/>
      </c>
      <c r="G19" s="13"/>
      <c r="H19" s="27"/>
      <c r="I19" s="17"/>
      <c r="J19" s="93"/>
      <c r="K19" s="34"/>
      <c r="L19" s="39" t="s">
        <v>55</v>
      </c>
      <c r="M19" s="125" t="s">
        <v>79</v>
      </c>
      <c r="N19" s="97">
        <v>4.5</v>
      </c>
      <c r="O19" s="75"/>
      <c r="P19" s="37"/>
      <c r="R19" s="46">
        <v>16</v>
      </c>
      <c r="S19" s="47" t="e">
        <f t="shared" si="0"/>
        <v>#N/A</v>
      </c>
      <c r="T19" s="47"/>
      <c r="U19" s="52" t="str">
        <f>IF(H19="30 Mins",$N$19,IF(H19="45 Mins",$N$20,IF(H19="60 Mins",$N$21,IF(H19="Alt 1",$N$22,IF(H19="Alt 2",$N$23,IF(H19="Alt 3",$N$24,IF(H19="Alt 4",$N$25,IF(H19="Alt 5",#REF!,IF(H19="Change",V18,"")))))))))</f>
        <v/>
      </c>
      <c r="V19" s="53" t="e">
        <f>IF(COUNT(U$4:U19)=0,NA(),IF(ISNUMBER(U19),U19,V18))</f>
        <v>#N/A</v>
      </c>
      <c r="W19" s="48" t="e">
        <f t="shared" si="1"/>
        <v>#N/A</v>
      </c>
      <c r="X19" s="72" t="str">
        <f>IF(AND(ISNUMBER($S19),COUNT($U$4:$U19)=X$2),$S19,"")</f>
        <v/>
      </c>
      <c r="Y19" s="72" t="str">
        <f>IF(AND(ISNUMBER($S19),COUNT($U$4:$U19)=Y$2),$S19,"")</f>
        <v/>
      </c>
      <c r="Z19" s="72" t="str">
        <f>IF(AND(ISNUMBER($S19),COUNT($U$4:$U19)=Z$2),$S19,"")</f>
        <v/>
      </c>
      <c r="AA19" s="72" t="str">
        <f>IF(AND(ISNUMBER($S19),COUNT($U$4:$U19)=AA$2),$S19,"")</f>
        <v/>
      </c>
      <c r="AB19" s="72" t="str">
        <f>IF(AND(ISNUMBER($S19),COUNT($U$4:$U19)=AB$2),$S19,"")</f>
        <v/>
      </c>
      <c r="AC19" s="72" t="str">
        <f>IF(AND(ISNUMBER($S19),COUNT($U$4:$U19)=AC$2),$S19,"")</f>
        <v/>
      </c>
      <c r="AD19" s="72" t="str">
        <f>IF(AND(ISNUMBER($S19),COUNT($U$4:$U19)=AD$2),$S19,"")</f>
        <v/>
      </c>
      <c r="AE19" s="72" t="str">
        <f>IF(AND(ISNUMBER($S19),COUNT($U$4:$U19)=AE$2),$S19,"")</f>
        <v/>
      </c>
      <c r="AF19" s="72" t="str">
        <f>IF(AND(ISNUMBER($S19),COUNT($U$4:$U19)=AF$2),$S19,"")</f>
        <v/>
      </c>
      <c r="AG19" s="72" t="str">
        <f>IF(AND(ISNUMBER($S19),COUNT($U$4:$U19)=AG$2),$S19,"")</f>
        <v/>
      </c>
      <c r="AH19" s="72" t="str">
        <f>IF(AND(ISNUMBER($S19),COUNT($U$4:$U19)=AH$2),$S19,"")</f>
        <v/>
      </c>
      <c r="AI19" s="72" t="str">
        <f>IF(AND(ISNUMBER($S19),COUNT($U$4:$U19)=AI$2),$S19,"")</f>
        <v/>
      </c>
      <c r="AJ19" s="51" t="e">
        <f>IFERROR(IF(COUNT($U$4:$U19)&lt;&gt;AJ$2,NA(),SLOPE(X$4:X$26,$R$4:$R$26)*($R19-COUNTIF(BH$4:BH19,"Hold"))+INTERCEPT(X$4:X$26,$R$4:$R$26)),NA())</f>
        <v>#N/A</v>
      </c>
      <c r="AK19" s="51" t="e">
        <f>IFERROR(IF(COUNT($U$4:$U19)&lt;&gt;AK$2,NA(),SLOPE(Y$4:Y$26,$R$4:$R$26)*($R19-COUNTIF(BI$4:BI19,"Hold"))+INTERCEPT(Y$4:Y$26,$R$4:$R$26)),NA())</f>
        <v>#N/A</v>
      </c>
      <c r="AL19" s="51" t="e">
        <f>IFERROR(IF(COUNT($U$4:$U19)&lt;&gt;AL$2,NA(),SLOPE(Z$4:Z$26,$R$4:$R$26)*($R19-COUNTIF(BJ$4:BJ19,"Hold"))+INTERCEPT(Z$4:Z$26,$R$4:$R$26)),NA())</f>
        <v>#N/A</v>
      </c>
      <c r="AM19" s="51" t="e">
        <f>IFERROR(IF(COUNT($U$4:$U19)&lt;&gt;AM$2,NA(),SLOPE(AA$4:AA$26,$R$4:$R$26)*($R19-COUNTIF(BK$4:BK19,"Hold"))+INTERCEPT(AA$4:AA$26,$R$4:$R$26)),NA())</f>
        <v>#N/A</v>
      </c>
      <c r="AN19" s="51" t="e">
        <f>IFERROR(IF(COUNT($U$4:$U19)&lt;&gt;AN$2,NA(),SLOPE(AB$4:AB$26,$R$4:$R$26)*($R19-COUNTIF(BL$4:BL19,"Hold"))+INTERCEPT(AB$4:AB$26,$R$4:$R$26)),NA())</f>
        <v>#N/A</v>
      </c>
      <c r="AO19" s="51" t="e">
        <f>IFERROR(IF(COUNT($U$4:$U19)&lt;&gt;AO$2,NA(),SLOPE(AC$4:AC$26,$R$4:$R$26)*($R19-COUNTIF(BM$4:BM19,"Hold"))+INTERCEPT(AC$4:AC$26,$R$4:$R$26)),NA())</f>
        <v>#N/A</v>
      </c>
      <c r="AP19" s="51" t="e">
        <f>IFERROR(IF(COUNT($U$4:$U19)&lt;&gt;AP$2,NA(),SLOPE(AD$4:AD$26,$R$4:$R$26)*($R19-COUNTIF(BN$4:BN19,"Hold"))+INTERCEPT(AD$4:AD$26,$R$4:$R$26)),NA())</f>
        <v>#N/A</v>
      </c>
      <c r="AQ19" s="51" t="e">
        <f>IFERROR(IF(COUNT($U$4:$U19)&lt;&gt;AQ$2,NA(),SLOPE(AE$4:AE$26,$R$4:$R$26)*($R19-COUNTIF(BO$4:BO19,"Hold"))+INTERCEPT(AE$4:AE$26,$R$4:$R$26)),NA())</f>
        <v>#N/A</v>
      </c>
      <c r="AR19" s="51" t="e">
        <f>IFERROR(IF(COUNT($U$4:$U19)&lt;&gt;AR$2,NA(),SLOPE(AF$4:AF$26,$R$4:$R$26)*($R19-COUNTIF(BP$4:BP19,"Hold"))+INTERCEPT(AF$4:AF$26,$R$4:$R$26)),NA())</f>
        <v>#N/A</v>
      </c>
      <c r="AS19" s="51" t="e">
        <f>IFERROR(IF(COUNT($U$4:$U19)&lt;&gt;AS$2,NA(),SLOPE(AG$4:AG$26,$R$4:$R$26)*($R19-COUNTIF(BQ$4:BQ19,"Hold"))+INTERCEPT(AG$4:AG$26,$R$4:$R$26)),NA())</f>
        <v>#N/A</v>
      </c>
      <c r="AT19" s="51" t="e">
        <f>IFERROR(IF(COUNT($U$4:$U19)&lt;&gt;AT$2,NA(),SLOPE(AH$4:AH$26,$R$4:$R$26)*($R19-COUNTIF(BR$4:BR19,"Hold"))+INTERCEPT(AH$4:AH$26,$R$4:$R$26)),NA())</f>
        <v>#N/A</v>
      </c>
      <c r="AU19" s="51" t="e">
        <f>IFERROR(IF(COUNT($U$4:$U19)&lt;&gt;AU$2,NA(),SLOPE(AI$4:AI$26,$R$4:$R$26)*($R19-COUNTIF(BS$4:BS19,"Hold"))+INTERCEPT(AI$4:AI$26,$R$4:$R$26)),NA())</f>
        <v>#N/A</v>
      </c>
      <c r="AV19" s="57" t="e">
        <f>IF(AND(ISNUMBER($U19),COUNT($U$4:$U19)=AV$2),$G19,IF($H19="Hold",AV18,IF(COUNT($U$4:$U19)=AV$2,$V19+AV18,NA())))</f>
        <v>#N/A</v>
      </c>
      <c r="AW19" s="57" t="e">
        <f>IF(AND(ISNUMBER($U19),COUNT($U$4:$U19)=AW$2),$G19,IF($H19="Hold",AW18,IF(COUNT($U$4:$U19)=AW$2,$V19+AW18,NA())))</f>
        <v>#N/A</v>
      </c>
      <c r="AX19" s="57" t="e">
        <f>IF(AND(ISNUMBER($U19),COUNT($U$4:$U19)=AX$2),$G19,IF($H19="Hold",AX18,IF(COUNT($U$4:$U19)=AX$2,$V19+AX18,NA())))</f>
        <v>#N/A</v>
      </c>
      <c r="AY19" s="57" t="e">
        <f>IF(AND(ISNUMBER($U19),COUNT($U$4:$U19)=AY$2),$G19,IF($H19="Hold",AY18,IF(COUNT($U$4:$U19)=AY$2,$V19+AY18,NA())))</f>
        <v>#N/A</v>
      </c>
      <c r="AZ19" s="57" t="e">
        <f>IF(AND(ISNUMBER($U19),COUNT($U$4:$U19)=AZ$2),$G19,IF($H19="Hold",AZ18,IF(COUNT($U$4:$U19)=AZ$2,$V19+AZ18,NA())))</f>
        <v>#N/A</v>
      </c>
      <c r="BA19" s="57" t="e">
        <f>IF(AND(ISNUMBER($U19),COUNT($U$4:$U19)=BA$2),$G19,IF($H19="Hold",BA18,IF(COUNT($U$4:$U19)=BA$2,$V19+BA18,NA())))</f>
        <v>#N/A</v>
      </c>
      <c r="BB19" s="57" t="e">
        <f>IF(AND(ISNUMBER($U19),COUNT($U$4:$U19)=BB$2),$G19,IF($H19="Hold",BB18,IF(COUNT($U$4:$U19)=BB$2,$V19+BB18,NA())))</f>
        <v>#N/A</v>
      </c>
      <c r="BC19" s="57" t="e">
        <f>IF(AND(ISNUMBER($U19),COUNT($U$4:$U19)=BC$2),$G19,IF($H19="Hold",BC18,IF(COUNT($U$4:$U19)=BC$2,$V19+BC18,NA())))</f>
        <v>#N/A</v>
      </c>
      <c r="BD19" s="57" t="e">
        <f>IF(AND(ISNUMBER($U19),COUNT($U$4:$U19)=BD$2),$G19,IF($H19="Hold",BD18,IF(COUNT($U$4:$U19)=BD$2,$V19+BD18,NA())))</f>
        <v>#N/A</v>
      </c>
      <c r="BE19" s="57" t="e">
        <f>IF(AND(ISNUMBER($U19),COUNT($U$4:$U19)=BE$2),$G19,IF($H19="Hold",BE18,IF(COUNT($U$4:$U19)=BE$2,$V19+BE18,NA())))</f>
        <v>#N/A</v>
      </c>
      <c r="BF19" s="57" t="e">
        <f>IF(AND(ISNUMBER($U19),COUNT($U$4:$U19)=BF$2),$G19,IF($H19="Hold",BF18,IF(COUNT($U$4:$U19)=BF$2,$V19+BF18,NA())))</f>
        <v>#N/A</v>
      </c>
      <c r="BG19" s="57" t="e">
        <f>IF(AND(ISNUMBER($U19),COUNT($U$4:$U19)=BG$2),$G19,IF($H19="Hold",BG18,IF(COUNT($U$4:$U19)=BG$2,$V19+BG18,NA())))</f>
        <v>#N/A</v>
      </c>
      <c r="BH19" s="55" t="e">
        <f>IF(AND(COUNT($U$4:$U19)=BH$2,$H19="Hold"),"Hold",NA())</f>
        <v>#N/A</v>
      </c>
      <c r="BI19" s="55" t="e">
        <f>IF(AND(COUNT($U$4:$U19)=BI$2,$H19="Hold"),"Hold",NA())</f>
        <v>#N/A</v>
      </c>
      <c r="BJ19" s="55" t="e">
        <f>IF(AND(COUNT($U$4:$U19)=BJ$2,$H19="Hold"),"Hold",NA())</f>
        <v>#N/A</v>
      </c>
      <c r="BK19" s="55" t="e">
        <f>IF(AND(COUNT($U$4:$U19)=BK$2,$H19="Hold"),"Hold",NA())</f>
        <v>#N/A</v>
      </c>
      <c r="BL19" s="55" t="e">
        <f>IF(AND(COUNT($U$4:$U19)=BL$2,$H19="Hold"),"Hold",NA())</f>
        <v>#N/A</v>
      </c>
      <c r="BM19" s="55" t="e">
        <f>IF(AND(COUNT($U$4:$U19)=BM$2,$H19="Hold"),"Hold",NA())</f>
        <v>#N/A</v>
      </c>
      <c r="BN19" s="55" t="e">
        <f>IF(AND(COUNT($U$4:$U19)=BN$2,$H19="Hold"),"Hold",NA())</f>
        <v>#N/A</v>
      </c>
      <c r="BO19" s="55" t="e">
        <f>IF(AND(COUNT($U$4:$U19)=BO$2,$H19="Hold"),"Hold",NA())</f>
        <v>#N/A</v>
      </c>
      <c r="BP19" s="55" t="e">
        <f>IF(AND(COUNT($U$4:$U19)=BP$2,$H19="Hold"),"Hold",NA())</f>
        <v>#N/A</v>
      </c>
      <c r="BQ19" s="55" t="e">
        <f>IF(AND(COUNT($U$4:$U19)=BQ$2,$H19="Hold"),"Hold",NA())</f>
        <v>#N/A</v>
      </c>
      <c r="BR19" s="55" t="e">
        <f>IF(AND(COUNT($U$4:$U19)=BR$2,$H19="Hold"),"Hold",NA())</f>
        <v>#N/A</v>
      </c>
      <c r="BS19" s="55" t="e">
        <f>IF(AND(COUNT($U$4:$U19)=BS$2,$H19="Hold"),"Hold",NA())</f>
        <v>#N/A</v>
      </c>
    </row>
    <row r="20" spans="1:71" s="96" customFormat="1" ht="18.75" customHeight="1" x14ac:dyDescent="0.25">
      <c r="B20" s="23"/>
      <c r="C20" s="95"/>
      <c r="D20" s="9">
        <f t="shared" si="2"/>
        <v>32</v>
      </c>
      <c r="E20" s="10">
        <f t="shared" si="3"/>
        <v>42814</v>
      </c>
      <c r="F20" s="5" t="str">
        <f>IFERROR(IF(COUNT(G$4:G20)=0,"",IF(H20="Hold",F19,IF(ISNUMBER(U20),G20,F19+V20))),"")</f>
        <v/>
      </c>
      <c r="G20" s="13"/>
      <c r="H20" s="27"/>
      <c r="I20" s="17"/>
      <c r="J20" s="93"/>
      <c r="K20" s="34"/>
      <c r="L20" s="40" t="s">
        <v>66</v>
      </c>
      <c r="M20" s="126" t="s">
        <v>79</v>
      </c>
      <c r="N20" s="97">
        <v>5.55</v>
      </c>
      <c r="O20" s="75"/>
      <c r="P20" s="37"/>
      <c r="R20" s="46">
        <v>17</v>
      </c>
      <c r="S20" s="47" t="e">
        <f t="shared" si="0"/>
        <v>#N/A</v>
      </c>
      <c r="T20" s="47"/>
      <c r="U20" s="52" t="str">
        <f>IF(H20="30 Mins",$N$19,IF(H20="45 Mins",$N$20,IF(H20="60 Mins",$N$21,IF(H20="Alt 1",$N$22,IF(H20="Alt 2",$N$23,IF(H20="Alt 3",$N$24,IF(H20="Alt 4",$N$25,IF(H20="Alt 5",#REF!,IF(H20="Change",V19,"")))))))))</f>
        <v/>
      </c>
      <c r="V20" s="53" t="e">
        <f>IF(COUNT(U$4:U20)=0,NA(),IF(ISNUMBER(U20),U20,V19))</f>
        <v>#N/A</v>
      </c>
      <c r="W20" s="48" t="e">
        <f t="shared" si="1"/>
        <v>#N/A</v>
      </c>
      <c r="X20" s="72" t="str">
        <f>IF(AND(ISNUMBER($S20),COUNT($U$4:$U20)=X$2),$S20,"")</f>
        <v/>
      </c>
      <c r="Y20" s="72" t="str">
        <f>IF(AND(ISNUMBER($S20),COUNT($U$4:$U20)=Y$2),$S20,"")</f>
        <v/>
      </c>
      <c r="Z20" s="72" t="str">
        <f>IF(AND(ISNUMBER($S20),COUNT($U$4:$U20)=Z$2),$S20,"")</f>
        <v/>
      </c>
      <c r="AA20" s="72" t="str">
        <f>IF(AND(ISNUMBER($S20),COUNT($U$4:$U20)=AA$2),$S20,"")</f>
        <v/>
      </c>
      <c r="AB20" s="72" t="str">
        <f>IF(AND(ISNUMBER($S20),COUNT($U$4:$U20)=AB$2),$S20,"")</f>
        <v/>
      </c>
      <c r="AC20" s="72" t="str">
        <f>IF(AND(ISNUMBER($S20),COUNT($U$4:$U20)=AC$2),$S20,"")</f>
        <v/>
      </c>
      <c r="AD20" s="72" t="str">
        <f>IF(AND(ISNUMBER($S20),COUNT($U$4:$U20)=AD$2),$S20,"")</f>
        <v/>
      </c>
      <c r="AE20" s="72" t="str">
        <f>IF(AND(ISNUMBER($S20),COUNT($U$4:$U20)=AE$2),$S20,"")</f>
        <v/>
      </c>
      <c r="AF20" s="72" t="str">
        <f>IF(AND(ISNUMBER($S20),COUNT($U$4:$U20)=AF$2),$S20,"")</f>
        <v/>
      </c>
      <c r="AG20" s="72" t="str">
        <f>IF(AND(ISNUMBER($S20),COUNT($U$4:$U20)=AG$2),$S20,"")</f>
        <v/>
      </c>
      <c r="AH20" s="72" t="str">
        <f>IF(AND(ISNUMBER($S20),COUNT($U$4:$U20)=AH$2),$S20,"")</f>
        <v/>
      </c>
      <c r="AI20" s="72" t="str">
        <f>IF(AND(ISNUMBER($S20),COUNT($U$4:$U20)=AI$2),$S20,"")</f>
        <v/>
      </c>
      <c r="AJ20" s="51" t="e">
        <f>IFERROR(IF(COUNT($U$4:$U20)&lt;&gt;AJ$2,NA(),SLOPE(X$4:X$26,$R$4:$R$26)*($R20-COUNTIF(BH$4:BH20,"Hold"))+INTERCEPT(X$4:X$26,$R$4:$R$26)),NA())</f>
        <v>#N/A</v>
      </c>
      <c r="AK20" s="51" t="e">
        <f>IFERROR(IF(COUNT($U$4:$U20)&lt;&gt;AK$2,NA(),SLOPE(Y$4:Y$26,$R$4:$R$26)*($R20-COUNTIF(BI$4:BI20,"Hold"))+INTERCEPT(Y$4:Y$26,$R$4:$R$26)),NA())</f>
        <v>#N/A</v>
      </c>
      <c r="AL20" s="51" t="e">
        <f>IFERROR(IF(COUNT($U$4:$U20)&lt;&gt;AL$2,NA(),SLOPE(Z$4:Z$26,$R$4:$R$26)*($R20-COUNTIF(BJ$4:BJ20,"Hold"))+INTERCEPT(Z$4:Z$26,$R$4:$R$26)),NA())</f>
        <v>#N/A</v>
      </c>
      <c r="AM20" s="51" t="e">
        <f>IFERROR(IF(COUNT($U$4:$U20)&lt;&gt;AM$2,NA(),SLOPE(AA$4:AA$26,$R$4:$R$26)*($R20-COUNTIF(BK$4:BK20,"Hold"))+INTERCEPT(AA$4:AA$26,$R$4:$R$26)),NA())</f>
        <v>#N/A</v>
      </c>
      <c r="AN20" s="51" t="e">
        <f>IFERROR(IF(COUNT($U$4:$U20)&lt;&gt;AN$2,NA(),SLOPE(AB$4:AB$26,$R$4:$R$26)*($R20-COUNTIF(BL$4:BL20,"Hold"))+INTERCEPT(AB$4:AB$26,$R$4:$R$26)),NA())</f>
        <v>#N/A</v>
      </c>
      <c r="AO20" s="51" t="e">
        <f>IFERROR(IF(COUNT($U$4:$U20)&lt;&gt;AO$2,NA(),SLOPE(AC$4:AC$26,$R$4:$R$26)*($R20-COUNTIF(BM$4:BM20,"Hold"))+INTERCEPT(AC$4:AC$26,$R$4:$R$26)),NA())</f>
        <v>#N/A</v>
      </c>
      <c r="AP20" s="51" t="e">
        <f>IFERROR(IF(COUNT($U$4:$U20)&lt;&gt;AP$2,NA(),SLOPE(AD$4:AD$26,$R$4:$R$26)*($R20-COUNTIF(BN$4:BN20,"Hold"))+INTERCEPT(AD$4:AD$26,$R$4:$R$26)),NA())</f>
        <v>#N/A</v>
      </c>
      <c r="AQ20" s="51" t="e">
        <f>IFERROR(IF(COUNT($U$4:$U20)&lt;&gt;AQ$2,NA(),SLOPE(AE$4:AE$26,$R$4:$R$26)*($R20-COUNTIF(BO$4:BO20,"Hold"))+INTERCEPT(AE$4:AE$26,$R$4:$R$26)),NA())</f>
        <v>#N/A</v>
      </c>
      <c r="AR20" s="51" t="e">
        <f>IFERROR(IF(COUNT($U$4:$U20)&lt;&gt;AR$2,NA(),SLOPE(AF$4:AF$26,$R$4:$R$26)*($R20-COUNTIF(BP$4:BP20,"Hold"))+INTERCEPT(AF$4:AF$26,$R$4:$R$26)),NA())</f>
        <v>#N/A</v>
      </c>
      <c r="AS20" s="51" t="e">
        <f>IFERROR(IF(COUNT($U$4:$U20)&lt;&gt;AS$2,NA(),SLOPE(AG$4:AG$26,$R$4:$R$26)*($R20-COUNTIF(BQ$4:BQ20,"Hold"))+INTERCEPT(AG$4:AG$26,$R$4:$R$26)),NA())</f>
        <v>#N/A</v>
      </c>
      <c r="AT20" s="51" t="e">
        <f>IFERROR(IF(COUNT($U$4:$U20)&lt;&gt;AT$2,NA(),SLOPE(AH$4:AH$26,$R$4:$R$26)*($R20-COUNTIF(BR$4:BR20,"Hold"))+INTERCEPT(AH$4:AH$26,$R$4:$R$26)),NA())</f>
        <v>#N/A</v>
      </c>
      <c r="AU20" s="51" t="e">
        <f>IFERROR(IF(COUNT($U$4:$U20)&lt;&gt;AU$2,NA(),SLOPE(AI$4:AI$26,$R$4:$R$26)*($R20-COUNTIF(BS$4:BS20,"Hold"))+INTERCEPT(AI$4:AI$26,$R$4:$R$26)),NA())</f>
        <v>#N/A</v>
      </c>
      <c r="AV20" s="57" t="e">
        <f>IF(AND(ISNUMBER($U20),COUNT($U$4:$U20)=AV$2),$G20,IF($H20="Hold",AV19,IF(COUNT($U$4:$U20)=AV$2,$V20+AV19,NA())))</f>
        <v>#N/A</v>
      </c>
      <c r="AW20" s="57" t="e">
        <f>IF(AND(ISNUMBER($U20),COUNT($U$4:$U20)=AW$2),$G20,IF($H20="Hold",AW19,IF(COUNT($U$4:$U20)=AW$2,$V20+AW19,NA())))</f>
        <v>#N/A</v>
      </c>
      <c r="AX20" s="57" t="e">
        <f>IF(AND(ISNUMBER($U20),COUNT($U$4:$U20)=AX$2),$G20,IF($H20="Hold",AX19,IF(COUNT($U$4:$U20)=AX$2,$V20+AX19,NA())))</f>
        <v>#N/A</v>
      </c>
      <c r="AY20" s="57" t="e">
        <f>IF(AND(ISNUMBER($U20),COUNT($U$4:$U20)=AY$2),$G20,IF($H20="Hold",AY19,IF(COUNT($U$4:$U20)=AY$2,$V20+AY19,NA())))</f>
        <v>#N/A</v>
      </c>
      <c r="AZ20" s="57" t="e">
        <f>IF(AND(ISNUMBER($U20),COUNT($U$4:$U20)=AZ$2),$G20,IF($H20="Hold",AZ19,IF(COUNT($U$4:$U20)=AZ$2,$V20+AZ19,NA())))</f>
        <v>#N/A</v>
      </c>
      <c r="BA20" s="57" t="e">
        <f>IF(AND(ISNUMBER($U20),COUNT($U$4:$U20)=BA$2),$G20,IF($H20="Hold",BA19,IF(COUNT($U$4:$U20)=BA$2,$V20+BA19,NA())))</f>
        <v>#N/A</v>
      </c>
      <c r="BB20" s="57" t="e">
        <f>IF(AND(ISNUMBER($U20),COUNT($U$4:$U20)=BB$2),$G20,IF($H20="Hold",BB19,IF(COUNT($U$4:$U20)=BB$2,$V20+BB19,NA())))</f>
        <v>#N/A</v>
      </c>
      <c r="BC20" s="57" t="e">
        <f>IF(AND(ISNUMBER($U20),COUNT($U$4:$U20)=BC$2),$G20,IF($H20="Hold",BC19,IF(COUNT($U$4:$U20)=BC$2,$V20+BC19,NA())))</f>
        <v>#N/A</v>
      </c>
      <c r="BD20" s="57" t="e">
        <f>IF(AND(ISNUMBER($U20),COUNT($U$4:$U20)=BD$2),$G20,IF($H20="Hold",BD19,IF(COUNT($U$4:$U20)=BD$2,$V20+BD19,NA())))</f>
        <v>#N/A</v>
      </c>
      <c r="BE20" s="57" t="e">
        <f>IF(AND(ISNUMBER($U20),COUNT($U$4:$U20)=BE$2),$G20,IF($H20="Hold",BE19,IF(COUNT($U$4:$U20)=BE$2,$V20+BE19,NA())))</f>
        <v>#N/A</v>
      </c>
      <c r="BF20" s="57" t="e">
        <f>IF(AND(ISNUMBER($U20),COUNT($U$4:$U20)=BF$2),$G20,IF($H20="Hold",BF19,IF(COUNT($U$4:$U20)=BF$2,$V20+BF19,NA())))</f>
        <v>#N/A</v>
      </c>
      <c r="BG20" s="57" t="e">
        <f>IF(AND(ISNUMBER($U20),COUNT($U$4:$U20)=BG$2),$G20,IF($H20="Hold",BG19,IF(COUNT($U$4:$U20)=BG$2,$V20+BG19,NA())))</f>
        <v>#N/A</v>
      </c>
      <c r="BH20" s="55" t="e">
        <f>IF(AND(COUNT($U$4:$U20)=BH$2,$H20="Hold"),"Hold",NA())</f>
        <v>#N/A</v>
      </c>
      <c r="BI20" s="55" t="e">
        <f>IF(AND(COUNT($U$4:$U20)=BI$2,$H20="Hold"),"Hold",NA())</f>
        <v>#N/A</v>
      </c>
      <c r="BJ20" s="55" t="e">
        <f>IF(AND(COUNT($U$4:$U20)=BJ$2,$H20="Hold"),"Hold",NA())</f>
        <v>#N/A</v>
      </c>
      <c r="BK20" s="55" t="e">
        <f>IF(AND(COUNT($U$4:$U20)=BK$2,$H20="Hold"),"Hold",NA())</f>
        <v>#N/A</v>
      </c>
      <c r="BL20" s="55" t="e">
        <f>IF(AND(COUNT($U$4:$U20)=BL$2,$H20="Hold"),"Hold",NA())</f>
        <v>#N/A</v>
      </c>
      <c r="BM20" s="55" t="e">
        <f>IF(AND(COUNT($U$4:$U20)=BM$2,$H20="Hold"),"Hold",NA())</f>
        <v>#N/A</v>
      </c>
      <c r="BN20" s="55" t="e">
        <f>IF(AND(COUNT($U$4:$U20)=BN$2,$H20="Hold"),"Hold",NA())</f>
        <v>#N/A</v>
      </c>
      <c r="BO20" s="55" t="e">
        <f>IF(AND(COUNT($U$4:$U20)=BO$2,$H20="Hold"),"Hold",NA())</f>
        <v>#N/A</v>
      </c>
      <c r="BP20" s="55" t="e">
        <f>IF(AND(COUNT($U$4:$U20)=BP$2,$H20="Hold"),"Hold",NA())</f>
        <v>#N/A</v>
      </c>
      <c r="BQ20" s="55" t="e">
        <f>IF(AND(COUNT($U$4:$U20)=BQ$2,$H20="Hold"),"Hold",NA())</f>
        <v>#N/A</v>
      </c>
      <c r="BR20" s="55" t="e">
        <f>IF(AND(COUNT($U$4:$U20)=BR$2,$H20="Hold"),"Hold",NA())</f>
        <v>#N/A</v>
      </c>
      <c r="BS20" s="55" t="e">
        <f>IF(AND(COUNT($U$4:$U20)=BS$2,$H20="Hold"),"Hold",NA())</f>
        <v>#N/A</v>
      </c>
    </row>
    <row r="21" spans="1:71" s="96" customFormat="1" ht="18.75" customHeight="1" x14ac:dyDescent="0.25">
      <c r="B21" s="23"/>
      <c r="C21" s="95"/>
      <c r="D21" s="9">
        <f t="shared" si="2"/>
        <v>34</v>
      </c>
      <c r="E21" s="10">
        <f t="shared" si="3"/>
        <v>42828</v>
      </c>
      <c r="F21" s="5" t="str">
        <f>IFERROR(IF(COUNT(G$4:G21)=0,"",IF(H21="Hold",F20,IF(ISNUMBER(U21),G21,F20+V21))),"")</f>
        <v/>
      </c>
      <c r="G21" s="13"/>
      <c r="H21" s="27"/>
      <c r="I21" s="17"/>
      <c r="J21" s="93"/>
      <c r="K21" s="34"/>
      <c r="L21" s="25" t="s">
        <v>67</v>
      </c>
      <c r="M21" s="133" t="s">
        <v>79</v>
      </c>
      <c r="N21" s="97">
        <v>6.6</v>
      </c>
      <c r="O21" s="75"/>
      <c r="P21" s="37"/>
      <c r="R21" s="46">
        <v>18</v>
      </c>
      <c r="S21" s="47" t="e">
        <f t="shared" si="0"/>
        <v>#N/A</v>
      </c>
      <c r="T21" s="47"/>
      <c r="U21" s="52" t="str">
        <f>IF(H21="30 Mins",$N$19,IF(H21="45 Mins",$N$20,IF(H21="60 Mins",$N$21,IF(H21="Alt 1",$N$22,IF(H21="Alt 2",$N$23,IF(H21="Alt 3",$N$24,IF(H21="Alt 4",$N$25,IF(H21="Alt 5",#REF!,IF(H21="Change",V20,"")))))))))</f>
        <v/>
      </c>
      <c r="V21" s="53" t="e">
        <f>IF(COUNT(U$4:U21)=0,NA(),IF(ISNUMBER(U21),U21,V20))</f>
        <v>#N/A</v>
      </c>
      <c r="W21" s="48" t="e">
        <f t="shared" si="1"/>
        <v>#N/A</v>
      </c>
      <c r="X21" s="72" t="str">
        <f>IF(AND(ISNUMBER($S21),COUNT($U$4:$U21)=X$2),$S21,"")</f>
        <v/>
      </c>
      <c r="Y21" s="72" t="str">
        <f>IF(AND(ISNUMBER($S21),COUNT($U$4:$U21)=Y$2),$S21,"")</f>
        <v/>
      </c>
      <c r="Z21" s="72" t="str">
        <f>IF(AND(ISNUMBER($S21),COUNT($U$4:$U21)=Z$2),$S21,"")</f>
        <v/>
      </c>
      <c r="AA21" s="72" t="str">
        <f>IF(AND(ISNUMBER($S21),COUNT($U$4:$U21)=AA$2),$S21,"")</f>
        <v/>
      </c>
      <c r="AB21" s="72" t="str">
        <f>IF(AND(ISNUMBER($S21),COUNT($U$4:$U21)=AB$2),$S21,"")</f>
        <v/>
      </c>
      <c r="AC21" s="72" t="str">
        <f>IF(AND(ISNUMBER($S21),COUNT($U$4:$U21)=AC$2),$S21,"")</f>
        <v/>
      </c>
      <c r="AD21" s="72" t="str">
        <f>IF(AND(ISNUMBER($S21),COUNT($U$4:$U21)=AD$2),$S21,"")</f>
        <v/>
      </c>
      <c r="AE21" s="72" t="str">
        <f>IF(AND(ISNUMBER($S21),COUNT($U$4:$U21)=AE$2),$S21,"")</f>
        <v/>
      </c>
      <c r="AF21" s="72" t="str">
        <f>IF(AND(ISNUMBER($S21),COUNT($U$4:$U21)=AF$2),$S21,"")</f>
        <v/>
      </c>
      <c r="AG21" s="72" t="str">
        <f>IF(AND(ISNUMBER($S21),COUNT($U$4:$U21)=AG$2),$S21,"")</f>
        <v/>
      </c>
      <c r="AH21" s="72" t="str">
        <f>IF(AND(ISNUMBER($S21),COUNT($U$4:$U21)=AH$2),$S21,"")</f>
        <v/>
      </c>
      <c r="AI21" s="72" t="str">
        <f>IF(AND(ISNUMBER($S21),COUNT($U$4:$U21)=AI$2),$S21,"")</f>
        <v/>
      </c>
      <c r="AJ21" s="51" t="e">
        <f>IFERROR(IF(COUNT($U$4:$U21)&lt;&gt;AJ$2,NA(),SLOPE(X$4:X$26,$R$4:$R$26)*($R21-COUNTIF(BH$4:BH21,"Hold"))+INTERCEPT(X$4:X$26,$R$4:$R$26)),NA())</f>
        <v>#N/A</v>
      </c>
      <c r="AK21" s="51" t="e">
        <f>IFERROR(IF(COUNT($U$4:$U21)&lt;&gt;AK$2,NA(),SLOPE(Y$4:Y$26,$R$4:$R$26)*($R21-COUNTIF(BI$4:BI21,"Hold"))+INTERCEPT(Y$4:Y$26,$R$4:$R$26)),NA())</f>
        <v>#N/A</v>
      </c>
      <c r="AL21" s="51" t="e">
        <f>IFERROR(IF(COUNT($U$4:$U21)&lt;&gt;AL$2,NA(),SLOPE(Z$4:Z$26,$R$4:$R$26)*($R21-COUNTIF(BJ$4:BJ21,"Hold"))+INTERCEPT(Z$4:Z$26,$R$4:$R$26)),NA())</f>
        <v>#N/A</v>
      </c>
      <c r="AM21" s="51" t="e">
        <f>IFERROR(IF(COUNT($U$4:$U21)&lt;&gt;AM$2,NA(),SLOPE(AA$4:AA$26,$R$4:$R$26)*($R21-COUNTIF(BK$4:BK21,"Hold"))+INTERCEPT(AA$4:AA$26,$R$4:$R$26)),NA())</f>
        <v>#N/A</v>
      </c>
      <c r="AN21" s="51" t="e">
        <f>IFERROR(IF(COUNT($U$4:$U21)&lt;&gt;AN$2,NA(),SLOPE(AB$4:AB$26,$R$4:$R$26)*($R21-COUNTIF(BL$4:BL21,"Hold"))+INTERCEPT(AB$4:AB$26,$R$4:$R$26)),NA())</f>
        <v>#N/A</v>
      </c>
      <c r="AO21" s="51" t="e">
        <f>IFERROR(IF(COUNT($U$4:$U21)&lt;&gt;AO$2,NA(),SLOPE(AC$4:AC$26,$R$4:$R$26)*($R21-COUNTIF(BM$4:BM21,"Hold"))+INTERCEPT(AC$4:AC$26,$R$4:$R$26)),NA())</f>
        <v>#N/A</v>
      </c>
      <c r="AP21" s="51" t="e">
        <f>IFERROR(IF(COUNT($U$4:$U21)&lt;&gt;AP$2,NA(),SLOPE(AD$4:AD$26,$R$4:$R$26)*($R21-COUNTIF(BN$4:BN21,"Hold"))+INTERCEPT(AD$4:AD$26,$R$4:$R$26)),NA())</f>
        <v>#N/A</v>
      </c>
      <c r="AQ21" s="51" t="e">
        <f>IFERROR(IF(COUNT($U$4:$U21)&lt;&gt;AQ$2,NA(),SLOPE(AE$4:AE$26,$R$4:$R$26)*($R21-COUNTIF(BO$4:BO21,"Hold"))+INTERCEPT(AE$4:AE$26,$R$4:$R$26)),NA())</f>
        <v>#N/A</v>
      </c>
      <c r="AR21" s="51" t="e">
        <f>IFERROR(IF(COUNT($U$4:$U21)&lt;&gt;AR$2,NA(),SLOPE(AF$4:AF$26,$R$4:$R$26)*($R21-COUNTIF(BP$4:BP21,"Hold"))+INTERCEPT(AF$4:AF$26,$R$4:$R$26)),NA())</f>
        <v>#N/A</v>
      </c>
      <c r="AS21" s="51" t="e">
        <f>IFERROR(IF(COUNT($U$4:$U21)&lt;&gt;AS$2,NA(),SLOPE(AG$4:AG$26,$R$4:$R$26)*($R21-COUNTIF(BQ$4:BQ21,"Hold"))+INTERCEPT(AG$4:AG$26,$R$4:$R$26)),NA())</f>
        <v>#N/A</v>
      </c>
      <c r="AT21" s="51" t="e">
        <f>IFERROR(IF(COUNT($U$4:$U21)&lt;&gt;AT$2,NA(),SLOPE(AH$4:AH$26,$R$4:$R$26)*($R21-COUNTIF(BR$4:BR21,"Hold"))+INTERCEPT(AH$4:AH$26,$R$4:$R$26)),NA())</f>
        <v>#N/A</v>
      </c>
      <c r="AU21" s="51" t="e">
        <f>IFERROR(IF(COUNT($U$4:$U21)&lt;&gt;AU$2,NA(),SLOPE(AI$4:AI$26,$R$4:$R$26)*($R21-COUNTIF(BS$4:BS21,"Hold"))+INTERCEPT(AI$4:AI$26,$R$4:$R$26)),NA())</f>
        <v>#N/A</v>
      </c>
      <c r="AV21" s="57" t="e">
        <f>IF(AND(ISNUMBER($U21),COUNT($U$4:$U21)=AV$2),$G21,IF($H21="Hold",AV20,IF(COUNT($U$4:$U21)=AV$2,$V21+AV20,NA())))</f>
        <v>#N/A</v>
      </c>
      <c r="AW21" s="57" t="e">
        <f>IF(AND(ISNUMBER($U21),COUNT($U$4:$U21)=AW$2),$G21,IF($H21="Hold",AW20,IF(COUNT($U$4:$U21)=AW$2,$V21+AW20,NA())))</f>
        <v>#N/A</v>
      </c>
      <c r="AX21" s="57" t="e">
        <f>IF(AND(ISNUMBER($U21),COUNT($U$4:$U21)=AX$2),$G21,IF($H21="Hold",AX20,IF(COUNT($U$4:$U21)=AX$2,$V21+AX20,NA())))</f>
        <v>#N/A</v>
      </c>
      <c r="AY21" s="57" t="e">
        <f>IF(AND(ISNUMBER($U21),COUNT($U$4:$U21)=AY$2),$G21,IF($H21="Hold",AY20,IF(COUNT($U$4:$U21)=AY$2,$V21+AY20,NA())))</f>
        <v>#N/A</v>
      </c>
      <c r="AZ21" s="57" t="e">
        <f>IF(AND(ISNUMBER($U21),COUNT($U$4:$U21)=AZ$2),$G21,IF($H21="Hold",AZ20,IF(COUNT($U$4:$U21)=AZ$2,$V21+AZ20,NA())))</f>
        <v>#N/A</v>
      </c>
      <c r="BA21" s="57" t="e">
        <f>IF(AND(ISNUMBER($U21),COUNT($U$4:$U21)=BA$2),$G21,IF($H21="Hold",BA20,IF(COUNT($U$4:$U21)=BA$2,$V21+BA20,NA())))</f>
        <v>#N/A</v>
      </c>
      <c r="BB21" s="57" t="e">
        <f>IF(AND(ISNUMBER($U21),COUNT($U$4:$U21)=BB$2),$G21,IF($H21="Hold",BB20,IF(COUNT($U$4:$U21)=BB$2,$V21+BB20,NA())))</f>
        <v>#N/A</v>
      </c>
      <c r="BC21" s="57" t="e">
        <f>IF(AND(ISNUMBER($U21),COUNT($U$4:$U21)=BC$2),$G21,IF($H21="Hold",BC20,IF(COUNT($U$4:$U21)=BC$2,$V21+BC20,NA())))</f>
        <v>#N/A</v>
      </c>
      <c r="BD21" s="57" t="e">
        <f>IF(AND(ISNUMBER($U21),COUNT($U$4:$U21)=BD$2),$G21,IF($H21="Hold",BD20,IF(COUNT($U$4:$U21)=BD$2,$V21+BD20,NA())))</f>
        <v>#N/A</v>
      </c>
      <c r="BE21" s="57" t="e">
        <f>IF(AND(ISNUMBER($U21),COUNT($U$4:$U21)=BE$2),$G21,IF($H21="Hold",BE20,IF(COUNT($U$4:$U21)=BE$2,$V21+BE20,NA())))</f>
        <v>#N/A</v>
      </c>
      <c r="BF21" s="57" t="e">
        <f>IF(AND(ISNUMBER($U21),COUNT($U$4:$U21)=BF$2),$G21,IF($H21="Hold",BF20,IF(COUNT($U$4:$U21)=BF$2,$V21+BF20,NA())))</f>
        <v>#N/A</v>
      </c>
      <c r="BG21" s="57" t="e">
        <f>IF(AND(ISNUMBER($U21),COUNT($U$4:$U21)=BG$2),$G21,IF($H21="Hold",BG20,IF(COUNT($U$4:$U21)=BG$2,$V21+BG20,NA())))</f>
        <v>#N/A</v>
      </c>
      <c r="BH21" s="55" t="e">
        <f>IF(AND(COUNT($U$4:$U21)=BH$2,$H21="Hold"),"Hold",NA())</f>
        <v>#N/A</v>
      </c>
      <c r="BI21" s="55" t="e">
        <f>IF(AND(COUNT($U$4:$U21)=BI$2,$H21="Hold"),"Hold",NA())</f>
        <v>#N/A</v>
      </c>
      <c r="BJ21" s="55" t="e">
        <f>IF(AND(COUNT($U$4:$U21)=BJ$2,$H21="Hold"),"Hold",NA())</f>
        <v>#N/A</v>
      </c>
      <c r="BK21" s="55" t="e">
        <f>IF(AND(COUNT($U$4:$U21)=BK$2,$H21="Hold"),"Hold",NA())</f>
        <v>#N/A</v>
      </c>
      <c r="BL21" s="55" t="e">
        <f>IF(AND(COUNT($U$4:$U21)=BL$2,$H21="Hold"),"Hold",NA())</f>
        <v>#N/A</v>
      </c>
      <c r="BM21" s="55" t="e">
        <f>IF(AND(COUNT($U$4:$U21)=BM$2,$H21="Hold"),"Hold",NA())</f>
        <v>#N/A</v>
      </c>
      <c r="BN21" s="55" t="e">
        <f>IF(AND(COUNT($U$4:$U21)=BN$2,$H21="Hold"),"Hold",NA())</f>
        <v>#N/A</v>
      </c>
      <c r="BO21" s="55" t="e">
        <f>IF(AND(COUNT($U$4:$U21)=BO$2,$H21="Hold"),"Hold",NA())</f>
        <v>#N/A</v>
      </c>
      <c r="BP21" s="55" t="e">
        <f>IF(AND(COUNT($U$4:$U21)=BP$2,$H21="Hold"),"Hold",NA())</f>
        <v>#N/A</v>
      </c>
      <c r="BQ21" s="55" t="e">
        <f>IF(AND(COUNT($U$4:$U21)=BQ$2,$H21="Hold"),"Hold",NA())</f>
        <v>#N/A</v>
      </c>
      <c r="BR21" s="55" t="e">
        <f>IF(AND(COUNT($U$4:$U21)=BR$2,$H21="Hold"),"Hold",NA())</f>
        <v>#N/A</v>
      </c>
      <c r="BS21" s="55" t="e">
        <f>IF(AND(COUNT($U$4:$U21)=BS$2,$H21="Hold"),"Hold",NA())</f>
        <v>#N/A</v>
      </c>
    </row>
    <row r="22" spans="1:71" s="96" customFormat="1" ht="18.75" customHeight="1" thickBot="1" x14ac:dyDescent="0.3">
      <c r="B22" s="23"/>
      <c r="C22" s="95"/>
      <c r="D22" s="9">
        <f t="shared" si="2"/>
        <v>36</v>
      </c>
      <c r="E22" s="10">
        <f t="shared" si="3"/>
        <v>42842</v>
      </c>
      <c r="F22" s="5" t="str">
        <f>IFERROR(IF(COUNT(G$4:G22)=0,"",IF(H22="Hold",F21,IF(ISNUMBER(U22),G22,F21+V22))),"")</f>
        <v/>
      </c>
      <c r="G22" s="13"/>
      <c r="H22" s="27"/>
      <c r="I22" s="17"/>
      <c r="J22" s="93"/>
      <c r="K22" s="34"/>
      <c r="L22" s="123" t="s">
        <v>80</v>
      </c>
      <c r="M22" s="128" t="s">
        <v>79</v>
      </c>
      <c r="N22" s="77"/>
      <c r="O22" s="153" t="str">
        <f>IF(AND(COUNTIF($H$4:$H$26,"Alt 1")&gt;0,ISBLANK(N22)),"← RoI* Needed","")</f>
        <v/>
      </c>
      <c r="P22" s="154"/>
      <c r="R22" s="46">
        <v>19</v>
      </c>
      <c r="S22" s="47" t="e">
        <f t="shared" si="0"/>
        <v>#N/A</v>
      </c>
      <c r="T22" s="47"/>
      <c r="U22" s="52" t="str">
        <f>IF(H22="30 Mins",$N$19,IF(H22="45 Mins",$N$20,IF(H22="60 Mins",$N$21,IF(H22="Alt 1",$N$22,IF(H22="Alt 2",$N$23,IF(H22="Alt 3",$N$24,IF(H22="Alt 4",$N$25,IF(H22="Alt 5",#REF!,IF(H22="Change",V21,"")))))))))</f>
        <v/>
      </c>
      <c r="V22" s="53" t="e">
        <f>IF(COUNT(U$4:U22)=0,NA(),IF(ISNUMBER(U22),U22,V21))</f>
        <v>#N/A</v>
      </c>
      <c r="W22" s="48" t="e">
        <f t="shared" si="1"/>
        <v>#N/A</v>
      </c>
      <c r="X22" s="72" t="str">
        <f>IF(AND(ISNUMBER($S22),COUNT($U$4:$U22)=X$2),$S22,"")</f>
        <v/>
      </c>
      <c r="Y22" s="72" t="str">
        <f>IF(AND(ISNUMBER($S22),COUNT($U$4:$U22)=Y$2),$S22,"")</f>
        <v/>
      </c>
      <c r="Z22" s="72" t="str">
        <f>IF(AND(ISNUMBER($S22),COUNT($U$4:$U22)=Z$2),$S22,"")</f>
        <v/>
      </c>
      <c r="AA22" s="72" t="str">
        <f>IF(AND(ISNUMBER($S22),COUNT($U$4:$U22)=AA$2),$S22,"")</f>
        <v/>
      </c>
      <c r="AB22" s="72" t="str">
        <f>IF(AND(ISNUMBER($S22),COUNT($U$4:$U22)=AB$2),$S22,"")</f>
        <v/>
      </c>
      <c r="AC22" s="72" t="str">
        <f>IF(AND(ISNUMBER($S22),COUNT($U$4:$U22)=AC$2),$S22,"")</f>
        <v/>
      </c>
      <c r="AD22" s="72" t="str">
        <f>IF(AND(ISNUMBER($S22),COUNT($U$4:$U22)=AD$2),$S22,"")</f>
        <v/>
      </c>
      <c r="AE22" s="72" t="str">
        <f>IF(AND(ISNUMBER($S22),COUNT($U$4:$U22)=AE$2),$S22,"")</f>
        <v/>
      </c>
      <c r="AF22" s="72" t="str">
        <f>IF(AND(ISNUMBER($S22),COUNT($U$4:$U22)=AF$2),$S22,"")</f>
        <v/>
      </c>
      <c r="AG22" s="72" t="str">
        <f>IF(AND(ISNUMBER($S22),COUNT($U$4:$U22)=AG$2),$S22,"")</f>
        <v/>
      </c>
      <c r="AH22" s="72" t="str">
        <f>IF(AND(ISNUMBER($S22),COUNT($U$4:$U22)=AH$2),$S22,"")</f>
        <v/>
      </c>
      <c r="AI22" s="72" t="str">
        <f>IF(AND(ISNUMBER($S22),COUNT($U$4:$U22)=AI$2),$S22,"")</f>
        <v/>
      </c>
      <c r="AJ22" s="51" t="e">
        <f>IFERROR(IF(COUNT($U$4:$U22)&lt;&gt;AJ$2,NA(),SLOPE(X$4:X$26,$R$4:$R$26)*($R22-COUNTIF(BH$4:BH22,"Hold"))+INTERCEPT(X$4:X$26,$R$4:$R$26)),NA())</f>
        <v>#N/A</v>
      </c>
      <c r="AK22" s="51" t="e">
        <f>IFERROR(IF(COUNT($U$4:$U22)&lt;&gt;AK$2,NA(),SLOPE(Y$4:Y$26,$R$4:$R$26)*($R22-COUNTIF(BI$4:BI22,"Hold"))+INTERCEPT(Y$4:Y$26,$R$4:$R$26)),NA())</f>
        <v>#N/A</v>
      </c>
      <c r="AL22" s="51" t="e">
        <f>IFERROR(IF(COUNT($U$4:$U22)&lt;&gt;AL$2,NA(),SLOPE(Z$4:Z$26,$R$4:$R$26)*($R22-COUNTIF(BJ$4:BJ22,"Hold"))+INTERCEPT(Z$4:Z$26,$R$4:$R$26)),NA())</f>
        <v>#N/A</v>
      </c>
      <c r="AM22" s="51" t="e">
        <f>IFERROR(IF(COUNT($U$4:$U22)&lt;&gt;AM$2,NA(),SLOPE(AA$4:AA$26,$R$4:$R$26)*($R22-COUNTIF(BK$4:BK22,"Hold"))+INTERCEPT(AA$4:AA$26,$R$4:$R$26)),NA())</f>
        <v>#N/A</v>
      </c>
      <c r="AN22" s="51" t="e">
        <f>IFERROR(IF(COUNT($U$4:$U22)&lt;&gt;AN$2,NA(),SLOPE(AB$4:AB$26,$R$4:$R$26)*($R22-COUNTIF(BL$4:BL22,"Hold"))+INTERCEPT(AB$4:AB$26,$R$4:$R$26)),NA())</f>
        <v>#N/A</v>
      </c>
      <c r="AO22" s="51" t="e">
        <f>IFERROR(IF(COUNT($U$4:$U22)&lt;&gt;AO$2,NA(),SLOPE(AC$4:AC$26,$R$4:$R$26)*($R22-COUNTIF(BM$4:BM22,"Hold"))+INTERCEPT(AC$4:AC$26,$R$4:$R$26)),NA())</f>
        <v>#N/A</v>
      </c>
      <c r="AP22" s="51" t="e">
        <f>IFERROR(IF(COUNT($U$4:$U22)&lt;&gt;AP$2,NA(),SLOPE(AD$4:AD$26,$R$4:$R$26)*($R22-COUNTIF(BN$4:BN22,"Hold"))+INTERCEPT(AD$4:AD$26,$R$4:$R$26)),NA())</f>
        <v>#N/A</v>
      </c>
      <c r="AQ22" s="51" t="e">
        <f>IFERROR(IF(COUNT($U$4:$U22)&lt;&gt;AQ$2,NA(),SLOPE(AE$4:AE$26,$R$4:$R$26)*($R22-COUNTIF(BO$4:BO22,"Hold"))+INTERCEPT(AE$4:AE$26,$R$4:$R$26)),NA())</f>
        <v>#N/A</v>
      </c>
      <c r="AR22" s="51" t="e">
        <f>IFERROR(IF(COUNT($U$4:$U22)&lt;&gt;AR$2,NA(),SLOPE(AF$4:AF$26,$R$4:$R$26)*($R22-COUNTIF(BP$4:BP22,"Hold"))+INTERCEPT(AF$4:AF$26,$R$4:$R$26)),NA())</f>
        <v>#N/A</v>
      </c>
      <c r="AS22" s="51" t="e">
        <f>IFERROR(IF(COUNT($U$4:$U22)&lt;&gt;AS$2,NA(),SLOPE(AG$4:AG$26,$R$4:$R$26)*($R22-COUNTIF(BQ$4:BQ22,"Hold"))+INTERCEPT(AG$4:AG$26,$R$4:$R$26)),NA())</f>
        <v>#N/A</v>
      </c>
      <c r="AT22" s="51" t="e">
        <f>IFERROR(IF(COUNT($U$4:$U22)&lt;&gt;AT$2,NA(),SLOPE(AH$4:AH$26,$R$4:$R$26)*($R22-COUNTIF(BR$4:BR22,"Hold"))+INTERCEPT(AH$4:AH$26,$R$4:$R$26)),NA())</f>
        <v>#N/A</v>
      </c>
      <c r="AU22" s="51" t="e">
        <f>IFERROR(IF(COUNT($U$4:$U22)&lt;&gt;AU$2,NA(),SLOPE(AI$4:AI$26,$R$4:$R$26)*($R22-COUNTIF(BS$4:BS22,"Hold"))+INTERCEPT(AI$4:AI$26,$R$4:$R$26)),NA())</f>
        <v>#N/A</v>
      </c>
      <c r="AV22" s="57" t="e">
        <f>IF(AND(ISNUMBER($U22),COUNT($U$4:$U22)=AV$2),$G22,IF($H22="Hold",AV21,IF(COUNT($U$4:$U22)=AV$2,$V22+AV21,NA())))</f>
        <v>#N/A</v>
      </c>
      <c r="AW22" s="57" t="e">
        <f>IF(AND(ISNUMBER($U22),COUNT($U$4:$U22)=AW$2),$G22,IF($H22="Hold",AW21,IF(COUNT($U$4:$U22)=AW$2,$V22+AW21,NA())))</f>
        <v>#N/A</v>
      </c>
      <c r="AX22" s="57" t="e">
        <f>IF(AND(ISNUMBER($U22),COUNT($U$4:$U22)=AX$2),$G22,IF($H22="Hold",AX21,IF(COUNT($U$4:$U22)=AX$2,$V22+AX21,NA())))</f>
        <v>#N/A</v>
      </c>
      <c r="AY22" s="57" t="e">
        <f>IF(AND(ISNUMBER($U22),COUNT($U$4:$U22)=AY$2),$G22,IF($H22="Hold",AY21,IF(COUNT($U$4:$U22)=AY$2,$V22+AY21,NA())))</f>
        <v>#N/A</v>
      </c>
      <c r="AZ22" s="57" t="e">
        <f>IF(AND(ISNUMBER($U22),COUNT($U$4:$U22)=AZ$2),$G22,IF($H22="Hold",AZ21,IF(COUNT($U$4:$U22)=AZ$2,$V22+AZ21,NA())))</f>
        <v>#N/A</v>
      </c>
      <c r="BA22" s="57" t="e">
        <f>IF(AND(ISNUMBER($U22),COUNT($U$4:$U22)=BA$2),$G22,IF($H22="Hold",BA21,IF(COUNT($U$4:$U22)=BA$2,$V22+BA21,NA())))</f>
        <v>#N/A</v>
      </c>
      <c r="BB22" s="57" t="e">
        <f>IF(AND(ISNUMBER($U22),COUNT($U$4:$U22)=BB$2),$G22,IF($H22="Hold",BB21,IF(COUNT($U$4:$U22)=BB$2,$V22+BB21,NA())))</f>
        <v>#N/A</v>
      </c>
      <c r="BC22" s="57" t="e">
        <f>IF(AND(ISNUMBER($U22),COUNT($U$4:$U22)=BC$2),$G22,IF($H22="Hold",BC21,IF(COUNT($U$4:$U22)=BC$2,$V22+BC21,NA())))</f>
        <v>#N/A</v>
      </c>
      <c r="BD22" s="57" t="e">
        <f>IF(AND(ISNUMBER($U22),COUNT($U$4:$U22)=BD$2),$G22,IF($H22="Hold",BD21,IF(COUNT($U$4:$U22)=BD$2,$V22+BD21,NA())))</f>
        <v>#N/A</v>
      </c>
      <c r="BE22" s="57" t="e">
        <f>IF(AND(ISNUMBER($U22),COUNT($U$4:$U22)=BE$2),$G22,IF($H22="Hold",BE21,IF(COUNT($U$4:$U22)=BE$2,$V22+BE21,NA())))</f>
        <v>#N/A</v>
      </c>
      <c r="BF22" s="57" t="e">
        <f>IF(AND(ISNUMBER($U22),COUNT($U$4:$U22)=BF$2),$G22,IF($H22="Hold",BF21,IF(COUNT($U$4:$U22)=BF$2,$V22+BF21,NA())))</f>
        <v>#N/A</v>
      </c>
      <c r="BG22" s="57" t="e">
        <f>IF(AND(ISNUMBER($U22),COUNT($U$4:$U22)=BG$2),$G22,IF($H22="Hold",BG21,IF(COUNT($U$4:$U22)=BG$2,$V22+BG21,NA())))</f>
        <v>#N/A</v>
      </c>
      <c r="BH22" s="55" t="e">
        <f>IF(AND(COUNT($U$4:$U22)=BH$2,$H22="Hold"),"Hold",NA())</f>
        <v>#N/A</v>
      </c>
      <c r="BI22" s="55" t="e">
        <f>IF(AND(COUNT($U$4:$U22)=BI$2,$H22="Hold"),"Hold",NA())</f>
        <v>#N/A</v>
      </c>
      <c r="BJ22" s="55" t="e">
        <f>IF(AND(COUNT($U$4:$U22)=BJ$2,$H22="Hold"),"Hold",NA())</f>
        <v>#N/A</v>
      </c>
      <c r="BK22" s="55" t="e">
        <f>IF(AND(COUNT($U$4:$U22)=BK$2,$H22="Hold"),"Hold",NA())</f>
        <v>#N/A</v>
      </c>
      <c r="BL22" s="55" t="e">
        <f>IF(AND(COUNT($U$4:$U22)=BL$2,$H22="Hold"),"Hold",NA())</f>
        <v>#N/A</v>
      </c>
      <c r="BM22" s="55" t="e">
        <f>IF(AND(COUNT($U$4:$U22)=BM$2,$H22="Hold"),"Hold",NA())</f>
        <v>#N/A</v>
      </c>
      <c r="BN22" s="55" t="e">
        <f>IF(AND(COUNT($U$4:$U22)=BN$2,$H22="Hold"),"Hold",NA())</f>
        <v>#N/A</v>
      </c>
      <c r="BO22" s="55" t="e">
        <f>IF(AND(COUNT($U$4:$U22)=BO$2,$H22="Hold"),"Hold",NA())</f>
        <v>#N/A</v>
      </c>
      <c r="BP22" s="55" t="e">
        <f>IF(AND(COUNT($U$4:$U22)=BP$2,$H22="Hold"),"Hold",NA())</f>
        <v>#N/A</v>
      </c>
      <c r="BQ22" s="55" t="e">
        <f>IF(AND(COUNT($U$4:$U22)=BQ$2,$H22="Hold"),"Hold",NA())</f>
        <v>#N/A</v>
      </c>
      <c r="BR22" s="55" t="e">
        <f>IF(AND(COUNT($U$4:$U22)=BR$2,$H22="Hold"),"Hold",NA())</f>
        <v>#N/A</v>
      </c>
      <c r="BS22" s="55" t="e">
        <f>IF(AND(COUNT($U$4:$U22)=BS$2,$H22="Hold"),"Hold",NA())</f>
        <v>#N/A</v>
      </c>
    </row>
    <row r="23" spans="1:71" s="96" customFormat="1" ht="18.75" customHeight="1" thickTop="1" x14ac:dyDescent="0.25">
      <c r="B23" s="23"/>
      <c r="C23" s="95"/>
      <c r="D23" s="9">
        <f t="shared" si="2"/>
        <v>38</v>
      </c>
      <c r="E23" s="10">
        <f t="shared" si="3"/>
        <v>42856</v>
      </c>
      <c r="F23" s="5" t="str">
        <f>IFERROR(IF(COUNT(G$4:G23)=0,"",IF(H23="Hold",F22,IF(ISNUMBER(U23),G23,F22+V23))),"")</f>
        <v/>
      </c>
      <c r="G23" s="13"/>
      <c r="H23" s="27"/>
      <c r="I23" s="17"/>
      <c r="J23" s="93"/>
      <c r="K23" s="34"/>
      <c r="L23" s="123" t="s">
        <v>81</v>
      </c>
      <c r="M23" s="128" t="s">
        <v>79</v>
      </c>
      <c r="N23" s="78"/>
      <c r="O23" s="153" t="str">
        <f>IF(AND(COUNTIF($H$4:$H$26,"Alt 2")&gt;0,ISBLANK(N23)),"← RoI* Needed","")</f>
        <v/>
      </c>
      <c r="P23" s="154"/>
      <c r="R23" s="46">
        <v>20</v>
      </c>
      <c r="S23" s="47" t="e">
        <f t="shared" si="0"/>
        <v>#N/A</v>
      </c>
      <c r="T23" s="47"/>
      <c r="U23" s="52" t="str">
        <f>IF(H23="30 Mins",$N$19,IF(H23="45 Mins",$N$20,IF(H23="60 Mins",$N$21,IF(H23="Alt 1",$N$22,IF(H23="Alt 2",$N$23,IF(H23="Alt 3",$N$24,IF(H23="Alt 4",$N$25,IF(H23="Alt 5",#REF!,IF(H23="Change",V22,"")))))))))</f>
        <v/>
      </c>
      <c r="V23" s="53" t="e">
        <f>IF(COUNT(U$4:U23)=0,NA(),IF(ISNUMBER(U23),U23,V22))</f>
        <v>#N/A</v>
      </c>
      <c r="W23" s="48" t="e">
        <f t="shared" si="1"/>
        <v>#N/A</v>
      </c>
      <c r="X23" s="72" t="str">
        <f>IF(AND(ISNUMBER($S23),COUNT($U$4:$U23)=X$2),$S23,"")</f>
        <v/>
      </c>
      <c r="Y23" s="72" t="str">
        <f>IF(AND(ISNUMBER($S23),COUNT($U$4:$U23)=Y$2),$S23,"")</f>
        <v/>
      </c>
      <c r="Z23" s="72" t="str">
        <f>IF(AND(ISNUMBER($S23),COUNT($U$4:$U23)=Z$2),$S23,"")</f>
        <v/>
      </c>
      <c r="AA23" s="72" t="str">
        <f>IF(AND(ISNUMBER($S23),COUNT($U$4:$U23)=AA$2),$S23,"")</f>
        <v/>
      </c>
      <c r="AB23" s="72" t="str">
        <f>IF(AND(ISNUMBER($S23),COUNT($U$4:$U23)=AB$2),$S23,"")</f>
        <v/>
      </c>
      <c r="AC23" s="72" t="str">
        <f>IF(AND(ISNUMBER($S23),COUNT($U$4:$U23)=AC$2),$S23,"")</f>
        <v/>
      </c>
      <c r="AD23" s="72" t="str">
        <f>IF(AND(ISNUMBER($S23),COUNT($U$4:$U23)=AD$2),$S23,"")</f>
        <v/>
      </c>
      <c r="AE23" s="72" t="str">
        <f>IF(AND(ISNUMBER($S23),COUNT($U$4:$U23)=AE$2),$S23,"")</f>
        <v/>
      </c>
      <c r="AF23" s="72" t="str">
        <f>IF(AND(ISNUMBER($S23),COUNT($U$4:$U23)=AF$2),$S23,"")</f>
        <v/>
      </c>
      <c r="AG23" s="72" t="str">
        <f>IF(AND(ISNUMBER($S23),COUNT($U$4:$U23)=AG$2),$S23,"")</f>
        <v/>
      </c>
      <c r="AH23" s="72" t="str">
        <f>IF(AND(ISNUMBER($S23),COUNT($U$4:$U23)=AH$2),$S23,"")</f>
        <v/>
      </c>
      <c r="AI23" s="72" t="str">
        <f>IF(AND(ISNUMBER($S23),COUNT($U$4:$U23)=AI$2),$S23,"")</f>
        <v/>
      </c>
      <c r="AJ23" s="51" t="e">
        <f>IFERROR(IF(COUNT($U$4:$U23)&lt;&gt;AJ$2,NA(),SLOPE(X$4:X$26,$R$4:$R$26)*($R23-COUNTIF(BH$4:BH23,"Hold"))+INTERCEPT(X$4:X$26,$R$4:$R$26)),NA())</f>
        <v>#N/A</v>
      </c>
      <c r="AK23" s="51" t="e">
        <f>IFERROR(IF(COUNT($U$4:$U23)&lt;&gt;AK$2,NA(),SLOPE(Y$4:Y$26,$R$4:$R$26)*($R23-COUNTIF(BI$4:BI23,"Hold"))+INTERCEPT(Y$4:Y$26,$R$4:$R$26)),NA())</f>
        <v>#N/A</v>
      </c>
      <c r="AL23" s="51" t="e">
        <f>IFERROR(IF(COUNT($U$4:$U23)&lt;&gt;AL$2,NA(),SLOPE(Z$4:Z$26,$R$4:$R$26)*($R23-COUNTIF(BJ$4:BJ23,"Hold"))+INTERCEPT(Z$4:Z$26,$R$4:$R$26)),NA())</f>
        <v>#N/A</v>
      </c>
      <c r="AM23" s="51" t="e">
        <f>IFERROR(IF(COUNT($U$4:$U23)&lt;&gt;AM$2,NA(),SLOPE(AA$4:AA$26,$R$4:$R$26)*($R23-COUNTIF(BK$4:BK23,"Hold"))+INTERCEPT(AA$4:AA$26,$R$4:$R$26)),NA())</f>
        <v>#N/A</v>
      </c>
      <c r="AN23" s="51" t="e">
        <f>IFERROR(IF(COUNT($U$4:$U23)&lt;&gt;AN$2,NA(),SLOPE(AB$4:AB$26,$R$4:$R$26)*($R23-COUNTIF(BL$4:BL23,"Hold"))+INTERCEPT(AB$4:AB$26,$R$4:$R$26)),NA())</f>
        <v>#N/A</v>
      </c>
      <c r="AO23" s="51" t="e">
        <f>IFERROR(IF(COUNT($U$4:$U23)&lt;&gt;AO$2,NA(),SLOPE(AC$4:AC$26,$R$4:$R$26)*($R23-COUNTIF(BM$4:BM23,"Hold"))+INTERCEPT(AC$4:AC$26,$R$4:$R$26)),NA())</f>
        <v>#N/A</v>
      </c>
      <c r="AP23" s="51" t="e">
        <f>IFERROR(IF(COUNT($U$4:$U23)&lt;&gt;AP$2,NA(),SLOPE(AD$4:AD$26,$R$4:$R$26)*($R23-COUNTIF(BN$4:BN23,"Hold"))+INTERCEPT(AD$4:AD$26,$R$4:$R$26)),NA())</f>
        <v>#N/A</v>
      </c>
      <c r="AQ23" s="51" t="e">
        <f>IFERROR(IF(COUNT($U$4:$U23)&lt;&gt;AQ$2,NA(),SLOPE(AE$4:AE$26,$R$4:$R$26)*($R23-COUNTIF(BO$4:BO23,"Hold"))+INTERCEPT(AE$4:AE$26,$R$4:$R$26)),NA())</f>
        <v>#N/A</v>
      </c>
      <c r="AR23" s="51" t="e">
        <f>IFERROR(IF(COUNT($U$4:$U23)&lt;&gt;AR$2,NA(),SLOPE(AF$4:AF$26,$R$4:$R$26)*($R23-COUNTIF(BP$4:BP23,"Hold"))+INTERCEPT(AF$4:AF$26,$R$4:$R$26)),NA())</f>
        <v>#N/A</v>
      </c>
      <c r="AS23" s="51" t="e">
        <f>IFERROR(IF(COUNT($U$4:$U23)&lt;&gt;AS$2,NA(),SLOPE(AG$4:AG$26,$R$4:$R$26)*($R23-COUNTIF(BQ$4:BQ23,"Hold"))+INTERCEPT(AG$4:AG$26,$R$4:$R$26)),NA())</f>
        <v>#N/A</v>
      </c>
      <c r="AT23" s="51" t="e">
        <f>IFERROR(IF(COUNT($U$4:$U23)&lt;&gt;AT$2,NA(),SLOPE(AH$4:AH$26,$R$4:$R$26)*($R23-COUNTIF(BR$4:BR23,"Hold"))+INTERCEPT(AH$4:AH$26,$R$4:$R$26)),NA())</f>
        <v>#N/A</v>
      </c>
      <c r="AU23" s="51" t="e">
        <f>IFERROR(IF(COUNT($U$4:$U23)&lt;&gt;AU$2,NA(),SLOPE(AI$4:AI$26,$R$4:$R$26)*($R23-COUNTIF(BS$4:BS23,"Hold"))+INTERCEPT(AI$4:AI$26,$R$4:$R$26)),NA())</f>
        <v>#N/A</v>
      </c>
      <c r="AV23" s="57" t="e">
        <f>IF(AND(ISNUMBER($U23),COUNT($U$4:$U23)=AV$2),$G23,IF($H23="Hold",AV22,IF(COUNT($U$4:$U23)=AV$2,$V23+AV22,NA())))</f>
        <v>#N/A</v>
      </c>
      <c r="AW23" s="57" t="e">
        <f>IF(AND(ISNUMBER($U23),COUNT($U$4:$U23)=AW$2),$G23,IF($H23="Hold",AW22,IF(COUNT($U$4:$U23)=AW$2,$V23+AW22,NA())))</f>
        <v>#N/A</v>
      </c>
      <c r="AX23" s="57" t="e">
        <f>IF(AND(ISNUMBER($U23),COUNT($U$4:$U23)=AX$2),$G23,IF($H23="Hold",AX22,IF(COUNT($U$4:$U23)=AX$2,$V23+AX22,NA())))</f>
        <v>#N/A</v>
      </c>
      <c r="AY23" s="57" t="e">
        <f>IF(AND(ISNUMBER($U23),COUNT($U$4:$U23)=AY$2),$G23,IF($H23="Hold",AY22,IF(COUNT($U$4:$U23)=AY$2,$V23+AY22,NA())))</f>
        <v>#N/A</v>
      </c>
      <c r="AZ23" s="57" t="e">
        <f>IF(AND(ISNUMBER($U23),COUNT($U$4:$U23)=AZ$2),$G23,IF($H23="Hold",AZ22,IF(COUNT($U$4:$U23)=AZ$2,$V23+AZ22,NA())))</f>
        <v>#N/A</v>
      </c>
      <c r="BA23" s="57" t="e">
        <f>IF(AND(ISNUMBER($U23),COUNT($U$4:$U23)=BA$2),$G23,IF($H23="Hold",BA22,IF(COUNT($U$4:$U23)=BA$2,$V23+BA22,NA())))</f>
        <v>#N/A</v>
      </c>
      <c r="BB23" s="57" t="e">
        <f>IF(AND(ISNUMBER($U23),COUNT($U$4:$U23)=BB$2),$G23,IF($H23="Hold",BB22,IF(COUNT($U$4:$U23)=BB$2,$V23+BB22,NA())))</f>
        <v>#N/A</v>
      </c>
      <c r="BC23" s="57" t="e">
        <f>IF(AND(ISNUMBER($U23),COUNT($U$4:$U23)=BC$2),$G23,IF($H23="Hold",BC22,IF(COUNT($U$4:$U23)=BC$2,$V23+BC22,NA())))</f>
        <v>#N/A</v>
      </c>
      <c r="BD23" s="57" t="e">
        <f>IF(AND(ISNUMBER($U23),COUNT($U$4:$U23)=BD$2),$G23,IF($H23="Hold",BD22,IF(COUNT($U$4:$U23)=BD$2,$V23+BD22,NA())))</f>
        <v>#N/A</v>
      </c>
      <c r="BE23" s="57" t="e">
        <f>IF(AND(ISNUMBER($U23),COUNT($U$4:$U23)=BE$2),$G23,IF($H23="Hold",BE22,IF(COUNT($U$4:$U23)=BE$2,$V23+BE22,NA())))</f>
        <v>#N/A</v>
      </c>
      <c r="BF23" s="57" t="e">
        <f>IF(AND(ISNUMBER($U23),COUNT($U$4:$U23)=BF$2),$G23,IF($H23="Hold",BF22,IF(COUNT($U$4:$U23)=BF$2,$V23+BF22,NA())))</f>
        <v>#N/A</v>
      </c>
      <c r="BG23" s="57" t="e">
        <f>IF(AND(ISNUMBER($U23),COUNT($U$4:$U23)=BG$2),$G23,IF($H23="Hold",BG22,IF(COUNT($U$4:$U23)=BG$2,$V23+BG22,NA())))</f>
        <v>#N/A</v>
      </c>
      <c r="BH23" s="55" t="e">
        <f>IF(AND(COUNT($U$4:$U23)=BH$2,$H23="Hold"),"Hold",NA())</f>
        <v>#N/A</v>
      </c>
      <c r="BI23" s="55" t="e">
        <f>IF(AND(COUNT($U$4:$U23)=BI$2,$H23="Hold"),"Hold",NA())</f>
        <v>#N/A</v>
      </c>
      <c r="BJ23" s="55" t="e">
        <f>IF(AND(COUNT($U$4:$U23)=BJ$2,$H23="Hold"),"Hold",NA())</f>
        <v>#N/A</v>
      </c>
      <c r="BK23" s="55" t="e">
        <f>IF(AND(COUNT($U$4:$U23)=BK$2,$H23="Hold"),"Hold",NA())</f>
        <v>#N/A</v>
      </c>
      <c r="BL23" s="55" t="e">
        <f>IF(AND(COUNT($U$4:$U23)=BL$2,$H23="Hold"),"Hold",NA())</f>
        <v>#N/A</v>
      </c>
      <c r="BM23" s="55" t="e">
        <f>IF(AND(COUNT($U$4:$U23)=BM$2,$H23="Hold"),"Hold",NA())</f>
        <v>#N/A</v>
      </c>
      <c r="BN23" s="55" t="e">
        <f>IF(AND(COUNT($U$4:$U23)=BN$2,$H23="Hold"),"Hold",NA())</f>
        <v>#N/A</v>
      </c>
      <c r="BO23" s="55" t="e">
        <f>IF(AND(COUNT($U$4:$U23)=BO$2,$H23="Hold"),"Hold",NA())</f>
        <v>#N/A</v>
      </c>
      <c r="BP23" s="55" t="e">
        <f>IF(AND(COUNT($U$4:$U23)=BP$2,$H23="Hold"),"Hold",NA())</f>
        <v>#N/A</v>
      </c>
      <c r="BQ23" s="55" t="e">
        <f>IF(AND(COUNT($U$4:$U23)=BQ$2,$H23="Hold"),"Hold",NA())</f>
        <v>#N/A</v>
      </c>
      <c r="BR23" s="55" t="e">
        <f>IF(AND(COUNT($U$4:$U23)=BR$2,$H23="Hold"),"Hold",NA())</f>
        <v>#N/A</v>
      </c>
      <c r="BS23" s="55" t="e">
        <f>IF(AND(COUNT($U$4:$U23)=BS$2,$H23="Hold"),"Hold",NA())</f>
        <v>#N/A</v>
      </c>
    </row>
    <row r="24" spans="1:71" s="96" customFormat="1" ht="18.75" customHeight="1" x14ac:dyDescent="0.25">
      <c r="B24" s="23"/>
      <c r="C24" s="95"/>
      <c r="D24" s="9">
        <f t="shared" si="2"/>
        <v>40</v>
      </c>
      <c r="E24" s="10">
        <f t="shared" si="3"/>
        <v>42870</v>
      </c>
      <c r="F24" s="5" t="str">
        <f>IFERROR(IF(COUNT(G$4:G24)=0,"",IF(H24="Hold",F23,IF(ISNUMBER(U24),G24,F23+V24))),"")</f>
        <v/>
      </c>
      <c r="G24" s="13"/>
      <c r="H24" s="27"/>
      <c r="I24" s="17"/>
      <c r="J24" s="93"/>
      <c r="K24" s="34"/>
      <c r="L24" s="151" t="s">
        <v>86</v>
      </c>
      <c r="M24" s="151"/>
      <c r="N24" s="151"/>
      <c r="O24" s="151"/>
      <c r="P24" s="37"/>
      <c r="R24" s="46">
        <v>21</v>
      </c>
      <c r="S24" s="47" t="e">
        <f t="shared" si="0"/>
        <v>#N/A</v>
      </c>
      <c r="T24" s="47"/>
      <c r="U24" s="52" t="str">
        <f>IF(H24="30 Mins",$N$19,IF(H24="45 Mins",$N$20,IF(H24="60 Mins",$N$21,IF(H24="Alt 1",$N$22,IF(H24="Alt 2",$N$23,IF(H24="Alt 3",$N$24,IF(H24="Alt 4",$N$25,IF(H24="Alt 5",#REF!,IF(H24="Change",V23,"")))))))))</f>
        <v/>
      </c>
      <c r="V24" s="53" t="e">
        <f>IF(COUNT(U$4:U24)=0,NA(),IF(ISNUMBER(U24),U24,V23))</f>
        <v>#N/A</v>
      </c>
      <c r="W24" s="48" t="e">
        <f t="shared" si="1"/>
        <v>#N/A</v>
      </c>
      <c r="X24" s="72" t="str">
        <f>IF(AND(ISNUMBER($S24),COUNT($U$4:$U24)=X$2),$S24,"")</f>
        <v/>
      </c>
      <c r="Y24" s="72" t="str">
        <f>IF(AND(ISNUMBER($S24),COUNT($U$4:$U24)=Y$2),$S24,"")</f>
        <v/>
      </c>
      <c r="Z24" s="72" t="str">
        <f>IF(AND(ISNUMBER($S24),COUNT($U$4:$U24)=Z$2),$S24,"")</f>
        <v/>
      </c>
      <c r="AA24" s="72" t="str">
        <f>IF(AND(ISNUMBER($S24),COUNT($U$4:$U24)=AA$2),$S24,"")</f>
        <v/>
      </c>
      <c r="AB24" s="72" t="str">
        <f>IF(AND(ISNUMBER($S24),COUNT($U$4:$U24)=AB$2),$S24,"")</f>
        <v/>
      </c>
      <c r="AC24" s="72" t="str">
        <f>IF(AND(ISNUMBER($S24),COUNT($U$4:$U24)=AC$2),$S24,"")</f>
        <v/>
      </c>
      <c r="AD24" s="72" t="str">
        <f>IF(AND(ISNUMBER($S24),COUNT($U$4:$U24)=AD$2),$S24,"")</f>
        <v/>
      </c>
      <c r="AE24" s="72" t="str">
        <f>IF(AND(ISNUMBER($S24),COUNT($U$4:$U24)=AE$2),$S24,"")</f>
        <v/>
      </c>
      <c r="AF24" s="72" t="str">
        <f>IF(AND(ISNUMBER($S24),COUNT($U$4:$U24)=AF$2),$S24,"")</f>
        <v/>
      </c>
      <c r="AG24" s="72" t="str">
        <f>IF(AND(ISNUMBER($S24),COUNT($U$4:$U24)=AG$2),$S24,"")</f>
        <v/>
      </c>
      <c r="AH24" s="72" t="str">
        <f>IF(AND(ISNUMBER($S24),COUNT($U$4:$U24)=AH$2),$S24,"")</f>
        <v/>
      </c>
      <c r="AI24" s="72" t="str">
        <f>IF(AND(ISNUMBER($S24),COUNT($U$4:$U24)=AI$2),$S24,"")</f>
        <v/>
      </c>
      <c r="AJ24" s="51" t="e">
        <f>IFERROR(IF(COUNT($U$4:$U24)&lt;&gt;AJ$2,NA(),SLOPE(X$4:X$26,$R$4:$R$26)*($R24-COUNTIF(BH$4:BH24,"Hold"))+INTERCEPT(X$4:X$26,$R$4:$R$26)),NA())</f>
        <v>#N/A</v>
      </c>
      <c r="AK24" s="51" t="e">
        <f>IFERROR(IF(COUNT($U$4:$U24)&lt;&gt;AK$2,NA(),SLOPE(Y$4:Y$26,$R$4:$R$26)*($R24-COUNTIF(BI$4:BI24,"Hold"))+INTERCEPT(Y$4:Y$26,$R$4:$R$26)),NA())</f>
        <v>#N/A</v>
      </c>
      <c r="AL24" s="51" t="e">
        <f>IFERROR(IF(COUNT($U$4:$U24)&lt;&gt;AL$2,NA(),SLOPE(Z$4:Z$26,$R$4:$R$26)*($R24-COUNTIF(BJ$4:BJ24,"Hold"))+INTERCEPT(Z$4:Z$26,$R$4:$R$26)),NA())</f>
        <v>#N/A</v>
      </c>
      <c r="AM24" s="51" t="e">
        <f>IFERROR(IF(COUNT($U$4:$U24)&lt;&gt;AM$2,NA(),SLOPE(AA$4:AA$26,$R$4:$R$26)*($R24-COUNTIF(BK$4:BK24,"Hold"))+INTERCEPT(AA$4:AA$26,$R$4:$R$26)),NA())</f>
        <v>#N/A</v>
      </c>
      <c r="AN24" s="51" t="e">
        <f>IFERROR(IF(COUNT($U$4:$U24)&lt;&gt;AN$2,NA(),SLOPE(AB$4:AB$26,$R$4:$R$26)*($R24-COUNTIF(BL$4:BL24,"Hold"))+INTERCEPT(AB$4:AB$26,$R$4:$R$26)),NA())</f>
        <v>#N/A</v>
      </c>
      <c r="AO24" s="51" t="e">
        <f>IFERROR(IF(COUNT($U$4:$U24)&lt;&gt;AO$2,NA(),SLOPE(AC$4:AC$26,$R$4:$R$26)*($R24-COUNTIF(BM$4:BM24,"Hold"))+INTERCEPT(AC$4:AC$26,$R$4:$R$26)),NA())</f>
        <v>#N/A</v>
      </c>
      <c r="AP24" s="51" t="e">
        <f>IFERROR(IF(COUNT($U$4:$U24)&lt;&gt;AP$2,NA(),SLOPE(AD$4:AD$26,$R$4:$R$26)*($R24-COUNTIF(BN$4:BN24,"Hold"))+INTERCEPT(AD$4:AD$26,$R$4:$R$26)),NA())</f>
        <v>#N/A</v>
      </c>
      <c r="AQ24" s="51" t="e">
        <f>IFERROR(IF(COUNT($U$4:$U24)&lt;&gt;AQ$2,NA(),SLOPE(AE$4:AE$26,$R$4:$R$26)*($R24-COUNTIF(BO$4:BO24,"Hold"))+INTERCEPT(AE$4:AE$26,$R$4:$R$26)),NA())</f>
        <v>#N/A</v>
      </c>
      <c r="AR24" s="51" t="e">
        <f>IFERROR(IF(COUNT($U$4:$U24)&lt;&gt;AR$2,NA(),SLOPE(AF$4:AF$26,$R$4:$R$26)*($R24-COUNTIF(BP$4:BP24,"Hold"))+INTERCEPT(AF$4:AF$26,$R$4:$R$26)),NA())</f>
        <v>#N/A</v>
      </c>
      <c r="AS24" s="51" t="e">
        <f>IFERROR(IF(COUNT($U$4:$U24)&lt;&gt;AS$2,NA(),SLOPE(AG$4:AG$26,$R$4:$R$26)*($R24-COUNTIF(BQ$4:BQ24,"Hold"))+INTERCEPT(AG$4:AG$26,$R$4:$R$26)),NA())</f>
        <v>#N/A</v>
      </c>
      <c r="AT24" s="51" t="e">
        <f>IFERROR(IF(COUNT($U$4:$U24)&lt;&gt;AT$2,NA(),SLOPE(AH$4:AH$26,$R$4:$R$26)*($R24-COUNTIF(BR$4:BR24,"Hold"))+INTERCEPT(AH$4:AH$26,$R$4:$R$26)),NA())</f>
        <v>#N/A</v>
      </c>
      <c r="AU24" s="51" t="e">
        <f>IFERROR(IF(COUNT($U$4:$U24)&lt;&gt;AU$2,NA(),SLOPE(AI$4:AI$26,$R$4:$R$26)*($R24-COUNTIF(BS$4:BS24,"Hold"))+INTERCEPT(AI$4:AI$26,$R$4:$R$26)),NA())</f>
        <v>#N/A</v>
      </c>
      <c r="AV24" s="57" t="e">
        <f>IF(AND(ISNUMBER($U24),COUNT($U$4:$U24)=AV$2),$G24,IF($H24="Hold",AV23,IF(COUNT($U$4:$U24)=AV$2,$V24+AV23,NA())))</f>
        <v>#N/A</v>
      </c>
      <c r="AW24" s="57" t="e">
        <f>IF(AND(ISNUMBER($U24),COUNT($U$4:$U24)=AW$2),$G24,IF($H24="Hold",AW23,IF(COUNT($U$4:$U24)=AW$2,$V24+AW23,NA())))</f>
        <v>#N/A</v>
      </c>
      <c r="AX24" s="57" t="e">
        <f>IF(AND(ISNUMBER($U24),COUNT($U$4:$U24)=AX$2),$G24,IF($H24="Hold",AX23,IF(COUNT($U$4:$U24)=AX$2,$V24+AX23,NA())))</f>
        <v>#N/A</v>
      </c>
      <c r="AY24" s="57" t="e">
        <f>IF(AND(ISNUMBER($U24),COUNT($U$4:$U24)=AY$2),$G24,IF($H24="Hold",AY23,IF(COUNT($U$4:$U24)=AY$2,$V24+AY23,NA())))</f>
        <v>#N/A</v>
      </c>
      <c r="AZ24" s="57" t="e">
        <f>IF(AND(ISNUMBER($U24),COUNT($U$4:$U24)=AZ$2),$G24,IF($H24="Hold",AZ23,IF(COUNT($U$4:$U24)=AZ$2,$V24+AZ23,NA())))</f>
        <v>#N/A</v>
      </c>
      <c r="BA24" s="57" t="e">
        <f>IF(AND(ISNUMBER($U24),COUNT($U$4:$U24)=BA$2),$G24,IF($H24="Hold",BA23,IF(COUNT($U$4:$U24)=BA$2,$V24+BA23,NA())))</f>
        <v>#N/A</v>
      </c>
      <c r="BB24" s="57" t="e">
        <f>IF(AND(ISNUMBER($U24),COUNT($U$4:$U24)=BB$2),$G24,IF($H24="Hold",BB23,IF(COUNT($U$4:$U24)=BB$2,$V24+BB23,NA())))</f>
        <v>#N/A</v>
      </c>
      <c r="BC24" s="57" t="e">
        <f>IF(AND(ISNUMBER($U24),COUNT($U$4:$U24)=BC$2),$G24,IF($H24="Hold",BC23,IF(COUNT($U$4:$U24)=BC$2,$V24+BC23,NA())))</f>
        <v>#N/A</v>
      </c>
      <c r="BD24" s="57" t="e">
        <f>IF(AND(ISNUMBER($U24),COUNT($U$4:$U24)=BD$2),$G24,IF($H24="Hold",BD23,IF(COUNT($U$4:$U24)=BD$2,$V24+BD23,NA())))</f>
        <v>#N/A</v>
      </c>
      <c r="BE24" s="57" t="e">
        <f>IF(AND(ISNUMBER($U24),COUNT($U$4:$U24)=BE$2),$G24,IF($H24="Hold",BE23,IF(COUNT($U$4:$U24)=BE$2,$V24+BE23,NA())))</f>
        <v>#N/A</v>
      </c>
      <c r="BF24" s="57" t="e">
        <f>IF(AND(ISNUMBER($U24),COUNT($U$4:$U24)=BF$2),$G24,IF($H24="Hold",BF23,IF(COUNT($U$4:$U24)=BF$2,$V24+BF23,NA())))</f>
        <v>#N/A</v>
      </c>
      <c r="BG24" s="57" t="e">
        <f>IF(AND(ISNUMBER($U24),COUNT($U$4:$U24)=BG$2),$G24,IF($H24="Hold",BG23,IF(COUNT($U$4:$U24)=BG$2,$V24+BG23,NA())))</f>
        <v>#N/A</v>
      </c>
      <c r="BH24" s="55" t="e">
        <f>IF(AND(COUNT($U$4:$U24)=BH$2,$H24="Hold"),"Hold",NA())</f>
        <v>#N/A</v>
      </c>
      <c r="BI24" s="55" t="e">
        <f>IF(AND(COUNT($U$4:$U24)=BI$2,$H24="Hold"),"Hold",NA())</f>
        <v>#N/A</v>
      </c>
      <c r="BJ24" s="55" t="e">
        <f>IF(AND(COUNT($U$4:$U24)=BJ$2,$H24="Hold"),"Hold",NA())</f>
        <v>#N/A</v>
      </c>
      <c r="BK24" s="55" t="e">
        <f>IF(AND(COUNT($U$4:$U24)=BK$2,$H24="Hold"),"Hold",NA())</f>
        <v>#N/A</v>
      </c>
      <c r="BL24" s="55" t="e">
        <f>IF(AND(COUNT($U$4:$U24)=BL$2,$H24="Hold"),"Hold",NA())</f>
        <v>#N/A</v>
      </c>
      <c r="BM24" s="55" t="e">
        <f>IF(AND(COUNT($U$4:$U24)=BM$2,$H24="Hold"),"Hold",NA())</f>
        <v>#N/A</v>
      </c>
      <c r="BN24" s="55" t="e">
        <f>IF(AND(COUNT($U$4:$U24)=BN$2,$H24="Hold"),"Hold",NA())</f>
        <v>#N/A</v>
      </c>
      <c r="BO24" s="55" t="e">
        <f>IF(AND(COUNT($U$4:$U24)=BO$2,$H24="Hold"),"Hold",NA())</f>
        <v>#N/A</v>
      </c>
      <c r="BP24" s="55" t="e">
        <f>IF(AND(COUNT($U$4:$U24)=BP$2,$H24="Hold"),"Hold",NA())</f>
        <v>#N/A</v>
      </c>
      <c r="BQ24" s="55" t="e">
        <f>IF(AND(COUNT($U$4:$U24)=BQ$2,$H24="Hold"),"Hold",NA())</f>
        <v>#N/A</v>
      </c>
      <c r="BR24" s="55" t="e">
        <f>IF(AND(COUNT($U$4:$U24)=BR$2,$H24="Hold"),"Hold",NA())</f>
        <v>#N/A</v>
      </c>
      <c r="BS24" s="55" t="e">
        <f>IF(AND(COUNT($U$4:$U24)=BS$2,$H24="Hold"),"Hold",NA())</f>
        <v>#N/A</v>
      </c>
    </row>
    <row r="25" spans="1:71" s="96" customFormat="1" ht="18.75" customHeight="1" x14ac:dyDescent="0.25">
      <c r="B25" s="23"/>
      <c r="C25" s="95"/>
      <c r="D25" s="9">
        <f t="shared" si="2"/>
        <v>42</v>
      </c>
      <c r="E25" s="10">
        <f t="shared" si="3"/>
        <v>42884</v>
      </c>
      <c r="F25" s="5" t="str">
        <f>IFERROR(IF(COUNT(G$4:G25)=0,"",IF(H25="Hold",F24,IF(ISNUMBER(U25),G25,F24+V25))),"")</f>
        <v/>
      </c>
      <c r="G25" s="13"/>
      <c r="H25" s="27"/>
      <c r="I25" s="17"/>
      <c r="J25" s="93"/>
      <c r="K25" s="34"/>
      <c r="L25" s="151"/>
      <c r="M25" s="151"/>
      <c r="N25" s="151"/>
      <c r="O25" s="151"/>
      <c r="P25" s="37"/>
      <c r="R25" s="46">
        <v>22</v>
      </c>
      <c r="S25" s="47" t="e">
        <f t="shared" si="0"/>
        <v>#N/A</v>
      </c>
      <c r="T25" s="47"/>
      <c r="U25" s="52" t="str">
        <f>IF(H25="30 Mins",$N$19,IF(H25="45 Mins",$N$20,IF(H25="60 Mins",$N$21,IF(H25="Alt 1",$N$22,IF(H25="Alt 2",$N$23,IF(H25="Alt 3",$N$24,IF(H25="Alt 4",$N$25,IF(H25="Alt 5",#REF!,IF(H25="Change",V24,"")))))))))</f>
        <v/>
      </c>
      <c r="V25" s="53" t="e">
        <f>IF(COUNT(U$4:U25)=0,NA(),IF(ISNUMBER(U25),U25,V24))</f>
        <v>#N/A</v>
      </c>
      <c r="W25" s="48" t="e">
        <f t="shared" si="1"/>
        <v>#N/A</v>
      </c>
      <c r="X25" s="72" t="str">
        <f>IF(AND(ISNUMBER($S25),COUNT($U$4:$U25)=X$2),$S25,"")</f>
        <v/>
      </c>
      <c r="Y25" s="72" t="str">
        <f>IF(AND(ISNUMBER($S25),COUNT($U$4:$U25)=Y$2),$S25,"")</f>
        <v/>
      </c>
      <c r="Z25" s="72" t="str">
        <f>IF(AND(ISNUMBER($S25),COUNT($U$4:$U25)=Z$2),$S25,"")</f>
        <v/>
      </c>
      <c r="AA25" s="72" t="str">
        <f>IF(AND(ISNUMBER($S25),COUNT($U$4:$U25)=AA$2),$S25,"")</f>
        <v/>
      </c>
      <c r="AB25" s="72" t="str">
        <f>IF(AND(ISNUMBER($S25),COUNT($U$4:$U25)=AB$2),$S25,"")</f>
        <v/>
      </c>
      <c r="AC25" s="72" t="str">
        <f>IF(AND(ISNUMBER($S25),COUNT($U$4:$U25)=AC$2),$S25,"")</f>
        <v/>
      </c>
      <c r="AD25" s="72" t="str">
        <f>IF(AND(ISNUMBER($S25),COUNT($U$4:$U25)=AD$2),$S25,"")</f>
        <v/>
      </c>
      <c r="AE25" s="72" t="str">
        <f>IF(AND(ISNUMBER($S25),COUNT($U$4:$U25)=AE$2),$S25,"")</f>
        <v/>
      </c>
      <c r="AF25" s="72" t="str">
        <f>IF(AND(ISNUMBER($S25),COUNT($U$4:$U25)=AF$2),$S25,"")</f>
        <v/>
      </c>
      <c r="AG25" s="72" t="str">
        <f>IF(AND(ISNUMBER($S25),COUNT($U$4:$U25)=AG$2),$S25,"")</f>
        <v/>
      </c>
      <c r="AH25" s="72" t="str">
        <f>IF(AND(ISNUMBER($S25),COUNT($U$4:$U25)=AH$2),$S25,"")</f>
        <v/>
      </c>
      <c r="AI25" s="72" t="str">
        <f>IF(AND(ISNUMBER($S25),COUNT($U$4:$U25)=AI$2),$S25,"")</f>
        <v/>
      </c>
      <c r="AJ25" s="51" t="e">
        <f>IFERROR(IF(COUNT($U$4:$U25)&lt;&gt;AJ$2,NA(),SLOPE(X$4:X$26,$R$4:$R$26)*($R25-COUNTIF(BH$4:BH25,"Hold"))+INTERCEPT(X$4:X$26,$R$4:$R$26)),NA())</f>
        <v>#N/A</v>
      </c>
      <c r="AK25" s="51" t="e">
        <f>IFERROR(IF(COUNT($U$4:$U25)&lt;&gt;AK$2,NA(),SLOPE(Y$4:Y$26,$R$4:$R$26)*($R25-COUNTIF(BI$4:BI25,"Hold"))+INTERCEPT(Y$4:Y$26,$R$4:$R$26)),NA())</f>
        <v>#N/A</v>
      </c>
      <c r="AL25" s="51" t="e">
        <f>IFERROR(IF(COUNT($U$4:$U25)&lt;&gt;AL$2,NA(),SLOPE(Z$4:Z$26,$R$4:$R$26)*($R25-COUNTIF(BJ$4:BJ25,"Hold"))+INTERCEPT(Z$4:Z$26,$R$4:$R$26)),NA())</f>
        <v>#N/A</v>
      </c>
      <c r="AM25" s="51" t="e">
        <f>IFERROR(IF(COUNT($U$4:$U25)&lt;&gt;AM$2,NA(),SLOPE(AA$4:AA$26,$R$4:$R$26)*($R25-COUNTIF(BK$4:BK25,"Hold"))+INTERCEPT(AA$4:AA$26,$R$4:$R$26)),NA())</f>
        <v>#N/A</v>
      </c>
      <c r="AN25" s="51" t="e">
        <f>IFERROR(IF(COUNT($U$4:$U25)&lt;&gt;AN$2,NA(),SLOPE(AB$4:AB$26,$R$4:$R$26)*($R25-COUNTIF(BL$4:BL25,"Hold"))+INTERCEPT(AB$4:AB$26,$R$4:$R$26)),NA())</f>
        <v>#N/A</v>
      </c>
      <c r="AO25" s="51" t="e">
        <f>IFERROR(IF(COUNT($U$4:$U25)&lt;&gt;AO$2,NA(),SLOPE(AC$4:AC$26,$R$4:$R$26)*($R25-COUNTIF(BM$4:BM25,"Hold"))+INTERCEPT(AC$4:AC$26,$R$4:$R$26)),NA())</f>
        <v>#N/A</v>
      </c>
      <c r="AP25" s="51" t="e">
        <f>IFERROR(IF(COUNT($U$4:$U25)&lt;&gt;AP$2,NA(),SLOPE(AD$4:AD$26,$R$4:$R$26)*($R25-COUNTIF(BN$4:BN25,"Hold"))+INTERCEPT(AD$4:AD$26,$R$4:$R$26)),NA())</f>
        <v>#N/A</v>
      </c>
      <c r="AQ25" s="51" t="e">
        <f>IFERROR(IF(COUNT($U$4:$U25)&lt;&gt;AQ$2,NA(),SLOPE(AE$4:AE$26,$R$4:$R$26)*($R25-COUNTIF(BO$4:BO25,"Hold"))+INTERCEPT(AE$4:AE$26,$R$4:$R$26)),NA())</f>
        <v>#N/A</v>
      </c>
      <c r="AR25" s="51" t="e">
        <f>IFERROR(IF(COUNT($U$4:$U25)&lt;&gt;AR$2,NA(),SLOPE(AF$4:AF$26,$R$4:$R$26)*($R25-COUNTIF(BP$4:BP25,"Hold"))+INTERCEPT(AF$4:AF$26,$R$4:$R$26)),NA())</f>
        <v>#N/A</v>
      </c>
      <c r="AS25" s="51" t="e">
        <f>IFERROR(IF(COUNT($U$4:$U25)&lt;&gt;AS$2,NA(),SLOPE(AG$4:AG$26,$R$4:$R$26)*($R25-COUNTIF(BQ$4:BQ25,"Hold"))+INTERCEPT(AG$4:AG$26,$R$4:$R$26)),NA())</f>
        <v>#N/A</v>
      </c>
      <c r="AT25" s="51" t="e">
        <f>IFERROR(IF(COUNT($U$4:$U25)&lt;&gt;AT$2,NA(),SLOPE(AH$4:AH$26,$R$4:$R$26)*($R25-COUNTIF(BR$4:BR25,"Hold"))+INTERCEPT(AH$4:AH$26,$R$4:$R$26)),NA())</f>
        <v>#N/A</v>
      </c>
      <c r="AU25" s="51" t="e">
        <f>IFERROR(IF(COUNT($U$4:$U25)&lt;&gt;AU$2,NA(),SLOPE(AI$4:AI$26,$R$4:$R$26)*($R25-COUNTIF(BS$4:BS25,"Hold"))+INTERCEPT(AI$4:AI$26,$R$4:$R$26)),NA())</f>
        <v>#N/A</v>
      </c>
      <c r="AV25" s="57" t="e">
        <f>IF(AND(ISNUMBER($U25),COUNT($U$4:$U25)=AV$2),$G25,IF($H25="Hold",AV24,IF(COUNT($U$4:$U25)=AV$2,$V25+AV24,NA())))</f>
        <v>#N/A</v>
      </c>
      <c r="AW25" s="57" t="e">
        <f>IF(AND(ISNUMBER($U25),COUNT($U$4:$U25)=AW$2),$G25,IF($H25="Hold",AW24,IF(COUNT($U$4:$U25)=AW$2,$V25+AW24,NA())))</f>
        <v>#N/A</v>
      </c>
      <c r="AX25" s="57" t="e">
        <f>IF(AND(ISNUMBER($U25),COUNT($U$4:$U25)=AX$2),$G25,IF($H25="Hold",AX24,IF(COUNT($U$4:$U25)=AX$2,$V25+AX24,NA())))</f>
        <v>#N/A</v>
      </c>
      <c r="AY25" s="57" t="e">
        <f>IF(AND(ISNUMBER($U25),COUNT($U$4:$U25)=AY$2),$G25,IF($H25="Hold",AY24,IF(COUNT($U$4:$U25)=AY$2,$V25+AY24,NA())))</f>
        <v>#N/A</v>
      </c>
      <c r="AZ25" s="57" t="e">
        <f>IF(AND(ISNUMBER($U25),COUNT($U$4:$U25)=AZ$2),$G25,IF($H25="Hold",AZ24,IF(COUNT($U$4:$U25)=AZ$2,$V25+AZ24,NA())))</f>
        <v>#N/A</v>
      </c>
      <c r="BA25" s="57" t="e">
        <f>IF(AND(ISNUMBER($U25),COUNT($U$4:$U25)=BA$2),$G25,IF($H25="Hold",BA24,IF(COUNT($U$4:$U25)=BA$2,$V25+BA24,NA())))</f>
        <v>#N/A</v>
      </c>
      <c r="BB25" s="57" t="e">
        <f>IF(AND(ISNUMBER($U25),COUNT($U$4:$U25)=BB$2),$G25,IF($H25="Hold",BB24,IF(COUNT($U$4:$U25)=BB$2,$V25+BB24,NA())))</f>
        <v>#N/A</v>
      </c>
      <c r="BC25" s="57" t="e">
        <f>IF(AND(ISNUMBER($U25),COUNT($U$4:$U25)=BC$2),$G25,IF($H25="Hold",BC24,IF(COUNT($U$4:$U25)=BC$2,$V25+BC24,NA())))</f>
        <v>#N/A</v>
      </c>
      <c r="BD25" s="57" t="e">
        <f>IF(AND(ISNUMBER($U25),COUNT($U$4:$U25)=BD$2),$G25,IF($H25="Hold",BD24,IF(COUNT($U$4:$U25)=BD$2,$V25+BD24,NA())))</f>
        <v>#N/A</v>
      </c>
      <c r="BE25" s="57" t="e">
        <f>IF(AND(ISNUMBER($U25),COUNT($U$4:$U25)=BE$2),$G25,IF($H25="Hold",BE24,IF(COUNT($U$4:$U25)=BE$2,$V25+BE24,NA())))</f>
        <v>#N/A</v>
      </c>
      <c r="BF25" s="57" t="e">
        <f>IF(AND(ISNUMBER($U25),COUNT($U$4:$U25)=BF$2),$G25,IF($H25="Hold",BF24,IF(COUNT($U$4:$U25)=BF$2,$V25+BF24,NA())))</f>
        <v>#N/A</v>
      </c>
      <c r="BG25" s="57" t="e">
        <f>IF(AND(ISNUMBER($U25),COUNT($U$4:$U25)=BG$2),$G25,IF($H25="Hold",BG24,IF(COUNT($U$4:$U25)=BG$2,$V25+BG24,NA())))</f>
        <v>#N/A</v>
      </c>
      <c r="BH25" s="55" t="e">
        <f>IF(AND(COUNT($U$4:$U25)=BH$2,$H25="Hold"),"Hold",NA())</f>
        <v>#N/A</v>
      </c>
      <c r="BI25" s="55" t="e">
        <f>IF(AND(COUNT($U$4:$U25)=BI$2,$H25="Hold"),"Hold",NA())</f>
        <v>#N/A</v>
      </c>
      <c r="BJ25" s="55" t="e">
        <f>IF(AND(COUNT($U$4:$U25)=BJ$2,$H25="Hold"),"Hold",NA())</f>
        <v>#N/A</v>
      </c>
      <c r="BK25" s="55" t="e">
        <f>IF(AND(COUNT($U$4:$U25)=BK$2,$H25="Hold"),"Hold",NA())</f>
        <v>#N/A</v>
      </c>
      <c r="BL25" s="55" t="e">
        <f>IF(AND(COUNT($U$4:$U25)=BL$2,$H25="Hold"),"Hold",NA())</f>
        <v>#N/A</v>
      </c>
      <c r="BM25" s="55" t="e">
        <f>IF(AND(COUNT($U$4:$U25)=BM$2,$H25="Hold"),"Hold",NA())</f>
        <v>#N/A</v>
      </c>
      <c r="BN25" s="55" t="e">
        <f>IF(AND(COUNT($U$4:$U25)=BN$2,$H25="Hold"),"Hold",NA())</f>
        <v>#N/A</v>
      </c>
      <c r="BO25" s="55" t="e">
        <f>IF(AND(COUNT($U$4:$U25)=BO$2,$H25="Hold"),"Hold",NA())</f>
        <v>#N/A</v>
      </c>
      <c r="BP25" s="55" t="e">
        <f>IF(AND(COUNT($U$4:$U25)=BP$2,$H25="Hold"),"Hold",NA())</f>
        <v>#N/A</v>
      </c>
      <c r="BQ25" s="55" t="e">
        <f>IF(AND(COUNT($U$4:$U25)=BQ$2,$H25="Hold"),"Hold",NA())</f>
        <v>#N/A</v>
      </c>
      <c r="BR25" s="55" t="e">
        <f>IF(AND(COUNT($U$4:$U25)=BR$2,$H25="Hold"),"Hold",NA())</f>
        <v>#N/A</v>
      </c>
      <c r="BS25" s="55" t="e">
        <f>IF(AND(COUNT($U$4:$U25)=BS$2,$H25="Hold"),"Hold",NA())</f>
        <v>#N/A</v>
      </c>
    </row>
    <row r="26" spans="1:71" s="96" customFormat="1" ht="18.75" customHeight="1" x14ac:dyDescent="0.25">
      <c r="B26" s="61" t="str">
        <f>IF(ISBLANK($A$1),"","This worksheet was created by Mike Braun for the Pulaski County School District.  (Delete contents of Cell A1.)")</f>
        <v/>
      </c>
      <c r="C26" s="95"/>
      <c r="D26" s="9">
        <f t="shared" si="2"/>
        <v>44</v>
      </c>
      <c r="E26" s="10">
        <f t="shared" si="3"/>
        <v>42898</v>
      </c>
      <c r="F26" s="5" t="str">
        <f>IFERROR(IF(COUNT(G$4:G26)=0,"",IF(H26="Hold",F25,IF(ISNUMBER(U26),G26,F25+V26))),"")</f>
        <v/>
      </c>
      <c r="G26" s="14"/>
      <c r="H26" s="27"/>
      <c r="I26" s="17"/>
      <c r="J26" s="93"/>
      <c r="K26" s="41"/>
      <c r="L26" s="152"/>
      <c r="M26" s="152"/>
      <c r="N26" s="152"/>
      <c r="O26" s="152"/>
      <c r="P26" s="42"/>
      <c r="R26" s="46">
        <v>23</v>
      </c>
      <c r="S26" s="47" t="e">
        <f t="shared" si="0"/>
        <v>#N/A</v>
      </c>
      <c r="T26" s="47"/>
      <c r="U26" s="52" t="str">
        <f>IF(H26="30 Mins",$N$19,IF(H26="45 Mins",$N$20,IF(H26="60 Mins",$N$21,IF(H26="Alt 1",$N$22,IF(H26="Alt 2",$N$23,IF(H26="Alt 3",$N$24,IF(H26="Alt 4",$N$25,IF(H26="Alt 5",#REF!,IF(H26="Change",V25,"")))))))))</f>
        <v/>
      </c>
      <c r="V26" s="53" t="e">
        <f>IF(COUNT(U$4:U26)=0,NA(),IF(ISNUMBER(U26),U26,V25))</f>
        <v>#N/A</v>
      </c>
      <c r="W26" s="48" t="e">
        <f t="shared" si="1"/>
        <v>#N/A</v>
      </c>
      <c r="X26" s="73" t="str">
        <f>IF(AND(ISNUMBER($S26),COUNT($U$4:$U26)=X$2),$S26,"")</f>
        <v/>
      </c>
      <c r="Y26" s="73" t="str">
        <f>IF(AND(ISNUMBER($S26),COUNT($U$4:$U26)=Y$2),$S26,"")</f>
        <v/>
      </c>
      <c r="Z26" s="73" t="str">
        <f>IF(AND(ISNUMBER($S26),COUNT($U$4:$U26)=Z$2),$S26,"")</f>
        <v/>
      </c>
      <c r="AA26" s="73" t="str">
        <f>IF(AND(ISNUMBER($S26),COUNT($U$4:$U26)=AA$2),$S26,"")</f>
        <v/>
      </c>
      <c r="AB26" s="73" t="str">
        <f>IF(AND(ISNUMBER($S26),COUNT($U$4:$U26)=AB$2),$S26,"")</f>
        <v/>
      </c>
      <c r="AC26" s="73" t="str">
        <f>IF(AND(ISNUMBER($S26),COUNT($U$4:$U26)=AC$2),$S26,"")</f>
        <v/>
      </c>
      <c r="AD26" s="73" t="str">
        <f>IF(AND(ISNUMBER($S26),COUNT($U$4:$U26)=AD$2),$S26,"")</f>
        <v/>
      </c>
      <c r="AE26" s="73" t="str">
        <f>IF(AND(ISNUMBER($S26),COUNT($U$4:$U26)=AE$2),$S26,"")</f>
        <v/>
      </c>
      <c r="AF26" s="73" t="str">
        <f>IF(AND(ISNUMBER($S26),COUNT($U$4:$U26)=AF$2),$S26,"")</f>
        <v/>
      </c>
      <c r="AG26" s="73" t="str">
        <f>IF(AND(ISNUMBER($S26),COUNT($U$4:$U26)=AG$2),$S26,"")</f>
        <v/>
      </c>
      <c r="AH26" s="73" t="str">
        <f>IF(AND(ISNUMBER($S26),COUNT($U$4:$U26)=AH$2),$S26,"")</f>
        <v/>
      </c>
      <c r="AI26" s="73" t="str">
        <f>IF(AND(ISNUMBER($S26),COUNT($U$4:$U26)=AI$2),$S26,"")</f>
        <v/>
      </c>
      <c r="AJ26" s="51" t="e">
        <f>IFERROR(IF(COUNT($U$4:$U26)&lt;&gt;AJ$2,NA(),SLOPE(X$4:X$26,$R$4:$R$26)*($R26-COUNTIF(BH$4:BH26,"Hold"))+INTERCEPT(X$4:X$26,$R$4:$R$26)),NA())</f>
        <v>#N/A</v>
      </c>
      <c r="AK26" s="51" t="e">
        <f>IFERROR(IF(COUNT($U$4:$U26)&lt;&gt;AK$2,NA(),SLOPE(Y$4:Y$26,$R$4:$R$26)*($R26-COUNTIF(BI$4:BI26,"Hold"))+INTERCEPT(Y$4:Y$26,$R$4:$R$26)),NA())</f>
        <v>#N/A</v>
      </c>
      <c r="AL26" s="51" t="e">
        <f>IFERROR(IF(COUNT($U$4:$U26)&lt;&gt;AL$2,NA(),SLOPE(Z$4:Z$26,$R$4:$R$26)*($R26-COUNTIF(BJ$4:BJ26,"Hold"))+INTERCEPT(Z$4:Z$26,$R$4:$R$26)),NA())</f>
        <v>#N/A</v>
      </c>
      <c r="AM26" s="51" t="e">
        <f>IFERROR(IF(COUNT($U$4:$U26)&lt;&gt;AM$2,NA(),SLOPE(AA$4:AA$26,$R$4:$R$26)*($R26-COUNTIF(BK$4:BK26,"Hold"))+INTERCEPT(AA$4:AA$26,$R$4:$R$26)),NA())</f>
        <v>#N/A</v>
      </c>
      <c r="AN26" s="51" t="e">
        <f>IFERROR(IF(COUNT($U$4:$U26)&lt;&gt;AN$2,NA(),SLOPE(AB$4:AB$26,$R$4:$R$26)*($R26-COUNTIF(BL$4:BL26,"Hold"))+INTERCEPT(AB$4:AB$26,$R$4:$R$26)),NA())</f>
        <v>#N/A</v>
      </c>
      <c r="AO26" s="51" t="e">
        <f>IFERROR(IF(COUNT($U$4:$U26)&lt;&gt;AO$2,NA(),SLOPE(AC$4:AC$26,$R$4:$R$26)*($R26-COUNTIF(BM$4:BM26,"Hold"))+INTERCEPT(AC$4:AC$26,$R$4:$R$26)),NA())</f>
        <v>#N/A</v>
      </c>
      <c r="AP26" s="51" t="e">
        <f>IFERROR(IF(COUNT($U$4:$U26)&lt;&gt;AP$2,NA(),SLOPE(AD$4:AD$26,$R$4:$R$26)*($R26-COUNTIF(BN$4:BN26,"Hold"))+INTERCEPT(AD$4:AD$26,$R$4:$R$26)),NA())</f>
        <v>#N/A</v>
      </c>
      <c r="AQ26" s="51" t="e">
        <f>IFERROR(IF(COUNT($U$4:$U26)&lt;&gt;AQ$2,NA(),SLOPE(AE$4:AE$26,$R$4:$R$26)*($R26-COUNTIF(BO$4:BO26,"Hold"))+INTERCEPT(AE$4:AE$26,$R$4:$R$26)),NA())</f>
        <v>#N/A</v>
      </c>
      <c r="AR26" s="51" t="e">
        <f>IFERROR(IF(COUNT($U$4:$U26)&lt;&gt;AR$2,NA(),SLOPE(AF$4:AF$26,$R$4:$R$26)*($R26-COUNTIF(BP$4:BP26,"Hold"))+INTERCEPT(AF$4:AF$26,$R$4:$R$26)),NA())</f>
        <v>#N/A</v>
      </c>
      <c r="AS26" s="51" t="e">
        <f>IFERROR(IF(COUNT($U$4:$U26)&lt;&gt;AS$2,NA(),SLOPE(AG$4:AG$26,$R$4:$R$26)*($R26-COUNTIF(BQ$4:BQ26,"Hold"))+INTERCEPT(AG$4:AG$26,$R$4:$R$26)),NA())</f>
        <v>#N/A</v>
      </c>
      <c r="AT26" s="51" t="e">
        <f>IFERROR(IF(COUNT($U$4:$U26)&lt;&gt;AT$2,NA(),SLOPE(AH$4:AH$26,$R$4:$R$26)*($R26-COUNTIF(BR$4:BR26,"Hold"))+INTERCEPT(AH$4:AH$26,$R$4:$R$26)),NA())</f>
        <v>#N/A</v>
      </c>
      <c r="AU26" s="51" t="e">
        <f>IFERROR(IF(COUNT($U$4:$U26)&lt;&gt;AU$2,NA(),SLOPE(AI$4:AI$26,$R$4:$R$26)*($R26-COUNTIF(BS$4:BS26,"Hold"))+INTERCEPT(AI$4:AI$26,$R$4:$R$26)),NA())</f>
        <v>#N/A</v>
      </c>
      <c r="AV26" s="57" t="e">
        <f>IF(AND(ISNUMBER($U26),COUNT($U$4:$U26)=AV$2),$G26,IF($H26="Hold",AV25,IF(COUNT($U$4:$U26)=AV$2,$V26+AV25,NA())))</f>
        <v>#N/A</v>
      </c>
      <c r="AW26" s="57" t="e">
        <f>IF(AND(ISNUMBER($U26),COUNT($U$4:$U26)=AW$2),$G26,IF($H26="Hold",AW25,IF(COUNT($U$4:$U26)=AW$2,$V26+AW25,NA())))</f>
        <v>#N/A</v>
      </c>
      <c r="AX26" s="57" t="e">
        <f>IF(AND(ISNUMBER($U26),COUNT($U$4:$U26)=AX$2),$G26,IF($H26="Hold",AX25,IF(COUNT($U$4:$U26)=AX$2,$V26+AX25,NA())))</f>
        <v>#N/A</v>
      </c>
      <c r="AY26" s="57" t="e">
        <f>IF(AND(ISNUMBER($U26),COUNT($U$4:$U26)=AY$2),$G26,IF($H26="Hold",AY25,IF(COUNT($U$4:$U26)=AY$2,$V26+AY25,NA())))</f>
        <v>#N/A</v>
      </c>
      <c r="AZ26" s="57" t="e">
        <f>IF(AND(ISNUMBER($U26),COUNT($U$4:$U26)=AZ$2),$G26,IF($H26="Hold",AZ25,IF(COUNT($U$4:$U26)=AZ$2,$V26+AZ25,NA())))</f>
        <v>#N/A</v>
      </c>
      <c r="BA26" s="57" t="e">
        <f>IF(AND(ISNUMBER($U26),COUNT($U$4:$U26)=BA$2),$G26,IF($H26="Hold",BA25,IF(COUNT($U$4:$U26)=BA$2,$V26+BA25,NA())))</f>
        <v>#N/A</v>
      </c>
      <c r="BB26" s="57" t="e">
        <f>IF(AND(ISNUMBER($U26),COUNT($U$4:$U26)=BB$2),$G26,IF($H26="Hold",BB25,IF(COUNT($U$4:$U26)=BB$2,$V26+BB25,NA())))</f>
        <v>#N/A</v>
      </c>
      <c r="BC26" s="57" t="e">
        <f>IF(AND(ISNUMBER($U26),COUNT($U$4:$U26)=BC$2),$G26,IF($H26="Hold",BC25,IF(COUNT($U$4:$U26)=BC$2,$V26+BC25,NA())))</f>
        <v>#N/A</v>
      </c>
      <c r="BD26" s="57" t="e">
        <f>IF(AND(ISNUMBER($U26),COUNT($U$4:$U26)=BD$2),$G26,IF($H26="Hold",BD25,IF(COUNT($U$4:$U26)=BD$2,$V26+BD25,NA())))</f>
        <v>#N/A</v>
      </c>
      <c r="BE26" s="57" t="e">
        <f>IF(AND(ISNUMBER($U26),COUNT($U$4:$U26)=BE$2),$G26,IF($H26="Hold",BE25,IF(COUNT($U$4:$U26)=BE$2,$V26+BE25,NA())))</f>
        <v>#N/A</v>
      </c>
      <c r="BF26" s="57" t="e">
        <f>IF(AND(ISNUMBER($U26),COUNT($U$4:$U26)=BF$2),$G26,IF($H26="Hold",BF25,IF(COUNT($U$4:$U26)=BF$2,$V26+BF25,NA())))</f>
        <v>#N/A</v>
      </c>
      <c r="BG26" s="57" t="e">
        <f>IF(AND(ISNUMBER($U26),COUNT($U$4:$U26)=BG$2),$G26,IF($H26="Hold",BG25,IF(COUNT($U$4:$U26)=BG$2,$V26+BG25,NA())))</f>
        <v>#N/A</v>
      </c>
      <c r="BH26" s="55" t="e">
        <f>IF(AND(COUNT($U$4:$U26)=BH$2,$H26="Hold"),"Hold",NA())</f>
        <v>#N/A</v>
      </c>
      <c r="BI26" s="55" t="e">
        <f>IF(AND(COUNT($U$4:$U26)=BI$2,$H26="Hold"),"Hold",NA())</f>
        <v>#N/A</v>
      </c>
      <c r="BJ26" s="55" t="e">
        <f>IF(AND(COUNT($U$4:$U26)=BJ$2,$H26="Hold"),"Hold",NA())</f>
        <v>#N/A</v>
      </c>
      <c r="BK26" s="55" t="e">
        <f>IF(AND(COUNT($U$4:$U26)=BK$2,$H26="Hold"),"Hold",NA())</f>
        <v>#N/A</v>
      </c>
      <c r="BL26" s="55" t="e">
        <f>IF(AND(COUNT($U$4:$U26)=BL$2,$H26="Hold"),"Hold",NA())</f>
        <v>#N/A</v>
      </c>
      <c r="BM26" s="55" t="e">
        <f>IF(AND(COUNT($U$4:$U26)=BM$2,$H26="Hold"),"Hold",NA())</f>
        <v>#N/A</v>
      </c>
      <c r="BN26" s="55" t="e">
        <f>IF(AND(COUNT($U$4:$U26)=BN$2,$H26="Hold"),"Hold",NA())</f>
        <v>#N/A</v>
      </c>
      <c r="BO26" s="55" t="e">
        <f>IF(AND(COUNT($U$4:$U26)=BO$2,$H26="Hold"),"Hold",NA())</f>
        <v>#N/A</v>
      </c>
      <c r="BP26" s="55" t="e">
        <f>IF(AND(COUNT($U$4:$U26)=BP$2,$H26="Hold"),"Hold",NA())</f>
        <v>#N/A</v>
      </c>
      <c r="BQ26" s="55" t="e">
        <f>IF(AND(COUNT($U$4:$U26)=BQ$2,$H26="Hold"),"Hold",NA())</f>
        <v>#N/A</v>
      </c>
      <c r="BR26" s="55" t="e">
        <f>IF(AND(COUNT($U$4:$U26)=BR$2,$H26="Hold"),"Hold",NA())</f>
        <v>#N/A</v>
      </c>
      <c r="BS26" s="55" t="e">
        <f>IF(AND(COUNT($U$4:$U26)=BS$2,$H26="Hold"),"Hold",NA())</f>
        <v>#N/A</v>
      </c>
    </row>
    <row r="27" spans="1:71" s="96" customFormat="1" ht="8.25" customHeight="1" x14ac:dyDescent="0.3">
      <c r="B27" s="98"/>
      <c r="C27" s="95"/>
      <c r="D27" s="140" t="s">
        <v>87</v>
      </c>
      <c r="E27" s="140"/>
      <c r="F27" s="140"/>
      <c r="G27" s="140"/>
      <c r="H27" s="140"/>
      <c r="I27" s="140"/>
      <c r="J27" s="15"/>
      <c r="K27" s="88"/>
      <c r="L27" s="149" t="s">
        <v>85</v>
      </c>
      <c r="M27" s="149"/>
      <c r="N27" s="149"/>
      <c r="O27" s="149"/>
      <c r="R27" s="11"/>
      <c r="S27" s="11"/>
      <c r="T27" s="11"/>
      <c r="U27" s="100"/>
      <c r="V27" s="100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71" s="96" customFormat="1" ht="18.75" customHeight="1" x14ac:dyDescent="0.25">
      <c r="B28" s="130" t="s">
        <v>18</v>
      </c>
      <c r="C28" s="95"/>
      <c r="D28" s="141"/>
      <c r="E28" s="141"/>
      <c r="F28" s="141"/>
      <c r="G28" s="141"/>
      <c r="H28" s="141"/>
      <c r="I28" s="141"/>
      <c r="J28" s="101"/>
      <c r="L28" s="150"/>
      <c r="M28" s="150"/>
      <c r="N28" s="150"/>
      <c r="O28" s="150"/>
      <c r="P28" s="117"/>
      <c r="Q28" s="117"/>
    </row>
    <row r="29" spans="1:71" s="96" customFormat="1" ht="31.5" x14ac:dyDescent="0.25">
      <c r="A29" s="2"/>
      <c r="B29" s="80" t="s">
        <v>76</v>
      </c>
      <c r="C29" s="88"/>
      <c r="J29" s="101"/>
      <c r="L29" s="118"/>
      <c r="M29" s="118"/>
      <c r="N29" s="118"/>
      <c r="O29" s="118"/>
      <c r="P29" s="116"/>
      <c r="Q29" s="116"/>
    </row>
    <row r="30" spans="1:71" s="96" customFormat="1" ht="18.75" customHeight="1" x14ac:dyDescent="0.25">
      <c r="A30" s="2"/>
      <c r="B30" s="119" t="s">
        <v>74</v>
      </c>
      <c r="C30" s="88"/>
      <c r="J30" s="101"/>
      <c r="K30" s="88"/>
      <c r="L30" s="131"/>
      <c r="M30" s="88"/>
      <c r="N30" s="88"/>
      <c r="O30" s="88"/>
      <c r="P30" s="102"/>
    </row>
    <row r="31" spans="1:71" s="2" customFormat="1" ht="18.75" customHeight="1" x14ac:dyDescent="0.25">
      <c r="B31" s="103"/>
      <c r="C31" s="88"/>
      <c r="J31" s="15"/>
      <c r="K31" s="88"/>
      <c r="L31" s="104"/>
      <c r="M31" s="104"/>
      <c r="N31" s="104"/>
      <c r="O31" s="105"/>
      <c r="P31" s="106"/>
    </row>
    <row r="32" spans="1:71" s="2" customFormat="1" ht="18.75" customHeight="1" x14ac:dyDescent="0.25">
      <c r="A32" s="12"/>
      <c r="C32" s="104"/>
      <c r="J32" s="15"/>
      <c r="L32" s="88"/>
      <c r="M32" s="88"/>
      <c r="N32" s="88"/>
      <c r="O32" s="88"/>
      <c r="P32" s="102"/>
    </row>
    <row r="33" spans="1:16" s="2" customFormat="1" ht="18.75" customHeight="1" x14ac:dyDescent="0.25">
      <c r="C33" s="88"/>
      <c r="D33" s="102"/>
      <c r="E33" s="107"/>
      <c r="F33" s="107"/>
      <c r="G33" s="108"/>
      <c r="H33" s="99"/>
      <c r="I33" s="3"/>
      <c r="J33" s="3"/>
      <c r="L33" s="88"/>
      <c r="M33" s="88"/>
      <c r="N33" s="88"/>
      <c r="O33" s="88"/>
      <c r="P33" s="102"/>
    </row>
    <row r="34" spans="1:16" ht="49.5" customHeight="1" x14ac:dyDescent="0.25">
      <c r="A34" s="2"/>
      <c r="B34" s="2"/>
      <c r="C34" s="88"/>
      <c r="K34" s="2"/>
      <c r="L34" s="2"/>
      <c r="M34" s="2"/>
      <c r="N34" s="2"/>
      <c r="O34" s="2"/>
      <c r="P34" s="19"/>
    </row>
    <row r="35" spans="1:16" s="2" customFormat="1" ht="15" customHeight="1" x14ac:dyDescent="0.25">
      <c r="D35" s="102"/>
      <c r="E35" s="107"/>
      <c r="F35" s="107"/>
      <c r="G35" s="113"/>
      <c r="H35" s="113"/>
      <c r="I35" s="114"/>
      <c r="J35" s="49"/>
      <c r="P35" s="19"/>
    </row>
    <row r="36" spans="1:16" s="2" customFormat="1" ht="15" customHeight="1" x14ac:dyDescent="0.25">
      <c r="D36" s="102"/>
      <c r="E36" s="107"/>
      <c r="F36" s="107"/>
      <c r="G36" s="113"/>
      <c r="H36" s="113"/>
      <c r="I36" s="114"/>
      <c r="J36" s="49"/>
      <c r="P36" s="19"/>
    </row>
    <row r="37" spans="1:16" s="2" customFormat="1" ht="15" customHeight="1" x14ac:dyDescent="0.25">
      <c r="D37" s="19"/>
      <c r="E37" s="15"/>
      <c r="F37" s="15"/>
      <c r="J37" s="15"/>
      <c r="P37" s="19"/>
    </row>
    <row r="38" spans="1:16" s="2" customFormat="1" ht="15" customHeight="1" x14ac:dyDescent="0.25">
      <c r="D38" s="19"/>
      <c r="E38" s="15"/>
      <c r="F38" s="15"/>
      <c r="J38" s="15"/>
      <c r="P38" s="19"/>
    </row>
    <row r="39" spans="1:16" s="2" customFormat="1" ht="15" customHeight="1" x14ac:dyDescent="0.25">
      <c r="D39" s="19"/>
      <c r="E39" s="15"/>
      <c r="F39" s="15"/>
      <c r="J39" s="15"/>
      <c r="P39" s="19"/>
    </row>
    <row r="40" spans="1:16" s="2" customFormat="1" ht="15" customHeight="1" x14ac:dyDescent="0.25">
      <c r="D40" s="19"/>
      <c r="E40" s="15"/>
      <c r="F40" s="15"/>
      <c r="J40" s="15"/>
      <c r="P40" s="19"/>
    </row>
    <row r="41" spans="1:16" s="2" customFormat="1" ht="15" customHeight="1" x14ac:dyDescent="0.25">
      <c r="D41" s="19"/>
      <c r="E41" s="15"/>
      <c r="F41" s="15"/>
      <c r="J41" s="15"/>
      <c r="P41" s="19"/>
    </row>
    <row r="42" spans="1:16" s="2" customFormat="1" ht="15" customHeight="1" x14ac:dyDescent="0.25">
      <c r="D42" s="19"/>
      <c r="E42" s="15"/>
      <c r="F42" s="15"/>
      <c r="J42" s="15"/>
      <c r="P42" s="19"/>
    </row>
    <row r="43" spans="1:16" s="2" customFormat="1" ht="15" customHeight="1" x14ac:dyDescent="0.25">
      <c r="D43" s="19"/>
      <c r="E43" s="15"/>
      <c r="F43" s="15"/>
      <c r="J43" s="15"/>
      <c r="P43" s="19"/>
    </row>
    <row r="44" spans="1:16" s="2" customFormat="1" ht="15" customHeight="1" x14ac:dyDescent="0.25">
      <c r="D44" s="19"/>
      <c r="E44" s="15"/>
      <c r="F44" s="15"/>
      <c r="J44" s="15"/>
      <c r="P44" s="19"/>
    </row>
    <row r="45" spans="1:16" s="2" customFormat="1" ht="15" customHeight="1" x14ac:dyDescent="0.25">
      <c r="D45" s="19"/>
      <c r="E45" s="15"/>
      <c r="F45" s="15"/>
      <c r="J45" s="15"/>
      <c r="P45" s="19"/>
    </row>
    <row r="46" spans="1:16" s="2" customFormat="1" ht="15" customHeight="1" x14ac:dyDescent="0.25">
      <c r="D46" s="19"/>
      <c r="E46" s="15"/>
      <c r="F46" s="15"/>
      <c r="J46" s="15"/>
      <c r="P46" s="19"/>
    </row>
    <row r="47" spans="1:16" s="2" customFormat="1" ht="15" customHeight="1" x14ac:dyDescent="0.25">
      <c r="D47" s="19"/>
      <c r="E47" s="15"/>
      <c r="F47" s="15"/>
      <c r="J47" s="15"/>
      <c r="P47" s="19"/>
    </row>
    <row r="48" spans="1:16" s="2" customFormat="1" ht="15" customHeight="1" x14ac:dyDescent="0.25">
      <c r="D48" s="19"/>
      <c r="E48" s="15"/>
      <c r="F48" s="15"/>
      <c r="J48" s="15"/>
      <c r="P48" s="19"/>
    </row>
    <row r="49" spans="1:59" s="2" customFormat="1" ht="15" customHeight="1" x14ac:dyDescent="0.25">
      <c r="D49" s="19"/>
      <c r="E49" s="15"/>
      <c r="F49" s="15"/>
      <c r="J49" s="15"/>
      <c r="P49" s="19"/>
    </row>
    <row r="50" spans="1:59" s="2" customFormat="1" ht="15" customHeight="1" x14ac:dyDescent="0.25">
      <c r="D50" s="19"/>
      <c r="E50" s="15"/>
      <c r="F50" s="15"/>
      <c r="J50" s="15"/>
      <c r="P50" s="19"/>
    </row>
    <row r="51" spans="1:59" s="2" customFormat="1" ht="15" customHeight="1" x14ac:dyDescent="0.25">
      <c r="D51" s="19"/>
      <c r="E51" s="15"/>
      <c r="F51" s="15"/>
      <c r="J51" s="15"/>
      <c r="P51" s="19"/>
    </row>
    <row r="52" spans="1:59" s="2" customFormat="1" ht="15" customHeight="1" x14ac:dyDescent="0.25">
      <c r="B52" s="12"/>
      <c r="D52" s="19"/>
      <c r="E52" s="15"/>
      <c r="F52" s="15"/>
      <c r="J52" s="15"/>
      <c r="K52" s="12"/>
      <c r="P52" s="19"/>
    </row>
    <row r="53" spans="1:59" s="2" customFormat="1" ht="15" customHeight="1" x14ac:dyDescent="0.25">
      <c r="B53" s="12"/>
      <c r="D53" s="19"/>
      <c r="E53" s="15"/>
      <c r="F53" s="15"/>
      <c r="J53" s="15"/>
      <c r="K53" s="12"/>
      <c r="P53" s="19"/>
    </row>
    <row r="54" spans="1:59" s="2" customFormat="1" ht="15" customHeight="1" x14ac:dyDescent="0.25">
      <c r="B54" s="12"/>
      <c r="D54" s="19"/>
      <c r="E54" s="15"/>
      <c r="F54" s="15"/>
      <c r="J54" s="15"/>
      <c r="K54" s="12"/>
      <c r="L54" s="12"/>
      <c r="M54" s="12"/>
      <c r="N54" s="12"/>
      <c r="O54" s="12"/>
      <c r="P54" s="20"/>
    </row>
    <row r="55" spans="1:59" s="2" customFormat="1" ht="14.1" customHeight="1" x14ac:dyDescent="0.25">
      <c r="A55" s="12"/>
      <c r="B55" s="12"/>
      <c r="C55" s="12"/>
      <c r="D55" s="19"/>
      <c r="E55" s="15"/>
      <c r="F55" s="15"/>
      <c r="J55" s="15"/>
      <c r="K55" s="12"/>
      <c r="L55" s="12"/>
      <c r="M55" s="12"/>
      <c r="N55" s="12"/>
      <c r="O55" s="12"/>
      <c r="P55" s="20"/>
    </row>
    <row r="56" spans="1:59" s="2" customFormat="1" ht="14.1" customHeight="1" x14ac:dyDescent="0.25">
      <c r="A56" s="12"/>
      <c r="B56" s="12"/>
      <c r="C56" s="12"/>
      <c r="D56" s="19"/>
      <c r="E56" s="15"/>
      <c r="F56" s="15"/>
      <c r="J56" s="15"/>
      <c r="K56" s="12"/>
      <c r="L56" s="12"/>
      <c r="M56" s="12"/>
      <c r="N56" s="12"/>
      <c r="O56" s="12"/>
      <c r="P56" s="20"/>
    </row>
    <row r="57" spans="1:59" ht="14.1" customHeight="1" x14ac:dyDescent="0.25">
      <c r="C57" s="12"/>
      <c r="D57" s="20"/>
      <c r="E57" s="16"/>
      <c r="F57" s="16"/>
      <c r="G57" s="12"/>
      <c r="H57" s="12"/>
      <c r="I57" s="12"/>
      <c r="J57" s="16"/>
      <c r="K57" s="12"/>
      <c r="L57" s="12"/>
      <c r="M57" s="12"/>
      <c r="N57" s="12"/>
      <c r="O57" s="12"/>
      <c r="P57" s="20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59" ht="14.1" customHeight="1" x14ac:dyDescent="0.25">
      <c r="C58" s="12"/>
      <c r="D58" s="20"/>
      <c r="E58" s="16"/>
      <c r="F58" s="16"/>
      <c r="G58" s="12"/>
      <c r="H58" s="12"/>
      <c r="I58" s="12"/>
      <c r="J58" s="16"/>
      <c r="L58" s="12"/>
      <c r="M58" s="12"/>
      <c r="N58" s="12"/>
      <c r="O58" s="12"/>
      <c r="P58" s="20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59" ht="14.1" customHeight="1" x14ac:dyDescent="0.25">
      <c r="C59" s="12"/>
      <c r="D59" s="20"/>
      <c r="E59" s="16"/>
      <c r="F59" s="16"/>
      <c r="G59" s="12"/>
      <c r="H59" s="12"/>
      <c r="I59" s="12"/>
      <c r="J59" s="16"/>
      <c r="L59" s="12"/>
      <c r="M59" s="12"/>
      <c r="N59" s="12"/>
      <c r="O59" s="12"/>
      <c r="P59" s="20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0" spans="1:59" ht="14.1" customHeight="1" x14ac:dyDescent="0.25">
      <c r="C60" s="12"/>
      <c r="D60" s="20"/>
      <c r="E60" s="16"/>
      <c r="F60" s="16"/>
      <c r="G60" s="12"/>
      <c r="H60" s="12"/>
      <c r="I60" s="12"/>
      <c r="J60" s="16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</row>
    <row r="61" spans="1:59" ht="14.1" customHeight="1" x14ac:dyDescent="0.25">
      <c r="D61" s="20"/>
      <c r="E61" s="16"/>
      <c r="F61" s="16"/>
      <c r="G61" s="12"/>
      <c r="H61" s="12"/>
      <c r="I61" s="12"/>
      <c r="J61" s="16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</row>
    <row r="62" spans="1:59" ht="14.1" customHeight="1" x14ac:dyDescent="0.25">
      <c r="D62" s="20"/>
      <c r="E62" s="16"/>
      <c r="F62" s="16"/>
      <c r="G62" s="12"/>
      <c r="H62" s="12"/>
      <c r="I62" s="12"/>
      <c r="J62" s="16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3" spans="1:59" ht="14.1" customHeight="1" x14ac:dyDescent="0.25">
      <c r="Q63" s="115"/>
    </row>
    <row r="65" spans="17:17" ht="14.1" customHeight="1" x14ac:dyDescent="0.25">
      <c r="Q65" s="115"/>
    </row>
    <row r="67" spans="17:17" ht="14.1" customHeight="1" x14ac:dyDescent="0.25">
      <c r="Q67" s="115"/>
    </row>
    <row r="69" spans="17:17" ht="14.1" customHeight="1" x14ac:dyDescent="0.25">
      <c r="Q69" s="115"/>
    </row>
    <row r="71" spans="17:17" ht="14.1" customHeight="1" x14ac:dyDescent="0.25">
      <c r="Q71" s="115"/>
    </row>
    <row r="73" spans="17:17" ht="14.1" customHeight="1" x14ac:dyDescent="0.25">
      <c r="Q73" s="115"/>
    </row>
    <row r="75" spans="17:17" ht="14.1" customHeight="1" x14ac:dyDescent="0.25">
      <c r="Q75" s="115"/>
    </row>
    <row r="77" spans="17:17" ht="14.1" customHeight="1" x14ac:dyDescent="0.25">
      <c r="Q77" s="115"/>
    </row>
  </sheetData>
  <sheetProtection algorithmName="SHA-512" hashValue="XTzoBpOw6XEr/1KbqidLjIU/1CrBMXqZ3ZX7mNHxZKRG5aq5OFWDaZVY1nn73Kgb1byXXfEBK3xherKGfK9c4w==" saltValue="fvk0wZLYl1BiC0apZvKDiw==" spinCount="100000" sheet="1" objects="1" scenarios="1" sort="0"/>
  <mergeCells count="22">
    <mergeCell ref="L13:M13"/>
    <mergeCell ref="D2:H2"/>
    <mergeCell ref="B3:B4"/>
    <mergeCell ref="L3:O3"/>
    <mergeCell ref="L4:M4"/>
    <mergeCell ref="N4:O4"/>
    <mergeCell ref="L5:M5"/>
    <mergeCell ref="N5:O5"/>
    <mergeCell ref="L7:O7"/>
    <mergeCell ref="L8:M8"/>
    <mergeCell ref="N8:O8"/>
    <mergeCell ref="L9:M9"/>
    <mergeCell ref="L11:O11"/>
    <mergeCell ref="L24:O26"/>
    <mergeCell ref="D27:I28"/>
    <mergeCell ref="L27:O28"/>
    <mergeCell ref="L14:M14"/>
    <mergeCell ref="L15:M15"/>
    <mergeCell ref="L16:M16"/>
    <mergeCell ref="L18:O18"/>
    <mergeCell ref="O22:P22"/>
    <mergeCell ref="O23:P23"/>
  </mergeCells>
  <conditionalFormatting sqref="R2:BS26">
    <cfRule type="expression" dxfId="5" priority="1">
      <formula>IF(ISBLANK($A$1),TRUE,FALSE)</formula>
    </cfRule>
  </conditionalFormatting>
  <conditionalFormatting sqref="AJ4:BS26">
    <cfRule type="containsErrors" dxfId="4" priority="2">
      <formula>ISERROR(AJ4)</formula>
    </cfRule>
  </conditionalFormatting>
  <dataValidations count="2">
    <dataValidation type="list" showInputMessage="1" showErrorMessage="1" sqref="H4">
      <formula1>$T$4:$T$9</formula1>
    </dataValidation>
    <dataValidation type="list" showInputMessage="1" showErrorMessage="1" sqref="H5:H26">
      <formula1>$T$4:$T$11</formula1>
    </dataValidation>
  </dataValidations>
  <hyperlinks>
    <hyperlink ref="L27" r:id="rId1" display="https://youtu.be/myxUd_RfmoI"/>
  </hyperlinks>
  <printOptions horizontalCentered="1"/>
  <pageMargins left="0.5" right="0.5" top="0.5" bottom="0.7" header="0" footer="0.3"/>
  <pageSetup orientation="landscape" r:id="rId2"/>
  <headerFooter>
    <oddFooter>&amp;L&amp;8Printed &amp;D  &amp;T&amp;C&amp;8Pulaski County Schools&amp;R&amp;8Page &amp;P of &amp;N</oddFooter>
  </headerFooter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77"/>
  <sheetViews>
    <sheetView showGridLines="0" zoomScaleNormal="100" workbookViewId="0"/>
  </sheetViews>
  <sheetFormatPr defaultColWidth="9.140625" defaultRowHeight="14.1" customHeight="1" x14ac:dyDescent="0.25"/>
  <cols>
    <col min="1" max="1" width="2.7109375" style="12" customWidth="1"/>
    <col min="2" max="2" width="113.5703125" style="12" customWidth="1"/>
    <col min="3" max="3" width="2.7109375" style="104" customWidth="1"/>
    <col min="4" max="4" width="6.42578125" style="106" customWidth="1"/>
    <col min="5" max="5" width="10.42578125" style="109" customWidth="1"/>
    <col min="6" max="6" width="7" style="109" customWidth="1"/>
    <col min="7" max="7" width="7" style="110" customWidth="1"/>
    <col min="8" max="8" width="8.42578125" style="110" customWidth="1"/>
    <col min="9" max="9" width="41.85546875" style="111" customWidth="1"/>
    <col min="10" max="10" width="2.7109375" style="112" customWidth="1"/>
    <col min="11" max="11" width="2.7109375" style="104" customWidth="1"/>
    <col min="12" max="12" width="14.42578125" style="104" customWidth="1"/>
    <col min="13" max="13" width="2" style="104" bestFit="1" customWidth="1"/>
    <col min="14" max="15" width="10.5703125" style="104" customWidth="1"/>
    <col min="16" max="16" width="2.5703125" style="106" customWidth="1"/>
    <col min="17" max="17" width="14" style="2" customWidth="1"/>
    <col min="18" max="18" width="8.140625" style="2" bestFit="1" customWidth="1"/>
    <col min="19" max="20" width="9.140625" style="2" customWidth="1"/>
    <col min="21" max="22" width="10.7109375" style="2" customWidth="1"/>
    <col min="23" max="35" width="9.140625" style="2" customWidth="1"/>
    <col min="36" max="48" width="9.140625" style="2"/>
    <col min="49" max="56" width="9.140625" style="2" customWidth="1"/>
    <col min="57" max="59" width="9.140625" style="2"/>
    <col min="60" max="16384" width="9.140625" style="12"/>
  </cols>
  <sheetData>
    <row r="1" spans="1:73" s="81" customFormat="1" ht="10.5" customHeight="1" x14ac:dyDescent="0.3">
      <c r="A1" s="1"/>
      <c r="B1" s="82"/>
      <c r="D1" s="83"/>
      <c r="E1" s="84"/>
      <c r="F1" s="84"/>
      <c r="G1" s="82"/>
      <c r="H1" s="82"/>
      <c r="I1" s="85"/>
      <c r="J1" s="86"/>
      <c r="M1" s="129"/>
      <c r="N1" s="83"/>
      <c r="O1" s="83"/>
      <c r="P1" s="83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U1" s="87"/>
    </row>
    <row r="2" spans="1:73" s="81" customFormat="1" ht="18.75" customHeight="1" x14ac:dyDescent="0.35">
      <c r="B2" s="79" t="s">
        <v>78</v>
      </c>
      <c r="D2" s="142" t="str">
        <f>IF($N$4="","",$N$4)</f>
        <v/>
      </c>
      <c r="E2" s="142"/>
      <c r="F2" s="142"/>
      <c r="G2" s="142"/>
      <c r="H2" s="142"/>
      <c r="I2" s="120" t="str">
        <f>IF($N$8="","",$N$8)</f>
        <v/>
      </c>
      <c r="J2" s="120"/>
      <c r="K2" s="121"/>
      <c r="L2" s="122"/>
      <c r="M2" s="122"/>
      <c r="N2" s="122"/>
      <c r="O2" s="28"/>
      <c r="P2" s="29"/>
      <c r="Q2" s="87"/>
      <c r="R2" s="11" t="s">
        <v>23</v>
      </c>
      <c r="S2" s="4"/>
      <c r="T2" s="4"/>
      <c r="U2" s="4"/>
      <c r="V2" s="4"/>
      <c r="W2" s="6"/>
      <c r="X2" s="68">
        <v>1</v>
      </c>
      <c r="Y2" s="68">
        <v>2</v>
      </c>
      <c r="Z2" s="68">
        <v>3</v>
      </c>
      <c r="AA2" s="68">
        <v>4</v>
      </c>
      <c r="AB2" s="69">
        <v>5</v>
      </c>
      <c r="AC2" s="70">
        <v>6</v>
      </c>
      <c r="AD2" s="70">
        <v>7</v>
      </c>
      <c r="AE2" s="70">
        <v>8</v>
      </c>
      <c r="AF2" s="70">
        <v>9</v>
      </c>
      <c r="AG2" s="70">
        <v>10</v>
      </c>
      <c r="AH2" s="70">
        <v>11</v>
      </c>
      <c r="AI2" s="70">
        <v>12</v>
      </c>
      <c r="AJ2" s="65">
        <v>1</v>
      </c>
      <c r="AK2" s="66">
        <v>2</v>
      </c>
      <c r="AL2" s="66">
        <v>3</v>
      </c>
      <c r="AM2" s="66">
        <v>4</v>
      </c>
      <c r="AN2" s="67">
        <v>5</v>
      </c>
      <c r="AO2" s="67">
        <v>6</v>
      </c>
      <c r="AP2" s="67">
        <v>7</v>
      </c>
      <c r="AQ2" s="67">
        <v>8</v>
      </c>
      <c r="AR2" s="67">
        <v>9</v>
      </c>
      <c r="AS2" s="67">
        <v>10</v>
      </c>
      <c r="AT2" s="67">
        <v>11</v>
      </c>
      <c r="AU2" s="67">
        <v>12</v>
      </c>
      <c r="AV2" s="62">
        <v>1</v>
      </c>
      <c r="AW2" s="63">
        <v>2</v>
      </c>
      <c r="AX2" s="63">
        <v>3</v>
      </c>
      <c r="AY2" s="63">
        <v>4</v>
      </c>
      <c r="AZ2" s="64">
        <v>5</v>
      </c>
      <c r="BA2" s="62">
        <v>6</v>
      </c>
      <c r="BB2" s="62">
        <v>7</v>
      </c>
      <c r="BC2" s="62">
        <v>8</v>
      </c>
      <c r="BD2" s="62">
        <v>9</v>
      </c>
      <c r="BE2" s="62">
        <v>10</v>
      </c>
      <c r="BF2" s="62">
        <v>11</v>
      </c>
      <c r="BG2" s="62">
        <v>12</v>
      </c>
      <c r="BH2" s="58">
        <v>1</v>
      </c>
      <c r="BI2" s="59">
        <v>2</v>
      </c>
      <c r="BJ2" s="59">
        <v>3</v>
      </c>
      <c r="BK2" s="59">
        <v>4</v>
      </c>
      <c r="BL2" s="60">
        <v>5</v>
      </c>
      <c r="BM2" s="58">
        <v>6</v>
      </c>
      <c r="BN2" s="58">
        <v>7</v>
      </c>
      <c r="BO2" s="58">
        <v>8</v>
      </c>
      <c r="BP2" s="58">
        <v>9</v>
      </c>
      <c r="BQ2" s="58">
        <v>10</v>
      </c>
      <c r="BR2" s="58">
        <v>11</v>
      </c>
      <c r="BS2" s="58">
        <v>12</v>
      </c>
    </row>
    <row r="3" spans="1:73" s="2" customFormat="1" ht="18.75" customHeight="1" thickBot="1" x14ac:dyDescent="0.35">
      <c r="B3" s="156" t="str">
        <f>IF($N$4="","",IF($N$8="",$N$4,$N$4&amp;"  ("&amp;N8&amp;")"))</f>
        <v/>
      </c>
      <c r="C3" s="88"/>
      <c r="D3" s="89" t="s">
        <v>22</v>
      </c>
      <c r="E3" s="89" t="s">
        <v>20</v>
      </c>
      <c r="F3" s="89" t="s">
        <v>19</v>
      </c>
      <c r="G3" s="89" t="s">
        <v>21</v>
      </c>
      <c r="H3" s="90" t="s">
        <v>72</v>
      </c>
      <c r="I3" s="91" t="s">
        <v>18</v>
      </c>
      <c r="J3" s="92"/>
      <c r="K3" s="30"/>
      <c r="L3" s="157" t="s">
        <v>62</v>
      </c>
      <c r="M3" s="157"/>
      <c r="N3" s="157"/>
      <c r="O3" s="157"/>
      <c r="P3" s="31"/>
      <c r="Q3" s="18"/>
      <c r="R3" s="43">
        <v>0</v>
      </c>
      <c r="S3" s="44" t="s">
        <v>71</v>
      </c>
      <c r="T3" s="44" t="s">
        <v>65</v>
      </c>
      <c r="U3" s="44" t="s">
        <v>69</v>
      </c>
      <c r="V3" s="44" t="s">
        <v>70</v>
      </c>
      <c r="W3" s="45" t="s">
        <v>11</v>
      </c>
      <c r="X3" s="71" t="s">
        <v>5</v>
      </c>
      <c r="Y3" s="71" t="s">
        <v>6</v>
      </c>
      <c r="Z3" s="71" t="s">
        <v>7</v>
      </c>
      <c r="AA3" s="71" t="s">
        <v>8</v>
      </c>
      <c r="AB3" s="71" t="s">
        <v>9</v>
      </c>
      <c r="AC3" s="71" t="s">
        <v>10</v>
      </c>
      <c r="AD3" s="71" t="s">
        <v>36</v>
      </c>
      <c r="AE3" s="71" t="s">
        <v>26</v>
      </c>
      <c r="AF3" s="71" t="s">
        <v>28</v>
      </c>
      <c r="AG3" s="71" t="s">
        <v>30</v>
      </c>
      <c r="AH3" s="71" t="s">
        <v>32</v>
      </c>
      <c r="AI3" s="71" t="s">
        <v>34</v>
      </c>
      <c r="AJ3" s="50" t="s">
        <v>75</v>
      </c>
      <c r="AK3" s="50" t="s">
        <v>0</v>
      </c>
      <c r="AL3" s="50" t="s">
        <v>1</v>
      </c>
      <c r="AM3" s="50" t="s">
        <v>2</v>
      </c>
      <c r="AN3" s="50" t="s">
        <v>3</v>
      </c>
      <c r="AO3" s="50" t="s">
        <v>4</v>
      </c>
      <c r="AP3" s="50" t="s">
        <v>25</v>
      </c>
      <c r="AQ3" s="50" t="s">
        <v>27</v>
      </c>
      <c r="AR3" s="50" t="s">
        <v>29</v>
      </c>
      <c r="AS3" s="50" t="s">
        <v>31</v>
      </c>
      <c r="AT3" s="50" t="s">
        <v>33</v>
      </c>
      <c r="AU3" s="50" t="s">
        <v>35</v>
      </c>
      <c r="AV3" s="56" t="s">
        <v>77</v>
      </c>
      <c r="AW3" s="56" t="s">
        <v>13</v>
      </c>
      <c r="AX3" s="56" t="s">
        <v>14</v>
      </c>
      <c r="AY3" s="56" t="s">
        <v>15</v>
      </c>
      <c r="AZ3" s="56" t="s">
        <v>16</v>
      </c>
      <c r="BA3" s="56" t="s">
        <v>17</v>
      </c>
      <c r="BB3" s="56" t="s">
        <v>37</v>
      </c>
      <c r="BC3" s="56" t="s">
        <v>38</v>
      </c>
      <c r="BD3" s="56" t="s">
        <v>39</v>
      </c>
      <c r="BE3" s="56" t="s">
        <v>40</v>
      </c>
      <c r="BF3" s="56" t="s">
        <v>41</v>
      </c>
      <c r="BG3" s="56" t="s">
        <v>42</v>
      </c>
      <c r="BH3" s="54" t="s">
        <v>43</v>
      </c>
      <c r="BI3" s="54" t="s">
        <v>44</v>
      </c>
      <c r="BJ3" s="54" t="s">
        <v>45</v>
      </c>
      <c r="BK3" s="54" t="s">
        <v>46</v>
      </c>
      <c r="BL3" s="54" t="s">
        <v>47</v>
      </c>
      <c r="BM3" s="54" t="s">
        <v>48</v>
      </c>
      <c r="BN3" s="54" t="s">
        <v>49</v>
      </c>
      <c r="BO3" s="54" t="s">
        <v>50</v>
      </c>
      <c r="BP3" s="54" t="s">
        <v>51</v>
      </c>
      <c r="BQ3" s="54" t="s">
        <v>52</v>
      </c>
      <c r="BR3" s="54" t="s">
        <v>53</v>
      </c>
      <c r="BS3" s="54" t="s">
        <v>54</v>
      </c>
    </row>
    <row r="4" spans="1:73" s="2" customFormat="1" ht="18.75" customHeight="1" thickTop="1" thickBot="1" x14ac:dyDescent="0.3">
      <c r="B4" s="156"/>
      <c r="C4" s="88"/>
      <c r="D4" s="7">
        <v>0</v>
      </c>
      <c r="E4" s="8">
        <v>42590</v>
      </c>
      <c r="F4" s="5" t="str">
        <f>IFERROR(IF(COUNT(G$4:G4)=0,"",IF(H4="Hold",F3,IF(ISNUMBER(U4),G4,F3+V4))),"")</f>
        <v/>
      </c>
      <c r="G4" s="13"/>
      <c r="H4" s="26"/>
      <c r="I4" s="17"/>
      <c r="J4" s="93"/>
      <c r="K4" s="30"/>
      <c r="L4" s="145" t="s">
        <v>24</v>
      </c>
      <c r="M4" s="145"/>
      <c r="N4" s="147"/>
      <c r="O4" s="147"/>
      <c r="P4" s="32"/>
      <c r="Q4" s="18"/>
      <c r="R4" s="46">
        <v>1</v>
      </c>
      <c r="S4" s="47" t="e">
        <f t="shared" ref="S4:S26" si="0">IF(OR(ISTEXT($G4),ISBLANK($G4)),NA(),$G4)</f>
        <v>#N/A</v>
      </c>
      <c r="T4" s="52" t="s">
        <v>64</v>
      </c>
      <c r="U4" s="52" t="str">
        <f>IF(H4="30 Mins",$N$19,IF(H4="45 Mins",$N$20,IF(H4="60 Mins",$N$21,IF(H4="Alt 1",$N$22,IF(H4="Alt 2",$N$23,IF(H4="Alt 3",$N$24,IF(H4="Alt 4",$N$25,IF(H4="Alt 5",#REF!,IF(H4="Change",V3,"")))))))))</f>
        <v/>
      </c>
      <c r="V4" s="53" t="e">
        <f>IF(COUNT(U$4:U4)=0,NA(),IF(ISNUMBER(U4),U4,V3))</f>
        <v>#N/A</v>
      </c>
      <c r="W4" s="48" t="e">
        <f t="shared" ref="W4:W26" si="1">IF(ISNUMBER(U4),E4-3,NA())</f>
        <v>#N/A</v>
      </c>
      <c r="X4" s="72" t="str">
        <f>IF(AND(ISNUMBER($S4),COUNT($U$4:$U4)=X$2),$S4,"")</f>
        <v/>
      </c>
      <c r="Y4" s="72" t="str">
        <f>IF(AND(ISNUMBER($S4),COUNT($U$4:$U4)=Y$2),$S4,"")</f>
        <v/>
      </c>
      <c r="Z4" s="72" t="str">
        <f>IF(AND(ISNUMBER($S4),COUNT($U$4:$U4)=Z$2),$S4,"")</f>
        <v/>
      </c>
      <c r="AA4" s="72" t="str">
        <f>IF(AND(ISNUMBER($S4),COUNT($U$4:$U4)=AA$2),$S4,"")</f>
        <v/>
      </c>
      <c r="AB4" s="72" t="str">
        <f>IF(AND(ISNUMBER($S4),COUNT($U$4:$U4)=AB$2),$S4,"")</f>
        <v/>
      </c>
      <c r="AC4" s="72" t="str">
        <f>IF(AND(ISNUMBER($S4),COUNT($U$4:$U4)=AC$2),$S4,"")</f>
        <v/>
      </c>
      <c r="AD4" s="72" t="str">
        <f>IF(AND(ISNUMBER($S4),COUNT($U$4:$U4)=AD$2),$S4,"")</f>
        <v/>
      </c>
      <c r="AE4" s="72" t="str">
        <f>IF(AND(ISNUMBER($S4),COUNT($U$4:$U4)=AE$2),$S4,"")</f>
        <v/>
      </c>
      <c r="AF4" s="72" t="str">
        <f>IF(AND(ISNUMBER($S4),COUNT($U$4:$U4)=AF$2),$S4,"")</f>
        <v/>
      </c>
      <c r="AG4" s="72" t="str">
        <f>IF(AND(ISNUMBER($S4),COUNT($U$4:$U4)=AG$2),$S4,"")</f>
        <v/>
      </c>
      <c r="AH4" s="72" t="str">
        <f>IF(AND(ISNUMBER($S4),COUNT($U$4:$U4)=AH$2),$S4,"")</f>
        <v/>
      </c>
      <c r="AI4" s="72" t="str">
        <f>IF(AND(ISNUMBER($S4),COUNT($U$4:$U4)=AI$2),$S4,"")</f>
        <v/>
      </c>
      <c r="AJ4" s="51" t="e">
        <f>IFERROR(IF(COUNT($U$4:$U4)&lt;&gt;AJ$2,NA(),SLOPE(X$4:X$26,$R$4:$R$26)*($R4-COUNTIF(BH$4:BH4,"Hold"))+INTERCEPT(X$4:X$26,$R$4:$R$26)),NA())</f>
        <v>#N/A</v>
      </c>
      <c r="AK4" s="51" t="e">
        <f>IFERROR(IF(COUNT($U$4:$U4)&lt;&gt;AK$2,NA(),SLOPE(Y$4:Y$26,$R$4:$R$26)*($R4-COUNTIF(BI$4:BI4,"Hold"))+INTERCEPT(Y$4:Y$26,$R$4:$R$26)),NA())</f>
        <v>#N/A</v>
      </c>
      <c r="AL4" s="51" t="e">
        <f>IFERROR(IF(COUNT($U$4:$U4)&lt;&gt;AL$2,NA(),SLOPE(Z$4:Z$26,$R$4:$R$26)*($R4-COUNTIF(BJ$4:BJ4,"Hold"))+INTERCEPT(Z$4:Z$26,$R$4:$R$26)),NA())</f>
        <v>#N/A</v>
      </c>
      <c r="AM4" s="51" t="e">
        <f>IFERROR(IF(COUNT($U$4:$U4)&lt;&gt;AM$2,NA(),SLOPE(AA$4:AA$26,$R$4:$R$26)*($R4-COUNTIF(BK$4:BK4,"Hold"))+INTERCEPT(AA$4:AA$26,$R$4:$R$26)),NA())</f>
        <v>#N/A</v>
      </c>
      <c r="AN4" s="51" t="e">
        <f>IFERROR(IF(COUNT($U$4:$U4)&lt;&gt;AN$2,NA(),SLOPE(AB$4:AB$26,$R$4:$R$26)*($R4-COUNTIF(BL$4:BL4,"Hold"))+INTERCEPT(AB$4:AB$26,$R$4:$R$26)),NA())</f>
        <v>#N/A</v>
      </c>
      <c r="AO4" s="51" t="e">
        <f>IFERROR(IF(COUNT($U$4:$U4)&lt;&gt;AO$2,NA(),SLOPE(AC$4:AC$26,$R$4:$R$26)*($R4-COUNTIF(BM$4:BM4,"Hold"))+INTERCEPT(AC$4:AC$26,$R$4:$R$26)),NA())</f>
        <v>#N/A</v>
      </c>
      <c r="AP4" s="51" t="e">
        <f>IFERROR(IF(COUNT($U$4:$U4)&lt;&gt;AP$2,NA(),SLOPE(AD$4:AD$26,$R$4:$R$26)*($R4-COUNTIF(BN$4:BN4,"Hold"))+INTERCEPT(AD$4:AD$26,$R$4:$R$26)),NA())</f>
        <v>#N/A</v>
      </c>
      <c r="AQ4" s="51" t="e">
        <f>IFERROR(IF(COUNT($U$4:$U4)&lt;&gt;AQ$2,NA(),SLOPE(AE$4:AE$26,$R$4:$R$26)*($R4-COUNTIF(BO$4:BO4,"Hold"))+INTERCEPT(AE$4:AE$26,$R$4:$R$26)),NA())</f>
        <v>#N/A</v>
      </c>
      <c r="AR4" s="51" t="e">
        <f>IFERROR(IF(COUNT($U$4:$U4)&lt;&gt;AR$2,NA(),SLOPE(AF$4:AF$26,$R$4:$R$26)*($R4-COUNTIF(BP$4:BP4,"Hold"))+INTERCEPT(AF$4:AF$26,$R$4:$R$26)),NA())</f>
        <v>#N/A</v>
      </c>
      <c r="AS4" s="51" t="e">
        <f>IFERROR(IF(COUNT($U$4:$U4)&lt;&gt;AS$2,NA(),SLOPE(AG$4:AG$26,$R$4:$R$26)*($R4-COUNTIF(BQ$4:BQ4,"Hold"))+INTERCEPT(AG$4:AG$26,$R$4:$R$26)),NA())</f>
        <v>#N/A</v>
      </c>
      <c r="AT4" s="51" t="e">
        <f>IFERROR(IF(COUNT($U$4:$U4)&lt;&gt;AT$2,NA(),SLOPE(AH$4:AH$26,$R$4:$R$26)*($R4-COUNTIF(BR$4:BR4,"Hold"))+INTERCEPT(AH$4:AH$26,$R$4:$R$26)),NA())</f>
        <v>#N/A</v>
      </c>
      <c r="AU4" s="51" t="e">
        <f>IFERROR(IF(COUNT($U$4:$U4)&lt;&gt;AU$2,NA(),SLOPE(AI$4:AI$26,$R$4:$R$26)*($R4-COUNTIF(BS$4:BS4,"Hold"))+INTERCEPT(AI$4:AI$26,$R$4:$R$26)),NA())</f>
        <v>#N/A</v>
      </c>
      <c r="AV4" s="57" t="e">
        <f>IF(AND(ISNUMBER($U4),COUNT($U$4:$U4)=AV$2),$G4,IF($H4="Hold",AV3,IF(COUNT($U$4:$U4)=AV$2,$V4+AV3,NA())))</f>
        <v>#N/A</v>
      </c>
      <c r="AW4" s="57" t="e">
        <f>IF(AND(ISNUMBER($U4),COUNT($U$4:$U4)=AW$2),$G4,IF($H4="Hold",AW3,IF(COUNT($U$4:$U4)=AW$2,$V4+AW3,NA())))</f>
        <v>#N/A</v>
      </c>
      <c r="AX4" s="57" t="e">
        <f>IF(AND(ISNUMBER($U4),COUNT($U$4:$U4)=AX$2),$G4,IF($H4="Hold",AX3,IF(COUNT($U$4:$U4)=AX$2,$V4+AX3,NA())))</f>
        <v>#N/A</v>
      </c>
      <c r="AY4" s="57" t="e">
        <f>IF(AND(ISNUMBER($U4),COUNT($U$4:$U4)=AY$2),$G4,IF($H4="Hold",AY3,IF(COUNT($U$4:$U4)=AY$2,$V4+AY3,NA())))</f>
        <v>#N/A</v>
      </c>
      <c r="AZ4" s="57" t="e">
        <f>IF(AND(ISNUMBER($U4),COUNT($U$4:$U4)=AZ$2),$G4,IF($H4="Hold",AZ3,IF(COUNT($U$4:$U4)=AZ$2,$V4+AZ3,NA())))</f>
        <v>#N/A</v>
      </c>
      <c r="BA4" s="57" t="e">
        <f>IF(AND(ISNUMBER($U4),COUNT($U$4:$U4)=BA$2),$G4,IF($H4="Hold",BA3,IF(COUNT($U$4:$U4)=BA$2,$V4+BA3,NA())))</f>
        <v>#N/A</v>
      </c>
      <c r="BB4" s="57" t="e">
        <f>IF(AND(ISNUMBER($U4),COUNT($U$4:$U4)=BB$2),$G4,IF($H4="Hold",BB3,IF(COUNT($U$4:$U4)=BB$2,$V4+BB3,NA())))</f>
        <v>#N/A</v>
      </c>
      <c r="BC4" s="57" t="e">
        <f>IF(AND(ISNUMBER($U4),COUNT($U$4:$U4)=BC$2),$G4,IF($H4="Hold",BC3,IF(COUNT($U$4:$U4)=BC$2,$V4+BC3,NA())))</f>
        <v>#N/A</v>
      </c>
      <c r="BD4" s="57" t="e">
        <f>IF(AND(ISNUMBER($U4),COUNT($U$4:$U4)=BD$2),$G4,IF($H4="Hold",BD3,IF(COUNT($U$4:$U4)=BD$2,$V4+BD3,NA())))</f>
        <v>#N/A</v>
      </c>
      <c r="BE4" s="57" t="e">
        <f>IF(AND(ISNUMBER($U4),COUNT($U$4:$U4)=BE$2),$G4,IF($H4="Hold",BE3,IF(COUNT($U$4:$U4)=BE$2,$V4+BE3,NA())))</f>
        <v>#N/A</v>
      </c>
      <c r="BF4" s="57" t="e">
        <f>IF(AND(ISNUMBER($U4),COUNT($U$4:$U4)=BF$2),$G4,IF($H4="Hold",BF3,IF(COUNT($U$4:$U4)=BF$2,$V4+BF3,NA())))</f>
        <v>#N/A</v>
      </c>
      <c r="BG4" s="57" t="e">
        <f>IF(AND(ISNUMBER($U4),COUNT($U$4:$U4)=BG$2),$G4,IF($H4="Hold",BG3,IF(COUNT($U$4:$U4)=BG$2,$V4+BG3,NA())))</f>
        <v>#N/A</v>
      </c>
      <c r="BH4" s="55" t="e">
        <f>IF(AND(COUNT($U$4:$U4)=BH$2,$H4="Hold"),"Hold",NA())</f>
        <v>#N/A</v>
      </c>
      <c r="BI4" s="55" t="e">
        <f>IF(AND(COUNT($U$4:$U4)=BI$2,$H4="Hold"),"Hold",NA())</f>
        <v>#N/A</v>
      </c>
      <c r="BJ4" s="55" t="e">
        <f>IF(AND(COUNT($U$4:$U4)=BJ$2,$H4="Hold"),"Hold",NA())</f>
        <v>#N/A</v>
      </c>
      <c r="BK4" s="55" t="e">
        <f>IF(AND(COUNT($U$4:$U4)=BK$2,$H4="Hold"),"Hold",NA())</f>
        <v>#N/A</v>
      </c>
      <c r="BL4" s="55" t="e">
        <f>IF(AND(COUNT($U$4:$U4)=BL$2,$H4="Hold"),"Hold",NA())</f>
        <v>#N/A</v>
      </c>
      <c r="BM4" s="55" t="e">
        <f>IF(AND(COUNT($U$4:$U4)=BM$2,$H4="Hold"),"Hold",NA())</f>
        <v>#N/A</v>
      </c>
      <c r="BN4" s="55" t="e">
        <f>IF(AND(COUNT($U$4:$U4)=BN$2,$H4="Hold"),"Hold",NA())</f>
        <v>#N/A</v>
      </c>
      <c r="BO4" s="55" t="e">
        <f>IF(AND(COUNT($U$4:$U4)=BO$2,$H4="Hold"),"Hold",NA())</f>
        <v>#N/A</v>
      </c>
      <c r="BP4" s="55" t="e">
        <f>IF(AND(COUNT($U$4:$U4)=BP$2,$H4="Hold"),"Hold",NA())</f>
        <v>#N/A</v>
      </c>
      <c r="BQ4" s="55" t="e">
        <f>IF(AND(COUNT($U$4:$U4)=BQ$2,$H4="Hold"),"Hold",NA())</f>
        <v>#N/A</v>
      </c>
      <c r="BR4" s="55" t="e">
        <f>IF(AND(COUNT($U$4:$U4)=BR$2,$H4="Hold"),"Hold",NA())</f>
        <v>#N/A</v>
      </c>
      <c r="BS4" s="55" t="e">
        <f>IF(AND(COUNT($U$4:$U4)=BS$2,$H4="Hold"),"Hold",NA())</f>
        <v>#N/A</v>
      </c>
    </row>
    <row r="5" spans="1:73" s="2" customFormat="1" ht="18.75" customHeight="1" thickTop="1" thickBot="1" x14ac:dyDescent="0.3">
      <c r="B5" s="21"/>
      <c r="C5" s="88"/>
      <c r="D5" s="9">
        <f>D4+2</f>
        <v>2</v>
      </c>
      <c r="E5" s="10">
        <f>E4+14</f>
        <v>42604</v>
      </c>
      <c r="F5" s="5" t="str">
        <f>IFERROR(IF(COUNT(G$4:G5)=0,"",IF(H5="Hold",F4,IF(ISNUMBER(U5),G5,F4+V5))),"")</f>
        <v/>
      </c>
      <c r="G5" s="13"/>
      <c r="H5" s="27"/>
      <c r="I5" s="17"/>
      <c r="J5" s="93"/>
      <c r="K5" s="30"/>
      <c r="L5" s="144" t="s">
        <v>12</v>
      </c>
      <c r="M5" s="144"/>
      <c r="N5" s="159"/>
      <c r="O5" s="159"/>
      <c r="P5" s="33"/>
      <c r="R5" s="46">
        <v>2</v>
      </c>
      <c r="S5" s="47" t="e">
        <f t="shared" si="0"/>
        <v>#N/A</v>
      </c>
      <c r="T5" s="47" t="s">
        <v>55</v>
      </c>
      <c r="U5" s="52" t="str">
        <f>IF(H5="30 Mins",$N$19,IF(H5="45 Mins",$N$20,IF(H5="60 Mins",$N$21,IF(H5="Alt 1",$N$22,IF(H5="Alt 2",$N$23,IF(H5="Alt 3",$N$24,IF(H5="Alt 4",$N$25,IF(H5="Alt 5",#REF!,IF(H5="Change",V4,"")))))))))</f>
        <v/>
      </c>
      <c r="V5" s="53" t="e">
        <f>IF(COUNT(U$4:U5)=0,NA(),IF(ISNUMBER(U5),U5,V4))</f>
        <v>#N/A</v>
      </c>
      <c r="W5" s="48" t="e">
        <f t="shared" si="1"/>
        <v>#N/A</v>
      </c>
      <c r="X5" s="72" t="str">
        <f>IF(AND(ISNUMBER($S5),COUNT($U$4:$U5)=X$2),$S5,"")</f>
        <v/>
      </c>
      <c r="Y5" s="72" t="str">
        <f>IF(AND(ISNUMBER($S5),COUNT($U$4:$U5)=Y$2),$S5,"")</f>
        <v/>
      </c>
      <c r="Z5" s="72" t="str">
        <f>IF(AND(ISNUMBER($S5),COUNT($U$4:$U5)=Z$2),$S5,"")</f>
        <v/>
      </c>
      <c r="AA5" s="72" t="str">
        <f>IF(AND(ISNUMBER($S5),COUNT($U$4:$U5)=AA$2),$S5,"")</f>
        <v/>
      </c>
      <c r="AB5" s="72" t="str">
        <f>IF(AND(ISNUMBER($S5),COUNT($U$4:$U5)=AB$2),$S5,"")</f>
        <v/>
      </c>
      <c r="AC5" s="72" t="str">
        <f>IF(AND(ISNUMBER($S5),COUNT($U$4:$U5)=AC$2),$S5,"")</f>
        <v/>
      </c>
      <c r="AD5" s="72" t="str">
        <f>IF(AND(ISNUMBER($S5),COUNT($U$4:$U5)=AD$2),$S5,"")</f>
        <v/>
      </c>
      <c r="AE5" s="72" t="str">
        <f>IF(AND(ISNUMBER($S5),COUNT($U$4:$U5)=AE$2),$S5,"")</f>
        <v/>
      </c>
      <c r="AF5" s="72" t="str">
        <f>IF(AND(ISNUMBER($S5),COUNT($U$4:$U5)=AF$2),$S5,"")</f>
        <v/>
      </c>
      <c r="AG5" s="72" t="str">
        <f>IF(AND(ISNUMBER($S5),COUNT($U$4:$U5)=AG$2),$S5,"")</f>
        <v/>
      </c>
      <c r="AH5" s="72" t="str">
        <f>IF(AND(ISNUMBER($S5),COUNT($U$4:$U5)=AH$2),$S5,"")</f>
        <v/>
      </c>
      <c r="AI5" s="72" t="str">
        <f>IF(AND(ISNUMBER($S5),COUNT($U$4:$U5)=AI$2),$S5,"")</f>
        <v/>
      </c>
      <c r="AJ5" s="51" t="e">
        <f>IFERROR(IF(COUNT($U$4:$U5)&lt;&gt;AJ$2,NA(),SLOPE(X$4:X$26,$R$4:$R$26)*($R5-COUNTIF(BH$4:BH5,"Hold"))+INTERCEPT(X$4:X$26,$R$4:$R$26)),NA())</f>
        <v>#N/A</v>
      </c>
      <c r="AK5" s="51" t="e">
        <f>IFERROR(IF(COUNT($U$4:$U5)&lt;&gt;AK$2,NA(),SLOPE(Y$4:Y$26,$R$4:$R$26)*($R5-COUNTIF(BI$4:BI5,"Hold"))+INTERCEPT(Y$4:Y$26,$R$4:$R$26)),NA())</f>
        <v>#N/A</v>
      </c>
      <c r="AL5" s="51" t="e">
        <f>IFERROR(IF(COUNT($U$4:$U5)&lt;&gt;AL$2,NA(),SLOPE(Z$4:Z$26,$R$4:$R$26)*($R5-COUNTIF(BJ$4:BJ5,"Hold"))+INTERCEPT(Z$4:Z$26,$R$4:$R$26)),NA())</f>
        <v>#N/A</v>
      </c>
      <c r="AM5" s="51" t="e">
        <f>IFERROR(IF(COUNT($U$4:$U5)&lt;&gt;AM$2,NA(),SLOPE(AA$4:AA$26,$R$4:$R$26)*($R5-COUNTIF(BK$4:BK5,"Hold"))+INTERCEPT(AA$4:AA$26,$R$4:$R$26)),NA())</f>
        <v>#N/A</v>
      </c>
      <c r="AN5" s="51" t="e">
        <f>IFERROR(IF(COUNT($U$4:$U5)&lt;&gt;AN$2,NA(),SLOPE(AB$4:AB$26,$R$4:$R$26)*($R5-COUNTIF(BL$4:BL5,"Hold"))+INTERCEPT(AB$4:AB$26,$R$4:$R$26)),NA())</f>
        <v>#N/A</v>
      </c>
      <c r="AO5" s="51" t="e">
        <f>IFERROR(IF(COUNT($U$4:$U5)&lt;&gt;AO$2,NA(),SLOPE(AC$4:AC$26,$R$4:$R$26)*($R5-COUNTIF(BM$4:BM5,"Hold"))+INTERCEPT(AC$4:AC$26,$R$4:$R$26)),NA())</f>
        <v>#N/A</v>
      </c>
      <c r="AP5" s="51" t="e">
        <f>IFERROR(IF(COUNT($U$4:$U5)&lt;&gt;AP$2,NA(),SLOPE(AD$4:AD$26,$R$4:$R$26)*($R5-COUNTIF(BN$4:BN5,"Hold"))+INTERCEPT(AD$4:AD$26,$R$4:$R$26)),NA())</f>
        <v>#N/A</v>
      </c>
      <c r="AQ5" s="51" t="e">
        <f>IFERROR(IF(COUNT($U$4:$U5)&lt;&gt;AQ$2,NA(),SLOPE(AE$4:AE$26,$R$4:$R$26)*($R5-COUNTIF(BO$4:BO5,"Hold"))+INTERCEPT(AE$4:AE$26,$R$4:$R$26)),NA())</f>
        <v>#N/A</v>
      </c>
      <c r="AR5" s="51" t="e">
        <f>IFERROR(IF(COUNT($U$4:$U5)&lt;&gt;AR$2,NA(),SLOPE(AF$4:AF$26,$R$4:$R$26)*($R5-COUNTIF(BP$4:BP5,"Hold"))+INTERCEPT(AF$4:AF$26,$R$4:$R$26)),NA())</f>
        <v>#N/A</v>
      </c>
      <c r="AS5" s="51" t="e">
        <f>IFERROR(IF(COUNT($U$4:$U5)&lt;&gt;AS$2,NA(),SLOPE(AG$4:AG$26,$R$4:$R$26)*($R5-COUNTIF(BQ$4:BQ5,"Hold"))+INTERCEPT(AG$4:AG$26,$R$4:$R$26)),NA())</f>
        <v>#N/A</v>
      </c>
      <c r="AT5" s="51" t="e">
        <f>IFERROR(IF(COUNT($U$4:$U5)&lt;&gt;AT$2,NA(),SLOPE(AH$4:AH$26,$R$4:$R$26)*($R5-COUNTIF(BR$4:BR5,"Hold"))+INTERCEPT(AH$4:AH$26,$R$4:$R$26)),NA())</f>
        <v>#N/A</v>
      </c>
      <c r="AU5" s="51" t="e">
        <f>IFERROR(IF(COUNT($U$4:$U5)&lt;&gt;AU$2,NA(),SLOPE(AI$4:AI$26,$R$4:$R$26)*($R5-COUNTIF(BS$4:BS5,"Hold"))+INTERCEPT(AI$4:AI$26,$R$4:$R$26)),NA())</f>
        <v>#N/A</v>
      </c>
      <c r="AV5" s="57" t="e">
        <f>IF(AND(ISNUMBER($U5),COUNT($U$4:$U5)=AV$2),$G5,IF($H5="Hold",AV4,IF(COUNT($U$4:$U5)=AV$2,$V5+AV4,NA())))</f>
        <v>#N/A</v>
      </c>
      <c r="AW5" s="57" t="e">
        <f>IF(AND(ISNUMBER($U5),COUNT($U$4:$U5)=AW$2),$G5,IF($H5="Hold",AW4,IF(COUNT($U$4:$U5)=AW$2,$V5+AW4,NA())))</f>
        <v>#N/A</v>
      </c>
      <c r="AX5" s="57" t="e">
        <f>IF(AND(ISNUMBER($U5),COUNT($U$4:$U5)=AX$2),$G5,IF($H5="Hold",AX4,IF(COUNT($U$4:$U5)=AX$2,$V5+AX4,NA())))</f>
        <v>#N/A</v>
      </c>
      <c r="AY5" s="57" t="e">
        <f>IF(AND(ISNUMBER($U5),COUNT($U$4:$U5)=AY$2),$G5,IF($H5="Hold",AY4,IF(COUNT($U$4:$U5)=AY$2,$V5+AY4,NA())))</f>
        <v>#N/A</v>
      </c>
      <c r="AZ5" s="57" t="e">
        <f>IF(AND(ISNUMBER($U5),COUNT($U$4:$U5)=AZ$2),$G5,IF($H5="Hold",AZ4,IF(COUNT($U$4:$U5)=AZ$2,$V5+AZ4,NA())))</f>
        <v>#N/A</v>
      </c>
      <c r="BA5" s="57" t="e">
        <f>IF(AND(ISNUMBER($U5),COUNT($U$4:$U5)=BA$2),$G5,IF($H5="Hold",BA4,IF(COUNT($U$4:$U5)=BA$2,$V5+BA4,NA())))</f>
        <v>#N/A</v>
      </c>
      <c r="BB5" s="57" t="e">
        <f>IF(AND(ISNUMBER($U5),COUNT($U$4:$U5)=BB$2),$G5,IF($H5="Hold",BB4,IF(COUNT($U$4:$U5)=BB$2,$V5+BB4,NA())))</f>
        <v>#N/A</v>
      </c>
      <c r="BC5" s="57" t="e">
        <f>IF(AND(ISNUMBER($U5),COUNT($U$4:$U5)=BC$2),$G5,IF($H5="Hold",BC4,IF(COUNT($U$4:$U5)=BC$2,$V5+BC4,NA())))</f>
        <v>#N/A</v>
      </c>
      <c r="BD5" s="57" t="e">
        <f>IF(AND(ISNUMBER($U5),COUNT($U$4:$U5)=BD$2),$G5,IF($H5="Hold",BD4,IF(COUNT($U$4:$U5)=BD$2,$V5+BD4,NA())))</f>
        <v>#N/A</v>
      </c>
      <c r="BE5" s="57" t="e">
        <f>IF(AND(ISNUMBER($U5),COUNT($U$4:$U5)=BE$2),$G5,IF($H5="Hold",BE4,IF(COUNT($U$4:$U5)=BE$2,$V5+BE4,NA())))</f>
        <v>#N/A</v>
      </c>
      <c r="BF5" s="57" t="e">
        <f>IF(AND(ISNUMBER($U5),COUNT($U$4:$U5)=BF$2),$G5,IF($H5="Hold",BF4,IF(COUNT($U$4:$U5)=BF$2,$V5+BF4,NA())))</f>
        <v>#N/A</v>
      </c>
      <c r="BG5" s="57" t="e">
        <f>IF(AND(ISNUMBER($U5),COUNT($U$4:$U5)=BG$2),$G5,IF($H5="Hold",BG4,IF(COUNT($U$4:$U5)=BG$2,$V5+BG4,NA())))</f>
        <v>#N/A</v>
      </c>
      <c r="BH5" s="55" t="e">
        <f>IF(AND(COUNT($U$4:$U5)=BH$2,$H5="Hold"),"Hold",NA())</f>
        <v>#N/A</v>
      </c>
      <c r="BI5" s="55" t="e">
        <f>IF(AND(COUNT($U$4:$U5)=BI$2,$H5="Hold"),"Hold",NA())</f>
        <v>#N/A</v>
      </c>
      <c r="BJ5" s="55" t="e">
        <f>IF(AND(COUNT($U$4:$U5)=BJ$2,$H5="Hold"),"Hold",NA())</f>
        <v>#N/A</v>
      </c>
      <c r="BK5" s="55" t="e">
        <f>IF(AND(COUNT($U$4:$U5)=BK$2,$H5="Hold"),"Hold",NA())</f>
        <v>#N/A</v>
      </c>
      <c r="BL5" s="55" t="e">
        <f>IF(AND(COUNT($U$4:$U5)=BL$2,$H5="Hold"),"Hold",NA())</f>
        <v>#N/A</v>
      </c>
      <c r="BM5" s="55" t="e">
        <f>IF(AND(COUNT($U$4:$U5)=BM$2,$H5="Hold"),"Hold",NA())</f>
        <v>#N/A</v>
      </c>
      <c r="BN5" s="55" t="e">
        <f>IF(AND(COUNT($U$4:$U5)=BN$2,$H5="Hold"),"Hold",NA())</f>
        <v>#N/A</v>
      </c>
      <c r="BO5" s="55" t="e">
        <f>IF(AND(COUNT($U$4:$U5)=BO$2,$H5="Hold"),"Hold",NA())</f>
        <v>#N/A</v>
      </c>
      <c r="BP5" s="55" t="e">
        <f>IF(AND(COUNT($U$4:$U5)=BP$2,$H5="Hold"),"Hold",NA())</f>
        <v>#N/A</v>
      </c>
      <c r="BQ5" s="55" t="e">
        <f>IF(AND(COUNT($U$4:$U5)=BQ$2,$H5="Hold"),"Hold",NA())</f>
        <v>#N/A</v>
      </c>
      <c r="BR5" s="55" t="e">
        <f>IF(AND(COUNT($U$4:$U5)=BR$2,$H5="Hold"),"Hold",NA())</f>
        <v>#N/A</v>
      </c>
      <c r="BS5" s="55" t="e">
        <f>IF(AND(COUNT($U$4:$U5)=BS$2,$H5="Hold"),"Hold",NA())</f>
        <v>#N/A</v>
      </c>
    </row>
    <row r="6" spans="1:73" s="94" customFormat="1" ht="18.75" customHeight="1" thickTop="1" x14ac:dyDescent="0.25">
      <c r="B6" s="22"/>
      <c r="C6" s="95"/>
      <c r="D6" s="9">
        <f t="shared" ref="D6:D26" si="2">D5+2</f>
        <v>4</v>
      </c>
      <c r="E6" s="10">
        <f t="shared" ref="E6:E26" si="3">E5+14</f>
        <v>42618</v>
      </c>
      <c r="F6" s="5" t="str">
        <f>IFERROR(IF(COUNT(G$4:G6)=0,"",IF(H6="Hold",F5,IF(ISNUMBER(U6),G6,F5+V6))),"")</f>
        <v/>
      </c>
      <c r="G6" s="13"/>
      <c r="H6" s="27"/>
      <c r="I6" s="17"/>
      <c r="J6" s="93"/>
      <c r="K6" s="34"/>
      <c r="L6" s="74"/>
      <c r="M6" s="74"/>
      <c r="N6" s="75"/>
      <c r="O6" s="75"/>
      <c r="P6" s="35"/>
      <c r="R6" s="46">
        <v>3</v>
      </c>
      <c r="S6" s="47" t="e">
        <f t="shared" si="0"/>
        <v>#N/A</v>
      </c>
      <c r="T6" s="47" t="s">
        <v>66</v>
      </c>
      <c r="U6" s="52" t="str">
        <f>IF(H6="30 Mins",$N$19,IF(H6="45 Mins",$N$20,IF(H6="60 Mins",$N$21,IF(H6="Alt 1",$N$22,IF(H6="Alt 2",$N$23,IF(H6="Alt 3",$N$24,IF(H6="Alt 4",$N$25,IF(H6="Alt 5",#REF!,IF(H6="Change",V5,"")))))))))</f>
        <v/>
      </c>
      <c r="V6" s="53" t="e">
        <f>IF(COUNT(U$4:U6)=0,NA(),IF(ISNUMBER(U6),U6,V5))</f>
        <v>#N/A</v>
      </c>
      <c r="W6" s="48" t="e">
        <f t="shared" si="1"/>
        <v>#N/A</v>
      </c>
      <c r="X6" s="72" t="str">
        <f>IF(AND(ISNUMBER($S6),COUNT($U$4:$U6)=X$2),$S6,"")</f>
        <v/>
      </c>
      <c r="Y6" s="72" t="str">
        <f>IF(AND(ISNUMBER($S6),COUNT($U$4:$U6)=Y$2),$S6,"")</f>
        <v/>
      </c>
      <c r="Z6" s="72" t="str">
        <f>IF(AND(ISNUMBER($S6),COUNT($U$4:$U6)=Z$2),$S6,"")</f>
        <v/>
      </c>
      <c r="AA6" s="72" t="str">
        <f>IF(AND(ISNUMBER($S6),COUNT($U$4:$U6)=AA$2),$S6,"")</f>
        <v/>
      </c>
      <c r="AB6" s="72" t="str">
        <f>IF(AND(ISNUMBER($S6),COUNT($U$4:$U6)=AB$2),$S6,"")</f>
        <v/>
      </c>
      <c r="AC6" s="72" t="str">
        <f>IF(AND(ISNUMBER($S6),COUNT($U$4:$U6)=AC$2),$S6,"")</f>
        <v/>
      </c>
      <c r="AD6" s="72" t="str">
        <f>IF(AND(ISNUMBER($S6),COUNT($U$4:$U6)=AD$2),$S6,"")</f>
        <v/>
      </c>
      <c r="AE6" s="72" t="str">
        <f>IF(AND(ISNUMBER($S6),COUNT($U$4:$U6)=AE$2),$S6,"")</f>
        <v/>
      </c>
      <c r="AF6" s="72" t="str">
        <f>IF(AND(ISNUMBER($S6),COUNT($U$4:$U6)=AF$2),$S6,"")</f>
        <v/>
      </c>
      <c r="AG6" s="72" t="str">
        <f>IF(AND(ISNUMBER($S6),COUNT($U$4:$U6)=AG$2),$S6,"")</f>
        <v/>
      </c>
      <c r="AH6" s="72" t="str">
        <f>IF(AND(ISNUMBER($S6),COUNT($U$4:$U6)=AH$2),$S6,"")</f>
        <v/>
      </c>
      <c r="AI6" s="72" t="str">
        <f>IF(AND(ISNUMBER($S6),COUNT($U$4:$U6)=AI$2),$S6,"")</f>
        <v/>
      </c>
      <c r="AJ6" s="51" t="e">
        <f>IFERROR(IF(COUNT($U$4:$U6)&lt;&gt;AJ$2,NA(),SLOPE(X$4:X$26,$R$4:$R$26)*($R6-COUNTIF(BH$4:BH6,"Hold"))+INTERCEPT(X$4:X$26,$R$4:$R$26)),NA())</f>
        <v>#N/A</v>
      </c>
      <c r="AK6" s="51" t="e">
        <f>IFERROR(IF(COUNT($U$4:$U6)&lt;&gt;AK$2,NA(),SLOPE(Y$4:Y$26,$R$4:$R$26)*($R6-COUNTIF(BI$4:BI6,"Hold"))+INTERCEPT(Y$4:Y$26,$R$4:$R$26)),NA())</f>
        <v>#N/A</v>
      </c>
      <c r="AL6" s="51" t="e">
        <f>IFERROR(IF(COUNT($U$4:$U6)&lt;&gt;AL$2,NA(),SLOPE(Z$4:Z$26,$R$4:$R$26)*($R6-COUNTIF(BJ$4:BJ6,"Hold"))+INTERCEPT(Z$4:Z$26,$R$4:$R$26)),NA())</f>
        <v>#N/A</v>
      </c>
      <c r="AM6" s="51" t="e">
        <f>IFERROR(IF(COUNT($U$4:$U6)&lt;&gt;AM$2,NA(),SLOPE(AA$4:AA$26,$R$4:$R$26)*($R6-COUNTIF(BK$4:BK6,"Hold"))+INTERCEPT(AA$4:AA$26,$R$4:$R$26)),NA())</f>
        <v>#N/A</v>
      </c>
      <c r="AN6" s="51" t="e">
        <f>IFERROR(IF(COUNT($U$4:$U6)&lt;&gt;AN$2,NA(),SLOPE(AB$4:AB$26,$R$4:$R$26)*($R6-COUNTIF(BL$4:BL6,"Hold"))+INTERCEPT(AB$4:AB$26,$R$4:$R$26)),NA())</f>
        <v>#N/A</v>
      </c>
      <c r="AO6" s="51" t="e">
        <f>IFERROR(IF(COUNT($U$4:$U6)&lt;&gt;AO$2,NA(),SLOPE(AC$4:AC$26,$R$4:$R$26)*($R6-COUNTIF(BM$4:BM6,"Hold"))+INTERCEPT(AC$4:AC$26,$R$4:$R$26)),NA())</f>
        <v>#N/A</v>
      </c>
      <c r="AP6" s="51" t="e">
        <f>IFERROR(IF(COUNT($U$4:$U6)&lt;&gt;AP$2,NA(),SLOPE(AD$4:AD$26,$R$4:$R$26)*($R6-COUNTIF(BN$4:BN6,"Hold"))+INTERCEPT(AD$4:AD$26,$R$4:$R$26)),NA())</f>
        <v>#N/A</v>
      </c>
      <c r="AQ6" s="51" t="e">
        <f>IFERROR(IF(COUNT($U$4:$U6)&lt;&gt;AQ$2,NA(),SLOPE(AE$4:AE$26,$R$4:$R$26)*($R6-COUNTIF(BO$4:BO6,"Hold"))+INTERCEPT(AE$4:AE$26,$R$4:$R$26)),NA())</f>
        <v>#N/A</v>
      </c>
      <c r="AR6" s="51" t="e">
        <f>IFERROR(IF(COUNT($U$4:$U6)&lt;&gt;AR$2,NA(),SLOPE(AF$4:AF$26,$R$4:$R$26)*($R6-COUNTIF(BP$4:BP6,"Hold"))+INTERCEPT(AF$4:AF$26,$R$4:$R$26)),NA())</f>
        <v>#N/A</v>
      </c>
      <c r="AS6" s="51" t="e">
        <f>IFERROR(IF(COUNT($U$4:$U6)&lt;&gt;AS$2,NA(),SLOPE(AG$4:AG$26,$R$4:$R$26)*($R6-COUNTIF(BQ$4:BQ6,"Hold"))+INTERCEPT(AG$4:AG$26,$R$4:$R$26)),NA())</f>
        <v>#N/A</v>
      </c>
      <c r="AT6" s="51" t="e">
        <f>IFERROR(IF(COUNT($U$4:$U6)&lt;&gt;AT$2,NA(),SLOPE(AH$4:AH$26,$R$4:$R$26)*($R6-COUNTIF(BR$4:BR6,"Hold"))+INTERCEPT(AH$4:AH$26,$R$4:$R$26)),NA())</f>
        <v>#N/A</v>
      </c>
      <c r="AU6" s="51" t="e">
        <f>IFERROR(IF(COUNT($U$4:$U6)&lt;&gt;AU$2,NA(),SLOPE(AI$4:AI$26,$R$4:$R$26)*($R6-COUNTIF(BS$4:BS6,"Hold"))+INTERCEPT(AI$4:AI$26,$R$4:$R$26)),NA())</f>
        <v>#N/A</v>
      </c>
      <c r="AV6" s="57" t="e">
        <f>IF(AND(ISNUMBER($U6),COUNT($U$4:$U6)=AV$2),$G6,IF($H6="Hold",AV5,IF(COUNT($U$4:$U6)=AV$2,$V6+AV5,NA())))</f>
        <v>#N/A</v>
      </c>
      <c r="AW6" s="57" t="e">
        <f>IF(AND(ISNUMBER($U6),COUNT($U$4:$U6)=AW$2),$G6,IF($H6="Hold",AW5,IF(COUNT($U$4:$U6)=AW$2,$V6+AW5,NA())))</f>
        <v>#N/A</v>
      </c>
      <c r="AX6" s="57" t="e">
        <f>IF(AND(ISNUMBER($U6),COUNT($U$4:$U6)=AX$2),$G6,IF($H6="Hold",AX5,IF(COUNT($U$4:$U6)=AX$2,$V6+AX5,NA())))</f>
        <v>#N/A</v>
      </c>
      <c r="AY6" s="57" t="e">
        <f>IF(AND(ISNUMBER($U6),COUNT($U$4:$U6)=AY$2),$G6,IF($H6="Hold",AY5,IF(COUNT($U$4:$U6)=AY$2,$V6+AY5,NA())))</f>
        <v>#N/A</v>
      </c>
      <c r="AZ6" s="57" t="e">
        <f>IF(AND(ISNUMBER($U6),COUNT($U$4:$U6)=AZ$2),$G6,IF($H6="Hold",AZ5,IF(COUNT($U$4:$U6)=AZ$2,$V6+AZ5,NA())))</f>
        <v>#N/A</v>
      </c>
      <c r="BA6" s="57" t="e">
        <f>IF(AND(ISNUMBER($U6),COUNT($U$4:$U6)=BA$2),$G6,IF($H6="Hold",BA5,IF(COUNT($U$4:$U6)=BA$2,$V6+BA5,NA())))</f>
        <v>#N/A</v>
      </c>
      <c r="BB6" s="57" t="e">
        <f>IF(AND(ISNUMBER($U6),COUNT($U$4:$U6)=BB$2),$G6,IF($H6="Hold",BB5,IF(COUNT($U$4:$U6)=BB$2,$V6+BB5,NA())))</f>
        <v>#N/A</v>
      </c>
      <c r="BC6" s="57" t="e">
        <f>IF(AND(ISNUMBER($U6),COUNT($U$4:$U6)=BC$2),$G6,IF($H6="Hold",BC5,IF(COUNT($U$4:$U6)=BC$2,$V6+BC5,NA())))</f>
        <v>#N/A</v>
      </c>
      <c r="BD6" s="57" t="e">
        <f>IF(AND(ISNUMBER($U6),COUNT($U$4:$U6)=BD$2),$G6,IF($H6="Hold",BD5,IF(COUNT($U$4:$U6)=BD$2,$V6+BD5,NA())))</f>
        <v>#N/A</v>
      </c>
      <c r="BE6" s="57" t="e">
        <f>IF(AND(ISNUMBER($U6),COUNT($U$4:$U6)=BE$2),$G6,IF($H6="Hold",BE5,IF(COUNT($U$4:$U6)=BE$2,$V6+BE5,NA())))</f>
        <v>#N/A</v>
      </c>
      <c r="BF6" s="57" t="e">
        <f>IF(AND(ISNUMBER($U6),COUNT($U$4:$U6)=BF$2),$G6,IF($H6="Hold",BF5,IF(COUNT($U$4:$U6)=BF$2,$V6+BF5,NA())))</f>
        <v>#N/A</v>
      </c>
      <c r="BG6" s="57" t="e">
        <f>IF(AND(ISNUMBER($U6),COUNT($U$4:$U6)=BG$2),$G6,IF($H6="Hold",BG5,IF(COUNT($U$4:$U6)=BG$2,$V6+BG5,NA())))</f>
        <v>#N/A</v>
      </c>
      <c r="BH6" s="55" t="e">
        <f>IF(AND(COUNT($U$4:$U6)=BH$2,$H6="Hold"),"Hold",NA())</f>
        <v>#N/A</v>
      </c>
      <c r="BI6" s="55" t="e">
        <f>IF(AND(COUNT($U$4:$U6)=BI$2,$H6="Hold"),"Hold",NA())</f>
        <v>#N/A</v>
      </c>
      <c r="BJ6" s="55" t="e">
        <f>IF(AND(COUNT($U$4:$U6)=BJ$2,$H6="Hold"),"Hold",NA())</f>
        <v>#N/A</v>
      </c>
      <c r="BK6" s="55" t="e">
        <f>IF(AND(COUNT($U$4:$U6)=BK$2,$H6="Hold"),"Hold",NA())</f>
        <v>#N/A</v>
      </c>
      <c r="BL6" s="55" t="e">
        <f>IF(AND(COUNT($U$4:$U6)=BL$2,$H6="Hold"),"Hold",NA())</f>
        <v>#N/A</v>
      </c>
      <c r="BM6" s="55" t="e">
        <f>IF(AND(COUNT($U$4:$U6)=BM$2,$H6="Hold"),"Hold",NA())</f>
        <v>#N/A</v>
      </c>
      <c r="BN6" s="55" t="e">
        <f>IF(AND(COUNT($U$4:$U6)=BN$2,$H6="Hold"),"Hold",NA())</f>
        <v>#N/A</v>
      </c>
      <c r="BO6" s="55" t="e">
        <f>IF(AND(COUNT($U$4:$U6)=BO$2,$H6="Hold"),"Hold",NA())</f>
        <v>#N/A</v>
      </c>
      <c r="BP6" s="55" t="e">
        <f>IF(AND(COUNT($U$4:$U6)=BP$2,$H6="Hold"),"Hold",NA())</f>
        <v>#N/A</v>
      </c>
      <c r="BQ6" s="55" t="e">
        <f>IF(AND(COUNT($U$4:$U6)=BQ$2,$H6="Hold"),"Hold",NA())</f>
        <v>#N/A</v>
      </c>
      <c r="BR6" s="55" t="e">
        <f>IF(AND(COUNT($U$4:$U6)=BR$2,$H6="Hold"),"Hold",NA())</f>
        <v>#N/A</v>
      </c>
      <c r="BS6" s="55" t="e">
        <f>IF(AND(COUNT($U$4:$U6)=BS$2,$H6="Hold"),"Hold",NA())</f>
        <v>#N/A</v>
      </c>
    </row>
    <row r="7" spans="1:73" s="94" customFormat="1" ht="18.75" customHeight="1" x14ac:dyDescent="0.25">
      <c r="B7" s="22"/>
      <c r="C7" s="95"/>
      <c r="D7" s="9">
        <f t="shared" si="2"/>
        <v>6</v>
      </c>
      <c r="E7" s="10">
        <f t="shared" si="3"/>
        <v>42632</v>
      </c>
      <c r="F7" s="5" t="str">
        <f>IFERROR(IF(COUNT(G$4:G7)=0,"",IF(H7="Hold",F6,IF(ISNUMBER(U7),G7,F6+V7))),"")</f>
        <v/>
      </c>
      <c r="G7" s="13"/>
      <c r="H7" s="27"/>
      <c r="I7" s="17"/>
      <c r="J7" s="93"/>
      <c r="K7" s="34"/>
      <c r="L7" s="158" t="s">
        <v>61</v>
      </c>
      <c r="M7" s="158"/>
      <c r="N7" s="158"/>
      <c r="O7" s="158"/>
      <c r="P7" s="36"/>
      <c r="R7" s="46">
        <v>4</v>
      </c>
      <c r="S7" s="47" t="e">
        <f t="shared" si="0"/>
        <v>#N/A</v>
      </c>
      <c r="T7" s="47" t="s">
        <v>67</v>
      </c>
      <c r="U7" s="52" t="str">
        <f>IF(H7="30 Mins",$N$19,IF(H7="45 Mins",$N$20,IF(H7="60 Mins",$N$21,IF(H7="Alt 1",$N$22,IF(H7="Alt 2",$N$23,IF(H7="Alt 3",$N$24,IF(H7="Alt 4",$N$25,IF(H7="Alt 5",#REF!,IF(H7="Change",V6,"")))))))))</f>
        <v/>
      </c>
      <c r="V7" s="53" t="e">
        <f>IF(COUNT(U$4:U7)=0,NA(),IF(ISNUMBER(U7),U7,V6))</f>
        <v>#N/A</v>
      </c>
      <c r="W7" s="48" t="e">
        <f t="shared" si="1"/>
        <v>#N/A</v>
      </c>
      <c r="X7" s="72" t="str">
        <f>IF(AND(ISNUMBER($S7),COUNT($U$4:$U7)=X$2),$S7,"")</f>
        <v/>
      </c>
      <c r="Y7" s="72" t="str">
        <f>IF(AND(ISNUMBER($S7),COUNT($U$4:$U7)=Y$2),$S7,"")</f>
        <v/>
      </c>
      <c r="Z7" s="72" t="str">
        <f>IF(AND(ISNUMBER($S7),COUNT($U$4:$U7)=Z$2),$S7,"")</f>
        <v/>
      </c>
      <c r="AA7" s="72" t="str">
        <f>IF(AND(ISNUMBER($S7),COUNT($U$4:$U7)=AA$2),$S7,"")</f>
        <v/>
      </c>
      <c r="AB7" s="72" t="str">
        <f>IF(AND(ISNUMBER($S7),COUNT($U$4:$U7)=AB$2),$S7,"")</f>
        <v/>
      </c>
      <c r="AC7" s="72" t="str">
        <f>IF(AND(ISNUMBER($S7),COUNT($U$4:$U7)=AC$2),$S7,"")</f>
        <v/>
      </c>
      <c r="AD7" s="72" t="str">
        <f>IF(AND(ISNUMBER($S7),COUNT($U$4:$U7)=AD$2),$S7,"")</f>
        <v/>
      </c>
      <c r="AE7" s="72" t="str">
        <f>IF(AND(ISNUMBER($S7),COUNT($U$4:$U7)=AE$2),$S7,"")</f>
        <v/>
      </c>
      <c r="AF7" s="72" t="str">
        <f>IF(AND(ISNUMBER($S7),COUNT($U$4:$U7)=AF$2),$S7,"")</f>
        <v/>
      </c>
      <c r="AG7" s="72" t="str">
        <f>IF(AND(ISNUMBER($S7),COUNT($U$4:$U7)=AG$2),$S7,"")</f>
        <v/>
      </c>
      <c r="AH7" s="72" t="str">
        <f>IF(AND(ISNUMBER($S7),COUNT($U$4:$U7)=AH$2),$S7,"")</f>
        <v/>
      </c>
      <c r="AI7" s="72" t="str">
        <f>IF(AND(ISNUMBER($S7),COUNT($U$4:$U7)=AI$2),$S7,"")</f>
        <v/>
      </c>
      <c r="AJ7" s="51" t="e">
        <f>IFERROR(IF(COUNT($U$4:$U7)&lt;&gt;AJ$2,NA(),SLOPE(X$4:X$26,$R$4:$R$26)*($R7-COUNTIF(BH$4:BH7,"Hold"))+INTERCEPT(X$4:X$26,$R$4:$R$26)),NA())</f>
        <v>#N/A</v>
      </c>
      <c r="AK7" s="51" t="e">
        <f>IFERROR(IF(COUNT($U$4:$U7)&lt;&gt;AK$2,NA(),SLOPE(Y$4:Y$26,$R$4:$R$26)*($R7-COUNTIF(BI$4:BI7,"Hold"))+INTERCEPT(Y$4:Y$26,$R$4:$R$26)),NA())</f>
        <v>#N/A</v>
      </c>
      <c r="AL7" s="51" t="e">
        <f>IFERROR(IF(COUNT($U$4:$U7)&lt;&gt;AL$2,NA(),SLOPE(Z$4:Z$26,$R$4:$R$26)*($R7-COUNTIF(BJ$4:BJ7,"Hold"))+INTERCEPT(Z$4:Z$26,$R$4:$R$26)),NA())</f>
        <v>#N/A</v>
      </c>
      <c r="AM7" s="51" t="e">
        <f>IFERROR(IF(COUNT($U$4:$U7)&lt;&gt;AM$2,NA(),SLOPE(AA$4:AA$26,$R$4:$R$26)*($R7-COUNTIF(BK$4:BK7,"Hold"))+INTERCEPT(AA$4:AA$26,$R$4:$R$26)),NA())</f>
        <v>#N/A</v>
      </c>
      <c r="AN7" s="51" t="e">
        <f>IFERROR(IF(COUNT($U$4:$U7)&lt;&gt;AN$2,NA(),SLOPE(AB$4:AB$26,$R$4:$R$26)*($R7-COUNTIF(BL$4:BL7,"Hold"))+INTERCEPT(AB$4:AB$26,$R$4:$R$26)),NA())</f>
        <v>#N/A</v>
      </c>
      <c r="AO7" s="51" t="e">
        <f>IFERROR(IF(COUNT($U$4:$U7)&lt;&gt;AO$2,NA(),SLOPE(AC$4:AC$26,$R$4:$R$26)*($R7-COUNTIF(BM$4:BM7,"Hold"))+INTERCEPT(AC$4:AC$26,$R$4:$R$26)),NA())</f>
        <v>#N/A</v>
      </c>
      <c r="AP7" s="51" t="e">
        <f>IFERROR(IF(COUNT($U$4:$U7)&lt;&gt;AP$2,NA(),SLOPE(AD$4:AD$26,$R$4:$R$26)*($R7-COUNTIF(BN$4:BN7,"Hold"))+INTERCEPT(AD$4:AD$26,$R$4:$R$26)),NA())</f>
        <v>#N/A</v>
      </c>
      <c r="AQ7" s="51" t="e">
        <f>IFERROR(IF(COUNT($U$4:$U7)&lt;&gt;AQ$2,NA(),SLOPE(AE$4:AE$26,$R$4:$R$26)*($R7-COUNTIF(BO$4:BO7,"Hold"))+INTERCEPT(AE$4:AE$26,$R$4:$R$26)),NA())</f>
        <v>#N/A</v>
      </c>
      <c r="AR7" s="51" t="e">
        <f>IFERROR(IF(COUNT($U$4:$U7)&lt;&gt;AR$2,NA(),SLOPE(AF$4:AF$26,$R$4:$R$26)*($R7-COUNTIF(BP$4:BP7,"Hold"))+INTERCEPT(AF$4:AF$26,$R$4:$R$26)),NA())</f>
        <v>#N/A</v>
      </c>
      <c r="AS7" s="51" t="e">
        <f>IFERROR(IF(COUNT($U$4:$U7)&lt;&gt;AS$2,NA(),SLOPE(AG$4:AG$26,$R$4:$R$26)*($R7-COUNTIF(BQ$4:BQ7,"Hold"))+INTERCEPT(AG$4:AG$26,$R$4:$R$26)),NA())</f>
        <v>#N/A</v>
      </c>
      <c r="AT7" s="51" t="e">
        <f>IFERROR(IF(COUNT($U$4:$U7)&lt;&gt;AT$2,NA(),SLOPE(AH$4:AH$26,$R$4:$R$26)*($R7-COUNTIF(BR$4:BR7,"Hold"))+INTERCEPT(AH$4:AH$26,$R$4:$R$26)),NA())</f>
        <v>#N/A</v>
      </c>
      <c r="AU7" s="51" t="e">
        <f>IFERROR(IF(COUNT($U$4:$U7)&lt;&gt;AU$2,NA(),SLOPE(AI$4:AI$26,$R$4:$R$26)*($R7-COUNTIF(BS$4:BS7,"Hold"))+INTERCEPT(AI$4:AI$26,$R$4:$R$26)),NA())</f>
        <v>#N/A</v>
      </c>
      <c r="AV7" s="57" t="e">
        <f>IF(AND(ISNUMBER($U7),COUNT($U$4:$U7)=AV$2),$G7,IF($H7="Hold",AV6,IF(COUNT($U$4:$U7)=AV$2,$V7+AV6,NA())))</f>
        <v>#N/A</v>
      </c>
      <c r="AW7" s="57" t="e">
        <f>IF(AND(ISNUMBER($U7),COUNT($U$4:$U7)=AW$2),$G7,IF($H7="Hold",AW6,IF(COUNT($U$4:$U7)=AW$2,$V7+AW6,NA())))</f>
        <v>#N/A</v>
      </c>
      <c r="AX7" s="57" t="e">
        <f>IF(AND(ISNUMBER($U7),COUNT($U$4:$U7)=AX$2),$G7,IF($H7="Hold",AX6,IF(COUNT($U$4:$U7)=AX$2,$V7+AX6,NA())))</f>
        <v>#N/A</v>
      </c>
      <c r="AY7" s="57" t="e">
        <f>IF(AND(ISNUMBER($U7),COUNT($U$4:$U7)=AY$2),$G7,IF($H7="Hold",AY6,IF(COUNT($U$4:$U7)=AY$2,$V7+AY6,NA())))</f>
        <v>#N/A</v>
      </c>
      <c r="AZ7" s="57" t="e">
        <f>IF(AND(ISNUMBER($U7),COUNT($U$4:$U7)=AZ$2),$G7,IF($H7="Hold",AZ6,IF(COUNT($U$4:$U7)=AZ$2,$V7+AZ6,NA())))</f>
        <v>#N/A</v>
      </c>
      <c r="BA7" s="57" t="e">
        <f>IF(AND(ISNUMBER($U7),COUNT($U$4:$U7)=BA$2),$G7,IF($H7="Hold",BA6,IF(COUNT($U$4:$U7)=BA$2,$V7+BA6,NA())))</f>
        <v>#N/A</v>
      </c>
      <c r="BB7" s="57" t="e">
        <f>IF(AND(ISNUMBER($U7),COUNT($U$4:$U7)=BB$2),$G7,IF($H7="Hold",BB6,IF(COUNT($U$4:$U7)=BB$2,$V7+BB6,NA())))</f>
        <v>#N/A</v>
      </c>
      <c r="BC7" s="57" t="e">
        <f>IF(AND(ISNUMBER($U7),COUNT($U$4:$U7)=BC$2),$G7,IF($H7="Hold",BC6,IF(COUNT($U$4:$U7)=BC$2,$V7+BC6,NA())))</f>
        <v>#N/A</v>
      </c>
      <c r="BD7" s="57" t="e">
        <f>IF(AND(ISNUMBER($U7),COUNT($U$4:$U7)=BD$2),$G7,IF($H7="Hold",BD6,IF(COUNT($U$4:$U7)=BD$2,$V7+BD6,NA())))</f>
        <v>#N/A</v>
      </c>
      <c r="BE7" s="57" t="e">
        <f>IF(AND(ISNUMBER($U7),COUNT($U$4:$U7)=BE$2),$G7,IF($H7="Hold",BE6,IF(COUNT($U$4:$U7)=BE$2,$V7+BE6,NA())))</f>
        <v>#N/A</v>
      </c>
      <c r="BF7" s="57" t="e">
        <f>IF(AND(ISNUMBER($U7),COUNT($U$4:$U7)=BF$2),$G7,IF($H7="Hold",BF6,IF(COUNT($U$4:$U7)=BF$2,$V7+BF6,NA())))</f>
        <v>#N/A</v>
      </c>
      <c r="BG7" s="57" t="e">
        <f>IF(AND(ISNUMBER($U7),COUNT($U$4:$U7)=BG$2),$G7,IF($H7="Hold",BG6,IF(COUNT($U$4:$U7)=BG$2,$V7+BG6,NA())))</f>
        <v>#N/A</v>
      </c>
      <c r="BH7" s="55" t="e">
        <f>IF(AND(COUNT($U$4:$U7)=BH$2,$H7="Hold"),"Hold",NA())</f>
        <v>#N/A</v>
      </c>
      <c r="BI7" s="55" t="e">
        <f>IF(AND(COUNT($U$4:$U7)=BI$2,$H7="Hold"),"Hold",NA())</f>
        <v>#N/A</v>
      </c>
      <c r="BJ7" s="55" t="e">
        <f>IF(AND(COUNT($U$4:$U7)=BJ$2,$H7="Hold"),"Hold",NA())</f>
        <v>#N/A</v>
      </c>
      <c r="BK7" s="55" t="e">
        <f>IF(AND(COUNT($U$4:$U7)=BK$2,$H7="Hold"),"Hold",NA())</f>
        <v>#N/A</v>
      </c>
      <c r="BL7" s="55" t="e">
        <f>IF(AND(COUNT($U$4:$U7)=BL$2,$H7="Hold"),"Hold",NA())</f>
        <v>#N/A</v>
      </c>
      <c r="BM7" s="55" t="e">
        <f>IF(AND(COUNT($U$4:$U7)=BM$2,$H7="Hold"),"Hold",NA())</f>
        <v>#N/A</v>
      </c>
      <c r="BN7" s="55" t="e">
        <f>IF(AND(COUNT($U$4:$U7)=BN$2,$H7="Hold"),"Hold",NA())</f>
        <v>#N/A</v>
      </c>
      <c r="BO7" s="55" t="e">
        <f>IF(AND(COUNT($U$4:$U7)=BO$2,$H7="Hold"),"Hold",NA())</f>
        <v>#N/A</v>
      </c>
      <c r="BP7" s="55" t="e">
        <f>IF(AND(COUNT($U$4:$U7)=BP$2,$H7="Hold"),"Hold",NA())</f>
        <v>#N/A</v>
      </c>
      <c r="BQ7" s="55" t="e">
        <f>IF(AND(COUNT($U$4:$U7)=BQ$2,$H7="Hold"),"Hold",NA())</f>
        <v>#N/A</v>
      </c>
      <c r="BR7" s="55" t="e">
        <f>IF(AND(COUNT($U$4:$U7)=BR$2,$H7="Hold"),"Hold",NA())</f>
        <v>#N/A</v>
      </c>
      <c r="BS7" s="55" t="e">
        <f>IF(AND(COUNT($U$4:$U7)=BS$2,$H7="Hold"),"Hold",NA())</f>
        <v>#N/A</v>
      </c>
    </row>
    <row r="8" spans="1:73" s="96" customFormat="1" ht="18.75" customHeight="1" thickBot="1" x14ac:dyDescent="0.3">
      <c r="B8" s="23"/>
      <c r="C8" s="95"/>
      <c r="D8" s="9">
        <f t="shared" si="2"/>
        <v>8</v>
      </c>
      <c r="E8" s="10">
        <f t="shared" si="3"/>
        <v>42646</v>
      </c>
      <c r="F8" s="5" t="str">
        <f>IFERROR(IF(COUNT(G$4:G8)=0,"",IF(H8="Hold",F7,IF(ISNUMBER(U8),G8,F7+V8))),"")</f>
        <v/>
      </c>
      <c r="G8" s="13"/>
      <c r="H8" s="27"/>
      <c r="I8" s="17"/>
      <c r="J8" s="93"/>
      <c r="K8" s="34"/>
      <c r="L8" s="143" t="s">
        <v>56</v>
      </c>
      <c r="M8" s="143"/>
      <c r="N8" s="147"/>
      <c r="O8" s="147"/>
      <c r="P8" s="37"/>
      <c r="R8" s="46">
        <v>5</v>
      </c>
      <c r="S8" s="47" t="e">
        <f t="shared" si="0"/>
        <v>#N/A</v>
      </c>
      <c r="T8" s="47" t="str">
        <f>IFERROR(IF(L22="Alternate 1","Alt 1",L22),"Alt 1")</f>
        <v>Alt 1</v>
      </c>
      <c r="U8" s="52" t="str">
        <f>IF(H8="30 Mins",$N$19,IF(H8="45 Mins",$N$20,IF(H8="60 Mins",$N$21,IF(H8="Alt 1",$N$22,IF(H8="Alt 2",$N$23,IF(H8="Alt 3",$N$24,IF(H8="Alt 4",$N$25,IF(H8="Alt 5",#REF!,IF(H8="Change",V7,"")))))))))</f>
        <v/>
      </c>
      <c r="V8" s="53" t="e">
        <f>IF(COUNT(U$4:U8)=0,NA(),IF(ISNUMBER(U8),U8,V7))</f>
        <v>#N/A</v>
      </c>
      <c r="W8" s="48" t="e">
        <f t="shared" si="1"/>
        <v>#N/A</v>
      </c>
      <c r="X8" s="72" t="str">
        <f>IF(AND(ISNUMBER($S8),COUNT($U$4:$U8)=X$2),$S8,"")</f>
        <v/>
      </c>
      <c r="Y8" s="72" t="str">
        <f>IF(AND(ISNUMBER($S8),COUNT($U$4:$U8)=Y$2),$S8,"")</f>
        <v/>
      </c>
      <c r="Z8" s="72" t="str">
        <f>IF(AND(ISNUMBER($S8),COUNT($U$4:$U8)=Z$2),$S8,"")</f>
        <v/>
      </c>
      <c r="AA8" s="72" t="str">
        <f>IF(AND(ISNUMBER($S8),COUNT($U$4:$U8)=AA$2),$S8,"")</f>
        <v/>
      </c>
      <c r="AB8" s="72" t="str">
        <f>IF(AND(ISNUMBER($S8),COUNT($U$4:$U8)=AB$2),$S8,"")</f>
        <v/>
      </c>
      <c r="AC8" s="72" t="str">
        <f>IF(AND(ISNUMBER($S8),COUNT($U$4:$U8)=AC$2),$S8,"")</f>
        <v/>
      </c>
      <c r="AD8" s="72" t="str">
        <f>IF(AND(ISNUMBER($S8),COUNT($U$4:$U8)=AD$2),$S8,"")</f>
        <v/>
      </c>
      <c r="AE8" s="72" t="str">
        <f>IF(AND(ISNUMBER($S8),COUNT($U$4:$U8)=AE$2),$S8,"")</f>
        <v/>
      </c>
      <c r="AF8" s="72" t="str">
        <f>IF(AND(ISNUMBER($S8),COUNT($U$4:$U8)=AF$2),$S8,"")</f>
        <v/>
      </c>
      <c r="AG8" s="72" t="str">
        <f>IF(AND(ISNUMBER($S8),COUNT($U$4:$U8)=AG$2),$S8,"")</f>
        <v/>
      </c>
      <c r="AH8" s="72" t="str">
        <f>IF(AND(ISNUMBER($S8),COUNT($U$4:$U8)=AH$2),$S8,"")</f>
        <v/>
      </c>
      <c r="AI8" s="72" t="str">
        <f>IF(AND(ISNUMBER($S8),COUNT($U$4:$U8)=AI$2),$S8,"")</f>
        <v/>
      </c>
      <c r="AJ8" s="51" t="e">
        <f>IFERROR(IF(COUNT($U$4:$U8)&lt;&gt;AJ$2,NA(),SLOPE(X$4:X$26,$R$4:$R$26)*($R8-COUNTIF(BH$4:BH8,"Hold"))+INTERCEPT(X$4:X$26,$R$4:$R$26)),NA())</f>
        <v>#N/A</v>
      </c>
      <c r="AK8" s="51" t="e">
        <f>IFERROR(IF(COUNT($U$4:$U8)&lt;&gt;AK$2,NA(),SLOPE(Y$4:Y$26,$R$4:$R$26)*($R8-COUNTIF(BI$4:BI8,"Hold"))+INTERCEPT(Y$4:Y$26,$R$4:$R$26)),NA())</f>
        <v>#N/A</v>
      </c>
      <c r="AL8" s="51" t="e">
        <f>IFERROR(IF(COUNT($U$4:$U8)&lt;&gt;AL$2,NA(),SLOPE(Z$4:Z$26,$R$4:$R$26)*($R8-COUNTIF(BJ$4:BJ8,"Hold"))+INTERCEPT(Z$4:Z$26,$R$4:$R$26)),NA())</f>
        <v>#N/A</v>
      </c>
      <c r="AM8" s="51" t="e">
        <f>IFERROR(IF(COUNT($U$4:$U8)&lt;&gt;AM$2,NA(),SLOPE(AA$4:AA$26,$R$4:$R$26)*($R8-COUNTIF(BK$4:BK8,"Hold"))+INTERCEPT(AA$4:AA$26,$R$4:$R$26)),NA())</f>
        <v>#N/A</v>
      </c>
      <c r="AN8" s="51" t="e">
        <f>IFERROR(IF(COUNT($U$4:$U8)&lt;&gt;AN$2,NA(),SLOPE(AB$4:AB$26,$R$4:$R$26)*($R8-COUNTIF(BL$4:BL8,"Hold"))+INTERCEPT(AB$4:AB$26,$R$4:$R$26)),NA())</f>
        <v>#N/A</v>
      </c>
      <c r="AO8" s="51" t="e">
        <f>IFERROR(IF(COUNT($U$4:$U8)&lt;&gt;AO$2,NA(),SLOPE(AC$4:AC$26,$R$4:$R$26)*($R8-COUNTIF(BM$4:BM8,"Hold"))+INTERCEPT(AC$4:AC$26,$R$4:$R$26)),NA())</f>
        <v>#N/A</v>
      </c>
      <c r="AP8" s="51" t="e">
        <f>IFERROR(IF(COUNT($U$4:$U8)&lt;&gt;AP$2,NA(),SLOPE(AD$4:AD$26,$R$4:$R$26)*($R8-COUNTIF(BN$4:BN8,"Hold"))+INTERCEPT(AD$4:AD$26,$R$4:$R$26)),NA())</f>
        <v>#N/A</v>
      </c>
      <c r="AQ8" s="51" t="e">
        <f>IFERROR(IF(COUNT($U$4:$U8)&lt;&gt;AQ$2,NA(),SLOPE(AE$4:AE$26,$R$4:$R$26)*($R8-COUNTIF(BO$4:BO8,"Hold"))+INTERCEPT(AE$4:AE$26,$R$4:$R$26)),NA())</f>
        <v>#N/A</v>
      </c>
      <c r="AR8" s="51" t="e">
        <f>IFERROR(IF(COUNT($U$4:$U8)&lt;&gt;AR$2,NA(),SLOPE(AF$4:AF$26,$R$4:$R$26)*($R8-COUNTIF(BP$4:BP8,"Hold"))+INTERCEPT(AF$4:AF$26,$R$4:$R$26)),NA())</f>
        <v>#N/A</v>
      </c>
      <c r="AS8" s="51" t="e">
        <f>IFERROR(IF(COUNT($U$4:$U8)&lt;&gt;AS$2,NA(),SLOPE(AG$4:AG$26,$R$4:$R$26)*($R8-COUNTIF(BQ$4:BQ8,"Hold"))+INTERCEPT(AG$4:AG$26,$R$4:$R$26)),NA())</f>
        <v>#N/A</v>
      </c>
      <c r="AT8" s="51" t="e">
        <f>IFERROR(IF(COUNT($U$4:$U8)&lt;&gt;AT$2,NA(),SLOPE(AH$4:AH$26,$R$4:$R$26)*($R8-COUNTIF(BR$4:BR8,"Hold"))+INTERCEPT(AH$4:AH$26,$R$4:$R$26)),NA())</f>
        <v>#N/A</v>
      </c>
      <c r="AU8" s="51" t="e">
        <f>IFERROR(IF(COUNT($U$4:$U8)&lt;&gt;AU$2,NA(),SLOPE(AI$4:AI$26,$R$4:$R$26)*($R8-COUNTIF(BS$4:BS8,"Hold"))+INTERCEPT(AI$4:AI$26,$R$4:$R$26)),NA())</f>
        <v>#N/A</v>
      </c>
      <c r="AV8" s="57" t="e">
        <f>IF(AND(ISNUMBER($U8),COUNT($U$4:$U8)=AV$2),$G8,IF($H8="Hold",AV7,IF(COUNT($U$4:$U8)=AV$2,$V8+AV7,NA())))</f>
        <v>#N/A</v>
      </c>
      <c r="AW8" s="57" t="e">
        <f>IF(AND(ISNUMBER($U8),COUNT($U$4:$U8)=AW$2),$G8,IF($H8="Hold",AW7,IF(COUNT($U$4:$U8)=AW$2,$V8+AW7,NA())))</f>
        <v>#N/A</v>
      </c>
      <c r="AX8" s="57" t="e">
        <f>IF(AND(ISNUMBER($U8),COUNT($U$4:$U8)=AX$2),$G8,IF($H8="Hold",AX7,IF(COUNT($U$4:$U8)=AX$2,$V8+AX7,NA())))</f>
        <v>#N/A</v>
      </c>
      <c r="AY8" s="57" t="e">
        <f>IF(AND(ISNUMBER($U8),COUNT($U$4:$U8)=AY$2),$G8,IF($H8="Hold",AY7,IF(COUNT($U$4:$U8)=AY$2,$V8+AY7,NA())))</f>
        <v>#N/A</v>
      </c>
      <c r="AZ8" s="57" t="e">
        <f>IF(AND(ISNUMBER($U8),COUNT($U$4:$U8)=AZ$2),$G8,IF($H8="Hold",AZ7,IF(COUNT($U$4:$U8)=AZ$2,$V8+AZ7,NA())))</f>
        <v>#N/A</v>
      </c>
      <c r="BA8" s="57" t="e">
        <f>IF(AND(ISNUMBER($U8),COUNT($U$4:$U8)=BA$2),$G8,IF($H8="Hold",BA7,IF(COUNT($U$4:$U8)=BA$2,$V8+BA7,NA())))</f>
        <v>#N/A</v>
      </c>
      <c r="BB8" s="57" t="e">
        <f>IF(AND(ISNUMBER($U8),COUNT($U$4:$U8)=BB$2),$G8,IF($H8="Hold",BB7,IF(COUNT($U$4:$U8)=BB$2,$V8+BB7,NA())))</f>
        <v>#N/A</v>
      </c>
      <c r="BC8" s="57" t="e">
        <f>IF(AND(ISNUMBER($U8),COUNT($U$4:$U8)=BC$2),$G8,IF($H8="Hold",BC7,IF(COUNT($U$4:$U8)=BC$2,$V8+BC7,NA())))</f>
        <v>#N/A</v>
      </c>
      <c r="BD8" s="57" t="e">
        <f>IF(AND(ISNUMBER($U8),COUNT($U$4:$U8)=BD$2),$G8,IF($H8="Hold",BD7,IF(COUNT($U$4:$U8)=BD$2,$V8+BD7,NA())))</f>
        <v>#N/A</v>
      </c>
      <c r="BE8" s="57" t="e">
        <f>IF(AND(ISNUMBER($U8),COUNT($U$4:$U8)=BE$2),$G8,IF($H8="Hold",BE7,IF(COUNT($U$4:$U8)=BE$2,$V8+BE7,NA())))</f>
        <v>#N/A</v>
      </c>
      <c r="BF8" s="57" t="e">
        <f>IF(AND(ISNUMBER($U8),COUNT($U$4:$U8)=BF$2),$G8,IF($H8="Hold",BF7,IF(COUNT($U$4:$U8)=BF$2,$V8+BF7,NA())))</f>
        <v>#N/A</v>
      </c>
      <c r="BG8" s="57" t="e">
        <f>IF(AND(ISNUMBER($U8),COUNT($U$4:$U8)=BG$2),$G8,IF($H8="Hold",BG7,IF(COUNT($U$4:$U8)=BG$2,$V8+BG7,NA())))</f>
        <v>#N/A</v>
      </c>
      <c r="BH8" s="55" t="e">
        <f>IF(AND(COUNT($U$4:$U8)=BH$2,$H8="Hold"),"Hold",NA())</f>
        <v>#N/A</v>
      </c>
      <c r="BI8" s="55" t="e">
        <f>IF(AND(COUNT($U$4:$U8)=BI$2,$H8="Hold"),"Hold",NA())</f>
        <v>#N/A</v>
      </c>
      <c r="BJ8" s="55" t="e">
        <f>IF(AND(COUNT($U$4:$U8)=BJ$2,$H8="Hold"),"Hold",NA())</f>
        <v>#N/A</v>
      </c>
      <c r="BK8" s="55" t="e">
        <f>IF(AND(COUNT($U$4:$U8)=BK$2,$H8="Hold"),"Hold",NA())</f>
        <v>#N/A</v>
      </c>
      <c r="BL8" s="55" t="e">
        <f>IF(AND(COUNT($U$4:$U8)=BL$2,$H8="Hold"),"Hold",NA())</f>
        <v>#N/A</v>
      </c>
      <c r="BM8" s="55" t="e">
        <f>IF(AND(COUNT($U$4:$U8)=BM$2,$H8="Hold"),"Hold",NA())</f>
        <v>#N/A</v>
      </c>
      <c r="BN8" s="55" t="e">
        <f>IF(AND(COUNT($U$4:$U8)=BN$2,$H8="Hold"),"Hold",NA())</f>
        <v>#N/A</v>
      </c>
      <c r="BO8" s="55" t="e">
        <f>IF(AND(COUNT($U$4:$U8)=BO$2,$H8="Hold"),"Hold",NA())</f>
        <v>#N/A</v>
      </c>
      <c r="BP8" s="55" t="e">
        <f>IF(AND(COUNT($U$4:$U8)=BP$2,$H8="Hold"),"Hold",NA())</f>
        <v>#N/A</v>
      </c>
      <c r="BQ8" s="55" t="e">
        <f>IF(AND(COUNT($U$4:$U8)=BQ$2,$H8="Hold"),"Hold",NA())</f>
        <v>#N/A</v>
      </c>
      <c r="BR8" s="55" t="e">
        <f>IF(AND(COUNT($U$4:$U8)=BR$2,$H8="Hold"),"Hold",NA())</f>
        <v>#N/A</v>
      </c>
      <c r="BS8" s="55" t="e">
        <f>IF(AND(COUNT($U$4:$U8)=BS$2,$H8="Hold"),"Hold",NA())</f>
        <v>#N/A</v>
      </c>
    </row>
    <row r="9" spans="1:73" s="96" customFormat="1" ht="18.75" customHeight="1" thickTop="1" x14ac:dyDescent="0.25">
      <c r="B9" s="23"/>
      <c r="C9" s="95"/>
      <c r="D9" s="9">
        <f t="shared" si="2"/>
        <v>10</v>
      </c>
      <c r="E9" s="10">
        <f t="shared" si="3"/>
        <v>42660</v>
      </c>
      <c r="F9" s="5" t="str">
        <f>IFERROR(IF(COUNT(G$4:G9)=0,"",IF(H9="Hold",F8,IF(ISNUMBER(U9),G9,F8+V9))),"")</f>
        <v/>
      </c>
      <c r="G9" s="13"/>
      <c r="H9" s="27"/>
      <c r="I9" s="17"/>
      <c r="J9" s="93"/>
      <c r="K9" s="34"/>
      <c r="L9" s="148" t="s">
        <v>63</v>
      </c>
      <c r="M9" s="148"/>
      <c r="N9" s="24"/>
      <c r="O9" s="76"/>
      <c r="P9" s="37"/>
      <c r="R9" s="46">
        <v>6</v>
      </c>
      <c r="S9" s="47" t="e">
        <f t="shared" si="0"/>
        <v>#N/A</v>
      </c>
      <c r="T9" s="47" t="str">
        <f>IFERROR(IF(L23="Alternate 2","Alt 2",L23),"Alt 2")</f>
        <v>Alt 2</v>
      </c>
      <c r="U9" s="52" t="str">
        <f>IF(H9="30 Mins",$N$19,IF(H9="45 Mins",$N$20,IF(H9="60 Mins",$N$21,IF(H9="Alt 1",$N$22,IF(H9="Alt 2",$N$23,IF(H9="Alt 3",$N$24,IF(H9="Alt 4",$N$25,IF(H9="Alt 5",#REF!,IF(H9="Change",V8,"")))))))))</f>
        <v/>
      </c>
      <c r="V9" s="53" t="e">
        <f>IF(COUNT(U$4:U9)=0,NA(),IF(ISNUMBER(U9),U9,V8))</f>
        <v>#N/A</v>
      </c>
      <c r="W9" s="48" t="e">
        <f t="shared" si="1"/>
        <v>#N/A</v>
      </c>
      <c r="X9" s="72" t="str">
        <f>IF(AND(ISNUMBER($S9),COUNT($U$4:$U9)=X$2),$S9,"")</f>
        <v/>
      </c>
      <c r="Y9" s="72" t="str">
        <f>IF(AND(ISNUMBER($S9),COUNT($U$4:$U9)=Y$2),$S9,"")</f>
        <v/>
      </c>
      <c r="Z9" s="72" t="str">
        <f>IF(AND(ISNUMBER($S9),COUNT($U$4:$U9)=Z$2),$S9,"")</f>
        <v/>
      </c>
      <c r="AA9" s="72" t="str">
        <f>IF(AND(ISNUMBER($S9),COUNT($U$4:$U9)=AA$2),$S9,"")</f>
        <v/>
      </c>
      <c r="AB9" s="72" t="str">
        <f>IF(AND(ISNUMBER($S9),COUNT($U$4:$U9)=AB$2),$S9,"")</f>
        <v/>
      </c>
      <c r="AC9" s="72" t="str">
        <f>IF(AND(ISNUMBER($S9),COUNT($U$4:$U9)=AC$2),$S9,"")</f>
        <v/>
      </c>
      <c r="AD9" s="72" t="str">
        <f>IF(AND(ISNUMBER($S9),COUNT($U$4:$U9)=AD$2),$S9,"")</f>
        <v/>
      </c>
      <c r="AE9" s="72" t="str">
        <f>IF(AND(ISNUMBER($S9),COUNT($U$4:$U9)=AE$2),$S9,"")</f>
        <v/>
      </c>
      <c r="AF9" s="72" t="str">
        <f>IF(AND(ISNUMBER($S9),COUNT($U$4:$U9)=AF$2),$S9,"")</f>
        <v/>
      </c>
      <c r="AG9" s="72" t="str">
        <f>IF(AND(ISNUMBER($S9),COUNT($U$4:$U9)=AG$2),$S9,"")</f>
        <v/>
      </c>
      <c r="AH9" s="72" t="str">
        <f>IF(AND(ISNUMBER($S9),COUNT($U$4:$U9)=AH$2),$S9,"")</f>
        <v/>
      </c>
      <c r="AI9" s="72" t="str">
        <f>IF(AND(ISNUMBER($S9),COUNT($U$4:$U9)=AI$2),$S9,"")</f>
        <v/>
      </c>
      <c r="AJ9" s="51" t="e">
        <f>IFERROR(IF(COUNT($U$4:$U9)&lt;&gt;AJ$2,NA(),SLOPE(X$4:X$26,$R$4:$R$26)*($R9-COUNTIF(BH$4:BH9,"Hold"))+INTERCEPT(X$4:X$26,$R$4:$R$26)),NA())</f>
        <v>#N/A</v>
      </c>
      <c r="AK9" s="51" t="e">
        <f>IFERROR(IF(COUNT($U$4:$U9)&lt;&gt;AK$2,NA(),SLOPE(Y$4:Y$26,$R$4:$R$26)*($R9-COUNTIF(BI$4:BI9,"Hold"))+INTERCEPT(Y$4:Y$26,$R$4:$R$26)),NA())</f>
        <v>#N/A</v>
      </c>
      <c r="AL9" s="51" t="e">
        <f>IFERROR(IF(COUNT($U$4:$U9)&lt;&gt;AL$2,NA(),SLOPE(Z$4:Z$26,$R$4:$R$26)*($R9-COUNTIF(BJ$4:BJ9,"Hold"))+INTERCEPT(Z$4:Z$26,$R$4:$R$26)),NA())</f>
        <v>#N/A</v>
      </c>
      <c r="AM9" s="51" t="e">
        <f>IFERROR(IF(COUNT($U$4:$U9)&lt;&gt;AM$2,NA(),SLOPE(AA$4:AA$26,$R$4:$R$26)*($R9-COUNTIF(BK$4:BK9,"Hold"))+INTERCEPT(AA$4:AA$26,$R$4:$R$26)),NA())</f>
        <v>#N/A</v>
      </c>
      <c r="AN9" s="51" t="e">
        <f>IFERROR(IF(COUNT($U$4:$U9)&lt;&gt;AN$2,NA(),SLOPE(AB$4:AB$26,$R$4:$R$26)*($R9-COUNTIF(BL$4:BL9,"Hold"))+INTERCEPT(AB$4:AB$26,$R$4:$R$26)),NA())</f>
        <v>#N/A</v>
      </c>
      <c r="AO9" s="51" t="e">
        <f>IFERROR(IF(COUNT($U$4:$U9)&lt;&gt;AO$2,NA(),SLOPE(AC$4:AC$26,$R$4:$R$26)*($R9-COUNTIF(BM$4:BM9,"Hold"))+INTERCEPT(AC$4:AC$26,$R$4:$R$26)),NA())</f>
        <v>#N/A</v>
      </c>
      <c r="AP9" s="51" t="e">
        <f>IFERROR(IF(COUNT($U$4:$U9)&lt;&gt;AP$2,NA(),SLOPE(AD$4:AD$26,$R$4:$R$26)*($R9-COUNTIF(BN$4:BN9,"Hold"))+INTERCEPT(AD$4:AD$26,$R$4:$R$26)),NA())</f>
        <v>#N/A</v>
      </c>
      <c r="AQ9" s="51" t="e">
        <f>IFERROR(IF(COUNT($U$4:$U9)&lt;&gt;AQ$2,NA(),SLOPE(AE$4:AE$26,$R$4:$R$26)*($R9-COUNTIF(BO$4:BO9,"Hold"))+INTERCEPT(AE$4:AE$26,$R$4:$R$26)),NA())</f>
        <v>#N/A</v>
      </c>
      <c r="AR9" s="51" t="e">
        <f>IFERROR(IF(COUNT($U$4:$U9)&lt;&gt;AR$2,NA(),SLOPE(AF$4:AF$26,$R$4:$R$26)*($R9-COUNTIF(BP$4:BP9,"Hold"))+INTERCEPT(AF$4:AF$26,$R$4:$R$26)),NA())</f>
        <v>#N/A</v>
      </c>
      <c r="AS9" s="51" t="e">
        <f>IFERROR(IF(COUNT($U$4:$U9)&lt;&gt;AS$2,NA(),SLOPE(AG$4:AG$26,$R$4:$R$26)*($R9-COUNTIF(BQ$4:BQ9,"Hold"))+INTERCEPT(AG$4:AG$26,$R$4:$R$26)),NA())</f>
        <v>#N/A</v>
      </c>
      <c r="AT9" s="51" t="e">
        <f>IFERROR(IF(COUNT($U$4:$U9)&lt;&gt;AT$2,NA(),SLOPE(AH$4:AH$26,$R$4:$R$26)*($R9-COUNTIF(BR$4:BR9,"Hold"))+INTERCEPT(AH$4:AH$26,$R$4:$R$26)),NA())</f>
        <v>#N/A</v>
      </c>
      <c r="AU9" s="51" t="e">
        <f>IFERROR(IF(COUNT($U$4:$U9)&lt;&gt;AU$2,NA(),SLOPE(AI$4:AI$26,$R$4:$R$26)*($R9-COUNTIF(BS$4:BS9,"Hold"))+INTERCEPT(AI$4:AI$26,$R$4:$R$26)),NA())</f>
        <v>#N/A</v>
      </c>
      <c r="AV9" s="57" t="e">
        <f>IF(AND(ISNUMBER($U9),COUNT($U$4:$U9)=AV$2),$G9,IF($H9="Hold",AV8,IF(COUNT($U$4:$U9)=AV$2,$V9+AV8,NA())))</f>
        <v>#N/A</v>
      </c>
      <c r="AW9" s="57" t="e">
        <f>IF(AND(ISNUMBER($U9),COUNT($U$4:$U9)=AW$2),$G9,IF($H9="Hold",AW8,IF(COUNT($U$4:$U9)=AW$2,$V9+AW8,NA())))</f>
        <v>#N/A</v>
      </c>
      <c r="AX9" s="57" t="e">
        <f>IF(AND(ISNUMBER($U9),COUNT($U$4:$U9)=AX$2),$G9,IF($H9="Hold",AX8,IF(COUNT($U$4:$U9)=AX$2,$V9+AX8,NA())))</f>
        <v>#N/A</v>
      </c>
      <c r="AY9" s="57" t="e">
        <f>IF(AND(ISNUMBER($U9),COUNT($U$4:$U9)=AY$2),$G9,IF($H9="Hold",AY8,IF(COUNT($U$4:$U9)=AY$2,$V9+AY8,NA())))</f>
        <v>#N/A</v>
      </c>
      <c r="AZ9" s="57" t="e">
        <f>IF(AND(ISNUMBER($U9),COUNT($U$4:$U9)=AZ$2),$G9,IF($H9="Hold",AZ8,IF(COUNT($U$4:$U9)=AZ$2,$V9+AZ8,NA())))</f>
        <v>#N/A</v>
      </c>
      <c r="BA9" s="57" t="e">
        <f>IF(AND(ISNUMBER($U9),COUNT($U$4:$U9)=BA$2),$G9,IF($H9="Hold",BA8,IF(COUNT($U$4:$U9)=BA$2,$V9+BA8,NA())))</f>
        <v>#N/A</v>
      </c>
      <c r="BB9" s="57" t="e">
        <f>IF(AND(ISNUMBER($U9),COUNT($U$4:$U9)=BB$2),$G9,IF($H9="Hold",BB8,IF(COUNT($U$4:$U9)=BB$2,$V9+BB8,NA())))</f>
        <v>#N/A</v>
      </c>
      <c r="BC9" s="57" t="e">
        <f>IF(AND(ISNUMBER($U9),COUNT($U$4:$U9)=BC$2),$G9,IF($H9="Hold",BC8,IF(COUNT($U$4:$U9)=BC$2,$V9+BC8,NA())))</f>
        <v>#N/A</v>
      </c>
      <c r="BD9" s="57" t="e">
        <f>IF(AND(ISNUMBER($U9),COUNT($U$4:$U9)=BD$2),$G9,IF($H9="Hold",BD8,IF(COUNT($U$4:$U9)=BD$2,$V9+BD8,NA())))</f>
        <v>#N/A</v>
      </c>
      <c r="BE9" s="57" t="e">
        <f>IF(AND(ISNUMBER($U9),COUNT($U$4:$U9)=BE$2),$G9,IF($H9="Hold",BE8,IF(COUNT($U$4:$U9)=BE$2,$V9+BE8,NA())))</f>
        <v>#N/A</v>
      </c>
      <c r="BF9" s="57" t="e">
        <f>IF(AND(ISNUMBER($U9),COUNT($U$4:$U9)=BF$2),$G9,IF($H9="Hold",BF8,IF(COUNT($U$4:$U9)=BF$2,$V9+BF8,NA())))</f>
        <v>#N/A</v>
      </c>
      <c r="BG9" s="57" t="e">
        <f>IF(AND(ISNUMBER($U9),COUNT($U$4:$U9)=BG$2),$G9,IF($H9="Hold",BG8,IF(COUNT($U$4:$U9)=BG$2,$V9+BG8,NA())))</f>
        <v>#N/A</v>
      </c>
      <c r="BH9" s="55" t="e">
        <f>IF(AND(COUNT($U$4:$U9)=BH$2,$H9="Hold"),"Hold",NA())</f>
        <v>#N/A</v>
      </c>
      <c r="BI9" s="55" t="e">
        <f>IF(AND(COUNT($U$4:$U9)=BI$2,$H9="Hold"),"Hold",NA())</f>
        <v>#N/A</v>
      </c>
      <c r="BJ9" s="55" t="e">
        <f>IF(AND(COUNT($U$4:$U9)=BJ$2,$H9="Hold"),"Hold",NA())</f>
        <v>#N/A</v>
      </c>
      <c r="BK9" s="55" t="e">
        <f>IF(AND(COUNT($U$4:$U9)=BK$2,$H9="Hold"),"Hold",NA())</f>
        <v>#N/A</v>
      </c>
      <c r="BL9" s="55" t="e">
        <f>IF(AND(COUNT($U$4:$U9)=BL$2,$H9="Hold"),"Hold",NA())</f>
        <v>#N/A</v>
      </c>
      <c r="BM9" s="55" t="e">
        <f>IF(AND(COUNT($U$4:$U9)=BM$2,$H9="Hold"),"Hold",NA())</f>
        <v>#N/A</v>
      </c>
      <c r="BN9" s="55" t="e">
        <f>IF(AND(COUNT($U$4:$U9)=BN$2,$H9="Hold"),"Hold",NA())</f>
        <v>#N/A</v>
      </c>
      <c r="BO9" s="55" t="e">
        <f>IF(AND(COUNT($U$4:$U9)=BO$2,$H9="Hold"),"Hold",NA())</f>
        <v>#N/A</v>
      </c>
      <c r="BP9" s="55" t="e">
        <f>IF(AND(COUNT($U$4:$U9)=BP$2,$H9="Hold"),"Hold",NA())</f>
        <v>#N/A</v>
      </c>
      <c r="BQ9" s="55" t="e">
        <f>IF(AND(COUNT($U$4:$U9)=BQ$2,$H9="Hold"),"Hold",NA())</f>
        <v>#N/A</v>
      </c>
      <c r="BR9" s="55" t="e">
        <f>IF(AND(COUNT($U$4:$U9)=BR$2,$H9="Hold"),"Hold",NA())</f>
        <v>#N/A</v>
      </c>
      <c r="BS9" s="55" t="e">
        <f>IF(AND(COUNT($U$4:$U9)=BS$2,$H9="Hold"),"Hold",NA())</f>
        <v>#N/A</v>
      </c>
    </row>
    <row r="10" spans="1:73" s="96" customFormat="1" ht="18.75" customHeight="1" x14ac:dyDescent="0.25">
      <c r="B10" s="23"/>
      <c r="C10" s="95"/>
      <c r="D10" s="9">
        <f t="shared" si="2"/>
        <v>12</v>
      </c>
      <c r="E10" s="10">
        <f t="shared" si="3"/>
        <v>42674</v>
      </c>
      <c r="F10" s="5" t="str">
        <f>IFERROR(IF(COUNT(G$4:G10)=0,"",IF(H10="Hold",F9,IF(ISNUMBER(U10),G10,F9+V10))),"")</f>
        <v/>
      </c>
      <c r="G10" s="13"/>
      <c r="H10" s="27"/>
      <c r="I10" s="17"/>
      <c r="J10" s="93"/>
      <c r="K10" s="34"/>
      <c r="L10" s="38"/>
      <c r="M10" s="38"/>
      <c r="N10" s="38"/>
      <c r="O10" s="38"/>
      <c r="P10" s="37"/>
      <c r="R10" s="46">
        <v>7</v>
      </c>
      <c r="S10" s="47" t="e">
        <f t="shared" si="0"/>
        <v>#N/A</v>
      </c>
      <c r="T10" s="47" t="s">
        <v>68</v>
      </c>
      <c r="U10" s="52" t="str">
        <f>IF(H10="30 Mins",$N$19,IF(H10="45 Mins",$N$20,IF(H10="60 Mins",$N$21,IF(H10="Alt 1",$N$22,IF(H10="Alt 2",$N$23,IF(H10="Alt 3",$N$24,IF(H10="Alt 4",$N$25,IF(H10="Alt 5",#REF!,IF(H10="Change",V9,"")))))))))</f>
        <v/>
      </c>
      <c r="V10" s="53" t="e">
        <f>IF(COUNT(U$4:U10)=0,NA(),IF(ISNUMBER(U10),U10,V9))</f>
        <v>#N/A</v>
      </c>
      <c r="W10" s="48" t="e">
        <f t="shared" si="1"/>
        <v>#N/A</v>
      </c>
      <c r="X10" s="72" t="str">
        <f>IF(AND(ISNUMBER($S10),COUNT($U$4:$U10)=X$2),$S10,"")</f>
        <v/>
      </c>
      <c r="Y10" s="72" t="str">
        <f>IF(AND(ISNUMBER($S10),COUNT($U$4:$U10)=Y$2),$S10,"")</f>
        <v/>
      </c>
      <c r="Z10" s="72" t="str">
        <f>IF(AND(ISNUMBER($S10),COUNT($U$4:$U10)=Z$2),$S10,"")</f>
        <v/>
      </c>
      <c r="AA10" s="72" t="str">
        <f>IF(AND(ISNUMBER($S10),COUNT($U$4:$U10)=AA$2),$S10,"")</f>
        <v/>
      </c>
      <c r="AB10" s="72" t="str">
        <f>IF(AND(ISNUMBER($S10),COUNT($U$4:$U10)=AB$2),$S10,"")</f>
        <v/>
      </c>
      <c r="AC10" s="72" t="str">
        <f>IF(AND(ISNUMBER($S10),COUNT($U$4:$U10)=AC$2),$S10,"")</f>
        <v/>
      </c>
      <c r="AD10" s="72" t="str">
        <f>IF(AND(ISNUMBER($S10),COUNT($U$4:$U10)=AD$2),$S10,"")</f>
        <v/>
      </c>
      <c r="AE10" s="72" t="str">
        <f>IF(AND(ISNUMBER($S10),COUNT($U$4:$U10)=AE$2),$S10,"")</f>
        <v/>
      </c>
      <c r="AF10" s="72" t="str">
        <f>IF(AND(ISNUMBER($S10),COUNT($U$4:$U10)=AF$2),$S10,"")</f>
        <v/>
      </c>
      <c r="AG10" s="72" t="str">
        <f>IF(AND(ISNUMBER($S10),COUNT($U$4:$U10)=AG$2),$S10,"")</f>
        <v/>
      </c>
      <c r="AH10" s="72" t="str">
        <f>IF(AND(ISNUMBER($S10),COUNT($U$4:$U10)=AH$2),$S10,"")</f>
        <v/>
      </c>
      <c r="AI10" s="72" t="str">
        <f>IF(AND(ISNUMBER($S10),COUNT($U$4:$U10)=AI$2),$S10,"")</f>
        <v/>
      </c>
      <c r="AJ10" s="51" t="e">
        <f>IFERROR(IF(COUNT($U$4:$U10)&lt;&gt;AJ$2,NA(),SLOPE(X$4:X$26,$R$4:$R$26)*($R10-COUNTIF(BH$4:BH10,"Hold"))+INTERCEPT(X$4:X$26,$R$4:$R$26)),NA())</f>
        <v>#N/A</v>
      </c>
      <c r="AK10" s="51" t="e">
        <f>IFERROR(IF(COUNT($U$4:$U10)&lt;&gt;AK$2,NA(),SLOPE(Y$4:Y$26,$R$4:$R$26)*($R10-COUNTIF(BI$4:BI10,"Hold"))+INTERCEPT(Y$4:Y$26,$R$4:$R$26)),NA())</f>
        <v>#N/A</v>
      </c>
      <c r="AL10" s="51" t="e">
        <f>IFERROR(IF(COUNT($U$4:$U10)&lt;&gt;AL$2,NA(),SLOPE(Z$4:Z$26,$R$4:$R$26)*($R10-COUNTIF(BJ$4:BJ10,"Hold"))+INTERCEPT(Z$4:Z$26,$R$4:$R$26)),NA())</f>
        <v>#N/A</v>
      </c>
      <c r="AM10" s="51" t="e">
        <f>IFERROR(IF(COUNT($U$4:$U10)&lt;&gt;AM$2,NA(),SLOPE(AA$4:AA$26,$R$4:$R$26)*($R10-COUNTIF(BK$4:BK10,"Hold"))+INTERCEPT(AA$4:AA$26,$R$4:$R$26)),NA())</f>
        <v>#N/A</v>
      </c>
      <c r="AN10" s="51" t="e">
        <f>IFERROR(IF(COUNT($U$4:$U10)&lt;&gt;AN$2,NA(),SLOPE(AB$4:AB$26,$R$4:$R$26)*($R10-COUNTIF(BL$4:BL10,"Hold"))+INTERCEPT(AB$4:AB$26,$R$4:$R$26)),NA())</f>
        <v>#N/A</v>
      </c>
      <c r="AO10" s="51" t="e">
        <f>IFERROR(IF(COUNT($U$4:$U10)&lt;&gt;AO$2,NA(),SLOPE(AC$4:AC$26,$R$4:$R$26)*($R10-COUNTIF(BM$4:BM10,"Hold"))+INTERCEPT(AC$4:AC$26,$R$4:$R$26)),NA())</f>
        <v>#N/A</v>
      </c>
      <c r="AP10" s="51" t="e">
        <f>IFERROR(IF(COUNT($U$4:$U10)&lt;&gt;AP$2,NA(),SLOPE(AD$4:AD$26,$R$4:$R$26)*($R10-COUNTIF(BN$4:BN10,"Hold"))+INTERCEPT(AD$4:AD$26,$R$4:$R$26)),NA())</f>
        <v>#N/A</v>
      </c>
      <c r="AQ10" s="51" t="e">
        <f>IFERROR(IF(COUNT($U$4:$U10)&lt;&gt;AQ$2,NA(),SLOPE(AE$4:AE$26,$R$4:$R$26)*($R10-COUNTIF(BO$4:BO10,"Hold"))+INTERCEPT(AE$4:AE$26,$R$4:$R$26)),NA())</f>
        <v>#N/A</v>
      </c>
      <c r="AR10" s="51" t="e">
        <f>IFERROR(IF(COUNT($U$4:$U10)&lt;&gt;AR$2,NA(),SLOPE(AF$4:AF$26,$R$4:$R$26)*($R10-COUNTIF(BP$4:BP10,"Hold"))+INTERCEPT(AF$4:AF$26,$R$4:$R$26)),NA())</f>
        <v>#N/A</v>
      </c>
      <c r="AS10" s="51" t="e">
        <f>IFERROR(IF(COUNT($U$4:$U10)&lt;&gt;AS$2,NA(),SLOPE(AG$4:AG$26,$R$4:$R$26)*($R10-COUNTIF(BQ$4:BQ10,"Hold"))+INTERCEPT(AG$4:AG$26,$R$4:$R$26)),NA())</f>
        <v>#N/A</v>
      </c>
      <c r="AT10" s="51" t="e">
        <f>IFERROR(IF(COUNT($U$4:$U10)&lt;&gt;AT$2,NA(),SLOPE(AH$4:AH$26,$R$4:$R$26)*($R10-COUNTIF(BR$4:BR10,"Hold"))+INTERCEPT(AH$4:AH$26,$R$4:$R$26)),NA())</f>
        <v>#N/A</v>
      </c>
      <c r="AU10" s="51" t="e">
        <f>IFERROR(IF(COUNT($U$4:$U10)&lt;&gt;AU$2,NA(),SLOPE(AI$4:AI$26,$R$4:$R$26)*($R10-COUNTIF(BS$4:BS10,"Hold"))+INTERCEPT(AI$4:AI$26,$R$4:$R$26)),NA())</f>
        <v>#N/A</v>
      </c>
      <c r="AV10" s="57" t="e">
        <f>IF(AND(ISNUMBER($U10),COUNT($U$4:$U10)=AV$2),$G10,IF($H10="Hold",AV9,IF(COUNT($U$4:$U10)=AV$2,$V10+AV9,NA())))</f>
        <v>#N/A</v>
      </c>
      <c r="AW10" s="57" t="e">
        <f>IF(AND(ISNUMBER($U10),COUNT($U$4:$U10)=AW$2),$G10,IF($H10="Hold",AW9,IF(COUNT($U$4:$U10)=AW$2,$V10+AW9,NA())))</f>
        <v>#N/A</v>
      </c>
      <c r="AX10" s="57" t="e">
        <f>IF(AND(ISNUMBER($U10),COUNT($U$4:$U10)=AX$2),$G10,IF($H10="Hold",AX9,IF(COUNT($U$4:$U10)=AX$2,$V10+AX9,NA())))</f>
        <v>#N/A</v>
      </c>
      <c r="AY10" s="57" t="e">
        <f>IF(AND(ISNUMBER($U10),COUNT($U$4:$U10)=AY$2),$G10,IF($H10="Hold",AY9,IF(COUNT($U$4:$U10)=AY$2,$V10+AY9,NA())))</f>
        <v>#N/A</v>
      </c>
      <c r="AZ10" s="57" t="e">
        <f>IF(AND(ISNUMBER($U10),COUNT($U$4:$U10)=AZ$2),$G10,IF($H10="Hold",AZ9,IF(COUNT($U$4:$U10)=AZ$2,$V10+AZ9,NA())))</f>
        <v>#N/A</v>
      </c>
      <c r="BA10" s="57" t="e">
        <f>IF(AND(ISNUMBER($U10),COUNT($U$4:$U10)=BA$2),$G10,IF($H10="Hold",BA9,IF(COUNT($U$4:$U10)=BA$2,$V10+BA9,NA())))</f>
        <v>#N/A</v>
      </c>
      <c r="BB10" s="57" t="e">
        <f>IF(AND(ISNUMBER($U10),COUNT($U$4:$U10)=BB$2),$G10,IF($H10="Hold",BB9,IF(COUNT($U$4:$U10)=BB$2,$V10+BB9,NA())))</f>
        <v>#N/A</v>
      </c>
      <c r="BC10" s="57" t="e">
        <f>IF(AND(ISNUMBER($U10),COUNT($U$4:$U10)=BC$2),$G10,IF($H10="Hold",BC9,IF(COUNT($U$4:$U10)=BC$2,$V10+BC9,NA())))</f>
        <v>#N/A</v>
      </c>
      <c r="BD10" s="57" t="e">
        <f>IF(AND(ISNUMBER($U10),COUNT($U$4:$U10)=BD$2),$G10,IF($H10="Hold",BD9,IF(COUNT($U$4:$U10)=BD$2,$V10+BD9,NA())))</f>
        <v>#N/A</v>
      </c>
      <c r="BE10" s="57" t="e">
        <f>IF(AND(ISNUMBER($U10),COUNT($U$4:$U10)=BE$2),$G10,IF($H10="Hold",BE9,IF(COUNT($U$4:$U10)=BE$2,$V10+BE9,NA())))</f>
        <v>#N/A</v>
      </c>
      <c r="BF10" s="57" t="e">
        <f>IF(AND(ISNUMBER($U10),COUNT($U$4:$U10)=BF$2),$G10,IF($H10="Hold",BF9,IF(COUNT($U$4:$U10)=BF$2,$V10+BF9,NA())))</f>
        <v>#N/A</v>
      </c>
      <c r="BG10" s="57" t="e">
        <f>IF(AND(ISNUMBER($U10),COUNT($U$4:$U10)=BG$2),$G10,IF($H10="Hold",BG9,IF(COUNT($U$4:$U10)=BG$2,$V10+BG9,NA())))</f>
        <v>#N/A</v>
      </c>
      <c r="BH10" s="55" t="e">
        <f>IF(AND(COUNT($U$4:$U10)=BH$2,$H10="Hold"),"Hold",NA())</f>
        <v>#N/A</v>
      </c>
      <c r="BI10" s="55" t="e">
        <f>IF(AND(COUNT($U$4:$U10)=BI$2,$H10="Hold"),"Hold",NA())</f>
        <v>#N/A</v>
      </c>
      <c r="BJ10" s="55" t="e">
        <f>IF(AND(COUNT($U$4:$U10)=BJ$2,$H10="Hold"),"Hold",NA())</f>
        <v>#N/A</v>
      </c>
      <c r="BK10" s="55" t="e">
        <f>IF(AND(COUNT($U$4:$U10)=BK$2,$H10="Hold"),"Hold",NA())</f>
        <v>#N/A</v>
      </c>
      <c r="BL10" s="55" t="e">
        <f>IF(AND(COUNT($U$4:$U10)=BL$2,$H10="Hold"),"Hold",NA())</f>
        <v>#N/A</v>
      </c>
      <c r="BM10" s="55" t="e">
        <f>IF(AND(COUNT($U$4:$U10)=BM$2,$H10="Hold"),"Hold",NA())</f>
        <v>#N/A</v>
      </c>
      <c r="BN10" s="55" t="e">
        <f>IF(AND(COUNT($U$4:$U10)=BN$2,$H10="Hold"),"Hold",NA())</f>
        <v>#N/A</v>
      </c>
      <c r="BO10" s="55" t="e">
        <f>IF(AND(COUNT($U$4:$U10)=BO$2,$H10="Hold"),"Hold",NA())</f>
        <v>#N/A</v>
      </c>
      <c r="BP10" s="55" t="e">
        <f>IF(AND(COUNT($U$4:$U10)=BP$2,$H10="Hold"),"Hold",NA())</f>
        <v>#N/A</v>
      </c>
      <c r="BQ10" s="55" t="e">
        <f>IF(AND(COUNT($U$4:$U10)=BQ$2,$H10="Hold"),"Hold",NA())</f>
        <v>#N/A</v>
      </c>
      <c r="BR10" s="55" t="e">
        <f>IF(AND(COUNT($U$4:$U10)=BR$2,$H10="Hold"),"Hold",NA())</f>
        <v>#N/A</v>
      </c>
      <c r="BS10" s="55" t="e">
        <f>IF(AND(COUNT($U$4:$U10)=BS$2,$H10="Hold"),"Hold",NA())</f>
        <v>#N/A</v>
      </c>
    </row>
    <row r="11" spans="1:73" s="96" customFormat="1" ht="18.75" customHeight="1" x14ac:dyDescent="0.25">
      <c r="B11" s="23"/>
      <c r="C11" s="95"/>
      <c r="D11" s="9">
        <f t="shared" si="2"/>
        <v>14</v>
      </c>
      <c r="E11" s="10">
        <f t="shared" si="3"/>
        <v>42688</v>
      </c>
      <c r="F11" s="5" t="str">
        <f>IFERROR(IF(COUNT(G$4:G11)=0,"",IF(H11="Hold",F10,IF(ISNUMBER(U11),G11,F10+V11))),"")</f>
        <v/>
      </c>
      <c r="G11" s="13"/>
      <c r="H11" s="27"/>
      <c r="I11" s="17"/>
      <c r="J11" s="93"/>
      <c r="K11" s="34"/>
      <c r="L11" s="146" t="s">
        <v>82</v>
      </c>
      <c r="M11" s="146"/>
      <c r="N11" s="146"/>
      <c r="O11" s="146"/>
      <c r="P11" s="37"/>
      <c r="R11" s="46">
        <v>8</v>
      </c>
      <c r="S11" s="47" t="e">
        <f t="shared" si="0"/>
        <v>#N/A</v>
      </c>
      <c r="T11" s="47"/>
      <c r="U11" s="52" t="str">
        <f>IF(H11="30 Mins",$N$19,IF(H11="45 Mins",$N$20,IF(H11="60 Mins",$N$21,IF(H11="Alt 1",$N$22,IF(H11="Alt 2",$N$23,IF(H11="Alt 3",$N$24,IF(H11="Alt 4",$N$25,IF(H11="Alt 5",#REF!,IF(H11="Change",V10,"")))))))))</f>
        <v/>
      </c>
      <c r="V11" s="53" t="e">
        <f>IF(COUNT(U$4:U11)=0,NA(),IF(ISNUMBER(U11),U11,V10))</f>
        <v>#N/A</v>
      </c>
      <c r="W11" s="48" t="e">
        <f t="shared" si="1"/>
        <v>#N/A</v>
      </c>
      <c r="X11" s="72" t="str">
        <f>IF(AND(ISNUMBER($S11),COUNT($U$4:$U11)=X$2),$S11,"")</f>
        <v/>
      </c>
      <c r="Y11" s="72" t="str">
        <f>IF(AND(ISNUMBER($S11),COUNT($U$4:$U11)=Y$2),$S11,"")</f>
        <v/>
      </c>
      <c r="Z11" s="72" t="str">
        <f>IF(AND(ISNUMBER($S11),COUNT($U$4:$U11)=Z$2),$S11,"")</f>
        <v/>
      </c>
      <c r="AA11" s="72" t="str">
        <f>IF(AND(ISNUMBER($S11),COUNT($U$4:$U11)=AA$2),$S11,"")</f>
        <v/>
      </c>
      <c r="AB11" s="72" t="str">
        <f>IF(AND(ISNUMBER($S11),COUNT($U$4:$U11)=AB$2),$S11,"")</f>
        <v/>
      </c>
      <c r="AC11" s="72" t="str">
        <f>IF(AND(ISNUMBER($S11),COUNT($U$4:$U11)=AC$2),$S11,"")</f>
        <v/>
      </c>
      <c r="AD11" s="72" t="str">
        <f>IF(AND(ISNUMBER($S11),COUNT($U$4:$U11)=AD$2),$S11,"")</f>
        <v/>
      </c>
      <c r="AE11" s="72" t="str">
        <f>IF(AND(ISNUMBER($S11),COUNT($U$4:$U11)=AE$2),$S11,"")</f>
        <v/>
      </c>
      <c r="AF11" s="72" t="str">
        <f>IF(AND(ISNUMBER($S11),COUNT($U$4:$U11)=AF$2),$S11,"")</f>
        <v/>
      </c>
      <c r="AG11" s="72" t="str">
        <f>IF(AND(ISNUMBER($S11),COUNT($U$4:$U11)=AG$2),$S11,"")</f>
        <v/>
      </c>
      <c r="AH11" s="72" t="str">
        <f>IF(AND(ISNUMBER($S11),COUNT($U$4:$U11)=AH$2),$S11,"")</f>
        <v/>
      </c>
      <c r="AI11" s="72" t="str">
        <f>IF(AND(ISNUMBER($S11),COUNT($U$4:$U11)=AI$2),$S11,"")</f>
        <v/>
      </c>
      <c r="AJ11" s="51" t="e">
        <f>IFERROR(IF(COUNT($U$4:$U11)&lt;&gt;AJ$2,NA(),SLOPE(X$4:X$26,$R$4:$R$26)*($R11-COUNTIF(BH$4:BH11,"Hold"))+INTERCEPT(X$4:X$26,$R$4:$R$26)),NA())</f>
        <v>#N/A</v>
      </c>
      <c r="AK11" s="51" t="e">
        <f>IFERROR(IF(COUNT($U$4:$U11)&lt;&gt;AK$2,NA(),SLOPE(Y$4:Y$26,$R$4:$R$26)*($R11-COUNTIF(BI$4:BI11,"Hold"))+INTERCEPT(Y$4:Y$26,$R$4:$R$26)),NA())</f>
        <v>#N/A</v>
      </c>
      <c r="AL11" s="51" t="e">
        <f>IFERROR(IF(COUNT($U$4:$U11)&lt;&gt;AL$2,NA(),SLOPE(Z$4:Z$26,$R$4:$R$26)*($R11-COUNTIF(BJ$4:BJ11,"Hold"))+INTERCEPT(Z$4:Z$26,$R$4:$R$26)),NA())</f>
        <v>#N/A</v>
      </c>
      <c r="AM11" s="51" t="e">
        <f>IFERROR(IF(COUNT($U$4:$U11)&lt;&gt;AM$2,NA(),SLOPE(AA$4:AA$26,$R$4:$R$26)*($R11-COUNTIF(BK$4:BK11,"Hold"))+INTERCEPT(AA$4:AA$26,$R$4:$R$26)),NA())</f>
        <v>#N/A</v>
      </c>
      <c r="AN11" s="51" t="e">
        <f>IFERROR(IF(COUNT($U$4:$U11)&lt;&gt;AN$2,NA(),SLOPE(AB$4:AB$26,$R$4:$R$26)*($R11-COUNTIF(BL$4:BL11,"Hold"))+INTERCEPT(AB$4:AB$26,$R$4:$R$26)),NA())</f>
        <v>#N/A</v>
      </c>
      <c r="AO11" s="51" t="e">
        <f>IFERROR(IF(COUNT($U$4:$U11)&lt;&gt;AO$2,NA(),SLOPE(AC$4:AC$26,$R$4:$R$26)*($R11-COUNTIF(BM$4:BM11,"Hold"))+INTERCEPT(AC$4:AC$26,$R$4:$R$26)),NA())</f>
        <v>#N/A</v>
      </c>
      <c r="AP11" s="51" t="e">
        <f>IFERROR(IF(COUNT($U$4:$U11)&lt;&gt;AP$2,NA(),SLOPE(AD$4:AD$26,$R$4:$R$26)*($R11-COUNTIF(BN$4:BN11,"Hold"))+INTERCEPT(AD$4:AD$26,$R$4:$R$26)),NA())</f>
        <v>#N/A</v>
      </c>
      <c r="AQ11" s="51" t="e">
        <f>IFERROR(IF(COUNT($U$4:$U11)&lt;&gt;AQ$2,NA(),SLOPE(AE$4:AE$26,$R$4:$R$26)*($R11-COUNTIF(BO$4:BO11,"Hold"))+INTERCEPT(AE$4:AE$26,$R$4:$R$26)),NA())</f>
        <v>#N/A</v>
      </c>
      <c r="AR11" s="51" t="e">
        <f>IFERROR(IF(COUNT($U$4:$U11)&lt;&gt;AR$2,NA(),SLOPE(AF$4:AF$26,$R$4:$R$26)*($R11-COUNTIF(BP$4:BP11,"Hold"))+INTERCEPT(AF$4:AF$26,$R$4:$R$26)),NA())</f>
        <v>#N/A</v>
      </c>
      <c r="AS11" s="51" t="e">
        <f>IFERROR(IF(COUNT($U$4:$U11)&lt;&gt;AS$2,NA(),SLOPE(AG$4:AG$26,$R$4:$R$26)*($R11-COUNTIF(BQ$4:BQ11,"Hold"))+INTERCEPT(AG$4:AG$26,$R$4:$R$26)),NA())</f>
        <v>#N/A</v>
      </c>
      <c r="AT11" s="51" t="e">
        <f>IFERROR(IF(COUNT($U$4:$U11)&lt;&gt;AT$2,NA(),SLOPE(AH$4:AH$26,$R$4:$R$26)*($R11-COUNTIF(BR$4:BR11,"Hold"))+INTERCEPT(AH$4:AH$26,$R$4:$R$26)),NA())</f>
        <v>#N/A</v>
      </c>
      <c r="AU11" s="51" t="e">
        <f>IFERROR(IF(COUNT($U$4:$U11)&lt;&gt;AU$2,NA(),SLOPE(AI$4:AI$26,$R$4:$R$26)*($R11-COUNTIF(BS$4:BS11,"Hold"))+INTERCEPT(AI$4:AI$26,$R$4:$R$26)),NA())</f>
        <v>#N/A</v>
      </c>
      <c r="AV11" s="57" t="e">
        <f>IF(AND(ISNUMBER($U11),COUNT($U$4:$U11)=AV$2),$G11,IF($H11="Hold",AV10,IF(COUNT($U$4:$U11)=AV$2,$V11+AV10,NA())))</f>
        <v>#N/A</v>
      </c>
      <c r="AW11" s="57" t="e">
        <f>IF(AND(ISNUMBER($U11),COUNT($U$4:$U11)=AW$2),$G11,IF($H11="Hold",AW10,IF(COUNT($U$4:$U11)=AW$2,$V11+AW10,NA())))</f>
        <v>#N/A</v>
      </c>
      <c r="AX11" s="57" t="e">
        <f>IF(AND(ISNUMBER($U11),COUNT($U$4:$U11)=AX$2),$G11,IF($H11="Hold",AX10,IF(COUNT($U$4:$U11)=AX$2,$V11+AX10,NA())))</f>
        <v>#N/A</v>
      </c>
      <c r="AY11" s="57" t="e">
        <f>IF(AND(ISNUMBER($U11),COUNT($U$4:$U11)=AY$2),$G11,IF($H11="Hold",AY10,IF(COUNT($U$4:$U11)=AY$2,$V11+AY10,NA())))</f>
        <v>#N/A</v>
      </c>
      <c r="AZ11" s="57" t="e">
        <f>IF(AND(ISNUMBER($U11),COUNT($U$4:$U11)=AZ$2),$G11,IF($H11="Hold",AZ10,IF(COUNT($U$4:$U11)=AZ$2,$V11+AZ10,NA())))</f>
        <v>#N/A</v>
      </c>
      <c r="BA11" s="57" t="e">
        <f>IF(AND(ISNUMBER($U11),COUNT($U$4:$U11)=BA$2),$G11,IF($H11="Hold",BA10,IF(COUNT($U$4:$U11)=BA$2,$V11+BA10,NA())))</f>
        <v>#N/A</v>
      </c>
      <c r="BB11" s="57" t="e">
        <f>IF(AND(ISNUMBER($U11),COUNT($U$4:$U11)=BB$2),$G11,IF($H11="Hold",BB10,IF(COUNT($U$4:$U11)=BB$2,$V11+BB10,NA())))</f>
        <v>#N/A</v>
      </c>
      <c r="BC11" s="57" t="e">
        <f>IF(AND(ISNUMBER($U11),COUNT($U$4:$U11)=BC$2),$G11,IF($H11="Hold",BC10,IF(COUNT($U$4:$U11)=BC$2,$V11+BC10,NA())))</f>
        <v>#N/A</v>
      </c>
      <c r="BD11" s="57" t="e">
        <f>IF(AND(ISNUMBER($U11),COUNT($U$4:$U11)=BD$2),$G11,IF($H11="Hold",BD10,IF(COUNT($U$4:$U11)=BD$2,$V11+BD10,NA())))</f>
        <v>#N/A</v>
      </c>
      <c r="BE11" s="57" t="e">
        <f>IF(AND(ISNUMBER($U11),COUNT($U$4:$U11)=BE$2),$G11,IF($H11="Hold",BE10,IF(COUNT($U$4:$U11)=BE$2,$V11+BE10,NA())))</f>
        <v>#N/A</v>
      </c>
      <c r="BF11" s="57" t="e">
        <f>IF(AND(ISNUMBER($U11),COUNT($U$4:$U11)=BF$2),$G11,IF($H11="Hold",BF10,IF(COUNT($U$4:$U11)=BF$2,$V11+BF10,NA())))</f>
        <v>#N/A</v>
      </c>
      <c r="BG11" s="57" t="e">
        <f>IF(AND(ISNUMBER($U11),COUNT($U$4:$U11)=BG$2),$G11,IF($H11="Hold",BG10,IF(COUNT($U$4:$U11)=BG$2,$V11+BG10,NA())))</f>
        <v>#N/A</v>
      </c>
      <c r="BH11" s="55" t="e">
        <f>IF(AND(COUNT($U$4:$U11)=BH$2,$H11="Hold"),"Hold",NA())</f>
        <v>#N/A</v>
      </c>
      <c r="BI11" s="55" t="e">
        <f>IF(AND(COUNT($U$4:$U11)=BI$2,$H11="Hold"),"Hold",NA())</f>
        <v>#N/A</v>
      </c>
      <c r="BJ11" s="55" t="e">
        <f>IF(AND(COUNT($U$4:$U11)=BJ$2,$H11="Hold"),"Hold",NA())</f>
        <v>#N/A</v>
      </c>
      <c r="BK11" s="55" t="e">
        <f>IF(AND(COUNT($U$4:$U11)=BK$2,$H11="Hold"),"Hold",NA())</f>
        <v>#N/A</v>
      </c>
      <c r="BL11" s="55" t="e">
        <f>IF(AND(COUNT($U$4:$U11)=BL$2,$H11="Hold"),"Hold",NA())</f>
        <v>#N/A</v>
      </c>
      <c r="BM11" s="55" t="e">
        <f>IF(AND(COUNT($U$4:$U11)=BM$2,$H11="Hold"),"Hold",NA())</f>
        <v>#N/A</v>
      </c>
      <c r="BN11" s="55" t="e">
        <f>IF(AND(COUNT($U$4:$U11)=BN$2,$H11="Hold"),"Hold",NA())</f>
        <v>#N/A</v>
      </c>
      <c r="BO11" s="55" t="e">
        <f>IF(AND(COUNT($U$4:$U11)=BO$2,$H11="Hold"),"Hold",NA())</f>
        <v>#N/A</v>
      </c>
      <c r="BP11" s="55" t="e">
        <f>IF(AND(COUNT($U$4:$U11)=BP$2,$H11="Hold"),"Hold",NA())</f>
        <v>#N/A</v>
      </c>
      <c r="BQ11" s="55" t="e">
        <f>IF(AND(COUNT($U$4:$U11)=BQ$2,$H11="Hold"),"Hold",NA())</f>
        <v>#N/A</v>
      </c>
      <c r="BR11" s="55" t="e">
        <f>IF(AND(COUNT($U$4:$U11)=BR$2,$H11="Hold"),"Hold",NA())</f>
        <v>#N/A</v>
      </c>
      <c r="BS11" s="55" t="e">
        <f>IF(AND(COUNT($U$4:$U11)=BS$2,$H11="Hold"),"Hold",NA())</f>
        <v>#N/A</v>
      </c>
    </row>
    <row r="12" spans="1:73" s="96" customFormat="1" ht="18.75" customHeight="1" x14ac:dyDescent="0.25">
      <c r="B12" s="23"/>
      <c r="C12" s="95"/>
      <c r="D12" s="9">
        <f t="shared" si="2"/>
        <v>16</v>
      </c>
      <c r="E12" s="10">
        <f t="shared" si="3"/>
        <v>42702</v>
      </c>
      <c r="F12" s="5" t="str">
        <f>IFERROR(IF(COUNT(G$4:G12)=0,"",IF(H12="Hold",F11,IF(ISNUMBER(U12),G12,F11+V12))),"")</f>
        <v/>
      </c>
      <c r="G12" s="13"/>
      <c r="H12" s="27"/>
      <c r="I12" s="17"/>
      <c r="J12" s="93"/>
      <c r="K12" s="34"/>
      <c r="L12" s="124"/>
      <c r="M12" s="124"/>
      <c r="N12" s="132" t="s">
        <v>83</v>
      </c>
      <c r="O12" s="132" t="s">
        <v>84</v>
      </c>
      <c r="P12" s="37"/>
      <c r="R12" s="46">
        <v>9</v>
      </c>
      <c r="S12" s="47" t="e">
        <f t="shared" si="0"/>
        <v>#N/A</v>
      </c>
      <c r="T12" s="47" t="str">
        <f>IF(ISNUMBER(N25),"Alt 4","")</f>
        <v/>
      </c>
      <c r="U12" s="52" t="str">
        <f>IF(H12="30 Mins",$N$19,IF(H12="45 Mins",$N$20,IF(H12="60 Mins",$N$21,IF(H12="Alt 1",$N$22,IF(H12="Alt 2",$N$23,IF(H12="Alt 3",$N$24,IF(H12="Alt 4",$N$25,IF(H12="Alt 5",#REF!,IF(H12="Change",V11,"")))))))))</f>
        <v/>
      </c>
      <c r="V12" s="53" t="e">
        <f>IF(COUNT(U$4:U12)=0,NA(),IF(ISNUMBER(U12),U12,V11))</f>
        <v>#N/A</v>
      </c>
      <c r="W12" s="48" t="e">
        <f t="shared" si="1"/>
        <v>#N/A</v>
      </c>
      <c r="X12" s="72" t="str">
        <f>IF(AND(ISNUMBER($S12),COUNT($U$4:$U12)=X$2),$S12,"")</f>
        <v/>
      </c>
      <c r="Y12" s="72" t="str">
        <f>IF(AND(ISNUMBER($S12),COUNT($U$4:$U12)=Y$2),$S12,"")</f>
        <v/>
      </c>
      <c r="Z12" s="72" t="str">
        <f>IF(AND(ISNUMBER($S12),COUNT($U$4:$U12)=Z$2),$S12,"")</f>
        <v/>
      </c>
      <c r="AA12" s="72" t="str">
        <f>IF(AND(ISNUMBER($S12),COUNT($U$4:$U12)=AA$2),$S12,"")</f>
        <v/>
      </c>
      <c r="AB12" s="72" t="str">
        <f>IF(AND(ISNUMBER($S12),COUNT($U$4:$U12)=AB$2),$S12,"")</f>
        <v/>
      </c>
      <c r="AC12" s="72" t="str">
        <f>IF(AND(ISNUMBER($S12),COUNT($U$4:$U12)=AC$2),$S12,"")</f>
        <v/>
      </c>
      <c r="AD12" s="72" t="str">
        <f>IF(AND(ISNUMBER($S12),COUNT($U$4:$U12)=AD$2),$S12,"")</f>
        <v/>
      </c>
      <c r="AE12" s="72" t="str">
        <f>IF(AND(ISNUMBER($S12),COUNT($U$4:$U12)=AE$2),$S12,"")</f>
        <v/>
      </c>
      <c r="AF12" s="72" t="str">
        <f>IF(AND(ISNUMBER($S12),COUNT($U$4:$U12)=AF$2),$S12,"")</f>
        <v/>
      </c>
      <c r="AG12" s="72" t="str">
        <f>IF(AND(ISNUMBER($S12),COUNT($U$4:$U12)=AG$2),$S12,"")</f>
        <v/>
      </c>
      <c r="AH12" s="72" t="str">
        <f>IF(AND(ISNUMBER($S12),COUNT($U$4:$U12)=AH$2),$S12,"")</f>
        <v/>
      </c>
      <c r="AI12" s="72" t="str">
        <f>IF(AND(ISNUMBER($S12),COUNT($U$4:$U12)=AI$2),$S12,"")</f>
        <v/>
      </c>
      <c r="AJ12" s="51" t="e">
        <f>IFERROR(IF(COUNT($U$4:$U12)&lt;&gt;AJ$2,NA(),SLOPE(X$4:X$26,$R$4:$R$26)*($R12-COUNTIF(BH$4:BH12,"Hold"))+INTERCEPT(X$4:X$26,$R$4:$R$26)),NA())</f>
        <v>#N/A</v>
      </c>
      <c r="AK12" s="51" t="e">
        <f>IFERROR(IF(COUNT($U$4:$U12)&lt;&gt;AK$2,NA(),SLOPE(Y$4:Y$26,$R$4:$R$26)*($R12-COUNTIF(BI$4:BI12,"Hold"))+INTERCEPT(Y$4:Y$26,$R$4:$R$26)),NA())</f>
        <v>#N/A</v>
      </c>
      <c r="AL12" s="51" t="e">
        <f>IFERROR(IF(COUNT($U$4:$U12)&lt;&gt;AL$2,NA(),SLOPE(Z$4:Z$26,$R$4:$R$26)*($R12-COUNTIF(BJ$4:BJ12,"Hold"))+INTERCEPT(Z$4:Z$26,$R$4:$R$26)),NA())</f>
        <v>#N/A</v>
      </c>
      <c r="AM12" s="51" t="e">
        <f>IFERROR(IF(COUNT($U$4:$U12)&lt;&gt;AM$2,NA(),SLOPE(AA$4:AA$26,$R$4:$R$26)*($R12-COUNTIF(BK$4:BK12,"Hold"))+INTERCEPT(AA$4:AA$26,$R$4:$R$26)),NA())</f>
        <v>#N/A</v>
      </c>
      <c r="AN12" s="51" t="e">
        <f>IFERROR(IF(COUNT($U$4:$U12)&lt;&gt;AN$2,NA(),SLOPE(AB$4:AB$26,$R$4:$R$26)*($R12-COUNTIF(BL$4:BL12,"Hold"))+INTERCEPT(AB$4:AB$26,$R$4:$R$26)),NA())</f>
        <v>#N/A</v>
      </c>
      <c r="AO12" s="51" t="e">
        <f>IFERROR(IF(COUNT($U$4:$U12)&lt;&gt;AO$2,NA(),SLOPE(AC$4:AC$26,$R$4:$R$26)*($R12-COUNTIF(BM$4:BM12,"Hold"))+INTERCEPT(AC$4:AC$26,$R$4:$R$26)),NA())</f>
        <v>#N/A</v>
      </c>
      <c r="AP12" s="51" t="e">
        <f>IFERROR(IF(COUNT($U$4:$U12)&lt;&gt;AP$2,NA(),SLOPE(AD$4:AD$26,$R$4:$R$26)*($R12-COUNTIF(BN$4:BN12,"Hold"))+INTERCEPT(AD$4:AD$26,$R$4:$R$26)),NA())</f>
        <v>#N/A</v>
      </c>
      <c r="AQ12" s="51" t="e">
        <f>IFERROR(IF(COUNT($U$4:$U12)&lt;&gt;AQ$2,NA(),SLOPE(AE$4:AE$26,$R$4:$R$26)*($R12-COUNTIF(BO$4:BO12,"Hold"))+INTERCEPT(AE$4:AE$26,$R$4:$R$26)),NA())</f>
        <v>#N/A</v>
      </c>
      <c r="AR12" s="51" t="e">
        <f>IFERROR(IF(COUNT($U$4:$U12)&lt;&gt;AR$2,NA(),SLOPE(AF$4:AF$26,$R$4:$R$26)*($R12-COUNTIF(BP$4:BP12,"Hold"))+INTERCEPT(AF$4:AF$26,$R$4:$R$26)),NA())</f>
        <v>#N/A</v>
      </c>
      <c r="AS12" s="51" t="e">
        <f>IFERROR(IF(COUNT($U$4:$U12)&lt;&gt;AS$2,NA(),SLOPE(AG$4:AG$26,$R$4:$R$26)*($R12-COUNTIF(BQ$4:BQ12,"Hold"))+INTERCEPT(AG$4:AG$26,$R$4:$R$26)),NA())</f>
        <v>#N/A</v>
      </c>
      <c r="AT12" s="51" t="e">
        <f>IFERROR(IF(COUNT($U$4:$U12)&lt;&gt;AT$2,NA(),SLOPE(AH$4:AH$26,$R$4:$R$26)*($R12-COUNTIF(BR$4:BR12,"Hold"))+INTERCEPT(AH$4:AH$26,$R$4:$R$26)),NA())</f>
        <v>#N/A</v>
      </c>
      <c r="AU12" s="51" t="e">
        <f>IFERROR(IF(COUNT($U$4:$U12)&lt;&gt;AU$2,NA(),SLOPE(AI$4:AI$26,$R$4:$R$26)*($R12-COUNTIF(BS$4:BS12,"Hold"))+INTERCEPT(AI$4:AI$26,$R$4:$R$26)),NA())</f>
        <v>#N/A</v>
      </c>
      <c r="AV12" s="57" t="e">
        <f>IF(AND(ISNUMBER($U12),COUNT($U$4:$U12)=AV$2),$G12,IF($H12="Hold",AV11,IF(COUNT($U$4:$U12)=AV$2,$V12+AV11,NA())))</f>
        <v>#N/A</v>
      </c>
      <c r="AW12" s="57" t="e">
        <f>IF(AND(ISNUMBER($U12),COUNT($U$4:$U12)=AW$2),$G12,IF($H12="Hold",AW11,IF(COUNT($U$4:$U12)=AW$2,$V12+AW11,NA())))</f>
        <v>#N/A</v>
      </c>
      <c r="AX12" s="57" t="e">
        <f>IF(AND(ISNUMBER($U12),COUNT($U$4:$U12)=AX$2),$G12,IF($H12="Hold",AX11,IF(COUNT($U$4:$U12)=AX$2,$V12+AX11,NA())))</f>
        <v>#N/A</v>
      </c>
      <c r="AY12" s="57" t="e">
        <f>IF(AND(ISNUMBER($U12),COUNT($U$4:$U12)=AY$2),$G12,IF($H12="Hold",AY11,IF(COUNT($U$4:$U12)=AY$2,$V12+AY11,NA())))</f>
        <v>#N/A</v>
      </c>
      <c r="AZ12" s="57" t="e">
        <f>IF(AND(ISNUMBER($U12),COUNT($U$4:$U12)=AZ$2),$G12,IF($H12="Hold",AZ11,IF(COUNT($U$4:$U12)=AZ$2,$V12+AZ11,NA())))</f>
        <v>#N/A</v>
      </c>
      <c r="BA12" s="57" t="e">
        <f>IF(AND(ISNUMBER($U12),COUNT($U$4:$U12)=BA$2),$G12,IF($H12="Hold",BA11,IF(COUNT($U$4:$U12)=BA$2,$V12+BA11,NA())))</f>
        <v>#N/A</v>
      </c>
      <c r="BB12" s="57" t="e">
        <f>IF(AND(ISNUMBER($U12),COUNT($U$4:$U12)=BB$2),$G12,IF($H12="Hold",BB11,IF(COUNT($U$4:$U12)=BB$2,$V12+BB11,NA())))</f>
        <v>#N/A</v>
      </c>
      <c r="BC12" s="57" t="e">
        <f>IF(AND(ISNUMBER($U12),COUNT($U$4:$U12)=BC$2),$G12,IF($H12="Hold",BC11,IF(COUNT($U$4:$U12)=BC$2,$V12+BC11,NA())))</f>
        <v>#N/A</v>
      </c>
      <c r="BD12" s="57" t="e">
        <f>IF(AND(ISNUMBER($U12),COUNT($U$4:$U12)=BD$2),$G12,IF($H12="Hold",BD11,IF(COUNT($U$4:$U12)=BD$2,$V12+BD11,NA())))</f>
        <v>#N/A</v>
      </c>
      <c r="BE12" s="57" t="e">
        <f>IF(AND(ISNUMBER($U12),COUNT($U$4:$U12)=BE$2),$G12,IF($H12="Hold",BE11,IF(COUNT($U$4:$U12)=BE$2,$V12+BE11,NA())))</f>
        <v>#N/A</v>
      </c>
      <c r="BF12" s="57" t="e">
        <f>IF(AND(ISNUMBER($U12),COUNT($U$4:$U12)=BF$2),$G12,IF($H12="Hold",BF11,IF(COUNT($U$4:$U12)=BF$2,$V12+BF11,NA())))</f>
        <v>#N/A</v>
      </c>
      <c r="BG12" s="57" t="e">
        <f>IF(AND(ISNUMBER($U12),COUNT($U$4:$U12)=BG$2),$G12,IF($H12="Hold",BG11,IF(COUNT($U$4:$U12)=BG$2,$V12+BG11,NA())))</f>
        <v>#N/A</v>
      </c>
      <c r="BH12" s="55" t="e">
        <f>IF(AND(COUNT($U$4:$U12)=BH$2,$H12="Hold"),"Hold",NA())</f>
        <v>#N/A</v>
      </c>
      <c r="BI12" s="55" t="e">
        <f>IF(AND(COUNT($U$4:$U12)=BI$2,$H12="Hold"),"Hold",NA())</f>
        <v>#N/A</v>
      </c>
      <c r="BJ12" s="55" t="e">
        <f>IF(AND(COUNT($U$4:$U12)=BJ$2,$H12="Hold"),"Hold",NA())</f>
        <v>#N/A</v>
      </c>
      <c r="BK12" s="55" t="e">
        <f>IF(AND(COUNT($U$4:$U12)=BK$2,$H12="Hold"),"Hold",NA())</f>
        <v>#N/A</v>
      </c>
      <c r="BL12" s="55" t="e">
        <f>IF(AND(COUNT($U$4:$U12)=BL$2,$H12="Hold"),"Hold",NA())</f>
        <v>#N/A</v>
      </c>
      <c r="BM12" s="55" t="e">
        <f>IF(AND(COUNT($U$4:$U12)=BM$2,$H12="Hold"),"Hold",NA())</f>
        <v>#N/A</v>
      </c>
      <c r="BN12" s="55" t="e">
        <f>IF(AND(COUNT($U$4:$U12)=BN$2,$H12="Hold"),"Hold",NA())</f>
        <v>#N/A</v>
      </c>
      <c r="BO12" s="55" t="e">
        <f>IF(AND(COUNT($U$4:$U12)=BO$2,$H12="Hold"),"Hold",NA())</f>
        <v>#N/A</v>
      </c>
      <c r="BP12" s="55" t="e">
        <f>IF(AND(COUNT($U$4:$U12)=BP$2,$H12="Hold"),"Hold",NA())</f>
        <v>#N/A</v>
      </c>
      <c r="BQ12" s="55" t="e">
        <f>IF(AND(COUNT($U$4:$U12)=BQ$2,$H12="Hold"),"Hold",NA())</f>
        <v>#N/A</v>
      </c>
      <c r="BR12" s="55" t="e">
        <f>IF(AND(COUNT($U$4:$U12)=BR$2,$H12="Hold"),"Hold",NA())</f>
        <v>#N/A</v>
      </c>
      <c r="BS12" s="55" t="e">
        <f>IF(AND(COUNT($U$4:$U12)=BS$2,$H12="Hold"),"Hold",NA())</f>
        <v>#N/A</v>
      </c>
    </row>
    <row r="13" spans="1:73" s="96" customFormat="1" ht="18.75" customHeight="1" thickBot="1" x14ac:dyDescent="0.3">
      <c r="B13" s="23"/>
      <c r="C13" s="95"/>
      <c r="D13" s="9">
        <f t="shared" si="2"/>
        <v>18</v>
      </c>
      <c r="E13" s="10">
        <f t="shared" si="3"/>
        <v>42716</v>
      </c>
      <c r="F13" s="5" t="str">
        <f>IFERROR(IF(COUNT(G$4:G13)=0,"",IF(H13="Hold",F12,IF(ISNUMBER(U13),G13,F12+V13))),"")</f>
        <v/>
      </c>
      <c r="G13" s="13"/>
      <c r="H13" s="27"/>
      <c r="I13" s="17"/>
      <c r="J13" s="93"/>
      <c r="K13" s="34"/>
      <c r="L13" s="148" t="s">
        <v>57</v>
      </c>
      <c r="M13" s="148"/>
      <c r="N13" s="134"/>
      <c r="O13" s="135"/>
      <c r="P13" s="37"/>
      <c r="R13" s="46">
        <v>10</v>
      </c>
      <c r="S13" s="47" t="e">
        <f t="shared" si="0"/>
        <v>#N/A</v>
      </c>
      <c r="T13" s="47" t="str">
        <f>IF(ISNUMBER(#REF!),"Alt 5","")</f>
        <v/>
      </c>
      <c r="U13" s="52" t="str">
        <f>IF(H13="30 Mins",$N$19,IF(H13="45 Mins",$N$20,IF(H13="60 Mins",$N$21,IF(H13="Alt 1",$N$22,IF(H13="Alt 2",$N$23,IF(H13="Alt 3",$N$24,IF(H13="Alt 4",$N$25,IF(H13="Alt 5",#REF!,IF(H13="Change",V12,"")))))))))</f>
        <v/>
      </c>
      <c r="V13" s="53" t="e">
        <f>IF(COUNT(U$4:U13)=0,NA(),IF(ISNUMBER(U13),U13,V12))</f>
        <v>#N/A</v>
      </c>
      <c r="W13" s="48" t="e">
        <f t="shared" si="1"/>
        <v>#N/A</v>
      </c>
      <c r="X13" s="72" t="str">
        <f>IF(AND(ISNUMBER($S13),COUNT($U$4:$U13)=X$2),$S13,"")</f>
        <v/>
      </c>
      <c r="Y13" s="72" t="str">
        <f>IF(AND(ISNUMBER($S13),COUNT($U$4:$U13)=Y$2),$S13,"")</f>
        <v/>
      </c>
      <c r="Z13" s="72" t="str">
        <f>IF(AND(ISNUMBER($S13),COUNT($U$4:$U13)=Z$2),$S13,"")</f>
        <v/>
      </c>
      <c r="AA13" s="72" t="str">
        <f>IF(AND(ISNUMBER($S13),COUNT($U$4:$U13)=AA$2),$S13,"")</f>
        <v/>
      </c>
      <c r="AB13" s="72" t="str">
        <f>IF(AND(ISNUMBER($S13),COUNT($U$4:$U13)=AB$2),$S13,"")</f>
        <v/>
      </c>
      <c r="AC13" s="72" t="str">
        <f>IF(AND(ISNUMBER($S13),COUNT($U$4:$U13)=AC$2),$S13,"")</f>
        <v/>
      </c>
      <c r="AD13" s="72" t="str">
        <f>IF(AND(ISNUMBER($S13),COUNT($U$4:$U13)=AD$2),$S13,"")</f>
        <v/>
      </c>
      <c r="AE13" s="72" t="str">
        <f>IF(AND(ISNUMBER($S13),COUNT($U$4:$U13)=AE$2),$S13,"")</f>
        <v/>
      </c>
      <c r="AF13" s="72" t="str">
        <f>IF(AND(ISNUMBER($S13),COUNT($U$4:$U13)=AF$2),$S13,"")</f>
        <v/>
      </c>
      <c r="AG13" s="72" t="str">
        <f>IF(AND(ISNUMBER($S13),COUNT($U$4:$U13)=AG$2),$S13,"")</f>
        <v/>
      </c>
      <c r="AH13" s="72" t="str">
        <f>IF(AND(ISNUMBER($S13),COUNT($U$4:$U13)=AH$2),$S13,"")</f>
        <v/>
      </c>
      <c r="AI13" s="72" t="str">
        <f>IF(AND(ISNUMBER($S13),COUNT($U$4:$U13)=AI$2),$S13,"")</f>
        <v/>
      </c>
      <c r="AJ13" s="51" t="e">
        <f>IFERROR(IF(COUNT($U$4:$U13)&lt;&gt;AJ$2,NA(),SLOPE(X$4:X$26,$R$4:$R$26)*($R13-COUNTIF(BH$4:BH13,"Hold"))+INTERCEPT(X$4:X$26,$R$4:$R$26)),NA())</f>
        <v>#N/A</v>
      </c>
      <c r="AK13" s="51" t="e">
        <f>IFERROR(IF(COUNT($U$4:$U13)&lt;&gt;AK$2,NA(),SLOPE(Y$4:Y$26,$R$4:$R$26)*($R13-COUNTIF(BI$4:BI13,"Hold"))+INTERCEPT(Y$4:Y$26,$R$4:$R$26)),NA())</f>
        <v>#N/A</v>
      </c>
      <c r="AL13" s="51" t="e">
        <f>IFERROR(IF(COUNT($U$4:$U13)&lt;&gt;AL$2,NA(),SLOPE(Z$4:Z$26,$R$4:$R$26)*($R13-COUNTIF(BJ$4:BJ13,"Hold"))+INTERCEPT(Z$4:Z$26,$R$4:$R$26)),NA())</f>
        <v>#N/A</v>
      </c>
      <c r="AM13" s="51" t="e">
        <f>IFERROR(IF(COUNT($U$4:$U13)&lt;&gt;AM$2,NA(),SLOPE(AA$4:AA$26,$R$4:$R$26)*($R13-COUNTIF(BK$4:BK13,"Hold"))+INTERCEPT(AA$4:AA$26,$R$4:$R$26)),NA())</f>
        <v>#N/A</v>
      </c>
      <c r="AN13" s="51" t="e">
        <f>IFERROR(IF(COUNT($U$4:$U13)&lt;&gt;AN$2,NA(),SLOPE(AB$4:AB$26,$R$4:$R$26)*($R13-COUNTIF(BL$4:BL13,"Hold"))+INTERCEPT(AB$4:AB$26,$R$4:$R$26)),NA())</f>
        <v>#N/A</v>
      </c>
      <c r="AO13" s="51" t="e">
        <f>IFERROR(IF(COUNT($U$4:$U13)&lt;&gt;AO$2,NA(),SLOPE(AC$4:AC$26,$R$4:$R$26)*($R13-COUNTIF(BM$4:BM13,"Hold"))+INTERCEPT(AC$4:AC$26,$R$4:$R$26)),NA())</f>
        <v>#N/A</v>
      </c>
      <c r="AP13" s="51" t="e">
        <f>IFERROR(IF(COUNT($U$4:$U13)&lt;&gt;AP$2,NA(),SLOPE(AD$4:AD$26,$R$4:$R$26)*($R13-COUNTIF(BN$4:BN13,"Hold"))+INTERCEPT(AD$4:AD$26,$R$4:$R$26)),NA())</f>
        <v>#N/A</v>
      </c>
      <c r="AQ13" s="51" t="e">
        <f>IFERROR(IF(COUNT($U$4:$U13)&lt;&gt;AQ$2,NA(),SLOPE(AE$4:AE$26,$R$4:$R$26)*($R13-COUNTIF(BO$4:BO13,"Hold"))+INTERCEPT(AE$4:AE$26,$R$4:$R$26)),NA())</f>
        <v>#N/A</v>
      </c>
      <c r="AR13" s="51" t="e">
        <f>IFERROR(IF(COUNT($U$4:$U13)&lt;&gt;AR$2,NA(),SLOPE(AF$4:AF$26,$R$4:$R$26)*($R13-COUNTIF(BP$4:BP13,"Hold"))+INTERCEPT(AF$4:AF$26,$R$4:$R$26)),NA())</f>
        <v>#N/A</v>
      </c>
      <c r="AS13" s="51" t="e">
        <f>IFERROR(IF(COUNT($U$4:$U13)&lt;&gt;AS$2,NA(),SLOPE(AG$4:AG$26,$R$4:$R$26)*($R13-COUNTIF(BQ$4:BQ13,"Hold"))+INTERCEPT(AG$4:AG$26,$R$4:$R$26)),NA())</f>
        <v>#N/A</v>
      </c>
      <c r="AT13" s="51" t="e">
        <f>IFERROR(IF(COUNT($U$4:$U13)&lt;&gt;AT$2,NA(),SLOPE(AH$4:AH$26,$R$4:$R$26)*($R13-COUNTIF(BR$4:BR13,"Hold"))+INTERCEPT(AH$4:AH$26,$R$4:$R$26)),NA())</f>
        <v>#N/A</v>
      </c>
      <c r="AU13" s="51" t="e">
        <f>IFERROR(IF(COUNT($U$4:$U13)&lt;&gt;AU$2,NA(),SLOPE(AI$4:AI$26,$R$4:$R$26)*($R13-COUNTIF(BS$4:BS13,"Hold"))+INTERCEPT(AI$4:AI$26,$R$4:$R$26)),NA())</f>
        <v>#N/A</v>
      </c>
      <c r="AV13" s="57" t="e">
        <f>IF(AND(ISNUMBER($U13),COUNT($U$4:$U13)=AV$2),$G13,IF($H13="Hold",AV12,IF(COUNT($U$4:$U13)=AV$2,$V13+AV12,NA())))</f>
        <v>#N/A</v>
      </c>
      <c r="AW13" s="57" t="e">
        <f>IF(AND(ISNUMBER($U13),COUNT($U$4:$U13)=AW$2),$G13,IF($H13="Hold",AW12,IF(COUNT($U$4:$U13)=AW$2,$V13+AW12,NA())))</f>
        <v>#N/A</v>
      </c>
      <c r="AX13" s="57" t="e">
        <f>IF(AND(ISNUMBER($U13),COUNT($U$4:$U13)=AX$2),$G13,IF($H13="Hold",AX12,IF(COUNT($U$4:$U13)=AX$2,$V13+AX12,NA())))</f>
        <v>#N/A</v>
      </c>
      <c r="AY13" s="57" t="e">
        <f>IF(AND(ISNUMBER($U13),COUNT($U$4:$U13)=AY$2),$G13,IF($H13="Hold",AY12,IF(COUNT($U$4:$U13)=AY$2,$V13+AY12,NA())))</f>
        <v>#N/A</v>
      </c>
      <c r="AZ13" s="57" t="e">
        <f>IF(AND(ISNUMBER($U13),COUNT($U$4:$U13)=AZ$2),$G13,IF($H13="Hold",AZ12,IF(COUNT($U$4:$U13)=AZ$2,$V13+AZ12,NA())))</f>
        <v>#N/A</v>
      </c>
      <c r="BA13" s="57" t="e">
        <f>IF(AND(ISNUMBER($U13),COUNT($U$4:$U13)=BA$2),$G13,IF($H13="Hold",BA12,IF(COUNT($U$4:$U13)=BA$2,$V13+BA12,NA())))</f>
        <v>#N/A</v>
      </c>
      <c r="BB13" s="57" t="e">
        <f>IF(AND(ISNUMBER($U13),COUNT($U$4:$U13)=BB$2),$G13,IF($H13="Hold",BB12,IF(COUNT($U$4:$U13)=BB$2,$V13+BB12,NA())))</f>
        <v>#N/A</v>
      </c>
      <c r="BC13" s="57" t="e">
        <f>IF(AND(ISNUMBER($U13),COUNT($U$4:$U13)=BC$2),$G13,IF($H13="Hold",BC12,IF(COUNT($U$4:$U13)=BC$2,$V13+BC12,NA())))</f>
        <v>#N/A</v>
      </c>
      <c r="BD13" s="57" t="e">
        <f>IF(AND(ISNUMBER($U13),COUNT($U$4:$U13)=BD$2),$G13,IF($H13="Hold",BD12,IF(COUNT($U$4:$U13)=BD$2,$V13+BD12,NA())))</f>
        <v>#N/A</v>
      </c>
      <c r="BE13" s="57" t="e">
        <f>IF(AND(ISNUMBER($U13),COUNT($U$4:$U13)=BE$2),$G13,IF($H13="Hold",BE12,IF(COUNT($U$4:$U13)=BE$2,$V13+BE12,NA())))</f>
        <v>#N/A</v>
      </c>
      <c r="BF13" s="57" t="e">
        <f>IF(AND(ISNUMBER($U13),COUNT($U$4:$U13)=BF$2),$G13,IF($H13="Hold",BF12,IF(COUNT($U$4:$U13)=BF$2,$V13+BF12,NA())))</f>
        <v>#N/A</v>
      </c>
      <c r="BG13" s="57" t="e">
        <f>IF(AND(ISNUMBER($U13),COUNT($U$4:$U13)=BG$2),$G13,IF($H13="Hold",BG12,IF(COUNT($U$4:$U13)=BG$2,$V13+BG12,NA())))</f>
        <v>#N/A</v>
      </c>
      <c r="BH13" s="55" t="e">
        <f>IF(AND(COUNT($U$4:$U13)=BH$2,$H13="Hold"),"Hold",NA())</f>
        <v>#N/A</v>
      </c>
      <c r="BI13" s="55" t="e">
        <f>IF(AND(COUNT($U$4:$U13)=BI$2,$H13="Hold"),"Hold",NA())</f>
        <v>#N/A</v>
      </c>
      <c r="BJ13" s="55" t="e">
        <f>IF(AND(COUNT($U$4:$U13)=BJ$2,$H13="Hold"),"Hold",NA())</f>
        <v>#N/A</v>
      </c>
      <c r="BK13" s="55" t="e">
        <f>IF(AND(COUNT($U$4:$U13)=BK$2,$H13="Hold"),"Hold",NA())</f>
        <v>#N/A</v>
      </c>
      <c r="BL13" s="55" t="e">
        <f>IF(AND(COUNT($U$4:$U13)=BL$2,$H13="Hold"),"Hold",NA())</f>
        <v>#N/A</v>
      </c>
      <c r="BM13" s="55" t="e">
        <f>IF(AND(COUNT($U$4:$U13)=BM$2,$H13="Hold"),"Hold",NA())</f>
        <v>#N/A</v>
      </c>
      <c r="BN13" s="55" t="e">
        <f>IF(AND(COUNT($U$4:$U13)=BN$2,$H13="Hold"),"Hold",NA())</f>
        <v>#N/A</v>
      </c>
      <c r="BO13" s="55" t="e">
        <f>IF(AND(COUNT($U$4:$U13)=BO$2,$H13="Hold"),"Hold",NA())</f>
        <v>#N/A</v>
      </c>
      <c r="BP13" s="55" t="e">
        <f>IF(AND(COUNT($U$4:$U13)=BP$2,$H13="Hold"),"Hold",NA())</f>
        <v>#N/A</v>
      </c>
      <c r="BQ13" s="55" t="e">
        <f>IF(AND(COUNT($U$4:$U13)=BQ$2,$H13="Hold"),"Hold",NA())</f>
        <v>#N/A</v>
      </c>
      <c r="BR13" s="55" t="e">
        <f>IF(AND(COUNT($U$4:$U13)=BR$2,$H13="Hold"),"Hold",NA())</f>
        <v>#N/A</v>
      </c>
      <c r="BS13" s="55" t="e">
        <f>IF(AND(COUNT($U$4:$U13)=BS$2,$H13="Hold"),"Hold",NA())</f>
        <v>#N/A</v>
      </c>
    </row>
    <row r="14" spans="1:73" s="96" customFormat="1" ht="18.75" customHeight="1" thickTop="1" thickBot="1" x14ac:dyDescent="0.3">
      <c r="B14" s="23"/>
      <c r="C14" s="95"/>
      <c r="D14" s="9">
        <f t="shared" si="2"/>
        <v>20</v>
      </c>
      <c r="E14" s="10">
        <f t="shared" si="3"/>
        <v>42730</v>
      </c>
      <c r="F14" s="5" t="str">
        <f>IFERROR(IF(COUNT(G$4:G14)=0,"",IF(H14="Hold",F13,IF(ISNUMBER(U14),G14,F13+V14))),"")</f>
        <v/>
      </c>
      <c r="G14" s="13"/>
      <c r="H14" s="27"/>
      <c r="I14" s="17"/>
      <c r="J14" s="93"/>
      <c r="K14" s="34"/>
      <c r="L14" s="148" t="s">
        <v>58</v>
      </c>
      <c r="M14" s="148"/>
      <c r="N14" s="136"/>
      <c r="O14" s="137"/>
      <c r="P14" s="37"/>
      <c r="R14" s="46">
        <v>11</v>
      </c>
      <c r="S14" s="47" t="e">
        <f t="shared" si="0"/>
        <v>#N/A</v>
      </c>
      <c r="T14" s="47"/>
      <c r="U14" s="52" t="str">
        <f>IF(H14="30 Mins",$N$19,IF(H14="45 Mins",$N$20,IF(H14="60 Mins",$N$21,IF(H14="Alt 1",$N$22,IF(H14="Alt 2",$N$23,IF(H14="Alt 3",$N$24,IF(H14="Alt 4",$N$25,IF(H14="Alt 5",#REF!,IF(H14="Change",V13,"")))))))))</f>
        <v/>
      </c>
      <c r="V14" s="53" t="e">
        <f>IF(COUNT(U$4:U14)=0,NA(),IF(ISNUMBER(U14),U14,V13))</f>
        <v>#N/A</v>
      </c>
      <c r="W14" s="48" t="e">
        <f t="shared" si="1"/>
        <v>#N/A</v>
      </c>
      <c r="X14" s="72" t="str">
        <f>IF(AND(ISNUMBER($S14),COUNT($U$4:$U14)=X$2),$S14,"")</f>
        <v/>
      </c>
      <c r="Y14" s="72" t="str">
        <f>IF(AND(ISNUMBER($S14),COUNT($U$4:$U14)=Y$2),$S14,"")</f>
        <v/>
      </c>
      <c r="Z14" s="72" t="str">
        <f>IF(AND(ISNUMBER($S14),COUNT($U$4:$U14)=Z$2),$S14,"")</f>
        <v/>
      </c>
      <c r="AA14" s="72" t="str">
        <f>IF(AND(ISNUMBER($S14),COUNT($U$4:$U14)=AA$2),$S14,"")</f>
        <v/>
      </c>
      <c r="AB14" s="72" t="str">
        <f>IF(AND(ISNUMBER($S14),COUNT($U$4:$U14)=AB$2),$S14,"")</f>
        <v/>
      </c>
      <c r="AC14" s="72" t="str">
        <f>IF(AND(ISNUMBER($S14),COUNT($U$4:$U14)=AC$2),$S14,"")</f>
        <v/>
      </c>
      <c r="AD14" s="72" t="str">
        <f>IF(AND(ISNUMBER($S14),COUNT($U$4:$U14)=AD$2),$S14,"")</f>
        <v/>
      </c>
      <c r="AE14" s="72" t="str">
        <f>IF(AND(ISNUMBER($S14),COUNT($U$4:$U14)=AE$2),$S14,"")</f>
        <v/>
      </c>
      <c r="AF14" s="72" t="str">
        <f>IF(AND(ISNUMBER($S14),COUNT($U$4:$U14)=AF$2),$S14,"")</f>
        <v/>
      </c>
      <c r="AG14" s="72" t="str">
        <f>IF(AND(ISNUMBER($S14),COUNT($U$4:$U14)=AG$2),$S14,"")</f>
        <v/>
      </c>
      <c r="AH14" s="72" t="str">
        <f>IF(AND(ISNUMBER($S14),COUNT($U$4:$U14)=AH$2),$S14,"")</f>
        <v/>
      </c>
      <c r="AI14" s="72" t="str">
        <f>IF(AND(ISNUMBER($S14),COUNT($U$4:$U14)=AI$2),$S14,"")</f>
        <v/>
      </c>
      <c r="AJ14" s="51" t="e">
        <f>IFERROR(IF(COUNT($U$4:$U14)&lt;&gt;AJ$2,NA(),SLOPE(X$4:X$26,$R$4:$R$26)*($R14-COUNTIF(BH$4:BH14,"Hold"))+INTERCEPT(X$4:X$26,$R$4:$R$26)),NA())</f>
        <v>#N/A</v>
      </c>
      <c r="AK14" s="51" t="e">
        <f>IFERROR(IF(COUNT($U$4:$U14)&lt;&gt;AK$2,NA(),SLOPE(Y$4:Y$26,$R$4:$R$26)*($R14-COUNTIF(BI$4:BI14,"Hold"))+INTERCEPT(Y$4:Y$26,$R$4:$R$26)),NA())</f>
        <v>#N/A</v>
      </c>
      <c r="AL14" s="51" t="e">
        <f>IFERROR(IF(COUNT($U$4:$U14)&lt;&gt;AL$2,NA(),SLOPE(Z$4:Z$26,$R$4:$R$26)*($R14-COUNTIF(BJ$4:BJ14,"Hold"))+INTERCEPT(Z$4:Z$26,$R$4:$R$26)),NA())</f>
        <v>#N/A</v>
      </c>
      <c r="AM14" s="51" t="e">
        <f>IFERROR(IF(COUNT($U$4:$U14)&lt;&gt;AM$2,NA(),SLOPE(AA$4:AA$26,$R$4:$R$26)*($R14-COUNTIF(BK$4:BK14,"Hold"))+INTERCEPT(AA$4:AA$26,$R$4:$R$26)),NA())</f>
        <v>#N/A</v>
      </c>
      <c r="AN14" s="51" t="e">
        <f>IFERROR(IF(COUNT($U$4:$U14)&lt;&gt;AN$2,NA(),SLOPE(AB$4:AB$26,$R$4:$R$26)*($R14-COUNTIF(BL$4:BL14,"Hold"))+INTERCEPT(AB$4:AB$26,$R$4:$R$26)),NA())</f>
        <v>#N/A</v>
      </c>
      <c r="AO14" s="51" t="e">
        <f>IFERROR(IF(COUNT($U$4:$U14)&lt;&gt;AO$2,NA(),SLOPE(AC$4:AC$26,$R$4:$R$26)*($R14-COUNTIF(BM$4:BM14,"Hold"))+INTERCEPT(AC$4:AC$26,$R$4:$R$26)),NA())</f>
        <v>#N/A</v>
      </c>
      <c r="AP14" s="51" t="e">
        <f>IFERROR(IF(COUNT($U$4:$U14)&lt;&gt;AP$2,NA(),SLOPE(AD$4:AD$26,$R$4:$R$26)*($R14-COUNTIF(BN$4:BN14,"Hold"))+INTERCEPT(AD$4:AD$26,$R$4:$R$26)),NA())</f>
        <v>#N/A</v>
      </c>
      <c r="AQ14" s="51" t="e">
        <f>IFERROR(IF(COUNT($U$4:$U14)&lt;&gt;AQ$2,NA(),SLOPE(AE$4:AE$26,$R$4:$R$26)*($R14-COUNTIF(BO$4:BO14,"Hold"))+INTERCEPT(AE$4:AE$26,$R$4:$R$26)),NA())</f>
        <v>#N/A</v>
      </c>
      <c r="AR14" s="51" t="e">
        <f>IFERROR(IF(COUNT($U$4:$U14)&lt;&gt;AR$2,NA(),SLOPE(AF$4:AF$26,$R$4:$R$26)*($R14-COUNTIF(BP$4:BP14,"Hold"))+INTERCEPT(AF$4:AF$26,$R$4:$R$26)),NA())</f>
        <v>#N/A</v>
      </c>
      <c r="AS14" s="51" t="e">
        <f>IFERROR(IF(COUNT($U$4:$U14)&lt;&gt;AS$2,NA(),SLOPE(AG$4:AG$26,$R$4:$R$26)*($R14-COUNTIF(BQ$4:BQ14,"Hold"))+INTERCEPT(AG$4:AG$26,$R$4:$R$26)),NA())</f>
        <v>#N/A</v>
      </c>
      <c r="AT14" s="51" t="e">
        <f>IFERROR(IF(COUNT($U$4:$U14)&lt;&gt;AT$2,NA(),SLOPE(AH$4:AH$26,$R$4:$R$26)*($R14-COUNTIF(BR$4:BR14,"Hold"))+INTERCEPT(AH$4:AH$26,$R$4:$R$26)),NA())</f>
        <v>#N/A</v>
      </c>
      <c r="AU14" s="51" t="e">
        <f>IFERROR(IF(COUNT($U$4:$U14)&lt;&gt;AU$2,NA(),SLOPE(AI$4:AI$26,$R$4:$R$26)*($R14-COUNTIF(BS$4:BS14,"Hold"))+INTERCEPT(AI$4:AI$26,$R$4:$R$26)),NA())</f>
        <v>#N/A</v>
      </c>
      <c r="AV14" s="57" t="e">
        <f>IF(AND(ISNUMBER($U14),COUNT($U$4:$U14)=AV$2),$G14,IF($H14="Hold",AV13,IF(COUNT($U$4:$U14)=AV$2,$V14+AV13,NA())))</f>
        <v>#N/A</v>
      </c>
      <c r="AW14" s="57" t="e">
        <f>IF(AND(ISNUMBER($U14),COUNT($U$4:$U14)=AW$2),$G14,IF($H14="Hold",AW13,IF(COUNT($U$4:$U14)=AW$2,$V14+AW13,NA())))</f>
        <v>#N/A</v>
      </c>
      <c r="AX14" s="57" t="e">
        <f>IF(AND(ISNUMBER($U14),COUNT($U$4:$U14)=AX$2),$G14,IF($H14="Hold",AX13,IF(COUNT($U$4:$U14)=AX$2,$V14+AX13,NA())))</f>
        <v>#N/A</v>
      </c>
      <c r="AY14" s="57" t="e">
        <f>IF(AND(ISNUMBER($U14),COUNT($U$4:$U14)=AY$2),$G14,IF($H14="Hold",AY13,IF(COUNT($U$4:$U14)=AY$2,$V14+AY13,NA())))</f>
        <v>#N/A</v>
      </c>
      <c r="AZ14" s="57" t="e">
        <f>IF(AND(ISNUMBER($U14),COUNT($U$4:$U14)=AZ$2),$G14,IF($H14="Hold",AZ13,IF(COUNT($U$4:$U14)=AZ$2,$V14+AZ13,NA())))</f>
        <v>#N/A</v>
      </c>
      <c r="BA14" s="57" t="e">
        <f>IF(AND(ISNUMBER($U14),COUNT($U$4:$U14)=BA$2),$G14,IF($H14="Hold",BA13,IF(COUNT($U$4:$U14)=BA$2,$V14+BA13,NA())))</f>
        <v>#N/A</v>
      </c>
      <c r="BB14" s="57" t="e">
        <f>IF(AND(ISNUMBER($U14),COUNT($U$4:$U14)=BB$2),$G14,IF($H14="Hold",BB13,IF(COUNT($U$4:$U14)=BB$2,$V14+BB13,NA())))</f>
        <v>#N/A</v>
      </c>
      <c r="BC14" s="57" t="e">
        <f>IF(AND(ISNUMBER($U14),COUNT($U$4:$U14)=BC$2),$G14,IF($H14="Hold",BC13,IF(COUNT($U$4:$U14)=BC$2,$V14+BC13,NA())))</f>
        <v>#N/A</v>
      </c>
      <c r="BD14" s="57" t="e">
        <f>IF(AND(ISNUMBER($U14),COUNT($U$4:$U14)=BD$2),$G14,IF($H14="Hold",BD13,IF(COUNT($U$4:$U14)=BD$2,$V14+BD13,NA())))</f>
        <v>#N/A</v>
      </c>
      <c r="BE14" s="57" t="e">
        <f>IF(AND(ISNUMBER($U14),COUNT($U$4:$U14)=BE$2),$G14,IF($H14="Hold",BE13,IF(COUNT($U$4:$U14)=BE$2,$V14+BE13,NA())))</f>
        <v>#N/A</v>
      </c>
      <c r="BF14" s="57" t="e">
        <f>IF(AND(ISNUMBER($U14),COUNT($U$4:$U14)=BF$2),$G14,IF($H14="Hold",BF13,IF(COUNT($U$4:$U14)=BF$2,$V14+BF13,NA())))</f>
        <v>#N/A</v>
      </c>
      <c r="BG14" s="57" t="e">
        <f>IF(AND(ISNUMBER($U14),COUNT($U$4:$U14)=BG$2),$G14,IF($H14="Hold",BG13,IF(COUNT($U$4:$U14)=BG$2,$V14+BG13,NA())))</f>
        <v>#N/A</v>
      </c>
      <c r="BH14" s="55" t="e">
        <f>IF(AND(COUNT($U$4:$U14)=BH$2,$H14="Hold"),"Hold",NA())</f>
        <v>#N/A</v>
      </c>
      <c r="BI14" s="55" t="e">
        <f>IF(AND(COUNT($U$4:$U14)=BI$2,$H14="Hold"),"Hold",NA())</f>
        <v>#N/A</v>
      </c>
      <c r="BJ14" s="55" t="e">
        <f>IF(AND(COUNT($U$4:$U14)=BJ$2,$H14="Hold"),"Hold",NA())</f>
        <v>#N/A</v>
      </c>
      <c r="BK14" s="55" t="e">
        <f>IF(AND(COUNT($U$4:$U14)=BK$2,$H14="Hold"),"Hold",NA())</f>
        <v>#N/A</v>
      </c>
      <c r="BL14" s="55" t="e">
        <f>IF(AND(COUNT($U$4:$U14)=BL$2,$H14="Hold"),"Hold",NA())</f>
        <v>#N/A</v>
      </c>
      <c r="BM14" s="55" t="e">
        <f>IF(AND(COUNT($U$4:$U14)=BM$2,$H14="Hold"),"Hold",NA())</f>
        <v>#N/A</v>
      </c>
      <c r="BN14" s="55" t="e">
        <f>IF(AND(COUNT($U$4:$U14)=BN$2,$H14="Hold"),"Hold",NA())</f>
        <v>#N/A</v>
      </c>
      <c r="BO14" s="55" t="e">
        <f>IF(AND(COUNT($U$4:$U14)=BO$2,$H14="Hold"),"Hold",NA())</f>
        <v>#N/A</v>
      </c>
      <c r="BP14" s="55" t="e">
        <f>IF(AND(COUNT($U$4:$U14)=BP$2,$H14="Hold"),"Hold",NA())</f>
        <v>#N/A</v>
      </c>
      <c r="BQ14" s="55" t="e">
        <f>IF(AND(COUNT($U$4:$U14)=BQ$2,$H14="Hold"),"Hold",NA())</f>
        <v>#N/A</v>
      </c>
      <c r="BR14" s="55" t="e">
        <f>IF(AND(COUNT($U$4:$U14)=BR$2,$H14="Hold"),"Hold",NA())</f>
        <v>#N/A</v>
      </c>
      <c r="BS14" s="55" t="e">
        <f>IF(AND(COUNT($U$4:$U14)=BS$2,$H14="Hold"),"Hold",NA())</f>
        <v>#N/A</v>
      </c>
    </row>
    <row r="15" spans="1:73" s="96" customFormat="1" ht="18.75" customHeight="1" thickTop="1" thickBot="1" x14ac:dyDescent="0.3">
      <c r="B15" s="23"/>
      <c r="C15" s="95"/>
      <c r="D15" s="9">
        <f t="shared" si="2"/>
        <v>22</v>
      </c>
      <c r="E15" s="10">
        <f t="shared" si="3"/>
        <v>42744</v>
      </c>
      <c r="F15" s="5" t="str">
        <f>IFERROR(IF(COUNT(G$4:G15)=0,"",IF(H15="Hold",F14,IF(ISNUMBER(U15),G15,F14+V15))),"")</f>
        <v/>
      </c>
      <c r="G15" s="13"/>
      <c r="H15" s="27"/>
      <c r="I15" s="17"/>
      <c r="J15" s="93"/>
      <c r="K15" s="34"/>
      <c r="L15" s="148" t="s">
        <v>59</v>
      </c>
      <c r="M15" s="148"/>
      <c r="N15" s="136"/>
      <c r="O15" s="137"/>
      <c r="P15" s="37"/>
      <c r="R15" s="46">
        <v>12</v>
      </c>
      <c r="S15" s="47" t="e">
        <f t="shared" si="0"/>
        <v>#N/A</v>
      </c>
      <c r="T15" s="47"/>
      <c r="U15" s="52" t="str">
        <f>IF(H15="30 Mins",$N$19,IF(H15="45 Mins",$N$20,IF(H15="60 Mins",$N$21,IF(H15="Alt 1",$N$22,IF(H15="Alt 2",$N$23,IF(H15="Alt 3",$N$24,IF(H15="Alt 4",$N$25,IF(H15="Alt 5",#REF!,IF(H15="Change",V14,"")))))))))</f>
        <v/>
      </c>
      <c r="V15" s="53" t="e">
        <f>IF(COUNT(U$4:U15)=0,NA(),IF(ISNUMBER(U15),U15,V14))</f>
        <v>#N/A</v>
      </c>
      <c r="W15" s="48" t="e">
        <f t="shared" si="1"/>
        <v>#N/A</v>
      </c>
      <c r="X15" s="72" t="str">
        <f>IF(AND(ISNUMBER($S15),COUNT($U$4:$U15)=X$2),$S15,"")</f>
        <v/>
      </c>
      <c r="Y15" s="72" t="str">
        <f>IF(AND(ISNUMBER($S15),COUNT($U$4:$U15)=Y$2),$S15,"")</f>
        <v/>
      </c>
      <c r="Z15" s="72" t="str">
        <f>IF(AND(ISNUMBER($S15),COUNT($U$4:$U15)=Z$2),$S15,"")</f>
        <v/>
      </c>
      <c r="AA15" s="72" t="str">
        <f>IF(AND(ISNUMBER($S15),COUNT($U$4:$U15)=AA$2),$S15,"")</f>
        <v/>
      </c>
      <c r="AB15" s="72" t="str">
        <f>IF(AND(ISNUMBER($S15),COUNT($U$4:$U15)=AB$2),$S15,"")</f>
        <v/>
      </c>
      <c r="AC15" s="72" t="str">
        <f>IF(AND(ISNUMBER($S15),COUNT($U$4:$U15)=AC$2),$S15,"")</f>
        <v/>
      </c>
      <c r="AD15" s="72" t="str">
        <f>IF(AND(ISNUMBER($S15),COUNT($U$4:$U15)=AD$2),$S15,"")</f>
        <v/>
      </c>
      <c r="AE15" s="72" t="str">
        <f>IF(AND(ISNUMBER($S15),COUNT($U$4:$U15)=AE$2),$S15,"")</f>
        <v/>
      </c>
      <c r="AF15" s="72" t="str">
        <f>IF(AND(ISNUMBER($S15),COUNT($U$4:$U15)=AF$2),$S15,"")</f>
        <v/>
      </c>
      <c r="AG15" s="72" t="str">
        <f>IF(AND(ISNUMBER($S15),COUNT($U$4:$U15)=AG$2),$S15,"")</f>
        <v/>
      </c>
      <c r="AH15" s="72" t="str">
        <f>IF(AND(ISNUMBER($S15),COUNT($U$4:$U15)=AH$2),$S15,"")</f>
        <v/>
      </c>
      <c r="AI15" s="72" t="str">
        <f>IF(AND(ISNUMBER($S15),COUNT($U$4:$U15)=AI$2),$S15,"")</f>
        <v/>
      </c>
      <c r="AJ15" s="51" t="e">
        <f>IFERROR(IF(COUNT($U$4:$U15)&lt;&gt;AJ$2,NA(),SLOPE(X$4:X$26,$R$4:$R$26)*($R15-COUNTIF(BH$4:BH15,"Hold"))+INTERCEPT(X$4:X$26,$R$4:$R$26)),NA())</f>
        <v>#N/A</v>
      </c>
      <c r="AK15" s="51" t="e">
        <f>IFERROR(IF(COUNT($U$4:$U15)&lt;&gt;AK$2,NA(),SLOPE(Y$4:Y$26,$R$4:$R$26)*($R15-COUNTIF(BI$4:BI15,"Hold"))+INTERCEPT(Y$4:Y$26,$R$4:$R$26)),NA())</f>
        <v>#N/A</v>
      </c>
      <c r="AL15" s="51" t="e">
        <f>IFERROR(IF(COUNT($U$4:$U15)&lt;&gt;AL$2,NA(),SLOPE(Z$4:Z$26,$R$4:$R$26)*($R15-COUNTIF(BJ$4:BJ15,"Hold"))+INTERCEPT(Z$4:Z$26,$R$4:$R$26)),NA())</f>
        <v>#N/A</v>
      </c>
      <c r="AM15" s="51" t="e">
        <f>IFERROR(IF(COUNT($U$4:$U15)&lt;&gt;AM$2,NA(),SLOPE(AA$4:AA$26,$R$4:$R$26)*($R15-COUNTIF(BK$4:BK15,"Hold"))+INTERCEPT(AA$4:AA$26,$R$4:$R$26)),NA())</f>
        <v>#N/A</v>
      </c>
      <c r="AN15" s="51" t="e">
        <f>IFERROR(IF(COUNT($U$4:$U15)&lt;&gt;AN$2,NA(),SLOPE(AB$4:AB$26,$R$4:$R$26)*($R15-COUNTIF(BL$4:BL15,"Hold"))+INTERCEPT(AB$4:AB$26,$R$4:$R$26)),NA())</f>
        <v>#N/A</v>
      </c>
      <c r="AO15" s="51" t="e">
        <f>IFERROR(IF(COUNT($U$4:$U15)&lt;&gt;AO$2,NA(),SLOPE(AC$4:AC$26,$R$4:$R$26)*($R15-COUNTIF(BM$4:BM15,"Hold"))+INTERCEPT(AC$4:AC$26,$R$4:$R$26)),NA())</f>
        <v>#N/A</v>
      </c>
      <c r="AP15" s="51" t="e">
        <f>IFERROR(IF(COUNT($U$4:$U15)&lt;&gt;AP$2,NA(),SLOPE(AD$4:AD$26,$R$4:$R$26)*($R15-COUNTIF(BN$4:BN15,"Hold"))+INTERCEPT(AD$4:AD$26,$R$4:$R$26)),NA())</f>
        <v>#N/A</v>
      </c>
      <c r="AQ15" s="51" t="e">
        <f>IFERROR(IF(COUNT($U$4:$U15)&lt;&gt;AQ$2,NA(),SLOPE(AE$4:AE$26,$R$4:$R$26)*($R15-COUNTIF(BO$4:BO15,"Hold"))+INTERCEPT(AE$4:AE$26,$R$4:$R$26)),NA())</f>
        <v>#N/A</v>
      </c>
      <c r="AR15" s="51" t="e">
        <f>IFERROR(IF(COUNT($U$4:$U15)&lt;&gt;AR$2,NA(),SLOPE(AF$4:AF$26,$R$4:$R$26)*($R15-COUNTIF(BP$4:BP15,"Hold"))+INTERCEPT(AF$4:AF$26,$R$4:$R$26)),NA())</f>
        <v>#N/A</v>
      </c>
      <c r="AS15" s="51" t="e">
        <f>IFERROR(IF(COUNT($U$4:$U15)&lt;&gt;AS$2,NA(),SLOPE(AG$4:AG$26,$R$4:$R$26)*($R15-COUNTIF(BQ$4:BQ15,"Hold"))+INTERCEPT(AG$4:AG$26,$R$4:$R$26)),NA())</f>
        <v>#N/A</v>
      </c>
      <c r="AT15" s="51" t="e">
        <f>IFERROR(IF(COUNT($U$4:$U15)&lt;&gt;AT$2,NA(),SLOPE(AH$4:AH$26,$R$4:$R$26)*($R15-COUNTIF(BR$4:BR15,"Hold"))+INTERCEPT(AH$4:AH$26,$R$4:$R$26)),NA())</f>
        <v>#N/A</v>
      </c>
      <c r="AU15" s="51" t="e">
        <f>IFERROR(IF(COUNT($U$4:$U15)&lt;&gt;AU$2,NA(),SLOPE(AI$4:AI$26,$R$4:$R$26)*($R15-COUNTIF(BS$4:BS15,"Hold"))+INTERCEPT(AI$4:AI$26,$R$4:$R$26)),NA())</f>
        <v>#N/A</v>
      </c>
      <c r="AV15" s="57" t="e">
        <f>IF(AND(ISNUMBER($U15),COUNT($U$4:$U15)=AV$2),$G15,IF($H15="Hold",AV14,IF(COUNT($U$4:$U15)=AV$2,$V15+AV14,NA())))</f>
        <v>#N/A</v>
      </c>
      <c r="AW15" s="57" t="e">
        <f>IF(AND(ISNUMBER($U15),COUNT($U$4:$U15)=AW$2),$G15,IF($H15="Hold",AW14,IF(COUNT($U$4:$U15)=AW$2,$V15+AW14,NA())))</f>
        <v>#N/A</v>
      </c>
      <c r="AX15" s="57" t="e">
        <f>IF(AND(ISNUMBER($U15),COUNT($U$4:$U15)=AX$2),$G15,IF($H15="Hold",AX14,IF(COUNT($U$4:$U15)=AX$2,$V15+AX14,NA())))</f>
        <v>#N/A</v>
      </c>
      <c r="AY15" s="57" t="e">
        <f>IF(AND(ISNUMBER($U15),COUNT($U$4:$U15)=AY$2),$G15,IF($H15="Hold",AY14,IF(COUNT($U$4:$U15)=AY$2,$V15+AY14,NA())))</f>
        <v>#N/A</v>
      </c>
      <c r="AZ15" s="57" t="e">
        <f>IF(AND(ISNUMBER($U15),COUNT($U$4:$U15)=AZ$2),$G15,IF($H15="Hold",AZ14,IF(COUNT($U$4:$U15)=AZ$2,$V15+AZ14,NA())))</f>
        <v>#N/A</v>
      </c>
      <c r="BA15" s="57" t="e">
        <f>IF(AND(ISNUMBER($U15),COUNT($U$4:$U15)=BA$2),$G15,IF($H15="Hold",BA14,IF(COUNT($U$4:$U15)=BA$2,$V15+BA14,NA())))</f>
        <v>#N/A</v>
      </c>
      <c r="BB15" s="57" t="e">
        <f>IF(AND(ISNUMBER($U15),COUNT($U$4:$U15)=BB$2),$G15,IF($H15="Hold",BB14,IF(COUNT($U$4:$U15)=BB$2,$V15+BB14,NA())))</f>
        <v>#N/A</v>
      </c>
      <c r="BC15" s="57" t="e">
        <f>IF(AND(ISNUMBER($U15),COUNT($U$4:$U15)=BC$2),$G15,IF($H15="Hold",BC14,IF(COUNT($U$4:$U15)=BC$2,$V15+BC14,NA())))</f>
        <v>#N/A</v>
      </c>
      <c r="BD15" s="57" t="e">
        <f>IF(AND(ISNUMBER($U15),COUNT($U$4:$U15)=BD$2),$G15,IF($H15="Hold",BD14,IF(COUNT($U$4:$U15)=BD$2,$V15+BD14,NA())))</f>
        <v>#N/A</v>
      </c>
      <c r="BE15" s="57" t="e">
        <f>IF(AND(ISNUMBER($U15),COUNT($U$4:$U15)=BE$2),$G15,IF($H15="Hold",BE14,IF(COUNT($U$4:$U15)=BE$2,$V15+BE14,NA())))</f>
        <v>#N/A</v>
      </c>
      <c r="BF15" s="57" t="e">
        <f>IF(AND(ISNUMBER($U15),COUNT($U$4:$U15)=BF$2),$G15,IF($H15="Hold",BF14,IF(COUNT($U$4:$U15)=BF$2,$V15+BF14,NA())))</f>
        <v>#N/A</v>
      </c>
      <c r="BG15" s="57" t="e">
        <f>IF(AND(ISNUMBER($U15),COUNT($U$4:$U15)=BG$2),$G15,IF($H15="Hold",BG14,IF(COUNT($U$4:$U15)=BG$2,$V15+BG14,NA())))</f>
        <v>#N/A</v>
      </c>
      <c r="BH15" s="55" t="e">
        <f>IF(AND(COUNT($U$4:$U15)=BH$2,$H15="Hold"),"Hold",NA())</f>
        <v>#N/A</v>
      </c>
      <c r="BI15" s="55" t="e">
        <f>IF(AND(COUNT($U$4:$U15)=BI$2,$H15="Hold"),"Hold",NA())</f>
        <v>#N/A</v>
      </c>
      <c r="BJ15" s="55" t="e">
        <f>IF(AND(COUNT($U$4:$U15)=BJ$2,$H15="Hold"),"Hold",NA())</f>
        <v>#N/A</v>
      </c>
      <c r="BK15" s="55" t="e">
        <f>IF(AND(COUNT($U$4:$U15)=BK$2,$H15="Hold"),"Hold",NA())</f>
        <v>#N/A</v>
      </c>
      <c r="BL15" s="55" t="e">
        <f>IF(AND(COUNT($U$4:$U15)=BL$2,$H15="Hold"),"Hold",NA())</f>
        <v>#N/A</v>
      </c>
      <c r="BM15" s="55" t="e">
        <f>IF(AND(COUNT($U$4:$U15)=BM$2,$H15="Hold"),"Hold",NA())</f>
        <v>#N/A</v>
      </c>
      <c r="BN15" s="55" t="e">
        <f>IF(AND(COUNT($U$4:$U15)=BN$2,$H15="Hold"),"Hold",NA())</f>
        <v>#N/A</v>
      </c>
      <c r="BO15" s="55" t="e">
        <f>IF(AND(COUNT($U$4:$U15)=BO$2,$H15="Hold"),"Hold",NA())</f>
        <v>#N/A</v>
      </c>
      <c r="BP15" s="55" t="e">
        <f>IF(AND(COUNT($U$4:$U15)=BP$2,$H15="Hold"),"Hold",NA())</f>
        <v>#N/A</v>
      </c>
      <c r="BQ15" s="55" t="e">
        <f>IF(AND(COUNT($U$4:$U15)=BQ$2,$H15="Hold"),"Hold",NA())</f>
        <v>#N/A</v>
      </c>
      <c r="BR15" s="55" t="e">
        <f>IF(AND(COUNT($U$4:$U15)=BR$2,$H15="Hold"),"Hold",NA())</f>
        <v>#N/A</v>
      </c>
      <c r="BS15" s="55" t="e">
        <f>IF(AND(COUNT($U$4:$U15)=BS$2,$H15="Hold"),"Hold",NA())</f>
        <v>#N/A</v>
      </c>
    </row>
    <row r="16" spans="1:73" s="96" customFormat="1" ht="18.75" customHeight="1" thickTop="1" x14ac:dyDescent="0.25">
      <c r="B16" s="23"/>
      <c r="C16" s="95"/>
      <c r="D16" s="9">
        <f t="shared" si="2"/>
        <v>24</v>
      </c>
      <c r="E16" s="10">
        <f t="shared" si="3"/>
        <v>42758</v>
      </c>
      <c r="F16" s="5" t="str">
        <f>IFERROR(IF(COUNT(G$4:G16)=0,"",IF(H16="Hold",F15,IF(ISNUMBER(U16),G16,F15+V16))),"")</f>
        <v/>
      </c>
      <c r="G16" s="13"/>
      <c r="H16" s="27"/>
      <c r="I16" s="17"/>
      <c r="J16" s="93"/>
      <c r="K16" s="34"/>
      <c r="L16" s="148" t="s">
        <v>60</v>
      </c>
      <c r="M16" s="148"/>
      <c r="N16" s="138"/>
      <c r="O16" s="139"/>
      <c r="P16" s="37"/>
      <c r="R16" s="46">
        <v>13</v>
      </c>
      <c r="S16" s="47" t="e">
        <f t="shared" si="0"/>
        <v>#N/A</v>
      </c>
      <c r="T16" s="47"/>
      <c r="U16" s="52" t="str">
        <f>IF(H16="30 Mins",$N$19,IF(H16="45 Mins",$N$20,IF(H16="60 Mins",$N$21,IF(H16="Alt 1",$N$22,IF(H16="Alt 2",$N$23,IF(H16="Alt 3",$N$24,IF(H16="Alt 4",$N$25,IF(H16="Alt 5",#REF!,IF(H16="Change",V15,"")))))))))</f>
        <v/>
      </c>
      <c r="V16" s="53" t="e">
        <f>IF(COUNT(U$4:U16)=0,NA(),IF(ISNUMBER(U16),U16,V15))</f>
        <v>#N/A</v>
      </c>
      <c r="W16" s="48" t="e">
        <f t="shared" si="1"/>
        <v>#N/A</v>
      </c>
      <c r="X16" s="72" t="str">
        <f>IF(AND(ISNUMBER($S16),COUNT($U$4:$U16)=X$2),$S16,"")</f>
        <v/>
      </c>
      <c r="Y16" s="72" t="str">
        <f>IF(AND(ISNUMBER($S16),COUNT($U$4:$U16)=Y$2),$S16,"")</f>
        <v/>
      </c>
      <c r="Z16" s="72" t="str">
        <f>IF(AND(ISNUMBER($S16),COUNT($U$4:$U16)=Z$2),$S16,"")</f>
        <v/>
      </c>
      <c r="AA16" s="72" t="str">
        <f>IF(AND(ISNUMBER($S16),COUNT($U$4:$U16)=AA$2),$S16,"")</f>
        <v/>
      </c>
      <c r="AB16" s="72" t="str">
        <f>IF(AND(ISNUMBER($S16),COUNT($U$4:$U16)=AB$2),$S16,"")</f>
        <v/>
      </c>
      <c r="AC16" s="72" t="str">
        <f>IF(AND(ISNUMBER($S16),COUNT($U$4:$U16)=AC$2),$S16,"")</f>
        <v/>
      </c>
      <c r="AD16" s="72" t="str">
        <f>IF(AND(ISNUMBER($S16),COUNT($U$4:$U16)=AD$2),$S16,"")</f>
        <v/>
      </c>
      <c r="AE16" s="72" t="str">
        <f>IF(AND(ISNUMBER($S16),COUNT($U$4:$U16)=AE$2),$S16,"")</f>
        <v/>
      </c>
      <c r="AF16" s="72" t="str">
        <f>IF(AND(ISNUMBER($S16),COUNT($U$4:$U16)=AF$2),$S16,"")</f>
        <v/>
      </c>
      <c r="AG16" s="72" t="str">
        <f>IF(AND(ISNUMBER($S16),COUNT($U$4:$U16)=AG$2),$S16,"")</f>
        <v/>
      </c>
      <c r="AH16" s="72" t="str">
        <f>IF(AND(ISNUMBER($S16),COUNT($U$4:$U16)=AH$2),$S16,"")</f>
        <v/>
      </c>
      <c r="AI16" s="72" t="str">
        <f>IF(AND(ISNUMBER($S16),COUNT($U$4:$U16)=AI$2),$S16,"")</f>
        <v/>
      </c>
      <c r="AJ16" s="51" t="e">
        <f>IFERROR(IF(COUNT($U$4:$U16)&lt;&gt;AJ$2,NA(),SLOPE(X$4:X$26,$R$4:$R$26)*($R16-COUNTIF(BH$4:BH16,"Hold"))+INTERCEPT(X$4:X$26,$R$4:$R$26)),NA())</f>
        <v>#N/A</v>
      </c>
      <c r="AK16" s="51" t="e">
        <f>IFERROR(IF(COUNT($U$4:$U16)&lt;&gt;AK$2,NA(),SLOPE(Y$4:Y$26,$R$4:$R$26)*($R16-COUNTIF(BI$4:BI16,"Hold"))+INTERCEPT(Y$4:Y$26,$R$4:$R$26)),NA())</f>
        <v>#N/A</v>
      </c>
      <c r="AL16" s="51" t="e">
        <f>IFERROR(IF(COUNT($U$4:$U16)&lt;&gt;AL$2,NA(),SLOPE(Z$4:Z$26,$R$4:$R$26)*($R16-COUNTIF(BJ$4:BJ16,"Hold"))+INTERCEPT(Z$4:Z$26,$R$4:$R$26)),NA())</f>
        <v>#N/A</v>
      </c>
      <c r="AM16" s="51" t="e">
        <f>IFERROR(IF(COUNT($U$4:$U16)&lt;&gt;AM$2,NA(),SLOPE(AA$4:AA$26,$R$4:$R$26)*($R16-COUNTIF(BK$4:BK16,"Hold"))+INTERCEPT(AA$4:AA$26,$R$4:$R$26)),NA())</f>
        <v>#N/A</v>
      </c>
      <c r="AN16" s="51" t="e">
        <f>IFERROR(IF(COUNT($U$4:$U16)&lt;&gt;AN$2,NA(),SLOPE(AB$4:AB$26,$R$4:$R$26)*($R16-COUNTIF(BL$4:BL16,"Hold"))+INTERCEPT(AB$4:AB$26,$R$4:$R$26)),NA())</f>
        <v>#N/A</v>
      </c>
      <c r="AO16" s="51" t="e">
        <f>IFERROR(IF(COUNT($U$4:$U16)&lt;&gt;AO$2,NA(),SLOPE(AC$4:AC$26,$R$4:$R$26)*($R16-COUNTIF(BM$4:BM16,"Hold"))+INTERCEPT(AC$4:AC$26,$R$4:$R$26)),NA())</f>
        <v>#N/A</v>
      </c>
      <c r="AP16" s="51" t="e">
        <f>IFERROR(IF(COUNT($U$4:$U16)&lt;&gt;AP$2,NA(),SLOPE(AD$4:AD$26,$R$4:$R$26)*($R16-COUNTIF(BN$4:BN16,"Hold"))+INTERCEPT(AD$4:AD$26,$R$4:$R$26)),NA())</f>
        <v>#N/A</v>
      </c>
      <c r="AQ16" s="51" t="e">
        <f>IFERROR(IF(COUNT($U$4:$U16)&lt;&gt;AQ$2,NA(),SLOPE(AE$4:AE$26,$R$4:$R$26)*($R16-COUNTIF(BO$4:BO16,"Hold"))+INTERCEPT(AE$4:AE$26,$R$4:$R$26)),NA())</f>
        <v>#N/A</v>
      </c>
      <c r="AR16" s="51" t="e">
        <f>IFERROR(IF(COUNT($U$4:$U16)&lt;&gt;AR$2,NA(),SLOPE(AF$4:AF$26,$R$4:$R$26)*($R16-COUNTIF(BP$4:BP16,"Hold"))+INTERCEPT(AF$4:AF$26,$R$4:$R$26)),NA())</f>
        <v>#N/A</v>
      </c>
      <c r="AS16" s="51" t="e">
        <f>IFERROR(IF(COUNT($U$4:$U16)&lt;&gt;AS$2,NA(),SLOPE(AG$4:AG$26,$R$4:$R$26)*($R16-COUNTIF(BQ$4:BQ16,"Hold"))+INTERCEPT(AG$4:AG$26,$R$4:$R$26)),NA())</f>
        <v>#N/A</v>
      </c>
      <c r="AT16" s="51" t="e">
        <f>IFERROR(IF(COUNT($U$4:$U16)&lt;&gt;AT$2,NA(),SLOPE(AH$4:AH$26,$R$4:$R$26)*($R16-COUNTIF(BR$4:BR16,"Hold"))+INTERCEPT(AH$4:AH$26,$R$4:$R$26)),NA())</f>
        <v>#N/A</v>
      </c>
      <c r="AU16" s="51" t="e">
        <f>IFERROR(IF(COUNT($U$4:$U16)&lt;&gt;AU$2,NA(),SLOPE(AI$4:AI$26,$R$4:$R$26)*($R16-COUNTIF(BS$4:BS16,"Hold"))+INTERCEPT(AI$4:AI$26,$R$4:$R$26)),NA())</f>
        <v>#N/A</v>
      </c>
      <c r="AV16" s="57" t="e">
        <f>IF(AND(ISNUMBER($U16),COUNT($U$4:$U16)=AV$2),$G16,IF($H16="Hold",AV15,IF(COUNT($U$4:$U16)=AV$2,$V16+AV15,NA())))</f>
        <v>#N/A</v>
      </c>
      <c r="AW16" s="57" t="e">
        <f>IF(AND(ISNUMBER($U16),COUNT($U$4:$U16)=AW$2),$G16,IF($H16="Hold",AW15,IF(COUNT($U$4:$U16)=AW$2,$V16+AW15,NA())))</f>
        <v>#N/A</v>
      </c>
      <c r="AX16" s="57" t="e">
        <f>IF(AND(ISNUMBER($U16),COUNT($U$4:$U16)=AX$2),$G16,IF($H16="Hold",AX15,IF(COUNT($U$4:$U16)=AX$2,$V16+AX15,NA())))</f>
        <v>#N/A</v>
      </c>
      <c r="AY16" s="57" t="e">
        <f>IF(AND(ISNUMBER($U16),COUNT($U$4:$U16)=AY$2),$G16,IF($H16="Hold",AY15,IF(COUNT($U$4:$U16)=AY$2,$V16+AY15,NA())))</f>
        <v>#N/A</v>
      </c>
      <c r="AZ16" s="57" t="e">
        <f>IF(AND(ISNUMBER($U16),COUNT($U$4:$U16)=AZ$2),$G16,IF($H16="Hold",AZ15,IF(COUNT($U$4:$U16)=AZ$2,$V16+AZ15,NA())))</f>
        <v>#N/A</v>
      </c>
      <c r="BA16" s="57" t="e">
        <f>IF(AND(ISNUMBER($U16),COUNT($U$4:$U16)=BA$2),$G16,IF($H16="Hold",BA15,IF(COUNT($U$4:$U16)=BA$2,$V16+BA15,NA())))</f>
        <v>#N/A</v>
      </c>
      <c r="BB16" s="57" t="e">
        <f>IF(AND(ISNUMBER($U16),COUNT($U$4:$U16)=BB$2),$G16,IF($H16="Hold",BB15,IF(COUNT($U$4:$U16)=BB$2,$V16+BB15,NA())))</f>
        <v>#N/A</v>
      </c>
      <c r="BC16" s="57" t="e">
        <f>IF(AND(ISNUMBER($U16),COUNT($U$4:$U16)=BC$2),$G16,IF($H16="Hold",BC15,IF(COUNT($U$4:$U16)=BC$2,$V16+BC15,NA())))</f>
        <v>#N/A</v>
      </c>
      <c r="BD16" s="57" t="e">
        <f>IF(AND(ISNUMBER($U16),COUNT($U$4:$U16)=BD$2),$G16,IF($H16="Hold",BD15,IF(COUNT($U$4:$U16)=BD$2,$V16+BD15,NA())))</f>
        <v>#N/A</v>
      </c>
      <c r="BE16" s="57" t="e">
        <f>IF(AND(ISNUMBER($U16),COUNT($U$4:$U16)=BE$2),$G16,IF($H16="Hold",BE15,IF(COUNT($U$4:$U16)=BE$2,$V16+BE15,NA())))</f>
        <v>#N/A</v>
      </c>
      <c r="BF16" s="57" t="e">
        <f>IF(AND(ISNUMBER($U16),COUNT($U$4:$U16)=BF$2),$G16,IF($H16="Hold",BF15,IF(COUNT($U$4:$U16)=BF$2,$V16+BF15,NA())))</f>
        <v>#N/A</v>
      </c>
      <c r="BG16" s="57" t="e">
        <f>IF(AND(ISNUMBER($U16),COUNT($U$4:$U16)=BG$2),$G16,IF($H16="Hold",BG15,IF(COUNT($U$4:$U16)=BG$2,$V16+BG15,NA())))</f>
        <v>#N/A</v>
      </c>
      <c r="BH16" s="55" t="e">
        <f>IF(AND(COUNT($U$4:$U16)=BH$2,$H16="Hold"),"Hold",NA())</f>
        <v>#N/A</v>
      </c>
      <c r="BI16" s="55" t="e">
        <f>IF(AND(COUNT($U$4:$U16)=BI$2,$H16="Hold"),"Hold",NA())</f>
        <v>#N/A</v>
      </c>
      <c r="BJ16" s="55" t="e">
        <f>IF(AND(COUNT($U$4:$U16)=BJ$2,$H16="Hold"),"Hold",NA())</f>
        <v>#N/A</v>
      </c>
      <c r="BK16" s="55" t="e">
        <f>IF(AND(COUNT($U$4:$U16)=BK$2,$H16="Hold"),"Hold",NA())</f>
        <v>#N/A</v>
      </c>
      <c r="BL16" s="55" t="e">
        <f>IF(AND(COUNT($U$4:$U16)=BL$2,$H16="Hold"),"Hold",NA())</f>
        <v>#N/A</v>
      </c>
      <c r="BM16" s="55" t="e">
        <f>IF(AND(COUNT($U$4:$U16)=BM$2,$H16="Hold"),"Hold",NA())</f>
        <v>#N/A</v>
      </c>
      <c r="BN16" s="55" t="e">
        <f>IF(AND(COUNT($U$4:$U16)=BN$2,$H16="Hold"),"Hold",NA())</f>
        <v>#N/A</v>
      </c>
      <c r="BO16" s="55" t="e">
        <f>IF(AND(COUNT($U$4:$U16)=BO$2,$H16="Hold"),"Hold",NA())</f>
        <v>#N/A</v>
      </c>
      <c r="BP16" s="55" t="e">
        <f>IF(AND(COUNT($U$4:$U16)=BP$2,$H16="Hold"),"Hold",NA())</f>
        <v>#N/A</v>
      </c>
      <c r="BQ16" s="55" t="e">
        <f>IF(AND(COUNT($U$4:$U16)=BQ$2,$H16="Hold"),"Hold",NA())</f>
        <v>#N/A</v>
      </c>
      <c r="BR16" s="55" t="e">
        <f>IF(AND(COUNT($U$4:$U16)=BR$2,$H16="Hold"),"Hold",NA())</f>
        <v>#N/A</v>
      </c>
      <c r="BS16" s="55" t="e">
        <f>IF(AND(COUNT($U$4:$U16)=BS$2,$H16="Hold"),"Hold",NA())</f>
        <v>#N/A</v>
      </c>
    </row>
    <row r="17" spans="1:71" s="96" customFormat="1" ht="18.75" customHeight="1" x14ac:dyDescent="0.25">
      <c r="B17" s="23"/>
      <c r="C17" s="95"/>
      <c r="D17" s="9">
        <f t="shared" si="2"/>
        <v>26</v>
      </c>
      <c r="E17" s="10">
        <f t="shared" si="3"/>
        <v>42772</v>
      </c>
      <c r="F17" s="5" t="str">
        <f>IFERROR(IF(COUNT(G$4:G17)=0,"",IF(H17="Hold",F16,IF(ISNUMBER(U17),G17,F16+V17))),"")</f>
        <v/>
      </c>
      <c r="G17" s="13"/>
      <c r="H17" s="27"/>
      <c r="I17" s="17"/>
      <c r="J17" s="93"/>
      <c r="K17" s="34"/>
      <c r="L17" s="74"/>
      <c r="M17" s="74"/>
      <c r="N17" s="75"/>
      <c r="O17" s="75"/>
      <c r="P17" s="37"/>
      <c r="R17" s="46">
        <v>14</v>
      </c>
      <c r="S17" s="47" t="e">
        <f t="shared" si="0"/>
        <v>#N/A</v>
      </c>
      <c r="T17" s="47"/>
      <c r="U17" s="52" t="str">
        <f>IF(H17="30 Mins",$N$19,IF(H17="45 Mins",$N$20,IF(H17="60 Mins",$N$21,IF(H17="Alt 1",$N$22,IF(H17="Alt 2",$N$23,IF(H17="Alt 3",$N$24,IF(H17="Alt 4",$N$25,IF(H17="Alt 5",#REF!,IF(H17="Change",V16,"")))))))))</f>
        <v/>
      </c>
      <c r="V17" s="53" t="e">
        <f>IF(COUNT(U$4:U17)=0,NA(),IF(ISNUMBER(U17),U17,V16))</f>
        <v>#N/A</v>
      </c>
      <c r="W17" s="48" t="e">
        <f t="shared" si="1"/>
        <v>#N/A</v>
      </c>
      <c r="X17" s="72" t="str">
        <f>IF(AND(ISNUMBER($S17),COUNT($U$4:$U17)=X$2),$S17,"")</f>
        <v/>
      </c>
      <c r="Y17" s="72" t="str">
        <f>IF(AND(ISNUMBER($S17),COUNT($U$4:$U17)=Y$2),$S17,"")</f>
        <v/>
      </c>
      <c r="Z17" s="72" t="str">
        <f>IF(AND(ISNUMBER($S17),COUNT($U$4:$U17)=Z$2),$S17,"")</f>
        <v/>
      </c>
      <c r="AA17" s="72" t="str">
        <f>IF(AND(ISNUMBER($S17),COUNT($U$4:$U17)=AA$2),$S17,"")</f>
        <v/>
      </c>
      <c r="AB17" s="72" t="str">
        <f>IF(AND(ISNUMBER($S17),COUNT($U$4:$U17)=AB$2),$S17,"")</f>
        <v/>
      </c>
      <c r="AC17" s="72" t="str">
        <f>IF(AND(ISNUMBER($S17),COUNT($U$4:$U17)=AC$2),$S17,"")</f>
        <v/>
      </c>
      <c r="AD17" s="72" t="str">
        <f>IF(AND(ISNUMBER($S17),COUNT($U$4:$U17)=AD$2),$S17,"")</f>
        <v/>
      </c>
      <c r="AE17" s="72" t="str">
        <f>IF(AND(ISNUMBER($S17),COUNT($U$4:$U17)=AE$2),$S17,"")</f>
        <v/>
      </c>
      <c r="AF17" s="72" t="str">
        <f>IF(AND(ISNUMBER($S17),COUNT($U$4:$U17)=AF$2),$S17,"")</f>
        <v/>
      </c>
      <c r="AG17" s="72" t="str">
        <f>IF(AND(ISNUMBER($S17),COUNT($U$4:$U17)=AG$2),$S17,"")</f>
        <v/>
      </c>
      <c r="AH17" s="72" t="str">
        <f>IF(AND(ISNUMBER($S17),COUNT($U$4:$U17)=AH$2),$S17,"")</f>
        <v/>
      </c>
      <c r="AI17" s="72" t="str">
        <f>IF(AND(ISNUMBER($S17),COUNT($U$4:$U17)=AI$2),$S17,"")</f>
        <v/>
      </c>
      <c r="AJ17" s="51" t="e">
        <f>IFERROR(IF(COUNT($U$4:$U17)&lt;&gt;AJ$2,NA(),SLOPE(X$4:X$26,$R$4:$R$26)*($R17-COUNTIF(BH$4:BH17,"Hold"))+INTERCEPT(X$4:X$26,$R$4:$R$26)),NA())</f>
        <v>#N/A</v>
      </c>
      <c r="AK17" s="51" t="e">
        <f>IFERROR(IF(COUNT($U$4:$U17)&lt;&gt;AK$2,NA(),SLOPE(Y$4:Y$26,$R$4:$R$26)*($R17-COUNTIF(BI$4:BI17,"Hold"))+INTERCEPT(Y$4:Y$26,$R$4:$R$26)),NA())</f>
        <v>#N/A</v>
      </c>
      <c r="AL17" s="51" t="e">
        <f>IFERROR(IF(COUNT($U$4:$U17)&lt;&gt;AL$2,NA(),SLOPE(Z$4:Z$26,$R$4:$R$26)*($R17-COUNTIF(BJ$4:BJ17,"Hold"))+INTERCEPT(Z$4:Z$26,$R$4:$R$26)),NA())</f>
        <v>#N/A</v>
      </c>
      <c r="AM17" s="51" t="e">
        <f>IFERROR(IF(COUNT($U$4:$U17)&lt;&gt;AM$2,NA(),SLOPE(AA$4:AA$26,$R$4:$R$26)*($R17-COUNTIF(BK$4:BK17,"Hold"))+INTERCEPT(AA$4:AA$26,$R$4:$R$26)),NA())</f>
        <v>#N/A</v>
      </c>
      <c r="AN17" s="51" t="e">
        <f>IFERROR(IF(COUNT($U$4:$U17)&lt;&gt;AN$2,NA(),SLOPE(AB$4:AB$26,$R$4:$R$26)*($R17-COUNTIF(BL$4:BL17,"Hold"))+INTERCEPT(AB$4:AB$26,$R$4:$R$26)),NA())</f>
        <v>#N/A</v>
      </c>
      <c r="AO17" s="51" t="e">
        <f>IFERROR(IF(COUNT($U$4:$U17)&lt;&gt;AO$2,NA(),SLOPE(AC$4:AC$26,$R$4:$R$26)*($R17-COUNTIF(BM$4:BM17,"Hold"))+INTERCEPT(AC$4:AC$26,$R$4:$R$26)),NA())</f>
        <v>#N/A</v>
      </c>
      <c r="AP17" s="51" t="e">
        <f>IFERROR(IF(COUNT($U$4:$U17)&lt;&gt;AP$2,NA(),SLOPE(AD$4:AD$26,$R$4:$R$26)*($R17-COUNTIF(BN$4:BN17,"Hold"))+INTERCEPT(AD$4:AD$26,$R$4:$R$26)),NA())</f>
        <v>#N/A</v>
      </c>
      <c r="AQ17" s="51" t="e">
        <f>IFERROR(IF(COUNT($U$4:$U17)&lt;&gt;AQ$2,NA(),SLOPE(AE$4:AE$26,$R$4:$R$26)*($R17-COUNTIF(BO$4:BO17,"Hold"))+INTERCEPT(AE$4:AE$26,$R$4:$R$26)),NA())</f>
        <v>#N/A</v>
      </c>
      <c r="AR17" s="51" t="e">
        <f>IFERROR(IF(COUNT($U$4:$U17)&lt;&gt;AR$2,NA(),SLOPE(AF$4:AF$26,$R$4:$R$26)*($R17-COUNTIF(BP$4:BP17,"Hold"))+INTERCEPT(AF$4:AF$26,$R$4:$R$26)),NA())</f>
        <v>#N/A</v>
      </c>
      <c r="AS17" s="51" t="e">
        <f>IFERROR(IF(COUNT($U$4:$U17)&lt;&gt;AS$2,NA(),SLOPE(AG$4:AG$26,$R$4:$R$26)*($R17-COUNTIF(BQ$4:BQ17,"Hold"))+INTERCEPT(AG$4:AG$26,$R$4:$R$26)),NA())</f>
        <v>#N/A</v>
      </c>
      <c r="AT17" s="51" t="e">
        <f>IFERROR(IF(COUNT($U$4:$U17)&lt;&gt;AT$2,NA(),SLOPE(AH$4:AH$26,$R$4:$R$26)*($R17-COUNTIF(BR$4:BR17,"Hold"))+INTERCEPT(AH$4:AH$26,$R$4:$R$26)),NA())</f>
        <v>#N/A</v>
      </c>
      <c r="AU17" s="51" t="e">
        <f>IFERROR(IF(COUNT($U$4:$U17)&lt;&gt;AU$2,NA(),SLOPE(AI$4:AI$26,$R$4:$R$26)*($R17-COUNTIF(BS$4:BS17,"Hold"))+INTERCEPT(AI$4:AI$26,$R$4:$R$26)),NA())</f>
        <v>#N/A</v>
      </c>
      <c r="AV17" s="57" t="e">
        <f>IF(AND(ISNUMBER($U17),COUNT($U$4:$U17)=AV$2),$G17,IF($H17="Hold",AV16,IF(COUNT($U$4:$U17)=AV$2,$V17+AV16,NA())))</f>
        <v>#N/A</v>
      </c>
      <c r="AW17" s="57" t="e">
        <f>IF(AND(ISNUMBER($U17),COUNT($U$4:$U17)=AW$2),$G17,IF($H17="Hold",AW16,IF(COUNT($U$4:$U17)=AW$2,$V17+AW16,NA())))</f>
        <v>#N/A</v>
      </c>
      <c r="AX17" s="57" t="e">
        <f>IF(AND(ISNUMBER($U17),COUNT($U$4:$U17)=AX$2),$G17,IF($H17="Hold",AX16,IF(COUNT($U$4:$U17)=AX$2,$V17+AX16,NA())))</f>
        <v>#N/A</v>
      </c>
      <c r="AY17" s="57" t="e">
        <f>IF(AND(ISNUMBER($U17),COUNT($U$4:$U17)=AY$2),$G17,IF($H17="Hold",AY16,IF(COUNT($U$4:$U17)=AY$2,$V17+AY16,NA())))</f>
        <v>#N/A</v>
      </c>
      <c r="AZ17" s="57" t="e">
        <f>IF(AND(ISNUMBER($U17),COUNT($U$4:$U17)=AZ$2),$G17,IF($H17="Hold",AZ16,IF(COUNT($U$4:$U17)=AZ$2,$V17+AZ16,NA())))</f>
        <v>#N/A</v>
      </c>
      <c r="BA17" s="57" t="e">
        <f>IF(AND(ISNUMBER($U17),COUNT($U$4:$U17)=BA$2),$G17,IF($H17="Hold",BA16,IF(COUNT($U$4:$U17)=BA$2,$V17+BA16,NA())))</f>
        <v>#N/A</v>
      </c>
      <c r="BB17" s="57" t="e">
        <f>IF(AND(ISNUMBER($U17),COUNT($U$4:$U17)=BB$2),$G17,IF($H17="Hold",BB16,IF(COUNT($U$4:$U17)=BB$2,$V17+BB16,NA())))</f>
        <v>#N/A</v>
      </c>
      <c r="BC17" s="57" t="e">
        <f>IF(AND(ISNUMBER($U17),COUNT($U$4:$U17)=BC$2),$G17,IF($H17="Hold",BC16,IF(COUNT($U$4:$U17)=BC$2,$V17+BC16,NA())))</f>
        <v>#N/A</v>
      </c>
      <c r="BD17" s="57" t="e">
        <f>IF(AND(ISNUMBER($U17),COUNT($U$4:$U17)=BD$2),$G17,IF($H17="Hold",BD16,IF(COUNT($U$4:$U17)=BD$2,$V17+BD16,NA())))</f>
        <v>#N/A</v>
      </c>
      <c r="BE17" s="57" t="e">
        <f>IF(AND(ISNUMBER($U17),COUNT($U$4:$U17)=BE$2),$G17,IF($H17="Hold",BE16,IF(COUNT($U$4:$U17)=BE$2,$V17+BE16,NA())))</f>
        <v>#N/A</v>
      </c>
      <c r="BF17" s="57" t="e">
        <f>IF(AND(ISNUMBER($U17),COUNT($U$4:$U17)=BF$2),$G17,IF($H17="Hold",BF16,IF(COUNT($U$4:$U17)=BF$2,$V17+BF16,NA())))</f>
        <v>#N/A</v>
      </c>
      <c r="BG17" s="57" t="e">
        <f>IF(AND(ISNUMBER($U17),COUNT($U$4:$U17)=BG$2),$G17,IF($H17="Hold",BG16,IF(COUNT($U$4:$U17)=BG$2,$V17+BG16,NA())))</f>
        <v>#N/A</v>
      </c>
      <c r="BH17" s="55" t="e">
        <f>IF(AND(COUNT($U$4:$U17)=BH$2,$H17="Hold"),"Hold",NA())</f>
        <v>#N/A</v>
      </c>
      <c r="BI17" s="55" t="e">
        <f>IF(AND(COUNT($U$4:$U17)=BI$2,$H17="Hold"),"Hold",NA())</f>
        <v>#N/A</v>
      </c>
      <c r="BJ17" s="55" t="e">
        <f>IF(AND(COUNT($U$4:$U17)=BJ$2,$H17="Hold"),"Hold",NA())</f>
        <v>#N/A</v>
      </c>
      <c r="BK17" s="55" t="e">
        <f>IF(AND(COUNT($U$4:$U17)=BK$2,$H17="Hold"),"Hold",NA())</f>
        <v>#N/A</v>
      </c>
      <c r="BL17" s="55" t="e">
        <f>IF(AND(COUNT($U$4:$U17)=BL$2,$H17="Hold"),"Hold",NA())</f>
        <v>#N/A</v>
      </c>
      <c r="BM17" s="55" t="e">
        <f>IF(AND(COUNT($U$4:$U17)=BM$2,$H17="Hold"),"Hold",NA())</f>
        <v>#N/A</v>
      </c>
      <c r="BN17" s="55" t="e">
        <f>IF(AND(COUNT($U$4:$U17)=BN$2,$H17="Hold"),"Hold",NA())</f>
        <v>#N/A</v>
      </c>
      <c r="BO17" s="55" t="e">
        <f>IF(AND(COUNT($U$4:$U17)=BO$2,$H17="Hold"),"Hold",NA())</f>
        <v>#N/A</v>
      </c>
      <c r="BP17" s="55" t="e">
        <f>IF(AND(COUNT($U$4:$U17)=BP$2,$H17="Hold"),"Hold",NA())</f>
        <v>#N/A</v>
      </c>
      <c r="BQ17" s="55" t="e">
        <f>IF(AND(COUNT($U$4:$U17)=BQ$2,$H17="Hold"),"Hold",NA())</f>
        <v>#N/A</v>
      </c>
      <c r="BR17" s="55" t="e">
        <f>IF(AND(COUNT($U$4:$U17)=BR$2,$H17="Hold"),"Hold",NA())</f>
        <v>#N/A</v>
      </c>
      <c r="BS17" s="55" t="e">
        <f>IF(AND(COUNT($U$4:$U17)=BS$2,$H17="Hold"),"Hold",NA())</f>
        <v>#N/A</v>
      </c>
    </row>
    <row r="18" spans="1:71" s="96" customFormat="1" ht="18.75" customHeight="1" x14ac:dyDescent="0.25">
      <c r="B18" s="23"/>
      <c r="C18" s="95"/>
      <c r="D18" s="9">
        <f t="shared" si="2"/>
        <v>28</v>
      </c>
      <c r="E18" s="10">
        <f t="shared" si="3"/>
        <v>42786</v>
      </c>
      <c r="F18" s="5" t="str">
        <f>IFERROR(IF(COUNT(G$4:G18)=0,"",IF(H18="Hold",F17,IF(ISNUMBER(U18),G18,F17+V18))),"")</f>
        <v/>
      </c>
      <c r="G18" s="13"/>
      <c r="H18" s="27"/>
      <c r="I18" s="17"/>
      <c r="J18" s="93"/>
      <c r="K18" s="34"/>
      <c r="L18" s="155" t="s">
        <v>73</v>
      </c>
      <c r="M18" s="155"/>
      <c r="N18" s="155"/>
      <c r="O18" s="155"/>
      <c r="P18" s="37"/>
      <c r="R18" s="46">
        <v>15</v>
      </c>
      <c r="S18" s="47" t="e">
        <f t="shared" si="0"/>
        <v>#N/A</v>
      </c>
      <c r="T18" s="47"/>
      <c r="U18" s="52" t="str">
        <f>IF(H18="30 Mins",$N$19,IF(H18="45 Mins",$N$20,IF(H18="60 Mins",$N$21,IF(H18="Alt 1",$N$22,IF(H18="Alt 2",$N$23,IF(H18="Alt 3",$N$24,IF(H18="Alt 4",$N$25,IF(H18="Alt 5",#REF!,IF(H18="Change",V17,"")))))))))</f>
        <v/>
      </c>
      <c r="V18" s="53" t="e">
        <f>IF(COUNT(U$4:U18)=0,NA(),IF(ISNUMBER(U18),U18,V17))</f>
        <v>#N/A</v>
      </c>
      <c r="W18" s="48" t="e">
        <f t="shared" si="1"/>
        <v>#N/A</v>
      </c>
      <c r="X18" s="72" t="str">
        <f>IF(AND(ISNUMBER($S18),COUNT($U$4:$U18)=X$2),$S18,"")</f>
        <v/>
      </c>
      <c r="Y18" s="72" t="str">
        <f>IF(AND(ISNUMBER($S18),COUNT($U$4:$U18)=Y$2),$S18,"")</f>
        <v/>
      </c>
      <c r="Z18" s="72" t="str">
        <f>IF(AND(ISNUMBER($S18),COUNT($U$4:$U18)=Z$2),$S18,"")</f>
        <v/>
      </c>
      <c r="AA18" s="72" t="str">
        <f>IF(AND(ISNUMBER($S18),COUNT($U$4:$U18)=AA$2),$S18,"")</f>
        <v/>
      </c>
      <c r="AB18" s="72" t="str">
        <f>IF(AND(ISNUMBER($S18),COUNT($U$4:$U18)=AB$2),$S18,"")</f>
        <v/>
      </c>
      <c r="AC18" s="72" t="str">
        <f>IF(AND(ISNUMBER($S18),COUNT($U$4:$U18)=AC$2),$S18,"")</f>
        <v/>
      </c>
      <c r="AD18" s="72" t="str">
        <f>IF(AND(ISNUMBER($S18),COUNT($U$4:$U18)=AD$2),$S18,"")</f>
        <v/>
      </c>
      <c r="AE18" s="72" t="str">
        <f>IF(AND(ISNUMBER($S18),COUNT($U$4:$U18)=AE$2),$S18,"")</f>
        <v/>
      </c>
      <c r="AF18" s="72" t="str">
        <f>IF(AND(ISNUMBER($S18),COUNT($U$4:$U18)=AF$2),$S18,"")</f>
        <v/>
      </c>
      <c r="AG18" s="72" t="str">
        <f>IF(AND(ISNUMBER($S18),COUNT($U$4:$U18)=AG$2),$S18,"")</f>
        <v/>
      </c>
      <c r="AH18" s="72" t="str">
        <f>IF(AND(ISNUMBER($S18),COUNT($U$4:$U18)=AH$2),$S18,"")</f>
        <v/>
      </c>
      <c r="AI18" s="72" t="str">
        <f>IF(AND(ISNUMBER($S18),COUNT($U$4:$U18)=AI$2),$S18,"")</f>
        <v/>
      </c>
      <c r="AJ18" s="51" t="e">
        <f>IFERROR(IF(COUNT($U$4:$U18)&lt;&gt;AJ$2,NA(),SLOPE(X$4:X$26,$R$4:$R$26)*($R18-COUNTIF(BH$4:BH18,"Hold"))+INTERCEPT(X$4:X$26,$R$4:$R$26)),NA())</f>
        <v>#N/A</v>
      </c>
      <c r="AK18" s="51" t="e">
        <f>IFERROR(IF(COUNT($U$4:$U18)&lt;&gt;AK$2,NA(),SLOPE(Y$4:Y$26,$R$4:$R$26)*($R18-COUNTIF(BI$4:BI18,"Hold"))+INTERCEPT(Y$4:Y$26,$R$4:$R$26)),NA())</f>
        <v>#N/A</v>
      </c>
      <c r="AL18" s="51" t="e">
        <f>IFERROR(IF(COUNT($U$4:$U18)&lt;&gt;AL$2,NA(),SLOPE(Z$4:Z$26,$R$4:$R$26)*($R18-COUNTIF(BJ$4:BJ18,"Hold"))+INTERCEPT(Z$4:Z$26,$R$4:$R$26)),NA())</f>
        <v>#N/A</v>
      </c>
      <c r="AM18" s="51" t="e">
        <f>IFERROR(IF(COUNT($U$4:$U18)&lt;&gt;AM$2,NA(),SLOPE(AA$4:AA$26,$R$4:$R$26)*($R18-COUNTIF(BK$4:BK18,"Hold"))+INTERCEPT(AA$4:AA$26,$R$4:$R$26)),NA())</f>
        <v>#N/A</v>
      </c>
      <c r="AN18" s="51" t="e">
        <f>IFERROR(IF(COUNT($U$4:$U18)&lt;&gt;AN$2,NA(),SLOPE(AB$4:AB$26,$R$4:$R$26)*($R18-COUNTIF(BL$4:BL18,"Hold"))+INTERCEPT(AB$4:AB$26,$R$4:$R$26)),NA())</f>
        <v>#N/A</v>
      </c>
      <c r="AO18" s="51" t="e">
        <f>IFERROR(IF(COUNT($U$4:$U18)&lt;&gt;AO$2,NA(),SLOPE(AC$4:AC$26,$R$4:$R$26)*($R18-COUNTIF(BM$4:BM18,"Hold"))+INTERCEPT(AC$4:AC$26,$R$4:$R$26)),NA())</f>
        <v>#N/A</v>
      </c>
      <c r="AP18" s="51" t="e">
        <f>IFERROR(IF(COUNT($U$4:$U18)&lt;&gt;AP$2,NA(),SLOPE(AD$4:AD$26,$R$4:$R$26)*($R18-COUNTIF(BN$4:BN18,"Hold"))+INTERCEPT(AD$4:AD$26,$R$4:$R$26)),NA())</f>
        <v>#N/A</v>
      </c>
      <c r="AQ18" s="51" t="e">
        <f>IFERROR(IF(COUNT($U$4:$U18)&lt;&gt;AQ$2,NA(),SLOPE(AE$4:AE$26,$R$4:$R$26)*($R18-COUNTIF(BO$4:BO18,"Hold"))+INTERCEPT(AE$4:AE$26,$R$4:$R$26)),NA())</f>
        <v>#N/A</v>
      </c>
      <c r="AR18" s="51" t="e">
        <f>IFERROR(IF(COUNT($U$4:$U18)&lt;&gt;AR$2,NA(),SLOPE(AF$4:AF$26,$R$4:$R$26)*($R18-COUNTIF(BP$4:BP18,"Hold"))+INTERCEPT(AF$4:AF$26,$R$4:$R$26)),NA())</f>
        <v>#N/A</v>
      </c>
      <c r="AS18" s="51" t="e">
        <f>IFERROR(IF(COUNT($U$4:$U18)&lt;&gt;AS$2,NA(),SLOPE(AG$4:AG$26,$R$4:$R$26)*($R18-COUNTIF(BQ$4:BQ18,"Hold"))+INTERCEPT(AG$4:AG$26,$R$4:$R$26)),NA())</f>
        <v>#N/A</v>
      </c>
      <c r="AT18" s="51" t="e">
        <f>IFERROR(IF(COUNT($U$4:$U18)&lt;&gt;AT$2,NA(),SLOPE(AH$4:AH$26,$R$4:$R$26)*($R18-COUNTIF(BR$4:BR18,"Hold"))+INTERCEPT(AH$4:AH$26,$R$4:$R$26)),NA())</f>
        <v>#N/A</v>
      </c>
      <c r="AU18" s="51" t="e">
        <f>IFERROR(IF(COUNT($U$4:$U18)&lt;&gt;AU$2,NA(),SLOPE(AI$4:AI$26,$R$4:$R$26)*($R18-COUNTIF(BS$4:BS18,"Hold"))+INTERCEPT(AI$4:AI$26,$R$4:$R$26)),NA())</f>
        <v>#N/A</v>
      </c>
      <c r="AV18" s="57" t="e">
        <f>IF(AND(ISNUMBER($U18),COUNT($U$4:$U18)=AV$2),$G18,IF($H18="Hold",AV17,IF(COUNT($U$4:$U18)=AV$2,$V18+AV17,NA())))</f>
        <v>#N/A</v>
      </c>
      <c r="AW18" s="57" t="e">
        <f>IF(AND(ISNUMBER($U18),COUNT($U$4:$U18)=AW$2),$G18,IF($H18="Hold",AW17,IF(COUNT($U$4:$U18)=AW$2,$V18+AW17,NA())))</f>
        <v>#N/A</v>
      </c>
      <c r="AX18" s="57" t="e">
        <f>IF(AND(ISNUMBER($U18),COUNT($U$4:$U18)=AX$2),$G18,IF($H18="Hold",AX17,IF(COUNT($U$4:$U18)=AX$2,$V18+AX17,NA())))</f>
        <v>#N/A</v>
      </c>
      <c r="AY18" s="57" t="e">
        <f>IF(AND(ISNUMBER($U18),COUNT($U$4:$U18)=AY$2),$G18,IF($H18="Hold",AY17,IF(COUNT($U$4:$U18)=AY$2,$V18+AY17,NA())))</f>
        <v>#N/A</v>
      </c>
      <c r="AZ18" s="57" t="e">
        <f>IF(AND(ISNUMBER($U18),COUNT($U$4:$U18)=AZ$2),$G18,IF($H18="Hold",AZ17,IF(COUNT($U$4:$U18)=AZ$2,$V18+AZ17,NA())))</f>
        <v>#N/A</v>
      </c>
      <c r="BA18" s="57" t="e">
        <f>IF(AND(ISNUMBER($U18),COUNT($U$4:$U18)=BA$2),$G18,IF($H18="Hold",BA17,IF(COUNT($U$4:$U18)=BA$2,$V18+BA17,NA())))</f>
        <v>#N/A</v>
      </c>
      <c r="BB18" s="57" t="e">
        <f>IF(AND(ISNUMBER($U18),COUNT($U$4:$U18)=BB$2),$G18,IF($H18="Hold",BB17,IF(COUNT($U$4:$U18)=BB$2,$V18+BB17,NA())))</f>
        <v>#N/A</v>
      </c>
      <c r="BC18" s="57" t="e">
        <f>IF(AND(ISNUMBER($U18),COUNT($U$4:$U18)=BC$2),$G18,IF($H18="Hold",BC17,IF(COUNT($U$4:$U18)=BC$2,$V18+BC17,NA())))</f>
        <v>#N/A</v>
      </c>
      <c r="BD18" s="57" t="e">
        <f>IF(AND(ISNUMBER($U18),COUNT($U$4:$U18)=BD$2),$G18,IF($H18="Hold",BD17,IF(COUNT($U$4:$U18)=BD$2,$V18+BD17,NA())))</f>
        <v>#N/A</v>
      </c>
      <c r="BE18" s="57" t="e">
        <f>IF(AND(ISNUMBER($U18),COUNT($U$4:$U18)=BE$2),$G18,IF($H18="Hold",BE17,IF(COUNT($U$4:$U18)=BE$2,$V18+BE17,NA())))</f>
        <v>#N/A</v>
      </c>
      <c r="BF18" s="57" t="e">
        <f>IF(AND(ISNUMBER($U18),COUNT($U$4:$U18)=BF$2),$G18,IF($H18="Hold",BF17,IF(COUNT($U$4:$U18)=BF$2,$V18+BF17,NA())))</f>
        <v>#N/A</v>
      </c>
      <c r="BG18" s="57" t="e">
        <f>IF(AND(ISNUMBER($U18),COUNT($U$4:$U18)=BG$2),$G18,IF($H18="Hold",BG17,IF(COUNT($U$4:$U18)=BG$2,$V18+BG17,NA())))</f>
        <v>#N/A</v>
      </c>
      <c r="BH18" s="55" t="e">
        <f>IF(AND(COUNT($U$4:$U18)=BH$2,$H18="Hold"),"Hold",NA())</f>
        <v>#N/A</v>
      </c>
      <c r="BI18" s="55" t="e">
        <f>IF(AND(COUNT($U$4:$U18)=BI$2,$H18="Hold"),"Hold",NA())</f>
        <v>#N/A</v>
      </c>
      <c r="BJ18" s="55" t="e">
        <f>IF(AND(COUNT($U$4:$U18)=BJ$2,$H18="Hold"),"Hold",NA())</f>
        <v>#N/A</v>
      </c>
      <c r="BK18" s="55" t="e">
        <f>IF(AND(COUNT($U$4:$U18)=BK$2,$H18="Hold"),"Hold",NA())</f>
        <v>#N/A</v>
      </c>
      <c r="BL18" s="55" t="e">
        <f>IF(AND(COUNT($U$4:$U18)=BL$2,$H18="Hold"),"Hold",NA())</f>
        <v>#N/A</v>
      </c>
      <c r="BM18" s="55" t="e">
        <f>IF(AND(COUNT($U$4:$U18)=BM$2,$H18="Hold"),"Hold",NA())</f>
        <v>#N/A</v>
      </c>
      <c r="BN18" s="55" t="e">
        <f>IF(AND(COUNT($U$4:$U18)=BN$2,$H18="Hold"),"Hold",NA())</f>
        <v>#N/A</v>
      </c>
      <c r="BO18" s="55" t="e">
        <f>IF(AND(COUNT($U$4:$U18)=BO$2,$H18="Hold"),"Hold",NA())</f>
        <v>#N/A</v>
      </c>
      <c r="BP18" s="55" t="e">
        <f>IF(AND(COUNT($U$4:$U18)=BP$2,$H18="Hold"),"Hold",NA())</f>
        <v>#N/A</v>
      </c>
      <c r="BQ18" s="55" t="e">
        <f>IF(AND(COUNT($U$4:$U18)=BQ$2,$H18="Hold"),"Hold",NA())</f>
        <v>#N/A</v>
      </c>
      <c r="BR18" s="55" t="e">
        <f>IF(AND(COUNT($U$4:$U18)=BR$2,$H18="Hold"),"Hold",NA())</f>
        <v>#N/A</v>
      </c>
      <c r="BS18" s="55" t="e">
        <f>IF(AND(COUNT($U$4:$U18)=BS$2,$H18="Hold"),"Hold",NA())</f>
        <v>#N/A</v>
      </c>
    </row>
    <row r="19" spans="1:71" s="96" customFormat="1" ht="18.75" customHeight="1" x14ac:dyDescent="0.25">
      <c r="B19" s="23"/>
      <c r="C19" s="95"/>
      <c r="D19" s="9">
        <f t="shared" si="2"/>
        <v>30</v>
      </c>
      <c r="E19" s="10">
        <f t="shared" si="3"/>
        <v>42800</v>
      </c>
      <c r="F19" s="5" t="str">
        <f>IFERROR(IF(COUNT(G$4:G19)=0,"",IF(H19="Hold",F18,IF(ISNUMBER(U19),G19,F18+V19))),"")</f>
        <v/>
      </c>
      <c r="G19" s="13"/>
      <c r="H19" s="27"/>
      <c r="I19" s="17"/>
      <c r="J19" s="93"/>
      <c r="K19" s="34"/>
      <c r="L19" s="39" t="s">
        <v>55</v>
      </c>
      <c r="M19" s="125" t="s">
        <v>79</v>
      </c>
      <c r="N19" s="97">
        <v>4.5</v>
      </c>
      <c r="O19" s="75"/>
      <c r="P19" s="37"/>
      <c r="R19" s="46">
        <v>16</v>
      </c>
      <c r="S19" s="47" t="e">
        <f t="shared" si="0"/>
        <v>#N/A</v>
      </c>
      <c r="T19" s="47"/>
      <c r="U19" s="52" t="str">
        <f>IF(H19="30 Mins",$N$19,IF(H19="45 Mins",$N$20,IF(H19="60 Mins",$N$21,IF(H19="Alt 1",$N$22,IF(H19="Alt 2",$N$23,IF(H19="Alt 3",$N$24,IF(H19="Alt 4",$N$25,IF(H19="Alt 5",#REF!,IF(H19="Change",V18,"")))))))))</f>
        <v/>
      </c>
      <c r="V19" s="53" t="e">
        <f>IF(COUNT(U$4:U19)=0,NA(),IF(ISNUMBER(U19),U19,V18))</f>
        <v>#N/A</v>
      </c>
      <c r="W19" s="48" t="e">
        <f t="shared" si="1"/>
        <v>#N/A</v>
      </c>
      <c r="X19" s="72" t="str">
        <f>IF(AND(ISNUMBER($S19),COUNT($U$4:$U19)=X$2),$S19,"")</f>
        <v/>
      </c>
      <c r="Y19" s="72" t="str">
        <f>IF(AND(ISNUMBER($S19),COUNT($U$4:$U19)=Y$2),$S19,"")</f>
        <v/>
      </c>
      <c r="Z19" s="72" t="str">
        <f>IF(AND(ISNUMBER($S19),COUNT($U$4:$U19)=Z$2),$S19,"")</f>
        <v/>
      </c>
      <c r="AA19" s="72" t="str">
        <f>IF(AND(ISNUMBER($S19),COUNT($U$4:$U19)=AA$2),$S19,"")</f>
        <v/>
      </c>
      <c r="AB19" s="72" t="str">
        <f>IF(AND(ISNUMBER($S19),COUNT($U$4:$U19)=AB$2),$S19,"")</f>
        <v/>
      </c>
      <c r="AC19" s="72" t="str">
        <f>IF(AND(ISNUMBER($S19),COUNT($U$4:$U19)=AC$2),$S19,"")</f>
        <v/>
      </c>
      <c r="AD19" s="72" t="str">
        <f>IF(AND(ISNUMBER($S19),COUNT($U$4:$U19)=AD$2),$S19,"")</f>
        <v/>
      </c>
      <c r="AE19" s="72" t="str">
        <f>IF(AND(ISNUMBER($S19),COUNT($U$4:$U19)=AE$2),$S19,"")</f>
        <v/>
      </c>
      <c r="AF19" s="72" t="str">
        <f>IF(AND(ISNUMBER($S19),COUNT($U$4:$U19)=AF$2),$S19,"")</f>
        <v/>
      </c>
      <c r="AG19" s="72" t="str">
        <f>IF(AND(ISNUMBER($S19),COUNT($U$4:$U19)=AG$2),$S19,"")</f>
        <v/>
      </c>
      <c r="AH19" s="72" t="str">
        <f>IF(AND(ISNUMBER($S19),COUNT($U$4:$U19)=AH$2),$S19,"")</f>
        <v/>
      </c>
      <c r="AI19" s="72" t="str">
        <f>IF(AND(ISNUMBER($S19),COUNT($U$4:$U19)=AI$2),$S19,"")</f>
        <v/>
      </c>
      <c r="AJ19" s="51" t="e">
        <f>IFERROR(IF(COUNT($U$4:$U19)&lt;&gt;AJ$2,NA(),SLOPE(X$4:X$26,$R$4:$R$26)*($R19-COUNTIF(BH$4:BH19,"Hold"))+INTERCEPT(X$4:X$26,$R$4:$R$26)),NA())</f>
        <v>#N/A</v>
      </c>
      <c r="AK19" s="51" t="e">
        <f>IFERROR(IF(COUNT($U$4:$U19)&lt;&gt;AK$2,NA(),SLOPE(Y$4:Y$26,$R$4:$R$26)*($R19-COUNTIF(BI$4:BI19,"Hold"))+INTERCEPT(Y$4:Y$26,$R$4:$R$26)),NA())</f>
        <v>#N/A</v>
      </c>
      <c r="AL19" s="51" t="e">
        <f>IFERROR(IF(COUNT($U$4:$U19)&lt;&gt;AL$2,NA(),SLOPE(Z$4:Z$26,$R$4:$R$26)*($R19-COUNTIF(BJ$4:BJ19,"Hold"))+INTERCEPT(Z$4:Z$26,$R$4:$R$26)),NA())</f>
        <v>#N/A</v>
      </c>
      <c r="AM19" s="51" t="e">
        <f>IFERROR(IF(COUNT($U$4:$U19)&lt;&gt;AM$2,NA(),SLOPE(AA$4:AA$26,$R$4:$R$26)*($R19-COUNTIF(BK$4:BK19,"Hold"))+INTERCEPT(AA$4:AA$26,$R$4:$R$26)),NA())</f>
        <v>#N/A</v>
      </c>
      <c r="AN19" s="51" t="e">
        <f>IFERROR(IF(COUNT($U$4:$U19)&lt;&gt;AN$2,NA(),SLOPE(AB$4:AB$26,$R$4:$R$26)*($R19-COUNTIF(BL$4:BL19,"Hold"))+INTERCEPT(AB$4:AB$26,$R$4:$R$26)),NA())</f>
        <v>#N/A</v>
      </c>
      <c r="AO19" s="51" t="e">
        <f>IFERROR(IF(COUNT($U$4:$U19)&lt;&gt;AO$2,NA(),SLOPE(AC$4:AC$26,$R$4:$R$26)*($R19-COUNTIF(BM$4:BM19,"Hold"))+INTERCEPT(AC$4:AC$26,$R$4:$R$26)),NA())</f>
        <v>#N/A</v>
      </c>
      <c r="AP19" s="51" t="e">
        <f>IFERROR(IF(COUNT($U$4:$U19)&lt;&gt;AP$2,NA(),SLOPE(AD$4:AD$26,$R$4:$R$26)*($R19-COUNTIF(BN$4:BN19,"Hold"))+INTERCEPT(AD$4:AD$26,$R$4:$R$26)),NA())</f>
        <v>#N/A</v>
      </c>
      <c r="AQ19" s="51" t="e">
        <f>IFERROR(IF(COUNT($U$4:$U19)&lt;&gt;AQ$2,NA(),SLOPE(AE$4:AE$26,$R$4:$R$26)*($R19-COUNTIF(BO$4:BO19,"Hold"))+INTERCEPT(AE$4:AE$26,$R$4:$R$26)),NA())</f>
        <v>#N/A</v>
      </c>
      <c r="AR19" s="51" t="e">
        <f>IFERROR(IF(COUNT($U$4:$U19)&lt;&gt;AR$2,NA(),SLOPE(AF$4:AF$26,$R$4:$R$26)*($R19-COUNTIF(BP$4:BP19,"Hold"))+INTERCEPT(AF$4:AF$26,$R$4:$R$26)),NA())</f>
        <v>#N/A</v>
      </c>
      <c r="AS19" s="51" t="e">
        <f>IFERROR(IF(COUNT($U$4:$U19)&lt;&gt;AS$2,NA(),SLOPE(AG$4:AG$26,$R$4:$R$26)*($R19-COUNTIF(BQ$4:BQ19,"Hold"))+INTERCEPT(AG$4:AG$26,$R$4:$R$26)),NA())</f>
        <v>#N/A</v>
      </c>
      <c r="AT19" s="51" t="e">
        <f>IFERROR(IF(COUNT($U$4:$U19)&lt;&gt;AT$2,NA(),SLOPE(AH$4:AH$26,$R$4:$R$26)*($R19-COUNTIF(BR$4:BR19,"Hold"))+INTERCEPT(AH$4:AH$26,$R$4:$R$26)),NA())</f>
        <v>#N/A</v>
      </c>
      <c r="AU19" s="51" t="e">
        <f>IFERROR(IF(COUNT($U$4:$U19)&lt;&gt;AU$2,NA(),SLOPE(AI$4:AI$26,$R$4:$R$26)*($R19-COUNTIF(BS$4:BS19,"Hold"))+INTERCEPT(AI$4:AI$26,$R$4:$R$26)),NA())</f>
        <v>#N/A</v>
      </c>
      <c r="AV19" s="57" t="e">
        <f>IF(AND(ISNUMBER($U19),COUNT($U$4:$U19)=AV$2),$G19,IF($H19="Hold",AV18,IF(COUNT($U$4:$U19)=AV$2,$V19+AV18,NA())))</f>
        <v>#N/A</v>
      </c>
      <c r="AW19" s="57" t="e">
        <f>IF(AND(ISNUMBER($U19),COUNT($U$4:$U19)=AW$2),$G19,IF($H19="Hold",AW18,IF(COUNT($U$4:$U19)=AW$2,$V19+AW18,NA())))</f>
        <v>#N/A</v>
      </c>
      <c r="AX19" s="57" t="e">
        <f>IF(AND(ISNUMBER($U19),COUNT($U$4:$U19)=AX$2),$G19,IF($H19="Hold",AX18,IF(COUNT($U$4:$U19)=AX$2,$V19+AX18,NA())))</f>
        <v>#N/A</v>
      </c>
      <c r="AY19" s="57" t="e">
        <f>IF(AND(ISNUMBER($U19),COUNT($U$4:$U19)=AY$2),$G19,IF($H19="Hold",AY18,IF(COUNT($U$4:$U19)=AY$2,$V19+AY18,NA())))</f>
        <v>#N/A</v>
      </c>
      <c r="AZ19" s="57" t="e">
        <f>IF(AND(ISNUMBER($U19),COUNT($U$4:$U19)=AZ$2),$G19,IF($H19="Hold",AZ18,IF(COUNT($U$4:$U19)=AZ$2,$V19+AZ18,NA())))</f>
        <v>#N/A</v>
      </c>
      <c r="BA19" s="57" t="e">
        <f>IF(AND(ISNUMBER($U19),COUNT($U$4:$U19)=BA$2),$G19,IF($H19="Hold",BA18,IF(COUNT($U$4:$U19)=BA$2,$V19+BA18,NA())))</f>
        <v>#N/A</v>
      </c>
      <c r="BB19" s="57" t="e">
        <f>IF(AND(ISNUMBER($U19),COUNT($U$4:$U19)=BB$2),$G19,IF($H19="Hold",BB18,IF(COUNT($U$4:$U19)=BB$2,$V19+BB18,NA())))</f>
        <v>#N/A</v>
      </c>
      <c r="BC19" s="57" t="e">
        <f>IF(AND(ISNUMBER($U19),COUNT($U$4:$U19)=BC$2),$G19,IF($H19="Hold",BC18,IF(COUNT($U$4:$U19)=BC$2,$V19+BC18,NA())))</f>
        <v>#N/A</v>
      </c>
      <c r="BD19" s="57" t="e">
        <f>IF(AND(ISNUMBER($U19),COUNT($U$4:$U19)=BD$2),$G19,IF($H19="Hold",BD18,IF(COUNT($U$4:$U19)=BD$2,$V19+BD18,NA())))</f>
        <v>#N/A</v>
      </c>
      <c r="BE19" s="57" t="e">
        <f>IF(AND(ISNUMBER($U19),COUNT($U$4:$U19)=BE$2),$G19,IF($H19="Hold",BE18,IF(COUNT($U$4:$U19)=BE$2,$V19+BE18,NA())))</f>
        <v>#N/A</v>
      </c>
      <c r="BF19" s="57" t="e">
        <f>IF(AND(ISNUMBER($U19),COUNT($U$4:$U19)=BF$2),$G19,IF($H19="Hold",BF18,IF(COUNT($U$4:$U19)=BF$2,$V19+BF18,NA())))</f>
        <v>#N/A</v>
      </c>
      <c r="BG19" s="57" t="e">
        <f>IF(AND(ISNUMBER($U19),COUNT($U$4:$U19)=BG$2),$G19,IF($H19="Hold",BG18,IF(COUNT($U$4:$U19)=BG$2,$V19+BG18,NA())))</f>
        <v>#N/A</v>
      </c>
      <c r="BH19" s="55" t="e">
        <f>IF(AND(COUNT($U$4:$U19)=BH$2,$H19="Hold"),"Hold",NA())</f>
        <v>#N/A</v>
      </c>
      <c r="BI19" s="55" t="e">
        <f>IF(AND(COUNT($U$4:$U19)=BI$2,$H19="Hold"),"Hold",NA())</f>
        <v>#N/A</v>
      </c>
      <c r="BJ19" s="55" t="e">
        <f>IF(AND(COUNT($U$4:$U19)=BJ$2,$H19="Hold"),"Hold",NA())</f>
        <v>#N/A</v>
      </c>
      <c r="BK19" s="55" t="e">
        <f>IF(AND(COUNT($U$4:$U19)=BK$2,$H19="Hold"),"Hold",NA())</f>
        <v>#N/A</v>
      </c>
      <c r="BL19" s="55" t="e">
        <f>IF(AND(COUNT($U$4:$U19)=BL$2,$H19="Hold"),"Hold",NA())</f>
        <v>#N/A</v>
      </c>
      <c r="BM19" s="55" t="e">
        <f>IF(AND(COUNT($U$4:$U19)=BM$2,$H19="Hold"),"Hold",NA())</f>
        <v>#N/A</v>
      </c>
      <c r="BN19" s="55" t="e">
        <f>IF(AND(COUNT($U$4:$U19)=BN$2,$H19="Hold"),"Hold",NA())</f>
        <v>#N/A</v>
      </c>
      <c r="BO19" s="55" t="e">
        <f>IF(AND(COUNT($U$4:$U19)=BO$2,$H19="Hold"),"Hold",NA())</f>
        <v>#N/A</v>
      </c>
      <c r="BP19" s="55" t="e">
        <f>IF(AND(COUNT($U$4:$U19)=BP$2,$H19="Hold"),"Hold",NA())</f>
        <v>#N/A</v>
      </c>
      <c r="BQ19" s="55" t="e">
        <f>IF(AND(COUNT($U$4:$U19)=BQ$2,$H19="Hold"),"Hold",NA())</f>
        <v>#N/A</v>
      </c>
      <c r="BR19" s="55" t="e">
        <f>IF(AND(COUNT($U$4:$U19)=BR$2,$H19="Hold"),"Hold",NA())</f>
        <v>#N/A</v>
      </c>
      <c r="BS19" s="55" t="e">
        <f>IF(AND(COUNT($U$4:$U19)=BS$2,$H19="Hold"),"Hold",NA())</f>
        <v>#N/A</v>
      </c>
    </row>
    <row r="20" spans="1:71" s="96" customFormat="1" ht="18.75" customHeight="1" x14ac:dyDescent="0.25">
      <c r="B20" s="23"/>
      <c r="C20" s="95"/>
      <c r="D20" s="9">
        <f t="shared" si="2"/>
        <v>32</v>
      </c>
      <c r="E20" s="10">
        <f t="shared" si="3"/>
        <v>42814</v>
      </c>
      <c r="F20" s="5" t="str">
        <f>IFERROR(IF(COUNT(G$4:G20)=0,"",IF(H20="Hold",F19,IF(ISNUMBER(U20),G20,F19+V20))),"")</f>
        <v/>
      </c>
      <c r="G20" s="13"/>
      <c r="H20" s="27"/>
      <c r="I20" s="17"/>
      <c r="J20" s="93"/>
      <c r="K20" s="34"/>
      <c r="L20" s="40" t="s">
        <v>66</v>
      </c>
      <c r="M20" s="126" t="s">
        <v>79</v>
      </c>
      <c r="N20" s="97">
        <v>5.55</v>
      </c>
      <c r="O20" s="75"/>
      <c r="P20" s="37"/>
      <c r="R20" s="46">
        <v>17</v>
      </c>
      <c r="S20" s="47" t="e">
        <f t="shared" si="0"/>
        <v>#N/A</v>
      </c>
      <c r="T20" s="47"/>
      <c r="U20" s="52" t="str">
        <f>IF(H20="30 Mins",$N$19,IF(H20="45 Mins",$N$20,IF(H20="60 Mins",$N$21,IF(H20="Alt 1",$N$22,IF(H20="Alt 2",$N$23,IF(H20="Alt 3",$N$24,IF(H20="Alt 4",$N$25,IF(H20="Alt 5",#REF!,IF(H20="Change",V19,"")))))))))</f>
        <v/>
      </c>
      <c r="V20" s="53" t="e">
        <f>IF(COUNT(U$4:U20)=0,NA(),IF(ISNUMBER(U20),U20,V19))</f>
        <v>#N/A</v>
      </c>
      <c r="W20" s="48" t="e">
        <f t="shared" si="1"/>
        <v>#N/A</v>
      </c>
      <c r="X20" s="72" t="str">
        <f>IF(AND(ISNUMBER($S20),COUNT($U$4:$U20)=X$2),$S20,"")</f>
        <v/>
      </c>
      <c r="Y20" s="72" t="str">
        <f>IF(AND(ISNUMBER($S20),COUNT($U$4:$U20)=Y$2),$S20,"")</f>
        <v/>
      </c>
      <c r="Z20" s="72" t="str">
        <f>IF(AND(ISNUMBER($S20),COUNT($U$4:$U20)=Z$2),$S20,"")</f>
        <v/>
      </c>
      <c r="AA20" s="72" t="str">
        <f>IF(AND(ISNUMBER($S20),COUNT($U$4:$U20)=AA$2),$S20,"")</f>
        <v/>
      </c>
      <c r="AB20" s="72" t="str">
        <f>IF(AND(ISNUMBER($S20),COUNT($U$4:$U20)=AB$2),$S20,"")</f>
        <v/>
      </c>
      <c r="AC20" s="72" t="str">
        <f>IF(AND(ISNUMBER($S20),COUNT($U$4:$U20)=AC$2),$S20,"")</f>
        <v/>
      </c>
      <c r="AD20" s="72" t="str">
        <f>IF(AND(ISNUMBER($S20),COUNT($U$4:$U20)=AD$2),$S20,"")</f>
        <v/>
      </c>
      <c r="AE20" s="72" t="str">
        <f>IF(AND(ISNUMBER($S20),COUNT($U$4:$U20)=AE$2),$S20,"")</f>
        <v/>
      </c>
      <c r="AF20" s="72" t="str">
        <f>IF(AND(ISNUMBER($S20),COUNT($U$4:$U20)=AF$2),$S20,"")</f>
        <v/>
      </c>
      <c r="AG20" s="72" t="str">
        <f>IF(AND(ISNUMBER($S20),COUNT($U$4:$U20)=AG$2),$S20,"")</f>
        <v/>
      </c>
      <c r="AH20" s="72" t="str">
        <f>IF(AND(ISNUMBER($S20),COUNT($U$4:$U20)=AH$2),$S20,"")</f>
        <v/>
      </c>
      <c r="AI20" s="72" t="str">
        <f>IF(AND(ISNUMBER($S20),COUNT($U$4:$U20)=AI$2),$S20,"")</f>
        <v/>
      </c>
      <c r="AJ20" s="51" t="e">
        <f>IFERROR(IF(COUNT($U$4:$U20)&lt;&gt;AJ$2,NA(),SLOPE(X$4:X$26,$R$4:$R$26)*($R20-COUNTIF(BH$4:BH20,"Hold"))+INTERCEPT(X$4:X$26,$R$4:$R$26)),NA())</f>
        <v>#N/A</v>
      </c>
      <c r="AK20" s="51" t="e">
        <f>IFERROR(IF(COUNT($U$4:$U20)&lt;&gt;AK$2,NA(),SLOPE(Y$4:Y$26,$R$4:$R$26)*($R20-COUNTIF(BI$4:BI20,"Hold"))+INTERCEPT(Y$4:Y$26,$R$4:$R$26)),NA())</f>
        <v>#N/A</v>
      </c>
      <c r="AL20" s="51" t="e">
        <f>IFERROR(IF(COUNT($U$4:$U20)&lt;&gt;AL$2,NA(),SLOPE(Z$4:Z$26,$R$4:$R$26)*($R20-COUNTIF(BJ$4:BJ20,"Hold"))+INTERCEPT(Z$4:Z$26,$R$4:$R$26)),NA())</f>
        <v>#N/A</v>
      </c>
      <c r="AM20" s="51" t="e">
        <f>IFERROR(IF(COUNT($U$4:$U20)&lt;&gt;AM$2,NA(),SLOPE(AA$4:AA$26,$R$4:$R$26)*($R20-COUNTIF(BK$4:BK20,"Hold"))+INTERCEPT(AA$4:AA$26,$R$4:$R$26)),NA())</f>
        <v>#N/A</v>
      </c>
      <c r="AN20" s="51" t="e">
        <f>IFERROR(IF(COUNT($U$4:$U20)&lt;&gt;AN$2,NA(),SLOPE(AB$4:AB$26,$R$4:$R$26)*($R20-COUNTIF(BL$4:BL20,"Hold"))+INTERCEPT(AB$4:AB$26,$R$4:$R$26)),NA())</f>
        <v>#N/A</v>
      </c>
      <c r="AO20" s="51" t="e">
        <f>IFERROR(IF(COUNT($U$4:$U20)&lt;&gt;AO$2,NA(),SLOPE(AC$4:AC$26,$R$4:$R$26)*($R20-COUNTIF(BM$4:BM20,"Hold"))+INTERCEPT(AC$4:AC$26,$R$4:$R$26)),NA())</f>
        <v>#N/A</v>
      </c>
      <c r="AP20" s="51" t="e">
        <f>IFERROR(IF(COUNT($U$4:$U20)&lt;&gt;AP$2,NA(),SLOPE(AD$4:AD$26,$R$4:$R$26)*($R20-COUNTIF(BN$4:BN20,"Hold"))+INTERCEPT(AD$4:AD$26,$R$4:$R$26)),NA())</f>
        <v>#N/A</v>
      </c>
      <c r="AQ20" s="51" t="e">
        <f>IFERROR(IF(COUNT($U$4:$U20)&lt;&gt;AQ$2,NA(),SLOPE(AE$4:AE$26,$R$4:$R$26)*($R20-COUNTIF(BO$4:BO20,"Hold"))+INTERCEPT(AE$4:AE$26,$R$4:$R$26)),NA())</f>
        <v>#N/A</v>
      </c>
      <c r="AR20" s="51" t="e">
        <f>IFERROR(IF(COUNT($U$4:$U20)&lt;&gt;AR$2,NA(),SLOPE(AF$4:AF$26,$R$4:$R$26)*($R20-COUNTIF(BP$4:BP20,"Hold"))+INTERCEPT(AF$4:AF$26,$R$4:$R$26)),NA())</f>
        <v>#N/A</v>
      </c>
      <c r="AS20" s="51" t="e">
        <f>IFERROR(IF(COUNT($U$4:$U20)&lt;&gt;AS$2,NA(),SLOPE(AG$4:AG$26,$R$4:$R$26)*($R20-COUNTIF(BQ$4:BQ20,"Hold"))+INTERCEPT(AG$4:AG$26,$R$4:$R$26)),NA())</f>
        <v>#N/A</v>
      </c>
      <c r="AT20" s="51" t="e">
        <f>IFERROR(IF(COUNT($U$4:$U20)&lt;&gt;AT$2,NA(),SLOPE(AH$4:AH$26,$R$4:$R$26)*($R20-COUNTIF(BR$4:BR20,"Hold"))+INTERCEPT(AH$4:AH$26,$R$4:$R$26)),NA())</f>
        <v>#N/A</v>
      </c>
      <c r="AU20" s="51" t="e">
        <f>IFERROR(IF(COUNT($U$4:$U20)&lt;&gt;AU$2,NA(),SLOPE(AI$4:AI$26,$R$4:$R$26)*($R20-COUNTIF(BS$4:BS20,"Hold"))+INTERCEPT(AI$4:AI$26,$R$4:$R$26)),NA())</f>
        <v>#N/A</v>
      </c>
      <c r="AV20" s="57" t="e">
        <f>IF(AND(ISNUMBER($U20),COUNT($U$4:$U20)=AV$2),$G20,IF($H20="Hold",AV19,IF(COUNT($U$4:$U20)=AV$2,$V20+AV19,NA())))</f>
        <v>#N/A</v>
      </c>
      <c r="AW20" s="57" t="e">
        <f>IF(AND(ISNUMBER($U20),COUNT($U$4:$U20)=AW$2),$G20,IF($H20="Hold",AW19,IF(COUNT($U$4:$U20)=AW$2,$V20+AW19,NA())))</f>
        <v>#N/A</v>
      </c>
      <c r="AX20" s="57" t="e">
        <f>IF(AND(ISNUMBER($U20),COUNT($U$4:$U20)=AX$2),$G20,IF($H20="Hold",AX19,IF(COUNT($U$4:$U20)=AX$2,$V20+AX19,NA())))</f>
        <v>#N/A</v>
      </c>
      <c r="AY20" s="57" t="e">
        <f>IF(AND(ISNUMBER($U20),COUNT($U$4:$U20)=AY$2),$G20,IF($H20="Hold",AY19,IF(COUNT($U$4:$U20)=AY$2,$V20+AY19,NA())))</f>
        <v>#N/A</v>
      </c>
      <c r="AZ20" s="57" t="e">
        <f>IF(AND(ISNUMBER($U20),COUNT($U$4:$U20)=AZ$2),$G20,IF($H20="Hold",AZ19,IF(COUNT($U$4:$U20)=AZ$2,$V20+AZ19,NA())))</f>
        <v>#N/A</v>
      </c>
      <c r="BA20" s="57" t="e">
        <f>IF(AND(ISNUMBER($U20),COUNT($U$4:$U20)=BA$2),$G20,IF($H20="Hold",BA19,IF(COUNT($U$4:$U20)=BA$2,$V20+BA19,NA())))</f>
        <v>#N/A</v>
      </c>
      <c r="BB20" s="57" t="e">
        <f>IF(AND(ISNUMBER($U20),COUNT($U$4:$U20)=BB$2),$G20,IF($H20="Hold",BB19,IF(COUNT($U$4:$U20)=BB$2,$V20+BB19,NA())))</f>
        <v>#N/A</v>
      </c>
      <c r="BC20" s="57" t="e">
        <f>IF(AND(ISNUMBER($U20),COUNT($U$4:$U20)=BC$2),$G20,IF($H20="Hold",BC19,IF(COUNT($U$4:$U20)=BC$2,$V20+BC19,NA())))</f>
        <v>#N/A</v>
      </c>
      <c r="BD20" s="57" t="e">
        <f>IF(AND(ISNUMBER($U20),COUNT($U$4:$U20)=BD$2),$G20,IF($H20="Hold",BD19,IF(COUNT($U$4:$U20)=BD$2,$V20+BD19,NA())))</f>
        <v>#N/A</v>
      </c>
      <c r="BE20" s="57" t="e">
        <f>IF(AND(ISNUMBER($U20),COUNT($U$4:$U20)=BE$2),$G20,IF($H20="Hold",BE19,IF(COUNT($U$4:$U20)=BE$2,$V20+BE19,NA())))</f>
        <v>#N/A</v>
      </c>
      <c r="BF20" s="57" t="e">
        <f>IF(AND(ISNUMBER($U20),COUNT($U$4:$U20)=BF$2),$G20,IF($H20="Hold",BF19,IF(COUNT($U$4:$U20)=BF$2,$V20+BF19,NA())))</f>
        <v>#N/A</v>
      </c>
      <c r="BG20" s="57" t="e">
        <f>IF(AND(ISNUMBER($U20),COUNT($U$4:$U20)=BG$2),$G20,IF($H20="Hold",BG19,IF(COUNT($U$4:$U20)=BG$2,$V20+BG19,NA())))</f>
        <v>#N/A</v>
      </c>
      <c r="BH20" s="55" t="e">
        <f>IF(AND(COUNT($U$4:$U20)=BH$2,$H20="Hold"),"Hold",NA())</f>
        <v>#N/A</v>
      </c>
      <c r="BI20" s="55" t="e">
        <f>IF(AND(COUNT($U$4:$U20)=BI$2,$H20="Hold"),"Hold",NA())</f>
        <v>#N/A</v>
      </c>
      <c r="BJ20" s="55" t="e">
        <f>IF(AND(COUNT($U$4:$U20)=BJ$2,$H20="Hold"),"Hold",NA())</f>
        <v>#N/A</v>
      </c>
      <c r="BK20" s="55" t="e">
        <f>IF(AND(COUNT($U$4:$U20)=BK$2,$H20="Hold"),"Hold",NA())</f>
        <v>#N/A</v>
      </c>
      <c r="BL20" s="55" t="e">
        <f>IF(AND(COUNT($U$4:$U20)=BL$2,$H20="Hold"),"Hold",NA())</f>
        <v>#N/A</v>
      </c>
      <c r="BM20" s="55" t="e">
        <f>IF(AND(COUNT($U$4:$U20)=BM$2,$H20="Hold"),"Hold",NA())</f>
        <v>#N/A</v>
      </c>
      <c r="BN20" s="55" t="e">
        <f>IF(AND(COUNT($U$4:$U20)=BN$2,$H20="Hold"),"Hold",NA())</f>
        <v>#N/A</v>
      </c>
      <c r="BO20" s="55" t="e">
        <f>IF(AND(COUNT($U$4:$U20)=BO$2,$H20="Hold"),"Hold",NA())</f>
        <v>#N/A</v>
      </c>
      <c r="BP20" s="55" t="e">
        <f>IF(AND(COUNT($U$4:$U20)=BP$2,$H20="Hold"),"Hold",NA())</f>
        <v>#N/A</v>
      </c>
      <c r="BQ20" s="55" t="e">
        <f>IF(AND(COUNT($U$4:$U20)=BQ$2,$H20="Hold"),"Hold",NA())</f>
        <v>#N/A</v>
      </c>
      <c r="BR20" s="55" t="e">
        <f>IF(AND(COUNT($U$4:$U20)=BR$2,$H20="Hold"),"Hold",NA())</f>
        <v>#N/A</v>
      </c>
      <c r="BS20" s="55" t="e">
        <f>IF(AND(COUNT($U$4:$U20)=BS$2,$H20="Hold"),"Hold",NA())</f>
        <v>#N/A</v>
      </c>
    </row>
    <row r="21" spans="1:71" s="96" customFormat="1" ht="18.75" customHeight="1" x14ac:dyDescent="0.25">
      <c r="B21" s="23"/>
      <c r="C21" s="95"/>
      <c r="D21" s="9">
        <f t="shared" si="2"/>
        <v>34</v>
      </c>
      <c r="E21" s="10">
        <f t="shared" si="3"/>
        <v>42828</v>
      </c>
      <c r="F21" s="5" t="str">
        <f>IFERROR(IF(COUNT(G$4:G21)=0,"",IF(H21="Hold",F20,IF(ISNUMBER(U21),G21,F20+V21))),"")</f>
        <v/>
      </c>
      <c r="G21" s="13"/>
      <c r="H21" s="27"/>
      <c r="I21" s="17"/>
      <c r="J21" s="93"/>
      <c r="K21" s="34"/>
      <c r="L21" s="25" t="s">
        <v>67</v>
      </c>
      <c r="M21" s="133" t="s">
        <v>79</v>
      </c>
      <c r="N21" s="97">
        <v>6.6</v>
      </c>
      <c r="O21" s="75"/>
      <c r="P21" s="37"/>
      <c r="R21" s="46">
        <v>18</v>
      </c>
      <c r="S21" s="47" t="e">
        <f t="shared" si="0"/>
        <v>#N/A</v>
      </c>
      <c r="T21" s="47"/>
      <c r="U21" s="52" t="str">
        <f>IF(H21="30 Mins",$N$19,IF(H21="45 Mins",$N$20,IF(H21="60 Mins",$N$21,IF(H21="Alt 1",$N$22,IF(H21="Alt 2",$N$23,IF(H21="Alt 3",$N$24,IF(H21="Alt 4",$N$25,IF(H21="Alt 5",#REF!,IF(H21="Change",V20,"")))))))))</f>
        <v/>
      </c>
      <c r="V21" s="53" t="e">
        <f>IF(COUNT(U$4:U21)=0,NA(),IF(ISNUMBER(U21),U21,V20))</f>
        <v>#N/A</v>
      </c>
      <c r="W21" s="48" t="e">
        <f t="shared" si="1"/>
        <v>#N/A</v>
      </c>
      <c r="X21" s="72" t="str">
        <f>IF(AND(ISNUMBER($S21),COUNT($U$4:$U21)=X$2),$S21,"")</f>
        <v/>
      </c>
      <c r="Y21" s="72" t="str">
        <f>IF(AND(ISNUMBER($S21),COUNT($U$4:$U21)=Y$2),$S21,"")</f>
        <v/>
      </c>
      <c r="Z21" s="72" t="str">
        <f>IF(AND(ISNUMBER($S21),COUNT($U$4:$U21)=Z$2),$S21,"")</f>
        <v/>
      </c>
      <c r="AA21" s="72" t="str">
        <f>IF(AND(ISNUMBER($S21),COUNT($U$4:$U21)=AA$2),$S21,"")</f>
        <v/>
      </c>
      <c r="AB21" s="72" t="str">
        <f>IF(AND(ISNUMBER($S21),COUNT($U$4:$U21)=AB$2),$S21,"")</f>
        <v/>
      </c>
      <c r="AC21" s="72" t="str">
        <f>IF(AND(ISNUMBER($S21),COUNT($U$4:$U21)=AC$2),$S21,"")</f>
        <v/>
      </c>
      <c r="AD21" s="72" t="str">
        <f>IF(AND(ISNUMBER($S21),COUNT($U$4:$U21)=AD$2),$S21,"")</f>
        <v/>
      </c>
      <c r="AE21" s="72" t="str">
        <f>IF(AND(ISNUMBER($S21),COUNT($U$4:$U21)=AE$2),$S21,"")</f>
        <v/>
      </c>
      <c r="AF21" s="72" t="str">
        <f>IF(AND(ISNUMBER($S21),COUNT($U$4:$U21)=AF$2),$S21,"")</f>
        <v/>
      </c>
      <c r="AG21" s="72" t="str">
        <f>IF(AND(ISNUMBER($S21),COUNT($U$4:$U21)=AG$2),$S21,"")</f>
        <v/>
      </c>
      <c r="AH21" s="72" t="str">
        <f>IF(AND(ISNUMBER($S21),COUNT($U$4:$U21)=AH$2),$S21,"")</f>
        <v/>
      </c>
      <c r="AI21" s="72" t="str">
        <f>IF(AND(ISNUMBER($S21),COUNT($U$4:$U21)=AI$2),$S21,"")</f>
        <v/>
      </c>
      <c r="AJ21" s="51" t="e">
        <f>IFERROR(IF(COUNT($U$4:$U21)&lt;&gt;AJ$2,NA(),SLOPE(X$4:X$26,$R$4:$R$26)*($R21-COUNTIF(BH$4:BH21,"Hold"))+INTERCEPT(X$4:X$26,$R$4:$R$26)),NA())</f>
        <v>#N/A</v>
      </c>
      <c r="AK21" s="51" t="e">
        <f>IFERROR(IF(COUNT($U$4:$U21)&lt;&gt;AK$2,NA(),SLOPE(Y$4:Y$26,$R$4:$R$26)*($R21-COUNTIF(BI$4:BI21,"Hold"))+INTERCEPT(Y$4:Y$26,$R$4:$R$26)),NA())</f>
        <v>#N/A</v>
      </c>
      <c r="AL21" s="51" t="e">
        <f>IFERROR(IF(COUNT($U$4:$U21)&lt;&gt;AL$2,NA(),SLOPE(Z$4:Z$26,$R$4:$R$26)*($R21-COUNTIF(BJ$4:BJ21,"Hold"))+INTERCEPT(Z$4:Z$26,$R$4:$R$26)),NA())</f>
        <v>#N/A</v>
      </c>
      <c r="AM21" s="51" t="e">
        <f>IFERROR(IF(COUNT($U$4:$U21)&lt;&gt;AM$2,NA(),SLOPE(AA$4:AA$26,$R$4:$R$26)*($R21-COUNTIF(BK$4:BK21,"Hold"))+INTERCEPT(AA$4:AA$26,$R$4:$R$26)),NA())</f>
        <v>#N/A</v>
      </c>
      <c r="AN21" s="51" t="e">
        <f>IFERROR(IF(COUNT($U$4:$U21)&lt;&gt;AN$2,NA(),SLOPE(AB$4:AB$26,$R$4:$R$26)*($R21-COUNTIF(BL$4:BL21,"Hold"))+INTERCEPT(AB$4:AB$26,$R$4:$R$26)),NA())</f>
        <v>#N/A</v>
      </c>
      <c r="AO21" s="51" t="e">
        <f>IFERROR(IF(COUNT($U$4:$U21)&lt;&gt;AO$2,NA(),SLOPE(AC$4:AC$26,$R$4:$R$26)*($R21-COUNTIF(BM$4:BM21,"Hold"))+INTERCEPT(AC$4:AC$26,$R$4:$R$26)),NA())</f>
        <v>#N/A</v>
      </c>
      <c r="AP21" s="51" t="e">
        <f>IFERROR(IF(COUNT($U$4:$U21)&lt;&gt;AP$2,NA(),SLOPE(AD$4:AD$26,$R$4:$R$26)*($R21-COUNTIF(BN$4:BN21,"Hold"))+INTERCEPT(AD$4:AD$26,$R$4:$R$26)),NA())</f>
        <v>#N/A</v>
      </c>
      <c r="AQ21" s="51" t="e">
        <f>IFERROR(IF(COUNT($U$4:$U21)&lt;&gt;AQ$2,NA(),SLOPE(AE$4:AE$26,$R$4:$R$26)*($R21-COUNTIF(BO$4:BO21,"Hold"))+INTERCEPT(AE$4:AE$26,$R$4:$R$26)),NA())</f>
        <v>#N/A</v>
      </c>
      <c r="AR21" s="51" t="e">
        <f>IFERROR(IF(COUNT($U$4:$U21)&lt;&gt;AR$2,NA(),SLOPE(AF$4:AF$26,$R$4:$R$26)*($R21-COUNTIF(BP$4:BP21,"Hold"))+INTERCEPT(AF$4:AF$26,$R$4:$R$26)),NA())</f>
        <v>#N/A</v>
      </c>
      <c r="AS21" s="51" t="e">
        <f>IFERROR(IF(COUNT($U$4:$U21)&lt;&gt;AS$2,NA(),SLOPE(AG$4:AG$26,$R$4:$R$26)*($R21-COUNTIF(BQ$4:BQ21,"Hold"))+INTERCEPT(AG$4:AG$26,$R$4:$R$26)),NA())</f>
        <v>#N/A</v>
      </c>
      <c r="AT21" s="51" t="e">
        <f>IFERROR(IF(COUNT($U$4:$U21)&lt;&gt;AT$2,NA(),SLOPE(AH$4:AH$26,$R$4:$R$26)*($R21-COUNTIF(BR$4:BR21,"Hold"))+INTERCEPT(AH$4:AH$26,$R$4:$R$26)),NA())</f>
        <v>#N/A</v>
      </c>
      <c r="AU21" s="51" t="e">
        <f>IFERROR(IF(COUNT($U$4:$U21)&lt;&gt;AU$2,NA(),SLOPE(AI$4:AI$26,$R$4:$R$26)*($R21-COUNTIF(BS$4:BS21,"Hold"))+INTERCEPT(AI$4:AI$26,$R$4:$R$26)),NA())</f>
        <v>#N/A</v>
      </c>
      <c r="AV21" s="57" t="e">
        <f>IF(AND(ISNUMBER($U21),COUNT($U$4:$U21)=AV$2),$G21,IF($H21="Hold",AV20,IF(COUNT($U$4:$U21)=AV$2,$V21+AV20,NA())))</f>
        <v>#N/A</v>
      </c>
      <c r="AW21" s="57" t="e">
        <f>IF(AND(ISNUMBER($U21),COUNT($U$4:$U21)=AW$2),$G21,IF($H21="Hold",AW20,IF(COUNT($U$4:$U21)=AW$2,$V21+AW20,NA())))</f>
        <v>#N/A</v>
      </c>
      <c r="AX21" s="57" t="e">
        <f>IF(AND(ISNUMBER($U21),COUNT($U$4:$U21)=AX$2),$G21,IF($H21="Hold",AX20,IF(COUNT($U$4:$U21)=AX$2,$V21+AX20,NA())))</f>
        <v>#N/A</v>
      </c>
      <c r="AY21" s="57" t="e">
        <f>IF(AND(ISNUMBER($U21),COUNT($U$4:$U21)=AY$2),$G21,IF($H21="Hold",AY20,IF(COUNT($U$4:$U21)=AY$2,$V21+AY20,NA())))</f>
        <v>#N/A</v>
      </c>
      <c r="AZ21" s="57" t="e">
        <f>IF(AND(ISNUMBER($U21),COUNT($U$4:$U21)=AZ$2),$G21,IF($H21="Hold",AZ20,IF(COUNT($U$4:$U21)=AZ$2,$V21+AZ20,NA())))</f>
        <v>#N/A</v>
      </c>
      <c r="BA21" s="57" t="e">
        <f>IF(AND(ISNUMBER($U21),COUNT($U$4:$U21)=BA$2),$G21,IF($H21="Hold",BA20,IF(COUNT($U$4:$U21)=BA$2,$V21+BA20,NA())))</f>
        <v>#N/A</v>
      </c>
      <c r="BB21" s="57" t="e">
        <f>IF(AND(ISNUMBER($U21),COUNT($U$4:$U21)=BB$2),$G21,IF($H21="Hold",BB20,IF(COUNT($U$4:$U21)=BB$2,$V21+BB20,NA())))</f>
        <v>#N/A</v>
      </c>
      <c r="BC21" s="57" t="e">
        <f>IF(AND(ISNUMBER($U21),COUNT($U$4:$U21)=BC$2),$G21,IF($H21="Hold",BC20,IF(COUNT($U$4:$U21)=BC$2,$V21+BC20,NA())))</f>
        <v>#N/A</v>
      </c>
      <c r="BD21" s="57" t="e">
        <f>IF(AND(ISNUMBER($U21),COUNT($U$4:$U21)=BD$2),$G21,IF($H21="Hold",BD20,IF(COUNT($U$4:$U21)=BD$2,$V21+BD20,NA())))</f>
        <v>#N/A</v>
      </c>
      <c r="BE21" s="57" t="e">
        <f>IF(AND(ISNUMBER($U21),COUNT($U$4:$U21)=BE$2),$G21,IF($H21="Hold",BE20,IF(COUNT($U$4:$U21)=BE$2,$V21+BE20,NA())))</f>
        <v>#N/A</v>
      </c>
      <c r="BF21" s="57" t="e">
        <f>IF(AND(ISNUMBER($U21),COUNT($U$4:$U21)=BF$2),$G21,IF($H21="Hold",BF20,IF(COUNT($U$4:$U21)=BF$2,$V21+BF20,NA())))</f>
        <v>#N/A</v>
      </c>
      <c r="BG21" s="57" t="e">
        <f>IF(AND(ISNUMBER($U21),COUNT($U$4:$U21)=BG$2),$G21,IF($H21="Hold",BG20,IF(COUNT($U$4:$U21)=BG$2,$V21+BG20,NA())))</f>
        <v>#N/A</v>
      </c>
      <c r="BH21" s="55" t="e">
        <f>IF(AND(COUNT($U$4:$U21)=BH$2,$H21="Hold"),"Hold",NA())</f>
        <v>#N/A</v>
      </c>
      <c r="BI21" s="55" t="e">
        <f>IF(AND(COUNT($U$4:$U21)=BI$2,$H21="Hold"),"Hold",NA())</f>
        <v>#N/A</v>
      </c>
      <c r="BJ21" s="55" t="e">
        <f>IF(AND(COUNT($U$4:$U21)=BJ$2,$H21="Hold"),"Hold",NA())</f>
        <v>#N/A</v>
      </c>
      <c r="BK21" s="55" t="e">
        <f>IF(AND(COUNT($U$4:$U21)=BK$2,$H21="Hold"),"Hold",NA())</f>
        <v>#N/A</v>
      </c>
      <c r="BL21" s="55" t="e">
        <f>IF(AND(COUNT($U$4:$U21)=BL$2,$H21="Hold"),"Hold",NA())</f>
        <v>#N/A</v>
      </c>
      <c r="BM21" s="55" t="e">
        <f>IF(AND(COUNT($U$4:$U21)=BM$2,$H21="Hold"),"Hold",NA())</f>
        <v>#N/A</v>
      </c>
      <c r="BN21" s="55" t="e">
        <f>IF(AND(COUNT($U$4:$U21)=BN$2,$H21="Hold"),"Hold",NA())</f>
        <v>#N/A</v>
      </c>
      <c r="BO21" s="55" t="e">
        <f>IF(AND(COUNT($U$4:$U21)=BO$2,$H21="Hold"),"Hold",NA())</f>
        <v>#N/A</v>
      </c>
      <c r="BP21" s="55" t="e">
        <f>IF(AND(COUNT($U$4:$U21)=BP$2,$H21="Hold"),"Hold",NA())</f>
        <v>#N/A</v>
      </c>
      <c r="BQ21" s="55" t="e">
        <f>IF(AND(COUNT($U$4:$U21)=BQ$2,$H21="Hold"),"Hold",NA())</f>
        <v>#N/A</v>
      </c>
      <c r="BR21" s="55" t="e">
        <f>IF(AND(COUNT($U$4:$U21)=BR$2,$H21="Hold"),"Hold",NA())</f>
        <v>#N/A</v>
      </c>
      <c r="BS21" s="55" t="e">
        <f>IF(AND(COUNT($U$4:$U21)=BS$2,$H21="Hold"),"Hold",NA())</f>
        <v>#N/A</v>
      </c>
    </row>
    <row r="22" spans="1:71" s="96" customFormat="1" ht="18.75" customHeight="1" thickBot="1" x14ac:dyDescent="0.3">
      <c r="B22" s="23"/>
      <c r="C22" s="95"/>
      <c r="D22" s="9">
        <f t="shared" si="2"/>
        <v>36</v>
      </c>
      <c r="E22" s="10">
        <f t="shared" si="3"/>
        <v>42842</v>
      </c>
      <c r="F22" s="5" t="str">
        <f>IFERROR(IF(COUNT(G$4:G22)=0,"",IF(H22="Hold",F21,IF(ISNUMBER(U22),G22,F21+V22))),"")</f>
        <v/>
      </c>
      <c r="G22" s="13"/>
      <c r="H22" s="27"/>
      <c r="I22" s="17"/>
      <c r="J22" s="93"/>
      <c r="K22" s="34"/>
      <c r="L22" s="123" t="s">
        <v>80</v>
      </c>
      <c r="M22" s="128" t="s">
        <v>79</v>
      </c>
      <c r="N22" s="77"/>
      <c r="O22" s="153" t="str">
        <f>IF(AND(COUNTIF($H$4:$H$26,"Alt 1")&gt;0,ISBLANK(N22)),"← RoI* Needed","")</f>
        <v/>
      </c>
      <c r="P22" s="154"/>
      <c r="R22" s="46">
        <v>19</v>
      </c>
      <c r="S22" s="47" t="e">
        <f t="shared" si="0"/>
        <v>#N/A</v>
      </c>
      <c r="T22" s="47"/>
      <c r="U22" s="52" t="str">
        <f>IF(H22="30 Mins",$N$19,IF(H22="45 Mins",$N$20,IF(H22="60 Mins",$N$21,IF(H22="Alt 1",$N$22,IF(H22="Alt 2",$N$23,IF(H22="Alt 3",$N$24,IF(H22="Alt 4",$N$25,IF(H22="Alt 5",#REF!,IF(H22="Change",V21,"")))))))))</f>
        <v/>
      </c>
      <c r="V22" s="53" t="e">
        <f>IF(COUNT(U$4:U22)=0,NA(),IF(ISNUMBER(U22),U22,V21))</f>
        <v>#N/A</v>
      </c>
      <c r="W22" s="48" t="e">
        <f t="shared" si="1"/>
        <v>#N/A</v>
      </c>
      <c r="X22" s="72" t="str">
        <f>IF(AND(ISNUMBER($S22),COUNT($U$4:$U22)=X$2),$S22,"")</f>
        <v/>
      </c>
      <c r="Y22" s="72" t="str">
        <f>IF(AND(ISNUMBER($S22),COUNT($U$4:$U22)=Y$2),$S22,"")</f>
        <v/>
      </c>
      <c r="Z22" s="72" t="str">
        <f>IF(AND(ISNUMBER($S22),COUNT($U$4:$U22)=Z$2),$S22,"")</f>
        <v/>
      </c>
      <c r="AA22" s="72" t="str">
        <f>IF(AND(ISNUMBER($S22),COUNT($U$4:$U22)=AA$2),$S22,"")</f>
        <v/>
      </c>
      <c r="AB22" s="72" t="str">
        <f>IF(AND(ISNUMBER($S22),COUNT($U$4:$U22)=AB$2),$S22,"")</f>
        <v/>
      </c>
      <c r="AC22" s="72" t="str">
        <f>IF(AND(ISNUMBER($S22),COUNT($U$4:$U22)=AC$2),$S22,"")</f>
        <v/>
      </c>
      <c r="AD22" s="72" t="str">
        <f>IF(AND(ISNUMBER($S22),COUNT($U$4:$U22)=AD$2),$S22,"")</f>
        <v/>
      </c>
      <c r="AE22" s="72" t="str">
        <f>IF(AND(ISNUMBER($S22),COUNT($U$4:$U22)=AE$2),$S22,"")</f>
        <v/>
      </c>
      <c r="AF22" s="72" t="str">
        <f>IF(AND(ISNUMBER($S22),COUNT($U$4:$U22)=AF$2),$S22,"")</f>
        <v/>
      </c>
      <c r="AG22" s="72" t="str">
        <f>IF(AND(ISNUMBER($S22),COUNT($U$4:$U22)=AG$2),$S22,"")</f>
        <v/>
      </c>
      <c r="AH22" s="72" t="str">
        <f>IF(AND(ISNUMBER($S22),COUNT($U$4:$U22)=AH$2),$S22,"")</f>
        <v/>
      </c>
      <c r="AI22" s="72" t="str">
        <f>IF(AND(ISNUMBER($S22),COUNT($U$4:$U22)=AI$2),$S22,"")</f>
        <v/>
      </c>
      <c r="AJ22" s="51" t="e">
        <f>IFERROR(IF(COUNT($U$4:$U22)&lt;&gt;AJ$2,NA(),SLOPE(X$4:X$26,$R$4:$R$26)*($R22-COUNTIF(BH$4:BH22,"Hold"))+INTERCEPT(X$4:X$26,$R$4:$R$26)),NA())</f>
        <v>#N/A</v>
      </c>
      <c r="AK22" s="51" t="e">
        <f>IFERROR(IF(COUNT($U$4:$U22)&lt;&gt;AK$2,NA(),SLOPE(Y$4:Y$26,$R$4:$R$26)*($R22-COUNTIF(BI$4:BI22,"Hold"))+INTERCEPT(Y$4:Y$26,$R$4:$R$26)),NA())</f>
        <v>#N/A</v>
      </c>
      <c r="AL22" s="51" t="e">
        <f>IFERROR(IF(COUNT($U$4:$U22)&lt;&gt;AL$2,NA(),SLOPE(Z$4:Z$26,$R$4:$R$26)*($R22-COUNTIF(BJ$4:BJ22,"Hold"))+INTERCEPT(Z$4:Z$26,$R$4:$R$26)),NA())</f>
        <v>#N/A</v>
      </c>
      <c r="AM22" s="51" t="e">
        <f>IFERROR(IF(COUNT($U$4:$U22)&lt;&gt;AM$2,NA(),SLOPE(AA$4:AA$26,$R$4:$R$26)*($R22-COUNTIF(BK$4:BK22,"Hold"))+INTERCEPT(AA$4:AA$26,$R$4:$R$26)),NA())</f>
        <v>#N/A</v>
      </c>
      <c r="AN22" s="51" t="e">
        <f>IFERROR(IF(COUNT($U$4:$U22)&lt;&gt;AN$2,NA(),SLOPE(AB$4:AB$26,$R$4:$R$26)*($R22-COUNTIF(BL$4:BL22,"Hold"))+INTERCEPT(AB$4:AB$26,$R$4:$R$26)),NA())</f>
        <v>#N/A</v>
      </c>
      <c r="AO22" s="51" t="e">
        <f>IFERROR(IF(COUNT($U$4:$U22)&lt;&gt;AO$2,NA(),SLOPE(AC$4:AC$26,$R$4:$R$26)*($R22-COUNTIF(BM$4:BM22,"Hold"))+INTERCEPT(AC$4:AC$26,$R$4:$R$26)),NA())</f>
        <v>#N/A</v>
      </c>
      <c r="AP22" s="51" t="e">
        <f>IFERROR(IF(COUNT($U$4:$U22)&lt;&gt;AP$2,NA(),SLOPE(AD$4:AD$26,$R$4:$R$26)*($R22-COUNTIF(BN$4:BN22,"Hold"))+INTERCEPT(AD$4:AD$26,$R$4:$R$26)),NA())</f>
        <v>#N/A</v>
      </c>
      <c r="AQ22" s="51" t="e">
        <f>IFERROR(IF(COUNT($U$4:$U22)&lt;&gt;AQ$2,NA(),SLOPE(AE$4:AE$26,$R$4:$R$26)*($R22-COUNTIF(BO$4:BO22,"Hold"))+INTERCEPT(AE$4:AE$26,$R$4:$R$26)),NA())</f>
        <v>#N/A</v>
      </c>
      <c r="AR22" s="51" t="e">
        <f>IFERROR(IF(COUNT($U$4:$U22)&lt;&gt;AR$2,NA(),SLOPE(AF$4:AF$26,$R$4:$R$26)*($R22-COUNTIF(BP$4:BP22,"Hold"))+INTERCEPT(AF$4:AF$26,$R$4:$R$26)),NA())</f>
        <v>#N/A</v>
      </c>
      <c r="AS22" s="51" t="e">
        <f>IFERROR(IF(COUNT($U$4:$U22)&lt;&gt;AS$2,NA(),SLOPE(AG$4:AG$26,$R$4:$R$26)*($R22-COUNTIF(BQ$4:BQ22,"Hold"))+INTERCEPT(AG$4:AG$26,$R$4:$R$26)),NA())</f>
        <v>#N/A</v>
      </c>
      <c r="AT22" s="51" t="e">
        <f>IFERROR(IF(COUNT($U$4:$U22)&lt;&gt;AT$2,NA(),SLOPE(AH$4:AH$26,$R$4:$R$26)*($R22-COUNTIF(BR$4:BR22,"Hold"))+INTERCEPT(AH$4:AH$26,$R$4:$R$26)),NA())</f>
        <v>#N/A</v>
      </c>
      <c r="AU22" s="51" t="e">
        <f>IFERROR(IF(COUNT($U$4:$U22)&lt;&gt;AU$2,NA(),SLOPE(AI$4:AI$26,$R$4:$R$26)*($R22-COUNTIF(BS$4:BS22,"Hold"))+INTERCEPT(AI$4:AI$26,$R$4:$R$26)),NA())</f>
        <v>#N/A</v>
      </c>
      <c r="AV22" s="57" t="e">
        <f>IF(AND(ISNUMBER($U22),COUNT($U$4:$U22)=AV$2),$G22,IF($H22="Hold",AV21,IF(COUNT($U$4:$U22)=AV$2,$V22+AV21,NA())))</f>
        <v>#N/A</v>
      </c>
      <c r="AW22" s="57" t="e">
        <f>IF(AND(ISNUMBER($U22),COUNT($U$4:$U22)=AW$2),$G22,IF($H22="Hold",AW21,IF(COUNT($U$4:$U22)=AW$2,$V22+AW21,NA())))</f>
        <v>#N/A</v>
      </c>
      <c r="AX22" s="57" t="e">
        <f>IF(AND(ISNUMBER($U22),COUNT($U$4:$U22)=AX$2),$G22,IF($H22="Hold",AX21,IF(COUNT($U$4:$U22)=AX$2,$V22+AX21,NA())))</f>
        <v>#N/A</v>
      </c>
      <c r="AY22" s="57" t="e">
        <f>IF(AND(ISNUMBER($U22),COUNT($U$4:$U22)=AY$2),$G22,IF($H22="Hold",AY21,IF(COUNT($U$4:$U22)=AY$2,$V22+AY21,NA())))</f>
        <v>#N/A</v>
      </c>
      <c r="AZ22" s="57" t="e">
        <f>IF(AND(ISNUMBER($U22),COUNT($U$4:$U22)=AZ$2),$G22,IF($H22="Hold",AZ21,IF(COUNT($U$4:$U22)=AZ$2,$V22+AZ21,NA())))</f>
        <v>#N/A</v>
      </c>
      <c r="BA22" s="57" t="e">
        <f>IF(AND(ISNUMBER($U22),COUNT($U$4:$U22)=BA$2),$G22,IF($H22="Hold",BA21,IF(COUNT($U$4:$U22)=BA$2,$V22+BA21,NA())))</f>
        <v>#N/A</v>
      </c>
      <c r="BB22" s="57" t="e">
        <f>IF(AND(ISNUMBER($U22),COUNT($U$4:$U22)=BB$2),$G22,IF($H22="Hold",BB21,IF(COUNT($U$4:$U22)=BB$2,$V22+BB21,NA())))</f>
        <v>#N/A</v>
      </c>
      <c r="BC22" s="57" t="e">
        <f>IF(AND(ISNUMBER($U22),COUNT($U$4:$U22)=BC$2),$G22,IF($H22="Hold",BC21,IF(COUNT($U$4:$U22)=BC$2,$V22+BC21,NA())))</f>
        <v>#N/A</v>
      </c>
      <c r="BD22" s="57" t="e">
        <f>IF(AND(ISNUMBER($U22),COUNT($U$4:$U22)=BD$2),$G22,IF($H22="Hold",BD21,IF(COUNT($U$4:$U22)=BD$2,$V22+BD21,NA())))</f>
        <v>#N/A</v>
      </c>
      <c r="BE22" s="57" t="e">
        <f>IF(AND(ISNUMBER($U22),COUNT($U$4:$U22)=BE$2),$G22,IF($H22="Hold",BE21,IF(COUNT($U$4:$U22)=BE$2,$V22+BE21,NA())))</f>
        <v>#N/A</v>
      </c>
      <c r="BF22" s="57" t="e">
        <f>IF(AND(ISNUMBER($U22),COUNT($U$4:$U22)=BF$2),$G22,IF($H22="Hold",BF21,IF(COUNT($U$4:$U22)=BF$2,$V22+BF21,NA())))</f>
        <v>#N/A</v>
      </c>
      <c r="BG22" s="57" t="e">
        <f>IF(AND(ISNUMBER($U22),COUNT($U$4:$U22)=BG$2),$G22,IF($H22="Hold",BG21,IF(COUNT($U$4:$U22)=BG$2,$V22+BG21,NA())))</f>
        <v>#N/A</v>
      </c>
      <c r="BH22" s="55" t="e">
        <f>IF(AND(COUNT($U$4:$U22)=BH$2,$H22="Hold"),"Hold",NA())</f>
        <v>#N/A</v>
      </c>
      <c r="BI22" s="55" t="e">
        <f>IF(AND(COUNT($U$4:$U22)=BI$2,$H22="Hold"),"Hold",NA())</f>
        <v>#N/A</v>
      </c>
      <c r="BJ22" s="55" t="e">
        <f>IF(AND(COUNT($U$4:$U22)=BJ$2,$H22="Hold"),"Hold",NA())</f>
        <v>#N/A</v>
      </c>
      <c r="BK22" s="55" t="e">
        <f>IF(AND(COUNT($U$4:$U22)=BK$2,$H22="Hold"),"Hold",NA())</f>
        <v>#N/A</v>
      </c>
      <c r="BL22" s="55" t="e">
        <f>IF(AND(COUNT($U$4:$U22)=BL$2,$H22="Hold"),"Hold",NA())</f>
        <v>#N/A</v>
      </c>
      <c r="BM22" s="55" t="e">
        <f>IF(AND(COUNT($U$4:$U22)=BM$2,$H22="Hold"),"Hold",NA())</f>
        <v>#N/A</v>
      </c>
      <c r="BN22" s="55" t="e">
        <f>IF(AND(COUNT($U$4:$U22)=BN$2,$H22="Hold"),"Hold",NA())</f>
        <v>#N/A</v>
      </c>
      <c r="BO22" s="55" t="e">
        <f>IF(AND(COUNT($U$4:$U22)=BO$2,$H22="Hold"),"Hold",NA())</f>
        <v>#N/A</v>
      </c>
      <c r="BP22" s="55" t="e">
        <f>IF(AND(COUNT($U$4:$U22)=BP$2,$H22="Hold"),"Hold",NA())</f>
        <v>#N/A</v>
      </c>
      <c r="BQ22" s="55" t="e">
        <f>IF(AND(COUNT($U$4:$U22)=BQ$2,$H22="Hold"),"Hold",NA())</f>
        <v>#N/A</v>
      </c>
      <c r="BR22" s="55" t="e">
        <f>IF(AND(COUNT($U$4:$U22)=BR$2,$H22="Hold"),"Hold",NA())</f>
        <v>#N/A</v>
      </c>
      <c r="BS22" s="55" t="e">
        <f>IF(AND(COUNT($U$4:$U22)=BS$2,$H22="Hold"),"Hold",NA())</f>
        <v>#N/A</v>
      </c>
    </row>
    <row r="23" spans="1:71" s="96" customFormat="1" ht="18.75" customHeight="1" thickTop="1" x14ac:dyDescent="0.25">
      <c r="B23" s="23"/>
      <c r="C23" s="95"/>
      <c r="D23" s="9">
        <f t="shared" si="2"/>
        <v>38</v>
      </c>
      <c r="E23" s="10">
        <f t="shared" si="3"/>
        <v>42856</v>
      </c>
      <c r="F23" s="5" t="str">
        <f>IFERROR(IF(COUNT(G$4:G23)=0,"",IF(H23="Hold",F22,IF(ISNUMBER(U23),G23,F22+V23))),"")</f>
        <v/>
      </c>
      <c r="G23" s="13"/>
      <c r="H23" s="27"/>
      <c r="I23" s="17"/>
      <c r="J23" s="93"/>
      <c r="K23" s="34"/>
      <c r="L23" s="123" t="s">
        <v>81</v>
      </c>
      <c r="M23" s="128" t="s">
        <v>79</v>
      </c>
      <c r="N23" s="78"/>
      <c r="O23" s="153" t="str">
        <f>IF(AND(COUNTIF($H$4:$H$26,"Alt 2")&gt;0,ISBLANK(N23)),"← RoI* Needed","")</f>
        <v/>
      </c>
      <c r="P23" s="154"/>
      <c r="R23" s="46">
        <v>20</v>
      </c>
      <c r="S23" s="47" t="e">
        <f t="shared" si="0"/>
        <v>#N/A</v>
      </c>
      <c r="T23" s="47"/>
      <c r="U23" s="52" t="str">
        <f>IF(H23="30 Mins",$N$19,IF(H23="45 Mins",$N$20,IF(H23="60 Mins",$N$21,IF(H23="Alt 1",$N$22,IF(H23="Alt 2",$N$23,IF(H23="Alt 3",$N$24,IF(H23="Alt 4",$N$25,IF(H23="Alt 5",#REF!,IF(H23="Change",V22,"")))))))))</f>
        <v/>
      </c>
      <c r="V23" s="53" t="e">
        <f>IF(COUNT(U$4:U23)=0,NA(),IF(ISNUMBER(U23),U23,V22))</f>
        <v>#N/A</v>
      </c>
      <c r="W23" s="48" t="e">
        <f t="shared" si="1"/>
        <v>#N/A</v>
      </c>
      <c r="X23" s="72" t="str">
        <f>IF(AND(ISNUMBER($S23),COUNT($U$4:$U23)=X$2),$S23,"")</f>
        <v/>
      </c>
      <c r="Y23" s="72" t="str">
        <f>IF(AND(ISNUMBER($S23),COUNT($U$4:$U23)=Y$2),$S23,"")</f>
        <v/>
      </c>
      <c r="Z23" s="72" t="str">
        <f>IF(AND(ISNUMBER($S23),COUNT($U$4:$U23)=Z$2),$S23,"")</f>
        <v/>
      </c>
      <c r="AA23" s="72" t="str">
        <f>IF(AND(ISNUMBER($S23),COUNT($U$4:$U23)=AA$2),$S23,"")</f>
        <v/>
      </c>
      <c r="AB23" s="72" t="str">
        <f>IF(AND(ISNUMBER($S23),COUNT($U$4:$U23)=AB$2),$S23,"")</f>
        <v/>
      </c>
      <c r="AC23" s="72" t="str">
        <f>IF(AND(ISNUMBER($S23),COUNT($U$4:$U23)=AC$2),$S23,"")</f>
        <v/>
      </c>
      <c r="AD23" s="72" t="str">
        <f>IF(AND(ISNUMBER($S23),COUNT($U$4:$U23)=AD$2),$S23,"")</f>
        <v/>
      </c>
      <c r="AE23" s="72" t="str">
        <f>IF(AND(ISNUMBER($S23),COUNT($U$4:$U23)=AE$2),$S23,"")</f>
        <v/>
      </c>
      <c r="AF23" s="72" t="str">
        <f>IF(AND(ISNUMBER($S23),COUNT($U$4:$U23)=AF$2),$S23,"")</f>
        <v/>
      </c>
      <c r="AG23" s="72" t="str">
        <f>IF(AND(ISNUMBER($S23),COUNT($U$4:$U23)=AG$2),$S23,"")</f>
        <v/>
      </c>
      <c r="AH23" s="72" t="str">
        <f>IF(AND(ISNUMBER($S23),COUNT($U$4:$U23)=AH$2),$S23,"")</f>
        <v/>
      </c>
      <c r="AI23" s="72" t="str">
        <f>IF(AND(ISNUMBER($S23),COUNT($U$4:$U23)=AI$2),$S23,"")</f>
        <v/>
      </c>
      <c r="AJ23" s="51" t="e">
        <f>IFERROR(IF(COUNT($U$4:$U23)&lt;&gt;AJ$2,NA(),SLOPE(X$4:X$26,$R$4:$R$26)*($R23-COUNTIF(BH$4:BH23,"Hold"))+INTERCEPT(X$4:X$26,$R$4:$R$26)),NA())</f>
        <v>#N/A</v>
      </c>
      <c r="AK23" s="51" t="e">
        <f>IFERROR(IF(COUNT($U$4:$U23)&lt;&gt;AK$2,NA(),SLOPE(Y$4:Y$26,$R$4:$R$26)*($R23-COUNTIF(BI$4:BI23,"Hold"))+INTERCEPT(Y$4:Y$26,$R$4:$R$26)),NA())</f>
        <v>#N/A</v>
      </c>
      <c r="AL23" s="51" t="e">
        <f>IFERROR(IF(COUNT($U$4:$U23)&lt;&gt;AL$2,NA(),SLOPE(Z$4:Z$26,$R$4:$R$26)*($R23-COUNTIF(BJ$4:BJ23,"Hold"))+INTERCEPT(Z$4:Z$26,$R$4:$R$26)),NA())</f>
        <v>#N/A</v>
      </c>
      <c r="AM23" s="51" t="e">
        <f>IFERROR(IF(COUNT($U$4:$U23)&lt;&gt;AM$2,NA(),SLOPE(AA$4:AA$26,$R$4:$R$26)*($R23-COUNTIF(BK$4:BK23,"Hold"))+INTERCEPT(AA$4:AA$26,$R$4:$R$26)),NA())</f>
        <v>#N/A</v>
      </c>
      <c r="AN23" s="51" t="e">
        <f>IFERROR(IF(COUNT($U$4:$U23)&lt;&gt;AN$2,NA(),SLOPE(AB$4:AB$26,$R$4:$R$26)*($R23-COUNTIF(BL$4:BL23,"Hold"))+INTERCEPT(AB$4:AB$26,$R$4:$R$26)),NA())</f>
        <v>#N/A</v>
      </c>
      <c r="AO23" s="51" t="e">
        <f>IFERROR(IF(COUNT($U$4:$U23)&lt;&gt;AO$2,NA(),SLOPE(AC$4:AC$26,$R$4:$R$26)*($R23-COUNTIF(BM$4:BM23,"Hold"))+INTERCEPT(AC$4:AC$26,$R$4:$R$26)),NA())</f>
        <v>#N/A</v>
      </c>
      <c r="AP23" s="51" t="e">
        <f>IFERROR(IF(COUNT($U$4:$U23)&lt;&gt;AP$2,NA(),SLOPE(AD$4:AD$26,$R$4:$R$26)*($R23-COUNTIF(BN$4:BN23,"Hold"))+INTERCEPT(AD$4:AD$26,$R$4:$R$26)),NA())</f>
        <v>#N/A</v>
      </c>
      <c r="AQ23" s="51" t="e">
        <f>IFERROR(IF(COUNT($U$4:$U23)&lt;&gt;AQ$2,NA(),SLOPE(AE$4:AE$26,$R$4:$R$26)*($R23-COUNTIF(BO$4:BO23,"Hold"))+INTERCEPT(AE$4:AE$26,$R$4:$R$26)),NA())</f>
        <v>#N/A</v>
      </c>
      <c r="AR23" s="51" t="e">
        <f>IFERROR(IF(COUNT($U$4:$U23)&lt;&gt;AR$2,NA(),SLOPE(AF$4:AF$26,$R$4:$R$26)*($R23-COUNTIF(BP$4:BP23,"Hold"))+INTERCEPT(AF$4:AF$26,$R$4:$R$26)),NA())</f>
        <v>#N/A</v>
      </c>
      <c r="AS23" s="51" t="e">
        <f>IFERROR(IF(COUNT($U$4:$U23)&lt;&gt;AS$2,NA(),SLOPE(AG$4:AG$26,$R$4:$R$26)*($R23-COUNTIF(BQ$4:BQ23,"Hold"))+INTERCEPT(AG$4:AG$26,$R$4:$R$26)),NA())</f>
        <v>#N/A</v>
      </c>
      <c r="AT23" s="51" t="e">
        <f>IFERROR(IF(COUNT($U$4:$U23)&lt;&gt;AT$2,NA(),SLOPE(AH$4:AH$26,$R$4:$R$26)*($R23-COUNTIF(BR$4:BR23,"Hold"))+INTERCEPT(AH$4:AH$26,$R$4:$R$26)),NA())</f>
        <v>#N/A</v>
      </c>
      <c r="AU23" s="51" t="e">
        <f>IFERROR(IF(COUNT($U$4:$U23)&lt;&gt;AU$2,NA(),SLOPE(AI$4:AI$26,$R$4:$R$26)*($R23-COUNTIF(BS$4:BS23,"Hold"))+INTERCEPT(AI$4:AI$26,$R$4:$R$26)),NA())</f>
        <v>#N/A</v>
      </c>
      <c r="AV23" s="57" t="e">
        <f>IF(AND(ISNUMBER($U23),COUNT($U$4:$U23)=AV$2),$G23,IF($H23="Hold",AV22,IF(COUNT($U$4:$U23)=AV$2,$V23+AV22,NA())))</f>
        <v>#N/A</v>
      </c>
      <c r="AW23" s="57" t="e">
        <f>IF(AND(ISNUMBER($U23),COUNT($U$4:$U23)=AW$2),$G23,IF($H23="Hold",AW22,IF(COUNT($U$4:$U23)=AW$2,$V23+AW22,NA())))</f>
        <v>#N/A</v>
      </c>
      <c r="AX23" s="57" t="e">
        <f>IF(AND(ISNUMBER($U23),COUNT($U$4:$U23)=AX$2),$G23,IF($H23="Hold",AX22,IF(COUNT($U$4:$U23)=AX$2,$V23+AX22,NA())))</f>
        <v>#N/A</v>
      </c>
      <c r="AY23" s="57" t="e">
        <f>IF(AND(ISNUMBER($U23),COUNT($U$4:$U23)=AY$2),$G23,IF($H23="Hold",AY22,IF(COUNT($U$4:$U23)=AY$2,$V23+AY22,NA())))</f>
        <v>#N/A</v>
      </c>
      <c r="AZ23" s="57" t="e">
        <f>IF(AND(ISNUMBER($U23),COUNT($U$4:$U23)=AZ$2),$G23,IF($H23="Hold",AZ22,IF(COUNT($U$4:$U23)=AZ$2,$V23+AZ22,NA())))</f>
        <v>#N/A</v>
      </c>
      <c r="BA23" s="57" t="e">
        <f>IF(AND(ISNUMBER($U23),COUNT($U$4:$U23)=BA$2),$G23,IF($H23="Hold",BA22,IF(COUNT($U$4:$U23)=BA$2,$V23+BA22,NA())))</f>
        <v>#N/A</v>
      </c>
      <c r="BB23" s="57" t="e">
        <f>IF(AND(ISNUMBER($U23),COUNT($U$4:$U23)=BB$2),$G23,IF($H23="Hold",BB22,IF(COUNT($U$4:$U23)=BB$2,$V23+BB22,NA())))</f>
        <v>#N/A</v>
      </c>
      <c r="BC23" s="57" t="e">
        <f>IF(AND(ISNUMBER($U23),COUNT($U$4:$U23)=BC$2),$G23,IF($H23="Hold",BC22,IF(COUNT($U$4:$U23)=BC$2,$V23+BC22,NA())))</f>
        <v>#N/A</v>
      </c>
      <c r="BD23" s="57" t="e">
        <f>IF(AND(ISNUMBER($U23),COUNT($U$4:$U23)=BD$2),$G23,IF($H23="Hold",BD22,IF(COUNT($U$4:$U23)=BD$2,$V23+BD22,NA())))</f>
        <v>#N/A</v>
      </c>
      <c r="BE23" s="57" t="e">
        <f>IF(AND(ISNUMBER($U23),COUNT($U$4:$U23)=BE$2),$G23,IF($H23="Hold",BE22,IF(COUNT($U$4:$U23)=BE$2,$V23+BE22,NA())))</f>
        <v>#N/A</v>
      </c>
      <c r="BF23" s="57" t="e">
        <f>IF(AND(ISNUMBER($U23),COUNT($U$4:$U23)=BF$2),$G23,IF($H23="Hold",BF22,IF(COUNT($U$4:$U23)=BF$2,$V23+BF22,NA())))</f>
        <v>#N/A</v>
      </c>
      <c r="BG23" s="57" t="e">
        <f>IF(AND(ISNUMBER($U23),COUNT($U$4:$U23)=BG$2),$G23,IF($H23="Hold",BG22,IF(COUNT($U$4:$U23)=BG$2,$V23+BG22,NA())))</f>
        <v>#N/A</v>
      </c>
      <c r="BH23" s="55" t="e">
        <f>IF(AND(COUNT($U$4:$U23)=BH$2,$H23="Hold"),"Hold",NA())</f>
        <v>#N/A</v>
      </c>
      <c r="BI23" s="55" t="e">
        <f>IF(AND(COUNT($U$4:$U23)=BI$2,$H23="Hold"),"Hold",NA())</f>
        <v>#N/A</v>
      </c>
      <c r="BJ23" s="55" t="e">
        <f>IF(AND(COUNT($U$4:$U23)=BJ$2,$H23="Hold"),"Hold",NA())</f>
        <v>#N/A</v>
      </c>
      <c r="BK23" s="55" t="e">
        <f>IF(AND(COUNT($U$4:$U23)=BK$2,$H23="Hold"),"Hold",NA())</f>
        <v>#N/A</v>
      </c>
      <c r="BL23" s="55" t="e">
        <f>IF(AND(COUNT($U$4:$U23)=BL$2,$H23="Hold"),"Hold",NA())</f>
        <v>#N/A</v>
      </c>
      <c r="BM23" s="55" t="e">
        <f>IF(AND(COUNT($U$4:$U23)=BM$2,$H23="Hold"),"Hold",NA())</f>
        <v>#N/A</v>
      </c>
      <c r="BN23" s="55" t="e">
        <f>IF(AND(COUNT($U$4:$U23)=BN$2,$H23="Hold"),"Hold",NA())</f>
        <v>#N/A</v>
      </c>
      <c r="BO23" s="55" t="e">
        <f>IF(AND(COUNT($U$4:$U23)=BO$2,$H23="Hold"),"Hold",NA())</f>
        <v>#N/A</v>
      </c>
      <c r="BP23" s="55" t="e">
        <f>IF(AND(COUNT($U$4:$U23)=BP$2,$H23="Hold"),"Hold",NA())</f>
        <v>#N/A</v>
      </c>
      <c r="BQ23" s="55" t="e">
        <f>IF(AND(COUNT($U$4:$U23)=BQ$2,$H23="Hold"),"Hold",NA())</f>
        <v>#N/A</v>
      </c>
      <c r="BR23" s="55" t="e">
        <f>IF(AND(COUNT($U$4:$U23)=BR$2,$H23="Hold"),"Hold",NA())</f>
        <v>#N/A</v>
      </c>
      <c r="BS23" s="55" t="e">
        <f>IF(AND(COUNT($U$4:$U23)=BS$2,$H23="Hold"),"Hold",NA())</f>
        <v>#N/A</v>
      </c>
    </row>
    <row r="24" spans="1:71" s="96" customFormat="1" ht="18.75" customHeight="1" x14ac:dyDescent="0.25">
      <c r="B24" s="23"/>
      <c r="C24" s="95"/>
      <c r="D24" s="9">
        <f t="shared" si="2"/>
        <v>40</v>
      </c>
      <c r="E24" s="10">
        <f t="shared" si="3"/>
        <v>42870</v>
      </c>
      <c r="F24" s="5" t="str">
        <f>IFERROR(IF(COUNT(G$4:G24)=0,"",IF(H24="Hold",F23,IF(ISNUMBER(U24),G24,F23+V24))),"")</f>
        <v/>
      </c>
      <c r="G24" s="13"/>
      <c r="H24" s="27"/>
      <c r="I24" s="17"/>
      <c r="J24" s="93"/>
      <c r="K24" s="34"/>
      <c r="L24" s="151" t="s">
        <v>86</v>
      </c>
      <c r="M24" s="151"/>
      <c r="N24" s="151"/>
      <c r="O24" s="151"/>
      <c r="P24" s="37"/>
      <c r="R24" s="46">
        <v>21</v>
      </c>
      <c r="S24" s="47" t="e">
        <f t="shared" si="0"/>
        <v>#N/A</v>
      </c>
      <c r="T24" s="47"/>
      <c r="U24" s="52" t="str">
        <f>IF(H24="30 Mins",$N$19,IF(H24="45 Mins",$N$20,IF(H24="60 Mins",$N$21,IF(H24="Alt 1",$N$22,IF(H24="Alt 2",$N$23,IF(H24="Alt 3",$N$24,IF(H24="Alt 4",$N$25,IF(H24="Alt 5",#REF!,IF(H24="Change",V23,"")))))))))</f>
        <v/>
      </c>
      <c r="V24" s="53" t="e">
        <f>IF(COUNT(U$4:U24)=0,NA(),IF(ISNUMBER(U24),U24,V23))</f>
        <v>#N/A</v>
      </c>
      <c r="W24" s="48" t="e">
        <f t="shared" si="1"/>
        <v>#N/A</v>
      </c>
      <c r="X24" s="72" t="str">
        <f>IF(AND(ISNUMBER($S24),COUNT($U$4:$U24)=X$2),$S24,"")</f>
        <v/>
      </c>
      <c r="Y24" s="72" t="str">
        <f>IF(AND(ISNUMBER($S24),COUNT($U$4:$U24)=Y$2),$S24,"")</f>
        <v/>
      </c>
      <c r="Z24" s="72" t="str">
        <f>IF(AND(ISNUMBER($S24),COUNT($U$4:$U24)=Z$2),$S24,"")</f>
        <v/>
      </c>
      <c r="AA24" s="72" t="str">
        <f>IF(AND(ISNUMBER($S24),COUNT($U$4:$U24)=AA$2),$S24,"")</f>
        <v/>
      </c>
      <c r="AB24" s="72" t="str">
        <f>IF(AND(ISNUMBER($S24),COUNT($U$4:$U24)=AB$2),$S24,"")</f>
        <v/>
      </c>
      <c r="AC24" s="72" t="str">
        <f>IF(AND(ISNUMBER($S24),COUNT($U$4:$U24)=AC$2),$S24,"")</f>
        <v/>
      </c>
      <c r="AD24" s="72" t="str">
        <f>IF(AND(ISNUMBER($S24),COUNT($U$4:$U24)=AD$2),$S24,"")</f>
        <v/>
      </c>
      <c r="AE24" s="72" t="str">
        <f>IF(AND(ISNUMBER($S24),COUNT($U$4:$U24)=AE$2),$S24,"")</f>
        <v/>
      </c>
      <c r="AF24" s="72" t="str">
        <f>IF(AND(ISNUMBER($S24),COUNT($U$4:$U24)=AF$2),$S24,"")</f>
        <v/>
      </c>
      <c r="AG24" s="72" t="str">
        <f>IF(AND(ISNUMBER($S24),COUNT($U$4:$U24)=AG$2),$S24,"")</f>
        <v/>
      </c>
      <c r="AH24" s="72" t="str">
        <f>IF(AND(ISNUMBER($S24),COUNT($U$4:$U24)=AH$2),$S24,"")</f>
        <v/>
      </c>
      <c r="AI24" s="72" t="str">
        <f>IF(AND(ISNUMBER($S24),COUNT($U$4:$U24)=AI$2),$S24,"")</f>
        <v/>
      </c>
      <c r="AJ24" s="51" t="e">
        <f>IFERROR(IF(COUNT($U$4:$U24)&lt;&gt;AJ$2,NA(),SLOPE(X$4:X$26,$R$4:$R$26)*($R24-COUNTIF(BH$4:BH24,"Hold"))+INTERCEPT(X$4:X$26,$R$4:$R$26)),NA())</f>
        <v>#N/A</v>
      </c>
      <c r="AK24" s="51" t="e">
        <f>IFERROR(IF(COUNT($U$4:$U24)&lt;&gt;AK$2,NA(),SLOPE(Y$4:Y$26,$R$4:$R$26)*($R24-COUNTIF(BI$4:BI24,"Hold"))+INTERCEPT(Y$4:Y$26,$R$4:$R$26)),NA())</f>
        <v>#N/A</v>
      </c>
      <c r="AL24" s="51" t="e">
        <f>IFERROR(IF(COUNT($U$4:$U24)&lt;&gt;AL$2,NA(),SLOPE(Z$4:Z$26,$R$4:$R$26)*($R24-COUNTIF(BJ$4:BJ24,"Hold"))+INTERCEPT(Z$4:Z$26,$R$4:$R$26)),NA())</f>
        <v>#N/A</v>
      </c>
      <c r="AM24" s="51" t="e">
        <f>IFERROR(IF(COUNT($U$4:$U24)&lt;&gt;AM$2,NA(),SLOPE(AA$4:AA$26,$R$4:$R$26)*($R24-COUNTIF(BK$4:BK24,"Hold"))+INTERCEPT(AA$4:AA$26,$R$4:$R$26)),NA())</f>
        <v>#N/A</v>
      </c>
      <c r="AN24" s="51" t="e">
        <f>IFERROR(IF(COUNT($U$4:$U24)&lt;&gt;AN$2,NA(),SLOPE(AB$4:AB$26,$R$4:$R$26)*($R24-COUNTIF(BL$4:BL24,"Hold"))+INTERCEPT(AB$4:AB$26,$R$4:$R$26)),NA())</f>
        <v>#N/A</v>
      </c>
      <c r="AO24" s="51" t="e">
        <f>IFERROR(IF(COUNT($U$4:$U24)&lt;&gt;AO$2,NA(),SLOPE(AC$4:AC$26,$R$4:$R$26)*($R24-COUNTIF(BM$4:BM24,"Hold"))+INTERCEPT(AC$4:AC$26,$R$4:$R$26)),NA())</f>
        <v>#N/A</v>
      </c>
      <c r="AP24" s="51" t="e">
        <f>IFERROR(IF(COUNT($U$4:$U24)&lt;&gt;AP$2,NA(),SLOPE(AD$4:AD$26,$R$4:$R$26)*($R24-COUNTIF(BN$4:BN24,"Hold"))+INTERCEPT(AD$4:AD$26,$R$4:$R$26)),NA())</f>
        <v>#N/A</v>
      </c>
      <c r="AQ24" s="51" t="e">
        <f>IFERROR(IF(COUNT($U$4:$U24)&lt;&gt;AQ$2,NA(),SLOPE(AE$4:AE$26,$R$4:$R$26)*($R24-COUNTIF(BO$4:BO24,"Hold"))+INTERCEPT(AE$4:AE$26,$R$4:$R$26)),NA())</f>
        <v>#N/A</v>
      </c>
      <c r="AR24" s="51" t="e">
        <f>IFERROR(IF(COUNT($U$4:$U24)&lt;&gt;AR$2,NA(),SLOPE(AF$4:AF$26,$R$4:$R$26)*($R24-COUNTIF(BP$4:BP24,"Hold"))+INTERCEPT(AF$4:AF$26,$R$4:$R$26)),NA())</f>
        <v>#N/A</v>
      </c>
      <c r="AS24" s="51" t="e">
        <f>IFERROR(IF(COUNT($U$4:$U24)&lt;&gt;AS$2,NA(),SLOPE(AG$4:AG$26,$R$4:$R$26)*($R24-COUNTIF(BQ$4:BQ24,"Hold"))+INTERCEPT(AG$4:AG$26,$R$4:$R$26)),NA())</f>
        <v>#N/A</v>
      </c>
      <c r="AT24" s="51" t="e">
        <f>IFERROR(IF(COUNT($U$4:$U24)&lt;&gt;AT$2,NA(),SLOPE(AH$4:AH$26,$R$4:$R$26)*($R24-COUNTIF(BR$4:BR24,"Hold"))+INTERCEPT(AH$4:AH$26,$R$4:$R$26)),NA())</f>
        <v>#N/A</v>
      </c>
      <c r="AU24" s="51" t="e">
        <f>IFERROR(IF(COUNT($U$4:$U24)&lt;&gt;AU$2,NA(),SLOPE(AI$4:AI$26,$R$4:$R$26)*($R24-COUNTIF(BS$4:BS24,"Hold"))+INTERCEPT(AI$4:AI$26,$R$4:$R$26)),NA())</f>
        <v>#N/A</v>
      </c>
      <c r="AV24" s="57" t="e">
        <f>IF(AND(ISNUMBER($U24),COUNT($U$4:$U24)=AV$2),$G24,IF($H24="Hold",AV23,IF(COUNT($U$4:$U24)=AV$2,$V24+AV23,NA())))</f>
        <v>#N/A</v>
      </c>
      <c r="AW24" s="57" t="e">
        <f>IF(AND(ISNUMBER($U24),COUNT($U$4:$U24)=AW$2),$G24,IF($H24="Hold",AW23,IF(COUNT($U$4:$U24)=AW$2,$V24+AW23,NA())))</f>
        <v>#N/A</v>
      </c>
      <c r="AX24" s="57" t="e">
        <f>IF(AND(ISNUMBER($U24),COUNT($U$4:$U24)=AX$2),$G24,IF($H24="Hold",AX23,IF(COUNT($U$4:$U24)=AX$2,$V24+AX23,NA())))</f>
        <v>#N/A</v>
      </c>
      <c r="AY24" s="57" t="e">
        <f>IF(AND(ISNUMBER($U24),COUNT($U$4:$U24)=AY$2),$G24,IF($H24="Hold",AY23,IF(COUNT($U$4:$U24)=AY$2,$V24+AY23,NA())))</f>
        <v>#N/A</v>
      </c>
      <c r="AZ24" s="57" t="e">
        <f>IF(AND(ISNUMBER($U24),COUNT($U$4:$U24)=AZ$2),$G24,IF($H24="Hold",AZ23,IF(COUNT($U$4:$U24)=AZ$2,$V24+AZ23,NA())))</f>
        <v>#N/A</v>
      </c>
      <c r="BA24" s="57" t="e">
        <f>IF(AND(ISNUMBER($U24),COUNT($U$4:$U24)=BA$2),$G24,IF($H24="Hold",BA23,IF(COUNT($U$4:$U24)=BA$2,$V24+BA23,NA())))</f>
        <v>#N/A</v>
      </c>
      <c r="BB24" s="57" t="e">
        <f>IF(AND(ISNUMBER($U24),COUNT($U$4:$U24)=BB$2),$G24,IF($H24="Hold",BB23,IF(COUNT($U$4:$U24)=BB$2,$V24+BB23,NA())))</f>
        <v>#N/A</v>
      </c>
      <c r="BC24" s="57" t="e">
        <f>IF(AND(ISNUMBER($U24),COUNT($U$4:$U24)=BC$2),$G24,IF($H24="Hold",BC23,IF(COUNT($U$4:$U24)=BC$2,$V24+BC23,NA())))</f>
        <v>#N/A</v>
      </c>
      <c r="BD24" s="57" t="e">
        <f>IF(AND(ISNUMBER($U24),COUNT($U$4:$U24)=BD$2),$G24,IF($H24="Hold",BD23,IF(COUNT($U$4:$U24)=BD$2,$V24+BD23,NA())))</f>
        <v>#N/A</v>
      </c>
      <c r="BE24" s="57" t="e">
        <f>IF(AND(ISNUMBER($U24),COUNT($U$4:$U24)=BE$2),$G24,IF($H24="Hold",BE23,IF(COUNT($U$4:$U24)=BE$2,$V24+BE23,NA())))</f>
        <v>#N/A</v>
      </c>
      <c r="BF24" s="57" t="e">
        <f>IF(AND(ISNUMBER($U24),COUNT($U$4:$U24)=BF$2),$G24,IF($H24="Hold",BF23,IF(COUNT($U$4:$U24)=BF$2,$V24+BF23,NA())))</f>
        <v>#N/A</v>
      </c>
      <c r="BG24" s="57" t="e">
        <f>IF(AND(ISNUMBER($U24),COUNT($U$4:$U24)=BG$2),$G24,IF($H24="Hold",BG23,IF(COUNT($U$4:$U24)=BG$2,$V24+BG23,NA())))</f>
        <v>#N/A</v>
      </c>
      <c r="BH24" s="55" t="e">
        <f>IF(AND(COUNT($U$4:$U24)=BH$2,$H24="Hold"),"Hold",NA())</f>
        <v>#N/A</v>
      </c>
      <c r="BI24" s="55" t="e">
        <f>IF(AND(COUNT($U$4:$U24)=BI$2,$H24="Hold"),"Hold",NA())</f>
        <v>#N/A</v>
      </c>
      <c r="BJ24" s="55" t="e">
        <f>IF(AND(COUNT($U$4:$U24)=BJ$2,$H24="Hold"),"Hold",NA())</f>
        <v>#N/A</v>
      </c>
      <c r="BK24" s="55" t="e">
        <f>IF(AND(COUNT($U$4:$U24)=BK$2,$H24="Hold"),"Hold",NA())</f>
        <v>#N/A</v>
      </c>
      <c r="BL24" s="55" t="e">
        <f>IF(AND(COUNT($U$4:$U24)=BL$2,$H24="Hold"),"Hold",NA())</f>
        <v>#N/A</v>
      </c>
      <c r="BM24" s="55" t="e">
        <f>IF(AND(COUNT($U$4:$U24)=BM$2,$H24="Hold"),"Hold",NA())</f>
        <v>#N/A</v>
      </c>
      <c r="BN24" s="55" t="e">
        <f>IF(AND(COUNT($U$4:$U24)=BN$2,$H24="Hold"),"Hold",NA())</f>
        <v>#N/A</v>
      </c>
      <c r="BO24" s="55" t="e">
        <f>IF(AND(COUNT($U$4:$U24)=BO$2,$H24="Hold"),"Hold",NA())</f>
        <v>#N/A</v>
      </c>
      <c r="BP24" s="55" t="e">
        <f>IF(AND(COUNT($U$4:$U24)=BP$2,$H24="Hold"),"Hold",NA())</f>
        <v>#N/A</v>
      </c>
      <c r="BQ24" s="55" t="e">
        <f>IF(AND(COUNT($U$4:$U24)=BQ$2,$H24="Hold"),"Hold",NA())</f>
        <v>#N/A</v>
      </c>
      <c r="BR24" s="55" t="e">
        <f>IF(AND(COUNT($U$4:$U24)=BR$2,$H24="Hold"),"Hold",NA())</f>
        <v>#N/A</v>
      </c>
      <c r="BS24" s="55" t="e">
        <f>IF(AND(COUNT($U$4:$U24)=BS$2,$H24="Hold"),"Hold",NA())</f>
        <v>#N/A</v>
      </c>
    </row>
    <row r="25" spans="1:71" s="96" customFormat="1" ht="18.75" customHeight="1" x14ac:dyDescent="0.25">
      <c r="B25" s="23"/>
      <c r="C25" s="95"/>
      <c r="D25" s="9">
        <f t="shared" si="2"/>
        <v>42</v>
      </c>
      <c r="E25" s="10">
        <f t="shared" si="3"/>
        <v>42884</v>
      </c>
      <c r="F25" s="5" t="str">
        <f>IFERROR(IF(COUNT(G$4:G25)=0,"",IF(H25="Hold",F24,IF(ISNUMBER(U25),G25,F24+V25))),"")</f>
        <v/>
      </c>
      <c r="G25" s="13"/>
      <c r="H25" s="27"/>
      <c r="I25" s="17"/>
      <c r="J25" s="93"/>
      <c r="K25" s="34"/>
      <c r="L25" s="151"/>
      <c r="M25" s="151"/>
      <c r="N25" s="151"/>
      <c r="O25" s="151"/>
      <c r="P25" s="37"/>
      <c r="R25" s="46">
        <v>22</v>
      </c>
      <c r="S25" s="47" t="e">
        <f t="shared" si="0"/>
        <v>#N/A</v>
      </c>
      <c r="T25" s="47"/>
      <c r="U25" s="52" t="str">
        <f>IF(H25="30 Mins",$N$19,IF(H25="45 Mins",$N$20,IF(H25="60 Mins",$N$21,IF(H25="Alt 1",$N$22,IF(H25="Alt 2",$N$23,IF(H25="Alt 3",$N$24,IF(H25="Alt 4",$N$25,IF(H25="Alt 5",#REF!,IF(H25="Change",V24,"")))))))))</f>
        <v/>
      </c>
      <c r="V25" s="53" t="e">
        <f>IF(COUNT(U$4:U25)=0,NA(),IF(ISNUMBER(U25),U25,V24))</f>
        <v>#N/A</v>
      </c>
      <c r="W25" s="48" t="e">
        <f t="shared" si="1"/>
        <v>#N/A</v>
      </c>
      <c r="X25" s="72" t="str">
        <f>IF(AND(ISNUMBER($S25),COUNT($U$4:$U25)=X$2),$S25,"")</f>
        <v/>
      </c>
      <c r="Y25" s="72" t="str">
        <f>IF(AND(ISNUMBER($S25),COUNT($U$4:$U25)=Y$2),$S25,"")</f>
        <v/>
      </c>
      <c r="Z25" s="72" t="str">
        <f>IF(AND(ISNUMBER($S25),COUNT($U$4:$U25)=Z$2),$S25,"")</f>
        <v/>
      </c>
      <c r="AA25" s="72" t="str">
        <f>IF(AND(ISNUMBER($S25),COUNT($U$4:$U25)=AA$2),$S25,"")</f>
        <v/>
      </c>
      <c r="AB25" s="72" t="str">
        <f>IF(AND(ISNUMBER($S25),COUNT($U$4:$U25)=AB$2),$S25,"")</f>
        <v/>
      </c>
      <c r="AC25" s="72" t="str">
        <f>IF(AND(ISNUMBER($S25),COUNT($U$4:$U25)=AC$2),$S25,"")</f>
        <v/>
      </c>
      <c r="AD25" s="72" t="str">
        <f>IF(AND(ISNUMBER($S25),COUNT($U$4:$U25)=AD$2),$S25,"")</f>
        <v/>
      </c>
      <c r="AE25" s="72" t="str">
        <f>IF(AND(ISNUMBER($S25),COUNT($U$4:$U25)=AE$2),$S25,"")</f>
        <v/>
      </c>
      <c r="AF25" s="72" t="str">
        <f>IF(AND(ISNUMBER($S25),COUNT($U$4:$U25)=AF$2),$S25,"")</f>
        <v/>
      </c>
      <c r="AG25" s="72" t="str">
        <f>IF(AND(ISNUMBER($S25),COUNT($U$4:$U25)=AG$2),$S25,"")</f>
        <v/>
      </c>
      <c r="AH25" s="72" t="str">
        <f>IF(AND(ISNUMBER($S25),COUNT($U$4:$U25)=AH$2),$S25,"")</f>
        <v/>
      </c>
      <c r="AI25" s="72" t="str">
        <f>IF(AND(ISNUMBER($S25),COUNT($U$4:$U25)=AI$2),$S25,"")</f>
        <v/>
      </c>
      <c r="AJ25" s="51" t="e">
        <f>IFERROR(IF(COUNT($U$4:$U25)&lt;&gt;AJ$2,NA(),SLOPE(X$4:X$26,$R$4:$R$26)*($R25-COUNTIF(BH$4:BH25,"Hold"))+INTERCEPT(X$4:X$26,$R$4:$R$26)),NA())</f>
        <v>#N/A</v>
      </c>
      <c r="AK25" s="51" t="e">
        <f>IFERROR(IF(COUNT($U$4:$U25)&lt;&gt;AK$2,NA(),SLOPE(Y$4:Y$26,$R$4:$R$26)*($R25-COUNTIF(BI$4:BI25,"Hold"))+INTERCEPT(Y$4:Y$26,$R$4:$R$26)),NA())</f>
        <v>#N/A</v>
      </c>
      <c r="AL25" s="51" t="e">
        <f>IFERROR(IF(COUNT($U$4:$U25)&lt;&gt;AL$2,NA(),SLOPE(Z$4:Z$26,$R$4:$R$26)*($R25-COUNTIF(BJ$4:BJ25,"Hold"))+INTERCEPT(Z$4:Z$26,$R$4:$R$26)),NA())</f>
        <v>#N/A</v>
      </c>
      <c r="AM25" s="51" t="e">
        <f>IFERROR(IF(COUNT($U$4:$U25)&lt;&gt;AM$2,NA(),SLOPE(AA$4:AA$26,$R$4:$R$26)*($R25-COUNTIF(BK$4:BK25,"Hold"))+INTERCEPT(AA$4:AA$26,$R$4:$R$26)),NA())</f>
        <v>#N/A</v>
      </c>
      <c r="AN25" s="51" t="e">
        <f>IFERROR(IF(COUNT($U$4:$U25)&lt;&gt;AN$2,NA(),SLOPE(AB$4:AB$26,$R$4:$R$26)*($R25-COUNTIF(BL$4:BL25,"Hold"))+INTERCEPT(AB$4:AB$26,$R$4:$R$26)),NA())</f>
        <v>#N/A</v>
      </c>
      <c r="AO25" s="51" t="e">
        <f>IFERROR(IF(COUNT($U$4:$U25)&lt;&gt;AO$2,NA(),SLOPE(AC$4:AC$26,$R$4:$R$26)*($R25-COUNTIF(BM$4:BM25,"Hold"))+INTERCEPT(AC$4:AC$26,$R$4:$R$26)),NA())</f>
        <v>#N/A</v>
      </c>
      <c r="AP25" s="51" t="e">
        <f>IFERROR(IF(COUNT($U$4:$U25)&lt;&gt;AP$2,NA(),SLOPE(AD$4:AD$26,$R$4:$R$26)*($R25-COUNTIF(BN$4:BN25,"Hold"))+INTERCEPT(AD$4:AD$26,$R$4:$R$26)),NA())</f>
        <v>#N/A</v>
      </c>
      <c r="AQ25" s="51" t="e">
        <f>IFERROR(IF(COUNT($U$4:$U25)&lt;&gt;AQ$2,NA(),SLOPE(AE$4:AE$26,$R$4:$R$26)*($R25-COUNTIF(BO$4:BO25,"Hold"))+INTERCEPT(AE$4:AE$26,$R$4:$R$26)),NA())</f>
        <v>#N/A</v>
      </c>
      <c r="AR25" s="51" t="e">
        <f>IFERROR(IF(COUNT($U$4:$U25)&lt;&gt;AR$2,NA(),SLOPE(AF$4:AF$26,$R$4:$R$26)*($R25-COUNTIF(BP$4:BP25,"Hold"))+INTERCEPT(AF$4:AF$26,$R$4:$R$26)),NA())</f>
        <v>#N/A</v>
      </c>
      <c r="AS25" s="51" t="e">
        <f>IFERROR(IF(COUNT($U$4:$U25)&lt;&gt;AS$2,NA(),SLOPE(AG$4:AG$26,$R$4:$R$26)*($R25-COUNTIF(BQ$4:BQ25,"Hold"))+INTERCEPT(AG$4:AG$26,$R$4:$R$26)),NA())</f>
        <v>#N/A</v>
      </c>
      <c r="AT25" s="51" t="e">
        <f>IFERROR(IF(COUNT($U$4:$U25)&lt;&gt;AT$2,NA(),SLOPE(AH$4:AH$26,$R$4:$R$26)*($R25-COUNTIF(BR$4:BR25,"Hold"))+INTERCEPT(AH$4:AH$26,$R$4:$R$26)),NA())</f>
        <v>#N/A</v>
      </c>
      <c r="AU25" s="51" t="e">
        <f>IFERROR(IF(COUNT($U$4:$U25)&lt;&gt;AU$2,NA(),SLOPE(AI$4:AI$26,$R$4:$R$26)*($R25-COUNTIF(BS$4:BS25,"Hold"))+INTERCEPT(AI$4:AI$26,$R$4:$R$26)),NA())</f>
        <v>#N/A</v>
      </c>
      <c r="AV25" s="57" t="e">
        <f>IF(AND(ISNUMBER($U25),COUNT($U$4:$U25)=AV$2),$G25,IF($H25="Hold",AV24,IF(COUNT($U$4:$U25)=AV$2,$V25+AV24,NA())))</f>
        <v>#N/A</v>
      </c>
      <c r="AW25" s="57" t="e">
        <f>IF(AND(ISNUMBER($U25),COUNT($U$4:$U25)=AW$2),$G25,IF($H25="Hold",AW24,IF(COUNT($U$4:$U25)=AW$2,$V25+AW24,NA())))</f>
        <v>#N/A</v>
      </c>
      <c r="AX25" s="57" t="e">
        <f>IF(AND(ISNUMBER($U25),COUNT($U$4:$U25)=AX$2),$G25,IF($H25="Hold",AX24,IF(COUNT($U$4:$U25)=AX$2,$V25+AX24,NA())))</f>
        <v>#N/A</v>
      </c>
      <c r="AY25" s="57" t="e">
        <f>IF(AND(ISNUMBER($U25),COUNT($U$4:$U25)=AY$2),$G25,IF($H25="Hold",AY24,IF(COUNT($U$4:$U25)=AY$2,$V25+AY24,NA())))</f>
        <v>#N/A</v>
      </c>
      <c r="AZ25" s="57" t="e">
        <f>IF(AND(ISNUMBER($U25),COUNT($U$4:$U25)=AZ$2),$G25,IF($H25="Hold",AZ24,IF(COUNT($U$4:$U25)=AZ$2,$V25+AZ24,NA())))</f>
        <v>#N/A</v>
      </c>
      <c r="BA25" s="57" t="e">
        <f>IF(AND(ISNUMBER($U25),COUNT($U$4:$U25)=BA$2),$G25,IF($H25="Hold",BA24,IF(COUNT($U$4:$U25)=BA$2,$V25+BA24,NA())))</f>
        <v>#N/A</v>
      </c>
      <c r="BB25" s="57" t="e">
        <f>IF(AND(ISNUMBER($U25),COUNT($U$4:$U25)=BB$2),$G25,IF($H25="Hold",BB24,IF(COUNT($U$4:$U25)=BB$2,$V25+BB24,NA())))</f>
        <v>#N/A</v>
      </c>
      <c r="BC25" s="57" t="e">
        <f>IF(AND(ISNUMBER($U25),COUNT($U$4:$U25)=BC$2),$G25,IF($H25="Hold",BC24,IF(COUNT($U$4:$U25)=BC$2,$V25+BC24,NA())))</f>
        <v>#N/A</v>
      </c>
      <c r="BD25" s="57" t="e">
        <f>IF(AND(ISNUMBER($U25),COUNT($U$4:$U25)=BD$2),$G25,IF($H25="Hold",BD24,IF(COUNT($U$4:$U25)=BD$2,$V25+BD24,NA())))</f>
        <v>#N/A</v>
      </c>
      <c r="BE25" s="57" t="e">
        <f>IF(AND(ISNUMBER($U25),COUNT($U$4:$U25)=BE$2),$G25,IF($H25="Hold",BE24,IF(COUNT($U$4:$U25)=BE$2,$V25+BE24,NA())))</f>
        <v>#N/A</v>
      </c>
      <c r="BF25" s="57" t="e">
        <f>IF(AND(ISNUMBER($U25),COUNT($U$4:$U25)=BF$2),$G25,IF($H25="Hold",BF24,IF(COUNT($U$4:$U25)=BF$2,$V25+BF24,NA())))</f>
        <v>#N/A</v>
      </c>
      <c r="BG25" s="57" t="e">
        <f>IF(AND(ISNUMBER($U25),COUNT($U$4:$U25)=BG$2),$G25,IF($H25="Hold",BG24,IF(COUNT($U$4:$U25)=BG$2,$V25+BG24,NA())))</f>
        <v>#N/A</v>
      </c>
      <c r="BH25" s="55" t="e">
        <f>IF(AND(COUNT($U$4:$U25)=BH$2,$H25="Hold"),"Hold",NA())</f>
        <v>#N/A</v>
      </c>
      <c r="BI25" s="55" t="e">
        <f>IF(AND(COUNT($U$4:$U25)=BI$2,$H25="Hold"),"Hold",NA())</f>
        <v>#N/A</v>
      </c>
      <c r="BJ25" s="55" t="e">
        <f>IF(AND(COUNT($U$4:$U25)=BJ$2,$H25="Hold"),"Hold",NA())</f>
        <v>#N/A</v>
      </c>
      <c r="BK25" s="55" t="e">
        <f>IF(AND(COUNT($U$4:$U25)=BK$2,$H25="Hold"),"Hold",NA())</f>
        <v>#N/A</v>
      </c>
      <c r="BL25" s="55" t="e">
        <f>IF(AND(COUNT($U$4:$U25)=BL$2,$H25="Hold"),"Hold",NA())</f>
        <v>#N/A</v>
      </c>
      <c r="BM25" s="55" t="e">
        <f>IF(AND(COUNT($U$4:$U25)=BM$2,$H25="Hold"),"Hold",NA())</f>
        <v>#N/A</v>
      </c>
      <c r="BN25" s="55" t="e">
        <f>IF(AND(COUNT($U$4:$U25)=BN$2,$H25="Hold"),"Hold",NA())</f>
        <v>#N/A</v>
      </c>
      <c r="BO25" s="55" t="e">
        <f>IF(AND(COUNT($U$4:$U25)=BO$2,$H25="Hold"),"Hold",NA())</f>
        <v>#N/A</v>
      </c>
      <c r="BP25" s="55" t="e">
        <f>IF(AND(COUNT($U$4:$U25)=BP$2,$H25="Hold"),"Hold",NA())</f>
        <v>#N/A</v>
      </c>
      <c r="BQ25" s="55" t="e">
        <f>IF(AND(COUNT($U$4:$U25)=BQ$2,$H25="Hold"),"Hold",NA())</f>
        <v>#N/A</v>
      </c>
      <c r="BR25" s="55" t="e">
        <f>IF(AND(COUNT($U$4:$U25)=BR$2,$H25="Hold"),"Hold",NA())</f>
        <v>#N/A</v>
      </c>
      <c r="BS25" s="55" t="e">
        <f>IF(AND(COUNT($U$4:$U25)=BS$2,$H25="Hold"),"Hold",NA())</f>
        <v>#N/A</v>
      </c>
    </row>
    <row r="26" spans="1:71" s="96" customFormat="1" ht="18.75" customHeight="1" x14ac:dyDescent="0.25">
      <c r="B26" s="61" t="str">
        <f>IF(ISBLANK($A$1),"","This worksheet was created by Mike Braun for the Pulaski County School District.  (Delete contents of Cell A1.)")</f>
        <v/>
      </c>
      <c r="C26" s="95"/>
      <c r="D26" s="9">
        <f t="shared" si="2"/>
        <v>44</v>
      </c>
      <c r="E26" s="10">
        <f t="shared" si="3"/>
        <v>42898</v>
      </c>
      <c r="F26" s="5" t="str">
        <f>IFERROR(IF(COUNT(G$4:G26)=0,"",IF(H26="Hold",F25,IF(ISNUMBER(U26),G26,F25+V26))),"")</f>
        <v/>
      </c>
      <c r="G26" s="14"/>
      <c r="H26" s="27"/>
      <c r="I26" s="17"/>
      <c r="J26" s="93"/>
      <c r="K26" s="41"/>
      <c r="L26" s="152"/>
      <c r="M26" s="152"/>
      <c r="N26" s="152"/>
      <c r="O26" s="152"/>
      <c r="P26" s="42"/>
      <c r="R26" s="46">
        <v>23</v>
      </c>
      <c r="S26" s="47" t="e">
        <f t="shared" si="0"/>
        <v>#N/A</v>
      </c>
      <c r="T26" s="47"/>
      <c r="U26" s="52" t="str">
        <f>IF(H26="30 Mins",$N$19,IF(H26="45 Mins",$N$20,IF(H26="60 Mins",$N$21,IF(H26="Alt 1",$N$22,IF(H26="Alt 2",$N$23,IF(H26="Alt 3",$N$24,IF(H26="Alt 4",$N$25,IF(H26="Alt 5",#REF!,IF(H26="Change",V25,"")))))))))</f>
        <v/>
      </c>
      <c r="V26" s="53" t="e">
        <f>IF(COUNT(U$4:U26)=0,NA(),IF(ISNUMBER(U26),U26,V25))</f>
        <v>#N/A</v>
      </c>
      <c r="W26" s="48" t="e">
        <f t="shared" si="1"/>
        <v>#N/A</v>
      </c>
      <c r="X26" s="73" t="str">
        <f>IF(AND(ISNUMBER($S26),COUNT($U$4:$U26)=X$2),$S26,"")</f>
        <v/>
      </c>
      <c r="Y26" s="73" t="str">
        <f>IF(AND(ISNUMBER($S26),COUNT($U$4:$U26)=Y$2),$S26,"")</f>
        <v/>
      </c>
      <c r="Z26" s="73" t="str">
        <f>IF(AND(ISNUMBER($S26),COUNT($U$4:$U26)=Z$2),$S26,"")</f>
        <v/>
      </c>
      <c r="AA26" s="73" t="str">
        <f>IF(AND(ISNUMBER($S26),COUNT($U$4:$U26)=AA$2),$S26,"")</f>
        <v/>
      </c>
      <c r="AB26" s="73" t="str">
        <f>IF(AND(ISNUMBER($S26),COUNT($U$4:$U26)=AB$2),$S26,"")</f>
        <v/>
      </c>
      <c r="AC26" s="73" t="str">
        <f>IF(AND(ISNUMBER($S26),COUNT($U$4:$U26)=AC$2),$S26,"")</f>
        <v/>
      </c>
      <c r="AD26" s="73" t="str">
        <f>IF(AND(ISNUMBER($S26),COUNT($U$4:$U26)=AD$2),$S26,"")</f>
        <v/>
      </c>
      <c r="AE26" s="73" t="str">
        <f>IF(AND(ISNUMBER($S26),COUNT($U$4:$U26)=AE$2),$S26,"")</f>
        <v/>
      </c>
      <c r="AF26" s="73" t="str">
        <f>IF(AND(ISNUMBER($S26),COUNT($U$4:$U26)=AF$2),$S26,"")</f>
        <v/>
      </c>
      <c r="AG26" s="73" t="str">
        <f>IF(AND(ISNUMBER($S26),COUNT($U$4:$U26)=AG$2),$S26,"")</f>
        <v/>
      </c>
      <c r="AH26" s="73" t="str">
        <f>IF(AND(ISNUMBER($S26),COUNT($U$4:$U26)=AH$2),$S26,"")</f>
        <v/>
      </c>
      <c r="AI26" s="73" t="str">
        <f>IF(AND(ISNUMBER($S26),COUNT($U$4:$U26)=AI$2),$S26,"")</f>
        <v/>
      </c>
      <c r="AJ26" s="51" t="e">
        <f>IFERROR(IF(COUNT($U$4:$U26)&lt;&gt;AJ$2,NA(),SLOPE(X$4:X$26,$R$4:$R$26)*($R26-COUNTIF(BH$4:BH26,"Hold"))+INTERCEPT(X$4:X$26,$R$4:$R$26)),NA())</f>
        <v>#N/A</v>
      </c>
      <c r="AK26" s="51" t="e">
        <f>IFERROR(IF(COUNT($U$4:$U26)&lt;&gt;AK$2,NA(),SLOPE(Y$4:Y$26,$R$4:$R$26)*($R26-COUNTIF(BI$4:BI26,"Hold"))+INTERCEPT(Y$4:Y$26,$R$4:$R$26)),NA())</f>
        <v>#N/A</v>
      </c>
      <c r="AL26" s="51" t="e">
        <f>IFERROR(IF(COUNT($U$4:$U26)&lt;&gt;AL$2,NA(),SLOPE(Z$4:Z$26,$R$4:$R$26)*($R26-COUNTIF(BJ$4:BJ26,"Hold"))+INTERCEPT(Z$4:Z$26,$R$4:$R$26)),NA())</f>
        <v>#N/A</v>
      </c>
      <c r="AM26" s="51" t="e">
        <f>IFERROR(IF(COUNT($U$4:$U26)&lt;&gt;AM$2,NA(),SLOPE(AA$4:AA$26,$R$4:$R$26)*($R26-COUNTIF(BK$4:BK26,"Hold"))+INTERCEPT(AA$4:AA$26,$R$4:$R$26)),NA())</f>
        <v>#N/A</v>
      </c>
      <c r="AN26" s="51" t="e">
        <f>IFERROR(IF(COUNT($U$4:$U26)&lt;&gt;AN$2,NA(),SLOPE(AB$4:AB$26,$R$4:$R$26)*($R26-COUNTIF(BL$4:BL26,"Hold"))+INTERCEPT(AB$4:AB$26,$R$4:$R$26)),NA())</f>
        <v>#N/A</v>
      </c>
      <c r="AO26" s="51" t="e">
        <f>IFERROR(IF(COUNT($U$4:$U26)&lt;&gt;AO$2,NA(),SLOPE(AC$4:AC$26,$R$4:$R$26)*($R26-COUNTIF(BM$4:BM26,"Hold"))+INTERCEPT(AC$4:AC$26,$R$4:$R$26)),NA())</f>
        <v>#N/A</v>
      </c>
      <c r="AP26" s="51" t="e">
        <f>IFERROR(IF(COUNT($U$4:$U26)&lt;&gt;AP$2,NA(),SLOPE(AD$4:AD$26,$R$4:$R$26)*($R26-COUNTIF(BN$4:BN26,"Hold"))+INTERCEPT(AD$4:AD$26,$R$4:$R$26)),NA())</f>
        <v>#N/A</v>
      </c>
      <c r="AQ26" s="51" t="e">
        <f>IFERROR(IF(COUNT($U$4:$U26)&lt;&gt;AQ$2,NA(),SLOPE(AE$4:AE$26,$R$4:$R$26)*($R26-COUNTIF(BO$4:BO26,"Hold"))+INTERCEPT(AE$4:AE$26,$R$4:$R$26)),NA())</f>
        <v>#N/A</v>
      </c>
      <c r="AR26" s="51" t="e">
        <f>IFERROR(IF(COUNT($U$4:$U26)&lt;&gt;AR$2,NA(),SLOPE(AF$4:AF$26,$R$4:$R$26)*($R26-COUNTIF(BP$4:BP26,"Hold"))+INTERCEPT(AF$4:AF$26,$R$4:$R$26)),NA())</f>
        <v>#N/A</v>
      </c>
      <c r="AS26" s="51" t="e">
        <f>IFERROR(IF(COUNT($U$4:$U26)&lt;&gt;AS$2,NA(),SLOPE(AG$4:AG$26,$R$4:$R$26)*($R26-COUNTIF(BQ$4:BQ26,"Hold"))+INTERCEPT(AG$4:AG$26,$R$4:$R$26)),NA())</f>
        <v>#N/A</v>
      </c>
      <c r="AT26" s="51" t="e">
        <f>IFERROR(IF(COUNT($U$4:$U26)&lt;&gt;AT$2,NA(),SLOPE(AH$4:AH$26,$R$4:$R$26)*($R26-COUNTIF(BR$4:BR26,"Hold"))+INTERCEPT(AH$4:AH$26,$R$4:$R$26)),NA())</f>
        <v>#N/A</v>
      </c>
      <c r="AU26" s="51" t="e">
        <f>IFERROR(IF(COUNT($U$4:$U26)&lt;&gt;AU$2,NA(),SLOPE(AI$4:AI$26,$R$4:$R$26)*($R26-COUNTIF(BS$4:BS26,"Hold"))+INTERCEPT(AI$4:AI$26,$R$4:$R$26)),NA())</f>
        <v>#N/A</v>
      </c>
      <c r="AV26" s="57" t="e">
        <f>IF(AND(ISNUMBER($U26),COUNT($U$4:$U26)=AV$2),$G26,IF($H26="Hold",AV25,IF(COUNT($U$4:$U26)=AV$2,$V26+AV25,NA())))</f>
        <v>#N/A</v>
      </c>
      <c r="AW26" s="57" t="e">
        <f>IF(AND(ISNUMBER($U26),COUNT($U$4:$U26)=AW$2),$G26,IF($H26="Hold",AW25,IF(COUNT($U$4:$U26)=AW$2,$V26+AW25,NA())))</f>
        <v>#N/A</v>
      </c>
      <c r="AX26" s="57" t="e">
        <f>IF(AND(ISNUMBER($U26),COUNT($U$4:$U26)=AX$2),$G26,IF($H26="Hold",AX25,IF(COUNT($U$4:$U26)=AX$2,$V26+AX25,NA())))</f>
        <v>#N/A</v>
      </c>
      <c r="AY26" s="57" t="e">
        <f>IF(AND(ISNUMBER($U26),COUNT($U$4:$U26)=AY$2),$G26,IF($H26="Hold",AY25,IF(COUNT($U$4:$U26)=AY$2,$V26+AY25,NA())))</f>
        <v>#N/A</v>
      </c>
      <c r="AZ26" s="57" t="e">
        <f>IF(AND(ISNUMBER($U26),COUNT($U$4:$U26)=AZ$2),$G26,IF($H26="Hold",AZ25,IF(COUNT($U$4:$U26)=AZ$2,$V26+AZ25,NA())))</f>
        <v>#N/A</v>
      </c>
      <c r="BA26" s="57" t="e">
        <f>IF(AND(ISNUMBER($U26),COUNT($U$4:$U26)=BA$2),$G26,IF($H26="Hold",BA25,IF(COUNT($U$4:$U26)=BA$2,$V26+BA25,NA())))</f>
        <v>#N/A</v>
      </c>
      <c r="BB26" s="57" t="e">
        <f>IF(AND(ISNUMBER($U26),COUNT($U$4:$U26)=BB$2),$G26,IF($H26="Hold",BB25,IF(COUNT($U$4:$U26)=BB$2,$V26+BB25,NA())))</f>
        <v>#N/A</v>
      </c>
      <c r="BC26" s="57" t="e">
        <f>IF(AND(ISNUMBER($U26),COUNT($U$4:$U26)=BC$2),$G26,IF($H26="Hold",BC25,IF(COUNT($U$4:$U26)=BC$2,$V26+BC25,NA())))</f>
        <v>#N/A</v>
      </c>
      <c r="BD26" s="57" t="e">
        <f>IF(AND(ISNUMBER($U26),COUNT($U$4:$U26)=BD$2),$G26,IF($H26="Hold",BD25,IF(COUNT($U$4:$U26)=BD$2,$V26+BD25,NA())))</f>
        <v>#N/A</v>
      </c>
      <c r="BE26" s="57" t="e">
        <f>IF(AND(ISNUMBER($U26),COUNT($U$4:$U26)=BE$2),$G26,IF($H26="Hold",BE25,IF(COUNT($U$4:$U26)=BE$2,$V26+BE25,NA())))</f>
        <v>#N/A</v>
      </c>
      <c r="BF26" s="57" t="e">
        <f>IF(AND(ISNUMBER($U26),COUNT($U$4:$U26)=BF$2),$G26,IF($H26="Hold",BF25,IF(COUNT($U$4:$U26)=BF$2,$V26+BF25,NA())))</f>
        <v>#N/A</v>
      </c>
      <c r="BG26" s="57" t="e">
        <f>IF(AND(ISNUMBER($U26),COUNT($U$4:$U26)=BG$2),$G26,IF($H26="Hold",BG25,IF(COUNT($U$4:$U26)=BG$2,$V26+BG25,NA())))</f>
        <v>#N/A</v>
      </c>
      <c r="BH26" s="55" t="e">
        <f>IF(AND(COUNT($U$4:$U26)=BH$2,$H26="Hold"),"Hold",NA())</f>
        <v>#N/A</v>
      </c>
      <c r="BI26" s="55" t="e">
        <f>IF(AND(COUNT($U$4:$U26)=BI$2,$H26="Hold"),"Hold",NA())</f>
        <v>#N/A</v>
      </c>
      <c r="BJ26" s="55" t="e">
        <f>IF(AND(COUNT($U$4:$U26)=BJ$2,$H26="Hold"),"Hold",NA())</f>
        <v>#N/A</v>
      </c>
      <c r="BK26" s="55" t="e">
        <f>IF(AND(COUNT($U$4:$U26)=BK$2,$H26="Hold"),"Hold",NA())</f>
        <v>#N/A</v>
      </c>
      <c r="BL26" s="55" t="e">
        <f>IF(AND(COUNT($U$4:$U26)=BL$2,$H26="Hold"),"Hold",NA())</f>
        <v>#N/A</v>
      </c>
      <c r="BM26" s="55" t="e">
        <f>IF(AND(COUNT($U$4:$U26)=BM$2,$H26="Hold"),"Hold",NA())</f>
        <v>#N/A</v>
      </c>
      <c r="BN26" s="55" t="e">
        <f>IF(AND(COUNT($U$4:$U26)=BN$2,$H26="Hold"),"Hold",NA())</f>
        <v>#N/A</v>
      </c>
      <c r="BO26" s="55" t="e">
        <f>IF(AND(COUNT($U$4:$U26)=BO$2,$H26="Hold"),"Hold",NA())</f>
        <v>#N/A</v>
      </c>
      <c r="BP26" s="55" t="e">
        <f>IF(AND(COUNT($U$4:$U26)=BP$2,$H26="Hold"),"Hold",NA())</f>
        <v>#N/A</v>
      </c>
      <c r="BQ26" s="55" t="e">
        <f>IF(AND(COUNT($U$4:$U26)=BQ$2,$H26="Hold"),"Hold",NA())</f>
        <v>#N/A</v>
      </c>
      <c r="BR26" s="55" t="e">
        <f>IF(AND(COUNT($U$4:$U26)=BR$2,$H26="Hold"),"Hold",NA())</f>
        <v>#N/A</v>
      </c>
      <c r="BS26" s="55" t="e">
        <f>IF(AND(COUNT($U$4:$U26)=BS$2,$H26="Hold"),"Hold",NA())</f>
        <v>#N/A</v>
      </c>
    </row>
    <row r="27" spans="1:71" s="96" customFormat="1" ht="8.25" customHeight="1" x14ac:dyDescent="0.3">
      <c r="B27" s="98"/>
      <c r="C27" s="95"/>
      <c r="D27" s="140" t="s">
        <v>87</v>
      </c>
      <c r="E27" s="140"/>
      <c r="F27" s="140"/>
      <c r="G27" s="140"/>
      <c r="H27" s="140"/>
      <c r="I27" s="140"/>
      <c r="J27" s="15"/>
      <c r="K27" s="88"/>
      <c r="L27" s="149" t="s">
        <v>85</v>
      </c>
      <c r="M27" s="149"/>
      <c r="N27" s="149"/>
      <c r="O27" s="149"/>
      <c r="R27" s="11"/>
      <c r="S27" s="11"/>
      <c r="T27" s="11"/>
      <c r="U27" s="100"/>
      <c r="V27" s="100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71" s="96" customFormat="1" ht="18.75" customHeight="1" x14ac:dyDescent="0.25">
      <c r="B28" s="130" t="s">
        <v>18</v>
      </c>
      <c r="C28" s="95"/>
      <c r="D28" s="141"/>
      <c r="E28" s="141"/>
      <c r="F28" s="141"/>
      <c r="G28" s="141"/>
      <c r="H28" s="141"/>
      <c r="I28" s="141"/>
      <c r="J28" s="101"/>
      <c r="L28" s="150"/>
      <c r="M28" s="150"/>
      <c r="N28" s="150"/>
      <c r="O28" s="150"/>
      <c r="P28" s="117"/>
      <c r="Q28" s="117"/>
    </row>
    <row r="29" spans="1:71" s="96" customFormat="1" ht="31.5" x14ac:dyDescent="0.25">
      <c r="A29" s="2"/>
      <c r="B29" s="80" t="s">
        <v>76</v>
      </c>
      <c r="C29" s="88"/>
      <c r="J29" s="101"/>
      <c r="L29" s="118"/>
      <c r="M29" s="118"/>
      <c r="N29" s="118"/>
      <c r="O29" s="118"/>
      <c r="P29" s="116"/>
      <c r="Q29" s="116"/>
    </row>
    <row r="30" spans="1:71" s="96" customFormat="1" ht="18.75" customHeight="1" x14ac:dyDescent="0.25">
      <c r="A30" s="2"/>
      <c r="B30" s="119" t="s">
        <v>74</v>
      </c>
      <c r="C30" s="88"/>
      <c r="J30" s="101"/>
      <c r="K30" s="88"/>
      <c r="L30" s="131"/>
      <c r="M30" s="88"/>
      <c r="N30" s="88"/>
      <c r="O30" s="88"/>
      <c r="P30" s="102"/>
    </row>
    <row r="31" spans="1:71" s="2" customFormat="1" ht="18.75" customHeight="1" x14ac:dyDescent="0.25">
      <c r="B31" s="103"/>
      <c r="C31" s="88"/>
      <c r="J31" s="15"/>
      <c r="K31" s="88"/>
      <c r="L31" s="104"/>
      <c r="M31" s="104"/>
      <c r="N31" s="104"/>
      <c r="O31" s="105"/>
      <c r="P31" s="106"/>
    </row>
    <row r="32" spans="1:71" s="2" customFormat="1" ht="18.75" customHeight="1" x14ac:dyDescent="0.25">
      <c r="A32" s="12"/>
      <c r="C32" s="104"/>
      <c r="J32" s="15"/>
      <c r="L32" s="88"/>
      <c r="M32" s="88"/>
      <c r="N32" s="88"/>
      <c r="O32" s="88"/>
      <c r="P32" s="102"/>
    </row>
    <row r="33" spans="1:16" s="2" customFormat="1" ht="18.75" customHeight="1" x14ac:dyDescent="0.25">
      <c r="C33" s="88"/>
      <c r="D33" s="102"/>
      <c r="E33" s="107"/>
      <c r="F33" s="107"/>
      <c r="G33" s="108"/>
      <c r="H33" s="99"/>
      <c r="I33" s="3"/>
      <c r="J33" s="3"/>
      <c r="L33" s="88"/>
      <c r="M33" s="88"/>
      <c r="N33" s="88"/>
      <c r="O33" s="88"/>
      <c r="P33" s="102"/>
    </row>
    <row r="34" spans="1:16" ht="49.5" customHeight="1" x14ac:dyDescent="0.25">
      <c r="A34" s="2"/>
      <c r="B34" s="2"/>
      <c r="C34" s="88"/>
      <c r="K34" s="2"/>
      <c r="L34" s="2"/>
      <c r="M34" s="2"/>
      <c r="N34" s="2"/>
      <c r="O34" s="2"/>
      <c r="P34" s="19"/>
    </row>
    <row r="35" spans="1:16" s="2" customFormat="1" ht="15" customHeight="1" x14ac:dyDescent="0.25">
      <c r="D35" s="102"/>
      <c r="E35" s="107"/>
      <c r="F35" s="107"/>
      <c r="G35" s="113"/>
      <c r="H35" s="113"/>
      <c r="I35" s="114"/>
      <c r="J35" s="49"/>
      <c r="P35" s="19"/>
    </row>
    <row r="36" spans="1:16" s="2" customFormat="1" ht="15" customHeight="1" x14ac:dyDescent="0.25">
      <c r="D36" s="102"/>
      <c r="E36" s="107"/>
      <c r="F36" s="107"/>
      <c r="G36" s="113"/>
      <c r="H36" s="113"/>
      <c r="I36" s="114"/>
      <c r="J36" s="49"/>
      <c r="P36" s="19"/>
    </row>
    <row r="37" spans="1:16" s="2" customFormat="1" ht="15" customHeight="1" x14ac:dyDescent="0.25">
      <c r="D37" s="19"/>
      <c r="E37" s="15"/>
      <c r="F37" s="15"/>
      <c r="J37" s="15"/>
      <c r="P37" s="19"/>
    </row>
    <row r="38" spans="1:16" s="2" customFormat="1" ht="15" customHeight="1" x14ac:dyDescent="0.25">
      <c r="D38" s="19"/>
      <c r="E38" s="15"/>
      <c r="F38" s="15"/>
      <c r="J38" s="15"/>
      <c r="P38" s="19"/>
    </row>
    <row r="39" spans="1:16" s="2" customFormat="1" ht="15" customHeight="1" x14ac:dyDescent="0.25">
      <c r="D39" s="19"/>
      <c r="E39" s="15"/>
      <c r="F39" s="15"/>
      <c r="J39" s="15"/>
      <c r="P39" s="19"/>
    </row>
    <row r="40" spans="1:16" s="2" customFormat="1" ht="15" customHeight="1" x14ac:dyDescent="0.25">
      <c r="D40" s="19"/>
      <c r="E40" s="15"/>
      <c r="F40" s="15"/>
      <c r="J40" s="15"/>
      <c r="P40" s="19"/>
    </row>
    <row r="41" spans="1:16" s="2" customFormat="1" ht="15" customHeight="1" x14ac:dyDescent="0.25">
      <c r="D41" s="19"/>
      <c r="E41" s="15"/>
      <c r="F41" s="15"/>
      <c r="J41" s="15"/>
      <c r="P41" s="19"/>
    </row>
    <row r="42" spans="1:16" s="2" customFormat="1" ht="15" customHeight="1" x14ac:dyDescent="0.25">
      <c r="D42" s="19"/>
      <c r="E42" s="15"/>
      <c r="F42" s="15"/>
      <c r="J42" s="15"/>
      <c r="P42" s="19"/>
    </row>
    <row r="43" spans="1:16" s="2" customFormat="1" ht="15" customHeight="1" x14ac:dyDescent="0.25">
      <c r="D43" s="19"/>
      <c r="E43" s="15"/>
      <c r="F43" s="15"/>
      <c r="J43" s="15"/>
      <c r="P43" s="19"/>
    </row>
    <row r="44" spans="1:16" s="2" customFormat="1" ht="15" customHeight="1" x14ac:dyDescent="0.25">
      <c r="D44" s="19"/>
      <c r="E44" s="15"/>
      <c r="F44" s="15"/>
      <c r="J44" s="15"/>
      <c r="P44" s="19"/>
    </row>
    <row r="45" spans="1:16" s="2" customFormat="1" ht="15" customHeight="1" x14ac:dyDescent="0.25">
      <c r="D45" s="19"/>
      <c r="E45" s="15"/>
      <c r="F45" s="15"/>
      <c r="J45" s="15"/>
      <c r="P45" s="19"/>
    </row>
    <row r="46" spans="1:16" s="2" customFormat="1" ht="15" customHeight="1" x14ac:dyDescent="0.25">
      <c r="D46" s="19"/>
      <c r="E46" s="15"/>
      <c r="F46" s="15"/>
      <c r="J46" s="15"/>
      <c r="P46" s="19"/>
    </row>
    <row r="47" spans="1:16" s="2" customFormat="1" ht="15" customHeight="1" x14ac:dyDescent="0.25">
      <c r="D47" s="19"/>
      <c r="E47" s="15"/>
      <c r="F47" s="15"/>
      <c r="J47" s="15"/>
      <c r="P47" s="19"/>
    </row>
    <row r="48" spans="1:16" s="2" customFormat="1" ht="15" customHeight="1" x14ac:dyDescent="0.25">
      <c r="D48" s="19"/>
      <c r="E48" s="15"/>
      <c r="F48" s="15"/>
      <c r="J48" s="15"/>
      <c r="P48" s="19"/>
    </row>
    <row r="49" spans="1:59" s="2" customFormat="1" ht="15" customHeight="1" x14ac:dyDescent="0.25">
      <c r="D49" s="19"/>
      <c r="E49" s="15"/>
      <c r="F49" s="15"/>
      <c r="J49" s="15"/>
      <c r="P49" s="19"/>
    </row>
    <row r="50" spans="1:59" s="2" customFormat="1" ht="15" customHeight="1" x14ac:dyDescent="0.25">
      <c r="D50" s="19"/>
      <c r="E50" s="15"/>
      <c r="F50" s="15"/>
      <c r="J50" s="15"/>
      <c r="P50" s="19"/>
    </row>
    <row r="51" spans="1:59" s="2" customFormat="1" ht="15" customHeight="1" x14ac:dyDescent="0.25">
      <c r="D51" s="19"/>
      <c r="E51" s="15"/>
      <c r="F51" s="15"/>
      <c r="J51" s="15"/>
      <c r="P51" s="19"/>
    </row>
    <row r="52" spans="1:59" s="2" customFormat="1" ht="15" customHeight="1" x14ac:dyDescent="0.25">
      <c r="B52" s="12"/>
      <c r="D52" s="19"/>
      <c r="E52" s="15"/>
      <c r="F52" s="15"/>
      <c r="J52" s="15"/>
      <c r="K52" s="12"/>
      <c r="P52" s="19"/>
    </row>
    <row r="53" spans="1:59" s="2" customFormat="1" ht="15" customHeight="1" x14ac:dyDescent="0.25">
      <c r="B53" s="12"/>
      <c r="D53" s="19"/>
      <c r="E53" s="15"/>
      <c r="F53" s="15"/>
      <c r="J53" s="15"/>
      <c r="K53" s="12"/>
      <c r="P53" s="19"/>
    </row>
    <row r="54" spans="1:59" s="2" customFormat="1" ht="15" customHeight="1" x14ac:dyDescent="0.25">
      <c r="B54" s="12"/>
      <c r="D54" s="19"/>
      <c r="E54" s="15"/>
      <c r="F54" s="15"/>
      <c r="J54" s="15"/>
      <c r="K54" s="12"/>
      <c r="L54" s="12"/>
      <c r="M54" s="12"/>
      <c r="N54" s="12"/>
      <c r="O54" s="12"/>
      <c r="P54" s="20"/>
    </row>
    <row r="55" spans="1:59" s="2" customFormat="1" ht="14.1" customHeight="1" x14ac:dyDescent="0.25">
      <c r="A55" s="12"/>
      <c r="B55" s="12"/>
      <c r="C55" s="12"/>
      <c r="D55" s="19"/>
      <c r="E55" s="15"/>
      <c r="F55" s="15"/>
      <c r="J55" s="15"/>
      <c r="K55" s="12"/>
      <c r="L55" s="12"/>
      <c r="M55" s="12"/>
      <c r="N55" s="12"/>
      <c r="O55" s="12"/>
      <c r="P55" s="20"/>
    </row>
    <row r="56" spans="1:59" s="2" customFormat="1" ht="14.1" customHeight="1" x14ac:dyDescent="0.25">
      <c r="A56" s="12"/>
      <c r="B56" s="12"/>
      <c r="C56" s="12"/>
      <c r="D56" s="19"/>
      <c r="E56" s="15"/>
      <c r="F56" s="15"/>
      <c r="J56" s="15"/>
      <c r="K56" s="12"/>
      <c r="L56" s="12"/>
      <c r="M56" s="12"/>
      <c r="N56" s="12"/>
      <c r="O56" s="12"/>
      <c r="P56" s="20"/>
    </row>
    <row r="57" spans="1:59" ht="14.1" customHeight="1" x14ac:dyDescent="0.25">
      <c r="C57" s="12"/>
      <c r="D57" s="20"/>
      <c r="E57" s="16"/>
      <c r="F57" s="16"/>
      <c r="G57" s="12"/>
      <c r="H57" s="12"/>
      <c r="I57" s="12"/>
      <c r="J57" s="16"/>
      <c r="K57" s="12"/>
      <c r="L57" s="12"/>
      <c r="M57" s="12"/>
      <c r="N57" s="12"/>
      <c r="O57" s="12"/>
      <c r="P57" s="20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59" ht="14.1" customHeight="1" x14ac:dyDescent="0.25">
      <c r="C58" s="12"/>
      <c r="D58" s="20"/>
      <c r="E58" s="16"/>
      <c r="F58" s="16"/>
      <c r="G58" s="12"/>
      <c r="H58" s="12"/>
      <c r="I58" s="12"/>
      <c r="J58" s="16"/>
      <c r="L58" s="12"/>
      <c r="M58" s="12"/>
      <c r="N58" s="12"/>
      <c r="O58" s="12"/>
      <c r="P58" s="20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59" ht="14.1" customHeight="1" x14ac:dyDescent="0.25">
      <c r="C59" s="12"/>
      <c r="D59" s="20"/>
      <c r="E59" s="16"/>
      <c r="F59" s="16"/>
      <c r="G59" s="12"/>
      <c r="H59" s="12"/>
      <c r="I59" s="12"/>
      <c r="J59" s="16"/>
      <c r="L59" s="12"/>
      <c r="M59" s="12"/>
      <c r="N59" s="12"/>
      <c r="O59" s="12"/>
      <c r="P59" s="20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0" spans="1:59" ht="14.1" customHeight="1" x14ac:dyDescent="0.25">
      <c r="C60" s="12"/>
      <c r="D60" s="20"/>
      <c r="E60" s="16"/>
      <c r="F60" s="16"/>
      <c r="G60" s="12"/>
      <c r="H60" s="12"/>
      <c r="I60" s="12"/>
      <c r="J60" s="16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</row>
    <row r="61" spans="1:59" ht="14.1" customHeight="1" x14ac:dyDescent="0.25">
      <c r="D61" s="20"/>
      <c r="E61" s="16"/>
      <c r="F61" s="16"/>
      <c r="G61" s="12"/>
      <c r="H61" s="12"/>
      <c r="I61" s="12"/>
      <c r="J61" s="16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</row>
    <row r="62" spans="1:59" ht="14.1" customHeight="1" x14ac:dyDescent="0.25">
      <c r="D62" s="20"/>
      <c r="E62" s="16"/>
      <c r="F62" s="16"/>
      <c r="G62" s="12"/>
      <c r="H62" s="12"/>
      <c r="I62" s="12"/>
      <c r="J62" s="16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3" spans="1:59" ht="14.1" customHeight="1" x14ac:dyDescent="0.25">
      <c r="Q63" s="115"/>
    </row>
    <row r="65" spans="17:17" ht="14.1" customHeight="1" x14ac:dyDescent="0.25">
      <c r="Q65" s="115"/>
    </row>
    <row r="67" spans="17:17" ht="14.1" customHeight="1" x14ac:dyDescent="0.25">
      <c r="Q67" s="115"/>
    </row>
    <row r="69" spans="17:17" ht="14.1" customHeight="1" x14ac:dyDescent="0.25">
      <c r="Q69" s="115"/>
    </row>
    <row r="71" spans="17:17" ht="14.1" customHeight="1" x14ac:dyDescent="0.25">
      <c r="Q71" s="115"/>
    </row>
    <row r="73" spans="17:17" ht="14.1" customHeight="1" x14ac:dyDescent="0.25">
      <c r="Q73" s="115"/>
    </row>
    <row r="75" spans="17:17" ht="14.1" customHeight="1" x14ac:dyDescent="0.25">
      <c r="Q75" s="115"/>
    </row>
    <row r="77" spans="17:17" ht="14.1" customHeight="1" x14ac:dyDescent="0.25">
      <c r="Q77" s="115"/>
    </row>
  </sheetData>
  <sheetProtection algorithmName="SHA-512" hashValue="XTzoBpOw6XEr/1KbqidLjIU/1CrBMXqZ3ZX7mNHxZKRG5aq5OFWDaZVY1nn73Kgb1byXXfEBK3xherKGfK9c4w==" saltValue="fvk0wZLYl1BiC0apZvKDiw==" spinCount="100000" sheet="1" objects="1" scenarios="1" sort="0"/>
  <mergeCells count="22">
    <mergeCell ref="L13:M13"/>
    <mergeCell ref="D2:H2"/>
    <mergeCell ref="B3:B4"/>
    <mergeCell ref="L3:O3"/>
    <mergeCell ref="L4:M4"/>
    <mergeCell ref="N4:O4"/>
    <mergeCell ref="L5:M5"/>
    <mergeCell ref="N5:O5"/>
    <mergeCell ref="L7:O7"/>
    <mergeCell ref="L8:M8"/>
    <mergeCell ref="N8:O8"/>
    <mergeCell ref="L9:M9"/>
    <mergeCell ref="L11:O11"/>
    <mergeCell ref="L24:O26"/>
    <mergeCell ref="D27:I28"/>
    <mergeCell ref="L27:O28"/>
    <mergeCell ref="L14:M14"/>
    <mergeCell ref="L15:M15"/>
    <mergeCell ref="L16:M16"/>
    <mergeCell ref="L18:O18"/>
    <mergeCell ref="O22:P22"/>
    <mergeCell ref="O23:P23"/>
  </mergeCells>
  <conditionalFormatting sqref="R2:BS26">
    <cfRule type="expression" dxfId="3" priority="1">
      <formula>IF(ISBLANK($A$1),TRUE,FALSE)</formula>
    </cfRule>
  </conditionalFormatting>
  <conditionalFormatting sqref="AJ4:BS26">
    <cfRule type="containsErrors" dxfId="2" priority="2">
      <formula>ISERROR(AJ4)</formula>
    </cfRule>
  </conditionalFormatting>
  <dataValidations count="2">
    <dataValidation type="list" showInputMessage="1" showErrorMessage="1" sqref="H5:H26">
      <formula1>$T$4:$T$11</formula1>
    </dataValidation>
    <dataValidation type="list" showInputMessage="1" showErrorMessage="1" sqref="H4">
      <formula1>$T$4:$T$9</formula1>
    </dataValidation>
  </dataValidations>
  <hyperlinks>
    <hyperlink ref="L27" r:id="rId1" display="https://youtu.be/myxUd_RfmoI"/>
  </hyperlinks>
  <printOptions horizontalCentered="1"/>
  <pageMargins left="0.5" right="0.5" top="0.5" bottom="0.7" header="0" footer="0.3"/>
  <pageSetup orientation="landscape" r:id="rId2"/>
  <headerFooter>
    <oddFooter>&amp;L&amp;8Printed &amp;D  &amp;T&amp;C&amp;8Pulaski County Schools&amp;R&amp;8Page &amp;P of &amp;N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77"/>
  <sheetViews>
    <sheetView showGridLines="0" zoomScaleNormal="100" workbookViewId="0"/>
  </sheetViews>
  <sheetFormatPr defaultColWidth="9.140625" defaultRowHeight="14.1" customHeight="1" x14ac:dyDescent="0.25"/>
  <cols>
    <col min="1" max="1" width="2.7109375" style="12" customWidth="1"/>
    <col min="2" max="2" width="113.5703125" style="12" customWidth="1"/>
    <col min="3" max="3" width="2.7109375" style="104" customWidth="1"/>
    <col min="4" max="4" width="6.42578125" style="106" customWidth="1"/>
    <col min="5" max="5" width="10.42578125" style="109" customWidth="1"/>
    <col min="6" max="6" width="7" style="109" customWidth="1"/>
    <col min="7" max="7" width="7" style="110" customWidth="1"/>
    <col min="8" max="8" width="8.42578125" style="110" customWidth="1"/>
    <col min="9" max="9" width="41.85546875" style="111" customWidth="1"/>
    <col min="10" max="10" width="2.7109375" style="112" customWidth="1"/>
    <col min="11" max="11" width="2.7109375" style="104" customWidth="1"/>
    <col min="12" max="12" width="14.42578125" style="104" customWidth="1"/>
    <col min="13" max="13" width="2" style="104" bestFit="1" customWidth="1"/>
    <col min="14" max="15" width="10.5703125" style="104" customWidth="1"/>
    <col min="16" max="16" width="2.5703125" style="106" customWidth="1"/>
    <col min="17" max="17" width="14" style="2" customWidth="1"/>
    <col min="18" max="18" width="8.140625" style="2" bestFit="1" customWidth="1"/>
    <col min="19" max="20" width="9.140625" style="2" customWidth="1"/>
    <col min="21" max="22" width="10.7109375" style="2" customWidth="1"/>
    <col min="23" max="35" width="9.140625" style="2" customWidth="1"/>
    <col min="36" max="48" width="9.140625" style="2"/>
    <col min="49" max="56" width="9.140625" style="2" customWidth="1"/>
    <col min="57" max="59" width="9.140625" style="2"/>
    <col min="60" max="16384" width="9.140625" style="12"/>
  </cols>
  <sheetData>
    <row r="1" spans="1:73" s="81" customFormat="1" ht="10.5" customHeight="1" x14ac:dyDescent="0.3">
      <c r="A1" s="1"/>
      <c r="B1" s="82"/>
      <c r="D1" s="83"/>
      <c r="E1" s="84"/>
      <c r="F1" s="84"/>
      <c r="G1" s="82"/>
      <c r="H1" s="82"/>
      <c r="I1" s="85"/>
      <c r="J1" s="86"/>
      <c r="M1" s="129"/>
      <c r="N1" s="83"/>
      <c r="O1" s="83"/>
      <c r="P1" s="83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U1" s="87"/>
    </row>
    <row r="2" spans="1:73" s="81" customFormat="1" ht="18.75" customHeight="1" x14ac:dyDescent="0.35">
      <c r="B2" s="79" t="s">
        <v>78</v>
      </c>
      <c r="D2" s="142" t="str">
        <f>IF($N$4="","",$N$4)</f>
        <v/>
      </c>
      <c r="E2" s="142"/>
      <c r="F2" s="142"/>
      <c r="G2" s="142"/>
      <c r="H2" s="142"/>
      <c r="I2" s="120" t="str">
        <f>IF($N$8="","",$N$8)</f>
        <v/>
      </c>
      <c r="J2" s="120"/>
      <c r="K2" s="121"/>
      <c r="L2" s="122"/>
      <c r="M2" s="122"/>
      <c r="N2" s="122"/>
      <c r="O2" s="28"/>
      <c r="P2" s="29"/>
      <c r="Q2" s="87"/>
      <c r="R2" s="11" t="s">
        <v>23</v>
      </c>
      <c r="S2" s="4"/>
      <c r="T2" s="4"/>
      <c r="U2" s="4"/>
      <c r="V2" s="4"/>
      <c r="W2" s="6"/>
      <c r="X2" s="68">
        <v>1</v>
      </c>
      <c r="Y2" s="68">
        <v>2</v>
      </c>
      <c r="Z2" s="68">
        <v>3</v>
      </c>
      <c r="AA2" s="68">
        <v>4</v>
      </c>
      <c r="AB2" s="69">
        <v>5</v>
      </c>
      <c r="AC2" s="70">
        <v>6</v>
      </c>
      <c r="AD2" s="70">
        <v>7</v>
      </c>
      <c r="AE2" s="70">
        <v>8</v>
      </c>
      <c r="AF2" s="70">
        <v>9</v>
      </c>
      <c r="AG2" s="70">
        <v>10</v>
      </c>
      <c r="AH2" s="70">
        <v>11</v>
      </c>
      <c r="AI2" s="70">
        <v>12</v>
      </c>
      <c r="AJ2" s="65">
        <v>1</v>
      </c>
      <c r="AK2" s="66">
        <v>2</v>
      </c>
      <c r="AL2" s="66">
        <v>3</v>
      </c>
      <c r="AM2" s="66">
        <v>4</v>
      </c>
      <c r="AN2" s="67">
        <v>5</v>
      </c>
      <c r="AO2" s="67">
        <v>6</v>
      </c>
      <c r="AP2" s="67">
        <v>7</v>
      </c>
      <c r="AQ2" s="67">
        <v>8</v>
      </c>
      <c r="AR2" s="67">
        <v>9</v>
      </c>
      <c r="AS2" s="67">
        <v>10</v>
      </c>
      <c r="AT2" s="67">
        <v>11</v>
      </c>
      <c r="AU2" s="67">
        <v>12</v>
      </c>
      <c r="AV2" s="62">
        <v>1</v>
      </c>
      <c r="AW2" s="63">
        <v>2</v>
      </c>
      <c r="AX2" s="63">
        <v>3</v>
      </c>
      <c r="AY2" s="63">
        <v>4</v>
      </c>
      <c r="AZ2" s="64">
        <v>5</v>
      </c>
      <c r="BA2" s="62">
        <v>6</v>
      </c>
      <c r="BB2" s="62">
        <v>7</v>
      </c>
      <c r="BC2" s="62">
        <v>8</v>
      </c>
      <c r="BD2" s="62">
        <v>9</v>
      </c>
      <c r="BE2" s="62">
        <v>10</v>
      </c>
      <c r="BF2" s="62">
        <v>11</v>
      </c>
      <c r="BG2" s="62">
        <v>12</v>
      </c>
      <c r="BH2" s="58">
        <v>1</v>
      </c>
      <c r="BI2" s="59">
        <v>2</v>
      </c>
      <c r="BJ2" s="59">
        <v>3</v>
      </c>
      <c r="BK2" s="59">
        <v>4</v>
      </c>
      <c r="BL2" s="60">
        <v>5</v>
      </c>
      <c r="BM2" s="58">
        <v>6</v>
      </c>
      <c r="BN2" s="58">
        <v>7</v>
      </c>
      <c r="BO2" s="58">
        <v>8</v>
      </c>
      <c r="BP2" s="58">
        <v>9</v>
      </c>
      <c r="BQ2" s="58">
        <v>10</v>
      </c>
      <c r="BR2" s="58">
        <v>11</v>
      </c>
      <c r="BS2" s="58">
        <v>12</v>
      </c>
    </row>
    <row r="3" spans="1:73" s="2" customFormat="1" ht="18.75" customHeight="1" thickBot="1" x14ac:dyDescent="0.35">
      <c r="B3" s="156" t="str">
        <f>IF($N$4="","",IF($N$8="",$N$4,$N$4&amp;"  ("&amp;N8&amp;")"))</f>
        <v/>
      </c>
      <c r="C3" s="88"/>
      <c r="D3" s="89" t="s">
        <v>22</v>
      </c>
      <c r="E3" s="89" t="s">
        <v>20</v>
      </c>
      <c r="F3" s="89" t="s">
        <v>19</v>
      </c>
      <c r="G3" s="89" t="s">
        <v>21</v>
      </c>
      <c r="H3" s="90" t="s">
        <v>72</v>
      </c>
      <c r="I3" s="91" t="s">
        <v>18</v>
      </c>
      <c r="J3" s="92"/>
      <c r="K3" s="30"/>
      <c r="L3" s="157" t="s">
        <v>62</v>
      </c>
      <c r="M3" s="157"/>
      <c r="N3" s="157"/>
      <c r="O3" s="157"/>
      <c r="P3" s="31"/>
      <c r="Q3" s="18"/>
      <c r="R3" s="43">
        <v>0</v>
      </c>
      <c r="S3" s="44" t="s">
        <v>71</v>
      </c>
      <c r="T3" s="44" t="s">
        <v>65</v>
      </c>
      <c r="U3" s="44" t="s">
        <v>69</v>
      </c>
      <c r="V3" s="44" t="s">
        <v>70</v>
      </c>
      <c r="W3" s="45" t="s">
        <v>11</v>
      </c>
      <c r="X3" s="71" t="s">
        <v>5</v>
      </c>
      <c r="Y3" s="71" t="s">
        <v>6</v>
      </c>
      <c r="Z3" s="71" t="s">
        <v>7</v>
      </c>
      <c r="AA3" s="71" t="s">
        <v>8</v>
      </c>
      <c r="AB3" s="71" t="s">
        <v>9</v>
      </c>
      <c r="AC3" s="71" t="s">
        <v>10</v>
      </c>
      <c r="AD3" s="71" t="s">
        <v>36</v>
      </c>
      <c r="AE3" s="71" t="s">
        <v>26</v>
      </c>
      <c r="AF3" s="71" t="s">
        <v>28</v>
      </c>
      <c r="AG3" s="71" t="s">
        <v>30</v>
      </c>
      <c r="AH3" s="71" t="s">
        <v>32</v>
      </c>
      <c r="AI3" s="71" t="s">
        <v>34</v>
      </c>
      <c r="AJ3" s="50" t="s">
        <v>75</v>
      </c>
      <c r="AK3" s="50" t="s">
        <v>0</v>
      </c>
      <c r="AL3" s="50" t="s">
        <v>1</v>
      </c>
      <c r="AM3" s="50" t="s">
        <v>2</v>
      </c>
      <c r="AN3" s="50" t="s">
        <v>3</v>
      </c>
      <c r="AO3" s="50" t="s">
        <v>4</v>
      </c>
      <c r="AP3" s="50" t="s">
        <v>25</v>
      </c>
      <c r="AQ3" s="50" t="s">
        <v>27</v>
      </c>
      <c r="AR3" s="50" t="s">
        <v>29</v>
      </c>
      <c r="AS3" s="50" t="s">
        <v>31</v>
      </c>
      <c r="AT3" s="50" t="s">
        <v>33</v>
      </c>
      <c r="AU3" s="50" t="s">
        <v>35</v>
      </c>
      <c r="AV3" s="56" t="s">
        <v>77</v>
      </c>
      <c r="AW3" s="56" t="s">
        <v>13</v>
      </c>
      <c r="AX3" s="56" t="s">
        <v>14</v>
      </c>
      <c r="AY3" s="56" t="s">
        <v>15</v>
      </c>
      <c r="AZ3" s="56" t="s">
        <v>16</v>
      </c>
      <c r="BA3" s="56" t="s">
        <v>17</v>
      </c>
      <c r="BB3" s="56" t="s">
        <v>37</v>
      </c>
      <c r="BC3" s="56" t="s">
        <v>38</v>
      </c>
      <c r="BD3" s="56" t="s">
        <v>39</v>
      </c>
      <c r="BE3" s="56" t="s">
        <v>40</v>
      </c>
      <c r="BF3" s="56" t="s">
        <v>41</v>
      </c>
      <c r="BG3" s="56" t="s">
        <v>42</v>
      </c>
      <c r="BH3" s="54" t="s">
        <v>43</v>
      </c>
      <c r="BI3" s="54" t="s">
        <v>44</v>
      </c>
      <c r="BJ3" s="54" t="s">
        <v>45</v>
      </c>
      <c r="BK3" s="54" t="s">
        <v>46</v>
      </c>
      <c r="BL3" s="54" t="s">
        <v>47</v>
      </c>
      <c r="BM3" s="54" t="s">
        <v>48</v>
      </c>
      <c r="BN3" s="54" t="s">
        <v>49</v>
      </c>
      <c r="BO3" s="54" t="s">
        <v>50</v>
      </c>
      <c r="BP3" s="54" t="s">
        <v>51</v>
      </c>
      <c r="BQ3" s="54" t="s">
        <v>52</v>
      </c>
      <c r="BR3" s="54" t="s">
        <v>53</v>
      </c>
      <c r="BS3" s="54" t="s">
        <v>54</v>
      </c>
    </row>
    <row r="4" spans="1:73" s="2" customFormat="1" ht="18.75" customHeight="1" thickTop="1" thickBot="1" x14ac:dyDescent="0.3">
      <c r="B4" s="156"/>
      <c r="C4" s="88"/>
      <c r="D4" s="7">
        <v>0</v>
      </c>
      <c r="E4" s="8">
        <v>42590</v>
      </c>
      <c r="F4" s="5" t="str">
        <f>IFERROR(IF(COUNT(G$4:G4)=0,"",IF(H4="Hold",F3,IF(ISNUMBER(U4),G4,F3+V4))),"")</f>
        <v/>
      </c>
      <c r="G4" s="13"/>
      <c r="H4" s="26"/>
      <c r="I4" s="17"/>
      <c r="J4" s="93"/>
      <c r="K4" s="30"/>
      <c r="L4" s="145" t="s">
        <v>24</v>
      </c>
      <c r="M4" s="145"/>
      <c r="N4" s="147"/>
      <c r="O4" s="147"/>
      <c r="P4" s="32"/>
      <c r="Q4" s="18"/>
      <c r="R4" s="46">
        <v>1</v>
      </c>
      <c r="S4" s="47" t="e">
        <f t="shared" ref="S4:S26" si="0">IF(OR(ISTEXT($G4),ISBLANK($G4)),NA(),$G4)</f>
        <v>#N/A</v>
      </c>
      <c r="T4" s="52" t="s">
        <v>64</v>
      </c>
      <c r="U4" s="52" t="str">
        <f>IF(H4="30 Mins",$N$19,IF(H4="45 Mins",$N$20,IF(H4="60 Mins",$N$21,IF(H4="Alt 1",$N$22,IF(H4="Alt 2",$N$23,IF(H4="Alt 3",$N$24,IF(H4="Alt 4",$N$25,IF(H4="Alt 5",#REF!,IF(H4="Change",V3,"")))))))))</f>
        <v/>
      </c>
      <c r="V4" s="53" t="e">
        <f>IF(COUNT(U$4:U4)=0,NA(),IF(ISNUMBER(U4),U4,V3))</f>
        <v>#N/A</v>
      </c>
      <c r="W4" s="48" t="e">
        <f t="shared" ref="W4:W26" si="1">IF(ISNUMBER(U4),E4-3,NA())</f>
        <v>#N/A</v>
      </c>
      <c r="X4" s="72" t="str">
        <f>IF(AND(ISNUMBER($S4),COUNT($U$4:$U4)=X$2),$S4,"")</f>
        <v/>
      </c>
      <c r="Y4" s="72" t="str">
        <f>IF(AND(ISNUMBER($S4),COUNT($U$4:$U4)=Y$2),$S4,"")</f>
        <v/>
      </c>
      <c r="Z4" s="72" t="str">
        <f>IF(AND(ISNUMBER($S4),COUNT($U$4:$U4)=Z$2),$S4,"")</f>
        <v/>
      </c>
      <c r="AA4" s="72" t="str">
        <f>IF(AND(ISNUMBER($S4),COUNT($U$4:$U4)=AA$2),$S4,"")</f>
        <v/>
      </c>
      <c r="AB4" s="72" t="str">
        <f>IF(AND(ISNUMBER($S4),COUNT($U$4:$U4)=AB$2),$S4,"")</f>
        <v/>
      </c>
      <c r="AC4" s="72" t="str">
        <f>IF(AND(ISNUMBER($S4),COUNT($U$4:$U4)=AC$2),$S4,"")</f>
        <v/>
      </c>
      <c r="AD4" s="72" t="str">
        <f>IF(AND(ISNUMBER($S4),COUNT($U$4:$U4)=AD$2),$S4,"")</f>
        <v/>
      </c>
      <c r="AE4" s="72" t="str">
        <f>IF(AND(ISNUMBER($S4),COUNT($U$4:$U4)=AE$2),$S4,"")</f>
        <v/>
      </c>
      <c r="AF4" s="72" t="str">
        <f>IF(AND(ISNUMBER($S4),COUNT($U$4:$U4)=AF$2),$S4,"")</f>
        <v/>
      </c>
      <c r="AG4" s="72" t="str">
        <f>IF(AND(ISNUMBER($S4),COUNT($U$4:$U4)=AG$2),$S4,"")</f>
        <v/>
      </c>
      <c r="AH4" s="72" t="str">
        <f>IF(AND(ISNUMBER($S4),COUNT($U$4:$U4)=AH$2),$S4,"")</f>
        <v/>
      </c>
      <c r="AI4" s="72" t="str">
        <f>IF(AND(ISNUMBER($S4),COUNT($U$4:$U4)=AI$2),$S4,"")</f>
        <v/>
      </c>
      <c r="AJ4" s="51" t="e">
        <f>IFERROR(IF(COUNT($U$4:$U4)&lt;&gt;AJ$2,NA(),SLOPE(X$4:X$26,$R$4:$R$26)*($R4-COUNTIF(BH$4:BH4,"Hold"))+INTERCEPT(X$4:X$26,$R$4:$R$26)),NA())</f>
        <v>#N/A</v>
      </c>
      <c r="AK4" s="51" t="e">
        <f>IFERROR(IF(COUNT($U$4:$U4)&lt;&gt;AK$2,NA(),SLOPE(Y$4:Y$26,$R$4:$R$26)*($R4-COUNTIF(BI$4:BI4,"Hold"))+INTERCEPT(Y$4:Y$26,$R$4:$R$26)),NA())</f>
        <v>#N/A</v>
      </c>
      <c r="AL4" s="51" t="e">
        <f>IFERROR(IF(COUNT($U$4:$U4)&lt;&gt;AL$2,NA(),SLOPE(Z$4:Z$26,$R$4:$R$26)*($R4-COUNTIF(BJ$4:BJ4,"Hold"))+INTERCEPT(Z$4:Z$26,$R$4:$R$26)),NA())</f>
        <v>#N/A</v>
      </c>
      <c r="AM4" s="51" t="e">
        <f>IFERROR(IF(COUNT($U$4:$U4)&lt;&gt;AM$2,NA(),SLOPE(AA$4:AA$26,$R$4:$R$26)*($R4-COUNTIF(BK$4:BK4,"Hold"))+INTERCEPT(AA$4:AA$26,$R$4:$R$26)),NA())</f>
        <v>#N/A</v>
      </c>
      <c r="AN4" s="51" t="e">
        <f>IFERROR(IF(COUNT($U$4:$U4)&lt;&gt;AN$2,NA(),SLOPE(AB$4:AB$26,$R$4:$R$26)*($R4-COUNTIF(BL$4:BL4,"Hold"))+INTERCEPT(AB$4:AB$26,$R$4:$R$26)),NA())</f>
        <v>#N/A</v>
      </c>
      <c r="AO4" s="51" t="e">
        <f>IFERROR(IF(COUNT($U$4:$U4)&lt;&gt;AO$2,NA(),SLOPE(AC$4:AC$26,$R$4:$R$26)*($R4-COUNTIF(BM$4:BM4,"Hold"))+INTERCEPT(AC$4:AC$26,$R$4:$R$26)),NA())</f>
        <v>#N/A</v>
      </c>
      <c r="AP4" s="51" t="e">
        <f>IFERROR(IF(COUNT($U$4:$U4)&lt;&gt;AP$2,NA(),SLOPE(AD$4:AD$26,$R$4:$R$26)*($R4-COUNTIF(BN$4:BN4,"Hold"))+INTERCEPT(AD$4:AD$26,$R$4:$R$26)),NA())</f>
        <v>#N/A</v>
      </c>
      <c r="AQ4" s="51" t="e">
        <f>IFERROR(IF(COUNT($U$4:$U4)&lt;&gt;AQ$2,NA(),SLOPE(AE$4:AE$26,$R$4:$R$26)*($R4-COUNTIF(BO$4:BO4,"Hold"))+INTERCEPT(AE$4:AE$26,$R$4:$R$26)),NA())</f>
        <v>#N/A</v>
      </c>
      <c r="AR4" s="51" t="e">
        <f>IFERROR(IF(COUNT($U$4:$U4)&lt;&gt;AR$2,NA(),SLOPE(AF$4:AF$26,$R$4:$R$26)*($R4-COUNTIF(BP$4:BP4,"Hold"))+INTERCEPT(AF$4:AF$26,$R$4:$R$26)),NA())</f>
        <v>#N/A</v>
      </c>
      <c r="AS4" s="51" t="e">
        <f>IFERROR(IF(COUNT($U$4:$U4)&lt;&gt;AS$2,NA(),SLOPE(AG$4:AG$26,$R$4:$R$26)*($R4-COUNTIF(BQ$4:BQ4,"Hold"))+INTERCEPT(AG$4:AG$26,$R$4:$R$26)),NA())</f>
        <v>#N/A</v>
      </c>
      <c r="AT4" s="51" t="e">
        <f>IFERROR(IF(COUNT($U$4:$U4)&lt;&gt;AT$2,NA(),SLOPE(AH$4:AH$26,$R$4:$R$26)*($R4-COUNTIF(BR$4:BR4,"Hold"))+INTERCEPT(AH$4:AH$26,$R$4:$R$26)),NA())</f>
        <v>#N/A</v>
      </c>
      <c r="AU4" s="51" t="e">
        <f>IFERROR(IF(COUNT($U$4:$U4)&lt;&gt;AU$2,NA(),SLOPE(AI$4:AI$26,$R$4:$R$26)*($R4-COUNTIF(BS$4:BS4,"Hold"))+INTERCEPT(AI$4:AI$26,$R$4:$R$26)),NA())</f>
        <v>#N/A</v>
      </c>
      <c r="AV4" s="57" t="e">
        <f>IF(AND(ISNUMBER($U4),COUNT($U$4:$U4)=AV$2),$G4,IF($H4="Hold",AV3,IF(COUNT($U$4:$U4)=AV$2,$V4+AV3,NA())))</f>
        <v>#N/A</v>
      </c>
      <c r="AW4" s="57" t="e">
        <f>IF(AND(ISNUMBER($U4),COUNT($U$4:$U4)=AW$2),$G4,IF($H4="Hold",AW3,IF(COUNT($U$4:$U4)=AW$2,$V4+AW3,NA())))</f>
        <v>#N/A</v>
      </c>
      <c r="AX4" s="57" t="e">
        <f>IF(AND(ISNUMBER($U4),COUNT($U$4:$U4)=AX$2),$G4,IF($H4="Hold",AX3,IF(COUNT($U$4:$U4)=AX$2,$V4+AX3,NA())))</f>
        <v>#N/A</v>
      </c>
      <c r="AY4" s="57" t="e">
        <f>IF(AND(ISNUMBER($U4),COUNT($U$4:$U4)=AY$2),$G4,IF($H4="Hold",AY3,IF(COUNT($U$4:$U4)=AY$2,$V4+AY3,NA())))</f>
        <v>#N/A</v>
      </c>
      <c r="AZ4" s="57" t="e">
        <f>IF(AND(ISNUMBER($U4),COUNT($U$4:$U4)=AZ$2),$G4,IF($H4="Hold",AZ3,IF(COUNT($U$4:$U4)=AZ$2,$V4+AZ3,NA())))</f>
        <v>#N/A</v>
      </c>
      <c r="BA4" s="57" t="e">
        <f>IF(AND(ISNUMBER($U4),COUNT($U$4:$U4)=BA$2),$G4,IF($H4="Hold",BA3,IF(COUNT($U$4:$U4)=BA$2,$V4+BA3,NA())))</f>
        <v>#N/A</v>
      </c>
      <c r="BB4" s="57" t="e">
        <f>IF(AND(ISNUMBER($U4),COUNT($U$4:$U4)=BB$2),$G4,IF($H4="Hold",BB3,IF(COUNT($U$4:$U4)=BB$2,$V4+BB3,NA())))</f>
        <v>#N/A</v>
      </c>
      <c r="BC4" s="57" t="e">
        <f>IF(AND(ISNUMBER($U4),COUNT($U$4:$U4)=BC$2),$G4,IF($H4="Hold",BC3,IF(COUNT($U$4:$U4)=BC$2,$V4+BC3,NA())))</f>
        <v>#N/A</v>
      </c>
      <c r="BD4" s="57" t="e">
        <f>IF(AND(ISNUMBER($U4),COUNT($U$4:$U4)=BD$2),$G4,IF($H4="Hold",BD3,IF(COUNT($U$4:$U4)=BD$2,$V4+BD3,NA())))</f>
        <v>#N/A</v>
      </c>
      <c r="BE4" s="57" t="e">
        <f>IF(AND(ISNUMBER($U4),COUNT($U$4:$U4)=BE$2),$G4,IF($H4="Hold",BE3,IF(COUNT($U$4:$U4)=BE$2,$V4+BE3,NA())))</f>
        <v>#N/A</v>
      </c>
      <c r="BF4" s="57" t="e">
        <f>IF(AND(ISNUMBER($U4),COUNT($U$4:$U4)=BF$2),$G4,IF($H4="Hold",BF3,IF(COUNT($U$4:$U4)=BF$2,$V4+BF3,NA())))</f>
        <v>#N/A</v>
      </c>
      <c r="BG4" s="57" t="e">
        <f>IF(AND(ISNUMBER($U4),COUNT($U$4:$U4)=BG$2),$G4,IF($H4="Hold",BG3,IF(COUNT($U$4:$U4)=BG$2,$V4+BG3,NA())))</f>
        <v>#N/A</v>
      </c>
      <c r="BH4" s="55" t="e">
        <f>IF(AND(COUNT($U$4:$U4)=BH$2,$H4="Hold"),"Hold",NA())</f>
        <v>#N/A</v>
      </c>
      <c r="BI4" s="55" t="e">
        <f>IF(AND(COUNT($U$4:$U4)=BI$2,$H4="Hold"),"Hold",NA())</f>
        <v>#N/A</v>
      </c>
      <c r="BJ4" s="55" t="e">
        <f>IF(AND(COUNT($U$4:$U4)=BJ$2,$H4="Hold"),"Hold",NA())</f>
        <v>#N/A</v>
      </c>
      <c r="BK4" s="55" t="e">
        <f>IF(AND(COUNT($U$4:$U4)=BK$2,$H4="Hold"),"Hold",NA())</f>
        <v>#N/A</v>
      </c>
      <c r="BL4" s="55" t="e">
        <f>IF(AND(COUNT($U$4:$U4)=BL$2,$H4="Hold"),"Hold",NA())</f>
        <v>#N/A</v>
      </c>
      <c r="BM4" s="55" t="e">
        <f>IF(AND(COUNT($U$4:$U4)=BM$2,$H4="Hold"),"Hold",NA())</f>
        <v>#N/A</v>
      </c>
      <c r="BN4" s="55" t="e">
        <f>IF(AND(COUNT($U$4:$U4)=BN$2,$H4="Hold"),"Hold",NA())</f>
        <v>#N/A</v>
      </c>
      <c r="BO4" s="55" t="e">
        <f>IF(AND(COUNT($U$4:$U4)=BO$2,$H4="Hold"),"Hold",NA())</f>
        <v>#N/A</v>
      </c>
      <c r="BP4" s="55" t="e">
        <f>IF(AND(COUNT($U$4:$U4)=BP$2,$H4="Hold"),"Hold",NA())</f>
        <v>#N/A</v>
      </c>
      <c r="BQ4" s="55" t="e">
        <f>IF(AND(COUNT($U$4:$U4)=BQ$2,$H4="Hold"),"Hold",NA())</f>
        <v>#N/A</v>
      </c>
      <c r="BR4" s="55" t="e">
        <f>IF(AND(COUNT($U$4:$U4)=BR$2,$H4="Hold"),"Hold",NA())</f>
        <v>#N/A</v>
      </c>
      <c r="BS4" s="55" t="e">
        <f>IF(AND(COUNT($U$4:$U4)=BS$2,$H4="Hold"),"Hold",NA())</f>
        <v>#N/A</v>
      </c>
    </row>
    <row r="5" spans="1:73" s="2" customFormat="1" ht="18.75" customHeight="1" thickTop="1" thickBot="1" x14ac:dyDescent="0.3">
      <c r="B5" s="21"/>
      <c r="C5" s="88"/>
      <c r="D5" s="9">
        <f>D4+2</f>
        <v>2</v>
      </c>
      <c r="E5" s="10">
        <f>E4+14</f>
        <v>42604</v>
      </c>
      <c r="F5" s="5" t="str">
        <f>IFERROR(IF(COUNT(G$4:G5)=0,"",IF(H5="Hold",F4,IF(ISNUMBER(U5),G5,F4+V5))),"")</f>
        <v/>
      </c>
      <c r="G5" s="13"/>
      <c r="H5" s="27"/>
      <c r="I5" s="17"/>
      <c r="J5" s="93"/>
      <c r="K5" s="30"/>
      <c r="L5" s="144" t="s">
        <v>12</v>
      </c>
      <c r="M5" s="144"/>
      <c r="N5" s="159"/>
      <c r="O5" s="159"/>
      <c r="P5" s="33"/>
      <c r="R5" s="46">
        <v>2</v>
      </c>
      <c r="S5" s="47" t="e">
        <f t="shared" si="0"/>
        <v>#N/A</v>
      </c>
      <c r="T5" s="47" t="s">
        <v>55</v>
      </c>
      <c r="U5" s="52" t="str">
        <f>IF(H5="30 Mins",$N$19,IF(H5="45 Mins",$N$20,IF(H5="60 Mins",$N$21,IF(H5="Alt 1",$N$22,IF(H5="Alt 2",$N$23,IF(H5="Alt 3",$N$24,IF(H5="Alt 4",$N$25,IF(H5="Alt 5",#REF!,IF(H5="Change",V4,"")))))))))</f>
        <v/>
      </c>
      <c r="V5" s="53" t="e">
        <f>IF(COUNT(U$4:U5)=0,NA(),IF(ISNUMBER(U5),U5,V4))</f>
        <v>#N/A</v>
      </c>
      <c r="W5" s="48" t="e">
        <f t="shared" si="1"/>
        <v>#N/A</v>
      </c>
      <c r="X5" s="72" t="str">
        <f>IF(AND(ISNUMBER($S5),COUNT($U$4:$U5)=X$2),$S5,"")</f>
        <v/>
      </c>
      <c r="Y5" s="72" t="str">
        <f>IF(AND(ISNUMBER($S5),COUNT($U$4:$U5)=Y$2),$S5,"")</f>
        <v/>
      </c>
      <c r="Z5" s="72" t="str">
        <f>IF(AND(ISNUMBER($S5),COUNT($U$4:$U5)=Z$2),$S5,"")</f>
        <v/>
      </c>
      <c r="AA5" s="72" t="str">
        <f>IF(AND(ISNUMBER($S5),COUNT($U$4:$U5)=AA$2),$S5,"")</f>
        <v/>
      </c>
      <c r="AB5" s="72" t="str">
        <f>IF(AND(ISNUMBER($S5),COUNT($U$4:$U5)=AB$2),$S5,"")</f>
        <v/>
      </c>
      <c r="AC5" s="72" t="str">
        <f>IF(AND(ISNUMBER($S5),COUNT($U$4:$U5)=AC$2),$S5,"")</f>
        <v/>
      </c>
      <c r="AD5" s="72" t="str">
        <f>IF(AND(ISNUMBER($S5),COUNT($U$4:$U5)=AD$2),$S5,"")</f>
        <v/>
      </c>
      <c r="AE5" s="72" t="str">
        <f>IF(AND(ISNUMBER($S5),COUNT($U$4:$U5)=AE$2),$S5,"")</f>
        <v/>
      </c>
      <c r="AF5" s="72" t="str">
        <f>IF(AND(ISNUMBER($S5),COUNT($U$4:$U5)=AF$2),$S5,"")</f>
        <v/>
      </c>
      <c r="AG5" s="72" t="str">
        <f>IF(AND(ISNUMBER($S5),COUNT($U$4:$U5)=AG$2),$S5,"")</f>
        <v/>
      </c>
      <c r="AH5" s="72" t="str">
        <f>IF(AND(ISNUMBER($S5),COUNT($U$4:$U5)=AH$2),$S5,"")</f>
        <v/>
      </c>
      <c r="AI5" s="72" t="str">
        <f>IF(AND(ISNUMBER($S5),COUNT($U$4:$U5)=AI$2),$S5,"")</f>
        <v/>
      </c>
      <c r="AJ5" s="51" t="e">
        <f>IFERROR(IF(COUNT($U$4:$U5)&lt;&gt;AJ$2,NA(),SLOPE(X$4:X$26,$R$4:$R$26)*($R5-COUNTIF(BH$4:BH5,"Hold"))+INTERCEPT(X$4:X$26,$R$4:$R$26)),NA())</f>
        <v>#N/A</v>
      </c>
      <c r="AK5" s="51" t="e">
        <f>IFERROR(IF(COUNT($U$4:$U5)&lt;&gt;AK$2,NA(),SLOPE(Y$4:Y$26,$R$4:$R$26)*($R5-COUNTIF(BI$4:BI5,"Hold"))+INTERCEPT(Y$4:Y$26,$R$4:$R$26)),NA())</f>
        <v>#N/A</v>
      </c>
      <c r="AL5" s="51" t="e">
        <f>IFERROR(IF(COUNT($U$4:$U5)&lt;&gt;AL$2,NA(),SLOPE(Z$4:Z$26,$R$4:$R$26)*($R5-COUNTIF(BJ$4:BJ5,"Hold"))+INTERCEPT(Z$4:Z$26,$R$4:$R$26)),NA())</f>
        <v>#N/A</v>
      </c>
      <c r="AM5" s="51" t="e">
        <f>IFERROR(IF(COUNT($U$4:$U5)&lt;&gt;AM$2,NA(),SLOPE(AA$4:AA$26,$R$4:$R$26)*($R5-COUNTIF(BK$4:BK5,"Hold"))+INTERCEPT(AA$4:AA$26,$R$4:$R$26)),NA())</f>
        <v>#N/A</v>
      </c>
      <c r="AN5" s="51" t="e">
        <f>IFERROR(IF(COUNT($U$4:$U5)&lt;&gt;AN$2,NA(),SLOPE(AB$4:AB$26,$R$4:$R$26)*($R5-COUNTIF(BL$4:BL5,"Hold"))+INTERCEPT(AB$4:AB$26,$R$4:$R$26)),NA())</f>
        <v>#N/A</v>
      </c>
      <c r="AO5" s="51" t="e">
        <f>IFERROR(IF(COUNT($U$4:$U5)&lt;&gt;AO$2,NA(),SLOPE(AC$4:AC$26,$R$4:$R$26)*($R5-COUNTIF(BM$4:BM5,"Hold"))+INTERCEPT(AC$4:AC$26,$R$4:$R$26)),NA())</f>
        <v>#N/A</v>
      </c>
      <c r="AP5" s="51" t="e">
        <f>IFERROR(IF(COUNT($U$4:$U5)&lt;&gt;AP$2,NA(),SLOPE(AD$4:AD$26,$R$4:$R$26)*($R5-COUNTIF(BN$4:BN5,"Hold"))+INTERCEPT(AD$4:AD$26,$R$4:$R$26)),NA())</f>
        <v>#N/A</v>
      </c>
      <c r="AQ5" s="51" t="e">
        <f>IFERROR(IF(COUNT($U$4:$U5)&lt;&gt;AQ$2,NA(),SLOPE(AE$4:AE$26,$R$4:$R$26)*($R5-COUNTIF(BO$4:BO5,"Hold"))+INTERCEPT(AE$4:AE$26,$R$4:$R$26)),NA())</f>
        <v>#N/A</v>
      </c>
      <c r="AR5" s="51" t="e">
        <f>IFERROR(IF(COUNT($U$4:$U5)&lt;&gt;AR$2,NA(),SLOPE(AF$4:AF$26,$R$4:$R$26)*($R5-COUNTIF(BP$4:BP5,"Hold"))+INTERCEPT(AF$4:AF$26,$R$4:$R$26)),NA())</f>
        <v>#N/A</v>
      </c>
      <c r="AS5" s="51" t="e">
        <f>IFERROR(IF(COUNT($U$4:$U5)&lt;&gt;AS$2,NA(),SLOPE(AG$4:AG$26,$R$4:$R$26)*($R5-COUNTIF(BQ$4:BQ5,"Hold"))+INTERCEPT(AG$4:AG$26,$R$4:$R$26)),NA())</f>
        <v>#N/A</v>
      </c>
      <c r="AT5" s="51" t="e">
        <f>IFERROR(IF(COUNT($U$4:$U5)&lt;&gt;AT$2,NA(),SLOPE(AH$4:AH$26,$R$4:$R$26)*($R5-COUNTIF(BR$4:BR5,"Hold"))+INTERCEPT(AH$4:AH$26,$R$4:$R$26)),NA())</f>
        <v>#N/A</v>
      </c>
      <c r="AU5" s="51" t="e">
        <f>IFERROR(IF(COUNT($U$4:$U5)&lt;&gt;AU$2,NA(),SLOPE(AI$4:AI$26,$R$4:$R$26)*($R5-COUNTIF(BS$4:BS5,"Hold"))+INTERCEPT(AI$4:AI$26,$R$4:$R$26)),NA())</f>
        <v>#N/A</v>
      </c>
      <c r="AV5" s="57" t="e">
        <f>IF(AND(ISNUMBER($U5),COUNT($U$4:$U5)=AV$2),$G5,IF($H5="Hold",AV4,IF(COUNT($U$4:$U5)=AV$2,$V5+AV4,NA())))</f>
        <v>#N/A</v>
      </c>
      <c r="AW5" s="57" t="e">
        <f>IF(AND(ISNUMBER($U5),COUNT($U$4:$U5)=AW$2),$G5,IF($H5="Hold",AW4,IF(COUNT($U$4:$U5)=AW$2,$V5+AW4,NA())))</f>
        <v>#N/A</v>
      </c>
      <c r="AX5" s="57" t="e">
        <f>IF(AND(ISNUMBER($U5),COUNT($U$4:$U5)=AX$2),$G5,IF($H5="Hold",AX4,IF(COUNT($U$4:$U5)=AX$2,$V5+AX4,NA())))</f>
        <v>#N/A</v>
      </c>
      <c r="AY5" s="57" t="e">
        <f>IF(AND(ISNUMBER($U5),COUNT($U$4:$U5)=AY$2),$G5,IF($H5="Hold",AY4,IF(COUNT($U$4:$U5)=AY$2,$V5+AY4,NA())))</f>
        <v>#N/A</v>
      </c>
      <c r="AZ5" s="57" t="e">
        <f>IF(AND(ISNUMBER($U5),COUNT($U$4:$U5)=AZ$2),$G5,IF($H5="Hold",AZ4,IF(COUNT($U$4:$U5)=AZ$2,$V5+AZ4,NA())))</f>
        <v>#N/A</v>
      </c>
      <c r="BA5" s="57" t="e">
        <f>IF(AND(ISNUMBER($U5),COUNT($U$4:$U5)=BA$2),$G5,IF($H5="Hold",BA4,IF(COUNT($U$4:$U5)=BA$2,$V5+BA4,NA())))</f>
        <v>#N/A</v>
      </c>
      <c r="BB5" s="57" t="e">
        <f>IF(AND(ISNUMBER($U5),COUNT($U$4:$U5)=BB$2),$G5,IF($H5="Hold",BB4,IF(COUNT($U$4:$U5)=BB$2,$V5+BB4,NA())))</f>
        <v>#N/A</v>
      </c>
      <c r="BC5" s="57" t="e">
        <f>IF(AND(ISNUMBER($U5),COUNT($U$4:$U5)=BC$2),$G5,IF($H5="Hold",BC4,IF(COUNT($U$4:$U5)=BC$2,$V5+BC4,NA())))</f>
        <v>#N/A</v>
      </c>
      <c r="BD5" s="57" t="e">
        <f>IF(AND(ISNUMBER($U5),COUNT($U$4:$U5)=BD$2),$G5,IF($H5="Hold",BD4,IF(COUNT($U$4:$U5)=BD$2,$V5+BD4,NA())))</f>
        <v>#N/A</v>
      </c>
      <c r="BE5" s="57" t="e">
        <f>IF(AND(ISNUMBER($U5),COUNT($U$4:$U5)=BE$2),$G5,IF($H5="Hold",BE4,IF(COUNT($U$4:$U5)=BE$2,$V5+BE4,NA())))</f>
        <v>#N/A</v>
      </c>
      <c r="BF5" s="57" t="e">
        <f>IF(AND(ISNUMBER($U5),COUNT($U$4:$U5)=BF$2),$G5,IF($H5="Hold",BF4,IF(COUNT($U$4:$U5)=BF$2,$V5+BF4,NA())))</f>
        <v>#N/A</v>
      </c>
      <c r="BG5" s="57" t="e">
        <f>IF(AND(ISNUMBER($U5),COUNT($U$4:$U5)=BG$2),$G5,IF($H5="Hold",BG4,IF(COUNT($U$4:$U5)=BG$2,$V5+BG4,NA())))</f>
        <v>#N/A</v>
      </c>
      <c r="BH5" s="55" t="e">
        <f>IF(AND(COUNT($U$4:$U5)=BH$2,$H5="Hold"),"Hold",NA())</f>
        <v>#N/A</v>
      </c>
      <c r="BI5" s="55" t="e">
        <f>IF(AND(COUNT($U$4:$U5)=BI$2,$H5="Hold"),"Hold",NA())</f>
        <v>#N/A</v>
      </c>
      <c r="BJ5" s="55" t="e">
        <f>IF(AND(COUNT($U$4:$U5)=BJ$2,$H5="Hold"),"Hold",NA())</f>
        <v>#N/A</v>
      </c>
      <c r="BK5" s="55" t="e">
        <f>IF(AND(COUNT($U$4:$U5)=BK$2,$H5="Hold"),"Hold",NA())</f>
        <v>#N/A</v>
      </c>
      <c r="BL5" s="55" t="e">
        <f>IF(AND(COUNT($U$4:$U5)=BL$2,$H5="Hold"),"Hold",NA())</f>
        <v>#N/A</v>
      </c>
      <c r="BM5" s="55" t="e">
        <f>IF(AND(COUNT($U$4:$U5)=BM$2,$H5="Hold"),"Hold",NA())</f>
        <v>#N/A</v>
      </c>
      <c r="BN5" s="55" t="e">
        <f>IF(AND(COUNT($U$4:$U5)=BN$2,$H5="Hold"),"Hold",NA())</f>
        <v>#N/A</v>
      </c>
      <c r="BO5" s="55" t="e">
        <f>IF(AND(COUNT($U$4:$U5)=BO$2,$H5="Hold"),"Hold",NA())</f>
        <v>#N/A</v>
      </c>
      <c r="BP5" s="55" t="e">
        <f>IF(AND(COUNT($U$4:$U5)=BP$2,$H5="Hold"),"Hold",NA())</f>
        <v>#N/A</v>
      </c>
      <c r="BQ5" s="55" t="e">
        <f>IF(AND(COUNT($U$4:$U5)=BQ$2,$H5="Hold"),"Hold",NA())</f>
        <v>#N/A</v>
      </c>
      <c r="BR5" s="55" t="e">
        <f>IF(AND(COUNT($U$4:$U5)=BR$2,$H5="Hold"),"Hold",NA())</f>
        <v>#N/A</v>
      </c>
      <c r="BS5" s="55" t="e">
        <f>IF(AND(COUNT($U$4:$U5)=BS$2,$H5="Hold"),"Hold",NA())</f>
        <v>#N/A</v>
      </c>
    </row>
    <row r="6" spans="1:73" s="94" customFormat="1" ht="18.75" customHeight="1" thickTop="1" x14ac:dyDescent="0.25">
      <c r="B6" s="22"/>
      <c r="C6" s="95"/>
      <c r="D6" s="9">
        <f t="shared" ref="D6:D26" si="2">D5+2</f>
        <v>4</v>
      </c>
      <c r="E6" s="10">
        <f t="shared" ref="E6:E26" si="3">E5+14</f>
        <v>42618</v>
      </c>
      <c r="F6" s="5" t="str">
        <f>IFERROR(IF(COUNT(G$4:G6)=0,"",IF(H6="Hold",F5,IF(ISNUMBER(U6),G6,F5+V6))),"")</f>
        <v/>
      </c>
      <c r="G6" s="13"/>
      <c r="H6" s="27"/>
      <c r="I6" s="17"/>
      <c r="J6" s="93"/>
      <c r="K6" s="34"/>
      <c r="L6" s="74"/>
      <c r="M6" s="74"/>
      <c r="N6" s="75"/>
      <c r="O6" s="75"/>
      <c r="P6" s="35"/>
      <c r="R6" s="46">
        <v>3</v>
      </c>
      <c r="S6" s="47" t="e">
        <f t="shared" si="0"/>
        <v>#N/A</v>
      </c>
      <c r="T6" s="47" t="s">
        <v>66</v>
      </c>
      <c r="U6" s="52" t="str">
        <f>IF(H6="30 Mins",$N$19,IF(H6="45 Mins",$N$20,IF(H6="60 Mins",$N$21,IF(H6="Alt 1",$N$22,IF(H6="Alt 2",$N$23,IF(H6="Alt 3",$N$24,IF(H6="Alt 4",$N$25,IF(H6="Alt 5",#REF!,IF(H6="Change",V5,"")))))))))</f>
        <v/>
      </c>
      <c r="V6" s="53" t="e">
        <f>IF(COUNT(U$4:U6)=0,NA(),IF(ISNUMBER(U6),U6,V5))</f>
        <v>#N/A</v>
      </c>
      <c r="W6" s="48" t="e">
        <f t="shared" si="1"/>
        <v>#N/A</v>
      </c>
      <c r="X6" s="72" t="str">
        <f>IF(AND(ISNUMBER($S6),COUNT($U$4:$U6)=X$2),$S6,"")</f>
        <v/>
      </c>
      <c r="Y6" s="72" t="str">
        <f>IF(AND(ISNUMBER($S6),COUNT($U$4:$U6)=Y$2),$S6,"")</f>
        <v/>
      </c>
      <c r="Z6" s="72" t="str">
        <f>IF(AND(ISNUMBER($S6),COUNT($U$4:$U6)=Z$2),$S6,"")</f>
        <v/>
      </c>
      <c r="AA6" s="72" t="str">
        <f>IF(AND(ISNUMBER($S6),COUNT($U$4:$U6)=AA$2),$S6,"")</f>
        <v/>
      </c>
      <c r="AB6" s="72" t="str">
        <f>IF(AND(ISNUMBER($S6),COUNT($U$4:$U6)=AB$2),$S6,"")</f>
        <v/>
      </c>
      <c r="AC6" s="72" t="str">
        <f>IF(AND(ISNUMBER($S6),COUNT($U$4:$U6)=AC$2),$S6,"")</f>
        <v/>
      </c>
      <c r="AD6" s="72" t="str">
        <f>IF(AND(ISNUMBER($S6),COUNT($U$4:$U6)=AD$2),$S6,"")</f>
        <v/>
      </c>
      <c r="AE6" s="72" t="str">
        <f>IF(AND(ISNUMBER($S6),COUNT($U$4:$U6)=AE$2),$S6,"")</f>
        <v/>
      </c>
      <c r="AF6" s="72" t="str">
        <f>IF(AND(ISNUMBER($S6),COUNT($U$4:$U6)=AF$2),$S6,"")</f>
        <v/>
      </c>
      <c r="AG6" s="72" t="str">
        <f>IF(AND(ISNUMBER($S6),COUNT($U$4:$U6)=AG$2),$S6,"")</f>
        <v/>
      </c>
      <c r="AH6" s="72" t="str">
        <f>IF(AND(ISNUMBER($S6),COUNT($U$4:$U6)=AH$2),$S6,"")</f>
        <v/>
      </c>
      <c r="AI6" s="72" t="str">
        <f>IF(AND(ISNUMBER($S6),COUNT($U$4:$U6)=AI$2),$S6,"")</f>
        <v/>
      </c>
      <c r="AJ6" s="51" t="e">
        <f>IFERROR(IF(COUNT($U$4:$U6)&lt;&gt;AJ$2,NA(),SLOPE(X$4:X$26,$R$4:$R$26)*($R6-COUNTIF(BH$4:BH6,"Hold"))+INTERCEPT(X$4:X$26,$R$4:$R$26)),NA())</f>
        <v>#N/A</v>
      </c>
      <c r="AK6" s="51" t="e">
        <f>IFERROR(IF(COUNT($U$4:$U6)&lt;&gt;AK$2,NA(),SLOPE(Y$4:Y$26,$R$4:$R$26)*($R6-COUNTIF(BI$4:BI6,"Hold"))+INTERCEPT(Y$4:Y$26,$R$4:$R$26)),NA())</f>
        <v>#N/A</v>
      </c>
      <c r="AL6" s="51" t="e">
        <f>IFERROR(IF(COUNT($U$4:$U6)&lt;&gt;AL$2,NA(),SLOPE(Z$4:Z$26,$R$4:$R$26)*($R6-COUNTIF(BJ$4:BJ6,"Hold"))+INTERCEPT(Z$4:Z$26,$R$4:$R$26)),NA())</f>
        <v>#N/A</v>
      </c>
      <c r="AM6" s="51" t="e">
        <f>IFERROR(IF(COUNT($U$4:$U6)&lt;&gt;AM$2,NA(),SLOPE(AA$4:AA$26,$R$4:$R$26)*($R6-COUNTIF(BK$4:BK6,"Hold"))+INTERCEPT(AA$4:AA$26,$R$4:$R$26)),NA())</f>
        <v>#N/A</v>
      </c>
      <c r="AN6" s="51" t="e">
        <f>IFERROR(IF(COUNT($U$4:$U6)&lt;&gt;AN$2,NA(),SLOPE(AB$4:AB$26,$R$4:$R$26)*($R6-COUNTIF(BL$4:BL6,"Hold"))+INTERCEPT(AB$4:AB$26,$R$4:$R$26)),NA())</f>
        <v>#N/A</v>
      </c>
      <c r="AO6" s="51" t="e">
        <f>IFERROR(IF(COUNT($U$4:$U6)&lt;&gt;AO$2,NA(),SLOPE(AC$4:AC$26,$R$4:$R$26)*($R6-COUNTIF(BM$4:BM6,"Hold"))+INTERCEPT(AC$4:AC$26,$R$4:$R$26)),NA())</f>
        <v>#N/A</v>
      </c>
      <c r="AP6" s="51" t="e">
        <f>IFERROR(IF(COUNT($U$4:$U6)&lt;&gt;AP$2,NA(),SLOPE(AD$4:AD$26,$R$4:$R$26)*($R6-COUNTIF(BN$4:BN6,"Hold"))+INTERCEPT(AD$4:AD$26,$R$4:$R$26)),NA())</f>
        <v>#N/A</v>
      </c>
      <c r="AQ6" s="51" t="e">
        <f>IFERROR(IF(COUNT($U$4:$U6)&lt;&gt;AQ$2,NA(),SLOPE(AE$4:AE$26,$R$4:$R$26)*($R6-COUNTIF(BO$4:BO6,"Hold"))+INTERCEPT(AE$4:AE$26,$R$4:$R$26)),NA())</f>
        <v>#N/A</v>
      </c>
      <c r="AR6" s="51" t="e">
        <f>IFERROR(IF(COUNT($U$4:$U6)&lt;&gt;AR$2,NA(),SLOPE(AF$4:AF$26,$R$4:$R$26)*($R6-COUNTIF(BP$4:BP6,"Hold"))+INTERCEPT(AF$4:AF$26,$R$4:$R$26)),NA())</f>
        <v>#N/A</v>
      </c>
      <c r="AS6" s="51" t="e">
        <f>IFERROR(IF(COUNT($U$4:$U6)&lt;&gt;AS$2,NA(),SLOPE(AG$4:AG$26,$R$4:$R$26)*($R6-COUNTIF(BQ$4:BQ6,"Hold"))+INTERCEPT(AG$4:AG$26,$R$4:$R$26)),NA())</f>
        <v>#N/A</v>
      </c>
      <c r="AT6" s="51" t="e">
        <f>IFERROR(IF(COUNT($U$4:$U6)&lt;&gt;AT$2,NA(),SLOPE(AH$4:AH$26,$R$4:$R$26)*($R6-COUNTIF(BR$4:BR6,"Hold"))+INTERCEPT(AH$4:AH$26,$R$4:$R$26)),NA())</f>
        <v>#N/A</v>
      </c>
      <c r="AU6" s="51" t="e">
        <f>IFERROR(IF(COUNT($U$4:$U6)&lt;&gt;AU$2,NA(),SLOPE(AI$4:AI$26,$R$4:$R$26)*($R6-COUNTIF(BS$4:BS6,"Hold"))+INTERCEPT(AI$4:AI$26,$R$4:$R$26)),NA())</f>
        <v>#N/A</v>
      </c>
      <c r="AV6" s="57" t="e">
        <f>IF(AND(ISNUMBER($U6),COUNT($U$4:$U6)=AV$2),$G6,IF($H6="Hold",AV5,IF(COUNT($U$4:$U6)=AV$2,$V6+AV5,NA())))</f>
        <v>#N/A</v>
      </c>
      <c r="AW6" s="57" t="e">
        <f>IF(AND(ISNUMBER($U6),COUNT($U$4:$U6)=AW$2),$G6,IF($H6="Hold",AW5,IF(COUNT($U$4:$U6)=AW$2,$V6+AW5,NA())))</f>
        <v>#N/A</v>
      </c>
      <c r="AX6" s="57" t="e">
        <f>IF(AND(ISNUMBER($U6),COUNT($U$4:$U6)=AX$2),$G6,IF($H6="Hold",AX5,IF(COUNT($U$4:$U6)=AX$2,$V6+AX5,NA())))</f>
        <v>#N/A</v>
      </c>
      <c r="AY6" s="57" t="e">
        <f>IF(AND(ISNUMBER($U6),COUNT($U$4:$U6)=AY$2),$G6,IF($H6="Hold",AY5,IF(COUNT($U$4:$U6)=AY$2,$V6+AY5,NA())))</f>
        <v>#N/A</v>
      </c>
      <c r="AZ6" s="57" t="e">
        <f>IF(AND(ISNUMBER($U6),COUNT($U$4:$U6)=AZ$2),$G6,IF($H6="Hold",AZ5,IF(COUNT($U$4:$U6)=AZ$2,$V6+AZ5,NA())))</f>
        <v>#N/A</v>
      </c>
      <c r="BA6" s="57" t="e">
        <f>IF(AND(ISNUMBER($U6),COUNT($U$4:$U6)=BA$2),$G6,IF($H6="Hold",BA5,IF(COUNT($U$4:$U6)=BA$2,$V6+BA5,NA())))</f>
        <v>#N/A</v>
      </c>
      <c r="BB6" s="57" t="e">
        <f>IF(AND(ISNUMBER($U6),COUNT($U$4:$U6)=BB$2),$G6,IF($H6="Hold",BB5,IF(COUNT($U$4:$U6)=BB$2,$V6+BB5,NA())))</f>
        <v>#N/A</v>
      </c>
      <c r="BC6" s="57" t="e">
        <f>IF(AND(ISNUMBER($U6),COUNT($U$4:$U6)=BC$2),$G6,IF($H6="Hold",BC5,IF(COUNT($U$4:$U6)=BC$2,$V6+BC5,NA())))</f>
        <v>#N/A</v>
      </c>
      <c r="BD6" s="57" t="e">
        <f>IF(AND(ISNUMBER($U6),COUNT($U$4:$U6)=BD$2),$G6,IF($H6="Hold",BD5,IF(COUNT($U$4:$U6)=BD$2,$V6+BD5,NA())))</f>
        <v>#N/A</v>
      </c>
      <c r="BE6" s="57" t="e">
        <f>IF(AND(ISNUMBER($U6),COUNT($U$4:$U6)=BE$2),$G6,IF($H6="Hold",BE5,IF(COUNT($U$4:$U6)=BE$2,$V6+BE5,NA())))</f>
        <v>#N/A</v>
      </c>
      <c r="BF6" s="57" t="e">
        <f>IF(AND(ISNUMBER($U6),COUNT($U$4:$U6)=BF$2),$G6,IF($H6="Hold",BF5,IF(COUNT($U$4:$U6)=BF$2,$V6+BF5,NA())))</f>
        <v>#N/A</v>
      </c>
      <c r="BG6" s="57" t="e">
        <f>IF(AND(ISNUMBER($U6),COUNT($U$4:$U6)=BG$2),$G6,IF($H6="Hold",BG5,IF(COUNT($U$4:$U6)=BG$2,$V6+BG5,NA())))</f>
        <v>#N/A</v>
      </c>
      <c r="BH6" s="55" t="e">
        <f>IF(AND(COUNT($U$4:$U6)=BH$2,$H6="Hold"),"Hold",NA())</f>
        <v>#N/A</v>
      </c>
      <c r="BI6" s="55" t="e">
        <f>IF(AND(COUNT($U$4:$U6)=BI$2,$H6="Hold"),"Hold",NA())</f>
        <v>#N/A</v>
      </c>
      <c r="BJ6" s="55" t="e">
        <f>IF(AND(COUNT($U$4:$U6)=BJ$2,$H6="Hold"),"Hold",NA())</f>
        <v>#N/A</v>
      </c>
      <c r="BK6" s="55" t="e">
        <f>IF(AND(COUNT($U$4:$U6)=BK$2,$H6="Hold"),"Hold",NA())</f>
        <v>#N/A</v>
      </c>
      <c r="BL6" s="55" t="e">
        <f>IF(AND(COUNT($U$4:$U6)=BL$2,$H6="Hold"),"Hold",NA())</f>
        <v>#N/A</v>
      </c>
      <c r="BM6" s="55" t="e">
        <f>IF(AND(COUNT($U$4:$U6)=BM$2,$H6="Hold"),"Hold",NA())</f>
        <v>#N/A</v>
      </c>
      <c r="BN6" s="55" t="e">
        <f>IF(AND(COUNT($U$4:$U6)=BN$2,$H6="Hold"),"Hold",NA())</f>
        <v>#N/A</v>
      </c>
      <c r="BO6" s="55" t="e">
        <f>IF(AND(COUNT($U$4:$U6)=BO$2,$H6="Hold"),"Hold",NA())</f>
        <v>#N/A</v>
      </c>
      <c r="BP6" s="55" t="e">
        <f>IF(AND(COUNT($U$4:$U6)=BP$2,$H6="Hold"),"Hold",NA())</f>
        <v>#N/A</v>
      </c>
      <c r="BQ6" s="55" t="e">
        <f>IF(AND(COUNT($U$4:$U6)=BQ$2,$H6="Hold"),"Hold",NA())</f>
        <v>#N/A</v>
      </c>
      <c r="BR6" s="55" t="e">
        <f>IF(AND(COUNT($U$4:$U6)=BR$2,$H6="Hold"),"Hold",NA())</f>
        <v>#N/A</v>
      </c>
      <c r="BS6" s="55" t="e">
        <f>IF(AND(COUNT($U$4:$U6)=BS$2,$H6="Hold"),"Hold",NA())</f>
        <v>#N/A</v>
      </c>
    </row>
    <row r="7" spans="1:73" s="94" customFormat="1" ht="18.75" customHeight="1" x14ac:dyDescent="0.25">
      <c r="B7" s="22"/>
      <c r="C7" s="95"/>
      <c r="D7" s="9">
        <f t="shared" si="2"/>
        <v>6</v>
      </c>
      <c r="E7" s="10">
        <f t="shared" si="3"/>
        <v>42632</v>
      </c>
      <c r="F7" s="5" t="str">
        <f>IFERROR(IF(COUNT(G$4:G7)=0,"",IF(H7="Hold",F6,IF(ISNUMBER(U7),G7,F6+V7))),"")</f>
        <v/>
      </c>
      <c r="G7" s="13"/>
      <c r="H7" s="27"/>
      <c r="I7" s="17"/>
      <c r="J7" s="93"/>
      <c r="K7" s="34"/>
      <c r="L7" s="158" t="s">
        <v>61</v>
      </c>
      <c r="M7" s="158"/>
      <c r="N7" s="158"/>
      <c r="O7" s="158"/>
      <c r="P7" s="36"/>
      <c r="R7" s="46">
        <v>4</v>
      </c>
      <c r="S7" s="47" t="e">
        <f t="shared" si="0"/>
        <v>#N/A</v>
      </c>
      <c r="T7" s="47" t="s">
        <v>67</v>
      </c>
      <c r="U7" s="52" t="str">
        <f>IF(H7="30 Mins",$N$19,IF(H7="45 Mins",$N$20,IF(H7="60 Mins",$N$21,IF(H7="Alt 1",$N$22,IF(H7="Alt 2",$N$23,IF(H7="Alt 3",$N$24,IF(H7="Alt 4",$N$25,IF(H7="Alt 5",#REF!,IF(H7="Change",V6,"")))))))))</f>
        <v/>
      </c>
      <c r="V7" s="53" t="e">
        <f>IF(COUNT(U$4:U7)=0,NA(),IF(ISNUMBER(U7),U7,V6))</f>
        <v>#N/A</v>
      </c>
      <c r="W7" s="48" t="e">
        <f t="shared" si="1"/>
        <v>#N/A</v>
      </c>
      <c r="X7" s="72" t="str">
        <f>IF(AND(ISNUMBER($S7),COUNT($U$4:$U7)=X$2),$S7,"")</f>
        <v/>
      </c>
      <c r="Y7" s="72" t="str">
        <f>IF(AND(ISNUMBER($S7),COUNT($U$4:$U7)=Y$2),$S7,"")</f>
        <v/>
      </c>
      <c r="Z7" s="72" t="str">
        <f>IF(AND(ISNUMBER($S7),COUNT($U$4:$U7)=Z$2),$S7,"")</f>
        <v/>
      </c>
      <c r="AA7" s="72" t="str">
        <f>IF(AND(ISNUMBER($S7),COUNT($U$4:$U7)=AA$2),$S7,"")</f>
        <v/>
      </c>
      <c r="AB7" s="72" t="str">
        <f>IF(AND(ISNUMBER($S7),COUNT($U$4:$U7)=AB$2),$S7,"")</f>
        <v/>
      </c>
      <c r="AC7" s="72" t="str">
        <f>IF(AND(ISNUMBER($S7),COUNT($U$4:$U7)=AC$2),$S7,"")</f>
        <v/>
      </c>
      <c r="AD7" s="72" t="str">
        <f>IF(AND(ISNUMBER($S7),COUNT($U$4:$U7)=AD$2),$S7,"")</f>
        <v/>
      </c>
      <c r="AE7" s="72" t="str">
        <f>IF(AND(ISNUMBER($S7),COUNT($U$4:$U7)=AE$2),$S7,"")</f>
        <v/>
      </c>
      <c r="AF7" s="72" t="str">
        <f>IF(AND(ISNUMBER($S7),COUNT($U$4:$U7)=AF$2),$S7,"")</f>
        <v/>
      </c>
      <c r="AG7" s="72" t="str">
        <f>IF(AND(ISNUMBER($S7),COUNT($U$4:$U7)=AG$2),$S7,"")</f>
        <v/>
      </c>
      <c r="AH7" s="72" t="str">
        <f>IF(AND(ISNUMBER($S7),COUNT($U$4:$U7)=AH$2),$S7,"")</f>
        <v/>
      </c>
      <c r="AI7" s="72" t="str">
        <f>IF(AND(ISNUMBER($S7),COUNT($U$4:$U7)=AI$2),$S7,"")</f>
        <v/>
      </c>
      <c r="AJ7" s="51" t="e">
        <f>IFERROR(IF(COUNT($U$4:$U7)&lt;&gt;AJ$2,NA(),SLOPE(X$4:X$26,$R$4:$R$26)*($R7-COUNTIF(BH$4:BH7,"Hold"))+INTERCEPT(X$4:X$26,$R$4:$R$26)),NA())</f>
        <v>#N/A</v>
      </c>
      <c r="AK7" s="51" t="e">
        <f>IFERROR(IF(COUNT($U$4:$U7)&lt;&gt;AK$2,NA(),SLOPE(Y$4:Y$26,$R$4:$R$26)*($R7-COUNTIF(BI$4:BI7,"Hold"))+INTERCEPT(Y$4:Y$26,$R$4:$R$26)),NA())</f>
        <v>#N/A</v>
      </c>
      <c r="AL7" s="51" t="e">
        <f>IFERROR(IF(COUNT($U$4:$U7)&lt;&gt;AL$2,NA(),SLOPE(Z$4:Z$26,$R$4:$R$26)*($R7-COUNTIF(BJ$4:BJ7,"Hold"))+INTERCEPT(Z$4:Z$26,$R$4:$R$26)),NA())</f>
        <v>#N/A</v>
      </c>
      <c r="AM7" s="51" t="e">
        <f>IFERROR(IF(COUNT($U$4:$U7)&lt;&gt;AM$2,NA(),SLOPE(AA$4:AA$26,$R$4:$R$26)*($R7-COUNTIF(BK$4:BK7,"Hold"))+INTERCEPT(AA$4:AA$26,$R$4:$R$26)),NA())</f>
        <v>#N/A</v>
      </c>
      <c r="AN7" s="51" t="e">
        <f>IFERROR(IF(COUNT($U$4:$U7)&lt;&gt;AN$2,NA(),SLOPE(AB$4:AB$26,$R$4:$R$26)*($R7-COUNTIF(BL$4:BL7,"Hold"))+INTERCEPT(AB$4:AB$26,$R$4:$R$26)),NA())</f>
        <v>#N/A</v>
      </c>
      <c r="AO7" s="51" t="e">
        <f>IFERROR(IF(COUNT($U$4:$U7)&lt;&gt;AO$2,NA(),SLOPE(AC$4:AC$26,$R$4:$R$26)*($R7-COUNTIF(BM$4:BM7,"Hold"))+INTERCEPT(AC$4:AC$26,$R$4:$R$26)),NA())</f>
        <v>#N/A</v>
      </c>
      <c r="AP7" s="51" t="e">
        <f>IFERROR(IF(COUNT($U$4:$U7)&lt;&gt;AP$2,NA(),SLOPE(AD$4:AD$26,$R$4:$R$26)*($R7-COUNTIF(BN$4:BN7,"Hold"))+INTERCEPT(AD$4:AD$26,$R$4:$R$26)),NA())</f>
        <v>#N/A</v>
      </c>
      <c r="AQ7" s="51" t="e">
        <f>IFERROR(IF(COUNT($U$4:$U7)&lt;&gt;AQ$2,NA(),SLOPE(AE$4:AE$26,$R$4:$R$26)*($R7-COUNTIF(BO$4:BO7,"Hold"))+INTERCEPT(AE$4:AE$26,$R$4:$R$26)),NA())</f>
        <v>#N/A</v>
      </c>
      <c r="AR7" s="51" t="e">
        <f>IFERROR(IF(COUNT($U$4:$U7)&lt;&gt;AR$2,NA(),SLOPE(AF$4:AF$26,$R$4:$R$26)*($R7-COUNTIF(BP$4:BP7,"Hold"))+INTERCEPT(AF$4:AF$26,$R$4:$R$26)),NA())</f>
        <v>#N/A</v>
      </c>
      <c r="AS7" s="51" t="e">
        <f>IFERROR(IF(COUNT($U$4:$U7)&lt;&gt;AS$2,NA(),SLOPE(AG$4:AG$26,$R$4:$R$26)*($R7-COUNTIF(BQ$4:BQ7,"Hold"))+INTERCEPT(AG$4:AG$26,$R$4:$R$26)),NA())</f>
        <v>#N/A</v>
      </c>
      <c r="AT7" s="51" t="e">
        <f>IFERROR(IF(COUNT($U$4:$U7)&lt;&gt;AT$2,NA(),SLOPE(AH$4:AH$26,$R$4:$R$26)*($R7-COUNTIF(BR$4:BR7,"Hold"))+INTERCEPT(AH$4:AH$26,$R$4:$R$26)),NA())</f>
        <v>#N/A</v>
      </c>
      <c r="AU7" s="51" t="e">
        <f>IFERROR(IF(COUNT($U$4:$U7)&lt;&gt;AU$2,NA(),SLOPE(AI$4:AI$26,$R$4:$R$26)*($R7-COUNTIF(BS$4:BS7,"Hold"))+INTERCEPT(AI$4:AI$26,$R$4:$R$26)),NA())</f>
        <v>#N/A</v>
      </c>
      <c r="AV7" s="57" t="e">
        <f>IF(AND(ISNUMBER($U7),COUNT($U$4:$U7)=AV$2),$G7,IF($H7="Hold",AV6,IF(COUNT($U$4:$U7)=AV$2,$V7+AV6,NA())))</f>
        <v>#N/A</v>
      </c>
      <c r="AW7" s="57" t="e">
        <f>IF(AND(ISNUMBER($U7),COUNT($U$4:$U7)=AW$2),$G7,IF($H7="Hold",AW6,IF(COUNT($U$4:$U7)=AW$2,$V7+AW6,NA())))</f>
        <v>#N/A</v>
      </c>
      <c r="AX7" s="57" t="e">
        <f>IF(AND(ISNUMBER($U7),COUNT($U$4:$U7)=AX$2),$G7,IF($H7="Hold",AX6,IF(COUNT($U$4:$U7)=AX$2,$V7+AX6,NA())))</f>
        <v>#N/A</v>
      </c>
      <c r="AY7" s="57" t="e">
        <f>IF(AND(ISNUMBER($U7),COUNT($U$4:$U7)=AY$2),$G7,IF($H7="Hold",AY6,IF(COUNT($U$4:$U7)=AY$2,$V7+AY6,NA())))</f>
        <v>#N/A</v>
      </c>
      <c r="AZ7" s="57" t="e">
        <f>IF(AND(ISNUMBER($U7),COUNT($U$4:$U7)=AZ$2),$G7,IF($H7="Hold",AZ6,IF(COUNT($U$4:$U7)=AZ$2,$V7+AZ6,NA())))</f>
        <v>#N/A</v>
      </c>
      <c r="BA7" s="57" t="e">
        <f>IF(AND(ISNUMBER($U7),COUNT($U$4:$U7)=BA$2),$G7,IF($H7="Hold",BA6,IF(COUNT($U$4:$U7)=BA$2,$V7+BA6,NA())))</f>
        <v>#N/A</v>
      </c>
      <c r="BB7" s="57" t="e">
        <f>IF(AND(ISNUMBER($U7),COUNT($U$4:$U7)=BB$2),$G7,IF($H7="Hold",BB6,IF(COUNT($U$4:$U7)=BB$2,$V7+BB6,NA())))</f>
        <v>#N/A</v>
      </c>
      <c r="BC7" s="57" t="e">
        <f>IF(AND(ISNUMBER($U7),COUNT($U$4:$U7)=BC$2),$G7,IF($H7="Hold",BC6,IF(COUNT($U$4:$U7)=BC$2,$V7+BC6,NA())))</f>
        <v>#N/A</v>
      </c>
      <c r="BD7" s="57" t="e">
        <f>IF(AND(ISNUMBER($U7),COUNT($U$4:$U7)=BD$2),$G7,IF($H7="Hold",BD6,IF(COUNT($U$4:$U7)=BD$2,$V7+BD6,NA())))</f>
        <v>#N/A</v>
      </c>
      <c r="BE7" s="57" t="e">
        <f>IF(AND(ISNUMBER($U7),COUNT($U$4:$U7)=BE$2),$G7,IF($H7="Hold",BE6,IF(COUNT($U$4:$U7)=BE$2,$V7+BE6,NA())))</f>
        <v>#N/A</v>
      </c>
      <c r="BF7" s="57" t="e">
        <f>IF(AND(ISNUMBER($U7),COUNT($U$4:$U7)=BF$2),$G7,IF($H7="Hold",BF6,IF(COUNT($U$4:$U7)=BF$2,$V7+BF6,NA())))</f>
        <v>#N/A</v>
      </c>
      <c r="BG7" s="57" t="e">
        <f>IF(AND(ISNUMBER($U7),COUNT($U$4:$U7)=BG$2),$G7,IF($H7="Hold",BG6,IF(COUNT($U$4:$U7)=BG$2,$V7+BG6,NA())))</f>
        <v>#N/A</v>
      </c>
      <c r="BH7" s="55" t="e">
        <f>IF(AND(COUNT($U$4:$U7)=BH$2,$H7="Hold"),"Hold",NA())</f>
        <v>#N/A</v>
      </c>
      <c r="BI7" s="55" t="e">
        <f>IF(AND(COUNT($U$4:$U7)=BI$2,$H7="Hold"),"Hold",NA())</f>
        <v>#N/A</v>
      </c>
      <c r="BJ7" s="55" t="e">
        <f>IF(AND(COUNT($U$4:$U7)=BJ$2,$H7="Hold"),"Hold",NA())</f>
        <v>#N/A</v>
      </c>
      <c r="BK7" s="55" t="e">
        <f>IF(AND(COUNT($U$4:$U7)=BK$2,$H7="Hold"),"Hold",NA())</f>
        <v>#N/A</v>
      </c>
      <c r="BL7" s="55" t="e">
        <f>IF(AND(COUNT($U$4:$U7)=BL$2,$H7="Hold"),"Hold",NA())</f>
        <v>#N/A</v>
      </c>
      <c r="BM7" s="55" t="e">
        <f>IF(AND(COUNT($U$4:$U7)=BM$2,$H7="Hold"),"Hold",NA())</f>
        <v>#N/A</v>
      </c>
      <c r="BN7" s="55" t="e">
        <f>IF(AND(COUNT($U$4:$U7)=BN$2,$H7="Hold"),"Hold",NA())</f>
        <v>#N/A</v>
      </c>
      <c r="BO7" s="55" t="e">
        <f>IF(AND(COUNT($U$4:$U7)=BO$2,$H7="Hold"),"Hold",NA())</f>
        <v>#N/A</v>
      </c>
      <c r="BP7" s="55" t="e">
        <f>IF(AND(COUNT($U$4:$U7)=BP$2,$H7="Hold"),"Hold",NA())</f>
        <v>#N/A</v>
      </c>
      <c r="BQ7" s="55" t="e">
        <f>IF(AND(COUNT($U$4:$U7)=BQ$2,$H7="Hold"),"Hold",NA())</f>
        <v>#N/A</v>
      </c>
      <c r="BR7" s="55" t="e">
        <f>IF(AND(COUNT($U$4:$U7)=BR$2,$H7="Hold"),"Hold",NA())</f>
        <v>#N/A</v>
      </c>
      <c r="BS7" s="55" t="e">
        <f>IF(AND(COUNT($U$4:$U7)=BS$2,$H7="Hold"),"Hold",NA())</f>
        <v>#N/A</v>
      </c>
    </row>
    <row r="8" spans="1:73" s="96" customFormat="1" ht="18.75" customHeight="1" thickBot="1" x14ac:dyDescent="0.3">
      <c r="B8" s="23"/>
      <c r="C8" s="95"/>
      <c r="D8" s="9">
        <f t="shared" si="2"/>
        <v>8</v>
      </c>
      <c r="E8" s="10">
        <f t="shared" si="3"/>
        <v>42646</v>
      </c>
      <c r="F8" s="5" t="str">
        <f>IFERROR(IF(COUNT(G$4:G8)=0,"",IF(H8="Hold",F7,IF(ISNUMBER(U8),G8,F7+V8))),"")</f>
        <v/>
      </c>
      <c r="G8" s="13"/>
      <c r="H8" s="27"/>
      <c r="I8" s="17"/>
      <c r="J8" s="93"/>
      <c r="K8" s="34"/>
      <c r="L8" s="143" t="s">
        <v>56</v>
      </c>
      <c r="M8" s="143"/>
      <c r="N8" s="147"/>
      <c r="O8" s="147"/>
      <c r="P8" s="37"/>
      <c r="R8" s="46">
        <v>5</v>
      </c>
      <c r="S8" s="47" t="e">
        <f t="shared" si="0"/>
        <v>#N/A</v>
      </c>
      <c r="T8" s="47" t="str">
        <f>IFERROR(IF(L22="Alternate 1","Alt 1",L22),"Alt 1")</f>
        <v>Alt 1</v>
      </c>
      <c r="U8" s="52" t="str">
        <f>IF(H8="30 Mins",$N$19,IF(H8="45 Mins",$N$20,IF(H8="60 Mins",$N$21,IF(H8="Alt 1",$N$22,IF(H8="Alt 2",$N$23,IF(H8="Alt 3",$N$24,IF(H8="Alt 4",$N$25,IF(H8="Alt 5",#REF!,IF(H8="Change",V7,"")))))))))</f>
        <v/>
      </c>
      <c r="V8" s="53" t="e">
        <f>IF(COUNT(U$4:U8)=0,NA(),IF(ISNUMBER(U8),U8,V7))</f>
        <v>#N/A</v>
      </c>
      <c r="W8" s="48" t="e">
        <f t="shared" si="1"/>
        <v>#N/A</v>
      </c>
      <c r="X8" s="72" t="str">
        <f>IF(AND(ISNUMBER($S8),COUNT($U$4:$U8)=X$2),$S8,"")</f>
        <v/>
      </c>
      <c r="Y8" s="72" t="str">
        <f>IF(AND(ISNUMBER($S8),COUNT($U$4:$U8)=Y$2),$S8,"")</f>
        <v/>
      </c>
      <c r="Z8" s="72" t="str">
        <f>IF(AND(ISNUMBER($S8),COUNT($U$4:$U8)=Z$2),$S8,"")</f>
        <v/>
      </c>
      <c r="AA8" s="72" t="str">
        <f>IF(AND(ISNUMBER($S8),COUNT($U$4:$U8)=AA$2),$S8,"")</f>
        <v/>
      </c>
      <c r="AB8" s="72" t="str">
        <f>IF(AND(ISNUMBER($S8),COUNT($U$4:$U8)=AB$2),$S8,"")</f>
        <v/>
      </c>
      <c r="AC8" s="72" t="str">
        <f>IF(AND(ISNUMBER($S8),COUNT($U$4:$U8)=AC$2),$S8,"")</f>
        <v/>
      </c>
      <c r="AD8" s="72" t="str">
        <f>IF(AND(ISNUMBER($S8),COUNT($U$4:$U8)=AD$2),$S8,"")</f>
        <v/>
      </c>
      <c r="AE8" s="72" t="str">
        <f>IF(AND(ISNUMBER($S8),COUNT($U$4:$U8)=AE$2),$S8,"")</f>
        <v/>
      </c>
      <c r="AF8" s="72" t="str">
        <f>IF(AND(ISNUMBER($S8),COUNT($U$4:$U8)=AF$2),$S8,"")</f>
        <v/>
      </c>
      <c r="AG8" s="72" t="str">
        <f>IF(AND(ISNUMBER($S8),COUNT($U$4:$U8)=AG$2),$S8,"")</f>
        <v/>
      </c>
      <c r="AH8" s="72" t="str">
        <f>IF(AND(ISNUMBER($S8),COUNT($U$4:$U8)=AH$2),$S8,"")</f>
        <v/>
      </c>
      <c r="AI8" s="72" t="str">
        <f>IF(AND(ISNUMBER($S8),COUNT($U$4:$U8)=AI$2),$S8,"")</f>
        <v/>
      </c>
      <c r="AJ8" s="51" t="e">
        <f>IFERROR(IF(COUNT($U$4:$U8)&lt;&gt;AJ$2,NA(),SLOPE(X$4:X$26,$R$4:$R$26)*($R8-COUNTIF(BH$4:BH8,"Hold"))+INTERCEPT(X$4:X$26,$R$4:$R$26)),NA())</f>
        <v>#N/A</v>
      </c>
      <c r="AK8" s="51" t="e">
        <f>IFERROR(IF(COUNT($U$4:$U8)&lt;&gt;AK$2,NA(),SLOPE(Y$4:Y$26,$R$4:$R$26)*($R8-COUNTIF(BI$4:BI8,"Hold"))+INTERCEPT(Y$4:Y$26,$R$4:$R$26)),NA())</f>
        <v>#N/A</v>
      </c>
      <c r="AL8" s="51" t="e">
        <f>IFERROR(IF(COUNT($U$4:$U8)&lt;&gt;AL$2,NA(),SLOPE(Z$4:Z$26,$R$4:$R$26)*($R8-COUNTIF(BJ$4:BJ8,"Hold"))+INTERCEPT(Z$4:Z$26,$R$4:$R$26)),NA())</f>
        <v>#N/A</v>
      </c>
      <c r="AM8" s="51" t="e">
        <f>IFERROR(IF(COUNT($U$4:$U8)&lt;&gt;AM$2,NA(),SLOPE(AA$4:AA$26,$R$4:$R$26)*($R8-COUNTIF(BK$4:BK8,"Hold"))+INTERCEPT(AA$4:AA$26,$R$4:$R$26)),NA())</f>
        <v>#N/A</v>
      </c>
      <c r="AN8" s="51" t="e">
        <f>IFERROR(IF(COUNT($U$4:$U8)&lt;&gt;AN$2,NA(),SLOPE(AB$4:AB$26,$R$4:$R$26)*($R8-COUNTIF(BL$4:BL8,"Hold"))+INTERCEPT(AB$4:AB$26,$R$4:$R$26)),NA())</f>
        <v>#N/A</v>
      </c>
      <c r="AO8" s="51" t="e">
        <f>IFERROR(IF(COUNT($U$4:$U8)&lt;&gt;AO$2,NA(),SLOPE(AC$4:AC$26,$R$4:$R$26)*($R8-COUNTIF(BM$4:BM8,"Hold"))+INTERCEPT(AC$4:AC$26,$R$4:$R$26)),NA())</f>
        <v>#N/A</v>
      </c>
      <c r="AP8" s="51" t="e">
        <f>IFERROR(IF(COUNT($U$4:$U8)&lt;&gt;AP$2,NA(),SLOPE(AD$4:AD$26,$R$4:$R$26)*($R8-COUNTIF(BN$4:BN8,"Hold"))+INTERCEPT(AD$4:AD$26,$R$4:$R$26)),NA())</f>
        <v>#N/A</v>
      </c>
      <c r="AQ8" s="51" t="e">
        <f>IFERROR(IF(COUNT($U$4:$U8)&lt;&gt;AQ$2,NA(),SLOPE(AE$4:AE$26,$R$4:$R$26)*($R8-COUNTIF(BO$4:BO8,"Hold"))+INTERCEPT(AE$4:AE$26,$R$4:$R$26)),NA())</f>
        <v>#N/A</v>
      </c>
      <c r="AR8" s="51" t="e">
        <f>IFERROR(IF(COUNT($U$4:$U8)&lt;&gt;AR$2,NA(),SLOPE(AF$4:AF$26,$R$4:$R$26)*($R8-COUNTIF(BP$4:BP8,"Hold"))+INTERCEPT(AF$4:AF$26,$R$4:$R$26)),NA())</f>
        <v>#N/A</v>
      </c>
      <c r="AS8" s="51" t="e">
        <f>IFERROR(IF(COUNT($U$4:$U8)&lt;&gt;AS$2,NA(),SLOPE(AG$4:AG$26,$R$4:$R$26)*($R8-COUNTIF(BQ$4:BQ8,"Hold"))+INTERCEPT(AG$4:AG$26,$R$4:$R$26)),NA())</f>
        <v>#N/A</v>
      </c>
      <c r="AT8" s="51" t="e">
        <f>IFERROR(IF(COUNT($U$4:$U8)&lt;&gt;AT$2,NA(),SLOPE(AH$4:AH$26,$R$4:$R$26)*($R8-COUNTIF(BR$4:BR8,"Hold"))+INTERCEPT(AH$4:AH$26,$R$4:$R$26)),NA())</f>
        <v>#N/A</v>
      </c>
      <c r="AU8" s="51" t="e">
        <f>IFERROR(IF(COUNT($U$4:$U8)&lt;&gt;AU$2,NA(),SLOPE(AI$4:AI$26,$R$4:$R$26)*($R8-COUNTIF(BS$4:BS8,"Hold"))+INTERCEPT(AI$4:AI$26,$R$4:$R$26)),NA())</f>
        <v>#N/A</v>
      </c>
      <c r="AV8" s="57" t="e">
        <f>IF(AND(ISNUMBER($U8),COUNT($U$4:$U8)=AV$2),$G8,IF($H8="Hold",AV7,IF(COUNT($U$4:$U8)=AV$2,$V8+AV7,NA())))</f>
        <v>#N/A</v>
      </c>
      <c r="AW8" s="57" t="e">
        <f>IF(AND(ISNUMBER($U8),COUNT($U$4:$U8)=AW$2),$G8,IF($H8="Hold",AW7,IF(COUNT($U$4:$U8)=AW$2,$V8+AW7,NA())))</f>
        <v>#N/A</v>
      </c>
      <c r="AX8" s="57" t="e">
        <f>IF(AND(ISNUMBER($U8),COUNT($U$4:$U8)=AX$2),$G8,IF($H8="Hold",AX7,IF(COUNT($U$4:$U8)=AX$2,$V8+AX7,NA())))</f>
        <v>#N/A</v>
      </c>
      <c r="AY8" s="57" t="e">
        <f>IF(AND(ISNUMBER($U8),COUNT($U$4:$U8)=AY$2),$G8,IF($H8="Hold",AY7,IF(COUNT($U$4:$U8)=AY$2,$V8+AY7,NA())))</f>
        <v>#N/A</v>
      </c>
      <c r="AZ8" s="57" t="e">
        <f>IF(AND(ISNUMBER($U8),COUNT($U$4:$U8)=AZ$2),$G8,IF($H8="Hold",AZ7,IF(COUNT($U$4:$U8)=AZ$2,$V8+AZ7,NA())))</f>
        <v>#N/A</v>
      </c>
      <c r="BA8" s="57" t="e">
        <f>IF(AND(ISNUMBER($U8),COUNT($U$4:$U8)=BA$2),$G8,IF($H8="Hold",BA7,IF(COUNT($U$4:$U8)=BA$2,$V8+BA7,NA())))</f>
        <v>#N/A</v>
      </c>
      <c r="BB8" s="57" t="e">
        <f>IF(AND(ISNUMBER($U8),COUNT($U$4:$U8)=BB$2),$G8,IF($H8="Hold",BB7,IF(COUNT($U$4:$U8)=BB$2,$V8+BB7,NA())))</f>
        <v>#N/A</v>
      </c>
      <c r="BC8" s="57" t="e">
        <f>IF(AND(ISNUMBER($U8),COUNT($U$4:$U8)=BC$2),$G8,IF($H8="Hold",BC7,IF(COUNT($U$4:$U8)=BC$2,$V8+BC7,NA())))</f>
        <v>#N/A</v>
      </c>
      <c r="BD8" s="57" t="e">
        <f>IF(AND(ISNUMBER($U8),COUNT($U$4:$U8)=BD$2),$G8,IF($H8="Hold",BD7,IF(COUNT($U$4:$U8)=BD$2,$V8+BD7,NA())))</f>
        <v>#N/A</v>
      </c>
      <c r="BE8" s="57" t="e">
        <f>IF(AND(ISNUMBER($U8),COUNT($U$4:$U8)=BE$2),$G8,IF($H8="Hold",BE7,IF(COUNT($U$4:$U8)=BE$2,$V8+BE7,NA())))</f>
        <v>#N/A</v>
      </c>
      <c r="BF8" s="57" t="e">
        <f>IF(AND(ISNUMBER($U8),COUNT($U$4:$U8)=BF$2),$G8,IF($H8="Hold",BF7,IF(COUNT($U$4:$U8)=BF$2,$V8+BF7,NA())))</f>
        <v>#N/A</v>
      </c>
      <c r="BG8" s="57" t="e">
        <f>IF(AND(ISNUMBER($U8),COUNT($U$4:$U8)=BG$2),$G8,IF($H8="Hold",BG7,IF(COUNT($U$4:$U8)=BG$2,$V8+BG7,NA())))</f>
        <v>#N/A</v>
      </c>
      <c r="BH8" s="55" t="e">
        <f>IF(AND(COUNT($U$4:$U8)=BH$2,$H8="Hold"),"Hold",NA())</f>
        <v>#N/A</v>
      </c>
      <c r="BI8" s="55" t="e">
        <f>IF(AND(COUNT($U$4:$U8)=BI$2,$H8="Hold"),"Hold",NA())</f>
        <v>#N/A</v>
      </c>
      <c r="BJ8" s="55" t="e">
        <f>IF(AND(COUNT($U$4:$U8)=BJ$2,$H8="Hold"),"Hold",NA())</f>
        <v>#N/A</v>
      </c>
      <c r="BK8" s="55" t="e">
        <f>IF(AND(COUNT($U$4:$U8)=BK$2,$H8="Hold"),"Hold",NA())</f>
        <v>#N/A</v>
      </c>
      <c r="BL8" s="55" t="e">
        <f>IF(AND(COUNT($U$4:$U8)=BL$2,$H8="Hold"),"Hold",NA())</f>
        <v>#N/A</v>
      </c>
      <c r="BM8" s="55" t="e">
        <f>IF(AND(COUNT($U$4:$U8)=BM$2,$H8="Hold"),"Hold",NA())</f>
        <v>#N/A</v>
      </c>
      <c r="BN8" s="55" t="e">
        <f>IF(AND(COUNT($U$4:$U8)=BN$2,$H8="Hold"),"Hold",NA())</f>
        <v>#N/A</v>
      </c>
      <c r="BO8" s="55" t="e">
        <f>IF(AND(COUNT($U$4:$U8)=BO$2,$H8="Hold"),"Hold",NA())</f>
        <v>#N/A</v>
      </c>
      <c r="BP8" s="55" t="e">
        <f>IF(AND(COUNT($U$4:$U8)=BP$2,$H8="Hold"),"Hold",NA())</f>
        <v>#N/A</v>
      </c>
      <c r="BQ8" s="55" t="e">
        <f>IF(AND(COUNT($U$4:$U8)=BQ$2,$H8="Hold"),"Hold",NA())</f>
        <v>#N/A</v>
      </c>
      <c r="BR8" s="55" t="e">
        <f>IF(AND(COUNT($U$4:$U8)=BR$2,$H8="Hold"),"Hold",NA())</f>
        <v>#N/A</v>
      </c>
      <c r="BS8" s="55" t="e">
        <f>IF(AND(COUNT($U$4:$U8)=BS$2,$H8="Hold"),"Hold",NA())</f>
        <v>#N/A</v>
      </c>
    </row>
    <row r="9" spans="1:73" s="96" customFormat="1" ht="18.75" customHeight="1" thickTop="1" x14ac:dyDescent="0.25">
      <c r="B9" s="23"/>
      <c r="C9" s="95"/>
      <c r="D9" s="9">
        <f t="shared" si="2"/>
        <v>10</v>
      </c>
      <c r="E9" s="10">
        <f t="shared" si="3"/>
        <v>42660</v>
      </c>
      <c r="F9" s="5" t="str">
        <f>IFERROR(IF(COUNT(G$4:G9)=0,"",IF(H9="Hold",F8,IF(ISNUMBER(U9),G9,F8+V9))),"")</f>
        <v/>
      </c>
      <c r="G9" s="13"/>
      <c r="H9" s="27"/>
      <c r="I9" s="17"/>
      <c r="J9" s="93"/>
      <c r="K9" s="34"/>
      <c r="L9" s="148" t="s">
        <v>63</v>
      </c>
      <c r="M9" s="148"/>
      <c r="N9" s="24"/>
      <c r="O9" s="76"/>
      <c r="P9" s="37"/>
      <c r="R9" s="46">
        <v>6</v>
      </c>
      <c r="S9" s="47" t="e">
        <f t="shared" si="0"/>
        <v>#N/A</v>
      </c>
      <c r="T9" s="47" t="str">
        <f>IFERROR(IF(L23="Alternate 2","Alt 2",L23),"Alt 2")</f>
        <v>Alt 2</v>
      </c>
      <c r="U9" s="52" t="str">
        <f>IF(H9="30 Mins",$N$19,IF(H9="45 Mins",$N$20,IF(H9="60 Mins",$N$21,IF(H9="Alt 1",$N$22,IF(H9="Alt 2",$N$23,IF(H9="Alt 3",$N$24,IF(H9="Alt 4",$N$25,IF(H9="Alt 5",#REF!,IF(H9="Change",V8,"")))))))))</f>
        <v/>
      </c>
      <c r="V9" s="53" t="e">
        <f>IF(COUNT(U$4:U9)=0,NA(),IF(ISNUMBER(U9),U9,V8))</f>
        <v>#N/A</v>
      </c>
      <c r="W9" s="48" t="e">
        <f t="shared" si="1"/>
        <v>#N/A</v>
      </c>
      <c r="X9" s="72" t="str">
        <f>IF(AND(ISNUMBER($S9),COUNT($U$4:$U9)=X$2),$S9,"")</f>
        <v/>
      </c>
      <c r="Y9" s="72" t="str">
        <f>IF(AND(ISNUMBER($S9),COUNT($U$4:$U9)=Y$2),$S9,"")</f>
        <v/>
      </c>
      <c r="Z9" s="72" t="str">
        <f>IF(AND(ISNUMBER($S9),COUNT($U$4:$U9)=Z$2),$S9,"")</f>
        <v/>
      </c>
      <c r="AA9" s="72" t="str">
        <f>IF(AND(ISNUMBER($S9),COUNT($U$4:$U9)=AA$2),$S9,"")</f>
        <v/>
      </c>
      <c r="AB9" s="72" t="str">
        <f>IF(AND(ISNUMBER($S9),COUNT($U$4:$U9)=AB$2),$S9,"")</f>
        <v/>
      </c>
      <c r="AC9" s="72" t="str">
        <f>IF(AND(ISNUMBER($S9),COUNT($U$4:$U9)=AC$2),$S9,"")</f>
        <v/>
      </c>
      <c r="AD9" s="72" t="str">
        <f>IF(AND(ISNUMBER($S9),COUNT($U$4:$U9)=AD$2),$S9,"")</f>
        <v/>
      </c>
      <c r="AE9" s="72" t="str">
        <f>IF(AND(ISNUMBER($S9),COUNT($U$4:$U9)=AE$2),$S9,"")</f>
        <v/>
      </c>
      <c r="AF9" s="72" t="str">
        <f>IF(AND(ISNUMBER($S9),COUNT($U$4:$U9)=AF$2),$S9,"")</f>
        <v/>
      </c>
      <c r="AG9" s="72" t="str">
        <f>IF(AND(ISNUMBER($S9),COUNT($U$4:$U9)=AG$2),$S9,"")</f>
        <v/>
      </c>
      <c r="AH9" s="72" t="str">
        <f>IF(AND(ISNUMBER($S9),COUNT($U$4:$U9)=AH$2),$S9,"")</f>
        <v/>
      </c>
      <c r="AI9" s="72" t="str">
        <f>IF(AND(ISNUMBER($S9),COUNT($U$4:$U9)=AI$2),$S9,"")</f>
        <v/>
      </c>
      <c r="AJ9" s="51" t="e">
        <f>IFERROR(IF(COUNT($U$4:$U9)&lt;&gt;AJ$2,NA(),SLOPE(X$4:X$26,$R$4:$R$26)*($R9-COUNTIF(BH$4:BH9,"Hold"))+INTERCEPT(X$4:X$26,$R$4:$R$26)),NA())</f>
        <v>#N/A</v>
      </c>
      <c r="AK9" s="51" t="e">
        <f>IFERROR(IF(COUNT($U$4:$U9)&lt;&gt;AK$2,NA(),SLOPE(Y$4:Y$26,$R$4:$R$26)*($R9-COUNTIF(BI$4:BI9,"Hold"))+INTERCEPT(Y$4:Y$26,$R$4:$R$26)),NA())</f>
        <v>#N/A</v>
      </c>
      <c r="AL9" s="51" t="e">
        <f>IFERROR(IF(COUNT($U$4:$U9)&lt;&gt;AL$2,NA(),SLOPE(Z$4:Z$26,$R$4:$R$26)*($R9-COUNTIF(BJ$4:BJ9,"Hold"))+INTERCEPT(Z$4:Z$26,$R$4:$R$26)),NA())</f>
        <v>#N/A</v>
      </c>
      <c r="AM9" s="51" t="e">
        <f>IFERROR(IF(COUNT($U$4:$U9)&lt;&gt;AM$2,NA(),SLOPE(AA$4:AA$26,$R$4:$R$26)*($R9-COUNTIF(BK$4:BK9,"Hold"))+INTERCEPT(AA$4:AA$26,$R$4:$R$26)),NA())</f>
        <v>#N/A</v>
      </c>
      <c r="AN9" s="51" t="e">
        <f>IFERROR(IF(COUNT($U$4:$U9)&lt;&gt;AN$2,NA(),SLOPE(AB$4:AB$26,$R$4:$R$26)*($R9-COUNTIF(BL$4:BL9,"Hold"))+INTERCEPT(AB$4:AB$26,$R$4:$R$26)),NA())</f>
        <v>#N/A</v>
      </c>
      <c r="AO9" s="51" t="e">
        <f>IFERROR(IF(COUNT($U$4:$U9)&lt;&gt;AO$2,NA(),SLOPE(AC$4:AC$26,$R$4:$R$26)*($R9-COUNTIF(BM$4:BM9,"Hold"))+INTERCEPT(AC$4:AC$26,$R$4:$R$26)),NA())</f>
        <v>#N/A</v>
      </c>
      <c r="AP9" s="51" t="e">
        <f>IFERROR(IF(COUNT($U$4:$U9)&lt;&gt;AP$2,NA(),SLOPE(AD$4:AD$26,$R$4:$R$26)*($R9-COUNTIF(BN$4:BN9,"Hold"))+INTERCEPT(AD$4:AD$26,$R$4:$R$26)),NA())</f>
        <v>#N/A</v>
      </c>
      <c r="AQ9" s="51" t="e">
        <f>IFERROR(IF(COUNT($U$4:$U9)&lt;&gt;AQ$2,NA(),SLOPE(AE$4:AE$26,$R$4:$R$26)*($R9-COUNTIF(BO$4:BO9,"Hold"))+INTERCEPT(AE$4:AE$26,$R$4:$R$26)),NA())</f>
        <v>#N/A</v>
      </c>
      <c r="AR9" s="51" t="e">
        <f>IFERROR(IF(COUNT($U$4:$U9)&lt;&gt;AR$2,NA(),SLOPE(AF$4:AF$26,$R$4:$R$26)*($R9-COUNTIF(BP$4:BP9,"Hold"))+INTERCEPT(AF$4:AF$26,$R$4:$R$26)),NA())</f>
        <v>#N/A</v>
      </c>
      <c r="AS9" s="51" t="e">
        <f>IFERROR(IF(COUNT($U$4:$U9)&lt;&gt;AS$2,NA(),SLOPE(AG$4:AG$26,$R$4:$R$26)*($R9-COUNTIF(BQ$4:BQ9,"Hold"))+INTERCEPT(AG$4:AG$26,$R$4:$R$26)),NA())</f>
        <v>#N/A</v>
      </c>
      <c r="AT9" s="51" t="e">
        <f>IFERROR(IF(COUNT($U$4:$U9)&lt;&gt;AT$2,NA(),SLOPE(AH$4:AH$26,$R$4:$R$26)*($R9-COUNTIF(BR$4:BR9,"Hold"))+INTERCEPT(AH$4:AH$26,$R$4:$R$26)),NA())</f>
        <v>#N/A</v>
      </c>
      <c r="AU9" s="51" t="e">
        <f>IFERROR(IF(COUNT($U$4:$U9)&lt;&gt;AU$2,NA(),SLOPE(AI$4:AI$26,$R$4:$R$26)*($R9-COUNTIF(BS$4:BS9,"Hold"))+INTERCEPT(AI$4:AI$26,$R$4:$R$26)),NA())</f>
        <v>#N/A</v>
      </c>
      <c r="AV9" s="57" t="e">
        <f>IF(AND(ISNUMBER($U9),COUNT($U$4:$U9)=AV$2),$G9,IF($H9="Hold",AV8,IF(COUNT($U$4:$U9)=AV$2,$V9+AV8,NA())))</f>
        <v>#N/A</v>
      </c>
      <c r="AW9" s="57" t="e">
        <f>IF(AND(ISNUMBER($U9),COUNT($U$4:$U9)=AW$2),$G9,IF($H9="Hold",AW8,IF(COUNT($U$4:$U9)=AW$2,$V9+AW8,NA())))</f>
        <v>#N/A</v>
      </c>
      <c r="AX9" s="57" t="e">
        <f>IF(AND(ISNUMBER($U9),COUNT($U$4:$U9)=AX$2),$G9,IF($H9="Hold",AX8,IF(COUNT($U$4:$U9)=AX$2,$V9+AX8,NA())))</f>
        <v>#N/A</v>
      </c>
      <c r="AY9" s="57" t="e">
        <f>IF(AND(ISNUMBER($U9),COUNT($U$4:$U9)=AY$2),$G9,IF($H9="Hold",AY8,IF(COUNT($U$4:$U9)=AY$2,$V9+AY8,NA())))</f>
        <v>#N/A</v>
      </c>
      <c r="AZ9" s="57" t="e">
        <f>IF(AND(ISNUMBER($U9),COUNT($U$4:$U9)=AZ$2),$G9,IF($H9="Hold",AZ8,IF(COUNT($U$4:$U9)=AZ$2,$V9+AZ8,NA())))</f>
        <v>#N/A</v>
      </c>
      <c r="BA9" s="57" t="e">
        <f>IF(AND(ISNUMBER($U9),COUNT($U$4:$U9)=BA$2),$G9,IF($H9="Hold",BA8,IF(COUNT($U$4:$U9)=BA$2,$V9+BA8,NA())))</f>
        <v>#N/A</v>
      </c>
      <c r="BB9" s="57" t="e">
        <f>IF(AND(ISNUMBER($U9),COUNT($U$4:$U9)=BB$2),$G9,IF($H9="Hold",BB8,IF(COUNT($U$4:$U9)=BB$2,$V9+BB8,NA())))</f>
        <v>#N/A</v>
      </c>
      <c r="BC9" s="57" t="e">
        <f>IF(AND(ISNUMBER($U9),COUNT($U$4:$U9)=BC$2),$G9,IF($H9="Hold",BC8,IF(COUNT($U$4:$U9)=BC$2,$V9+BC8,NA())))</f>
        <v>#N/A</v>
      </c>
      <c r="BD9" s="57" t="e">
        <f>IF(AND(ISNUMBER($U9),COUNT($U$4:$U9)=BD$2),$G9,IF($H9="Hold",BD8,IF(COUNT($U$4:$U9)=BD$2,$V9+BD8,NA())))</f>
        <v>#N/A</v>
      </c>
      <c r="BE9" s="57" t="e">
        <f>IF(AND(ISNUMBER($U9),COUNT($U$4:$U9)=BE$2),$G9,IF($H9="Hold",BE8,IF(COUNT($U$4:$U9)=BE$2,$V9+BE8,NA())))</f>
        <v>#N/A</v>
      </c>
      <c r="BF9" s="57" t="e">
        <f>IF(AND(ISNUMBER($U9),COUNT($U$4:$U9)=BF$2),$G9,IF($H9="Hold",BF8,IF(COUNT($U$4:$U9)=BF$2,$V9+BF8,NA())))</f>
        <v>#N/A</v>
      </c>
      <c r="BG9" s="57" t="e">
        <f>IF(AND(ISNUMBER($U9),COUNT($U$4:$U9)=BG$2),$G9,IF($H9="Hold",BG8,IF(COUNT($U$4:$U9)=BG$2,$V9+BG8,NA())))</f>
        <v>#N/A</v>
      </c>
      <c r="BH9" s="55" t="e">
        <f>IF(AND(COUNT($U$4:$U9)=BH$2,$H9="Hold"),"Hold",NA())</f>
        <v>#N/A</v>
      </c>
      <c r="BI9" s="55" t="e">
        <f>IF(AND(COUNT($U$4:$U9)=BI$2,$H9="Hold"),"Hold",NA())</f>
        <v>#N/A</v>
      </c>
      <c r="BJ9" s="55" t="e">
        <f>IF(AND(COUNT($U$4:$U9)=BJ$2,$H9="Hold"),"Hold",NA())</f>
        <v>#N/A</v>
      </c>
      <c r="BK9" s="55" t="e">
        <f>IF(AND(COUNT($U$4:$U9)=BK$2,$H9="Hold"),"Hold",NA())</f>
        <v>#N/A</v>
      </c>
      <c r="BL9" s="55" t="e">
        <f>IF(AND(COUNT($U$4:$U9)=BL$2,$H9="Hold"),"Hold",NA())</f>
        <v>#N/A</v>
      </c>
      <c r="BM9" s="55" t="e">
        <f>IF(AND(COUNT($U$4:$U9)=BM$2,$H9="Hold"),"Hold",NA())</f>
        <v>#N/A</v>
      </c>
      <c r="BN9" s="55" t="e">
        <f>IF(AND(COUNT($U$4:$U9)=BN$2,$H9="Hold"),"Hold",NA())</f>
        <v>#N/A</v>
      </c>
      <c r="BO9" s="55" t="e">
        <f>IF(AND(COUNT($U$4:$U9)=BO$2,$H9="Hold"),"Hold",NA())</f>
        <v>#N/A</v>
      </c>
      <c r="BP9" s="55" t="e">
        <f>IF(AND(COUNT($U$4:$U9)=BP$2,$H9="Hold"),"Hold",NA())</f>
        <v>#N/A</v>
      </c>
      <c r="BQ9" s="55" t="e">
        <f>IF(AND(COUNT($U$4:$U9)=BQ$2,$H9="Hold"),"Hold",NA())</f>
        <v>#N/A</v>
      </c>
      <c r="BR9" s="55" t="e">
        <f>IF(AND(COUNT($U$4:$U9)=BR$2,$H9="Hold"),"Hold",NA())</f>
        <v>#N/A</v>
      </c>
      <c r="BS9" s="55" t="e">
        <f>IF(AND(COUNT($U$4:$U9)=BS$2,$H9="Hold"),"Hold",NA())</f>
        <v>#N/A</v>
      </c>
    </row>
    <row r="10" spans="1:73" s="96" customFormat="1" ht="18.75" customHeight="1" x14ac:dyDescent="0.25">
      <c r="B10" s="23"/>
      <c r="C10" s="95"/>
      <c r="D10" s="9">
        <f t="shared" si="2"/>
        <v>12</v>
      </c>
      <c r="E10" s="10">
        <f t="shared" si="3"/>
        <v>42674</v>
      </c>
      <c r="F10" s="5" t="str">
        <f>IFERROR(IF(COUNT(G$4:G10)=0,"",IF(H10="Hold",F9,IF(ISNUMBER(U10),G10,F9+V10))),"")</f>
        <v/>
      </c>
      <c r="G10" s="13"/>
      <c r="H10" s="27"/>
      <c r="I10" s="17"/>
      <c r="J10" s="93"/>
      <c r="K10" s="34"/>
      <c r="L10" s="38"/>
      <c r="M10" s="38"/>
      <c r="N10" s="38"/>
      <c r="O10" s="38"/>
      <c r="P10" s="37"/>
      <c r="R10" s="46">
        <v>7</v>
      </c>
      <c r="S10" s="47" t="e">
        <f t="shared" si="0"/>
        <v>#N/A</v>
      </c>
      <c r="T10" s="47" t="s">
        <v>68</v>
      </c>
      <c r="U10" s="52" t="str">
        <f>IF(H10="30 Mins",$N$19,IF(H10="45 Mins",$N$20,IF(H10="60 Mins",$N$21,IF(H10="Alt 1",$N$22,IF(H10="Alt 2",$N$23,IF(H10="Alt 3",$N$24,IF(H10="Alt 4",$N$25,IF(H10="Alt 5",#REF!,IF(H10="Change",V9,"")))))))))</f>
        <v/>
      </c>
      <c r="V10" s="53" t="e">
        <f>IF(COUNT(U$4:U10)=0,NA(),IF(ISNUMBER(U10),U10,V9))</f>
        <v>#N/A</v>
      </c>
      <c r="W10" s="48" t="e">
        <f t="shared" si="1"/>
        <v>#N/A</v>
      </c>
      <c r="X10" s="72" t="str">
        <f>IF(AND(ISNUMBER($S10),COUNT($U$4:$U10)=X$2),$S10,"")</f>
        <v/>
      </c>
      <c r="Y10" s="72" t="str">
        <f>IF(AND(ISNUMBER($S10),COUNT($U$4:$U10)=Y$2),$S10,"")</f>
        <v/>
      </c>
      <c r="Z10" s="72" t="str">
        <f>IF(AND(ISNUMBER($S10),COUNT($U$4:$U10)=Z$2),$S10,"")</f>
        <v/>
      </c>
      <c r="AA10" s="72" t="str">
        <f>IF(AND(ISNUMBER($S10),COUNT($U$4:$U10)=AA$2),$S10,"")</f>
        <v/>
      </c>
      <c r="AB10" s="72" t="str">
        <f>IF(AND(ISNUMBER($S10),COUNT($U$4:$U10)=AB$2),$S10,"")</f>
        <v/>
      </c>
      <c r="AC10" s="72" t="str">
        <f>IF(AND(ISNUMBER($S10),COUNT($U$4:$U10)=AC$2),$S10,"")</f>
        <v/>
      </c>
      <c r="AD10" s="72" t="str">
        <f>IF(AND(ISNUMBER($S10),COUNT($U$4:$U10)=AD$2),$S10,"")</f>
        <v/>
      </c>
      <c r="AE10" s="72" t="str">
        <f>IF(AND(ISNUMBER($S10),COUNT($U$4:$U10)=AE$2),$S10,"")</f>
        <v/>
      </c>
      <c r="AF10" s="72" t="str">
        <f>IF(AND(ISNUMBER($S10),COUNT($U$4:$U10)=AF$2),$S10,"")</f>
        <v/>
      </c>
      <c r="AG10" s="72" t="str">
        <f>IF(AND(ISNUMBER($S10),COUNT($U$4:$U10)=AG$2),$S10,"")</f>
        <v/>
      </c>
      <c r="AH10" s="72" t="str">
        <f>IF(AND(ISNUMBER($S10),COUNT($U$4:$U10)=AH$2),$S10,"")</f>
        <v/>
      </c>
      <c r="AI10" s="72" t="str">
        <f>IF(AND(ISNUMBER($S10),COUNT($U$4:$U10)=AI$2),$S10,"")</f>
        <v/>
      </c>
      <c r="AJ10" s="51" t="e">
        <f>IFERROR(IF(COUNT($U$4:$U10)&lt;&gt;AJ$2,NA(),SLOPE(X$4:X$26,$R$4:$R$26)*($R10-COUNTIF(BH$4:BH10,"Hold"))+INTERCEPT(X$4:X$26,$R$4:$R$26)),NA())</f>
        <v>#N/A</v>
      </c>
      <c r="AK10" s="51" t="e">
        <f>IFERROR(IF(COUNT($U$4:$U10)&lt;&gt;AK$2,NA(),SLOPE(Y$4:Y$26,$R$4:$R$26)*($R10-COUNTIF(BI$4:BI10,"Hold"))+INTERCEPT(Y$4:Y$26,$R$4:$R$26)),NA())</f>
        <v>#N/A</v>
      </c>
      <c r="AL10" s="51" t="e">
        <f>IFERROR(IF(COUNT($U$4:$U10)&lt;&gt;AL$2,NA(),SLOPE(Z$4:Z$26,$R$4:$R$26)*($R10-COUNTIF(BJ$4:BJ10,"Hold"))+INTERCEPT(Z$4:Z$26,$R$4:$R$26)),NA())</f>
        <v>#N/A</v>
      </c>
      <c r="AM10" s="51" t="e">
        <f>IFERROR(IF(COUNT($U$4:$U10)&lt;&gt;AM$2,NA(),SLOPE(AA$4:AA$26,$R$4:$R$26)*($R10-COUNTIF(BK$4:BK10,"Hold"))+INTERCEPT(AA$4:AA$26,$R$4:$R$26)),NA())</f>
        <v>#N/A</v>
      </c>
      <c r="AN10" s="51" t="e">
        <f>IFERROR(IF(COUNT($U$4:$U10)&lt;&gt;AN$2,NA(),SLOPE(AB$4:AB$26,$R$4:$R$26)*($R10-COUNTIF(BL$4:BL10,"Hold"))+INTERCEPT(AB$4:AB$26,$R$4:$R$26)),NA())</f>
        <v>#N/A</v>
      </c>
      <c r="AO10" s="51" t="e">
        <f>IFERROR(IF(COUNT($U$4:$U10)&lt;&gt;AO$2,NA(),SLOPE(AC$4:AC$26,$R$4:$R$26)*($R10-COUNTIF(BM$4:BM10,"Hold"))+INTERCEPT(AC$4:AC$26,$R$4:$R$26)),NA())</f>
        <v>#N/A</v>
      </c>
      <c r="AP10" s="51" t="e">
        <f>IFERROR(IF(COUNT($U$4:$U10)&lt;&gt;AP$2,NA(),SLOPE(AD$4:AD$26,$R$4:$R$26)*($R10-COUNTIF(BN$4:BN10,"Hold"))+INTERCEPT(AD$4:AD$26,$R$4:$R$26)),NA())</f>
        <v>#N/A</v>
      </c>
      <c r="AQ10" s="51" t="e">
        <f>IFERROR(IF(COUNT($U$4:$U10)&lt;&gt;AQ$2,NA(),SLOPE(AE$4:AE$26,$R$4:$R$26)*($R10-COUNTIF(BO$4:BO10,"Hold"))+INTERCEPT(AE$4:AE$26,$R$4:$R$26)),NA())</f>
        <v>#N/A</v>
      </c>
      <c r="AR10" s="51" t="e">
        <f>IFERROR(IF(COUNT($U$4:$U10)&lt;&gt;AR$2,NA(),SLOPE(AF$4:AF$26,$R$4:$R$26)*($R10-COUNTIF(BP$4:BP10,"Hold"))+INTERCEPT(AF$4:AF$26,$R$4:$R$26)),NA())</f>
        <v>#N/A</v>
      </c>
      <c r="AS10" s="51" t="e">
        <f>IFERROR(IF(COUNT($U$4:$U10)&lt;&gt;AS$2,NA(),SLOPE(AG$4:AG$26,$R$4:$R$26)*($R10-COUNTIF(BQ$4:BQ10,"Hold"))+INTERCEPT(AG$4:AG$26,$R$4:$R$26)),NA())</f>
        <v>#N/A</v>
      </c>
      <c r="AT10" s="51" t="e">
        <f>IFERROR(IF(COUNT($U$4:$U10)&lt;&gt;AT$2,NA(),SLOPE(AH$4:AH$26,$R$4:$R$26)*($R10-COUNTIF(BR$4:BR10,"Hold"))+INTERCEPT(AH$4:AH$26,$R$4:$R$26)),NA())</f>
        <v>#N/A</v>
      </c>
      <c r="AU10" s="51" t="e">
        <f>IFERROR(IF(COUNT($U$4:$U10)&lt;&gt;AU$2,NA(),SLOPE(AI$4:AI$26,$R$4:$R$26)*($R10-COUNTIF(BS$4:BS10,"Hold"))+INTERCEPT(AI$4:AI$26,$R$4:$R$26)),NA())</f>
        <v>#N/A</v>
      </c>
      <c r="AV10" s="57" t="e">
        <f>IF(AND(ISNUMBER($U10),COUNT($U$4:$U10)=AV$2),$G10,IF($H10="Hold",AV9,IF(COUNT($U$4:$U10)=AV$2,$V10+AV9,NA())))</f>
        <v>#N/A</v>
      </c>
      <c r="AW10" s="57" t="e">
        <f>IF(AND(ISNUMBER($U10),COUNT($U$4:$U10)=AW$2),$G10,IF($H10="Hold",AW9,IF(COUNT($U$4:$U10)=AW$2,$V10+AW9,NA())))</f>
        <v>#N/A</v>
      </c>
      <c r="AX10" s="57" t="e">
        <f>IF(AND(ISNUMBER($U10),COUNT($U$4:$U10)=AX$2),$G10,IF($H10="Hold",AX9,IF(COUNT($U$4:$U10)=AX$2,$V10+AX9,NA())))</f>
        <v>#N/A</v>
      </c>
      <c r="AY10" s="57" t="e">
        <f>IF(AND(ISNUMBER($U10),COUNT($U$4:$U10)=AY$2),$G10,IF($H10="Hold",AY9,IF(COUNT($U$4:$U10)=AY$2,$V10+AY9,NA())))</f>
        <v>#N/A</v>
      </c>
      <c r="AZ10" s="57" t="e">
        <f>IF(AND(ISNUMBER($U10),COUNT($U$4:$U10)=AZ$2),$G10,IF($H10="Hold",AZ9,IF(COUNT($U$4:$U10)=AZ$2,$V10+AZ9,NA())))</f>
        <v>#N/A</v>
      </c>
      <c r="BA10" s="57" t="e">
        <f>IF(AND(ISNUMBER($U10),COUNT($U$4:$U10)=BA$2),$G10,IF($H10="Hold",BA9,IF(COUNT($U$4:$U10)=BA$2,$V10+BA9,NA())))</f>
        <v>#N/A</v>
      </c>
      <c r="BB10" s="57" t="e">
        <f>IF(AND(ISNUMBER($U10),COUNT($U$4:$U10)=BB$2),$G10,IF($H10="Hold",BB9,IF(COUNT($U$4:$U10)=BB$2,$V10+BB9,NA())))</f>
        <v>#N/A</v>
      </c>
      <c r="BC10" s="57" t="e">
        <f>IF(AND(ISNUMBER($U10),COUNT($U$4:$U10)=BC$2),$G10,IF($H10="Hold",BC9,IF(COUNT($U$4:$U10)=BC$2,$V10+BC9,NA())))</f>
        <v>#N/A</v>
      </c>
      <c r="BD10" s="57" t="e">
        <f>IF(AND(ISNUMBER($U10),COUNT($U$4:$U10)=BD$2),$G10,IF($H10="Hold",BD9,IF(COUNT($U$4:$U10)=BD$2,$V10+BD9,NA())))</f>
        <v>#N/A</v>
      </c>
      <c r="BE10" s="57" t="e">
        <f>IF(AND(ISNUMBER($U10),COUNT($U$4:$U10)=BE$2),$G10,IF($H10="Hold",BE9,IF(COUNT($U$4:$U10)=BE$2,$V10+BE9,NA())))</f>
        <v>#N/A</v>
      </c>
      <c r="BF10" s="57" t="e">
        <f>IF(AND(ISNUMBER($U10),COUNT($U$4:$U10)=BF$2),$G10,IF($H10="Hold",BF9,IF(COUNT($U$4:$U10)=BF$2,$V10+BF9,NA())))</f>
        <v>#N/A</v>
      </c>
      <c r="BG10" s="57" t="e">
        <f>IF(AND(ISNUMBER($U10),COUNT($U$4:$U10)=BG$2),$G10,IF($H10="Hold",BG9,IF(COUNT($U$4:$U10)=BG$2,$V10+BG9,NA())))</f>
        <v>#N/A</v>
      </c>
      <c r="BH10" s="55" t="e">
        <f>IF(AND(COUNT($U$4:$U10)=BH$2,$H10="Hold"),"Hold",NA())</f>
        <v>#N/A</v>
      </c>
      <c r="BI10" s="55" t="e">
        <f>IF(AND(COUNT($U$4:$U10)=BI$2,$H10="Hold"),"Hold",NA())</f>
        <v>#N/A</v>
      </c>
      <c r="BJ10" s="55" t="e">
        <f>IF(AND(COUNT($U$4:$U10)=BJ$2,$H10="Hold"),"Hold",NA())</f>
        <v>#N/A</v>
      </c>
      <c r="BK10" s="55" t="e">
        <f>IF(AND(COUNT($U$4:$U10)=BK$2,$H10="Hold"),"Hold",NA())</f>
        <v>#N/A</v>
      </c>
      <c r="BL10" s="55" t="e">
        <f>IF(AND(COUNT($U$4:$U10)=BL$2,$H10="Hold"),"Hold",NA())</f>
        <v>#N/A</v>
      </c>
      <c r="BM10" s="55" t="e">
        <f>IF(AND(COUNT($U$4:$U10)=BM$2,$H10="Hold"),"Hold",NA())</f>
        <v>#N/A</v>
      </c>
      <c r="BN10" s="55" t="e">
        <f>IF(AND(COUNT($U$4:$U10)=BN$2,$H10="Hold"),"Hold",NA())</f>
        <v>#N/A</v>
      </c>
      <c r="BO10" s="55" t="e">
        <f>IF(AND(COUNT($U$4:$U10)=BO$2,$H10="Hold"),"Hold",NA())</f>
        <v>#N/A</v>
      </c>
      <c r="BP10" s="55" t="e">
        <f>IF(AND(COUNT($U$4:$U10)=BP$2,$H10="Hold"),"Hold",NA())</f>
        <v>#N/A</v>
      </c>
      <c r="BQ10" s="55" t="e">
        <f>IF(AND(COUNT($U$4:$U10)=BQ$2,$H10="Hold"),"Hold",NA())</f>
        <v>#N/A</v>
      </c>
      <c r="BR10" s="55" t="e">
        <f>IF(AND(COUNT($U$4:$U10)=BR$2,$H10="Hold"),"Hold",NA())</f>
        <v>#N/A</v>
      </c>
      <c r="BS10" s="55" t="e">
        <f>IF(AND(COUNT($U$4:$U10)=BS$2,$H10="Hold"),"Hold",NA())</f>
        <v>#N/A</v>
      </c>
    </row>
    <row r="11" spans="1:73" s="96" customFormat="1" ht="18.75" customHeight="1" x14ac:dyDescent="0.25">
      <c r="B11" s="23"/>
      <c r="C11" s="95"/>
      <c r="D11" s="9">
        <f t="shared" si="2"/>
        <v>14</v>
      </c>
      <c r="E11" s="10">
        <f t="shared" si="3"/>
        <v>42688</v>
      </c>
      <c r="F11" s="5" t="str">
        <f>IFERROR(IF(COUNT(G$4:G11)=0,"",IF(H11="Hold",F10,IF(ISNUMBER(U11),G11,F10+V11))),"")</f>
        <v/>
      </c>
      <c r="G11" s="13"/>
      <c r="H11" s="27"/>
      <c r="I11" s="17"/>
      <c r="J11" s="93"/>
      <c r="K11" s="34"/>
      <c r="L11" s="146" t="s">
        <v>82</v>
      </c>
      <c r="M11" s="146"/>
      <c r="N11" s="146"/>
      <c r="O11" s="146"/>
      <c r="P11" s="37"/>
      <c r="R11" s="46">
        <v>8</v>
      </c>
      <c r="S11" s="47" t="e">
        <f t="shared" si="0"/>
        <v>#N/A</v>
      </c>
      <c r="T11" s="47"/>
      <c r="U11" s="52" t="str">
        <f>IF(H11="30 Mins",$N$19,IF(H11="45 Mins",$N$20,IF(H11="60 Mins",$N$21,IF(H11="Alt 1",$N$22,IF(H11="Alt 2",$N$23,IF(H11="Alt 3",$N$24,IF(H11="Alt 4",$N$25,IF(H11="Alt 5",#REF!,IF(H11="Change",V10,"")))))))))</f>
        <v/>
      </c>
      <c r="V11" s="53" t="e">
        <f>IF(COUNT(U$4:U11)=0,NA(),IF(ISNUMBER(U11),U11,V10))</f>
        <v>#N/A</v>
      </c>
      <c r="W11" s="48" t="e">
        <f t="shared" si="1"/>
        <v>#N/A</v>
      </c>
      <c r="X11" s="72" t="str">
        <f>IF(AND(ISNUMBER($S11),COUNT($U$4:$U11)=X$2),$S11,"")</f>
        <v/>
      </c>
      <c r="Y11" s="72" t="str">
        <f>IF(AND(ISNUMBER($S11),COUNT($U$4:$U11)=Y$2),$S11,"")</f>
        <v/>
      </c>
      <c r="Z11" s="72" t="str">
        <f>IF(AND(ISNUMBER($S11),COUNT($U$4:$U11)=Z$2),$S11,"")</f>
        <v/>
      </c>
      <c r="AA11" s="72" t="str">
        <f>IF(AND(ISNUMBER($S11),COUNT($U$4:$U11)=AA$2),$S11,"")</f>
        <v/>
      </c>
      <c r="AB11" s="72" t="str">
        <f>IF(AND(ISNUMBER($S11),COUNT($U$4:$U11)=AB$2),$S11,"")</f>
        <v/>
      </c>
      <c r="AC11" s="72" t="str">
        <f>IF(AND(ISNUMBER($S11),COUNT($U$4:$U11)=AC$2),$S11,"")</f>
        <v/>
      </c>
      <c r="AD11" s="72" t="str">
        <f>IF(AND(ISNUMBER($S11),COUNT($U$4:$U11)=AD$2),$S11,"")</f>
        <v/>
      </c>
      <c r="AE11" s="72" t="str">
        <f>IF(AND(ISNUMBER($S11),COUNT($U$4:$U11)=AE$2),$S11,"")</f>
        <v/>
      </c>
      <c r="AF11" s="72" t="str">
        <f>IF(AND(ISNUMBER($S11),COUNT($U$4:$U11)=AF$2),$S11,"")</f>
        <v/>
      </c>
      <c r="AG11" s="72" t="str">
        <f>IF(AND(ISNUMBER($S11),COUNT($U$4:$U11)=AG$2),$S11,"")</f>
        <v/>
      </c>
      <c r="AH11" s="72" t="str">
        <f>IF(AND(ISNUMBER($S11),COUNT($U$4:$U11)=AH$2),$S11,"")</f>
        <v/>
      </c>
      <c r="AI11" s="72" t="str">
        <f>IF(AND(ISNUMBER($S11),COUNT($U$4:$U11)=AI$2),$S11,"")</f>
        <v/>
      </c>
      <c r="AJ11" s="51" t="e">
        <f>IFERROR(IF(COUNT($U$4:$U11)&lt;&gt;AJ$2,NA(),SLOPE(X$4:X$26,$R$4:$R$26)*($R11-COUNTIF(BH$4:BH11,"Hold"))+INTERCEPT(X$4:X$26,$R$4:$R$26)),NA())</f>
        <v>#N/A</v>
      </c>
      <c r="AK11" s="51" t="e">
        <f>IFERROR(IF(COUNT($U$4:$U11)&lt;&gt;AK$2,NA(),SLOPE(Y$4:Y$26,$R$4:$R$26)*($R11-COUNTIF(BI$4:BI11,"Hold"))+INTERCEPT(Y$4:Y$26,$R$4:$R$26)),NA())</f>
        <v>#N/A</v>
      </c>
      <c r="AL11" s="51" t="e">
        <f>IFERROR(IF(COUNT($U$4:$U11)&lt;&gt;AL$2,NA(),SLOPE(Z$4:Z$26,$R$4:$R$26)*($R11-COUNTIF(BJ$4:BJ11,"Hold"))+INTERCEPT(Z$4:Z$26,$R$4:$R$26)),NA())</f>
        <v>#N/A</v>
      </c>
      <c r="AM11" s="51" t="e">
        <f>IFERROR(IF(COUNT($U$4:$U11)&lt;&gt;AM$2,NA(),SLOPE(AA$4:AA$26,$R$4:$R$26)*($R11-COUNTIF(BK$4:BK11,"Hold"))+INTERCEPT(AA$4:AA$26,$R$4:$R$26)),NA())</f>
        <v>#N/A</v>
      </c>
      <c r="AN11" s="51" t="e">
        <f>IFERROR(IF(COUNT($U$4:$U11)&lt;&gt;AN$2,NA(),SLOPE(AB$4:AB$26,$R$4:$R$26)*($R11-COUNTIF(BL$4:BL11,"Hold"))+INTERCEPT(AB$4:AB$26,$R$4:$R$26)),NA())</f>
        <v>#N/A</v>
      </c>
      <c r="AO11" s="51" t="e">
        <f>IFERROR(IF(COUNT($U$4:$U11)&lt;&gt;AO$2,NA(),SLOPE(AC$4:AC$26,$R$4:$R$26)*($R11-COUNTIF(BM$4:BM11,"Hold"))+INTERCEPT(AC$4:AC$26,$R$4:$R$26)),NA())</f>
        <v>#N/A</v>
      </c>
      <c r="AP11" s="51" t="e">
        <f>IFERROR(IF(COUNT($U$4:$U11)&lt;&gt;AP$2,NA(),SLOPE(AD$4:AD$26,$R$4:$R$26)*($R11-COUNTIF(BN$4:BN11,"Hold"))+INTERCEPT(AD$4:AD$26,$R$4:$R$26)),NA())</f>
        <v>#N/A</v>
      </c>
      <c r="AQ11" s="51" t="e">
        <f>IFERROR(IF(COUNT($U$4:$U11)&lt;&gt;AQ$2,NA(),SLOPE(AE$4:AE$26,$R$4:$R$26)*($R11-COUNTIF(BO$4:BO11,"Hold"))+INTERCEPT(AE$4:AE$26,$R$4:$R$26)),NA())</f>
        <v>#N/A</v>
      </c>
      <c r="AR11" s="51" t="e">
        <f>IFERROR(IF(COUNT($U$4:$U11)&lt;&gt;AR$2,NA(),SLOPE(AF$4:AF$26,$R$4:$R$26)*($R11-COUNTIF(BP$4:BP11,"Hold"))+INTERCEPT(AF$4:AF$26,$R$4:$R$26)),NA())</f>
        <v>#N/A</v>
      </c>
      <c r="AS11" s="51" t="e">
        <f>IFERROR(IF(COUNT($U$4:$U11)&lt;&gt;AS$2,NA(),SLOPE(AG$4:AG$26,$R$4:$R$26)*($R11-COUNTIF(BQ$4:BQ11,"Hold"))+INTERCEPT(AG$4:AG$26,$R$4:$R$26)),NA())</f>
        <v>#N/A</v>
      </c>
      <c r="AT11" s="51" t="e">
        <f>IFERROR(IF(COUNT($U$4:$U11)&lt;&gt;AT$2,NA(),SLOPE(AH$4:AH$26,$R$4:$R$26)*($R11-COUNTIF(BR$4:BR11,"Hold"))+INTERCEPT(AH$4:AH$26,$R$4:$R$26)),NA())</f>
        <v>#N/A</v>
      </c>
      <c r="AU11" s="51" t="e">
        <f>IFERROR(IF(COUNT($U$4:$U11)&lt;&gt;AU$2,NA(),SLOPE(AI$4:AI$26,$R$4:$R$26)*($R11-COUNTIF(BS$4:BS11,"Hold"))+INTERCEPT(AI$4:AI$26,$R$4:$R$26)),NA())</f>
        <v>#N/A</v>
      </c>
      <c r="AV11" s="57" t="e">
        <f>IF(AND(ISNUMBER($U11),COUNT($U$4:$U11)=AV$2),$G11,IF($H11="Hold",AV10,IF(COUNT($U$4:$U11)=AV$2,$V11+AV10,NA())))</f>
        <v>#N/A</v>
      </c>
      <c r="AW11" s="57" t="e">
        <f>IF(AND(ISNUMBER($U11),COUNT($U$4:$U11)=AW$2),$G11,IF($H11="Hold",AW10,IF(COUNT($U$4:$U11)=AW$2,$V11+AW10,NA())))</f>
        <v>#N/A</v>
      </c>
      <c r="AX11" s="57" t="e">
        <f>IF(AND(ISNUMBER($U11),COUNT($U$4:$U11)=AX$2),$G11,IF($H11="Hold",AX10,IF(COUNT($U$4:$U11)=AX$2,$V11+AX10,NA())))</f>
        <v>#N/A</v>
      </c>
      <c r="AY11" s="57" t="e">
        <f>IF(AND(ISNUMBER($U11),COUNT($U$4:$U11)=AY$2),$G11,IF($H11="Hold",AY10,IF(COUNT($U$4:$U11)=AY$2,$V11+AY10,NA())))</f>
        <v>#N/A</v>
      </c>
      <c r="AZ11" s="57" t="e">
        <f>IF(AND(ISNUMBER($U11),COUNT($U$4:$U11)=AZ$2),$G11,IF($H11="Hold",AZ10,IF(COUNT($U$4:$U11)=AZ$2,$V11+AZ10,NA())))</f>
        <v>#N/A</v>
      </c>
      <c r="BA11" s="57" t="e">
        <f>IF(AND(ISNUMBER($U11),COUNT($U$4:$U11)=BA$2),$G11,IF($H11="Hold",BA10,IF(COUNT($U$4:$U11)=BA$2,$V11+BA10,NA())))</f>
        <v>#N/A</v>
      </c>
      <c r="BB11" s="57" t="e">
        <f>IF(AND(ISNUMBER($U11),COUNT($U$4:$U11)=BB$2),$G11,IF($H11="Hold",BB10,IF(COUNT($U$4:$U11)=BB$2,$V11+BB10,NA())))</f>
        <v>#N/A</v>
      </c>
      <c r="BC11" s="57" t="e">
        <f>IF(AND(ISNUMBER($U11),COUNT($U$4:$U11)=BC$2),$G11,IF($H11="Hold",BC10,IF(COUNT($U$4:$U11)=BC$2,$V11+BC10,NA())))</f>
        <v>#N/A</v>
      </c>
      <c r="BD11" s="57" t="e">
        <f>IF(AND(ISNUMBER($U11),COUNT($U$4:$U11)=BD$2),$G11,IF($H11="Hold",BD10,IF(COUNT($U$4:$U11)=BD$2,$V11+BD10,NA())))</f>
        <v>#N/A</v>
      </c>
      <c r="BE11" s="57" t="e">
        <f>IF(AND(ISNUMBER($U11),COUNT($U$4:$U11)=BE$2),$G11,IF($H11="Hold",BE10,IF(COUNT($U$4:$U11)=BE$2,$V11+BE10,NA())))</f>
        <v>#N/A</v>
      </c>
      <c r="BF11" s="57" t="e">
        <f>IF(AND(ISNUMBER($U11),COUNT($U$4:$U11)=BF$2),$G11,IF($H11="Hold",BF10,IF(COUNT($U$4:$U11)=BF$2,$V11+BF10,NA())))</f>
        <v>#N/A</v>
      </c>
      <c r="BG11" s="57" t="e">
        <f>IF(AND(ISNUMBER($U11),COUNT($U$4:$U11)=BG$2),$G11,IF($H11="Hold",BG10,IF(COUNT($U$4:$U11)=BG$2,$V11+BG10,NA())))</f>
        <v>#N/A</v>
      </c>
      <c r="BH11" s="55" t="e">
        <f>IF(AND(COUNT($U$4:$U11)=BH$2,$H11="Hold"),"Hold",NA())</f>
        <v>#N/A</v>
      </c>
      <c r="BI11" s="55" t="e">
        <f>IF(AND(COUNT($U$4:$U11)=BI$2,$H11="Hold"),"Hold",NA())</f>
        <v>#N/A</v>
      </c>
      <c r="BJ11" s="55" t="e">
        <f>IF(AND(COUNT($U$4:$U11)=BJ$2,$H11="Hold"),"Hold",NA())</f>
        <v>#N/A</v>
      </c>
      <c r="BK11" s="55" t="e">
        <f>IF(AND(COUNT($U$4:$U11)=BK$2,$H11="Hold"),"Hold",NA())</f>
        <v>#N/A</v>
      </c>
      <c r="BL11" s="55" t="e">
        <f>IF(AND(COUNT($U$4:$U11)=BL$2,$H11="Hold"),"Hold",NA())</f>
        <v>#N/A</v>
      </c>
      <c r="BM11" s="55" t="e">
        <f>IF(AND(COUNT($U$4:$U11)=BM$2,$H11="Hold"),"Hold",NA())</f>
        <v>#N/A</v>
      </c>
      <c r="BN11" s="55" t="e">
        <f>IF(AND(COUNT($U$4:$U11)=BN$2,$H11="Hold"),"Hold",NA())</f>
        <v>#N/A</v>
      </c>
      <c r="BO11" s="55" t="e">
        <f>IF(AND(COUNT($U$4:$U11)=BO$2,$H11="Hold"),"Hold",NA())</f>
        <v>#N/A</v>
      </c>
      <c r="BP11" s="55" t="e">
        <f>IF(AND(COUNT($U$4:$U11)=BP$2,$H11="Hold"),"Hold",NA())</f>
        <v>#N/A</v>
      </c>
      <c r="BQ11" s="55" t="e">
        <f>IF(AND(COUNT($U$4:$U11)=BQ$2,$H11="Hold"),"Hold",NA())</f>
        <v>#N/A</v>
      </c>
      <c r="BR11" s="55" t="e">
        <f>IF(AND(COUNT($U$4:$U11)=BR$2,$H11="Hold"),"Hold",NA())</f>
        <v>#N/A</v>
      </c>
      <c r="BS11" s="55" t="e">
        <f>IF(AND(COUNT($U$4:$U11)=BS$2,$H11="Hold"),"Hold",NA())</f>
        <v>#N/A</v>
      </c>
    </row>
    <row r="12" spans="1:73" s="96" customFormat="1" ht="18.75" customHeight="1" x14ac:dyDescent="0.25">
      <c r="B12" s="23"/>
      <c r="C12" s="95"/>
      <c r="D12" s="9">
        <f t="shared" si="2"/>
        <v>16</v>
      </c>
      <c r="E12" s="10">
        <f t="shared" si="3"/>
        <v>42702</v>
      </c>
      <c r="F12" s="5" t="str">
        <f>IFERROR(IF(COUNT(G$4:G12)=0,"",IF(H12="Hold",F11,IF(ISNUMBER(U12),G12,F11+V12))),"")</f>
        <v/>
      </c>
      <c r="G12" s="13"/>
      <c r="H12" s="27"/>
      <c r="I12" s="17"/>
      <c r="J12" s="93"/>
      <c r="K12" s="34"/>
      <c r="L12" s="124"/>
      <c r="M12" s="124"/>
      <c r="N12" s="132" t="s">
        <v>83</v>
      </c>
      <c r="O12" s="132" t="s">
        <v>84</v>
      </c>
      <c r="P12" s="37"/>
      <c r="R12" s="46">
        <v>9</v>
      </c>
      <c r="S12" s="47" t="e">
        <f t="shared" si="0"/>
        <v>#N/A</v>
      </c>
      <c r="T12" s="47" t="str">
        <f>IF(ISNUMBER(N25),"Alt 4","")</f>
        <v/>
      </c>
      <c r="U12" s="52" t="str">
        <f>IF(H12="30 Mins",$N$19,IF(H12="45 Mins",$N$20,IF(H12="60 Mins",$N$21,IF(H12="Alt 1",$N$22,IF(H12="Alt 2",$N$23,IF(H12="Alt 3",$N$24,IF(H12="Alt 4",$N$25,IF(H12="Alt 5",#REF!,IF(H12="Change",V11,"")))))))))</f>
        <v/>
      </c>
      <c r="V12" s="53" t="e">
        <f>IF(COUNT(U$4:U12)=0,NA(),IF(ISNUMBER(U12),U12,V11))</f>
        <v>#N/A</v>
      </c>
      <c r="W12" s="48" t="e">
        <f t="shared" si="1"/>
        <v>#N/A</v>
      </c>
      <c r="X12" s="72" t="str">
        <f>IF(AND(ISNUMBER($S12),COUNT($U$4:$U12)=X$2),$S12,"")</f>
        <v/>
      </c>
      <c r="Y12" s="72" t="str">
        <f>IF(AND(ISNUMBER($S12),COUNT($U$4:$U12)=Y$2),$S12,"")</f>
        <v/>
      </c>
      <c r="Z12" s="72" t="str">
        <f>IF(AND(ISNUMBER($S12),COUNT($U$4:$U12)=Z$2),$S12,"")</f>
        <v/>
      </c>
      <c r="AA12" s="72" t="str">
        <f>IF(AND(ISNUMBER($S12),COUNT($U$4:$U12)=AA$2),$S12,"")</f>
        <v/>
      </c>
      <c r="AB12" s="72" t="str">
        <f>IF(AND(ISNUMBER($S12),COUNT($U$4:$U12)=AB$2),$S12,"")</f>
        <v/>
      </c>
      <c r="AC12" s="72" t="str">
        <f>IF(AND(ISNUMBER($S12),COUNT($U$4:$U12)=AC$2),$S12,"")</f>
        <v/>
      </c>
      <c r="AD12" s="72" t="str">
        <f>IF(AND(ISNUMBER($S12),COUNT($U$4:$U12)=AD$2),$S12,"")</f>
        <v/>
      </c>
      <c r="AE12" s="72" t="str">
        <f>IF(AND(ISNUMBER($S12),COUNT($U$4:$U12)=AE$2),$S12,"")</f>
        <v/>
      </c>
      <c r="AF12" s="72" t="str">
        <f>IF(AND(ISNUMBER($S12),COUNT($U$4:$U12)=AF$2),$S12,"")</f>
        <v/>
      </c>
      <c r="AG12" s="72" t="str">
        <f>IF(AND(ISNUMBER($S12),COUNT($U$4:$U12)=AG$2),$S12,"")</f>
        <v/>
      </c>
      <c r="AH12" s="72" t="str">
        <f>IF(AND(ISNUMBER($S12),COUNT($U$4:$U12)=AH$2),$S12,"")</f>
        <v/>
      </c>
      <c r="AI12" s="72" t="str">
        <f>IF(AND(ISNUMBER($S12),COUNT($U$4:$U12)=AI$2),$S12,"")</f>
        <v/>
      </c>
      <c r="AJ12" s="51" t="e">
        <f>IFERROR(IF(COUNT($U$4:$U12)&lt;&gt;AJ$2,NA(),SLOPE(X$4:X$26,$R$4:$R$26)*($R12-COUNTIF(BH$4:BH12,"Hold"))+INTERCEPT(X$4:X$26,$R$4:$R$26)),NA())</f>
        <v>#N/A</v>
      </c>
      <c r="AK12" s="51" t="e">
        <f>IFERROR(IF(COUNT($U$4:$U12)&lt;&gt;AK$2,NA(),SLOPE(Y$4:Y$26,$R$4:$R$26)*($R12-COUNTIF(BI$4:BI12,"Hold"))+INTERCEPT(Y$4:Y$26,$R$4:$R$26)),NA())</f>
        <v>#N/A</v>
      </c>
      <c r="AL12" s="51" t="e">
        <f>IFERROR(IF(COUNT($U$4:$U12)&lt;&gt;AL$2,NA(),SLOPE(Z$4:Z$26,$R$4:$R$26)*($R12-COUNTIF(BJ$4:BJ12,"Hold"))+INTERCEPT(Z$4:Z$26,$R$4:$R$26)),NA())</f>
        <v>#N/A</v>
      </c>
      <c r="AM12" s="51" t="e">
        <f>IFERROR(IF(COUNT($U$4:$U12)&lt;&gt;AM$2,NA(),SLOPE(AA$4:AA$26,$R$4:$R$26)*($R12-COUNTIF(BK$4:BK12,"Hold"))+INTERCEPT(AA$4:AA$26,$R$4:$R$26)),NA())</f>
        <v>#N/A</v>
      </c>
      <c r="AN12" s="51" t="e">
        <f>IFERROR(IF(COUNT($U$4:$U12)&lt;&gt;AN$2,NA(),SLOPE(AB$4:AB$26,$R$4:$R$26)*($R12-COUNTIF(BL$4:BL12,"Hold"))+INTERCEPT(AB$4:AB$26,$R$4:$R$26)),NA())</f>
        <v>#N/A</v>
      </c>
      <c r="AO12" s="51" t="e">
        <f>IFERROR(IF(COUNT($U$4:$U12)&lt;&gt;AO$2,NA(),SLOPE(AC$4:AC$26,$R$4:$R$26)*($R12-COUNTIF(BM$4:BM12,"Hold"))+INTERCEPT(AC$4:AC$26,$R$4:$R$26)),NA())</f>
        <v>#N/A</v>
      </c>
      <c r="AP12" s="51" t="e">
        <f>IFERROR(IF(COUNT($U$4:$U12)&lt;&gt;AP$2,NA(),SLOPE(AD$4:AD$26,$R$4:$R$26)*($R12-COUNTIF(BN$4:BN12,"Hold"))+INTERCEPT(AD$4:AD$26,$R$4:$R$26)),NA())</f>
        <v>#N/A</v>
      </c>
      <c r="AQ12" s="51" t="e">
        <f>IFERROR(IF(COUNT($U$4:$U12)&lt;&gt;AQ$2,NA(),SLOPE(AE$4:AE$26,$R$4:$R$26)*($R12-COUNTIF(BO$4:BO12,"Hold"))+INTERCEPT(AE$4:AE$26,$R$4:$R$26)),NA())</f>
        <v>#N/A</v>
      </c>
      <c r="AR12" s="51" t="e">
        <f>IFERROR(IF(COUNT($U$4:$U12)&lt;&gt;AR$2,NA(),SLOPE(AF$4:AF$26,$R$4:$R$26)*($R12-COUNTIF(BP$4:BP12,"Hold"))+INTERCEPT(AF$4:AF$26,$R$4:$R$26)),NA())</f>
        <v>#N/A</v>
      </c>
      <c r="AS12" s="51" t="e">
        <f>IFERROR(IF(COUNT($U$4:$U12)&lt;&gt;AS$2,NA(),SLOPE(AG$4:AG$26,$R$4:$R$26)*($R12-COUNTIF(BQ$4:BQ12,"Hold"))+INTERCEPT(AG$4:AG$26,$R$4:$R$26)),NA())</f>
        <v>#N/A</v>
      </c>
      <c r="AT12" s="51" t="e">
        <f>IFERROR(IF(COUNT($U$4:$U12)&lt;&gt;AT$2,NA(),SLOPE(AH$4:AH$26,$R$4:$R$26)*($R12-COUNTIF(BR$4:BR12,"Hold"))+INTERCEPT(AH$4:AH$26,$R$4:$R$26)),NA())</f>
        <v>#N/A</v>
      </c>
      <c r="AU12" s="51" t="e">
        <f>IFERROR(IF(COUNT($U$4:$U12)&lt;&gt;AU$2,NA(),SLOPE(AI$4:AI$26,$R$4:$R$26)*($R12-COUNTIF(BS$4:BS12,"Hold"))+INTERCEPT(AI$4:AI$26,$R$4:$R$26)),NA())</f>
        <v>#N/A</v>
      </c>
      <c r="AV12" s="57" t="e">
        <f>IF(AND(ISNUMBER($U12),COUNT($U$4:$U12)=AV$2),$G12,IF($H12="Hold",AV11,IF(COUNT($U$4:$U12)=AV$2,$V12+AV11,NA())))</f>
        <v>#N/A</v>
      </c>
      <c r="AW12" s="57" t="e">
        <f>IF(AND(ISNUMBER($U12),COUNT($U$4:$U12)=AW$2),$G12,IF($H12="Hold",AW11,IF(COUNT($U$4:$U12)=AW$2,$V12+AW11,NA())))</f>
        <v>#N/A</v>
      </c>
      <c r="AX12" s="57" t="e">
        <f>IF(AND(ISNUMBER($U12),COUNT($U$4:$U12)=AX$2),$G12,IF($H12="Hold",AX11,IF(COUNT($U$4:$U12)=AX$2,$V12+AX11,NA())))</f>
        <v>#N/A</v>
      </c>
      <c r="AY12" s="57" t="e">
        <f>IF(AND(ISNUMBER($U12),COUNT($U$4:$U12)=AY$2),$G12,IF($H12="Hold",AY11,IF(COUNT($U$4:$U12)=AY$2,$V12+AY11,NA())))</f>
        <v>#N/A</v>
      </c>
      <c r="AZ12" s="57" t="e">
        <f>IF(AND(ISNUMBER($U12),COUNT($U$4:$U12)=AZ$2),$G12,IF($H12="Hold",AZ11,IF(COUNT($U$4:$U12)=AZ$2,$V12+AZ11,NA())))</f>
        <v>#N/A</v>
      </c>
      <c r="BA12" s="57" t="e">
        <f>IF(AND(ISNUMBER($U12),COUNT($U$4:$U12)=BA$2),$G12,IF($H12="Hold",BA11,IF(COUNT($U$4:$U12)=BA$2,$V12+BA11,NA())))</f>
        <v>#N/A</v>
      </c>
      <c r="BB12" s="57" t="e">
        <f>IF(AND(ISNUMBER($U12),COUNT($U$4:$U12)=BB$2),$G12,IF($H12="Hold",BB11,IF(COUNT($U$4:$U12)=BB$2,$V12+BB11,NA())))</f>
        <v>#N/A</v>
      </c>
      <c r="BC12" s="57" t="e">
        <f>IF(AND(ISNUMBER($U12),COUNT($U$4:$U12)=BC$2),$G12,IF($H12="Hold",BC11,IF(COUNT($U$4:$U12)=BC$2,$V12+BC11,NA())))</f>
        <v>#N/A</v>
      </c>
      <c r="BD12" s="57" t="e">
        <f>IF(AND(ISNUMBER($U12),COUNT($U$4:$U12)=BD$2),$G12,IF($H12="Hold",BD11,IF(COUNT($U$4:$U12)=BD$2,$V12+BD11,NA())))</f>
        <v>#N/A</v>
      </c>
      <c r="BE12" s="57" t="e">
        <f>IF(AND(ISNUMBER($U12),COUNT($U$4:$U12)=BE$2),$G12,IF($H12="Hold",BE11,IF(COUNT($U$4:$U12)=BE$2,$V12+BE11,NA())))</f>
        <v>#N/A</v>
      </c>
      <c r="BF12" s="57" t="e">
        <f>IF(AND(ISNUMBER($U12),COUNT($U$4:$U12)=BF$2),$G12,IF($H12="Hold",BF11,IF(COUNT($U$4:$U12)=BF$2,$V12+BF11,NA())))</f>
        <v>#N/A</v>
      </c>
      <c r="BG12" s="57" t="e">
        <f>IF(AND(ISNUMBER($U12),COUNT($U$4:$U12)=BG$2),$G12,IF($H12="Hold",BG11,IF(COUNT($U$4:$U12)=BG$2,$V12+BG11,NA())))</f>
        <v>#N/A</v>
      </c>
      <c r="BH12" s="55" t="e">
        <f>IF(AND(COUNT($U$4:$U12)=BH$2,$H12="Hold"),"Hold",NA())</f>
        <v>#N/A</v>
      </c>
      <c r="BI12" s="55" t="e">
        <f>IF(AND(COUNT($U$4:$U12)=BI$2,$H12="Hold"),"Hold",NA())</f>
        <v>#N/A</v>
      </c>
      <c r="BJ12" s="55" t="e">
        <f>IF(AND(COUNT($U$4:$U12)=BJ$2,$H12="Hold"),"Hold",NA())</f>
        <v>#N/A</v>
      </c>
      <c r="BK12" s="55" t="e">
        <f>IF(AND(COUNT($U$4:$U12)=BK$2,$H12="Hold"),"Hold",NA())</f>
        <v>#N/A</v>
      </c>
      <c r="BL12" s="55" t="e">
        <f>IF(AND(COUNT($U$4:$U12)=BL$2,$H12="Hold"),"Hold",NA())</f>
        <v>#N/A</v>
      </c>
      <c r="BM12" s="55" t="e">
        <f>IF(AND(COUNT($U$4:$U12)=BM$2,$H12="Hold"),"Hold",NA())</f>
        <v>#N/A</v>
      </c>
      <c r="BN12" s="55" t="e">
        <f>IF(AND(COUNT($U$4:$U12)=BN$2,$H12="Hold"),"Hold",NA())</f>
        <v>#N/A</v>
      </c>
      <c r="BO12" s="55" t="e">
        <f>IF(AND(COUNT($U$4:$U12)=BO$2,$H12="Hold"),"Hold",NA())</f>
        <v>#N/A</v>
      </c>
      <c r="BP12" s="55" t="e">
        <f>IF(AND(COUNT($U$4:$U12)=BP$2,$H12="Hold"),"Hold",NA())</f>
        <v>#N/A</v>
      </c>
      <c r="BQ12" s="55" t="e">
        <f>IF(AND(COUNT($U$4:$U12)=BQ$2,$H12="Hold"),"Hold",NA())</f>
        <v>#N/A</v>
      </c>
      <c r="BR12" s="55" t="e">
        <f>IF(AND(COUNT($U$4:$U12)=BR$2,$H12="Hold"),"Hold",NA())</f>
        <v>#N/A</v>
      </c>
      <c r="BS12" s="55" t="e">
        <f>IF(AND(COUNT($U$4:$U12)=BS$2,$H12="Hold"),"Hold",NA())</f>
        <v>#N/A</v>
      </c>
    </row>
    <row r="13" spans="1:73" s="96" customFormat="1" ht="18.75" customHeight="1" thickBot="1" x14ac:dyDescent="0.3">
      <c r="B13" s="23"/>
      <c r="C13" s="95"/>
      <c r="D13" s="9">
        <f t="shared" si="2"/>
        <v>18</v>
      </c>
      <c r="E13" s="10">
        <f t="shared" si="3"/>
        <v>42716</v>
      </c>
      <c r="F13" s="5" t="str">
        <f>IFERROR(IF(COUNT(G$4:G13)=0,"",IF(H13="Hold",F12,IF(ISNUMBER(U13),G13,F12+V13))),"")</f>
        <v/>
      </c>
      <c r="G13" s="13"/>
      <c r="H13" s="27"/>
      <c r="I13" s="17"/>
      <c r="J13" s="93"/>
      <c r="K13" s="34"/>
      <c r="L13" s="148" t="s">
        <v>57</v>
      </c>
      <c r="M13" s="148"/>
      <c r="N13" s="134"/>
      <c r="O13" s="135"/>
      <c r="P13" s="37"/>
      <c r="R13" s="46">
        <v>10</v>
      </c>
      <c r="S13" s="47" t="e">
        <f t="shared" si="0"/>
        <v>#N/A</v>
      </c>
      <c r="T13" s="47" t="str">
        <f>IF(ISNUMBER(#REF!),"Alt 5","")</f>
        <v/>
      </c>
      <c r="U13" s="52" t="str">
        <f>IF(H13="30 Mins",$N$19,IF(H13="45 Mins",$N$20,IF(H13="60 Mins",$N$21,IF(H13="Alt 1",$N$22,IF(H13="Alt 2",$N$23,IF(H13="Alt 3",$N$24,IF(H13="Alt 4",$N$25,IF(H13="Alt 5",#REF!,IF(H13="Change",V12,"")))))))))</f>
        <v/>
      </c>
      <c r="V13" s="53" t="e">
        <f>IF(COUNT(U$4:U13)=0,NA(),IF(ISNUMBER(U13),U13,V12))</f>
        <v>#N/A</v>
      </c>
      <c r="W13" s="48" t="e">
        <f t="shared" si="1"/>
        <v>#N/A</v>
      </c>
      <c r="X13" s="72" t="str">
        <f>IF(AND(ISNUMBER($S13),COUNT($U$4:$U13)=X$2),$S13,"")</f>
        <v/>
      </c>
      <c r="Y13" s="72" t="str">
        <f>IF(AND(ISNUMBER($S13),COUNT($U$4:$U13)=Y$2),$S13,"")</f>
        <v/>
      </c>
      <c r="Z13" s="72" t="str">
        <f>IF(AND(ISNUMBER($S13),COUNT($U$4:$U13)=Z$2),$S13,"")</f>
        <v/>
      </c>
      <c r="AA13" s="72" t="str">
        <f>IF(AND(ISNUMBER($S13),COUNT($U$4:$U13)=AA$2),$S13,"")</f>
        <v/>
      </c>
      <c r="AB13" s="72" t="str">
        <f>IF(AND(ISNUMBER($S13),COUNT($U$4:$U13)=AB$2),$S13,"")</f>
        <v/>
      </c>
      <c r="AC13" s="72" t="str">
        <f>IF(AND(ISNUMBER($S13),COUNT($U$4:$U13)=AC$2),$S13,"")</f>
        <v/>
      </c>
      <c r="AD13" s="72" t="str">
        <f>IF(AND(ISNUMBER($S13),COUNT($U$4:$U13)=AD$2),$S13,"")</f>
        <v/>
      </c>
      <c r="AE13" s="72" t="str">
        <f>IF(AND(ISNUMBER($S13),COUNT($U$4:$U13)=AE$2),$S13,"")</f>
        <v/>
      </c>
      <c r="AF13" s="72" t="str">
        <f>IF(AND(ISNUMBER($S13),COUNT($U$4:$U13)=AF$2),$S13,"")</f>
        <v/>
      </c>
      <c r="AG13" s="72" t="str">
        <f>IF(AND(ISNUMBER($S13),COUNT($U$4:$U13)=AG$2),$S13,"")</f>
        <v/>
      </c>
      <c r="AH13" s="72" t="str">
        <f>IF(AND(ISNUMBER($S13),COUNT($U$4:$U13)=AH$2),$S13,"")</f>
        <v/>
      </c>
      <c r="AI13" s="72" t="str">
        <f>IF(AND(ISNUMBER($S13),COUNT($U$4:$U13)=AI$2),$S13,"")</f>
        <v/>
      </c>
      <c r="AJ13" s="51" t="e">
        <f>IFERROR(IF(COUNT($U$4:$U13)&lt;&gt;AJ$2,NA(),SLOPE(X$4:X$26,$R$4:$R$26)*($R13-COUNTIF(BH$4:BH13,"Hold"))+INTERCEPT(X$4:X$26,$R$4:$R$26)),NA())</f>
        <v>#N/A</v>
      </c>
      <c r="AK13" s="51" t="e">
        <f>IFERROR(IF(COUNT($U$4:$U13)&lt;&gt;AK$2,NA(),SLOPE(Y$4:Y$26,$R$4:$R$26)*($R13-COUNTIF(BI$4:BI13,"Hold"))+INTERCEPT(Y$4:Y$26,$R$4:$R$26)),NA())</f>
        <v>#N/A</v>
      </c>
      <c r="AL13" s="51" t="e">
        <f>IFERROR(IF(COUNT($U$4:$U13)&lt;&gt;AL$2,NA(),SLOPE(Z$4:Z$26,$R$4:$R$26)*($R13-COUNTIF(BJ$4:BJ13,"Hold"))+INTERCEPT(Z$4:Z$26,$R$4:$R$26)),NA())</f>
        <v>#N/A</v>
      </c>
      <c r="AM13" s="51" t="e">
        <f>IFERROR(IF(COUNT($U$4:$U13)&lt;&gt;AM$2,NA(),SLOPE(AA$4:AA$26,$R$4:$R$26)*($R13-COUNTIF(BK$4:BK13,"Hold"))+INTERCEPT(AA$4:AA$26,$R$4:$R$26)),NA())</f>
        <v>#N/A</v>
      </c>
      <c r="AN13" s="51" t="e">
        <f>IFERROR(IF(COUNT($U$4:$U13)&lt;&gt;AN$2,NA(),SLOPE(AB$4:AB$26,$R$4:$R$26)*($R13-COUNTIF(BL$4:BL13,"Hold"))+INTERCEPT(AB$4:AB$26,$R$4:$R$26)),NA())</f>
        <v>#N/A</v>
      </c>
      <c r="AO13" s="51" t="e">
        <f>IFERROR(IF(COUNT($U$4:$U13)&lt;&gt;AO$2,NA(),SLOPE(AC$4:AC$26,$R$4:$R$26)*($R13-COUNTIF(BM$4:BM13,"Hold"))+INTERCEPT(AC$4:AC$26,$R$4:$R$26)),NA())</f>
        <v>#N/A</v>
      </c>
      <c r="AP13" s="51" t="e">
        <f>IFERROR(IF(COUNT($U$4:$U13)&lt;&gt;AP$2,NA(),SLOPE(AD$4:AD$26,$R$4:$R$26)*($R13-COUNTIF(BN$4:BN13,"Hold"))+INTERCEPT(AD$4:AD$26,$R$4:$R$26)),NA())</f>
        <v>#N/A</v>
      </c>
      <c r="AQ13" s="51" t="e">
        <f>IFERROR(IF(COUNT($U$4:$U13)&lt;&gt;AQ$2,NA(),SLOPE(AE$4:AE$26,$R$4:$R$26)*($R13-COUNTIF(BO$4:BO13,"Hold"))+INTERCEPT(AE$4:AE$26,$R$4:$R$26)),NA())</f>
        <v>#N/A</v>
      </c>
      <c r="AR13" s="51" t="e">
        <f>IFERROR(IF(COUNT($U$4:$U13)&lt;&gt;AR$2,NA(),SLOPE(AF$4:AF$26,$R$4:$R$26)*($R13-COUNTIF(BP$4:BP13,"Hold"))+INTERCEPT(AF$4:AF$26,$R$4:$R$26)),NA())</f>
        <v>#N/A</v>
      </c>
      <c r="AS13" s="51" t="e">
        <f>IFERROR(IF(COUNT($U$4:$U13)&lt;&gt;AS$2,NA(),SLOPE(AG$4:AG$26,$R$4:$R$26)*($R13-COUNTIF(BQ$4:BQ13,"Hold"))+INTERCEPT(AG$4:AG$26,$R$4:$R$26)),NA())</f>
        <v>#N/A</v>
      </c>
      <c r="AT13" s="51" t="e">
        <f>IFERROR(IF(COUNT($U$4:$U13)&lt;&gt;AT$2,NA(),SLOPE(AH$4:AH$26,$R$4:$R$26)*($R13-COUNTIF(BR$4:BR13,"Hold"))+INTERCEPT(AH$4:AH$26,$R$4:$R$26)),NA())</f>
        <v>#N/A</v>
      </c>
      <c r="AU13" s="51" t="e">
        <f>IFERROR(IF(COUNT($U$4:$U13)&lt;&gt;AU$2,NA(),SLOPE(AI$4:AI$26,$R$4:$R$26)*($R13-COUNTIF(BS$4:BS13,"Hold"))+INTERCEPT(AI$4:AI$26,$R$4:$R$26)),NA())</f>
        <v>#N/A</v>
      </c>
      <c r="AV13" s="57" t="e">
        <f>IF(AND(ISNUMBER($U13),COUNT($U$4:$U13)=AV$2),$G13,IF($H13="Hold",AV12,IF(COUNT($U$4:$U13)=AV$2,$V13+AV12,NA())))</f>
        <v>#N/A</v>
      </c>
      <c r="AW13" s="57" t="e">
        <f>IF(AND(ISNUMBER($U13),COUNT($U$4:$U13)=AW$2),$G13,IF($H13="Hold",AW12,IF(COUNT($U$4:$U13)=AW$2,$V13+AW12,NA())))</f>
        <v>#N/A</v>
      </c>
      <c r="AX13" s="57" t="e">
        <f>IF(AND(ISNUMBER($U13),COUNT($U$4:$U13)=AX$2),$G13,IF($H13="Hold",AX12,IF(COUNT($U$4:$U13)=AX$2,$V13+AX12,NA())))</f>
        <v>#N/A</v>
      </c>
      <c r="AY13" s="57" t="e">
        <f>IF(AND(ISNUMBER($U13),COUNT($U$4:$U13)=AY$2),$G13,IF($H13="Hold",AY12,IF(COUNT($U$4:$U13)=AY$2,$V13+AY12,NA())))</f>
        <v>#N/A</v>
      </c>
      <c r="AZ13" s="57" t="e">
        <f>IF(AND(ISNUMBER($U13),COUNT($U$4:$U13)=AZ$2),$G13,IF($H13="Hold",AZ12,IF(COUNT($U$4:$U13)=AZ$2,$V13+AZ12,NA())))</f>
        <v>#N/A</v>
      </c>
      <c r="BA13" s="57" t="e">
        <f>IF(AND(ISNUMBER($U13),COUNT($U$4:$U13)=BA$2),$G13,IF($H13="Hold",BA12,IF(COUNT($U$4:$U13)=BA$2,$V13+BA12,NA())))</f>
        <v>#N/A</v>
      </c>
      <c r="BB13" s="57" t="e">
        <f>IF(AND(ISNUMBER($U13),COUNT($U$4:$U13)=BB$2),$G13,IF($H13="Hold",BB12,IF(COUNT($U$4:$U13)=BB$2,$V13+BB12,NA())))</f>
        <v>#N/A</v>
      </c>
      <c r="BC13" s="57" t="e">
        <f>IF(AND(ISNUMBER($U13),COUNT($U$4:$U13)=BC$2),$G13,IF($H13="Hold",BC12,IF(COUNT($U$4:$U13)=BC$2,$V13+BC12,NA())))</f>
        <v>#N/A</v>
      </c>
      <c r="BD13" s="57" t="e">
        <f>IF(AND(ISNUMBER($U13),COUNT($U$4:$U13)=BD$2),$G13,IF($H13="Hold",BD12,IF(COUNT($U$4:$U13)=BD$2,$V13+BD12,NA())))</f>
        <v>#N/A</v>
      </c>
      <c r="BE13" s="57" t="e">
        <f>IF(AND(ISNUMBER($U13),COUNT($U$4:$U13)=BE$2),$G13,IF($H13="Hold",BE12,IF(COUNT($U$4:$U13)=BE$2,$V13+BE12,NA())))</f>
        <v>#N/A</v>
      </c>
      <c r="BF13" s="57" t="e">
        <f>IF(AND(ISNUMBER($U13),COUNT($U$4:$U13)=BF$2),$G13,IF($H13="Hold",BF12,IF(COUNT($U$4:$U13)=BF$2,$V13+BF12,NA())))</f>
        <v>#N/A</v>
      </c>
      <c r="BG13" s="57" t="e">
        <f>IF(AND(ISNUMBER($U13),COUNT($U$4:$U13)=BG$2),$G13,IF($H13="Hold",BG12,IF(COUNT($U$4:$U13)=BG$2,$V13+BG12,NA())))</f>
        <v>#N/A</v>
      </c>
      <c r="BH13" s="55" t="e">
        <f>IF(AND(COUNT($U$4:$U13)=BH$2,$H13="Hold"),"Hold",NA())</f>
        <v>#N/A</v>
      </c>
      <c r="BI13" s="55" t="e">
        <f>IF(AND(COUNT($U$4:$U13)=BI$2,$H13="Hold"),"Hold",NA())</f>
        <v>#N/A</v>
      </c>
      <c r="BJ13" s="55" t="e">
        <f>IF(AND(COUNT($U$4:$U13)=BJ$2,$H13="Hold"),"Hold",NA())</f>
        <v>#N/A</v>
      </c>
      <c r="BK13" s="55" t="e">
        <f>IF(AND(COUNT($U$4:$U13)=BK$2,$H13="Hold"),"Hold",NA())</f>
        <v>#N/A</v>
      </c>
      <c r="BL13" s="55" t="e">
        <f>IF(AND(COUNT($U$4:$U13)=BL$2,$H13="Hold"),"Hold",NA())</f>
        <v>#N/A</v>
      </c>
      <c r="BM13" s="55" t="e">
        <f>IF(AND(COUNT($U$4:$U13)=BM$2,$H13="Hold"),"Hold",NA())</f>
        <v>#N/A</v>
      </c>
      <c r="BN13" s="55" t="e">
        <f>IF(AND(COUNT($U$4:$U13)=BN$2,$H13="Hold"),"Hold",NA())</f>
        <v>#N/A</v>
      </c>
      <c r="BO13" s="55" t="e">
        <f>IF(AND(COUNT($U$4:$U13)=BO$2,$H13="Hold"),"Hold",NA())</f>
        <v>#N/A</v>
      </c>
      <c r="BP13" s="55" t="e">
        <f>IF(AND(COUNT($U$4:$U13)=BP$2,$H13="Hold"),"Hold",NA())</f>
        <v>#N/A</v>
      </c>
      <c r="BQ13" s="55" t="e">
        <f>IF(AND(COUNT($U$4:$U13)=BQ$2,$H13="Hold"),"Hold",NA())</f>
        <v>#N/A</v>
      </c>
      <c r="BR13" s="55" t="e">
        <f>IF(AND(COUNT($U$4:$U13)=BR$2,$H13="Hold"),"Hold",NA())</f>
        <v>#N/A</v>
      </c>
      <c r="BS13" s="55" t="e">
        <f>IF(AND(COUNT($U$4:$U13)=BS$2,$H13="Hold"),"Hold",NA())</f>
        <v>#N/A</v>
      </c>
    </row>
    <row r="14" spans="1:73" s="96" customFormat="1" ht="18.75" customHeight="1" thickTop="1" thickBot="1" x14ac:dyDescent="0.3">
      <c r="B14" s="23"/>
      <c r="C14" s="95"/>
      <c r="D14" s="9">
        <f t="shared" si="2"/>
        <v>20</v>
      </c>
      <c r="E14" s="10">
        <f t="shared" si="3"/>
        <v>42730</v>
      </c>
      <c r="F14" s="5" t="str">
        <f>IFERROR(IF(COUNT(G$4:G14)=0,"",IF(H14="Hold",F13,IF(ISNUMBER(U14),G14,F13+V14))),"")</f>
        <v/>
      </c>
      <c r="G14" s="13"/>
      <c r="H14" s="27"/>
      <c r="I14" s="17"/>
      <c r="J14" s="93"/>
      <c r="K14" s="34"/>
      <c r="L14" s="148" t="s">
        <v>58</v>
      </c>
      <c r="M14" s="148"/>
      <c r="N14" s="136"/>
      <c r="O14" s="137"/>
      <c r="P14" s="37"/>
      <c r="R14" s="46">
        <v>11</v>
      </c>
      <c r="S14" s="47" t="e">
        <f t="shared" si="0"/>
        <v>#N/A</v>
      </c>
      <c r="T14" s="47"/>
      <c r="U14" s="52" t="str">
        <f>IF(H14="30 Mins",$N$19,IF(H14="45 Mins",$N$20,IF(H14="60 Mins",$N$21,IF(H14="Alt 1",$N$22,IF(H14="Alt 2",$N$23,IF(H14="Alt 3",$N$24,IF(H14="Alt 4",$N$25,IF(H14="Alt 5",#REF!,IF(H14="Change",V13,"")))))))))</f>
        <v/>
      </c>
      <c r="V14" s="53" t="e">
        <f>IF(COUNT(U$4:U14)=0,NA(),IF(ISNUMBER(U14),U14,V13))</f>
        <v>#N/A</v>
      </c>
      <c r="W14" s="48" t="e">
        <f t="shared" si="1"/>
        <v>#N/A</v>
      </c>
      <c r="X14" s="72" t="str">
        <f>IF(AND(ISNUMBER($S14),COUNT($U$4:$U14)=X$2),$S14,"")</f>
        <v/>
      </c>
      <c r="Y14" s="72" t="str">
        <f>IF(AND(ISNUMBER($S14),COUNT($U$4:$U14)=Y$2),$S14,"")</f>
        <v/>
      </c>
      <c r="Z14" s="72" t="str">
        <f>IF(AND(ISNUMBER($S14),COUNT($U$4:$U14)=Z$2),$S14,"")</f>
        <v/>
      </c>
      <c r="AA14" s="72" t="str">
        <f>IF(AND(ISNUMBER($S14),COUNT($U$4:$U14)=AA$2),$S14,"")</f>
        <v/>
      </c>
      <c r="AB14" s="72" t="str">
        <f>IF(AND(ISNUMBER($S14),COUNT($U$4:$U14)=AB$2),$S14,"")</f>
        <v/>
      </c>
      <c r="AC14" s="72" t="str">
        <f>IF(AND(ISNUMBER($S14),COUNT($U$4:$U14)=AC$2),$S14,"")</f>
        <v/>
      </c>
      <c r="AD14" s="72" t="str">
        <f>IF(AND(ISNUMBER($S14),COUNT($U$4:$U14)=AD$2),$S14,"")</f>
        <v/>
      </c>
      <c r="AE14" s="72" t="str">
        <f>IF(AND(ISNUMBER($S14),COUNT($U$4:$U14)=AE$2),$S14,"")</f>
        <v/>
      </c>
      <c r="AF14" s="72" t="str">
        <f>IF(AND(ISNUMBER($S14),COUNT($U$4:$U14)=AF$2),$S14,"")</f>
        <v/>
      </c>
      <c r="AG14" s="72" t="str">
        <f>IF(AND(ISNUMBER($S14),COUNT($U$4:$U14)=AG$2),$S14,"")</f>
        <v/>
      </c>
      <c r="AH14" s="72" t="str">
        <f>IF(AND(ISNUMBER($S14),COUNT($U$4:$U14)=AH$2),$S14,"")</f>
        <v/>
      </c>
      <c r="AI14" s="72" t="str">
        <f>IF(AND(ISNUMBER($S14),COUNT($U$4:$U14)=AI$2),$S14,"")</f>
        <v/>
      </c>
      <c r="AJ14" s="51" t="e">
        <f>IFERROR(IF(COUNT($U$4:$U14)&lt;&gt;AJ$2,NA(),SLOPE(X$4:X$26,$R$4:$R$26)*($R14-COUNTIF(BH$4:BH14,"Hold"))+INTERCEPT(X$4:X$26,$R$4:$R$26)),NA())</f>
        <v>#N/A</v>
      </c>
      <c r="AK14" s="51" t="e">
        <f>IFERROR(IF(COUNT($U$4:$U14)&lt;&gt;AK$2,NA(),SLOPE(Y$4:Y$26,$R$4:$R$26)*($R14-COUNTIF(BI$4:BI14,"Hold"))+INTERCEPT(Y$4:Y$26,$R$4:$R$26)),NA())</f>
        <v>#N/A</v>
      </c>
      <c r="AL14" s="51" t="e">
        <f>IFERROR(IF(COUNT($U$4:$U14)&lt;&gt;AL$2,NA(),SLOPE(Z$4:Z$26,$R$4:$R$26)*($R14-COUNTIF(BJ$4:BJ14,"Hold"))+INTERCEPT(Z$4:Z$26,$R$4:$R$26)),NA())</f>
        <v>#N/A</v>
      </c>
      <c r="AM14" s="51" t="e">
        <f>IFERROR(IF(COUNT($U$4:$U14)&lt;&gt;AM$2,NA(),SLOPE(AA$4:AA$26,$R$4:$R$26)*($R14-COUNTIF(BK$4:BK14,"Hold"))+INTERCEPT(AA$4:AA$26,$R$4:$R$26)),NA())</f>
        <v>#N/A</v>
      </c>
      <c r="AN14" s="51" t="e">
        <f>IFERROR(IF(COUNT($U$4:$U14)&lt;&gt;AN$2,NA(),SLOPE(AB$4:AB$26,$R$4:$R$26)*($R14-COUNTIF(BL$4:BL14,"Hold"))+INTERCEPT(AB$4:AB$26,$R$4:$R$26)),NA())</f>
        <v>#N/A</v>
      </c>
      <c r="AO14" s="51" t="e">
        <f>IFERROR(IF(COUNT($U$4:$U14)&lt;&gt;AO$2,NA(),SLOPE(AC$4:AC$26,$R$4:$R$26)*($R14-COUNTIF(BM$4:BM14,"Hold"))+INTERCEPT(AC$4:AC$26,$R$4:$R$26)),NA())</f>
        <v>#N/A</v>
      </c>
      <c r="AP14" s="51" t="e">
        <f>IFERROR(IF(COUNT($U$4:$U14)&lt;&gt;AP$2,NA(),SLOPE(AD$4:AD$26,$R$4:$R$26)*($R14-COUNTIF(BN$4:BN14,"Hold"))+INTERCEPT(AD$4:AD$26,$R$4:$R$26)),NA())</f>
        <v>#N/A</v>
      </c>
      <c r="AQ14" s="51" t="e">
        <f>IFERROR(IF(COUNT($U$4:$U14)&lt;&gt;AQ$2,NA(),SLOPE(AE$4:AE$26,$R$4:$R$26)*($R14-COUNTIF(BO$4:BO14,"Hold"))+INTERCEPT(AE$4:AE$26,$R$4:$R$26)),NA())</f>
        <v>#N/A</v>
      </c>
      <c r="AR14" s="51" t="e">
        <f>IFERROR(IF(COUNT($U$4:$U14)&lt;&gt;AR$2,NA(),SLOPE(AF$4:AF$26,$R$4:$R$26)*($R14-COUNTIF(BP$4:BP14,"Hold"))+INTERCEPT(AF$4:AF$26,$R$4:$R$26)),NA())</f>
        <v>#N/A</v>
      </c>
      <c r="AS14" s="51" t="e">
        <f>IFERROR(IF(COUNT($U$4:$U14)&lt;&gt;AS$2,NA(),SLOPE(AG$4:AG$26,$R$4:$R$26)*($R14-COUNTIF(BQ$4:BQ14,"Hold"))+INTERCEPT(AG$4:AG$26,$R$4:$R$26)),NA())</f>
        <v>#N/A</v>
      </c>
      <c r="AT14" s="51" t="e">
        <f>IFERROR(IF(COUNT($U$4:$U14)&lt;&gt;AT$2,NA(),SLOPE(AH$4:AH$26,$R$4:$R$26)*($R14-COUNTIF(BR$4:BR14,"Hold"))+INTERCEPT(AH$4:AH$26,$R$4:$R$26)),NA())</f>
        <v>#N/A</v>
      </c>
      <c r="AU14" s="51" t="e">
        <f>IFERROR(IF(COUNT($U$4:$U14)&lt;&gt;AU$2,NA(),SLOPE(AI$4:AI$26,$R$4:$R$26)*($R14-COUNTIF(BS$4:BS14,"Hold"))+INTERCEPT(AI$4:AI$26,$R$4:$R$26)),NA())</f>
        <v>#N/A</v>
      </c>
      <c r="AV14" s="57" t="e">
        <f>IF(AND(ISNUMBER($U14),COUNT($U$4:$U14)=AV$2),$G14,IF($H14="Hold",AV13,IF(COUNT($U$4:$U14)=AV$2,$V14+AV13,NA())))</f>
        <v>#N/A</v>
      </c>
      <c r="AW14" s="57" t="e">
        <f>IF(AND(ISNUMBER($U14),COUNT($U$4:$U14)=AW$2),$G14,IF($H14="Hold",AW13,IF(COUNT($U$4:$U14)=AW$2,$V14+AW13,NA())))</f>
        <v>#N/A</v>
      </c>
      <c r="AX14" s="57" t="e">
        <f>IF(AND(ISNUMBER($U14),COUNT($U$4:$U14)=AX$2),$G14,IF($H14="Hold",AX13,IF(COUNT($U$4:$U14)=AX$2,$V14+AX13,NA())))</f>
        <v>#N/A</v>
      </c>
      <c r="AY14" s="57" t="e">
        <f>IF(AND(ISNUMBER($U14),COUNT($U$4:$U14)=AY$2),$G14,IF($H14="Hold",AY13,IF(COUNT($U$4:$U14)=AY$2,$V14+AY13,NA())))</f>
        <v>#N/A</v>
      </c>
      <c r="AZ14" s="57" t="e">
        <f>IF(AND(ISNUMBER($U14),COUNT($U$4:$U14)=AZ$2),$G14,IF($H14="Hold",AZ13,IF(COUNT($U$4:$U14)=AZ$2,$V14+AZ13,NA())))</f>
        <v>#N/A</v>
      </c>
      <c r="BA14" s="57" t="e">
        <f>IF(AND(ISNUMBER($U14),COUNT($U$4:$U14)=BA$2),$G14,IF($H14="Hold",BA13,IF(COUNT($U$4:$U14)=BA$2,$V14+BA13,NA())))</f>
        <v>#N/A</v>
      </c>
      <c r="BB14" s="57" t="e">
        <f>IF(AND(ISNUMBER($U14),COUNT($U$4:$U14)=BB$2),$G14,IF($H14="Hold",BB13,IF(COUNT($U$4:$U14)=BB$2,$V14+BB13,NA())))</f>
        <v>#N/A</v>
      </c>
      <c r="BC14" s="57" t="e">
        <f>IF(AND(ISNUMBER($U14),COUNT($U$4:$U14)=BC$2),$G14,IF($H14="Hold",BC13,IF(COUNT($U$4:$U14)=BC$2,$V14+BC13,NA())))</f>
        <v>#N/A</v>
      </c>
      <c r="BD14" s="57" t="e">
        <f>IF(AND(ISNUMBER($U14),COUNT($U$4:$U14)=BD$2),$G14,IF($H14="Hold",BD13,IF(COUNT($U$4:$U14)=BD$2,$V14+BD13,NA())))</f>
        <v>#N/A</v>
      </c>
      <c r="BE14" s="57" t="e">
        <f>IF(AND(ISNUMBER($U14),COUNT($U$4:$U14)=BE$2),$G14,IF($H14="Hold",BE13,IF(COUNT($U$4:$U14)=BE$2,$V14+BE13,NA())))</f>
        <v>#N/A</v>
      </c>
      <c r="BF14" s="57" t="e">
        <f>IF(AND(ISNUMBER($U14),COUNT($U$4:$U14)=BF$2),$G14,IF($H14="Hold",BF13,IF(COUNT($U$4:$U14)=BF$2,$V14+BF13,NA())))</f>
        <v>#N/A</v>
      </c>
      <c r="BG14" s="57" t="e">
        <f>IF(AND(ISNUMBER($U14),COUNT($U$4:$U14)=BG$2),$G14,IF($H14="Hold",BG13,IF(COUNT($U$4:$U14)=BG$2,$V14+BG13,NA())))</f>
        <v>#N/A</v>
      </c>
      <c r="BH14" s="55" t="e">
        <f>IF(AND(COUNT($U$4:$U14)=BH$2,$H14="Hold"),"Hold",NA())</f>
        <v>#N/A</v>
      </c>
      <c r="BI14" s="55" t="e">
        <f>IF(AND(COUNT($U$4:$U14)=BI$2,$H14="Hold"),"Hold",NA())</f>
        <v>#N/A</v>
      </c>
      <c r="BJ14" s="55" t="e">
        <f>IF(AND(COUNT($U$4:$U14)=BJ$2,$H14="Hold"),"Hold",NA())</f>
        <v>#N/A</v>
      </c>
      <c r="BK14" s="55" t="e">
        <f>IF(AND(COUNT($U$4:$U14)=BK$2,$H14="Hold"),"Hold",NA())</f>
        <v>#N/A</v>
      </c>
      <c r="BL14" s="55" t="e">
        <f>IF(AND(COUNT($U$4:$U14)=BL$2,$H14="Hold"),"Hold",NA())</f>
        <v>#N/A</v>
      </c>
      <c r="BM14" s="55" t="e">
        <f>IF(AND(COUNT($U$4:$U14)=BM$2,$H14="Hold"),"Hold",NA())</f>
        <v>#N/A</v>
      </c>
      <c r="BN14" s="55" t="e">
        <f>IF(AND(COUNT($U$4:$U14)=BN$2,$H14="Hold"),"Hold",NA())</f>
        <v>#N/A</v>
      </c>
      <c r="BO14" s="55" t="e">
        <f>IF(AND(COUNT($U$4:$U14)=BO$2,$H14="Hold"),"Hold",NA())</f>
        <v>#N/A</v>
      </c>
      <c r="BP14" s="55" t="e">
        <f>IF(AND(COUNT($U$4:$U14)=BP$2,$H14="Hold"),"Hold",NA())</f>
        <v>#N/A</v>
      </c>
      <c r="BQ14" s="55" t="e">
        <f>IF(AND(COUNT($U$4:$U14)=BQ$2,$H14="Hold"),"Hold",NA())</f>
        <v>#N/A</v>
      </c>
      <c r="BR14" s="55" t="e">
        <f>IF(AND(COUNT($U$4:$U14)=BR$2,$H14="Hold"),"Hold",NA())</f>
        <v>#N/A</v>
      </c>
      <c r="BS14" s="55" t="e">
        <f>IF(AND(COUNT($U$4:$U14)=BS$2,$H14="Hold"),"Hold",NA())</f>
        <v>#N/A</v>
      </c>
    </row>
    <row r="15" spans="1:73" s="96" customFormat="1" ht="18.75" customHeight="1" thickTop="1" thickBot="1" x14ac:dyDescent="0.3">
      <c r="B15" s="23"/>
      <c r="C15" s="95"/>
      <c r="D15" s="9">
        <f t="shared" si="2"/>
        <v>22</v>
      </c>
      <c r="E15" s="10">
        <f t="shared" si="3"/>
        <v>42744</v>
      </c>
      <c r="F15" s="5" t="str">
        <f>IFERROR(IF(COUNT(G$4:G15)=0,"",IF(H15="Hold",F14,IF(ISNUMBER(U15),G15,F14+V15))),"")</f>
        <v/>
      </c>
      <c r="G15" s="13"/>
      <c r="H15" s="27"/>
      <c r="I15" s="17"/>
      <c r="J15" s="93"/>
      <c r="K15" s="34"/>
      <c r="L15" s="148" t="s">
        <v>59</v>
      </c>
      <c r="M15" s="148"/>
      <c r="N15" s="136"/>
      <c r="O15" s="137"/>
      <c r="P15" s="37"/>
      <c r="R15" s="46">
        <v>12</v>
      </c>
      <c r="S15" s="47" t="e">
        <f t="shared" si="0"/>
        <v>#N/A</v>
      </c>
      <c r="T15" s="47"/>
      <c r="U15" s="52" t="str">
        <f>IF(H15="30 Mins",$N$19,IF(H15="45 Mins",$N$20,IF(H15="60 Mins",$N$21,IF(H15="Alt 1",$N$22,IF(H15="Alt 2",$N$23,IF(H15="Alt 3",$N$24,IF(H15="Alt 4",$N$25,IF(H15="Alt 5",#REF!,IF(H15="Change",V14,"")))))))))</f>
        <v/>
      </c>
      <c r="V15" s="53" t="e">
        <f>IF(COUNT(U$4:U15)=0,NA(),IF(ISNUMBER(U15),U15,V14))</f>
        <v>#N/A</v>
      </c>
      <c r="W15" s="48" t="e">
        <f t="shared" si="1"/>
        <v>#N/A</v>
      </c>
      <c r="X15" s="72" t="str">
        <f>IF(AND(ISNUMBER($S15),COUNT($U$4:$U15)=X$2),$S15,"")</f>
        <v/>
      </c>
      <c r="Y15" s="72" t="str">
        <f>IF(AND(ISNUMBER($S15),COUNT($U$4:$U15)=Y$2),$S15,"")</f>
        <v/>
      </c>
      <c r="Z15" s="72" t="str">
        <f>IF(AND(ISNUMBER($S15),COUNT($U$4:$U15)=Z$2),$S15,"")</f>
        <v/>
      </c>
      <c r="AA15" s="72" t="str">
        <f>IF(AND(ISNUMBER($S15),COUNT($U$4:$U15)=AA$2),$S15,"")</f>
        <v/>
      </c>
      <c r="AB15" s="72" t="str">
        <f>IF(AND(ISNUMBER($S15),COUNT($U$4:$U15)=AB$2),$S15,"")</f>
        <v/>
      </c>
      <c r="AC15" s="72" t="str">
        <f>IF(AND(ISNUMBER($S15),COUNT($U$4:$U15)=AC$2),$S15,"")</f>
        <v/>
      </c>
      <c r="AD15" s="72" t="str">
        <f>IF(AND(ISNUMBER($S15),COUNT($U$4:$U15)=AD$2),$S15,"")</f>
        <v/>
      </c>
      <c r="AE15" s="72" t="str">
        <f>IF(AND(ISNUMBER($S15),COUNT($U$4:$U15)=AE$2),$S15,"")</f>
        <v/>
      </c>
      <c r="AF15" s="72" t="str">
        <f>IF(AND(ISNUMBER($S15),COUNT($U$4:$U15)=AF$2),$S15,"")</f>
        <v/>
      </c>
      <c r="AG15" s="72" t="str">
        <f>IF(AND(ISNUMBER($S15),COUNT($U$4:$U15)=AG$2),$S15,"")</f>
        <v/>
      </c>
      <c r="AH15" s="72" t="str">
        <f>IF(AND(ISNUMBER($S15),COUNT($U$4:$U15)=AH$2),$S15,"")</f>
        <v/>
      </c>
      <c r="AI15" s="72" t="str">
        <f>IF(AND(ISNUMBER($S15),COUNT($U$4:$U15)=AI$2),$S15,"")</f>
        <v/>
      </c>
      <c r="AJ15" s="51" t="e">
        <f>IFERROR(IF(COUNT($U$4:$U15)&lt;&gt;AJ$2,NA(),SLOPE(X$4:X$26,$R$4:$R$26)*($R15-COUNTIF(BH$4:BH15,"Hold"))+INTERCEPT(X$4:X$26,$R$4:$R$26)),NA())</f>
        <v>#N/A</v>
      </c>
      <c r="AK15" s="51" t="e">
        <f>IFERROR(IF(COUNT($U$4:$U15)&lt;&gt;AK$2,NA(),SLOPE(Y$4:Y$26,$R$4:$R$26)*($R15-COUNTIF(BI$4:BI15,"Hold"))+INTERCEPT(Y$4:Y$26,$R$4:$R$26)),NA())</f>
        <v>#N/A</v>
      </c>
      <c r="AL15" s="51" t="e">
        <f>IFERROR(IF(COUNT($U$4:$U15)&lt;&gt;AL$2,NA(),SLOPE(Z$4:Z$26,$R$4:$R$26)*($R15-COUNTIF(BJ$4:BJ15,"Hold"))+INTERCEPT(Z$4:Z$26,$R$4:$R$26)),NA())</f>
        <v>#N/A</v>
      </c>
      <c r="AM15" s="51" t="e">
        <f>IFERROR(IF(COUNT($U$4:$U15)&lt;&gt;AM$2,NA(),SLOPE(AA$4:AA$26,$R$4:$R$26)*($R15-COUNTIF(BK$4:BK15,"Hold"))+INTERCEPT(AA$4:AA$26,$R$4:$R$26)),NA())</f>
        <v>#N/A</v>
      </c>
      <c r="AN15" s="51" t="e">
        <f>IFERROR(IF(COUNT($U$4:$U15)&lt;&gt;AN$2,NA(),SLOPE(AB$4:AB$26,$R$4:$R$26)*($R15-COUNTIF(BL$4:BL15,"Hold"))+INTERCEPT(AB$4:AB$26,$R$4:$R$26)),NA())</f>
        <v>#N/A</v>
      </c>
      <c r="AO15" s="51" t="e">
        <f>IFERROR(IF(COUNT($U$4:$U15)&lt;&gt;AO$2,NA(),SLOPE(AC$4:AC$26,$R$4:$R$26)*($R15-COUNTIF(BM$4:BM15,"Hold"))+INTERCEPT(AC$4:AC$26,$R$4:$R$26)),NA())</f>
        <v>#N/A</v>
      </c>
      <c r="AP15" s="51" t="e">
        <f>IFERROR(IF(COUNT($U$4:$U15)&lt;&gt;AP$2,NA(),SLOPE(AD$4:AD$26,$R$4:$R$26)*($R15-COUNTIF(BN$4:BN15,"Hold"))+INTERCEPT(AD$4:AD$26,$R$4:$R$26)),NA())</f>
        <v>#N/A</v>
      </c>
      <c r="AQ15" s="51" t="e">
        <f>IFERROR(IF(COUNT($U$4:$U15)&lt;&gt;AQ$2,NA(),SLOPE(AE$4:AE$26,$R$4:$R$26)*($R15-COUNTIF(BO$4:BO15,"Hold"))+INTERCEPT(AE$4:AE$26,$R$4:$R$26)),NA())</f>
        <v>#N/A</v>
      </c>
      <c r="AR15" s="51" t="e">
        <f>IFERROR(IF(COUNT($U$4:$U15)&lt;&gt;AR$2,NA(),SLOPE(AF$4:AF$26,$R$4:$R$26)*($R15-COUNTIF(BP$4:BP15,"Hold"))+INTERCEPT(AF$4:AF$26,$R$4:$R$26)),NA())</f>
        <v>#N/A</v>
      </c>
      <c r="AS15" s="51" t="e">
        <f>IFERROR(IF(COUNT($U$4:$U15)&lt;&gt;AS$2,NA(),SLOPE(AG$4:AG$26,$R$4:$R$26)*($R15-COUNTIF(BQ$4:BQ15,"Hold"))+INTERCEPT(AG$4:AG$26,$R$4:$R$26)),NA())</f>
        <v>#N/A</v>
      </c>
      <c r="AT15" s="51" t="e">
        <f>IFERROR(IF(COUNT($U$4:$U15)&lt;&gt;AT$2,NA(),SLOPE(AH$4:AH$26,$R$4:$R$26)*($R15-COUNTIF(BR$4:BR15,"Hold"))+INTERCEPT(AH$4:AH$26,$R$4:$R$26)),NA())</f>
        <v>#N/A</v>
      </c>
      <c r="AU15" s="51" t="e">
        <f>IFERROR(IF(COUNT($U$4:$U15)&lt;&gt;AU$2,NA(),SLOPE(AI$4:AI$26,$R$4:$R$26)*($R15-COUNTIF(BS$4:BS15,"Hold"))+INTERCEPT(AI$4:AI$26,$R$4:$R$26)),NA())</f>
        <v>#N/A</v>
      </c>
      <c r="AV15" s="57" t="e">
        <f>IF(AND(ISNUMBER($U15),COUNT($U$4:$U15)=AV$2),$G15,IF($H15="Hold",AV14,IF(COUNT($U$4:$U15)=AV$2,$V15+AV14,NA())))</f>
        <v>#N/A</v>
      </c>
      <c r="AW15" s="57" t="e">
        <f>IF(AND(ISNUMBER($U15),COUNT($U$4:$U15)=AW$2),$G15,IF($H15="Hold",AW14,IF(COUNT($U$4:$U15)=AW$2,$V15+AW14,NA())))</f>
        <v>#N/A</v>
      </c>
      <c r="AX15" s="57" t="e">
        <f>IF(AND(ISNUMBER($U15),COUNT($U$4:$U15)=AX$2),$G15,IF($H15="Hold",AX14,IF(COUNT($U$4:$U15)=AX$2,$V15+AX14,NA())))</f>
        <v>#N/A</v>
      </c>
      <c r="AY15" s="57" t="e">
        <f>IF(AND(ISNUMBER($U15),COUNT($U$4:$U15)=AY$2),$G15,IF($H15="Hold",AY14,IF(COUNT($U$4:$U15)=AY$2,$V15+AY14,NA())))</f>
        <v>#N/A</v>
      </c>
      <c r="AZ15" s="57" t="e">
        <f>IF(AND(ISNUMBER($U15),COUNT($U$4:$U15)=AZ$2),$G15,IF($H15="Hold",AZ14,IF(COUNT($U$4:$U15)=AZ$2,$V15+AZ14,NA())))</f>
        <v>#N/A</v>
      </c>
      <c r="BA15" s="57" t="e">
        <f>IF(AND(ISNUMBER($U15),COUNT($U$4:$U15)=BA$2),$G15,IF($H15="Hold",BA14,IF(COUNT($U$4:$U15)=BA$2,$V15+BA14,NA())))</f>
        <v>#N/A</v>
      </c>
      <c r="BB15" s="57" t="e">
        <f>IF(AND(ISNUMBER($U15),COUNT($U$4:$U15)=BB$2),$G15,IF($H15="Hold",BB14,IF(COUNT($U$4:$U15)=BB$2,$V15+BB14,NA())))</f>
        <v>#N/A</v>
      </c>
      <c r="BC15" s="57" t="e">
        <f>IF(AND(ISNUMBER($U15),COUNT($U$4:$U15)=BC$2),$G15,IF($H15="Hold",BC14,IF(COUNT($U$4:$U15)=BC$2,$V15+BC14,NA())))</f>
        <v>#N/A</v>
      </c>
      <c r="BD15" s="57" t="e">
        <f>IF(AND(ISNUMBER($U15),COUNT($U$4:$U15)=BD$2),$G15,IF($H15="Hold",BD14,IF(COUNT($U$4:$U15)=BD$2,$V15+BD14,NA())))</f>
        <v>#N/A</v>
      </c>
      <c r="BE15" s="57" t="e">
        <f>IF(AND(ISNUMBER($U15),COUNT($U$4:$U15)=BE$2),$G15,IF($H15="Hold",BE14,IF(COUNT($U$4:$U15)=BE$2,$V15+BE14,NA())))</f>
        <v>#N/A</v>
      </c>
      <c r="BF15" s="57" t="e">
        <f>IF(AND(ISNUMBER($U15),COUNT($U$4:$U15)=BF$2),$G15,IF($H15="Hold",BF14,IF(COUNT($U$4:$U15)=BF$2,$V15+BF14,NA())))</f>
        <v>#N/A</v>
      </c>
      <c r="BG15" s="57" t="e">
        <f>IF(AND(ISNUMBER($U15),COUNT($U$4:$U15)=BG$2),$G15,IF($H15="Hold",BG14,IF(COUNT($U$4:$U15)=BG$2,$V15+BG14,NA())))</f>
        <v>#N/A</v>
      </c>
      <c r="BH15" s="55" t="e">
        <f>IF(AND(COUNT($U$4:$U15)=BH$2,$H15="Hold"),"Hold",NA())</f>
        <v>#N/A</v>
      </c>
      <c r="BI15" s="55" t="e">
        <f>IF(AND(COUNT($U$4:$U15)=BI$2,$H15="Hold"),"Hold",NA())</f>
        <v>#N/A</v>
      </c>
      <c r="BJ15" s="55" t="e">
        <f>IF(AND(COUNT($U$4:$U15)=BJ$2,$H15="Hold"),"Hold",NA())</f>
        <v>#N/A</v>
      </c>
      <c r="BK15" s="55" t="e">
        <f>IF(AND(COUNT($U$4:$U15)=BK$2,$H15="Hold"),"Hold",NA())</f>
        <v>#N/A</v>
      </c>
      <c r="BL15" s="55" t="e">
        <f>IF(AND(COUNT($U$4:$U15)=BL$2,$H15="Hold"),"Hold",NA())</f>
        <v>#N/A</v>
      </c>
      <c r="BM15" s="55" t="e">
        <f>IF(AND(COUNT($U$4:$U15)=BM$2,$H15="Hold"),"Hold",NA())</f>
        <v>#N/A</v>
      </c>
      <c r="BN15" s="55" t="e">
        <f>IF(AND(COUNT($U$4:$U15)=BN$2,$H15="Hold"),"Hold",NA())</f>
        <v>#N/A</v>
      </c>
      <c r="BO15" s="55" t="e">
        <f>IF(AND(COUNT($U$4:$U15)=BO$2,$H15="Hold"),"Hold",NA())</f>
        <v>#N/A</v>
      </c>
      <c r="BP15" s="55" t="e">
        <f>IF(AND(COUNT($U$4:$U15)=BP$2,$H15="Hold"),"Hold",NA())</f>
        <v>#N/A</v>
      </c>
      <c r="BQ15" s="55" t="e">
        <f>IF(AND(COUNT($U$4:$U15)=BQ$2,$H15="Hold"),"Hold",NA())</f>
        <v>#N/A</v>
      </c>
      <c r="BR15" s="55" t="e">
        <f>IF(AND(COUNT($U$4:$U15)=BR$2,$H15="Hold"),"Hold",NA())</f>
        <v>#N/A</v>
      </c>
      <c r="BS15" s="55" t="e">
        <f>IF(AND(COUNT($U$4:$U15)=BS$2,$H15="Hold"),"Hold",NA())</f>
        <v>#N/A</v>
      </c>
    </row>
    <row r="16" spans="1:73" s="96" customFormat="1" ht="18.75" customHeight="1" thickTop="1" x14ac:dyDescent="0.25">
      <c r="B16" s="23"/>
      <c r="C16" s="95"/>
      <c r="D16" s="9">
        <f t="shared" si="2"/>
        <v>24</v>
      </c>
      <c r="E16" s="10">
        <f t="shared" si="3"/>
        <v>42758</v>
      </c>
      <c r="F16" s="5" t="str">
        <f>IFERROR(IF(COUNT(G$4:G16)=0,"",IF(H16="Hold",F15,IF(ISNUMBER(U16),G16,F15+V16))),"")</f>
        <v/>
      </c>
      <c r="G16" s="13"/>
      <c r="H16" s="27"/>
      <c r="I16" s="17"/>
      <c r="J16" s="93"/>
      <c r="K16" s="34"/>
      <c r="L16" s="148" t="s">
        <v>60</v>
      </c>
      <c r="M16" s="148"/>
      <c r="N16" s="138"/>
      <c r="O16" s="139"/>
      <c r="P16" s="37"/>
      <c r="R16" s="46">
        <v>13</v>
      </c>
      <c r="S16" s="47" t="e">
        <f t="shared" si="0"/>
        <v>#N/A</v>
      </c>
      <c r="T16" s="47"/>
      <c r="U16" s="52" t="str">
        <f>IF(H16="30 Mins",$N$19,IF(H16="45 Mins",$N$20,IF(H16="60 Mins",$N$21,IF(H16="Alt 1",$N$22,IF(H16="Alt 2",$N$23,IF(H16="Alt 3",$N$24,IF(H16="Alt 4",$N$25,IF(H16="Alt 5",#REF!,IF(H16="Change",V15,"")))))))))</f>
        <v/>
      </c>
      <c r="V16" s="53" t="e">
        <f>IF(COUNT(U$4:U16)=0,NA(),IF(ISNUMBER(U16),U16,V15))</f>
        <v>#N/A</v>
      </c>
      <c r="W16" s="48" t="e">
        <f t="shared" si="1"/>
        <v>#N/A</v>
      </c>
      <c r="X16" s="72" t="str">
        <f>IF(AND(ISNUMBER($S16),COUNT($U$4:$U16)=X$2),$S16,"")</f>
        <v/>
      </c>
      <c r="Y16" s="72" t="str">
        <f>IF(AND(ISNUMBER($S16),COUNT($U$4:$U16)=Y$2),$S16,"")</f>
        <v/>
      </c>
      <c r="Z16" s="72" t="str">
        <f>IF(AND(ISNUMBER($S16),COUNT($U$4:$U16)=Z$2),$S16,"")</f>
        <v/>
      </c>
      <c r="AA16" s="72" t="str">
        <f>IF(AND(ISNUMBER($S16),COUNT($U$4:$U16)=AA$2),$S16,"")</f>
        <v/>
      </c>
      <c r="AB16" s="72" t="str">
        <f>IF(AND(ISNUMBER($S16),COUNT($U$4:$U16)=AB$2),$S16,"")</f>
        <v/>
      </c>
      <c r="AC16" s="72" t="str">
        <f>IF(AND(ISNUMBER($S16),COUNT($U$4:$U16)=AC$2),$S16,"")</f>
        <v/>
      </c>
      <c r="AD16" s="72" t="str">
        <f>IF(AND(ISNUMBER($S16),COUNT($U$4:$U16)=AD$2),$S16,"")</f>
        <v/>
      </c>
      <c r="AE16" s="72" t="str">
        <f>IF(AND(ISNUMBER($S16),COUNT($U$4:$U16)=AE$2),$S16,"")</f>
        <v/>
      </c>
      <c r="AF16" s="72" t="str">
        <f>IF(AND(ISNUMBER($S16),COUNT($U$4:$U16)=AF$2),$S16,"")</f>
        <v/>
      </c>
      <c r="AG16" s="72" t="str">
        <f>IF(AND(ISNUMBER($S16),COUNT($U$4:$U16)=AG$2),$S16,"")</f>
        <v/>
      </c>
      <c r="AH16" s="72" t="str">
        <f>IF(AND(ISNUMBER($S16),COUNT($U$4:$U16)=AH$2),$S16,"")</f>
        <v/>
      </c>
      <c r="AI16" s="72" t="str">
        <f>IF(AND(ISNUMBER($S16),COUNT($U$4:$U16)=AI$2),$S16,"")</f>
        <v/>
      </c>
      <c r="AJ16" s="51" t="e">
        <f>IFERROR(IF(COUNT($U$4:$U16)&lt;&gt;AJ$2,NA(),SLOPE(X$4:X$26,$R$4:$R$26)*($R16-COUNTIF(BH$4:BH16,"Hold"))+INTERCEPT(X$4:X$26,$R$4:$R$26)),NA())</f>
        <v>#N/A</v>
      </c>
      <c r="AK16" s="51" t="e">
        <f>IFERROR(IF(COUNT($U$4:$U16)&lt;&gt;AK$2,NA(),SLOPE(Y$4:Y$26,$R$4:$R$26)*($R16-COUNTIF(BI$4:BI16,"Hold"))+INTERCEPT(Y$4:Y$26,$R$4:$R$26)),NA())</f>
        <v>#N/A</v>
      </c>
      <c r="AL16" s="51" t="e">
        <f>IFERROR(IF(COUNT($U$4:$U16)&lt;&gt;AL$2,NA(),SLOPE(Z$4:Z$26,$R$4:$R$26)*($R16-COUNTIF(BJ$4:BJ16,"Hold"))+INTERCEPT(Z$4:Z$26,$R$4:$R$26)),NA())</f>
        <v>#N/A</v>
      </c>
      <c r="AM16" s="51" t="e">
        <f>IFERROR(IF(COUNT($U$4:$U16)&lt;&gt;AM$2,NA(),SLOPE(AA$4:AA$26,$R$4:$R$26)*($R16-COUNTIF(BK$4:BK16,"Hold"))+INTERCEPT(AA$4:AA$26,$R$4:$R$26)),NA())</f>
        <v>#N/A</v>
      </c>
      <c r="AN16" s="51" t="e">
        <f>IFERROR(IF(COUNT($U$4:$U16)&lt;&gt;AN$2,NA(),SLOPE(AB$4:AB$26,$R$4:$R$26)*($R16-COUNTIF(BL$4:BL16,"Hold"))+INTERCEPT(AB$4:AB$26,$R$4:$R$26)),NA())</f>
        <v>#N/A</v>
      </c>
      <c r="AO16" s="51" t="e">
        <f>IFERROR(IF(COUNT($U$4:$U16)&lt;&gt;AO$2,NA(),SLOPE(AC$4:AC$26,$R$4:$R$26)*($R16-COUNTIF(BM$4:BM16,"Hold"))+INTERCEPT(AC$4:AC$26,$R$4:$R$26)),NA())</f>
        <v>#N/A</v>
      </c>
      <c r="AP16" s="51" t="e">
        <f>IFERROR(IF(COUNT($U$4:$U16)&lt;&gt;AP$2,NA(),SLOPE(AD$4:AD$26,$R$4:$R$26)*($R16-COUNTIF(BN$4:BN16,"Hold"))+INTERCEPT(AD$4:AD$26,$R$4:$R$26)),NA())</f>
        <v>#N/A</v>
      </c>
      <c r="AQ16" s="51" t="e">
        <f>IFERROR(IF(COUNT($U$4:$U16)&lt;&gt;AQ$2,NA(),SLOPE(AE$4:AE$26,$R$4:$R$26)*($R16-COUNTIF(BO$4:BO16,"Hold"))+INTERCEPT(AE$4:AE$26,$R$4:$R$26)),NA())</f>
        <v>#N/A</v>
      </c>
      <c r="AR16" s="51" t="e">
        <f>IFERROR(IF(COUNT($U$4:$U16)&lt;&gt;AR$2,NA(),SLOPE(AF$4:AF$26,$R$4:$R$26)*($R16-COUNTIF(BP$4:BP16,"Hold"))+INTERCEPT(AF$4:AF$26,$R$4:$R$26)),NA())</f>
        <v>#N/A</v>
      </c>
      <c r="AS16" s="51" t="e">
        <f>IFERROR(IF(COUNT($U$4:$U16)&lt;&gt;AS$2,NA(),SLOPE(AG$4:AG$26,$R$4:$R$26)*($R16-COUNTIF(BQ$4:BQ16,"Hold"))+INTERCEPT(AG$4:AG$26,$R$4:$R$26)),NA())</f>
        <v>#N/A</v>
      </c>
      <c r="AT16" s="51" t="e">
        <f>IFERROR(IF(COUNT($U$4:$U16)&lt;&gt;AT$2,NA(),SLOPE(AH$4:AH$26,$R$4:$R$26)*($R16-COUNTIF(BR$4:BR16,"Hold"))+INTERCEPT(AH$4:AH$26,$R$4:$R$26)),NA())</f>
        <v>#N/A</v>
      </c>
      <c r="AU16" s="51" t="e">
        <f>IFERROR(IF(COUNT($U$4:$U16)&lt;&gt;AU$2,NA(),SLOPE(AI$4:AI$26,$R$4:$R$26)*($R16-COUNTIF(BS$4:BS16,"Hold"))+INTERCEPT(AI$4:AI$26,$R$4:$R$26)),NA())</f>
        <v>#N/A</v>
      </c>
      <c r="AV16" s="57" t="e">
        <f>IF(AND(ISNUMBER($U16),COUNT($U$4:$U16)=AV$2),$G16,IF($H16="Hold",AV15,IF(COUNT($U$4:$U16)=AV$2,$V16+AV15,NA())))</f>
        <v>#N/A</v>
      </c>
      <c r="AW16" s="57" t="e">
        <f>IF(AND(ISNUMBER($U16),COUNT($U$4:$U16)=AW$2),$G16,IF($H16="Hold",AW15,IF(COUNT($U$4:$U16)=AW$2,$V16+AW15,NA())))</f>
        <v>#N/A</v>
      </c>
      <c r="AX16" s="57" t="e">
        <f>IF(AND(ISNUMBER($U16),COUNT($U$4:$U16)=AX$2),$G16,IF($H16="Hold",AX15,IF(COUNT($U$4:$U16)=AX$2,$V16+AX15,NA())))</f>
        <v>#N/A</v>
      </c>
      <c r="AY16" s="57" t="e">
        <f>IF(AND(ISNUMBER($U16),COUNT($U$4:$U16)=AY$2),$G16,IF($H16="Hold",AY15,IF(COUNT($U$4:$U16)=AY$2,$V16+AY15,NA())))</f>
        <v>#N/A</v>
      </c>
      <c r="AZ16" s="57" t="e">
        <f>IF(AND(ISNUMBER($U16),COUNT($U$4:$U16)=AZ$2),$G16,IF($H16="Hold",AZ15,IF(COUNT($U$4:$U16)=AZ$2,$V16+AZ15,NA())))</f>
        <v>#N/A</v>
      </c>
      <c r="BA16" s="57" t="e">
        <f>IF(AND(ISNUMBER($U16),COUNT($U$4:$U16)=BA$2),$G16,IF($H16="Hold",BA15,IF(COUNT($U$4:$U16)=BA$2,$V16+BA15,NA())))</f>
        <v>#N/A</v>
      </c>
      <c r="BB16" s="57" t="e">
        <f>IF(AND(ISNUMBER($U16),COUNT($U$4:$U16)=BB$2),$G16,IF($H16="Hold",BB15,IF(COUNT($U$4:$U16)=BB$2,$V16+BB15,NA())))</f>
        <v>#N/A</v>
      </c>
      <c r="BC16" s="57" t="e">
        <f>IF(AND(ISNUMBER($U16),COUNT($U$4:$U16)=BC$2),$G16,IF($H16="Hold",BC15,IF(COUNT($U$4:$U16)=BC$2,$V16+BC15,NA())))</f>
        <v>#N/A</v>
      </c>
      <c r="BD16" s="57" t="e">
        <f>IF(AND(ISNUMBER($U16),COUNT($U$4:$U16)=BD$2),$G16,IF($H16="Hold",BD15,IF(COUNT($U$4:$U16)=BD$2,$V16+BD15,NA())))</f>
        <v>#N/A</v>
      </c>
      <c r="BE16" s="57" t="e">
        <f>IF(AND(ISNUMBER($U16),COUNT($U$4:$U16)=BE$2),$G16,IF($H16="Hold",BE15,IF(COUNT($U$4:$U16)=BE$2,$V16+BE15,NA())))</f>
        <v>#N/A</v>
      </c>
      <c r="BF16" s="57" t="e">
        <f>IF(AND(ISNUMBER($U16),COUNT($U$4:$U16)=BF$2),$G16,IF($H16="Hold",BF15,IF(COUNT($U$4:$U16)=BF$2,$V16+BF15,NA())))</f>
        <v>#N/A</v>
      </c>
      <c r="BG16" s="57" t="e">
        <f>IF(AND(ISNUMBER($U16),COUNT($U$4:$U16)=BG$2),$G16,IF($H16="Hold",BG15,IF(COUNT($U$4:$U16)=BG$2,$V16+BG15,NA())))</f>
        <v>#N/A</v>
      </c>
      <c r="BH16" s="55" t="e">
        <f>IF(AND(COUNT($U$4:$U16)=BH$2,$H16="Hold"),"Hold",NA())</f>
        <v>#N/A</v>
      </c>
      <c r="BI16" s="55" t="e">
        <f>IF(AND(COUNT($U$4:$U16)=BI$2,$H16="Hold"),"Hold",NA())</f>
        <v>#N/A</v>
      </c>
      <c r="BJ16" s="55" t="e">
        <f>IF(AND(COUNT($U$4:$U16)=BJ$2,$H16="Hold"),"Hold",NA())</f>
        <v>#N/A</v>
      </c>
      <c r="BK16" s="55" t="e">
        <f>IF(AND(COUNT($U$4:$U16)=BK$2,$H16="Hold"),"Hold",NA())</f>
        <v>#N/A</v>
      </c>
      <c r="BL16" s="55" t="e">
        <f>IF(AND(COUNT($U$4:$U16)=BL$2,$H16="Hold"),"Hold",NA())</f>
        <v>#N/A</v>
      </c>
      <c r="BM16" s="55" t="e">
        <f>IF(AND(COUNT($U$4:$U16)=BM$2,$H16="Hold"),"Hold",NA())</f>
        <v>#N/A</v>
      </c>
      <c r="BN16" s="55" t="e">
        <f>IF(AND(COUNT($U$4:$U16)=BN$2,$H16="Hold"),"Hold",NA())</f>
        <v>#N/A</v>
      </c>
      <c r="BO16" s="55" t="e">
        <f>IF(AND(COUNT($U$4:$U16)=BO$2,$H16="Hold"),"Hold",NA())</f>
        <v>#N/A</v>
      </c>
      <c r="BP16" s="55" t="e">
        <f>IF(AND(COUNT($U$4:$U16)=BP$2,$H16="Hold"),"Hold",NA())</f>
        <v>#N/A</v>
      </c>
      <c r="BQ16" s="55" t="e">
        <f>IF(AND(COUNT($U$4:$U16)=BQ$2,$H16="Hold"),"Hold",NA())</f>
        <v>#N/A</v>
      </c>
      <c r="BR16" s="55" t="e">
        <f>IF(AND(COUNT($U$4:$U16)=BR$2,$H16="Hold"),"Hold",NA())</f>
        <v>#N/A</v>
      </c>
      <c r="BS16" s="55" t="e">
        <f>IF(AND(COUNT($U$4:$U16)=BS$2,$H16="Hold"),"Hold",NA())</f>
        <v>#N/A</v>
      </c>
    </row>
    <row r="17" spans="1:71" s="96" customFormat="1" ht="18.75" customHeight="1" x14ac:dyDescent="0.25">
      <c r="B17" s="23"/>
      <c r="C17" s="95"/>
      <c r="D17" s="9">
        <f t="shared" si="2"/>
        <v>26</v>
      </c>
      <c r="E17" s="10">
        <f t="shared" si="3"/>
        <v>42772</v>
      </c>
      <c r="F17" s="5" t="str">
        <f>IFERROR(IF(COUNT(G$4:G17)=0,"",IF(H17="Hold",F16,IF(ISNUMBER(U17),G17,F16+V17))),"")</f>
        <v/>
      </c>
      <c r="G17" s="13"/>
      <c r="H17" s="27"/>
      <c r="I17" s="17"/>
      <c r="J17" s="93"/>
      <c r="K17" s="34"/>
      <c r="L17" s="74"/>
      <c r="M17" s="74"/>
      <c r="N17" s="75"/>
      <c r="O17" s="75"/>
      <c r="P17" s="37"/>
      <c r="R17" s="46">
        <v>14</v>
      </c>
      <c r="S17" s="47" t="e">
        <f t="shared" si="0"/>
        <v>#N/A</v>
      </c>
      <c r="T17" s="47"/>
      <c r="U17" s="52" t="str">
        <f>IF(H17="30 Mins",$N$19,IF(H17="45 Mins",$N$20,IF(H17="60 Mins",$N$21,IF(H17="Alt 1",$N$22,IF(H17="Alt 2",$N$23,IF(H17="Alt 3",$N$24,IF(H17="Alt 4",$N$25,IF(H17="Alt 5",#REF!,IF(H17="Change",V16,"")))))))))</f>
        <v/>
      </c>
      <c r="V17" s="53" t="e">
        <f>IF(COUNT(U$4:U17)=0,NA(),IF(ISNUMBER(U17),U17,V16))</f>
        <v>#N/A</v>
      </c>
      <c r="W17" s="48" t="e">
        <f t="shared" si="1"/>
        <v>#N/A</v>
      </c>
      <c r="X17" s="72" t="str">
        <f>IF(AND(ISNUMBER($S17),COUNT($U$4:$U17)=X$2),$S17,"")</f>
        <v/>
      </c>
      <c r="Y17" s="72" t="str">
        <f>IF(AND(ISNUMBER($S17),COUNT($U$4:$U17)=Y$2),$S17,"")</f>
        <v/>
      </c>
      <c r="Z17" s="72" t="str">
        <f>IF(AND(ISNUMBER($S17),COUNT($U$4:$U17)=Z$2),$S17,"")</f>
        <v/>
      </c>
      <c r="AA17" s="72" t="str">
        <f>IF(AND(ISNUMBER($S17),COUNT($U$4:$U17)=AA$2),$S17,"")</f>
        <v/>
      </c>
      <c r="AB17" s="72" t="str">
        <f>IF(AND(ISNUMBER($S17),COUNT($U$4:$U17)=AB$2),$S17,"")</f>
        <v/>
      </c>
      <c r="AC17" s="72" t="str">
        <f>IF(AND(ISNUMBER($S17),COUNT($U$4:$U17)=AC$2),$S17,"")</f>
        <v/>
      </c>
      <c r="AD17" s="72" t="str">
        <f>IF(AND(ISNUMBER($S17),COUNT($U$4:$U17)=AD$2),$S17,"")</f>
        <v/>
      </c>
      <c r="AE17" s="72" t="str">
        <f>IF(AND(ISNUMBER($S17),COUNT($U$4:$U17)=AE$2),$S17,"")</f>
        <v/>
      </c>
      <c r="AF17" s="72" t="str">
        <f>IF(AND(ISNUMBER($S17),COUNT($U$4:$U17)=AF$2),$S17,"")</f>
        <v/>
      </c>
      <c r="AG17" s="72" t="str">
        <f>IF(AND(ISNUMBER($S17),COUNT($U$4:$U17)=AG$2),$S17,"")</f>
        <v/>
      </c>
      <c r="AH17" s="72" t="str">
        <f>IF(AND(ISNUMBER($S17),COUNT($U$4:$U17)=AH$2),$S17,"")</f>
        <v/>
      </c>
      <c r="AI17" s="72" t="str">
        <f>IF(AND(ISNUMBER($S17),COUNT($U$4:$U17)=AI$2),$S17,"")</f>
        <v/>
      </c>
      <c r="AJ17" s="51" t="e">
        <f>IFERROR(IF(COUNT($U$4:$U17)&lt;&gt;AJ$2,NA(),SLOPE(X$4:X$26,$R$4:$R$26)*($R17-COUNTIF(BH$4:BH17,"Hold"))+INTERCEPT(X$4:X$26,$R$4:$R$26)),NA())</f>
        <v>#N/A</v>
      </c>
      <c r="AK17" s="51" t="e">
        <f>IFERROR(IF(COUNT($U$4:$U17)&lt;&gt;AK$2,NA(),SLOPE(Y$4:Y$26,$R$4:$R$26)*($R17-COUNTIF(BI$4:BI17,"Hold"))+INTERCEPT(Y$4:Y$26,$R$4:$R$26)),NA())</f>
        <v>#N/A</v>
      </c>
      <c r="AL17" s="51" t="e">
        <f>IFERROR(IF(COUNT($U$4:$U17)&lt;&gt;AL$2,NA(),SLOPE(Z$4:Z$26,$R$4:$R$26)*($R17-COUNTIF(BJ$4:BJ17,"Hold"))+INTERCEPT(Z$4:Z$26,$R$4:$R$26)),NA())</f>
        <v>#N/A</v>
      </c>
      <c r="AM17" s="51" t="e">
        <f>IFERROR(IF(COUNT($U$4:$U17)&lt;&gt;AM$2,NA(),SLOPE(AA$4:AA$26,$R$4:$R$26)*($R17-COUNTIF(BK$4:BK17,"Hold"))+INTERCEPT(AA$4:AA$26,$R$4:$R$26)),NA())</f>
        <v>#N/A</v>
      </c>
      <c r="AN17" s="51" t="e">
        <f>IFERROR(IF(COUNT($U$4:$U17)&lt;&gt;AN$2,NA(),SLOPE(AB$4:AB$26,$R$4:$R$26)*($R17-COUNTIF(BL$4:BL17,"Hold"))+INTERCEPT(AB$4:AB$26,$R$4:$R$26)),NA())</f>
        <v>#N/A</v>
      </c>
      <c r="AO17" s="51" t="e">
        <f>IFERROR(IF(COUNT($U$4:$U17)&lt;&gt;AO$2,NA(),SLOPE(AC$4:AC$26,$R$4:$R$26)*($R17-COUNTIF(BM$4:BM17,"Hold"))+INTERCEPT(AC$4:AC$26,$R$4:$R$26)),NA())</f>
        <v>#N/A</v>
      </c>
      <c r="AP17" s="51" t="e">
        <f>IFERROR(IF(COUNT($U$4:$U17)&lt;&gt;AP$2,NA(),SLOPE(AD$4:AD$26,$R$4:$R$26)*($R17-COUNTIF(BN$4:BN17,"Hold"))+INTERCEPT(AD$4:AD$26,$R$4:$R$26)),NA())</f>
        <v>#N/A</v>
      </c>
      <c r="AQ17" s="51" t="e">
        <f>IFERROR(IF(COUNT($U$4:$U17)&lt;&gt;AQ$2,NA(),SLOPE(AE$4:AE$26,$R$4:$R$26)*($R17-COUNTIF(BO$4:BO17,"Hold"))+INTERCEPT(AE$4:AE$26,$R$4:$R$26)),NA())</f>
        <v>#N/A</v>
      </c>
      <c r="AR17" s="51" t="e">
        <f>IFERROR(IF(COUNT($U$4:$U17)&lt;&gt;AR$2,NA(),SLOPE(AF$4:AF$26,$R$4:$R$26)*($R17-COUNTIF(BP$4:BP17,"Hold"))+INTERCEPT(AF$4:AF$26,$R$4:$R$26)),NA())</f>
        <v>#N/A</v>
      </c>
      <c r="AS17" s="51" t="e">
        <f>IFERROR(IF(COUNT($U$4:$U17)&lt;&gt;AS$2,NA(),SLOPE(AG$4:AG$26,$R$4:$R$26)*($R17-COUNTIF(BQ$4:BQ17,"Hold"))+INTERCEPT(AG$4:AG$26,$R$4:$R$26)),NA())</f>
        <v>#N/A</v>
      </c>
      <c r="AT17" s="51" t="e">
        <f>IFERROR(IF(COUNT($U$4:$U17)&lt;&gt;AT$2,NA(),SLOPE(AH$4:AH$26,$R$4:$R$26)*($R17-COUNTIF(BR$4:BR17,"Hold"))+INTERCEPT(AH$4:AH$26,$R$4:$R$26)),NA())</f>
        <v>#N/A</v>
      </c>
      <c r="AU17" s="51" t="e">
        <f>IFERROR(IF(COUNT($U$4:$U17)&lt;&gt;AU$2,NA(),SLOPE(AI$4:AI$26,$R$4:$R$26)*($R17-COUNTIF(BS$4:BS17,"Hold"))+INTERCEPT(AI$4:AI$26,$R$4:$R$26)),NA())</f>
        <v>#N/A</v>
      </c>
      <c r="AV17" s="57" t="e">
        <f>IF(AND(ISNUMBER($U17),COUNT($U$4:$U17)=AV$2),$G17,IF($H17="Hold",AV16,IF(COUNT($U$4:$U17)=AV$2,$V17+AV16,NA())))</f>
        <v>#N/A</v>
      </c>
      <c r="AW17" s="57" t="e">
        <f>IF(AND(ISNUMBER($U17),COUNT($U$4:$U17)=AW$2),$G17,IF($H17="Hold",AW16,IF(COUNT($U$4:$U17)=AW$2,$V17+AW16,NA())))</f>
        <v>#N/A</v>
      </c>
      <c r="AX17" s="57" t="e">
        <f>IF(AND(ISNUMBER($U17),COUNT($U$4:$U17)=AX$2),$G17,IF($H17="Hold",AX16,IF(COUNT($U$4:$U17)=AX$2,$V17+AX16,NA())))</f>
        <v>#N/A</v>
      </c>
      <c r="AY17" s="57" t="e">
        <f>IF(AND(ISNUMBER($U17),COUNT($U$4:$U17)=AY$2),$G17,IF($H17="Hold",AY16,IF(COUNT($U$4:$U17)=AY$2,$V17+AY16,NA())))</f>
        <v>#N/A</v>
      </c>
      <c r="AZ17" s="57" t="e">
        <f>IF(AND(ISNUMBER($U17),COUNT($U$4:$U17)=AZ$2),$G17,IF($H17="Hold",AZ16,IF(COUNT($U$4:$U17)=AZ$2,$V17+AZ16,NA())))</f>
        <v>#N/A</v>
      </c>
      <c r="BA17" s="57" t="e">
        <f>IF(AND(ISNUMBER($U17),COUNT($U$4:$U17)=BA$2),$G17,IF($H17="Hold",BA16,IF(COUNT($U$4:$U17)=BA$2,$V17+BA16,NA())))</f>
        <v>#N/A</v>
      </c>
      <c r="BB17" s="57" t="e">
        <f>IF(AND(ISNUMBER($U17),COUNT($U$4:$U17)=BB$2),$G17,IF($H17="Hold",BB16,IF(COUNT($U$4:$U17)=BB$2,$V17+BB16,NA())))</f>
        <v>#N/A</v>
      </c>
      <c r="BC17" s="57" t="e">
        <f>IF(AND(ISNUMBER($U17),COUNT($U$4:$U17)=BC$2),$G17,IF($H17="Hold",BC16,IF(COUNT($U$4:$U17)=BC$2,$V17+BC16,NA())))</f>
        <v>#N/A</v>
      </c>
      <c r="BD17" s="57" t="e">
        <f>IF(AND(ISNUMBER($U17),COUNT($U$4:$U17)=BD$2),$G17,IF($H17="Hold",BD16,IF(COUNT($U$4:$U17)=BD$2,$V17+BD16,NA())))</f>
        <v>#N/A</v>
      </c>
      <c r="BE17" s="57" t="e">
        <f>IF(AND(ISNUMBER($U17),COUNT($U$4:$U17)=BE$2),$G17,IF($H17="Hold",BE16,IF(COUNT($U$4:$U17)=BE$2,$V17+BE16,NA())))</f>
        <v>#N/A</v>
      </c>
      <c r="BF17" s="57" t="e">
        <f>IF(AND(ISNUMBER($U17),COUNT($U$4:$U17)=BF$2),$G17,IF($H17="Hold",BF16,IF(COUNT($U$4:$U17)=BF$2,$V17+BF16,NA())))</f>
        <v>#N/A</v>
      </c>
      <c r="BG17" s="57" t="e">
        <f>IF(AND(ISNUMBER($U17),COUNT($U$4:$U17)=BG$2),$G17,IF($H17="Hold",BG16,IF(COUNT($U$4:$U17)=BG$2,$V17+BG16,NA())))</f>
        <v>#N/A</v>
      </c>
      <c r="BH17" s="55" t="e">
        <f>IF(AND(COUNT($U$4:$U17)=BH$2,$H17="Hold"),"Hold",NA())</f>
        <v>#N/A</v>
      </c>
      <c r="BI17" s="55" t="e">
        <f>IF(AND(COUNT($U$4:$U17)=BI$2,$H17="Hold"),"Hold",NA())</f>
        <v>#N/A</v>
      </c>
      <c r="BJ17" s="55" t="e">
        <f>IF(AND(COUNT($U$4:$U17)=BJ$2,$H17="Hold"),"Hold",NA())</f>
        <v>#N/A</v>
      </c>
      <c r="BK17" s="55" t="e">
        <f>IF(AND(COUNT($U$4:$U17)=BK$2,$H17="Hold"),"Hold",NA())</f>
        <v>#N/A</v>
      </c>
      <c r="BL17" s="55" t="e">
        <f>IF(AND(COUNT($U$4:$U17)=BL$2,$H17="Hold"),"Hold",NA())</f>
        <v>#N/A</v>
      </c>
      <c r="BM17" s="55" t="e">
        <f>IF(AND(COUNT($U$4:$U17)=BM$2,$H17="Hold"),"Hold",NA())</f>
        <v>#N/A</v>
      </c>
      <c r="BN17" s="55" t="e">
        <f>IF(AND(COUNT($U$4:$U17)=BN$2,$H17="Hold"),"Hold",NA())</f>
        <v>#N/A</v>
      </c>
      <c r="BO17" s="55" t="e">
        <f>IF(AND(COUNT($U$4:$U17)=BO$2,$H17="Hold"),"Hold",NA())</f>
        <v>#N/A</v>
      </c>
      <c r="BP17" s="55" t="e">
        <f>IF(AND(COUNT($U$4:$U17)=BP$2,$H17="Hold"),"Hold",NA())</f>
        <v>#N/A</v>
      </c>
      <c r="BQ17" s="55" t="e">
        <f>IF(AND(COUNT($U$4:$U17)=BQ$2,$H17="Hold"),"Hold",NA())</f>
        <v>#N/A</v>
      </c>
      <c r="BR17" s="55" t="e">
        <f>IF(AND(COUNT($U$4:$U17)=BR$2,$H17="Hold"),"Hold",NA())</f>
        <v>#N/A</v>
      </c>
      <c r="BS17" s="55" t="e">
        <f>IF(AND(COUNT($U$4:$U17)=BS$2,$H17="Hold"),"Hold",NA())</f>
        <v>#N/A</v>
      </c>
    </row>
    <row r="18" spans="1:71" s="96" customFormat="1" ht="18.75" customHeight="1" x14ac:dyDescent="0.25">
      <c r="B18" s="23"/>
      <c r="C18" s="95"/>
      <c r="D18" s="9">
        <f t="shared" si="2"/>
        <v>28</v>
      </c>
      <c r="E18" s="10">
        <f t="shared" si="3"/>
        <v>42786</v>
      </c>
      <c r="F18" s="5" t="str">
        <f>IFERROR(IF(COUNT(G$4:G18)=0,"",IF(H18="Hold",F17,IF(ISNUMBER(U18),G18,F17+V18))),"")</f>
        <v/>
      </c>
      <c r="G18" s="13"/>
      <c r="H18" s="27"/>
      <c r="I18" s="17"/>
      <c r="J18" s="93"/>
      <c r="K18" s="34"/>
      <c r="L18" s="155" t="s">
        <v>73</v>
      </c>
      <c r="M18" s="155"/>
      <c r="N18" s="155"/>
      <c r="O18" s="155"/>
      <c r="P18" s="37"/>
      <c r="R18" s="46">
        <v>15</v>
      </c>
      <c r="S18" s="47" t="e">
        <f t="shared" si="0"/>
        <v>#N/A</v>
      </c>
      <c r="T18" s="47"/>
      <c r="U18" s="52" t="str">
        <f>IF(H18="30 Mins",$N$19,IF(H18="45 Mins",$N$20,IF(H18="60 Mins",$N$21,IF(H18="Alt 1",$N$22,IF(H18="Alt 2",$N$23,IF(H18="Alt 3",$N$24,IF(H18="Alt 4",$N$25,IF(H18="Alt 5",#REF!,IF(H18="Change",V17,"")))))))))</f>
        <v/>
      </c>
      <c r="V18" s="53" t="e">
        <f>IF(COUNT(U$4:U18)=0,NA(),IF(ISNUMBER(U18),U18,V17))</f>
        <v>#N/A</v>
      </c>
      <c r="W18" s="48" t="e">
        <f t="shared" si="1"/>
        <v>#N/A</v>
      </c>
      <c r="X18" s="72" t="str">
        <f>IF(AND(ISNUMBER($S18),COUNT($U$4:$U18)=X$2),$S18,"")</f>
        <v/>
      </c>
      <c r="Y18" s="72" t="str">
        <f>IF(AND(ISNUMBER($S18),COUNT($U$4:$U18)=Y$2),$S18,"")</f>
        <v/>
      </c>
      <c r="Z18" s="72" t="str">
        <f>IF(AND(ISNUMBER($S18),COUNT($U$4:$U18)=Z$2),$S18,"")</f>
        <v/>
      </c>
      <c r="AA18" s="72" t="str">
        <f>IF(AND(ISNUMBER($S18),COUNT($U$4:$U18)=AA$2),$S18,"")</f>
        <v/>
      </c>
      <c r="AB18" s="72" t="str">
        <f>IF(AND(ISNUMBER($S18),COUNT($U$4:$U18)=AB$2),$S18,"")</f>
        <v/>
      </c>
      <c r="AC18" s="72" t="str">
        <f>IF(AND(ISNUMBER($S18),COUNT($U$4:$U18)=AC$2),$S18,"")</f>
        <v/>
      </c>
      <c r="AD18" s="72" t="str">
        <f>IF(AND(ISNUMBER($S18),COUNT($U$4:$U18)=AD$2),$S18,"")</f>
        <v/>
      </c>
      <c r="AE18" s="72" t="str">
        <f>IF(AND(ISNUMBER($S18),COUNT($U$4:$U18)=AE$2),$S18,"")</f>
        <v/>
      </c>
      <c r="AF18" s="72" t="str">
        <f>IF(AND(ISNUMBER($S18),COUNT($U$4:$U18)=AF$2),$S18,"")</f>
        <v/>
      </c>
      <c r="AG18" s="72" t="str">
        <f>IF(AND(ISNUMBER($S18),COUNT($U$4:$U18)=AG$2),$S18,"")</f>
        <v/>
      </c>
      <c r="AH18" s="72" t="str">
        <f>IF(AND(ISNUMBER($S18),COUNT($U$4:$U18)=AH$2),$S18,"")</f>
        <v/>
      </c>
      <c r="AI18" s="72" t="str">
        <f>IF(AND(ISNUMBER($S18),COUNT($U$4:$U18)=AI$2),$S18,"")</f>
        <v/>
      </c>
      <c r="AJ18" s="51" t="e">
        <f>IFERROR(IF(COUNT($U$4:$U18)&lt;&gt;AJ$2,NA(),SLOPE(X$4:X$26,$R$4:$R$26)*($R18-COUNTIF(BH$4:BH18,"Hold"))+INTERCEPT(X$4:X$26,$R$4:$R$26)),NA())</f>
        <v>#N/A</v>
      </c>
      <c r="AK18" s="51" t="e">
        <f>IFERROR(IF(COUNT($U$4:$U18)&lt;&gt;AK$2,NA(),SLOPE(Y$4:Y$26,$R$4:$R$26)*($R18-COUNTIF(BI$4:BI18,"Hold"))+INTERCEPT(Y$4:Y$26,$R$4:$R$26)),NA())</f>
        <v>#N/A</v>
      </c>
      <c r="AL18" s="51" t="e">
        <f>IFERROR(IF(COUNT($U$4:$U18)&lt;&gt;AL$2,NA(),SLOPE(Z$4:Z$26,$R$4:$R$26)*($R18-COUNTIF(BJ$4:BJ18,"Hold"))+INTERCEPT(Z$4:Z$26,$R$4:$R$26)),NA())</f>
        <v>#N/A</v>
      </c>
      <c r="AM18" s="51" t="e">
        <f>IFERROR(IF(COUNT($U$4:$U18)&lt;&gt;AM$2,NA(),SLOPE(AA$4:AA$26,$R$4:$R$26)*($R18-COUNTIF(BK$4:BK18,"Hold"))+INTERCEPT(AA$4:AA$26,$R$4:$R$26)),NA())</f>
        <v>#N/A</v>
      </c>
      <c r="AN18" s="51" t="e">
        <f>IFERROR(IF(COUNT($U$4:$U18)&lt;&gt;AN$2,NA(),SLOPE(AB$4:AB$26,$R$4:$R$26)*($R18-COUNTIF(BL$4:BL18,"Hold"))+INTERCEPT(AB$4:AB$26,$R$4:$R$26)),NA())</f>
        <v>#N/A</v>
      </c>
      <c r="AO18" s="51" t="e">
        <f>IFERROR(IF(COUNT($U$4:$U18)&lt;&gt;AO$2,NA(),SLOPE(AC$4:AC$26,$R$4:$R$26)*($R18-COUNTIF(BM$4:BM18,"Hold"))+INTERCEPT(AC$4:AC$26,$R$4:$R$26)),NA())</f>
        <v>#N/A</v>
      </c>
      <c r="AP18" s="51" t="e">
        <f>IFERROR(IF(COUNT($U$4:$U18)&lt;&gt;AP$2,NA(),SLOPE(AD$4:AD$26,$R$4:$R$26)*($R18-COUNTIF(BN$4:BN18,"Hold"))+INTERCEPT(AD$4:AD$26,$R$4:$R$26)),NA())</f>
        <v>#N/A</v>
      </c>
      <c r="AQ18" s="51" t="e">
        <f>IFERROR(IF(COUNT($U$4:$U18)&lt;&gt;AQ$2,NA(),SLOPE(AE$4:AE$26,$R$4:$R$26)*($R18-COUNTIF(BO$4:BO18,"Hold"))+INTERCEPT(AE$4:AE$26,$R$4:$R$26)),NA())</f>
        <v>#N/A</v>
      </c>
      <c r="AR18" s="51" t="e">
        <f>IFERROR(IF(COUNT($U$4:$U18)&lt;&gt;AR$2,NA(),SLOPE(AF$4:AF$26,$R$4:$R$26)*($R18-COUNTIF(BP$4:BP18,"Hold"))+INTERCEPT(AF$4:AF$26,$R$4:$R$26)),NA())</f>
        <v>#N/A</v>
      </c>
      <c r="AS18" s="51" t="e">
        <f>IFERROR(IF(COUNT($U$4:$U18)&lt;&gt;AS$2,NA(),SLOPE(AG$4:AG$26,$R$4:$R$26)*($R18-COUNTIF(BQ$4:BQ18,"Hold"))+INTERCEPT(AG$4:AG$26,$R$4:$R$26)),NA())</f>
        <v>#N/A</v>
      </c>
      <c r="AT18" s="51" t="e">
        <f>IFERROR(IF(COUNT($U$4:$U18)&lt;&gt;AT$2,NA(),SLOPE(AH$4:AH$26,$R$4:$R$26)*($R18-COUNTIF(BR$4:BR18,"Hold"))+INTERCEPT(AH$4:AH$26,$R$4:$R$26)),NA())</f>
        <v>#N/A</v>
      </c>
      <c r="AU18" s="51" t="e">
        <f>IFERROR(IF(COUNT($U$4:$U18)&lt;&gt;AU$2,NA(),SLOPE(AI$4:AI$26,$R$4:$R$26)*($R18-COUNTIF(BS$4:BS18,"Hold"))+INTERCEPT(AI$4:AI$26,$R$4:$R$26)),NA())</f>
        <v>#N/A</v>
      </c>
      <c r="AV18" s="57" t="e">
        <f>IF(AND(ISNUMBER($U18),COUNT($U$4:$U18)=AV$2),$G18,IF($H18="Hold",AV17,IF(COUNT($U$4:$U18)=AV$2,$V18+AV17,NA())))</f>
        <v>#N/A</v>
      </c>
      <c r="AW18" s="57" t="e">
        <f>IF(AND(ISNUMBER($U18),COUNT($U$4:$U18)=AW$2),$G18,IF($H18="Hold",AW17,IF(COUNT($U$4:$U18)=AW$2,$V18+AW17,NA())))</f>
        <v>#N/A</v>
      </c>
      <c r="AX18" s="57" t="e">
        <f>IF(AND(ISNUMBER($U18),COUNT($U$4:$U18)=AX$2),$G18,IF($H18="Hold",AX17,IF(COUNT($U$4:$U18)=AX$2,$V18+AX17,NA())))</f>
        <v>#N/A</v>
      </c>
      <c r="AY18" s="57" t="e">
        <f>IF(AND(ISNUMBER($U18),COUNT($U$4:$U18)=AY$2),$G18,IF($H18="Hold",AY17,IF(COUNT($U$4:$U18)=AY$2,$V18+AY17,NA())))</f>
        <v>#N/A</v>
      </c>
      <c r="AZ18" s="57" t="e">
        <f>IF(AND(ISNUMBER($U18),COUNT($U$4:$U18)=AZ$2),$G18,IF($H18="Hold",AZ17,IF(COUNT($U$4:$U18)=AZ$2,$V18+AZ17,NA())))</f>
        <v>#N/A</v>
      </c>
      <c r="BA18" s="57" t="e">
        <f>IF(AND(ISNUMBER($U18),COUNT($U$4:$U18)=BA$2),$G18,IF($H18="Hold",BA17,IF(COUNT($U$4:$U18)=BA$2,$V18+BA17,NA())))</f>
        <v>#N/A</v>
      </c>
      <c r="BB18" s="57" t="e">
        <f>IF(AND(ISNUMBER($U18),COUNT($U$4:$U18)=BB$2),$G18,IF($H18="Hold",BB17,IF(COUNT($U$4:$U18)=BB$2,$V18+BB17,NA())))</f>
        <v>#N/A</v>
      </c>
      <c r="BC18" s="57" t="e">
        <f>IF(AND(ISNUMBER($U18),COUNT($U$4:$U18)=BC$2),$G18,IF($H18="Hold",BC17,IF(COUNT($U$4:$U18)=BC$2,$V18+BC17,NA())))</f>
        <v>#N/A</v>
      </c>
      <c r="BD18" s="57" t="e">
        <f>IF(AND(ISNUMBER($U18),COUNT($U$4:$U18)=BD$2),$G18,IF($H18="Hold",BD17,IF(COUNT($U$4:$U18)=BD$2,$V18+BD17,NA())))</f>
        <v>#N/A</v>
      </c>
      <c r="BE18" s="57" t="e">
        <f>IF(AND(ISNUMBER($U18),COUNT($U$4:$U18)=BE$2),$G18,IF($H18="Hold",BE17,IF(COUNT($U$4:$U18)=BE$2,$V18+BE17,NA())))</f>
        <v>#N/A</v>
      </c>
      <c r="BF18" s="57" t="e">
        <f>IF(AND(ISNUMBER($U18),COUNT($U$4:$U18)=BF$2),$G18,IF($H18="Hold",BF17,IF(COUNT($U$4:$U18)=BF$2,$V18+BF17,NA())))</f>
        <v>#N/A</v>
      </c>
      <c r="BG18" s="57" t="e">
        <f>IF(AND(ISNUMBER($U18),COUNT($U$4:$U18)=BG$2),$G18,IF($H18="Hold",BG17,IF(COUNT($U$4:$U18)=BG$2,$V18+BG17,NA())))</f>
        <v>#N/A</v>
      </c>
      <c r="BH18" s="55" t="e">
        <f>IF(AND(COUNT($U$4:$U18)=BH$2,$H18="Hold"),"Hold",NA())</f>
        <v>#N/A</v>
      </c>
      <c r="BI18" s="55" t="e">
        <f>IF(AND(COUNT($U$4:$U18)=BI$2,$H18="Hold"),"Hold",NA())</f>
        <v>#N/A</v>
      </c>
      <c r="BJ18" s="55" t="e">
        <f>IF(AND(COUNT($U$4:$U18)=BJ$2,$H18="Hold"),"Hold",NA())</f>
        <v>#N/A</v>
      </c>
      <c r="BK18" s="55" t="e">
        <f>IF(AND(COUNT($U$4:$U18)=BK$2,$H18="Hold"),"Hold",NA())</f>
        <v>#N/A</v>
      </c>
      <c r="BL18" s="55" t="e">
        <f>IF(AND(COUNT($U$4:$U18)=BL$2,$H18="Hold"),"Hold",NA())</f>
        <v>#N/A</v>
      </c>
      <c r="BM18" s="55" t="e">
        <f>IF(AND(COUNT($U$4:$U18)=BM$2,$H18="Hold"),"Hold",NA())</f>
        <v>#N/A</v>
      </c>
      <c r="BN18" s="55" t="e">
        <f>IF(AND(COUNT($U$4:$U18)=BN$2,$H18="Hold"),"Hold",NA())</f>
        <v>#N/A</v>
      </c>
      <c r="BO18" s="55" t="e">
        <f>IF(AND(COUNT($U$4:$U18)=BO$2,$H18="Hold"),"Hold",NA())</f>
        <v>#N/A</v>
      </c>
      <c r="BP18" s="55" t="e">
        <f>IF(AND(COUNT($U$4:$U18)=BP$2,$H18="Hold"),"Hold",NA())</f>
        <v>#N/A</v>
      </c>
      <c r="BQ18" s="55" t="e">
        <f>IF(AND(COUNT($U$4:$U18)=BQ$2,$H18="Hold"),"Hold",NA())</f>
        <v>#N/A</v>
      </c>
      <c r="BR18" s="55" t="e">
        <f>IF(AND(COUNT($U$4:$U18)=BR$2,$H18="Hold"),"Hold",NA())</f>
        <v>#N/A</v>
      </c>
      <c r="BS18" s="55" t="e">
        <f>IF(AND(COUNT($U$4:$U18)=BS$2,$H18="Hold"),"Hold",NA())</f>
        <v>#N/A</v>
      </c>
    </row>
    <row r="19" spans="1:71" s="96" customFormat="1" ht="18.75" customHeight="1" x14ac:dyDescent="0.25">
      <c r="B19" s="23"/>
      <c r="C19" s="95"/>
      <c r="D19" s="9">
        <f t="shared" si="2"/>
        <v>30</v>
      </c>
      <c r="E19" s="10">
        <f t="shared" si="3"/>
        <v>42800</v>
      </c>
      <c r="F19" s="5" t="str">
        <f>IFERROR(IF(COUNT(G$4:G19)=0,"",IF(H19="Hold",F18,IF(ISNUMBER(U19),G19,F18+V19))),"")</f>
        <v/>
      </c>
      <c r="G19" s="13"/>
      <c r="H19" s="27"/>
      <c r="I19" s="17"/>
      <c r="J19" s="93"/>
      <c r="K19" s="34"/>
      <c r="L19" s="39" t="s">
        <v>55</v>
      </c>
      <c r="M19" s="125" t="s">
        <v>79</v>
      </c>
      <c r="N19" s="97">
        <v>4.5</v>
      </c>
      <c r="O19" s="75"/>
      <c r="P19" s="37"/>
      <c r="R19" s="46">
        <v>16</v>
      </c>
      <c r="S19" s="47" t="e">
        <f t="shared" si="0"/>
        <v>#N/A</v>
      </c>
      <c r="T19" s="47"/>
      <c r="U19" s="52" t="str">
        <f>IF(H19="30 Mins",$N$19,IF(H19="45 Mins",$N$20,IF(H19="60 Mins",$N$21,IF(H19="Alt 1",$N$22,IF(H19="Alt 2",$N$23,IF(H19="Alt 3",$N$24,IF(H19="Alt 4",$N$25,IF(H19="Alt 5",#REF!,IF(H19="Change",V18,"")))))))))</f>
        <v/>
      </c>
      <c r="V19" s="53" t="e">
        <f>IF(COUNT(U$4:U19)=0,NA(),IF(ISNUMBER(U19),U19,V18))</f>
        <v>#N/A</v>
      </c>
      <c r="W19" s="48" t="e">
        <f t="shared" si="1"/>
        <v>#N/A</v>
      </c>
      <c r="X19" s="72" t="str">
        <f>IF(AND(ISNUMBER($S19),COUNT($U$4:$U19)=X$2),$S19,"")</f>
        <v/>
      </c>
      <c r="Y19" s="72" t="str">
        <f>IF(AND(ISNUMBER($S19),COUNT($U$4:$U19)=Y$2),$S19,"")</f>
        <v/>
      </c>
      <c r="Z19" s="72" t="str">
        <f>IF(AND(ISNUMBER($S19),COUNT($U$4:$U19)=Z$2),$S19,"")</f>
        <v/>
      </c>
      <c r="AA19" s="72" t="str">
        <f>IF(AND(ISNUMBER($S19),COUNT($U$4:$U19)=AA$2),$S19,"")</f>
        <v/>
      </c>
      <c r="AB19" s="72" t="str">
        <f>IF(AND(ISNUMBER($S19),COUNT($U$4:$U19)=AB$2),$S19,"")</f>
        <v/>
      </c>
      <c r="AC19" s="72" t="str">
        <f>IF(AND(ISNUMBER($S19),COUNT($U$4:$U19)=AC$2),$S19,"")</f>
        <v/>
      </c>
      <c r="AD19" s="72" t="str">
        <f>IF(AND(ISNUMBER($S19),COUNT($U$4:$U19)=AD$2),$S19,"")</f>
        <v/>
      </c>
      <c r="AE19" s="72" t="str">
        <f>IF(AND(ISNUMBER($S19),COUNT($U$4:$U19)=AE$2),$S19,"")</f>
        <v/>
      </c>
      <c r="AF19" s="72" t="str">
        <f>IF(AND(ISNUMBER($S19),COUNT($U$4:$U19)=AF$2),$S19,"")</f>
        <v/>
      </c>
      <c r="AG19" s="72" t="str">
        <f>IF(AND(ISNUMBER($S19),COUNT($U$4:$U19)=AG$2),$S19,"")</f>
        <v/>
      </c>
      <c r="AH19" s="72" t="str">
        <f>IF(AND(ISNUMBER($S19),COUNT($U$4:$U19)=AH$2),$S19,"")</f>
        <v/>
      </c>
      <c r="AI19" s="72" t="str">
        <f>IF(AND(ISNUMBER($S19),COUNT($U$4:$U19)=AI$2),$S19,"")</f>
        <v/>
      </c>
      <c r="AJ19" s="51" t="e">
        <f>IFERROR(IF(COUNT($U$4:$U19)&lt;&gt;AJ$2,NA(),SLOPE(X$4:X$26,$R$4:$R$26)*($R19-COUNTIF(BH$4:BH19,"Hold"))+INTERCEPT(X$4:X$26,$R$4:$R$26)),NA())</f>
        <v>#N/A</v>
      </c>
      <c r="AK19" s="51" t="e">
        <f>IFERROR(IF(COUNT($U$4:$U19)&lt;&gt;AK$2,NA(),SLOPE(Y$4:Y$26,$R$4:$R$26)*($R19-COUNTIF(BI$4:BI19,"Hold"))+INTERCEPT(Y$4:Y$26,$R$4:$R$26)),NA())</f>
        <v>#N/A</v>
      </c>
      <c r="AL19" s="51" t="e">
        <f>IFERROR(IF(COUNT($U$4:$U19)&lt;&gt;AL$2,NA(),SLOPE(Z$4:Z$26,$R$4:$R$26)*($R19-COUNTIF(BJ$4:BJ19,"Hold"))+INTERCEPT(Z$4:Z$26,$R$4:$R$26)),NA())</f>
        <v>#N/A</v>
      </c>
      <c r="AM19" s="51" t="e">
        <f>IFERROR(IF(COUNT($U$4:$U19)&lt;&gt;AM$2,NA(),SLOPE(AA$4:AA$26,$R$4:$R$26)*($R19-COUNTIF(BK$4:BK19,"Hold"))+INTERCEPT(AA$4:AA$26,$R$4:$R$26)),NA())</f>
        <v>#N/A</v>
      </c>
      <c r="AN19" s="51" t="e">
        <f>IFERROR(IF(COUNT($U$4:$U19)&lt;&gt;AN$2,NA(),SLOPE(AB$4:AB$26,$R$4:$R$26)*($R19-COUNTIF(BL$4:BL19,"Hold"))+INTERCEPT(AB$4:AB$26,$R$4:$R$26)),NA())</f>
        <v>#N/A</v>
      </c>
      <c r="AO19" s="51" t="e">
        <f>IFERROR(IF(COUNT($U$4:$U19)&lt;&gt;AO$2,NA(),SLOPE(AC$4:AC$26,$R$4:$R$26)*($R19-COUNTIF(BM$4:BM19,"Hold"))+INTERCEPT(AC$4:AC$26,$R$4:$R$26)),NA())</f>
        <v>#N/A</v>
      </c>
      <c r="AP19" s="51" t="e">
        <f>IFERROR(IF(COUNT($U$4:$U19)&lt;&gt;AP$2,NA(),SLOPE(AD$4:AD$26,$R$4:$R$26)*($R19-COUNTIF(BN$4:BN19,"Hold"))+INTERCEPT(AD$4:AD$26,$R$4:$R$26)),NA())</f>
        <v>#N/A</v>
      </c>
      <c r="AQ19" s="51" t="e">
        <f>IFERROR(IF(COUNT($U$4:$U19)&lt;&gt;AQ$2,NA(),SLOPE(AE$4:AE$26,$R$4:$R$26)*($R19-COUNTIF(BO$4:BO19,"Hold"))+INTERCEPT(AE$4:AE$26,$R$4:$R$26)),NA())</f>
        <v>#N/A</v>
      </c>
      <c r="AR19" s="51" t="e">
        <f>IFERROR(IF(COUNT($U$4:$U19)&lt;&gt;AR$2,NA(),SLOPE(AF$4:AF$26,$R$4:$R$26)*($R19-COUNTIF(BP$4:BP19,"Hold"))+INTERCEPT(AF$4:AF$26,$R$4:$R$26)),NA())</f>
        <v>#N/A</v>
      </c>
      <c r="AS19" s="51" t="e">
        <f>IFERROR(IF(COUNT($U$4:$U19)&lt;&gt;AS$2,NA(),SLOPE(AG$4:AG$26,$R$4:$R$26)*($R19-COUNTIF(BQ$4:BQ19,"Hold"))+INTERCEPT(AG$4:AG$26,$R$4:$R$26)),NA())</f>
        <v>#N/A</v>
      </c>
      <c r="AT19" s="51" t="e">
        <f>IFERROR(IF(COUNT($U$4:$U19)&lt;&gt;AT$2,NA(),SLOPE(AH$4:AH$26,$R$4:$R$26)*($R19-COUNTIF(BR$4:BR19,"Hold"))+INTERCEPT(AH$4:AH$26,$R$4:$R$26)),NA())</f>
        <v>#N/A</v>
      </c>
      <c r="AU19" s="51" t="e">
        <f>IFERROR(IF(COUNT($U$4:$U19)&lt;&gt;AU$2,NA(),SLOPE(AI$4:AI$26,$R$4:$R$26)*($R19-COUNTIF(BS$4:BS19,"Hold"))+INTERCEPT(AI$4:AI$26,$R$4:$R$26)),NA())</f>
        <v>#N/A</v>
      </c>
      <c r="AV19" s="57" t="e">
        <f>IF(AND(ISNUMBER($U19),COUNT($U$4:$U19)=AV$2),$G19,IF($H19="Hold",AV18,IF(COUNT($U$4:$U19)=AV$2,$V19+AV18,NA())))</f>
        <v>#N/A</v>
      </c>
      <c r="AW19" s="57" t="e">
        <f>IF(AND(ISNUMBER($U19),COUNT($U$4:$U19)=AW$2),$G19,IF($H19="Hold",AW18,IF(COUNT($U$4:$U19)=AW$2,$V19+AW18,NA())))</f>
        <v>#N/A</v>
      </c>
      <c r="AX19" s="57" t="e">
        <f>IF(AND(ISNUMBER($U19),COUNT($U$4:$U19)=AX$2),$G19,IF($H19="Hold",AX18,IF(COUNT($U$4:$U19)=AX$2,$V19+AX18,NA())))</f>
        <v>#N/A</v>
      </c>
      <c r="AY19" s="57" t="e">
        <f>IF(AND(ISNUMBER($U19),COUNT($U$4:$U19)=AY$2),$G19,IF($H19="Hold",AY18,IF(COUNT($U$4:$U19)=AY$2,$V19+AY18,NA())))</f>
        <v>#N/A</v>
      </c>
      <c r="AZ19" s="57" t="e">
        <f>IF(AND(ISNUMBER($U19),COUNT($U$4:$U19)=AZ$2),$G19,IF($H19="Hold",AZ18,IF(COUNT($U$4:$U19)=AZ$2,$V19+AZ18,NA())))</f>
        <v>#N/A</v>
      </c>
      <c r="BA19" s="57" t="e">
        <f>IF(AND(ISNUMBER($U19),COUNT($U$4:$U19)=BA$2),$G19,IF($H19="Hold",BA18,IF(COUNT($U$4:$U19)=BA$2,$V19+BA18,NA())))</f>
        <v>#N/A</v>
      </c>
      <c r="BB19" s="57" t="e">
        <f>IF(AND(ISNUMBER($U19),COUNT($U$4:$U19)=BB$2),$G19,IF($H19="Hold",BB18,IF(COUNT($U$4:$U19)=BB$2,$V19+BB18,NA())))</f>
        <v>#N/A</v>
      </c>
      <c r="BC19" s="57" t="e">
        <f>IF(AND(ISNUMBER($U19),COUNT($U$4:$U19)=BC$2),$G19,IF($H19="Hold",BC18,IF(COUNT($U$4:$U19)=BC$2,$V19+BC18,NA())))</f>
        <v>#N/A</v>
      </c>
      <c r="BD19" s="57" t="e">
        <f>IF(AND(ISNUMBER($U19),COUNT($U$4:$U19)=BD$2),$G19,IF($H19="Hold",BD18,IF(COUNT($U$4:$U19)=BD$2,$V19+BD18,NA())))</f>
        <v>#N/A</v>
      </c>
      <c r="BE19" s="57" t="e">
        <f>IF(AND(ISNUMBER($U19),COUNT($U$4:$U19)=BE$2),$G19,IF($H19="Hold",BE18,IF(COUNT($U$4:$U19)=BE$2,$V19+BE18,NA())))</f>
        <v>#N/A</v>
      </c>
      <c r="BF19" s="57" t="e">
        <f>IF(AND(ISNUMBER($U19),COUNT($U$4:$U19)=BF$2),$G19,IF($H19="Hold",BF18,IF(COUNT($U$4:$U19)=BF$2,$V19+BF18,NA())))</f>
        <v>#N/A</v>
      </c>
      <c r="BG19" s="57" t="e">
        <f>IF(AND(ISNUMBER($U19),COUNT($U$4:$U19)=BG$2),$G19,IF($H19="Hold",BG18,IF(COUNT($U$4:$U19)=BG$2,$V19+BG18,NA())))</f>
        <v>#N/A</v>
      </c>
      <c r="BH19" s="55" t="e">
        <f>IF(AND(COUNT($U$4:$U19)=BH$2,$H19="Hold"),"Hold",NA())</f>
        <v>#N/A</v>
      </c>
      <c r="BI19" s="55" t="e">
        <f>IF(AND(COUNT($U$4:$U19)=BI$2,$H19="Hold"),"Hold",NA())</f>
        <v>#N/A</v>
      </c>
      <c r="BJ19" s="55" t="e">
        <f>IF(AND(COUNT($U$4:$U19)=BJ$2,$H19="Hold"),"Hold",NA())</f>
        <v>#N/A</v>
      </c>
      <c r="BK19" s="55" t="e">
        <f>IF(AND(COUNT($U$4:$U19)=BK$2,$H19="Hold"),"Hold",NA())</f>
        <v>#N/A</v>
      </c>
      <c r="BL19" s="55" t="e">
        <f>IF(AND(COUNT($U$4:$U19)=BL$2,$H19="Hold"),"Hold",NA())</f>
        <v>#N/A</v>
      </c>
      <c r="BM19" s="55" t="e">
        <f>IF(AND(COUNT($U$4:$U19)=BM$2,$H19="Hold"),"Hold",NA())</f>
        <v>#N/A</v>
      </c>
      <c r="BN19" s="55" t="e">
        <f>IF(AND(COUNT($U$4:$U19)=BN$2,$H19="Hold"),"Hold",NA())</f>
        <v>#N/A</v>
      </c>
      <c r="BO19" s="55" t="e">
        <f>IF(AND(COUNT($U$4:$U19)=BO$2,$H19="Hold"),"Hold",NA())</f>
        <v>#N/A</v>
      </c>
      <c r="BP19" s="55" t="e">
        <f>IF(AND(COUNT($U$4:$U19)=BP$2,$H19="Hold"),"Hold",NA())</f>
        <v>#N/A</v>
      </c>
      <c r="BQ19" s="55" t="e">
        <f>IF(AND(COUNT($U$4:$U19)=BQ$2,$H19="Hold"),"Hold",NA())</f>
        <v>#N/A</v>
      </c>
      <c r="BR19" s="55" t="e">
        <f>IF(AND(COUNT($U$4:$U19)=BR$2,$H19="Hold"),"Hold",NA())</f>
        <v>#N/A</v>
      </c>
      <c r="BS19" s="55" t="e">
        <f>IF(AND(COUNT($U$4:$U19)=BS$2,$H19="Hold"),"Hold",NA())</f>
        <v>#N/A</v>
      </c>
    </row>
    <row r="20" spans="1:71" s="96" customFormat="1" ht="18.75" customHeight="1" x14ac:dyDescent="0.25">
      <c r="B20" s="23"/>
      <c r="C20" s="95"/>
      <c r="D20" s="9">
        <f t="shared" si="2"/>
        <v>32</v>
      </c>
      <c r="E20" s="10">
        <f t="shared" si="3"/>
        <v>42814</v>
      </c>
      <c r="F20" s="5" t="str">
        <f>IFERROR(IF(COUNT(G$4:G20)=0,"",IF(H20="Hold",F19,IF(ISNUMBER(U20),G20,F19+V20))),"")</f>
        <v/>
      </c>
      <c r="G20" s="13"/>
      <c r="H20" s="27"/>
      <c r="I20" s="17"/>
      <c r="J20" s="93"/>
      <c r="K20" s="34"/>
      <c r="L20" s="40" t="s">
        <v>66</v>
      </c>
      <c r="M20" s="126" t="s">
        <v>79</v>
      </c>
      <c r="N20" s="97">
        <v>5.55</v>
      </c>
      <c r="O20" s="75"/>
      <c r="P20" s="37"/>
      <c r="R20" s="46">
        <v>17</v>
      </c>
      <c r="S20" s="47" t="e">
        <f t="shared" si="0"/>
        <v>#N/A</v>
      </c>
      <c r="T20" s="47"/>
      <c r="U20" s="52" t="str">
        <f>IF(H20="30 Mins",$N$19,IF(H20="45 Mins",$N$20,IF(H20="60 Mins",$N$21,IF(H20="Alt 1",$N$22,IF(H20="Alt 2",$N$23,IF(H20="Alt 3",$N$24,IF(H20="Alt 4",$N$25,IF(H20="Alt 5",#REF!,IF(H20="Change",V19,"")))))))))</f>
        <v/>
      </c>
      <c r="V20" s="53" t="e">
        <f>IF(COUNT(U$4:U20)=0,NA(),IF(ISNUMBER(U20),U20,V19))</f>
        <v>#N/A</v>
      </c>
      <c r="W20" s="48" t="e">
        <f t="shared" si="1"/>
        <v>#N/A</v>
      </c>
      <c r="X20" s="72" t="str">
        <f>IF(AND(ISNUMBER($S20),COUNT($U$4:$U20)=X$2),$S20,"")</f>
        <v/>
      </c>
      <c r="Y20" s="72" t="str">
        <f>IF(AND(ISNUMBER($S20),COUNT($U$4:$U20)=Y$2),$S20,"")</f>
        <v/>
      </c>
      <c r="Z20" s="72" t="str">
        <f>IF(AND(ISNUMBER($S20),COUNT($U$4:$U20)=Z$2),$S20,"")</f>
        <v/>
      </c>
      <c r="AA20" s="72" t="str">
        <f>IF(AND(ISNUMBER($S20),COUNT($U$4:$U20)=AA$2),$S20,"")</f>
        <v/>
      </c>
      <c r="AB20" s="72" t="str">
        <f>IF(AND(ISNUMBER($S20),COUNT($U$4:$U20)=AB$2),$S20,"")</f>
        <v/>
      </c>
      <c r="AC20" s="72" t="str">
        <f>IF(AND(ISNUMBER($S20),COUNT($U$4:$U20)=AC$2),$S20,"")</f>
        <v/>
      </c>
      <c r="AD20" s="72" t="str">
        <f>IF(AND(ISNUMBER($S20),COUNT($U$4:$U20)=AD$2),$S20,"")</f>
        <v/>
      </c>
      <c r="AE20" s="72" t="str">
        <f>IF(AND(ISNUMBER($S20),COUNT($U$4:$U20)=AE$2),$S20,"")</f>
        <v/>
      </c>
      <c r="AF20" s="72" t="str">
        <f>IF(AND(ISNUMBER($S20),COUNT($U$4:$U20)=AF$2),$S20,"")</f>
        <v/>
      </c>
      <c r="AG20" s="72" t="str">
        <f>IF(AND(ISNUMBER($S20),COUNT($U$4:$U20)=AG$2),$S20,"")</f>
        <v/>
      </c>
      <c r="AH20" s="72" t="str">
        <f>IF(AND(ISNUMBER($S20),COUNT($U$4:$U20)=AH$2),$S20,"")</f>
        <v/>
      </c>
      <c r="AI20" s="72" t="str">
        <f>IF(AND(ISNUMBER($S20),COUNT($U$4:$U20)=AI$2),$S20,"")</f>
        <v/>
      </c>
      <c r="AJ20" s="51" t="e">
        <f>IFERROR(IF(COUNT($U$4:$U20)&lt;&gt;AJ$2,NA(),SLOPE(X$4:X$26,$R$4:$R$26)*($R20-COUNTIF(BH$4:BH20,"Hold"))+INTERCEPT(X$4:X$26,$R$4:$R$26)),NA())</f>
        <v>#N/A</v>
      </c>
      <c r="AK20" s="51" t="e">
        <f>IFERROR(IF(COUNT($U$4:$U20)&lt;&gt;AK$2,NA(),SLOPE(Y$4:Y$26,$R$4:$R$26)*($R20-COUNTIF(BI$4:BI20,"Hold"))+INTERCEPT(Y$4:Y$26,$R$4:$R$26)),NA())</f>
        <v>#N/A</v>
      </c>
      <c r="AL20" s="51" t="e">
        <f>IFERROR(IF(COUNT($U$4:$U20)&lt;&gt;AL$2,NA(),SLOPE(Z$4:Z$26,$R$4:$R$26)*($R20-COUNTIF(BJ$4:BJ20,"Hold"))+INTERCEPT(Z$4:Z$26,$R$4:$R$26)),NA())</f>
        <v>#N/A</v>
      </c>
      <c r="AM20" s="51" t="e">
        <f>IFERROR(IF(COUNT($U$4:$U20)&lt;&gt;AM$2,NA(),SLOPE(AA$4:AA$26,$R$4:$R$26)*($R20-COUNTIF(BK$4:BK20,"Hold"))+INTERCEPT(AA$4:AA$26,$R$4:$R$26)),NA())</f>
        <v>#N/A</v>
      </c>
      <c r="AN20" s="51" t="e">
        <f>IFERROR(IF(COUNT($U$4:$U20)&lt;&gt;AN$2,NA(),SLOPE(AB$4:AB$26,$R$4:$R$26)*($R20-COUNTIF(BL$4:BL20,"Hold"))+INTERCEPT(AB$4:AB$26,$R$4:$R$26)),NA())</f>
        <v>#N/A</v>
      </c>
      <c r="AO20" s="51" t="e">
        <f>IFERROR(IF(COUNT($U$4:$U20)&lt;&gt;AO$2,NA(),SLOPE(AC$4:AC$26,$R$4:$R$26)*($R20-COUNTIF(BM$4:BM20,"Hold"))+INTERCEPT(AC$4:AC$26,$R$4:$R$26)),NA())</f>
        <v>#N/A</v>
      </c>
      <c r="AP20" s="51" t="e">
        <f>IFERROR(IF(COUNT($U$4:$U20)&lt;&gt;AP$2,NA(),SLOPE(AD$4:AD$26,$R$4:$R$26)*($R20-COUNTIF(BN$4:BN20,"Hold"))+INTERCEPT(AD$4:AD$26,$R$4:$R$26)),NA())</f>
        <v>#N/A</v>
      </c>
      <c r="AQ20" s="51" t="e">
        <f>IFERROR(IF(COUNT($U$4:$U20)&lt;&gt;AQ$2,NA(),SLOPE(AE$4:AE$26,$R$4:$R$26)*($R20-COUNTIF(BO$4:BO20,"Hold"))+INTERCEPT(AE$4:AE$26,$R$4:$R$26)),NA())</f>
        <v>#N/A</v>
      </c>
      <c r="AR20" s="51" t="e">
        <f>IFERROR(IF(COUNT($U$4:$U20)&lt;&gt;AR$2,NA(),SLOPE(AF$4:AF$26,$R$4:$R$26)*($R20-COUNTIF(BP$4:BP20,"Hold"))+INTERCEPT(AF$4:AF$26,$R$4:$R$26)),NA())</f>
        <v>#N/A</v>
      </c>
      <c r="AS20" s="51" t="e">
        <f>IFERROR(IF(COUNT($U$4:$U20)&lt;&gt;AS$2,NA(),SLOPE(AG$4:AG$26,$R$4:$R$26)*($R20-COUNTIF(BQ$4:BQ20,"Hold"))+INTERCEPT(AG$4:AG$26,$R$4:$R$26)),NA())</f>
        <v>#N/A</v>
      </c>
      <c r="AT20" s="51" t="e">
        <f>IFERROR(IF(COUNT($U$4:$U20)&lt;&gt;AT$2,NA(),SLOPE(AH$4:AH$26,$R$4:$R$26)*($R20-COUNTIF(BR$4:BR20,"Hold"))+INTERCEPT(AH$4:AH$26,$R$4:$R$26)),NA())</f>
        <v>#N/A</v>
      </c>
      <c r="AU20" s="51" t="e">
        <f>IFERROR(IF(COUNT($U$4:$U20)&lt;&gt;AU$2,NA(),SLOPE(AI$4:AI$26,$R$4:$R$26)*($R20-COUNTIF(BS$4:BS20,"Hold"))+INTERCEPT(AI$4:AI$26,$R$4:$R$26)),NA())</f>
        <v>#N/A</v>
      </c>
      <c r="AV20" s="57" t="e">
        <f>IF(AND(ISNUMBER($U20),COUNT($U$4:$U20)=AV$2),$G20,IF($H20="Hold",AV19,IF(COUNT($U$4:$U20)=AV$2,$V20+AV19,NA())))</f>
        <v>#N/A</v>
      </c>
      <c r="AW20" s="57" t="e">
        <f>IF(AND(ISNUMBER($U20),COUNT($U$4:$U20)=AW$2),$G20,IF($H20="Hold",AW19,IF(COUNT($U$4:$U20)=AW$2,$V20+AW19,NA())))</f>
        <v>#N/A</v>
      </c>
      <c r="AX20" s="57" t="e">
        <f>IF(AND(ISNUMBER($U20),COUNT($U$4:$U20)=AX$2),$G20,IF($H20="Hold",AX19,IF(COUNT($U$4:$U20)=AX$2,$V20+AX19,NA())))</f>
        <v>#N/A</v>
      </c>
      <c r="AY20" s="57" t="e">
        <f>IF(AND(ISNUMBER($U20),COUNT($U$4:$U20)=AY$2),$G20,IF($H20="Hold",AY19,IF(COUNT($U$4:$U20)=AY$2,$V20+AY19,NA())))</f>
        <v>#N/A</v>
      </c>
      <c r="AZ20" s="57" t="e">
        <f>IF(AND(ISNUMBER($U20),COUNT($U$4:$U20)=AZ$2),$G20,IF($H20="Hold",AZ19,IF(COUNT($U$4:$U20)=AZ$2,$V20+AZ19,NA())))</f>
        <v>#N/A</v>
      </c>
      <c r="BA20" s="57" t="e">
        <f>IF(AND(ISNUMBER($U20),COUNT($U$4:$U20)=BA$2),$G20,IF($H20="Hold",BA19,IF(COUNT($U$4:$U20)=BA$2,$V20+BA19,NA())))</f>
        <v>#N/A</v>
      </c>
      <c r="BB20" s="57" t="e">
        <f>IF(AND(ISNUMBER($U20),COUNT($U$4:$U20)=BB$2),$G20,IF($H20="Hold",BB19,IF(COUNT($U$4:$U20)=BB$2,$V20+BB19,NA())))</f>
        <v>#N/A</v>
      </c>
      <c r="BC20" s="57" t="e">
        <f>IF(AND(ISNUMBER($U20),COUNT($U$4:$U20)=BC$2),$G20,IF($H20="Hold",BC19,IF(COUNT($U$4:$U20)=BC$2,$V20+BC19,NA())))</f>
        <v>#N/A</v>
      </c>
      <c r="BD20" s="57" t="e">
        <f>IF(AND(ISNUMBER($U20),COUNT($U$4:$U20)=BD$2),$G20,IF($H20="Hold",BD19,IF(COUNT($U$4:$U20)=BD$2,$V20+BD19,NA())))</f>
        <v>#N/A</v>
      </c>
      <c r="BE20" s="57" t="e">
        <f>IF(AND(ISNUMBER($U20),COUNT($U$4:$U20)=BE$2),$G20,IF($H20="Hold",BE19,IF(COUNT($U$4:$U20)=BE$2,$V20+BE19,NA())))</f>
        <v>#N/A</v>
      </c>
      <c r="BF20" s="57" t="e">
        <f>IF(AND(ISNUMBER($U20),COUNT($U$4:$U20)=BF$2),$G20,IF($H20="Hold",BF19,IF(COUNT($U$4:$U20)=BF$2,$V20+BF19,NA())))</f>
        <v>#N/A</v>
      </c>
      <c r="BG20" s="57" t="e">
        <f>IF(AND(ISNUMBER($U20),COUNT($U$4:$U20)=BG$2),$G20,IF($H20="Hold",BG19,IF(COUNT($U$4:$U20)=BG$2,$V20+BG19,NA())))</f>
        <v>#N/A</v>
      </c>
      <c r="BH20" s="55" t="e">
        <f>IF(AND(COUNT($U$4:$U20)=BH$2,$H20="Hold"),"Hold",NA())</f>
        <v>#N/A</v>
      </c>
      <c r="BI20" s="55" t="e">
        <f>IF(AND(COUNT($U$4:$U20)=BI$2,$H20="Hold"),"Hold",NA())</f>
        <v>#N/A</v>
      </c>
      <c r="BJ20" s="55" t="e">
        <f>IF(AND(COUNT($U$4:$U20)=BJ$2,$H20="Hold"),"Hold",NA())</f>
        <v>#N/A</v>
      </c>
      <c r="BK20" s="55" t="e">
        <f>IF(AND(COUNT($U$4:$U20)=BK$2,$H20="Hold"),"Hold",NA())</f>
        <v>#N/A</v>
      </c>
      <c r="BL20" s="55" t="e">
        <f>IF(AND(COUNT($U$4:$U20)=BL$2,$H20="Hold"),"Hold",NA())</f>
        <v>#N/A</v>
      </c>
      <c r="BM20" s="55" t="e">
        <f>IF(AND(COUNT($U$4:$U20)=BM$2,$H20="Hold"),"Hold",NA())</f>
        <v>#N/A</v>
      </c>
      <c r="BN20" s="55" t="e">
        <f>IF(AND(COUNT($U$4:$U20)=BN$2,$H20="Hold"),"Hold",NA())</f>
        <v>#N/A</v>
      </c>
      <c r="BO20" s="55" t="e">
        <f>IF(AND(COUNT($U$4:$U20)=BO$2,$H20="Hold"),"Hold",NA())</f>
        <v>#N/A</v>
      </c>
      <c r="BP20" s="55" t="e">
        <f>IF(AND(COUNT($U$4:$U20)=BP$2,$H20="Hold"),"Hold",NA())</f>
        <v>#N/A</v>
      </c>
      <c r="BQ20" s="55" t="e">
        <f>IF(AND(COUNT($U$4:$U20)=BQ$2,$H20="Hold"),"Hold",NA())</f>
        <v>#N/A</v>
      </c>
      <c r="BR20" s="55" t="e">
        <f>IF(AND(COUNT($U$4:$U20)=BR$2,$H20="Hold"),"Hold",NA())</f>
        <v>#N/A</v>
      </c>
      <c r="BS20" s="55" t="e">
        <f>IF(AND(COUNT($U$4:$U20)=BS$2,$H20="Hold"),"Hold",NA())</f>
        <v>#N/A</v>
      </c>
    </row>
    <row r="21" spans="1:71" s="96" customFormat="1" ht="18.75" customHeight="1" x14ac:dyDescent="0.25">
      <c r="B21" s="23"/>
      <c r="C21" s="95"/>
      <c r="D21" s="9">
        <f t="shared" si="2"/>
        <v>34</v>
      </c>
      <c r="E21" s="10">
        <f t="shared" si="3"/>
        <v>42828</v>
      </c>
      <c r="F21" s="5" t="str">
        <f>IFERROR(IF(COUNT(G$4:G21)=0,"",IF(H21="Hold",F20,IF(ISNUMBER(U21),G21,F20+V21))),"")</f>
        <v/>
      </c>
      <c r="G21" s="13"/>
      <c r="H21" s="27"/>
      <c r="I21" s="17"/>
      <c r="J21" s="93"/>
      <c r="K21" s="34"/>
      <c r="L21" s="25" t="s">
        <v>67</v>
      </c>
      <c r="M21" s="133" t="s">
        <v>79</v>
      </c>
      <c r="N21" s="97">
        <v>6.6</v>
      </c>
      <c r="O21" s="75"/>
      <c r="P21" s="37"/>
      <c r="R21" s="46">
        <v>18</v>
      </c>
      <c r="S21" s="47" t="e">
        <f t="shared" si="0"/>
        <v>#N/A</v>
      </c>
      <c r="T21" s="47"/>
      <c r="U21" s="52" t="str">
        <f>IF(H21="30 Mins",$N$19,IF(H21="45 Mins",$N$20,IF(H21="60 Mins",$N$21,IF(H21="Alt 1",$N$22,IF(H21="Alt 2",$N$23,IF(H21="Alt 3",$N$24,IF(H21="Alt 4",$N$25,IF(H21="Alt 5",#REF!,IF(H21="Change",V20,"")))))))))</f>
        <v/>
      </c>
      <c r="V21" s="53" t="e">
        <f>IF(COUNT(U$4:U21)=0,NA(),IF(ISNUMBER(U21),U21,V20))</f>
        <v>#N/A</v>
      </c>
      <c r="W21" s="48" t="e">
        <f t="shared" si="1"/>
        <v>#N/A</v>
      </c>
      <c r="X21" s="72" t="str">
        <f>IF(AND(ISNUMBER($S21),COUNT($U$4:$U21)=X$2),$S21,"")</f>
        <v/>
      </c>
      <c r="Y21" s="72" t="str">
        <f>IF(AND(ISNUMBER($S21),COUNT($U$4:$U21)=Y$2),$S21,"")</f>
        <v/>
      </c>
      <c r="Z21" s="72" t="str">
        <f>IF(AND(ISNUMBER($S21),COUNT($U$4:$U21)=Z$2),$S21,"")</f>
        <v/>
      </c>
      <c r="AA21" s="72" t="str">
        <f>IF(AND(ISNUMBER($S21),COUNT($U$4:$U21)=AA$2),$S21,"")</f>
        <v/>
      </c>
      <c r="AB21" s="72" t="str">
        <f>IF(AND(ISNUMBER($S21),COUNT($U$4:$U21)=AB$2),$S21,"")</f>
        <v/>
      </c>
      <c r="AC21" s="72" t="str">
        <f>IF(AND(ISNUMBER($S21),COUNT($U$4:$U21)=AC$2),$S21,"")</f>
        <v/>
      </c>
      <c r="AD21" s="72" t="str">
        <f>IF(AND(ISNUMBER($S21),COUNT($U$4:$U21)=AD$2),$S21,"")</f>
        <v/>
      </c>
      <c r="AE21" s="72" t="str">
        <f>IF(AND(ISNUMBER($S21),COUNT($U$4:$U21)=AE$2),$S21,"")</f>
        <v/>
      </c>
      <c r="AF21" s="72" t="str">
        <f>IF(AND(ISNUMBER($S21),COUNT($U$4:$U21)=AF$2),$S21,"")</f>
        <v/>
      </c>
      <c r="AG21" s="72" t="str">
        <f>IF(AND(ISNUMBER($S21),COUNT($U$4:$U21)=AG$2),$S21,"")</f>
        <v/>
      </c>
      <c r="AH21" s="72" t="str">
        <f>IF(AND(ISNUMBER($S21),COUNT($U$4:$U21)=AH$2),$S21,"")</f>
        <v/>
      </c>
      <c r="AI21" s="72" t="str">
        <f>IF(AND(ISNUMBER($S21),COUNT($U$4:$U21)=AI$2),$S21,"")</f>
        <v/>
      </c>
      <c r="AJ21" s="51" t="e">
        <f>IFERROR(IF(COUNT($U$4:$U21)&lt;&gt;AJ$2,NA(),SLOPE(X$4:X$26,$R$4:$R$26)*($R21-COUNTIF(BH$4:BH21,"Hold"))+INTERCEPT(X$4:X$26,$R$4:$R$26)),NA())</f>
        <v>#N/A</v>
      </c>
      <c r="AK21" s="51" t="e">
        <f>IFERROR(IF(COUNT($U$4:$U21)&lt;&gt;AK$2,NA(),SLOPE(Y$4:Y$26,$R$4:$R$26)*($R21-COUNTIF(BI$4:BI21,"Hold"))+INTERCEPT(Y$4:Y$26,$R$4:$R$26)),NA())</f>
        <v>#N/A</v>
      </c>
      <c r="AL21" s="51" t="e">
        <f>IFERROR(IF(COUNT($U$4:$U21)&lt;&gt;AL$2,NA(),SLOPE(Z$4:Z$26,$R$4:$R$26)*($R21-COUNTIF(BJ$4:BJ21,"Hold"))+INTERCEPT(Z$4:Z$26,$R$4:$R$26)),NA())</f>
        <v>#N/A</v>
      </c>
      <c r="AM21" s="51" t="e">
        <f>IFERROR(IF(COUNT($U$4:$U21)&lt;&gt;AM$2,NA(),SLOPE(AA$4:AA$26,$R$4:$R$26)*($R21-COUNTIF(BK$4:BK21,"Hold"))+INTERCEPT(AA$4:AA$26,$R$4:$R$26)),NA())</f>
        <v>#N/A</v>
      </c>
      <c r="AN21" s="51" t="e">
        <f>IFERROR(IF(COUNT($U$4:$U21)&lt;&gt;AN$2,NA(),SLOPE(AB$4:AB$26,$R$4:$R$26)*($R21-COUNTIF(BL$4:BL21,"Hold"))+INTERCEPT(AB$4:AB$26,$R$4:$R$26)),NA())</f>
        <v>#N/A</v>
      </c>
      <c r="AO21" s="51" t="e">
        <f>IFERROR(IF(COUNT($U$4:$U21)&lt;&gt;AO$2,NA(),SLOPE(AC$4:AC$26,$R$4:$R$26)*($R21-COUNTIF(BM$4:BM21,"Hold"))+INTERCEPT(AC$4:AC$26,$R$4:$R$26)),NA())</f>
        <v>#N/A</v>
      </c>
      <c r="AP21" s="51" t="e">
        <f>IFERROR(IF(COUNT($U$4:$U21)&lt;&gt;AP$2,NA(),SLOPE(AD$4:AD$26,$R$4:$R$26)*($R21-COUNTIF(BN$4:BN21,"Hold"))+INTERCEPT(AD$4:AD$26,$R$4:$R$26)),NA())</f>
        <v>#N/A</v>
      </c>
      <c r="AQ21" s="51" t="e">
        <f>IFERROR(IF(COUNT($U$4:$U21)&lt;&gt;AQ$2,NA(),SLOPE(AE$4:AE$26,$R$4:$R$26)*($R21-COUNTIF(BO$4:BO21,"Hold"))+INTERCEPT(AE$4:AE$26,$R$4:$R$26)),NA())</f>
        <v>#N/A</v>
      </c>
      <c r="AR21" s="51" t="e">
        <f>IFERROR(IF(COUNT($U$4:$U21)&lt;&gt;AR$2,NA(),SLOPE(AF$4:AF$26,$R$4:$R$26)*($R21-COUNTIF(BP$4:BP21,"Hold"))+INTERCEPT(AF$4:AF$26,$R$4:$R$26)),NA())</f>
        <v>#N/A</v>
      </c>
      <c r="AS21" s="51" t="e">
        <f>IFERROR(IF(COUNT($U$4:$U21)&lt;&gt;AS$2,NA(),SLOPE(AG$4:AG$26,$R$4:$R$26)*($R21-COUNTIF(BQ$4:BQ21,"Hold"))+INTERCEPT(AG$4:AG$26,$R$4:$R$26)),NA())</f>
        <v>#N/A</v>
      </c>
      <c r="AT21" s="51" t="e">
        <f>IFERROR(IF(COUNT($U$4:$U21)&lt;&gt;AT$2,NA(),SLOPE(AH$4:AH$26,$R$4:$R$26)*($R21-COUNTIF(BR$4:BR21,"Hold"))+INTERCEPT(AH$4:AH$26,$R$4:$R$26)),NA())</f>
        <v>#N/A</v>
      </c>
      <c r="AU21" s="51" t="e">
        <f>IFERROR(IF(COUNT($U$4:$U21)&lt;&gt;AU$2,NA(),SLOPE(AI$4:AI$26,$R$4:$R$26)*($R21-COUNTIF(BS$4:BS21,"Hold"))+INTERCEPT(AI$4:AI$26,$R$4:$R$26)),NA())</f>
        <v>#N/A</v>
      </c>
      <c r="AV21" s="57" t="e">
        <f>IF(AND(ISNUMBER($U21),COUNT($U$4:$U21)=AV$2),$G21,IF($H21="Hold",AV20,IF(COUNT($U$4:$U21)=AV$2,$V21+AV20,NA())))</f>
        <v>#N/A</v>
      </c>
      <c r="AW21" s="57" t="e">
        <f>IF(AND(ISNUMBER($U21),COUNT($U$4:$U21)=AW$2),$G21,IF($H21="Hold",AW20,IF(COUNT($U$4:$U21)=AW$2,$V21+AW20,NA())))</f>
        <v>#N/A</v>
      </c>
      <c r="AX21" s="57" t="e">
        <f>IF(AND(ISNUMBER($U21),COUNT($U$4:$U21)=AX$2),$G21,IF($H21="Hold",AX20,IF(COUNT($U$4:$U21)=AX$2,$V21+AX20,NA())))</f>
        <v>#N/A</v>
      </c>
      <c r="AY21" s="57" t="e">
        <f>IF(AND(ISNUMBER($U21),COUNT($U$4:$U21)=AY$2),$G21,IF($H21="Hold",AY20,IF(COUNT($U$4:$U21)=AY$2,$V21+AY20,NA())))</f>
        <v>#N/A</v>
      </c>
      <c r="AZ21" s="57" t="e">
        <f>IF(AND(ISNUMBER($U21),COUNT($U$4:$U21)=AZ$2),$G21,IF($H21="Hold",AZ20,IF(COUNT($U$4:$U21)=AZ$2,$V21+AZ20,NA())))</f>
        <v>#N/A</v>
      </c>
      <c r="BA21" s="57" t="e">
        <f>IF(AND(ISNUMBER($U21),COUNT($U$4:$U21)=BA$2),$G21,IF($H21="Hold",BA20,IF(COUNT($U$4:$U21)=BA$2,$V21+BA20,NA())))</f>
        <v>#N/A</v>
      </c>
      <c r="BB21" s="57" t="e">
        <f>IF(AND(ISNUMBER($U21),COUNT($U$4:$U21)=BB$2),$G21,IF($H21="Hold",BB20,IF(COUNT($U$4:$U21)=BB$2,$V21+BB20,NA())))</f>
        <v>#N/A</v>
      </c>
      <c r="BC21" s="57" t="e">
        <f>IF(AND(ISNUMBER($U21),COUNT($U$4:$U21)=BC$2),$G21,IF($H21="Hold",BC20,IF(COUNT($U$4:$U21)=BC$2,$V21+BC20,NA())))</f>
        <v>#N/A</v>
      </c>
      <c r="BD21" s="57" t="e">
        <f>IF(AND(ISNUMBER($U21),COUNT($U$4:$U21)=BD$2),$G21,IF($H21="Hold",BD20,IF(COUNT($U$4:$U21)=BD$2,$V21+BD20,NA())))</f>
        <v>#N/A</v>
      </c>
      <c r="BE21" s="57" t="e">
        <f>IF(AND(ISNUMBER($U21),COUNT($U$4:$U21)=BE$2),$G21,IF($H21="Hold",BE20,IF(COUNT($U$4:$U21)=BE$2,$V21+BE20,NA())))</f>
        <v>#N/A</v>
      </c>
      <c r="BF21" s="57" t="e">
        <f>IF(AND(ISNUMBER($U21),COUNT($U$4:$U21)=BF$2),$G21,IF($H21="Hold",BF20,IF(COUNT($U$4:$U21)=BF$2,$V21+BF20,NA())))</f>
        <v>#N/A</v>
      </c>
      <c r="BG21" s="57" t="e">
        <f>IF(AND(ISNUMBER($U21),COUNT($U$4:$U21)=BG$2),$G21,IF($H21="Hold",BG20,IF(COUNT($U$4:$U21)=BG$2,$V21+BG20,NA())))</f>
        <v>#N/A</v>
      </c>
      <c r="BH21" s="55" t="e">
        <f>IF(AND(COUNT($U$4:$U21)=BH$2,$H21="Hold"),"Hold",NA())</f>
        <v>#N/A</v>
      </c>
      <c r="BI21" s="55" t="e">
        <f>IF(AND(COUNT($U$4:$U21)=BI$2,$H21="Hold"),"Hold",NA())</f>
        <v>#N/A</v>
      </c>
      <c r="BJ21" s="55" t="e">
        <f>IF(AND(COUNT($U$4:$U21)=BJ$2,$H21="Hold"),"Hold",NA())</f>
        <v>#N/A</v>
      </c>
      <c r="BK21" s="55" t="e">
        <f>IF(AND(COUNT($U$4:$U21)=BK$2,$H21="Hold"),"Hold",NA())</f>
        <v>#N/A</v>
      </c>
      <c r="BL21" s="55" t="e">
        <f>IF(AND(COUNT($U$4:$U21)=BL$2,$H21="Hold"),"Hold",NA())</f>
        <v>#N/A</v>
      </c>
      <c r="BM21" s="55" t="e">
        <f>IF(AND(COUNT($U$4:$U21)=BM$2,$H21="Hold"),"Hold",NA())</f>
        <v>#N/A</v>
      </c>
      <c r="BN21" s="55" t="e">
        <f>IF(AND(COUNT($U$4:$U21)=BN$2,$H21="Hold"),"Hold",NA())</f>
        <v>#N/A</v>
      </c>
      <c r="BO21" s="55" t="e">
        <f>IF(AND(COUNT($U$4:$U21)=BO$2,$H21="Hold"),"Hold",NA())</f>
        <v>#N/A</v>
      </c>
      <c r="BP21" s="55" t="e">
        <f>IF(AND(COUNT($U$4:$U21)=BP$2,$H21="Hold"),"Hold",NA())</f>
        <v>#N/A</v>
      </c>
      <c r="BQ21" s="55" t="e">
        <f>IF(AND(COUNT($U$4:$U21)=BQ$2,$H21="Hold"),"Hold",NA())</f>
        <v>#N/A</v>
      </c>
      <c r="BR21" s="55" t="e">
        <f>IF(AND(COUNT($U$4:$U21)=BR$2,$H21="Hold"),"Hold",NA())</f>
        <v>#N/A</v>
      </c>
      <c r="BS21" s="55" t="e">
        <f>IF(AND(COUNT($U$4:$U21)=BS$2,$H21="Hold"),"Hold",NA())</f>
        <v>#N/A</v>
      </c>
    </row>
    <row r="22" spans="1:71" s="96" customFormat="1" ht="18.75" customHeight="1" thickBot="1" x14ac:dyDescent="0.3">
      <c r="B22" s="23"/>
      <c r="C22" s="95"/>
      <c r="D22" s="9">
        <f t="shared" si="2"/>
        <v>36</v>
      </c>
      <c r="E22" s="10">
        <f t="shared" si="3"/>
        <v>42842</v>
      </c>
      <c r="F22" s="5" t="str">
        <f>IFERROR(IF(COUNT(G$4:G22)=0,"",IF(H22="Hold",F21,IF(ISNUMBER(U22),G22,F21+V22))),"")</f>
        <v/>
      </c>
      <c r="G22" s="13"/>
      <c r="H22" s="27"/>
      <c r="I22" s="17"/>
      <c r="J22" s="93"/>
      <c r="K22" s="34"/>
      <c r="L22" s="123" t="s">
        <v>80</v>
      </c>
      <c r="M22" s="128" t="s">
        <v>79</v>
      </c>
      <c r="N22" s="77"/>
      <c r="O22" s="153" t="str">
        <f>IF(AND(COUNTIF($H$4:$H$26,"Alt 1")&gt;0,ISBLANK(N22)),"← RoI* Needed","")</f>
        <v/>
      </c>
      <c r="P22" s="154"/>
      <c r="R22" s="46">
        <v>19</v>
      </c>
      <c r="S22" s="47" t="e">
        <f t="shared" si="0"/>
        <v>#N/A</v>
      </c>
      <c r="T22" s="47"/>
      <c r="U22" s="52" t="str">
        <f>IF(H22="30 Mins",$N$19,IF(H22="45 Mins",$N$20,IF(H22="60 Mins",$N$21,IF(H22="Alt 1",$N$22,IF(H22="Alt 2",$N$23,IF(H22="Alt 3",$N$24,IF(H22="Alt 4",$N$25,IF(H22="Alt 5",#REF!,IF(H22="Change",V21,"")))))))))</f>
        <v/>
      </c>
      <c r="V22" s="53" t="e">
        <f>IF(COUNT(U$4:U22)=0,NA(),IF(ISNUMBER(U22),U22,V21))</f>
        <v>#N/A</v>
      </c>
      <c r="W22" s="48" t="e">
        <f t="shared" si="1"/>
        <v>#N/A</v>
      </c>
      <c r="X22" s="72" t="str">
        <f>IF(AND(ISNUMBER($S22),COUNT($U$4:$U22)=X$2),$S22,"")</f>
        <v/>
      </c>
      <c r="Y22" s="72" t="str">
        <f>IF(AND(ISNUMBER($S22),COUNT($U$4:$U22)=Y$2),$S22,"")</f>
        <v/>
      </c>
      <c r="Z22" s="72" t="str">
        <f>IF(AND(ISNUMBER($S22),COUNT($U$4:$U22)=Z$2),$S22,"")</f>
        <v/>
      </c>
      <c r="AA22" s="72" t="str">
        <f>IF(AND(ISNUMBER($S22),COUNT($U$4:$U22)=AA$2),$S22,"")</f>
        <v/>
      </c>
      <c r="AB22" s="72" t="str">
        <f>IF(AND(ISNUMBER($S22),COUNT($U$4:$U22)=AB$2),$S22,"")</f>
        <v/>
      </c>
      <c r="AC22" s="72" t="str">
        <f>IF(AND(ISNUMBER($S22),COUNT($U$4:$U22)=AC$2),$S22,"")</f>
        <v/>
      </c>
      <c r="AD22" s="72" t="str">
        <f>IF(AND(ISNUMBER($S22),COUNT($U$4:$U22)=AD$2),$S22,"")</f>
        <v/>
      </c>
      <c r="AE22" s="72" t="str">
        <f>IF(AND(ISNUMBER($S22),COUNT($U$4:$U22)=AE$2),$S22,"")</f>
        <v/>
      </c>
      <c r="AF22" s="72" t="str">
        <f>IF(AND(ISNUMBER($S22),COUNT($U$4:$U22)=AF$2),$S22,"")</f>
        <v/>
      </c>
      <c r="AG22" s="72" t="str">
        <f>IF(AND(ISNUMBER($S22),COUNT($U$4:$U22)=AG$2),$S22,"")</f>
        <v/>
      </c>
      <c r="AH22" s="72" t="str">
        <f>IF(AND(ISNUMBER($S22),COUNT($U$4:$U22)=AH$2),$S22,"")</f>
        <v/>
      </c>
      <c r="AI22" s="72" t="str">
        <f>IF(AND(ISNUMBER($S22),COUNT($U$4:$U22)=AI$2),$S22,"")</f>
        <v/>
      </c>
      <c r="AJ22" s="51" t="e">
        <f>IFERROR(IF(COUNT($U$4:$U22)&lt;&gt;AJ$2,NA(),SLOPE(X$4:X$26,$R$4:$R$26)*($R22-COUNTIF(BH$4:BH22,"Hold"))+INTERCEPT(X$4:X$26,$R$4:$R$26)),NA())</f>
        <v>#N/A</v>
      </c>
      <c r="AK22" s="51" t="e">
        <f>IFERROR(IF(COUNT($U$4:$U22)&lt;&gt;AK$2,NA(),SLOPE(Y$4:Y$26,$R$4:$R$26)*($R22-COUNTIF(BI$4:BI22,"Hold"))+INTERCEPT(Y$4:Y$26,$R$4:$R$26)),NA())</f>
        <v>#N/A</v>
      </c>
      <c r="AL22" s="51" t="e">
        <f>IFERROR(IF(COUNT($U$4:$U22)&lt;&gt;AL$2,NA(),SLOPE(Z$4:Z$26,$R$4:$R$26)*($R22-COUNTIF(BJ$4:BJ22,"Hold"))+INTERCEPT(Z$4:Z$26,$R$4:$R$26)),NA())</f>
        <v>#N/A</v>
      </c>
      <c r="AM22" s="51" t="e">
        <f>IFERROR(IF(COUNT($U$4:$U22)&lt;&gt;AM$2,NA(),SLOPE(AA$4:AA$26,$R$4:$R$26)*($R22-COUNTIF(BK$4:BK22,"Hold"))+INTERCEPT(AA$4:AA$26,$R$4:$R$26)),NA())</f>
        <v>#N/A</v>
      </c>
      <c r="AN22" s="51" t="e">
        <f>IFERROR(IF(COUNT($U$4:$U22)&lt;&gt;AN$2,NA(),SLOPE(AB$4:AB$26,$R$4:$R$26)*($R22-COUNTIF(BL$4:BL22,"Hold"))+INTERCEPT(AB$4:AB$26,$R$4:$R$26)),NA())</f>
        <v>#N/A</v>
      </c>
      <c r="AO22" s="51" t="e">
        <f>IFERROR(IF(COUNT($U$4:$U22)&lt;&gt;AO$2,NA(),SLOPE(AC$4:AC$26,$R$4:$R$26)*($R22-COUNTIF(BM$4:BM22,"Hold"))+INTERCEPT(AC$4:AC$26,$R$4:$R$26)),NA())</f>
        <v>#N/A</v>
      </c>
      <c r="AP22" s="51" t="e">
        <f>IFERROR(IF(COUNT($U$4:$U22)&lt;&gt;AP$2,NA(),SLOPE(AD$4:AD$26,$R$4:$R$26)*($R22-COUNTIF(BN$4:BN22,"Hold"))+INTERCEPT(AD$4:AD$26,$R$4:$R$26)),NA())</f>
        <v>#N/A</v>
      </c>
      <c r="AQ22" s="51" t="e">
        <f>IFERROR(IF(COUNT($U$4:$U22)&lt;&gt;AQ$2,NA(),SLOPE(AE$4:AE$26,$R$4:$R$26)*($R22-COUNTIF(BO$4:BO22,"Hold"))+INTERCEPT(AE$4:AE$26,$R$4:$R$26)),NA())</f>
        <v>#N/A</v>
      </c>
      <c r="AR22" s="51" t="e">
        <f>IFERROR(IF(COUNT($U$4:$U22)&lt;&gt;AR$2,NA(),SLOPE(AF$4:AF$26,$R$4:$R$26)*($R22-COUNTIF(BP$4:BP22,"Hold"))+INTERCEPT(AF$4:AF$26,$R$4:$R$26)),NA())</f>
        <v>#N/A</v>
      </c>
      <c r="AS22" s="51" t="e">
        <f>IFERROR(IF(COUNT($U$4:$U22)&lt;&gt;AS$2,NA(),SLOPE(AG$4:AG$26,$R$4:$R$26)*($R22-COUNTIF(BQ$4:BQ22,"Hold"))+INTERCEPT(AG$4:AG$26,$R$4:$R$26)),NA())</f>
        <v>#N/A</v>
      </c>
      <c r="AT22" s="51" t="e">
        <f>IFERROR(IF(COUNT($U$4:$U22)&lt;&gt;AT$2,NA(),SLOPE(AH$4:AH$26,$R$4:$R$26)*($R22-COUNTIF(BR$4:BR22,"Hold"))+INTERCEPT(AH$4:AH$26,$R$4:$R$26)),NA())</f>
        <v>#N/A</v>
      </c>
      <c r="AU22" s="51" t="e">
        <f>IFERROR(IF(COUNT($U$4:$U22)&lt;&gt;AU$2,NA(),SLOPE(AI$4:AI$26,$R$4:$R$26)*($R22-COUNTIF(BS$4:BS22,"Hold"))+INTERCEPT(AI$4:AI$26,$R$4:$R$26)),NA())</f>
        <v>#N/A</v>
      </c>
      <c r="AV22" s="57" t="e">
        <f>IF(AND(ISNUMBER($U22),COUNT($U$4:$U22)=AV$2),$G22,IF($H22="Hold",AV21,IF(COUNT($U$4:$U22)=AV$2,$V22+AV21,NA())))</f>
        <v>#N/A</v>
      </c>
      <c r="AW22" s="57" t="e">
        <f>IF(AND(ISNUMBER($U22),COUNT($U$4:$U22)=AW$2),$G22,IF($H22="Hold",AW21,IF(COUNT($U$4:$U22)=AW$2,$V22+AW21,NA())))</f>
        <v>#N/A</v>
      </c>
      <c r="AX22" s="57" t="e">
        <f>IF(AND(ISNUMBER($U22),COUNT($U$4:$U22)=AX$2),$G22,IF($H22="Hold",AX21,IF(COUNT($U$4:$U22)=AX$2,$V22+AX21,NA())))</f>
        <v>#N/A</v>
      </c>
      <c r="AY22" s="57" t="e">
        <f>IF(AND(ISNUMBER($U22),COUNT($U$4:$U22)=AY$2),$G22,IF($H22="Hold",AY21,IF(COUNT($U$4:$U22)=AY$2,$V22+AY21,NA())))</f>
        <v>#N/A</v>
      </c>
      <c r="AZ22" s="57" t="e">
        <f>IF(AND(ISNUMBER($U22),COUNT($U$4:$U22)=AZ$2),$G22,IF($H22="Hold",AZ21,IF(COUNT($U$4:$U22)=AZ$2,$V22+AZ21,NA())))</f>
        <v>#N/A</v>
      </c>
      <c r="BA22" s="57" t="e">
        <f>IF(AND(ISNUMBER($U22),COUNT($U$4:$U22)=BA$2),$G22,IF($H22="Hold",BA21,IF(COUNT($U$4:$U22)=BA$2,$V22+BA21,NA())))</f>
        <v>#N/A</v>
      </c>
      <c r="BB22" s="57" t="e">
        <f>IF(AND(ISNUMBER($U22),COUNT($U$4:$U22)=BB$2),$G22,IF($H22="Hold",BB21,IF(COUNT($U$4:$U22)=BB$2,$V22+BB21,NA())))</f>
        <v>#N/A</v>
      </c>
      <c r="BC22" s="57" t="e">
        <f>IF(AND(ISNUMBER($U22),COUNT($U$4:$U22)=BC$2),$G22,IF($H22="Hold",BC21,IF(COUNT($U$4:$U22)=BC$2,$V22+BC21,NA())))</f>
        <v>#N/A</v>
      </c>
      <c r="BD22" s="57" t="e">
        <f>IF(AND(ISNUMBER($U22),COUNT($U$4:$U22)=BD$2),$G22,IF($H22="Hold",BD21,IF(COUNT($U$4:$U22)=BD$2,$V22+BD21,NA())))</f>
        <v>#N/A</v>
      </c>
      <c r="BE22" s="57" t="e">
        <f>IF(AND(ISNUMBER($U22),COUNT($U$4:$U22)=BE$2),$G22,IF($H22="Hold",BE21,IF(COUNT($U$4:$U22)=BE$2,$V22+BE21,NA())))</f>
        <v>#N/A</v>
      </c>
      <c r="BF22" s="57" t="e">
        <f>IF(AND(ISNUMBER($U22),COUNT($U$4:$U22)=BF$2),$G22,IF($H22="Hold",BF21,IF(COUNT($U$4:$U22)=BF$2,$V22+BF21,NA())))</f>
        <v>#N/A</v>
      </c>
      <c r="BG22" s="57" t="e">
        <f>IF(AND(ISNUMBER($U22),COUNT($U$4:$U22)=BG$2),$G22,IF($H22="Hold",BG21,IF(COUNT($U$4:$U22)=BG$2,$V22+BG21,NA())))</f>
        <v>#N/A</v>
      </c>
      <c r="BH22" s="55" t="e">
        <f>IF(AND(COUNT($U$4:$U22)=BH$2,$H22="Hold"),"Hold",NA())</f>
        <v>#N/A</v>
      </c>
      <c r="BI22" s="55" t="e">
        <f>IF(AND(COUNT($U$4:$U22)=BI$2,$H22="Hold"),"Hold",NA())</f>
        <v>#N/A</v>
      </c>
      <c r="BJ22" s="55" t="e">
        <f>IF(AND(COUNT($U$4:$U22)=BJ$2,$H22="Hold"),"Hold",NA())</f>
        <v>#N/A</v>
      </c>
      <c r="BK22" s="55" t="e">
        <f>IF(AND(COUNT($U$4:$U22)=BK$2,$H22="Hold"),"Hold",NA())</f>
        <v>#N/A</v>
      </c>
      <c r="BL22" s="55" t="e">
        <f>IF(AND(COUNT($U$4:$U22)=BL$2,$H22="Hold"),"Hold",NA())</f>
        <v>#N/A</v>
      </c>
      <c r="BM22" s="55" t="e">
        <f>IF(AND(COUNT($U$4:$U22)=BM$2,$H22="Hold"),"Hold",NA())</f>
        <v>#N/A</v>
      </c>
      <c r="BN22" s="55" t="e">
        <f>IF(AND(COUNT($U$4:$U22)=BN$2,$H22="Hold"),"Hold",NA())</f>
        <v>#N/A</v>
      </c>
      <c r="BO22" s="55" t="e">
        <f>IF(AND(COUNT($U$4:$U22)=BO$2,$H22="Hold"),"Hold",NA())</f>
        <v>#N/A</v>
      </c>
      <c r="BP22" s="55" t="e">
        <f>IF(AND(COUNT($U$4:$U22)=BP$2,$H22="Hold"),"Hold",NA())</f>
        <v>#N/A</v>
      </c>
      <c r="BQ22" s="55" t="e">
        <f>IF(AND(COUNT($U$4:$U22)=BQ$2,$H22="Hold"),"Hold",NA())</f>
        <v>#N/A</v>
      </c>
      <c r="BR22" s="55" t="e">
        <f>IF(AND(COUNT($U$4:$U22)=BR$2,$H22="Hold"),"Hold",NA())</f>
        <v>#N/A</v>
      </c>
      <c r="BS22" s="55" t="e">
        <f>IF(AND(COUNT($U$4:$U22)=BS$2,$H22="Hold"),"Hold",NA())</f>
        <v>#N/A</v>
      </c>
    </row>
    <row r="23" spans="1:71" s="96" customFormat="1" ht="18.75" customHeight="1" thickTop="1" x14ac:dyDescent="0.25">
      <c r="B23" s="23"/>
      <c r="C23" s="95"/>
      <c r="D23" s="9">
        <f t="shared" si="2"/>
        <v>38</v>
      </c>
      <c r="E23" s="10">
        <f t="shared" si="3"/>
        <v>42856</v>
      </c>
      <c r="F23" s="5" t="str">
        <f>IFERROR(IF(COUNT(G$4:G23)=0,"",IF(H23="Hold",F22,IF(ISNUMBER(U23),G23,F22+V23))),"")</f>
        <v/>
      </c>
      <c r="G23" s="13"/>
      <c r="H23" s="27"/>
      <c r="I23" s="17"/>
      <c r="J23" s="93"/>
      <c r="K23" s="34"/>
      <c r="L23" s="123" t="s">
        <v>81</v>
      </c>
      <c r="M23" s="128" t="s">
        <v>79</v>
      </c>
      <c r="N23" s="78"/>
      <c r="O23" s="153" t="str">
        <f>IF(AND(COUNTIF($H$4:$H$26,"Alt 2")&gt;0,ISBLANK(N23)),"← RoI* Needed","")</f>
        <v/>
      </c>
      <c r="P23" s="154"/>
      <c r="R23" s="46">
        <v>20</v>
      </c>
      <c r="S23" s="47" t="e">
        <f t="shared" si="0"/>
        <v>#N/A</v>
      </c>
      <c r="T23" s="47"/>
      <c r="U23" s="52" t="str">
        <f>IF(H23="30 Mins",$N$19,IF(H23="45 Mins",$N$20,IF(H23="60 Mins",$N$21,IF(H23="Alt 1",$N$22,IF(H23="Alt 2",$N$23,IF(H23="Alt 3",$N$24,IF(H23="Alt 4",$N$25,IF(H23="Alt 5",#REF!,IF(H23="Change",V22,"")))))))))</f>
        <v/>
      </c>
      <c r="V23" s="53" t="e">
        <f>IF(COUNT(U$4:U23)=0,NA(),IF(ISNUMBER(U23),U23,V22))</f>
        <v>#N/A</v>
      </c>
      <c r="W23" s="48" t="e">
        <f t="shared" si="1"/>
        <v>#N/A</v>
      </c>
      <c r="X23" s="72" t="str">
        <f>IF(AND(ISNUMBER($S23),COUNT($U$4:$U23)=X$2),$S23,"")</f>
        <v/>
      </c>
      <c r="Y23" s="72" t="str">
        <f>IF(AND(ISNUMBER($S23),COUNT($U$4:$U23)=Y$2),$S23,"")</f>
        <v/>
      </c>
      <c r="Z23" s="72" t="str">
        <f>IF(AND(ISNUMBER($S23),COUNT($U$4:$U23)=Z$2),$S23,"")</f>
        <v/>
      </c>
      <c r="AA23" s="72" t="str">
        <f>IF(AND(ISNUMBER($S23),COUNT($U$4:$U23)=AA$2),$S23,"")</f>
        <v/>
      </c>
      <c r="AB23" s="72" t="str">
        <f>IF(AND(ISNUMBER($S23),COUNT($U$4:$U23)=AB$2),$S23,"")</f>
        <v/>
      </c>
      <c r="AC23" s="72" t="str">
        <f>IF(AND(ISNUMBER($S23),COUNT($U$4:$U23)=AC$2),$S23,"")</f>
        <v/>
      </c>
      <c r="AD23" s="72" t="str">
        <f>IF(AND(ISNUMBER($S23),COUNT($U$4:$U23)=AD$2),$S23,"")</f>
        <v/>
      </c>
      <c r="AE23" s="72" t="str">
        <f>IF(AND(ISNUMBER($S23),COUNT($U$4:$U23)=AE$2),$S23,"")</f>
        <v/>
      </c>
      <c r="AF23" s="72" t="str">
        <f>IF(AND(ISNUMBER($S23),COUNT($U$4:$U23)=AF$2),$S23,"")</f>
        <v/>
      </c>
      <c r="AG23" s="72" t="str">
        <f>IF(AND(ISNUMBER($S23),COUNT($U$4:$U23)=AG$2),$S23,"")</f>
        <v/>
      </c>
      <c r="AH23" s="72" t="str">
        <f>IF(AND(ISNUMBER($S23),COUNT($U$4:$U23)=AH$2),$S23,"")</f>
        <v/>
      </c>
      <c r="AI23" s="72" t="str">
        <f>IF(AND(ISNUMBER($S23),COUNT($U$4:$U23)=AI$2),$S23,"")</f>
        <v/>
      </c>
      <c r="AJ23" s="51" t="e">
        <f>IFERROR(IF(COUNT($U$4:$U23)&lt;&gt;AJ$2,NA(),SLOPE(X$4:X$26,$R$4:$R$26)*($R23-COUNTIF(BH$4:BH23,"Hold"))+INTERCEPT(X$4:X$26,$R$4:$R$26)),NA())</f>
        <v>#N/A</v>
      </c>
      <c r="AK23" s="51" t="e">
        <f>IFERROR(IF(COUNT($U$4:$U23)&lt;&gt;AK$2,NA(),SLOPE(Y$4:Y$26,$R$4:$R$26)*($R23-COUNTIF(BI$4:BI23,"Hold"))+INTERCEPT(Y$4:Y$26,$R$4:$R$26)),NA())</f>
        <v>#N/A</v>
      </c>
      <c r="AL23" s="51" t="e">
        <f>IFERROR(IF(COUNT($U$4:$U23)&lt;&gt;AL$2,NA(),SLOPE(Z$4:Z$26,$R$4:$R$26)*($R23-COUNTIF(BJ$4:BJ23,"Hold"))+INTERCEPT(Z$4:Z$26,$R$4:$R$26)),NA())</f>
        <v>#N/A</v>
      </c>
      <c r="AM23" s="51" t="e">
        <f>IFERROR(IF(COUNT($U$4:$U23)&lt;&gt;AM$2,NA(),SLOPE(AA$4:AA$26,$R$4:$R$26)*($R23-COUNTIF(BK$4:BK23,"Hold"))+INTERCEPT(AA$4:AA$26,$R$4:$R$26)),NA())</f>
        <v>#N/A</v>
      </c>
      <c r="AN23" s="51" t="e">
        <f>IFERROR(IF(COUNT($U$4:$U23)&lt;&gt;AN$2,NA(),SLOPE(AB$4:AB$26,$R$4:$R$26)*($R23-COUNTIF(BL$4:BL23,"Hold"))+INTERCEPT(AB$4:AB$26,$R$4:$R$26)),NA())</f>
        <v>#N/A</v>
      </c>
      <c r="AO23" s="51" t="e">
        <f>IFERROR(IF(COUNT($U$4:$U23)&lt;&gt;AO$2,NA(),SLOPE(AC$4:AC$26,$R$4:$R$26)*($R23-COUNTIF(BM$4:BM23,"Hold"))+INTERCEPT(AC$4:AC$26,$R$4:$R$26)),NA())</f>
        <v>#N/A</v>
      </c>
      <c r="AP23" s="51" t="e">
        <f>IFERROR(IF(COUNT($U$4:$U23)&lt;&gt;AP$2,NA(),SLOPE(AD$4:AD$26,$R$4:$R$26)*($R23-COUNTIF(BN$4:BN23,"Hold"))+INTERCEPT(AD$4:AD$26,$R$4:$R$26)),NA())</f>
        <v>#N/A</v>
      </c>
      <c r="AQ23" s="51" t="e">
        <f>IFERROR(IF(COUNT($U$4:$U23)&lt;&gt;AQ$2,NA(),SLOPE(AE$4:AE$26,$R$4:$R$26)*($R23-COUNTIF(BO$4:BO23,"Hold"))+INTERCEPT(AE$4:AE$26,$R$4:$R$26)),NA())</f>
        <v>#N/A</v>
      </c>
      <c r="AR23" s="51" t="e">
        <f>IFERROR(IF(COUNT($U$4:$U23)&lt;&gt;AR$2,NA(),SLOPE(AF$4:AF$26,$R$4:$R$26)*($R23-COUNTIF(BP$4:BP23,"Hold"))+INTERCEPT(AF$4:AF$26,$R$4:$R$26)),NA())</f>
        <v>#N/A</v>
      </c>
      <c r="AS23" s="51" t="e">
        <f>IFERROR(IF(COUNT($U$4:$U23)&lt;&gt;AS$2,NA(),SLOPE(AG$4:AG$26,$R$4:$R$26)*($R23-COUNTIF(BQ$4:BQ23,"Hold"))+INTERCEPT(AG$4:AG$26,$R$4:$R$26)),NA())</f>
        <v>#N/A</v>
      </c>
      <c r="AT23" s="51" t="e">
        <f>IFERROR(IF(COUNT($U$4:$U23)&lt;&gt;AT$2,NA(),SLOPE(AH$4:AH$26,$R$4:$R$26)*($R23-COUNTIF(BR$4:BR23,"Hold"))+INTERCEPT(AH$4:AH$26,$R$4:$R$26)),NA())</f>
        <v>#N/A</v>
      </c>
      <c r="AU23" s="51" t="e">
        <f>IFERROR(IF(COUNT($U$4:$U23)&lt;&gt;AU$2,NA(),SLOPE(AI$4:AI$26,$R$4:$R$26)*($R23-COUNTIF(BS$4:BS23,"Hold"))+INTERCEPT(AI$4:AI$26,$R$4:$R$26)),NA())</f>
        <v>#N/A</v>
      </c>
      <c r="AV23" s="57" t="e">
        <f>IF(AND(ISNUMBER($U23),COUNT($U$4:$U23)=AV$2),$G23,IF($H23="Hold",AV22,IF(COUNT($U$4:$U23)=AV$2,$V23+AV22,NA())))</f>
        <v>#N/A</v>
      </c>
      <c r="AW23" s="57" t="e">
        <f>IF(AND(ISNUMBER($U23),COUNT($U$4:$U23)=AW$2),$G23,IF($H23="Hold",AW22,IF(COUNT($U$4:$U23)=AW$2,$V23+AW22,NA())))</f>
        <v>#N/A</v>
      </c>
      <c r="AX23" s="57" t="e">
        <f>IF(AND(ISNUMBER($U23),COUNT($U$4:$U23)=AX$2),$G23,IF($H23="Hold",AX22,IF(COUNT($U$4:$U23)=AX$2,$V23+AX22,NA())))</f>
        <v>#N/A</v>
      </c>
      <c r="AY23" s="57" t="e">
        <f>IF(AND(ISNUMBER($U23),COUNT($U$4:$U23)=AY$2),$G23,IF($H23="Hold",AY22,IF(COUNT($U$4:$U23)=AY$2,$V23+AY22,NA())))</f>
        <v>#N/A</v>
      </c>
      <c r="AZ23" s="57" t="e">
        <f>IF(AND(ISNUMBER($U23),COUNT($U$4:$U23)=AZ$2),$G23,IF($H23="Hold",AZ22,IF(COUNT($U$4:$U23)=AZ$2,$V23+AZ22,NA())))</f>
        <v>#N/A</v>
      </c>
      <c r="BA23" s="57" t="e">
        <f>IF(AND(ISNUMBER($U23),COUNT($U$4:$U23)=BA$2),$G23,IF($H23="Hold",BA22,IF(COUNT($U$4:$U23)=BA$2,$V23+BA22,NA())))</f>
        <v>#N/A</v>
      </c>
      <c r="BB23" s="57" t="e">
        <f>IF(AND(ISNUMBER($U23),COUNT($U$4:$U23)=BB$2),$G23,IF($H23="Hold",BB22,IF(COUNT($U$4:$U23)=BB$2,$V23+BB22,NA())))</f>
        <v>#N/A</v>
      </c>
      <c r="BC23" s="57" t="e">
        <f>IF(AND(ISNUMBER($U23),COUNT($U$4:$U23)=BC$2),$G23,IF($H23="Hold",BC22,IF(COUNT($U$4:$U23)=BC$2,$V23+BC22,NA())))</f>
        <v>#N/A</v>
      </c>
      <c r="BD23" s="57" t="e">
        <f>IF(AND(ISNUMBER($U23),COUNT($U$4:$U23)=BD$2),$G23,IF($H23="Hold",BD22,IF(COUNT($U$4:$U23)=BD$2,$V23+BD22,NA())))</f>
        <v>#N/A</v>
      </c>
      <c r="BE23" s="57" t="e">
        <f>IF(AND(ISNUMBER($U23),COUNT($U$4:$U23)=BE$2),$G23,IF($H23="Hold",BE22,IF(COUNT($U$4:$U23)=BE$2,$V23+BE22,NA())))</f>
        <v>#N/A</v>
      </c>
      <c r="BF23" s="57" t="e">
        <f>IF(AND(ISNUMBER($U23),COUNT($U$4:$U23)=BF$2),$G23,IF($H23="Hold",BF22,IF(COUNT($U$4:$U23)=BF$2,$V23+BF22,NA())))</f>
        <v>#N/A</v>
      </c>
      <c r="BG23" s="57" t="e">
        <f>IF(AND(ISNUMBER($U23),COUNT($U$4:$U23)=BG$2),$G23,IF($H23="Hold",BG22,IF(COUNT($U$4:$U23)=BG$2,$V23+BG22,NA())))</f>
        <v>#N/A</v>
      </c>
      <c r="BH23" s="55" t="e">
        <f>IF(AND(COUNT($U$4:$U23)=BH$2,$H23="Hold"),"Hold",NA())</f>
        <v>#N/A</v>
      </c>
      <c r="BI23" s="55" t="e">
        <f>IF(AND(COUNT($U$4:$U23)=BI$2,$H23="Hold"),"Hold",NA())</f>
        <v>#N/A</v>
      </c>
      <c r="BJ23" s="55" t="e">
        <f>IF(AND(COUNT($U$4:$U23)=BJ$2,$H23="Hold"),"Hold",NA())</f>
        <v>#N/A</v>
      </c>
      <c r="BK23" s="55" t="e">
        <f>IF(AND(COUNT($U$4:$U23)=BK$2,$H23="Hold"),"Hold",NA())</f>
        <v>#N/A</v>
      </c>
      <c r="BL23" s="55" t="e">
        <f>IF(AND(COUNT($U$4:$U23)=BL$2,$H23="Hold"),"Hold",NA())</f>
        <v>#N/A</v>
      </c>
      <c r="BM23" s="55" t="e">
        <f>IF(AND(COUNT($U$4:$U23)=BM$2,$H23="Hold"),"Hold",NA())</f>
        <v>#N/A</v>
      </c>
      <c r="BN23" s="55" t="e">
        <f>IF(AND(COUNT($U$4:$U23)=BN$2,$H23="Hold"),"Hold",NA())</f>
        <v>#N/A</v>
      </c>
      <c r="BO23" s="55" t="e">
        <f>IF(AND(COUNT($U$4:$U23)=BO$2,$H23="Hold"),"Hold",NA())</f>
        <v>#N/A</v>
      </c>
      <c r="BP23" s="55" t="e">
        <f>IF(AND(COUNT($U$4:$U23)=BP$2,$H23="Hold"),"Hold",NA())</f>
        <v>#N/A</v>
      </c>
      <c r="BQ23" s="55" t="e">
        <f>IF(AND(COUNT($U$4:$U23)=BQ$2,$H23="Hold"),"Hold",NA())</f>
        <v>#N/A</v>
      </c>
      <c r="BR23" s="55" t="e">
        <f>IF(AND(COUNT($U$4:$U23)=BR$2,$H23="Hold"),"Hold",NA())</f>
        <v>#N/A</v>
      </c>
      <c r="BS23" s="55" t="e">
        <f>IF(AND(COUNT($U$4:$U23)=BS$2,$H23="Hold"),"Hold",NA())</f>
        <v>#N/A</v>
      </c>
    </row>
    <row r="24" spans="1:71" s="96" customFormat="1" ht="18.75" customHeight="1" x14ac:dyDescent="0.25">
      <c r="B24" s="23"/>
      <c r="C24" s="95"/>
      <c r="D24" s="9">
        <f t="shared" si="2"/>
        <v>40</v>
      </c>
      <c r="E24" s="10">
        <f t="shared" si="3"/>
        <v>42870</v>
      </c>
      <c r="F24" s="5" t="str">
        <f>IFERROR(IF(COUNT(G$4:G24)=0,"",IF(H24="Hold",F23,IF(ISNUMBER(U24),G24,F23+V24))),"")</f>
        <v/>
      </c>
      <c r="G24" s="13"/>
      <c r="H24" s="27"/>
      <c r="I24" s="17"/>
      <c r="J24" s="93"/>
      <c r="K24" s="34"/>
      <c r="L24" s="151" t="s">
        <v>86</v>
      </c>
      <c r="M24" s="151"/>
      <c r="N24" s="151"/>
      <c r="O24" s="151"/>
      <c r="P24" s="37"/>
      <c r="R24" s="46">
        <v>21</v>
      </c>
      <c r="S24" s="47" t="e">
        <f t="shared" si="0"/>
        <v>#N/A</v>
      </c>
      <c r="T24" s="47"/>
      <c r="U24" s="52" t="str">
        <f>IF(H24="30 Mins",$N$19,IF(H24="45 Mins",$N$20,IF(H24="60 Mins",$N$21,IF(H24="Alt 1",$N$22,IF(H24="Alt 2",$N$23,IF(H24="Alt 3",$N$24,IF(H24="Alt 4",$N$25,IF(H24="Alt 5",#REF!,IF(H24="Change",V23,"")))))))))</f>
        <v/>
      </c>
      <c r="V24" s="53" t="e">
        <f>IF(COUNT(U$4:U24)=0,NA(),IF(ISNUMBER(U24),U24,V23))</f>
        <v>#N/A</v>
      </c>
      <c r="W24" s="48" t="e">
        <f t="shared" si="1"/>
        <v>#N/A</v>
      </c>
      <c r="X24" s="72" t="str">
        <f>IF(AND(ISNUMBER($S24),COUNT($U$4:$U24)=X$2),$S24,"")</f>
        <v/>
      </c>
      <c r="Y24" s="72" t="str">
        <f>IF(AND(ISNUMBER($S24),COUNT($U$4:$U24)=Y$2),$S24,"")</f>
        <v/>
      </c>
      <c r="Z24" s="72" t="str">
        <f>IF(AND(ISNUMBER($S24),COUNT($U$4:$U24)=Z$2),$S24,"")</f>
        <v/>
      </c>
      <c r="AA24" s="72" t="str">
        <f>IF(AND(ISNUMBER($S24),COUNT($U$4:$U24)=AA$2),$S24,"")</f>
        <v/>
      </c>
      <c r="AB24" s="72" t="str">
        <f>IF(AND(ISNUMBER($S24),COUNT($U$4:$U24)=AB$2),$S24,"")</f>
        <v/>
      </c>
      <c r="AC24" s="72" t="str">
        <f>IF(AND(ISNUMBER($S24),COUNT($U$4:$U24)=AC$2),$S24,"")</f>
        <v/>
      </c>
      <c r="AD24" s="72" t="str">
        <f>IF(AND(ISNUMBER($S24),COUNT($U$4:$U24)=AD$2),$S24,"")</f>
        <v/>
      </c>
      <c r="AE24" s="72" t="str">
        <f>IF(AND(ISNUMBER($S24),COUNT($U$4:$U24)=AE$2),$S24,"")</f>
        <v/>
      </c>
      <c r="AF24" s="72" t="str">
        <f>IF(AND(ISNUMBER($S24),COUNT($U$4:$U24)=AF$2),$S24,"")</f>
        <v/>
      </c>
      <c r="AG24" s="72" t="str">
        <f>IF(AND(ISNUMBER($S24),COUNT($U$4:$U24)=AG$2),$S24,"")</f>
        <v/>
      </c>
      <c r="AH24" s="72" t="str">
        <f>IF(AND(ISNUMBER($S24),COUNT($U$4:$U24)=AH$2),$S24,"")</f>
        <v/>
      </c>
      <c r="AI24" s="72" t="str">
        <f>IF(AND(ISNUMBER($S24),COUNT($U$4:$U24)=AI$2),$S24,"")</f>
        <v/>
      </c>
      <c r="AJ24" s="51" t="e">
        <f>IFERROR(IF(COUNT($U$4:$U24)&lt;&gt;AJ$2,NA(),SLOPE(X$4:X$26,$R$4:$R$26)*($R24-COUNTIF(BH$4:BH24,"Hold"))+INTERCEPT(X$4:X$26,$R$4:$R$26)),NA())</f>
        <v>#N/A</v>
      </c>
      <c r="AK24" s="51" t="e">
        <f>IFERROR(IF(COUNT($U$4:$U24)&lt;&gt;AK$2,NA(),SLOPE(Y$4:Y$26,$R$4:$R$26)*($R24-COUNTIF(BI$4:BI24,"Hold"))+INTERCEPT(Y$4:Y$26,$R$4:$R$26)),NA())</f>
        <v>#N/A</v>
      </c>
      <c r="AL24" s="51" t="e">
        <f>IFERROR(IF(COUNT($U$4:$U24)&lt;&gt;AL$2,NA(),SLOPE(Z$4:Z$26,$R$4:$R$26)*($R24-COUNTIF(BJ$4:BJ24,"Hold"))+INTERCEPT(Z$4:Z$26,$R$4:$R$26)),NA())</f>
        <v>#N/A</v>
      </c>
      <c r="AM24" s="51" t="e">
        <f>IFERROR(IF(COUNT($U$4:$U24)&lt;&gt;AM$2,NA(),SLOPE(AA$4:AA$26,$R$4:$R$26)*($R24-COUNTIF(BK$4:BK24,"Hold"))+INTERCEPT(AA$4:AA$26,$R$4:$R$26)),NA())</f>
        <v>#N/A</v>
      </c>
      <c r="AN24" s="51" t="e">
        <f>IFERROR(IF(COUNT($U$4:$U24)&lt;&gt;AN$2,NA(),SLOPE(AB$4:AB$26,$R$4:$R$26)*($R24-COUNTIF(BL$4:BL24,"Hold"))+INTERCEPT(AB$4:AB$26,$R$4:$R$26)),NA())</f>
        <v>#N/A</v>
      </c>
      <c r="AO24" s="51" t="e">
        <f>IFERROR(IF(COUNT($U$4:$U24)&lt;&gt;AO$2,NA(),SLOPE(AC$4:AC$26,$R$4:$R$26)*($R24-COUNTIF(BM$4:BM24,"Hold"))+INTERCEPT(AC$4:AC$26,$R$4:$R$26)),NA())</f>
        <v>#N/A</v>
      </c>
      <c r="AP24" s="51" t="e">
        <f>IFERROR(IF(COUNT($U$4:$U24)&lt;&gt;AP$2,NA(),SLOPE(AD$4:AD$26,$R$4:$R$26)*($R24-COUNTIF(BN$4:BN24,"Hold"))+INTERCEPT(AD$4:AD$26,$R$4:$R$26)),NA())</f>
        <v>#N/A</v>
      </c>
      <c r="AQ24" s="51" t="e">
        <f>IFERROR(IF(COUNT($U$4:$U24)&lt;&gt;AQ$2,NA(),SLOPE(AE$4:AE$26,$R$4:$R$26)*($R24-COUNTIF(BO$4:BO24,"Hold"))+INTERCEPT(AE$4:AE$26,$R$4:$R$26)),NA())</f>
        <v>#N/A</v>
      </c>
      <c r="AR24" s="51" t="e">
        <f>IFERROR(IF(COUNT($U$4:$U24)&lt;&gt;AR$2,NA(),SLOPE(AF$4:AF$26,$R$4:$R$26)*($R24-COUNTIF(BP$4:BP24,"Hold"))+INTERCEPT(AF$4:AF$26,$R$4:$R$26)),NA())</f>
        <v>#N/A</v>
      </c>
      <c r="AS24" s="51" t="e">
        <f>IFERROR(IF(COUNT($U$4:$U24)&lt;&gt;AS$2,NA(),SLOPE(AG$4:AG$26,$R$4:$R$26)*($R24-COUNTIF(BQ$4:BQ24,"Hold"))+INTERCEPT(AG$4:AG$26,$R$4:$R$26)),NA())</f>
        <v>#N/A</v>
      </c>
      <c r="AT24" s="51" t="e">
        <f>IFERROR(IF(COUNT($U$4:$U24)&lt;&gt;AT$2,NA(),SLOPE(AH$4:AH$26,$R$4:$R$26)*($R24-COUNTIF(BR$4:BR24,"Hold"))+INTERCEPT(AH$4:AH$26,$R$4:$R$26)),NA())</f>
        <v>#N/A</v>
      </c>
      <c r="AU24" s="51" t="e">
        <f>IFERROR(IF(COUNT($U$4:$U24)&lt;&gt;AU$2,NA(),SLOPE(AI$4:AI$26,$R$4:$R$26)*($R24-COUNTIF(BS$4:BS24,"Hold"))+INTERCEPT(AI$4:AI$26,$R$4:$R$26)),NA())</f>
        <v>#N/A</v>
      </c>
      <c r="AV24" s="57" t="e">
        <f>IF(AND(ISNUMBER($U24),COUNT($U$4:$U24)=AV$2),$G24,IF($H24="Hold",AV23,IF(COUNT($U$4:$U24)=AV$2,$V24+AV23,NA())))</f>
        <v>#N/A</v>
      </c>
      <c r="AW24" s="57" t="e">
        <f>IF(AND(ISNUMBER($U24),COUNT($U$4:$U24)=AW$2),$G24,IF($H24="Hold",AW23,IF(COUNT($U$4:$U24)=AW$2,$V24+AW23,NA())))</f>
        <v>#N/A</v>
      </c>
      <c r="AX24" s="57" t="e">
        <f>IF(AND(ISNUMBER($U24),COUNT($U$4:$U24)=AX$2),$G24,IF($H24="Hold",AX23,IF(COUNT($U$4:$U24)=AX$2,$V24+AX23,NA())))</f>
        <v>#N/A</v>
      </c>
      <c r="AY24" s="57" t="e">
        <f>IF(AND(ISNUMBER($U24),COUNT($U$4:$U24)=AY$2),$G24,IF($H24="Hold",AY23,IF(COUNT($U$4:$U24)=AY$2,$V24+AY23,NA())))</f>
        <v>#N/A</v>
      </c>
      <c r="AZ24" s="57" t="e">
        <f>IF(AND(ISNUMBER($U24),COUNT($U$4:$U24)=AZ$2),$G24,IF($H24="Hold",AZ23,IF(COUNT($U$4:$U24)=AZ$2,$V24+AZ23,NA())))</f>
        <v>#N/A</v>
      </c>
      <c r="BA24" s="57" t="e">
        <f>IF(AND(ISNUMBER($U24),COUNT($U$4:$U24)=BA$2),$G24,IF($H24="Hold",BA23,IF(COUNT($U$4:$U24)=BA$2,$V24+BA23,NA())))</f>
        <v>#N/A</v>
      </c>
      <c r="BB24" s="57" t="e">
        <f>IF(AND(ISNUMBER($U24),COUNT($U$4:$U24)=BB$2),$G24,IF($H24="Hold",BB23,IF(COUNT($U$4:$U24)=BB$2,$V24+BB23,NA())))</f>
        <v>#N/A</v>
      </c>
      <c r="BC24" s="57" t="e">
        <f>IF(AND(ISNUMBER($U24),COUNT($U$4:$U24)=BC$2),$G24,IF($H24="Hold",BC23,IF(COUNT($U$4:$U24)=BC$2,$V24+BC23,NA())))</f>
        <v>#N/A</v>
      </c>
      <c r="BD24" s="57" t="e">
        <f>IF(AND(ISNUMBER($U24),COUNT($U$4:$U24)=BD$2),$G24,IF($H24="Hold",BD23,IF(COUNT($U$4:$U24)=BD$2,$V24+BD23,NA())))</f>
        <v>#N/A</v>
      </c>
      <c r="BE24" s="57" t="e">
        <f>IF(AND(ISNUMBER($U24),COUNT($U$4:$U24)=BE$2),$G24,IF($H24="Hold",BE23,IF(COUNT($U$4:$U24)=BE$2,$V24+BE23,NA())))</f>
        <v>#N/A</v>
      </c>
      <c r="BF24" s="57" t="e">
        <f>IF(AND(ISNUMBER($U24),COUNT($U$4:$U24)=BF$2),$G24,IF($H24="Hold",BF23,IF(COUNT($U$4:$U24)=BF$2,$V24+BF23,NA())))</f>
        <v>#N/A</v>
      </c>
      <c r="BG24" s="57" t="e">
        <f>IF(AND(ISNUMBER($U24),COUNT($U$4:$U24)=BG$2),$G24,IF($H24="Hold",BG23,IF(COUNT($U$4:$U24)=BG$2,$V24+BG23,NA())))</f>
        <v>#N/A</v>
      </c>
      <c r="BH24" s="55" t="e">
        <f>IF(AND(COUNT($U$4:$U24)=BH$2,$H24="Hold"),"Hold",NA())</f>
        <v>#N/A</v>
      </c>
      <c r="BI24" s="55" t="e">
        <f>IF(AND(COUNT($U$4:$U24)=BI$2,$H24="Hold"),"Hold",NA())</f>
        <v>#N/A</v>
      </c>
      <c r="BJ24" s="55" t="e">
        <f>IF(AND(COUNT($U$4:$U24)=BJ$2,$H24="Hold"),"Hold",NA())</f>
        <v>#N/A</v>
      </c>
      <c r="BK24" s="55" t="e">
        <f>IF(AND(COUNT($U$4:$U24)=BK$2,$H24="Hold"),"Hold",NA())</f>
        <v>#N/A</v>
      </c>
      <c r="BL24" s="55" t="e">
        <f>IF(AND(COUNT($U$4:$U24)=BL$2,$H24="Hold"),"Hold",NA())</f>
        <v>#N/A</v>
      </c>
      <c r="BM24" s="55" t="e">
        <f>IF(AND(COUNT($U$4:$U24)=BM$2,$H24="Hold"),"Hold",NA())</f>
        <v>#N/A</v>
      </c>
      <c r="BN24" s="55" t="e">
        <f>IF(AND(COUNT($U$4:$U24)=BN$2,$H24="Hold"),"Hold",NA())</f>
        <v>#N/A</v>
      </c>
      <c r="BO24" s="55" t="e">
        <f>IF(AND(COUNT($U$4:$U24)=BO$2,$H24="Hold"),"Hold",NA())</f>
        <v>#N/A</v>
      </c>
      <c r="BP24" s="55" t="e">
        <f>IF(AND(COUNT($U$4:$U24)=BP$2,$H24="Hold"),"Hold",NA())</f>
        <v>#N/A</v>
      </c>
      <c r="BQ24" s="55" t="e">
        <f>IF(AND(COUNT($U$4:$U24)=BQ$2,$H24="Hold"),"Hold",NA())</f>
        <v>#N/A</v>
      </c>
      <c r="BR24" s="55" t="e">
        <f>IF(AND(COUNT($U$4:$U24)=BR$2,$H24="Hold"),"Hold",NA())</f>
        <v>#N/A</v>
      </c>
      <c r="BS24" s="55" t="e">
        <f>IF(AND(COUNT($U$4:$U24)=BS$2,$H24="Hold"),"Hold",NA())</f>
        <v>#N/A</v>
      </c>
    </row>
    <row r="25" spans="1:71" s="96" customFormat="1" ht="18.75" customHeight="1" x14ac:dyDescent="0.25">
      <c r="B25" s="23"/>
      <c r="C25" s="95"/>
      <c r="D25" s="9">
        <f t="shared" si="2"/>
        <v>42</v>
      </c>
      <c r="E25" s="10">
        <f t="shared" si="3"/>
        <v>42884</v>
      </c>
      <c r="F25" s="5" t="str">
        <f>IFERROR(IF(COUNT(G$4:G25)=0,"",IF(H25="Hold",F24,IF(ISNUMBER(U25),G25,F24+V25))),"")</f>
        <v/>
      </c>
      <c r="G25" s="13"/>
      <c r="H25" s="27"/>
      <c r="I25" s="17"/>
      <c r="J25" s="93"/>
      <c r="K25" s="34"/>
      <c r="L25" s="151"/>
      <c r="M25" s="151"/>
      <c r="N25" s="151"/>
      <c r="O25" s="151"/>
      <c r="P25" s="37"/>
      <c r="R25" s="46">
        <v>22</v>
      </c>
      <c r="S25" s="47" t="e">
        <f t="shared" si="0"/>
        <v>#N/A</v>
      </c>
      <c r="T25" s="47"/>
      <c r="U25" s="52" t="str">
        <f>IF(H25="30 Mins",$N$19,IF(H25="45 Mins",$N$20,IF(H25="60 Mins",$N$21,IF(H25="Alt 1",$N$22,IF(H25="Alt 2",$N$23,IF(H25="Alt 3",$N$24,IF(H25="Alt 4",$N$25,IF(H25="Alt 5",#REF!,IF(H25="Change",V24,"")))))))))</f>
        <v/>
      </c>
      <c r="V25" s="53" t="e">
        <f>IF(COUNT(U$4:U25)=0,NA(),IF(ISNUMBER(U25),U25,V24))</f>
        <v>#N/A</v>
      </c>
      <c r="W25" s="48" t="e">
        <f t="shared" si="1"/>
        <v>#N/A</v>
      </c>
      <c r="X25" s="72" t="str">
        <f>IF(AND(ISNUMBER($S25),COUNT($U$4:$U25)=X$2),$S25,"")</f>
        <v/>
      </c>
      <c r="Y25" s="72" t="str">
        <f>IF(AND(ISNUMBER($S25),COUNT($U$4:$U25)=Y$2),$S25,"")</f>
        <v/>
      </c>
      <c r="Z25" s="72" t="str">
        <f>IF(AND(ISNUMBER($S25),COUNT($U$4:$U25)=Z$2),$S25,"")</f>
        <v/>
      </c>
      <c r="AA25" s="72" t="str">
        <f>IF(AND(ISNUMBER($S25),COUNT($U$4:$U25)=AA$2),$S25,"")</f>
        <v/>
      </c>
      <c r="AB25" s="72" t="str">
        <f>IF(AND(ISNUMBER($S25),COUNT($U$4:$U25)=AB$2),$S25,"")</f>
        <v/>
      </c>
      <c r="AC25" s="72" t="str">
        <f>IF(AND(ISNUMBER($S25),COUNT($U$4:$U25)=AC$2),$S25,"")</f>
        <v/>
      </c>
      <c r="AD25" s="72" t="str">
        <f>IF(AND(ISNUMBER($S25),COUNT($U$4:$U25)=AD$2),$S25,"")</f>
        <v/>
      </c>
      <c r="AE25" s="72" t="str">
        <f>IF(AND(ISNUMBER($S25),COUNT($U$4:$U25)=AE$2),$S25,"")</f>
        <v/>
      </c>
      <c r="AF25" s="72" t="str">
        <f>IF(AND(ISNUMBER($S25),COUNT($U$4:$U25)=AF$2),$S25,"")</f>
        <v/>
      </c>
      <c r="AG25" s="72" t="str">
        <f>IF(AND(ISNUMBER($S25),COUNT($U$4:$U25)=AG$2),$S25,"")</f>
        <v/>
      </c>
      <c r="AH25" s="72" t="str">
        <f>IF(AND(ISNUMBER($S25),COUNT($U$4:$U25)=AH$2),$S25,"")</f>
        <v/>
      </c>
      <c r="AI25" s="72" t="str">
        <f>IF(AND(ISNUMBER($S25),COUNT($U$4:$U25)=AI$2),$S25,"")</f>
        <v/>
      </c>
      <c r="AJ25" s="51" t="e">
        <f>IFERROR(IF(COUNT($U$4:$U25)&lt;&gt;AJ$2,NA(),SLOPE(X$4:X$26,$R$4:$R$26)*($R25-COUNTIF(BH$4:BH25,"Hold"))+INTERCEPT(X$4:X$26,$R$4:$R$26)),NA())</f>
        <v>#N/A</v>
      </c>
      <c r="AK25" s="51" t="e">
        <f>IFERROR(IF(COUNT($U$4:$U25)&lt;&gt;AK$2,NA(),SLOPE(Y$4:Y$26,$R$4:$R$26)*($R25-COUNTIF(BI$4:BI25,"Hold"))+INTERCEPT(Y$4:Y$26,$R$4:$R$26)),NA())</f>
        <v>#N/A</v>
      </c>
      <c r="AL25" s="51" t="e">
        <f>IFERROR(IF(COUNT($U$4:$U25)&lt;&gt;AL$2,NA(),SLOPE(Z$4:Z$26,$R$4:$R$26)*($R25-COUNTIF(BJ$4:BJ25,"Hold"))+INTERCEPT(Z$4:Z$26,$R$4:$R$26)),NA())</f>
        <v>#N/A</v>
      </c>
      <c r="AM25" s="51" t="e">
        <f>IFERROR(IF(COUNT($U$4:$U25)&lt;&gt;AM$2,NA(),SLOPE(AA$4:AA$26,$R$4:$R$26)*($R25-COUNTIF(BK$4:BK25,"Hold"))+INTERCEPT(AA$4:AA$26,$R$4:$R$26)),NA())</f>
        <v>#N/A</v>
      </c>
      <c r="AN25" s="51" t="e">
        <f>IFERROR(IF(COUNT($U$4:$U25)&lt;&gt;AN$2,NA(),SLOPE(AB$4:AB$26,$R$4:$R$26)*($R25-COUNTIF(BL$4:BL25,"Hold"))+INTERCEPT(AB$4:AB$26,$R$4:$R$26)),NA())</f>
        <v>#N/A</v>
      </c>
      <c r="AO25" s="51" t="e">
        <f>IFERROR(IF(COUNT($U$4:$U25)&lt;&gt;AO$2,NA(),SLOPE(AC$4:AC$26,$R$4:$R$26)*($R25-COUNTIF(BM$4:BM25,"Hold"))+INTERCEPT(AC$4:AC$26,$R$4:$R$26)),NA())</f>
        <v>#N/A</v>
      </c>
      <c r="AP25" s="51" t="e">
        <f>IFERROR(IF(COUNT($U$4:$U25)&lt;&gt;AP$2,NA(),SLOPE(AD$4:AD$26,$R$4:$R$26)*($R25-COUNTIF(BN$4:BN25,"Hold"))+INTERCEPT(AD$4:AD$26,$R$4:$R$26)),NA())</f>
        <v>#N/A</v>
      </c>
      <c r="AQ25" s="51" t="e">
        <f>IFERROR(IF(COUNT($U$4:$U25)&lt;&gt;AQ$2,NA(),SLOPE(AE$4:AE$26,$R$4:$R$26)*($R25-COUNTIF(BO$4:BO25,"Hold"))+INTERCEPT(AE$4:AE$26,$R$4:$R$26)),NA())</f>
        <v>#N/A</v>
      </c>
      <c r="AR25" s="51" t="e">
        <f>IFERROR(IF(COUNT($U$4:$U25)&lt;&gt;AR$2,NA(),SLOPE(AF$4:AF$26,$R$4:$R$26)*($R25-COUNTIF(BP$4:BP25,"Hold"))+INTERCEPT(AF$4:AF$26,$R$4:$R$26)),NA())</f>
        <v>#N/A</v>
      </c>
      <c r="AS25" s="51" t="e">
        <f>IFERROR(IF(COUNT($U$4:$U25)&lt;&gt;AS$2,NA(),SLOPE(AG$4:AG$26,$R$4:$R$26)*($R25-COUNTIF(BQ$4:BQ25,"Hold"))+INTERCEPT(AG$4:AG$26,$R$4:$R$26)),NA())</f>
        <v>#N/A</v>
      </c>
      <c r="AT25" s="51" t="e">
        <f>IFERROR(IF(COUNT($U$4:$U25)&lt;&gt;AT$2,NA(),SLOPE(AH$4:AH$26,$R$4:$R$26)*($R25-COUNTIF(BR$4:BR25,"Hold"))+INTERCEPT(AH$4:AH$26,$R$4:$R$26)),NA())</f>
        <v>#N/A</v>
      </c>
      <c r="AU25" s="51" t="e">
        <f>IFERROR(IF(COUNT($U$4:$U25)&lt;&gt;AU$2,NA(),SLOPE(AI$4:AI$26,$R$4:$R$26)*($R25-COUNTIF(BS$4:BS25,"Hold"))+INTERCEPT(AI$4:AI$26,$R$4:$R$26)),NA())</f>
        <v>#N/A</v>
      </c>
      <c r="AV25" s="57" t="e">
        <f>IF(AND(ISNUMBER($U25),COUNT($U$4:$U25)=AV$2),$G25,IF($H25="Hold",AV24,IF(COUNT($U$4:$U25)=AV$2,$V25+AV24,NA())))</f>
        <v>#N/A</v>
      </c>
      <c r="AW25" s="57" t="e">
        <f>IF(AND(ISNUMBER($U25),COUNT($U$4:$U25)=AW$2),$G25,IF($H25="Hold",AW24,IF(COUNT($U$4:$U25)=AW$2,$V25+AW24,NA())))</f>
        <v>#N/A</v>
      </c>
      <c r="AX25" s="57" t="e">
        <f>IF(AND(ISNUMBER($U25),COUNT($U$4:$U25)=AX$2),$G25,IF($H25="Hold",AX24,IF(COUNT($U$4:$U25)=AX$2,$V25+AX24,NA())))</f>
        <v>#N/A</v>
      </c>
      <c r="AY25" s="57" t="e">
        <f>IF(AND(ISNUMBER($U25),COUNT($U$4:$U25)=AY$2),$G25,IF($H25="Hold",AY24,IF(COUNT($U$4:$U25)=AY$2,$V25+AY24,NA())))</f>
        <v>#N/A</v>
      </c>
      <c r="AZ25" s="57" t="e">
        <f>IF(AND(ISNUMBER($U25),COUNT($U$4:$U25)=AZ$2),$G25,IF($H25="Hold",AZ24,IF(COUNT($U$4:$U25)=AZ$2,$V25+AZ24,NA())))</f>
        <v>#N/A</v>
      </c>
      <c r="BA25" s="57" t="e">
        <f>IF(AND(ISNUMBER($U25),COUNT($U$4:$U25)=BA$2),$G25,IF($H25="Hold",BA24,IF(COUNT($U$4:$U25)=BA$2,$V25+BA24,NA())))</f>
        <v>#N/A</v>
      </c>
      <c r="BB25" s="57" t="e">
        <f>IF(AND(ISNUMBER($U25),COUNT($U$4:$U25)=BB$2),$G25,IF($H25="Hold",BB24,IF(COUNT($U$4:$U25)=BB$2,$V25+BB24,NA())))</f>
        <v>#N/A</v>
      </c>
      <c r="BC25" s="57" t="e">
        <f>IF(AND(ISNUMBER($U25),COUNT($U$4:$U25)=BC$2),$G25,IF($H25="Hold",BC24,IF(COUNT($U$4:$U25)=BC$2,$V25+BC24,NA())))</f>
        <v>#N/A</v>
      </c>
      <c r="BD25" s="57" t="e">
        <f>IF(AND(ISNUMBER($U25),COUNT($U$4:$U25)=BD$2),$G25,IF($H25="Hold",BD24,IF(COUNT($U$4:$U25)=BD$2,$V25+BD24,NA())))</f>
        <v>#N/A</v>
      </c>
      <c r="BE25" s="57" t="e">
        <f>IF(AND(ISNUMBER($U25),COUNT($U$4:$U25)=BE$2),$G25,IF($H25="Hold",BE24,IF(COUNT($U$4:$U25)=BE$2,$V25+BE24,NA())))</f>
        <v>#N/A</v>
      </c>
      <c r="BF25" s="57" t="e">
        <f>IF(AND(ISNUMBER($U25),COUNT($U$4:$U25)=BF$2),$G25,IF($H25="Hold",BF24,IF(COUNT($U$4:$U25)=BF$2,$V25+BF24,NA())))</f>
        <v>#N/A</v>
      </c>
      <c r="BG25" s="57" t="e">
        <f>IF(AND(ISNUMBER($U25),COUNT($U$4:$U25)=BG$2),$G25,IF($H25="Hold",BG24,IF(COUNT($U$4:$U25)=BG$2,$V25+BG24,NA())))</f>
        <v>#N/A</v>
      </c>
      <c r="BH25" s="55" t="e">
        <f>IF(AND(COUNT($U$4:$U25)=BH$2,$H25="Hold"),"Hold",NA())</f>
        <v>#N/A</v>
      </c>
      <c r="BI25" s="55" t="e">
        <f>IF(AND(COUNT($U$4:$U25)=BI$2,$H25="Hold"),"Hold",NA())</f>
        <v>#N/A</v>
      </c>
      <c r="BJ25" s="55" t="e">
        <f>IF(AND(COUNT($U$4:$U25)=BJ$2,$H25="Hold"),"Hold",NA())</f>
        <v>#N/A</v>
      </c>
      <c r="BK25" s="55" t="e">
        <f>IF(AND(COUNT($U$4:$U25)=BK$2,$H25="Hold"),"Hold",NA())</f>
        <v>#N/A</v>
      </c>
      <c r="BL25" s="55" t="e">
        <f>IF(AND(COUNT($U$4:$U25)=BL$2,$H25="Hold"),"Hold",NA())</f>
        <v>#N/A</v>
      </c>
      <c r="BM25" s="55" t="e">
        <f>IF(AND(COUNT($U$4:$U25)=BM$2,$H25="Hold"),"Hold",NA())</f>
        <v>#N/A</v>
      </c>
      <c r="BN25" s="55" t="e">
        <f>IF(AND(COUNT($U$4:$U25)=BN$2,$H25="Hold"),"Hold",NA())</f>
        <v>#N/A</v>
      </c>
      <c r="BO25" s="55" t="e">
        <f>IF(AND(COUNT($U$4:$U25)=BO$2,$H25="Hold"),"Hold",NA())</f>
        <v>#N/A</v>
      </c>
      <c r="BP25" s="55" t="e">
        <f>IF(AND(COUNT($U$4:$U25)=BP$2,$H25="Hold"),"Hold",NA())</f>
        <v>#N/A</v>
      </c>
      <c r="BQ25" s="55" t="e">
        <f>IF(AND(COUNT($U$4:$U25)=BQ$2,$H25="Hold"),"Hold",NA())</f>
        <v>#N/A</v>
      </c>
      <c r="BR25" s="55" t="e">
        <f>IF(AND(COUNT($U$4:$U25)=BR$2,$H25="Hold"),"Hold",NA())</f>
        <v>#N/A</v>
      </c>
      <c r="BS25" s="55" t="e">
        <f>IF(AND(COUNT($U$4:$U25)=BS$2,$H25="Hold"),"Hold",NA())</f>
        <v>#N/A</v>
      </c>
    </row>
    <row r="26" spans="1:71" s="96" customFormat="1" ht="18.75" customHeight="1" x14ac:dyDescent="0.25">
      <c r="B26" s="61" t="str">
        <f>IF(ISBLANK($A$1),"","This worksheet was created by Mike Braun for the Pulaski County School District.  (Delete contents of Cell A1.)")</f>
        <v/>
      </c>
      <c r="C26" s="95"/>
      <c r="D26" s="9">
        <f t="shared" si="2"/>
        <v>44</v>
      </c>
      <c r="E26" s="10">
        <f t="shared" si="3"/>
        <v>42898</v>
      </c>
      <c r="F26" s="5" t="str">
        <f>IFERROR(IF(COUNT(G$4:G26)=0,"",IF(H26="Hold",F25,IF(ISNUMBER(U26),G26,F25+V26))),"")</f>
        <v/>
      </c>
      <c r="G26" s="14"/>
      <c r="H26" s="27"/>
      <c r="I26" s="17"/>
      <c r="J26" s="93"/>
      <c r="K26" s="41"/>
      <c r="L26" s="152"/>
      <c r="M26" s="152"/>
      <c r="N26" s="152"/>
      <c r="O26" s="152"/>
      <c r="P26" s="42"/>
      <c r="R26" s="46">
        <v>23</v>
      </c>
      <c r="S26" s="47" t="e">
        <f t="shared" si="0"/>
        <v>#N/A</v>
      </c>
      <c r="T26" s="47"/>
      <c r="U26" s="52" t="str">
        <f>IF(H26="30 Mins",$N$19,IF(H26="45 Mins",$N$20,IF(H26="60 Mins",$N$21,IF(H26="Alt 1",$N$22,IF(H26="Alt 2",$N$23,IF(H26="Alt 3",$N$24,IF(H26="Alt 4",$N$25,IF(H26="Alt 5",#REF!,IF(H26="Change",V25,"")))))))))</f>
        <v/>
      </c>
      <c r="V26" s="53" t="e">
        <f>IF(COUNT(U$4:U26)=0,NA(),IF(ISNUMBER(U26),U26,V25))</f>
        <v>#N/A</v>
      </c>
      <c r="W26" s="48" t="e">
        <f t="shared" si="1"/>
        <v>#N/A</v>
      </c>
      <c r="X26" s="73" t="str">
        <f>IF(AND(ISNUMBER($S26),COUNT($U$4:$U26)=X$2),$S26,"")</f>
        <v/>
      </c>
      <c r="Y26" s="73" t="str">
        <f>IF(AND(ISNUMBER($S26),COUNT($U$4:$U26)=Y$2),$S26,"")</f>
        <v/>
      </c>
      <c r="Z26" s="73" t="str">
        <f>IF(AND(ISNUMBER($S26),COUNT($U$4:$U26)=Z$2),$S26,"")</f>
        <v/>
      </c>
      <c r="AA26" s="73" t="str">
        <f>IF(AND(ISNUMBER($S26),COUNT($U$4:$U26)=AA$2),$S26,"")</f>
        <v/>
      </c>
      <c r="AB26" s="73" t="str">
        <f>IF(AND(ISNUMBER($S26),COUNT($U$4:$U26)=AB$2),$S26,"")</f>
        <v/>
      </c>
      <c r="AC26" s="73" t="str">
        <f>IF(AND(ISNUMBER($S26),COUNT($U$4:$U26)=AC$2),$S26,"")</f>
        <v/>
      </c>
      <c r="AD26" s="73" t="str">
        <f>IF(AND(ISNUMBER($S26),COUNT($U$4:$U26)=AD$2),$S26,"")</f>
        <v/>
      </c>
      <c r="AE26" s="73" t="str">
        <f>IF(AND(ISNUMBER($S26),COUNT($U$4:$U26)=AE$2),$S26,"")</f>
        <v/>
      </c>
      <c r="AF26" s="73" t="str">
        <f>IF(AND(ISNUMBER($S26),COUNT($U$4:$U26)=AF$2),$S26,"")</f>
        <v/>
      </c>
      <c r="AG26" s="73" t="str">
        <f>IF(AND(ISNUMBER($S26),COUNT($U$4:$U26)=AG$2),$S26,"")</f>
        <v/>
      </c>
      <c r="AH26" s="73" t="str">
        <f>IF(AND(ISNUMBER($S26),COUNT($U$4:$U26)=AH$2),$S26,"")</f>
        <v/>
      </c>
      <c r="AI26" s="73" t="str">
        <f>IF(AND(ISNUMBER($S26),COUNT($U$4:$U26)=AI$2),$S26,"")</f>
        <v/>
      </c>
      <c r="AJ26" s="51" t="e">
        <f>IFERROR(IF(COUNT($U$4:$U26)&lt;&gt;AJ$2,NA(),SLOPE(X$4:X$26,$R$4:$R$26)*($R26-COUNTIF(BH$4:BH26,"Hold"))+INTERCEPT(X$4:X$26,$R$4:$R$26)),NA())</f>
        <v>#N/A</v>
      </c>
      <c r="AK26" s="51" t="e">
        <f>IFERROR(IF(COUNT($U$4:$U26)&lt;&gt;AK$2,NA(),SLOPE(Y$4:Y$26,$R$4:$R$26)*($R26-COUNTIF(BI$4:BI26,"Hold"))+INTERCEPT(Y$4:Y$26,$R$4:$R$26)),NA())</f>
        <v>#N/A</v>
      </c>
      <c r="AL26" s="51" t="e">
        <f>IFERROR(IF(COUNT($U$4:$U26)&lt;&gt;AL$2,NA(),SLOPE(Z$4:Z$26,$R$4:$R$26)*($R26-COUNTIF(BJ$4:BJ26,"Hold"))+INTERCEPT(Z$4:Z$26,$R$4:$R$26)),NA())</f>
        <v>#N/A</v>
      </c>
      <c r="AM26" s="51" t="e">
        <f>IFERROR(IF(COUNT($U$4:$U26)&lt;&gt;AM$2,NA(),SLOPE(AA$4:AA$26,$R$4:$R$26)*($R26-COUNTIF(BK$4:BK26,"Hold"))+INTERCEPT(AA$4:AA$26,$R$4:$R$26)),NA())</f>
        <v>#N/A</v>
      </c>
      <c r="AN26" s="51" t="e">
        <f>IFERROR(IF(COUNT($U$4:$U26)&lt;&gt;AN$2,NA(),SLOPE(AB$4:AB$26,$R$4:$R$26)*($R26-COUNTIF(BL$4:BL26,"Hold"))+INTERCEPT(AB$4:AB$26,$R$4:$R$26)),NA())</f>
        <v>#N/A</v>
      </c>
      <c r="AO26" s="51" t="e">
        <f>IFERROR(IF(COUNT($U$4:$U26)&lt;&gt;AO$2,NA(),SLOPE(AC$4:AC$26,$R$4:$R$26)*($R26-COUNTIF(BM$4:BM26,"Hold"))+INTERCEPT(AC$4:AC$26,$R$4:$R$26)),NA())</f>
        <v>#N/A</v>
      </c>
      <c r="AP26" s="51" t="e">
        <f>IFERROR(IF(COUNT($U$4:$U26)&lt;&gt;AP$2,NA(),SLOPE(AD$4:AD$26,$R$4:$R$26)*($R26-COUNTIF(BN$4:BN26,"Hold"))+INTERCEPT(AD$4:AD$26,$R$4:$R$26)),NA())</f>
        <v>#N/A</v>
      </c>
      <c r="AQ26" s="51" t="e">
        <f>IFERROR(IF(COUNT($U$4:$U26)&lt;&gt;AQ$2,NA(),SLOPE(AE$4:AE$26,$R$4:$R$26)*($R26-COUNTIF(BO$4:BO26,"Hold"))+INTERCEPT(AE$4:AE$26,$R$4:$R$26)),NA())</f>
        <v>#N/A</v>
      </c>
      <c r="AR26" s="51" t="e">
        <f>IFERROR(IF(COUNT($U$4:$U26)&lt;&gt;AR$2,NA(),SLOPE(AF$4:AF$26,$R$4:$R$26)*($R26-COUNTIF(BP$4:BP26,"Hold"))+INTERCEPT(AF$4:AF$26,$R$4:$R$26)),NA())</f>
        <v>#N/A</v>
      </c>
      <c r="AS26" s="51" t="e">
        <f>IFERROR(IF(COUNT($U$4:$U26)&lt;&gt;AS$2,NA(),SLOPE(AG$4:AG$26,$R$4:$R$26)*($R26-COUNTIF(BQ$4:BQ26,"Hold"))+INTERCEPT(AG$4:AG$26,$R$4:$R$26)),NA())</f>
        <v>#N/A</v>
      </c>
      <c r="AT26" s="51" t="e">
        <f>IFERROR(IF(COUNT($U$4:$U26)&lt;&gt;AT$2,NA(),SLOPE(AH$4:AH$26,$R$4:$R$26)*($R26-COUNTIF(BR$4:BR26,"Hold"))+INTERCEPT(AH$4:AH$26,$R$4:$R$26)),NA())</f>
        <v>#N/A</v>
      </c>
      <c r="AU26" s="51" t="e">
        <f>IFERROR(IF(COUNT($U$4:$U26)&lt;&gt;AU$2,NA(),SLOPE(AI$4:AI$26,$R$4:$R$26)*($R26-COUNTIF(BS$4:BS26,"Hold"))+INTERCEPT(AI$4:AI$26,$R$4:$R$26)),NA())</f>
        <v>#N/A</v>
      </c>
      <c r="AV26" s="57" t="e">
        <f>IF(AND(ISNUMBER($U26),COUNT($U$4:$U26)=AV$2),$G26,IF($H26="Hold",AV25,IF(COUNT($U$4:$U26)=AV$2,$V26+AV25,NA())))</f>
        <v>#N/A</v>
      </c>
      <c r="AW26" s="57" t="e">
        <f>IF(AND(ISNUMBER($U26),COUNT($U$4:$U26)=AW$2),$G26,IF($H26="Hold",AW25,IF(COUNT($U$4:$U26)=AW$2,$V26+AW25,NA())))</f>
        <v>#N/A</v>
      </c>
      <c r="AX26" s="57" t="e">
        <f>IF(AND(ISNUMBER($U26),COUNT($U$4:$U26)=AX$2),$G26,IF($H26="Hold",AX25,IF(COUNT($U$4:$U26)=AX$2,$V26+AX25,NA())))</f>
        <v>#N/A</v>
      </c>
      <c r="AY26" s="57" t="e">
        <f>IF(AND(ISNUMBER($U26),COUNT($U$4:$U26)=AY$2),$G26,IF($H26="Hold",AY25,IF(COUNT($U$4:$U26)=AY$2,$V26+AY25,NA())))</f>
        <v>#N/A</v>
      </c>
      <c r="AZ26" s="57" t="e">
        <f>IF(AND(ISNUMBER($U26),COUNT($U$4:$U26)=AZ$2),$G26,IF($H26="Hold",AZ25,IF(COUNT($U$4:$U26)=AZ$2,$V26+AZ25,NA())))</f>
        <v>#N/A</v>
      </c>
      <c r="BA26" s="57" t="e">
        <f>IF(AND(ISNUMBER($U26),COUNT($U$4:$U26)=BA$2),$G26,IF($H26="Hold",BA25,IF(COUNT($U$4:$U26)=BA$2,$V26+BA25,NA())))</f>
        <v>#N/A</v>
      </c>
      <c r="BB26" s="57" t="e">
        <f>IF(AND(ISNUMBER($U26),COUNT($U$4:$U26)=BB$2),$G26,IF($H26="Hold",BB25,IF(COUNT($U$4:$U26)=BB$2,$V26+BB25,NA())))</f>
        <v>#N/A</v>
      </c>
      <c r="BC26" s="57" t="e">
        <f>IF(AND(ISNUMBER($U26),COUNT($U$4:$U26)=BC$2),$G26,IF($H26="Hold",BC25,IF(COUNT($U$4:$U26)=BC$2,$V26+BC25,NA())))</f>
        <v>#N/A</v>
      </c>
      <c r="BD26" s="57" t="e">
        <f>IF(AND(ISNUMBER($U26),COUNT($U$4:$U26)=BD$2),$G26,IF($H26="Hold",BD25,IF(COUNT($U$4:$U26)=BD$2,$V26+BD25,NA())))</f>
        <v>#N/A</v>
      </c>
      <c r="BE26" s="57" t="e">
        <f>IF(AND(ISNUMBER($U26),COUNT($U$4:$U26)=BE$2),$G26,IF($H26="Hold",BE25,IF(COUNT($U$4:$U26)=BE$2,$V26+BE25,NA())))</f>
        <v>#N/A</v>
      </c>
      <c r="BF26" s="57" t="e">
        <f>IF(AND(ISNUMBER($U26),COUNT($U$4:$U26)=BF$2),$G26,IF($H26="Hold",BF25,IF(COUNT($U$4:$U26)=BF$2,$V26+BF25,NA())))</f>
        <v>#N/A</v>
      </c>
      <c r="BG26" s="57" t="e">
        <f>IF(AND(ISNUMBER($U26),COUNT($U$4:$U26)=BG$2),$G26,IF($H26="Hold",BG25,IF(COUNT($U$4:$U26)=BG$2,$V26+BG25,NA())))</f>
        <v>#N/A</v>
      </c>
      <c r="BH26" s="55" t="e">
        <f>IF(AND(COUNT($U$4:$U26)=BH$2,$H26="Hold"),"Hold",NA())</f>
        <v>#N/A</v>
      </c>
      <c r="BI26" s="55" t="e">
        <f>IF(AND(COUNT($U$4:$U26)=BI$2,$H26="Hold"),"Hold",NA())</f>
        <v>#N/A</v>
      </c>
      <c r="BJ26" s="55" t="e">
        <f>IF(AND(COUNT($U$4:$U26)=BJ$2,$H26="Hold"),"Hold",NA())</f>
        <v>#N/A</v>
      </c>
      <c r="BK26" s="55" t="e">
        <f>IF(AND(COUNT($U$4:$U26)=BK$2,$H26="Hold"),"Hold",NA())</f>
        <v>#N/A</v>
      </c>
      <c r="BL26" s="55" t="e">
        <f>IF(AND(COUNT($U$4:$U26)=BL$2,$H26="Hold"),"Hold",NA())</f>
        <v>#N/A</v>
      </c>
      <c r="BM26" s="55" t="e">
        <f>IF(AND(COUNT($U$4:$U26)=BM$2,$H26="Hold"),"Hold",NA())</f>
        <v>#N/A</v>
      </c>
      <c r="BN26" s="55" t="e">
        <f>IF(AND(COUNT($U$4:$U26)=BN$2,$H26="Hold"),"Hold",NA())</f>
        <v>#N/A</v>
      </c>
      <c r="BO26" s="55" t="e">
        <f>IF(AND(COUNT($U$4:$U26)=BO$2,$H26="Hold"),"Hold",NA())</f>
        <v>#N/A</v>
      </c>
      <c r="BP26" s="55" t="e">
        <f>IF(AND(COUNT($U$4:$U26)=BP$2,$H26="Hold"),"Hold",NA())</f>
        <v>#N/A</v>
      </c>
      <c r="BQ26" s="55" t="e">
        <f>IF(AND(COUNT($U$4:$U26)=BQ$2,$H26="Hold"),"Hold",NA())</f>
        <v>#N/A</v>
      </c>
      <c r="BR26" s="55" t="e">
        <f>IF(AND(COUNT($U$4:$U26)=BR$2,$H26="Hold"),"Hold",NA())</f>
        <v>#N/A</v>
      </c>
      <c r="BS26" s="55" t="e">
        <f>IF(AND(COUNT($U$4:$U26)=BS$2,$H26="Hold"),"Hold",NA())</f>
        <v>#N/A</v>
      </c>
    </row>
    <row r="27" spans="1:71" s="96" customFormat="1" ht="8.25" customHeight="1" x14ac:dyDescent="0.3">
      <c r="B27" s="98"/>
      <c r="C27" s="95"/>
      <c r="D27" s="140" t="s">
        <v>87</v>
      </c>
      <c r="E27" s="140"/>
      <c r="F27" s="140"/>
      <c r="G27" s="140"/>
      <c r="H27" s="140"/>
      <c r="I27" s="140"/>
      <c r="J27" s="15"/>
      <c r="K27" s="88"/>
      <c r="L27" s="149" t="s">
        <v>85</v>
      </c>
      <c r="M27" s="149"/>
      <c r="N27" s="149"/>
      <c r="O27" s="149"/>
      <c r="R27" s="11"/>
      <c r="S27" s="11"/>
      <c r="T27" s="11"/>
      <c r="U27" s="100"/>
      <c r="V27" s="100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71" s="96" customFormat="1" ht="18.75" customHeight="1" x14ac:dyDescent="0.25">
      <c r="B28" s="130" t="s">
        <v>18</v>
      </c>
      <c r="C28" s="95"/>
      <c r="D28" s="141"/>
      <c r="E28" s="141"/>
      <c r="F28" s="141"/>
      <c r="G28" s="141"/>
      <c r="H28" s="141"/>
      <c r="I28" s="141"/>
      <c r="J28" s="101"/>
      <c r="L28" s="150"/>
      <c r="M28" s="150"/>
      <c r="N28" s="150"/>
      <c r="O28" s="150"/>
      <c r="P28" s="117"/>
      <c r="Q28" s="117"/>
    </row>
    <row r="29" spans="1:71" s="96" customFormat="1" ht="31.5" x14ac:dyDescent="0.25">
      <c r="A29" s="2"/>
      <c r="B29" s="80" t="s">
        <v>76</v>
      </c>
      <c r="C29" s="88"/>
      <c r="J29" s="101"/>
      <c r="L29" s="118"/>
      <c r="M29" s="118"/>
      <c r="N29" s="118"/>
      <c r="O29" s="118"/>
      <c r="P29" s="116"/>
      <c r="Q29" s="116"/>
    </row>
    <row r="30" spans="1:71" s="96" customFormat="1" ht="18.75" customHeight="1" x14ac:dyDescent="0.25">
      <c r="A30" s="2"/>
      <c r="B30" s="119" t="s">
        <v>74</v>
      </c>
      <c r="C30" s="88"/>
      <c r="J30" s="101"/>
      <c r="K30" s="88"/>
      <c r="L30" s="131"/>
      <c r="M30" s="88"/>
      <c r="N30" s="88"/>
      <c r="O30" s="88"/>
      <c r="P30" s="102"/>
    </row>
    <row r="31" spans="1:71" s="2" customFormat="1" ht="18.75" customHeight="1" x14ac:dyDescent="0.25">
      <c r="B31" s="103"/>
      <c r="C31" s="88"/>
      <c r="J31" s="15"/>
      <c r="K31" s="88"/>
      <c r="L31" s="104"/>
      <c r="M31" s="104"/>
      <c r="N31" s="104"/>
      <c r="O31" s="105"/>
      <c r="P31" s="106"/>
    </row>
    <row r="32" spans="1:71" s="2" customFormat="1" ht="18.75" customHeight="1" x14ac:dyDescent="0.25">
      <c r="A32" s="12"/>
      <c r="C32" s="104"/>
      <c r="J32" s="15"/>
      <c r="L32" s="88"/>
      <c r="M32" s="88"/>
      <c r="N32" s="88"/>
      <c r="O32" s="88"/>
      <c r="P32" s="102"/>
    </row>
    <row r="33" spans="1:16" s="2" customFormat="1" ht="18.75" customHeight="1" x14ac:dyDescent="0.25">
      <c r="C33" s="88"/>
      <c r="D33" s="102"/>
      <c r="E33" s="107"/>
      <c r="F33" s="107"/>
      <c r="G33" s="108"/>
      <c r="H33" s="99"/>
      <c r="I33" s="3"/>
      <c r="J33" s="3"/>
      <c r="L33" s="88"/>
      <c r="M33" s="88"/>
      <c r="N33" s="88"/>
      <c r="O33" s="88"/>
      <c r="P33" s="102"/>
    </row>
    <row r="34" spans="1:16" ht="49.5" customHeight="1" x14ac:dyDescent="0.25">
      <c r="A34" s="2"/>
      <c r="B34" s="2"/>
      <c r="C34" s="88"/>
      <c r="K34" s="2"/>
      <c r="L34" s="2"/>
      <c r="M34" s="2"/>
      <c r="N34" s="2"/>
      <c r="O34" s="2"/>
      <c r="P34" s="19"/>
    </row>
    <row r="35" spans="1:16" s="2" customFormat="1" ht="15" customHeight="1" x14ac:dyDescent="0.25">
      <c r="D35" s="102"/>
      <c r="E35" s="107"/>
      <c r="F35" s="107"/>
      <c r="G35" s="113"/>
      <c r="H35" s="113"/>
      <c r="I35" s="114"/>
      <c r="J35" s="49"/>
      <c r="P35" s="19"/>
    </row>
    <row r="36" spans="1:16" s="2" customFormat="1" ht="15" customHeight="1" x14ac:dyDescent="0.25">
      <c r="D36" s="102"/>
      <c r="E36" s="107"/>
      <c r="F36" s="107"/>
      <c r="G36" s="113"/>
      <c r="H36" s="113"/>
      <c r="I36" s="114"/>
      <c r="J36" s="49"/>
      <c r="P36" s="19"/>
    </row>
    <row r="37" spans="1:16" s="2" customFormat="1" ht="15" customHeight="1" x14ac:dyDescent="0.25">
      <c r="D37" s="19"/>
      <c r="E37" s="15"/>
      <c r="F37" s="15"/>
      <c r="J37" s="15"/>
      <c r="P37" s="19"/>
    </row>
    <row r="38" spans="1:16" s="2" customFormat="1" ht="15" customHeight="1" x14ac:dyDescent="0.25">
      <c r="D38" s="19"/>
      <c r="E38" s="15"/>
      <c r="F38" s="15"/>
      <c r="J38" s="15"/>
      <c r="P38" s="19"/>
    </row>
    <row r="39" spans="1:16" s="2" customFormat="1" ht="15" customHeight="1" x14ac:dyDescent="0.25">
      <c r="D39" s="19"/>
      <c r="E39" s="15"/>
      <c r="F39" s="15"/>
      <c r="J39" s="15"/>
      <c r="P39" s="19"/>
    </row>
    <row r="40" spans="1:16" s="2" customFormat="1" ht="15" customHeight="1" x14ac:dyDescent="0.25">
      <c r="D40" s="19"/>
      <c r="E40" s="15"/>
      <c r="F40" s="15"/>
      <c r="J40" s="15"/>
      <c r="P40" s="19"/>
    </row>
    <row r="41" spans="1:16" s="2" customFormat="1" ht="15" customHeight="1" x14ac:dyDescent="0.25">
      <c r="D41" s="19"/>
      <c r="E41" s="15"/>
      <c r="F41" s="15"/>
      <c r="J41" s="15"/>
      <c r="P41" s="19"/>
    </row>
    <row r="42" spans="1:16" s="2" customFormat="1" ht="15" customHeight="1" x14ac:dyDescent="0.25">
      <c r="D42" s="19"/>
      <c r="E42" s="15"/>
      <c r="F42" s="15"/>
      <c r="J42" s="15"/>
      <c r="P42" s="19"/>
    </row>
    <row r="43" spans="1:16" s="2" customFormat="1" ht="15" customHeight="1" x14ac:dyDescent="0.25">
      <c r="D43" s="19"/>
      <c r="E43" s="15"/>
      <c r="F43" s="15"/>
      <c r="J43" s="15"/>
      <c r="P43" s="19"/>
    </row>
    <row r="44" spans="1:16" s="2" customFormat="1" ht="15" customHeight="1" x14ac:dyDescent="0.25">
      <c r="D44" s="19"/>
      <c r="E44" s="15"/>
      <c r="F44" s="15"/>
      <c r="J44" s="15"/>
      <c r="P44" s="19"/>
    </row>
    <row r="45" spans="1:16" s="2" customFormat="1" ht="15" customHeight="1" x14ac:dyDescent="0.25">
      <c r="D45" s="19"/>
      <c r="E45" s="15"/>
      <c r="F45" s="15"/>
      <c r="J45" s="15"/>
      <c r="P45" s="19"/>
    </row>
    <row r="46" spans="1:16" s="2" customFormat="1" ht="15" customHeight="1" x14ac:dyDescent="0.25">
      <c r="D46" s="19"/>
      <c r="E46" s="15"/>
      <c r="F46" s="15"/>
      <c r="J46" s="15"/>
      <c r="P46" s="19"/>
    </row>
    <row r="47" spans="1:16" s="2" customFormat="1" ht="15" customHeight="1" x14ac:dyDescent="0.25">
      <c r="D47" s="19"/>
      <c r="E47" s="15"/>
      <c r="F47" s="15"/>
      <c r="J47" s="15"/>
      <c r="P47" s="19"/>
    </row>
    <row r="48" spans="1:16" s="2" customFormat="1" ht="15" customHeight="1" x14ac:dyDescent="0.25">
      <c r="D48" s="19"/>
      <c r="E48" s="15"/>
      <c r="F48" s="15"/>
      <c r="J48" s="15"/>
      <c r="P48" s="19"/>
    </row>
    <row r="49" spans="1:59" s="2" customFormat="1" ht="15" customHeight="1" x14ac:dyDescent="0.25">
      <c r="D49" s="19"/>
      <c r="E49" s="15"/>
      <c r="F49" s="15"/>
      <c r="J49" s="15"/>
      <c r="P49" s="19"/>
    </row>
    <row r="50" spans="1:59" s="2" customFormat="1" ht="15" customHeight="1" x14ac:dyDescent="0.25">
      <c r="D50" s="19"/>
      <c r="E50" s="15"/>
      <c r="F50" s="15"/>
      <c r="J50" s="15"/>
      <c r="P50" s="19"/>
    </row>
    <row r="51" spans="1:59" s="2" customFormat="1" ht="15" customHeight="1" x14ac:dyDescent="0.25">
      <c r="D51" s="19"/>
      <c r="E51" s="15"/>
      <c r="F51" s="15"/>
      <c r="J51" s="15"/>
      <c r="P51" s="19"/>
    </row>
    <row r="52" spans="1:59" s="2" customFormat="1" ht="15" customHeight="1" x14ac:dyDescent="0.25">
      <c r="B52" s="12"/>
      <c r="D52" s="19"/>
      <c r="E52" s="15"/>
      <c r="F52" s="15"/>
      <c r="J52" s="15"/>
      <c r="K52" s="12"/>
      <c r="P52" s="19"/>
    </row>
    <row r="53" spans="1:59" s="2" customFormat="1" ht="15" customHeight="1" x14ac:dyDescent="0.25">
      <c r="B53" s="12"/>
      <c r="D53" s="19"/>
      <c r="E53" s="15"/>
      <c r="F53" s="15"/>
      <c r="J53" s="15"/>
      <c r="K53" s="12"/>
      <c r="P53" s="19"/>
    </row>
    <row r="54" spans="1:59" s="2" customFormat="1" ht="15" customHeight="1" x14ac:dyDescent="0.25">
      <c r="B54" s="12"/>
      <c r="D54" s="19"/>
      <c r="E54" s="15"/>
      <c r="F54" s="15"/>
      <c r="J54" s="15"/>
      <c r="K54" s="12"/>
      <c r="L54" s="12"/>
      <c r="M54" s="12"/>
      <c r="N54" s="12"/>
      <c r="O54" s="12"/>
      <c r="P54" s="20"/>
    </row>
    <row r="55" spans="1:59" s="2" customFormat="1" ht="14.1" customHeight="1" x14ac:dyDescent="0.25">
      <c r="A55" s="12"/>
      <c r="B55" s="12"/>
      <c r="C55" s="12"/>
      <c r="D55" s="19"/>
      <c r="E55" s="15"/>
      <c r="F55" s="15"/>
      <c r="J55" s="15"/>
      <c r="K55" s="12"/>
      <c r="L55" s="12"/>
      <c r="M55" s="12"/>
      <c r="N55" s="12"/>
      <c r="O55" s="12"/>
      <c r="P55" s="20"/>
    </row>
    <row r="56" spans="1:59" s="2" customFormat="1" ht="14.1" customHeight="1" x14ac:dyDescent="0.25">
      <c r="A56" s="12"/>
      <c r="B56" s="12"/>
      <c r="C56" s="12"/>
      <c r="D56" s="19"/>
      <c r="E56" s="15"/>
      <c r="F56" s="15"/>
      <c r="J56" s="15"/>
      <c r="K56" s="12"/>
      <c r="L56" s="12"/>
      <c r="M56" s="12"/>
      <c r="N56" s="12"/>
      <c r="O56" s="12"/>
      <c r="P56" s="20"/>
    </row>
    <row r="57" spans="1:59" ht="14.1" customHeight="1" x14ac:dyDescent="0.25">
      <c r="C57" s="12"/>
      <c r="D57" s="20"/>
      <c r="E57" s="16"/>
      <c r="F57" s="16"/>
      <c r="G57" s="12"/>
      <c r="H57" s="12"/>
      <c r="I57" s="12"/>
      <c r="J57" s="16"/>
      <c r="K57" s="12"/>
      <c r="L57" s="12"/>
      <c r="M57" s="12"/>
      <c r="N57" s="12"/>
      <c r="O57" s="12"/>
      <c r="P57" s="20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59" ht="14.1" customHeight="1" x14ac:dyDescent="0.25">
      <c r="C58" s="12"/>
      <c r="D58" s="20"/>
      <c r="E58" s="16"/>
      <c r="F58" s="16"/>
      <c r="G58" s="12"/>
      <c r="H58" s="12"/>
      <c r="I58" s="12"/>
      <c r="J58" s="16"/>
      <c r="L58" s="12"/>
      <c r="M58" s="12"/>
      <c r="N58" s="12"/>
      <c r="O58" s="12"/>
      <c r="P58" s="20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59" ht="14.1" customHeight="1" x14ac:dyDescent="0.25">
      <c r="C59" s="12"/>
      <c r="D59" s="20"/>
      <c r="E59" s="16"/>
      <c r="F59" s="16"/>
      <c r="G59" s="12"/>
      <c r="H59" s="12"/>
      <c r="I59" s="12"/>
      <c r="J59" s="16"/>
      <c r="L59" s="12"/>
      <c r="M59" s="12"/>
      <c r="N59" s="12"/>
      <c r="O59" s="12"/>
      <c r="P59" s="20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0" spans="1:59" ht="14.1" customHeight="1" x14ac:dyDescent="0.25">
      <c r="C60" s="12"/>
      <c r="D60" s="20"/>
      <c r="E60" s="16"/>
      <c r="F60" s="16"/>
      <c r="G60" s="12"/>
      <c r="H60" s="12"/>
      <c r="I60" s="12"/>
      <c r="J60" s="16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</row>
    <row r="61" spans="1:59" ht="14.1" customHeight="1" x14ac:dyDescent="0.25">
      <c r="D61" s="20"/>
      <c r="E61" s="16"/>
      <c r="F61" s="16"/>
      <c r="G61" s="12"/>
      <c r="H61" s="12"/>
      <c r="I61" s="12"/>
      <c r="J61" s="16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</row>
    <row r="62" spans="1:59" ht="14.1" customHeight="1" x14ac:dyDescent="0.25">
      <c r="D62" s="20"/>
      <c r="E62" s="16"/>
      <c r="F62" s="16"/>
      <c r="G62" s="12"/>
      <c r="H62" s="12"/>
      <c r="I62" s="12"/>
      <c r="J62" s="16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3" spans="1:59" ht="14.1" customHeight="1" x14ac:dyDescent="0.25">
      <c r="Q63" s="115"/>
    </row>
    <row r="65" spans="17:17" ht="14.1" customHeight="1" x14ac:dyDescent="0.25">
      <c r="Q65" s="115"/>
    </row>
    <row r="67" spans="17:17" ht="14.1" customHeight="1" x14ac:dyDescent="0.25">
      <c r="Q67" s="115"/>
    </row>
    <row r="69" spans="17:17" ht="14.1" customHeight="1" x14ac:dyDescent="0.25">
      <c r="Q69" s="115"/>
    </row>
    <row r="71" spans="17:17" ht="14.1" customHeight="1" x14ac:dyDescent="0.25">
      <c r="Q71" s="115"/>
    </row>
    <row r="73" spans="17:17" ht="14.1" customHeight="1" x14ac:dyDescent="0.25">
      <c r="Q73" s="115"/>
    </row>
    <row r="75" spans="17:17" ht="14.1" customHeight="1" x14ac:dyDescent="0.25">
      <c r="Q75" s="115"/>
    </row>
    <row r="77" spans="17:17" ht="14.1" customHeight="1" x14ac:dyDescent="0.25">
      <c r="Q77" s="115"/>
    </row>
  </sheetData>
  <sheetProtection algorithmName="SHA-512" hashValue="XTzoBpOw6XEr/1KbqidLjIU/1CrBMXqZ3ZX7mNHxZKRG5aq5OFWDaZVY1nn73Kgb1byXXfEBK3xherKGfK9c4w==" saltValue="fvk0wZLYl1BiC0apZvKDiw==" spinCount="100000" sheet="1" objects="1" scenarios="1" sort="0"/>
  <mergeCells count="22">
    <mergeCell ref="L13:M13"/>
    <mergeCell ref="D2:H2"/>
    <mergeCell ref="B3:B4"/>
    <mergeCell ref="L3:O3"/>
    <mergeCell ref="L4:M4"/>
    <mergeCell ref="N4:O4"/>
    <mergeCell ref="L5:M5"/>
    <mergeCell ref="N5:O5"/>
    <mergeCell ref="L7:O7"/>
    <mergeCell ref="L8:M8"/>
    <mergeCell ref="N8:O8"/>
    <mergeCell ref="L9:M9"/>
    <mergeCell ref="L11:O11"/>
    <mergeCell ref="L24:O26"/>
    <mergeCell ref="D27:I28"/>
    <mergeCell ref="L27:O28"/>
    <mergeCell ref="L14:M14"/>
    <mergeCell ref="L15:M15"/>
    <mergeCell ref="L16:M16"/>
    <mergeCell ref="L18:O18"/>
    <mergeCell ref="O22:P22"/>
    <mergeCell ref="O23:P23"/>
  </mergeCells>
  <conditionalFormatting sqref="R2:BS26">
    <cfRule type="expression" dxfId="55" priority="1">
      <formula>IF(ISBLANK($A$1),TRUE,FALSE)</formula>
    </cfRule>
  </conditionalFormatting>
  <conditionalFormatting sqref="AJ4:BS26">
    <cfRule type="containsErrors" dxfId="54" priority="2">
      <formula>ISERROR(AJ4)</formula>
    </cfRule>
  </conditionalFormatting>
  <dataValidations count="2">
    <dataValidation type="list" showInputMessage="1" showErrorMessage="1" sqref="H5:H26">
      <formula1>$T$4:$T$11</formula1>
    </dataValidation>
    <dataValidation type="list" showInputMessage="1" showErrorMessage="1" sqref="H4">
      <formula1>$T$4:$T$9</formula1>
    </dataValidation>
  </dataValidations>
  <hyperlinks>
    <hyperlink ref="L27" r:id="rId1" display="https://youtu.be/myxUd_RfmoI"/>
  </hyperlinks>
  <printOptions horizontalCentered="1"/>
  <pageMargins left="0.5" right="0.5" top="0.5" bottom="0.7" header="0" footer="0.3"/>
  <pageSetup orientation="landscape" r:id="rId2"/>
  <headerFooter>
    <oddFooter>&amp;L&amp;8Printed &amp;D  &amp;T&amp;C&amp;8Pulaski County Schools&amp;R&amp;8Page &amp;P of &amp;N</oddFooter>
  </headerFooter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77"/>
  <sheetViews>
    <sheetView showGridLines="0" zoomScaleNormal="100" workbookViewId="0"/>
  </sheetViews>
  <sheetFormatPr defaultColWidth="9.140625" defaultRowHeight="14.1" customHeight="1" x14ac:dyDescent="0.25"/>
  <cols>
    <col min="1" max="1" width="2.7109375" style="12" customWidth="1"/>
    <col min="2" max="2" width="113.5703125" style="12" customWidth="1"/>
    <col min="3" max="3" width="2.7109375" style="104" customWidth="1"/>
    <col min="4" max="4" width="6.42578125" style="106" customWidth="1"/>
    <col min="5" max="5" width="10.42578125" style="109" customWidth="1"/>
    <col min="6" max="6" width="7" style="109" customWidth="1"/>
    <col min="7" max="7" width="7" style="110" customWidth="1"/>
    <col min="8" max="8" width="8.42578125" style="110" customWidth="1"/>
    <col min="9" max="9" width="41.85546875" style="111" customWidth="1"/>
    <col min="10" max="10" width="2.7109375" style="112" customWidth="1"/>
    <col min="11" max="11" width="2.7109375" style="104" customWidth="1"/>
    <col min="12" max="12" width="14.42578125" style="104" customWidth="1"/>
    <col min="13" max="13" width="2" style="104" bestFit="1" customWidth="1"/>
    <col min="14" max="15" width="10.5703125" style="104" customWidth="1"/>
    <col min="16" max="16" width="2.5703125" style="106" customWidth="1"/>
    <col min="17" max="17" width="14" style="2" customWidth="1"/>
    <col min="18" max="18" width="8.140625" style="2" bestFit="1" customWidth="1"/>
    <col min="19" max="20" width="9.140625" style="2" customWidth="1"/>
    <col min="21" max="22" width="10.7109375" style="2" customWidth="1"/>
    <col min="23" max="35" width="9.140625" style="2" customWidth="1"/>
    <col min="36" max="48" width="9.140625" style="2"/>
    <col min="49" max="56" width="9.140625" style="2" customWidth="1"/>
    <col min="57" max="59" width="9.140625" style="2"/>
    <col min="60" max="16384" width="9.140625" style="12"/>
  </cols>
  <sheetData>
    <row r="1" spans="1:73" s="81" customFormat="1" ht="10.5" customHeight="1" x14ac:dyDescent="0.3">
      <c r="A1" s="1"/>
      <c r="B1" s="82"/>
      <c r="D1" s="83"/>
      <c r="E1" s="84"/>
      <c r="F1" s="84"/>
      <c r="G1" s="82"/>
      <c r="H1" s="82"/>
      <c r="I1" s="85"/>
      <c r="J1" s="86"/>
      <c r="M1" s="129"/>
      <c r="N1" s="83"/>
      <c r="O1" s="83"/>
      <c r="P1" s="83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U1" s="87"/>
    </row>
    <row r="2" spans="1:73" s="81" customFormat="1" ht="18.75" customHeight="1" x14ac:dyDescent="0.35">
      <c r="B2" s="79" t="s">
        <v>78</v>
      </c>
      <c r="D2" s="142" t="str">
        <f>IF($N$4="","",$N$4)</f>
        <v/>
      </c>
      <c r="E2" s="142"/>
      <c r="F2" s="142"/>
      <c r="G2" s="142"/>
      <c r="H2" s="142"/>
      <c r="I2" s="120" t="str">
        <f>IF($N$8="","",$N$8)</f>
        <v/>
      </c>
      <c r="J2" s="120"/>
      <c r="K2" s="121"/>
      <c r="L2" s="122"/>
      <c r="M2" s="122"/>
      <c r="N2" s="122"/>
      <c r="O2" s="28"/>
      <c r="P2" s="29"/>
      <c r="Q2" s="87"/>
      <c r="R2" s="11" t="s">
        <v>23</v>
      </c>
      <c r="S2" s="4"/>
      <c r="T2" s="4"/>
      <c r="U2" s="4"/>
      <c r="V2" s="4"/>
      <c r="W2" s="6"/>
      <c r="X2" s="68">
        <v>1</v>
      </c>
      <c r="Y2" s="68">
        <v>2</v>
      </c>
      <c r="Z2" s="68">
        <v>3</v>
      </c>
      <c r="AA2" s="68">
        <v>4</v>
      </c>
      <c r="AB2" s="69">
        <v>5</v>
      </c>
      <c r="AC2" s="70">
        <v>6</v>
      </c>
      <c r="AD2" s="70">
        <v>7</v>
      </c>
      <c r="AE2" s="70">
        <v>8</v>
      </c>
      <c r="AF2" s="70">
        <v>9</v>
      </c>
      <c r="AG2" s="70">
        <v>10</v>
      </c>
      <c r="AH2" s="70">
        <v>11</v>
      </c>
      <c r="AI2" s="70">
        <v>12</v>
      </c>
      <c r="AJ2" s="65">
        <v>1</v>
      </c>
      <c r="AK2" s="66">
        <v>2</v>
      </c>
      <c r="AL2" s="66">
        <v>3</v>
      </c>
      <c r="AM2" s="66">
        <v>4</v>
      </c>
      <c r="AN2" s="67">
        <v>5</v>
      </c>
      <c r="AO2" s="67">
        <v>6</v>
      </c>
      <c r="AP2" s="67">
        <v>7</v>
      </c>
      <c r="AQ2" s="67">
        <v>8</v>
      </c>
      <c r="AR2" s="67">
        <v>9</v>
      </c>
      <c r="AS2" s="67">
        <v>10</v>
      </c>
      <c r="AT2" s="67">
        <v>11</v>
      </c>
      <c r="AU2" s="67">
        <v>12</v>
      </c>
      <c r="AV2" s="62">
        <v>1</v>
      </c>
      <c r="AW2" s="63">
        <v>2</v>
      </c>
      <c r="AX2" s="63">
        <v>3</v>
      </c>
      <c r="AY2" s="63">
        <v>4</v>
      </c>
      <c r="AZ2" s="64">
        <v>5</v>
      </c>
      <c r="BA2" s="62">
        <v>6</v>
      </c>
      <c r="BB2" s="62">
        <v>7</v>
      </c>
      <c r="BC2" s="62">
        <v>8</v>
      </c>
      <c r="BD2" s="62">
        <v>9</v>
      </c>
      <c r="BE2" s="62">
        <v>10</v>
      </c>
      <c r="BF2" s="62">
        <v>11</v>
      </c>
      <c r="BG2" s="62">
        <v>12</v>
      </c>
      <c r="BH2" s="58">
        <v>1</v>
      </c>
      <c r="BI2" s="59">
        <v>2</v>
      </c>
      <c r="BJ2" s="59">
        <v>3</v>
      </c>
      <c r="BK2" s="59">
        <v>4</v>
      </c>
      <c r="BL2" s="60">
        <v>5</v>
      </c>
      <c r="BM2" s="58">
        <v>6</v>
      </c>
      <c r="BN2" s="58">
        <v>7</v>
      </c>
      <c r="BO2" s="58">
        <v>8</v>
      </c>
      <c r="BP2" s="58">
        <v>9</v>
      </c>
      <c r="BQ2" s="58">
        <v>10</v>
      </c>
      <c r="BR2" s="58">
        <v>11</v>
      </c>
      <c r="BS2" s="58">
        <v>12</v>
      </c>
    </row>
    <row r="3" spans="1:73" s="2" customFormat="1" ht="18.75" customHeight="1" thickBot="1" x14ac:dyDescent="0.35">
      <c r="B3" s="156" t="str">
        <f>IF($N$4="","",IF($N$8="",$N$4,$N$4&amp;"  ("&amp;N8&amp;")"))</f>
        <v/>
      </c>
      <c r="C3" s="88"/>
      <c r="D3" s="89" t="s">
        <v>22</v>
      </c>
      <c r="E3" s="89" t="s">
        <v>20</v>
      </c>
      <c r="F3" s="89" t="s">
        <v>19</v>
      </c>
      <c r="G3" s="89" t="s">
        <v>21</v>
      </c>
      <c r="H3" s="90" t="s">
        <v>72</v>
      </c>
      <c r="I3" s="91" t="s">
        <v>18</v>
      </c>
      <c r="J3" s="92"/>
      <c r="K3" s="30"/>
      <c r="L3" s="157" t="s">
        <v>62</v>
      </c>
      <c r="M3" s="157"/>
      <c r="N3" s="157"/>
      <c r="O3" s="157"/>
      <c r="P3" s="31"/>
      <c r="Q3" s="18"/>
      <c r="R3" s="43">
        <v>0</v>
      </c>
      <c r="S3" s="44" t="s">
        <v>71</v>
      </c>
      <c r="T3" s="44" t="s">
        <v>65</v>
      </c>
      <c r="U3" s="44" t="s">
        <v>69</v>
      </c>
      <c r="V3" s="44" t="s">
        <v>70</v>
      </c>
      <c r="W3" s="45" t="s">
        <v>11</v>
      </c>
      <c r="X3" s="71" t="s">
        <v>5</v>
      </c>
      <c r="Y3" s="71" t="s">
        <v>6</v>
      </c>
      <c r="Z3" s="71" t="s">
        <v>7</v>
      </c>
      <c r="AA3" s="71" t="s">
        <v>8</v>
      </c>
      <c r="AB3" s="71" t="s">
        <v>9</v>
      </c>
      <c r="AC3" s="71" t="s">
        <v>10</v>
      </c>
      <c r="AD3" s="71" t="s">
        <v>36</v>
      </c>
      <c r="AE3" s="71" t="s">
        <v>26</v>
      </c>
      <c r="AF3" s="71" t="s">
        <v>28</v>
      </c>
      <c r="AG3" s="71" t="s">
        <v>30</v>
      </c>
      <c r="AH3" s="71" t="s">
        <v>32</v>
      </c>
      <c r="AI3" s="71" t="s">
        <v>34</v>
      </c>
      <c r="AJ3" s="50" t="s">
        <v>75</v>
      </c>
      <c r="AK3" s="50" t="s">
        <v>0</v>
      </c>
      <c r="AL3" s="50" t="s">
        <v>1</v>
      </c>
      <c r="AM3" s="50" t="s">
        <v>2</v>
      </c>
      <c r="AN3" s="50" t="s">
        <v>3</v>
      </c>
      <c r="AO3" s="50" t="s">
        <v>4</v>
      </c>
      <c r="AP3" s="50" t="s">
        <v>25</v>
      </c>
      <c r="AQ3" s="50" t="s">
        <v>27</v>
      </c>
      <c r="AR3" s="50" t="s">
        <v>29</v>
      </c>
      <c r="AS3" s="50" t="s">
        <v>31</v>
      </c>
      <c r="AT3" s="50" t="s">
        <v>33</v>
      </c>
      <c r="AU3" s="50" t="s">
        <v>35</v>
      </c>
      <c r="AV3" s="56" t="s">
        <v>77</v>
      </c>
      <c r="AW3" s="56" t="s">
        <v>13</v>
      </c>
      <c r="AX3" s="56" t="s">
        <v>14</v>
      </c>
      <c r="AY3" s="56" t="s">
        <v>15</v>
      </c>
      <c r="AZ3" s="56" t="s">
        <v>16</v>
      </c>
      <c r="BA3" s="56" t="s">
        <v>17</v>
      </c>
      <c r="BB3" s="56" t="s">
        <v>37</v>
      </c>
      <c r="BC3" s="56" t="s">
        <v>38</v>
      </c>
      <c r="BD3" s="56" t="s">
        <v>39</v>
      </c>
      <c r="BE3" s="56" t="s">
        <v>40</v>
      </c>
      <c r="BF3" s="56" t="s">
        <v>41</v>
      </c>
      <c r="BG3" s="56" t="s">
        <v>42</v>
      </c>
      <c r="BH3" s="54" t="s">
        <v>43</v>
      </c>
      <c r="BI3" s="54" t="s">
        <v>44</v>
      </c>
      <c r="BJ3" s="54" t="s">
        <v>45</v>
      </c>
      <c r="BK3" s="54" t="s">
        <v>46</v>
      </c>
      <c r="BL3" s="54" t="s">
        <v>47</v>
      </c>
      <c r="BM3" s="54" t="s">
        <v>48</v>
      </c>
      <c r="BN3" s="54" t="s">
        <v>49</v>
      </c>
      <c r="BO3" s="54" t="s">
        <v>50</v>
      </c>
      <c r="BP3" s="54" t="s">
        <v>51</v>
      </c>
      <c r="BQ3" s="54" t="s">
        <v>52</v>
      </c>
      <c r="BR3" s="54" t="s">
        <v>53</v>
      </c>
      <c r="BS3" s="54" t="s">
        <v>54</v>
      </c>
    </row>
    <row r="4" spans="1:73" s="2" customFormat="1" ht="18.75" customHeight="1" thickTop="1" thickBot="1" x14ac:dyDescent="0.3">
      <c r="B4" s="156"/>
      <c r="C4" s="88"/>
      <c r="D4" s="7">
        <v>0</v>
      </c>
      <c r="E4" s="8">
        <v>42590</v>
      </c>
      <c r="F4" s="5" t="str">
        <f>IFERROR(IF(COUNT(G$4:G4)=0,"",IF(H4="Hold",F3,IF(ISNUMBER(U4),G4,F3+V4))),"")</f>
        <v/>
      </c>
      <c r="G4" s="13"/>
      <c r="H4" s="26"/>
      <c r="I4" s="17"/>
      <c r="J4" s="93"/>
      <c r="K4" s="30"/>
      <c r="L4" s="145" t="s">
        <v>24</v>
      </c>
      <c r="M4" s="145"/>
      <c r="N4" s="147"/>
      <c r="O4" s="147"/>
      <c r="P4" s="32"/>
      <c r="Q4" s="18"/>
      <c r="R4" s="46">
        <v>1</v>
      </c>
      <c r="S4" s="47" t="e">
        <f t="shared" ref="S4:S26" si="0">IF(OR(ISTEXT($G4),ISBLANK($G4)),NA(),$G4)</f>
        <v>#N/A</v>
      </c>
      <c r="T4" s="52" t="s">
        <v>64</v>
      </c>
      <c r="U4" s="52" t="str">
        <f>IF(H4="30 Mins",$N$19,IF(H4="45 Mins",$N$20,IF(H4="60 Mins",$N$21,IF(H4="Alt 1",$N$22,IF(H4="Alt 2",$N$23,IF(H4="Alt 3",$N$24,IF(H4="Alt 4",$N$25,IF(H4="Alt 5",#REF!,IF(H4="Change",V3,"")))))))))</f>
        <v/>
      </c>
      <c r="V4" s="53" t="e">
        <f>IF(COUNT(U$4:U4)=0,NA(),IF(ISNUMBER(U4),U4,V3))</f>
        <v>#N/A</v>
      </c>
      <c r="W4" s="48" t="e">
        <f t="shared" ref="W4:W26" si="1">IF(ISNUMBER(U4),E4-3,NA())</f>
        <v>#N/A</v>
      </c>
      <c r="X4" s="72" t="str">
        <f>IF(AND(ISNUMBER($S4),COUNT($U$4:$U4)=X$2),$S4,"")</f>
        <v/>
      </c>
      <c r="Y4" s="72" t="str">
        <f>IF(AND(ISNUMBER($S4),COUNT($U$4:$U4)=Y$2),$S4,"")</f>
        <v/>
      </c>
      <c r="Z4" s="72" t="str">
        <f>IF(AND(ISNUMBER($S4),COUNT($U$4:$U4)=Z$2),$S4,"")</f>
        <v/>
      </c>
      <c r="AA4" s="72" t="str">
        <f>IF(AND(ISNUMBER($S4),COUNT($U$4:$U4)=AA$2),$S4,"")</f>
        <v/>
      </c>
      <c r="AB4" s="72" t="str">
        <f>IF(AND(ISNUMBER($S4),COUNT($U$4:$U4)=AB$2),$S4,"")</f>
        <v/>
      </c>
      <c r="AC4" s="72" t="str">
        <f>IF(AND(ISNUMBER($S4),COUNT($U$4:$U4)=AC$2),$S4,"")</f>
        <v/>
      </c>
      <c r="AD4" s="72" t="str">
        <f>IF(AND(ISNUMBER($S4),COUNT($U$4:$U4)=AD$2),$S4,"")</f>
        <v/>
      </c>
      <c r="AE4" s="72" t="str">
        <f>IF(AND(ISNUMBER($S4),COUNT($U$4:$U4)=AE$2),$S4,"")</f>
        <v/>
      </c>
      <c r="AF4" s="72" t="str">
        <f>IF(AND(ISNUMBER($S4),COUNT($U$4:$U4)=AF$2),$S4,"")</f>
        <v/>
      </c>
      <c r="AG4" s="72" t="str">
        <f>IF(AND(ISNUMBER($S4),COUNT($U$4:$U4)=AG$2),$S4,"")</f>
        <v/>
      </c>
      <c r="AH4" s="72" t="str">
        <f>IF(AND(ISNUMBER($S4),COUNT($U$4:$U4)=AH$2),$S4,"")</f>
        <v/>
      </c>
      <c r="AI4" s="72" t="str">
        <f>IF(AND(ISNUMBER($S4),COUNT($U$4:$U4)=AI$2),$S4,"")</f>
        <v/>
      </c>
      <c r="AJ4" s="51" t="e">
        <f>IFERROR(IF(COUNT($U$4:$U4)&lt;&gt;AJ$2,NA(),SLOPE(X$4:X$26,$R$4:$R$26)*($R4-COUNTIF(BH$4:BH4,"Hold"))+INTERCEPT(X$4:X$26,$R$4:$R$26)),NA())</f>
        <v>#N/A</v>
      </c>
      <c r="AK4" s="51" t="e">
        <f>IFERROR(IF(COUNT($U$4:$U4)&lt;&gt;AK$2,NA(),SLOPE(Y$4:Y$26,$R$4:$R$26)*($R4-COUNTIF(BI$4:BI4,"Hold"))+INTERCEPT(Y$4:Y$26,$R$4:$R$26)),NA())</f>
        <v>#N/A</v>
      </c>
      <c r="AL4" s="51" t="e">
        <f>IFERROR(IF(COUNT($U$4:$U4)&lt;&gt;AL$2,NA(),SLOPE(Z$4:Z$26,$R$4:$R$26)*($R4-COUNTIF(BJ$4:BJ4,"Hold"))+INTERCEPT(Z$4:Z$26,$R$4:$R$26)),NA())</f>
        <v>#N/A</v>
      </c>
      <c r="AM4" s="51" t="e">
        <f>IFERROR(IF(COUNT($U$4:$U4)&lt;&gt;AM$2,NA(),SLOPE(AA$4:AA$26,$R$4:$R$26)*($R4-COUNTIF(BK$4:BK4,"Hold"))+INTERCEPT(AA$4:AA$26,$R$4:$R$26)),NA())</f>
        <v>#N/A</v>
      </c>
      <c r="AN4" s="51" t="e">
        <f>IFERROR(IF(COUNT($U$4:$U4)&lt;&gt;AN$2,NA(),SLOPE(AB$4:AB$26,$R$4:$R$26)*($R4-COUNTIF(BL$4:BL4,"Hold"))+INTERCEPT(AB$4:AB$26,$R$4:$R$26)),NA())</f>
        <v>#N/A</v>
      </c>
      <c r="AO4" s="51" t="e">
        <f>IFERROR(IF(COUNT($U$4:$U4)&lt;&gt;AO$2,NA(),SLOPE(AC$4:AC$26,$R$4:$R$26)*($R4-COUNTIF(BM$4:BM4,"Hold"))+INTERCEPT(AC$4:AC$26,$R$4:$R$26)),NA())</f>
        <v>#N/A</v>
      </c>
      <c r="AP4" s="51" t="e">
        <f>IFERROR(IF(COUNT($U$4:$U4)&lt;&gt;AP$2,NA(),SLOPE(AD$4:AD$26,$R$4:$R$26)*($R4-COUNTIF(BN$4:BN4,"Hold"))+INTERCEPT(AD$4:AD$26,$R$4:$R$26)),NA())</f>
        <v>#N/A</v>
      </c>
      <c r="AQ4" s="51" t="e">
        <f>IFERROR(IF(COUNT($U$4:$U4)&lt;&gt;AQ$2,NA(),SLOPE(AE$4:AE$26,$R$4:$R$26)*($R4-COUNTIF(BO$4:BO4,"Hold"))+INTERCEPT(AE$4:AE$26,$R$4:$R$26)),NA())</f>
        <v>#N/A</v>
      </c>
      <c r="AR4" s="51" t="e">
        <f>IFERROR(IF(COUNT($U$4:$U4)&lt;&gt;AR$2,NA(),SLOPE(AF$4:AF$26,$R$4:$R$26)*($R4-COUNTIF(BP$4:BP4,"Hold"))+INTERCEPT(AF$4:AF$26,$R$4:$R$26)),NA())</f>
        <v>#N/A</v>
      </c>
      <c r="AS4" s="51" t="e">
        <f>IFERROR(IF(COUNT($U$4:$U4)&lt;&gt;AS$2,NA(),SLOPE(AG$4:AG$26,$R$4:$R$26)*($R4-COUNTIF(BQ$4:BQ4,"Hold"))+INTERCEPT(AG$4:AG$26,$R$4:$R$26)),NA())</f>
        <v>#N/A</v>
      </c>
      <c r="AT4" s="51" t="e">
        <f>IFERROR(IF(COUNT($U$4:$U4)&lt;&gt;AT$2,NA(),SLOPE(AH$4:AH$26,$R$4:$R$26)*($R4-COUNTIF(BR$4:BR4,"Hold"))+INTERCEPT(AH$4:AH$26,$R$4:$R$26)),NA())</f>
        <v>#N/A</v>
      </c>
      <c r="AU4" s="51" t="e">
        <f>IFERROR(IF(COUNT($U$4:$U4)&lt;&gt;AU$2,NA(),SLOPE(AI$4:AI$26,$R$4:$R$26)*($R4-COUNTIF(BS$4:BS4,"Hold"))+INTERCEPT(AI$4:AI$26,$R$4:$R$26)),NA())</f>
        <v>#N/A</v>
      </c>
      <c r="AV4" s="57" t="e">
        <f>IF(AND(ISNUMBER($U4),COUNT($U$4:$U4)=AV$2),$G4,IF($H4="Hold",AV3,IF(COUNT($U$4:$U4)=AV$2,$V4+AV3,NA())))</f>
        <v>#N/A</v>
      </c>
      <c r="AW4" s="57" t="e">
        <f>IF(AND(ISNUMBER($U4),COUNT($U$4:$U4)=AW$2),$G4,IF($H4="Hold",AW3,IF(COUNT($U$4:$U4)=AW$2,$V4+AW3,NA())))</f>
        <v>#N/A</v>
      </c>
      <c r="AX4" s="57" t="e">
        <f>IF(AND(ISNUMBER($U4),COUNT($U$4:$U4)=AX$2),$G4,IF($H4="Hold",AX3,IF(COUNT($U$4:$U4)=AX$2,$V4+AX3,NA())))</f>
        <v>#N/A</v>
      </c>
      <c r="AY4" s="57" t="e">
        <f>IF(AND(ISNUMBER($U4),COUNT($U$4:$U4)=AY$2),$G4,IF($H4="Hold",AY3,IF(COUNT($U$4:$U4)=AY$2,$V4+AY3,NA())))</f>
        <v>#N/A</v>
      </c>
      <c r="AZ4" s="57" t="e">
        <f>IF(AND(ISNUMBER($U4),COUNT($U$4:$U4)=AZ$2),$G4,IF($H4="Hold",AZ3,IF(COUNT($U$4:$U4)=AZ$2,$V4+AZ3,NA())))</f>
        <v>#N/A</v>
      </c>
      <c r="BA4" s="57" t="e">
        <f>IF(AND(ISNUMBER($U4),COUNT($U$4:$U4)=BA$2),$G4,IF($H4="Hold",BA3,IF(COUNT($U$4:$U4)=BA$2,$V4+BA3,NA())))</f>
        <v>#N/A</v>
      </c>
      <c r="BB4" s="57" t="e">
        <f>IF(AND(ISNUMBER($U4),COUNT($U$4:$U4)=BB$2),$G4,IF($H4="Hold",BB3,IF(COUNT($U$4:$U4)=BB$2,$V4+BB3,NA())))</f>
        <v>#N/A</v>
      </c>
      <c r="BC4" s="57" t="e">
        <f>IF(AND(ISNUMBER($U4),COUNT($U$4:$U4)=BC$2),$G4,IF($H4="Hold",BC3,IF(COUNT($U$4:$U4)=BC$2,$V4+BC3,NA())))</f>
        <v>#N/A</v>
      </c>
      <c r="BD4" s="57" t="e">
        <f>IF(AND(ISNUMBER($U4),COUNT($U$4:$U4)=BD$2),$G4,IF($H4="Hold",BD3,IF(COUNT($U$4:$U4)=BD$2,$V4+BD3,NA())))</f>
        <v>#N/A</v>
      </c>
      <c r="BE4" s="57" t="e">
        <f>IF(AND(ISNUMBER($U4),COUNT($U$4:$U4)=BE$2),$G4,IF($H4="Hold",BE3,IF(COUNT($U$4:$U4)=BE$2,$V4+BE3,NA())))</f>
        <v>#N/A</v>
      </c>
      <c r="BF4" s="57" t="e">
        <f>IF(AND(ISNUMBER($U4),COUNT($U$4:$U4)=BF$2),$G4,IF($H4="Hold",BF3,IF(COUNT($U$4:$U4)=BF$2,$V4+BF3,NA())))</f>
        <v>#N/A</v>
      </c>
      <c r="BG4" s="57" t="e">
        <f>IF(AND(ISNUMBER($U4),COUNT($U$4:$U4)=BG$2),$G4,IF($H4="Hold",BG3,IF(COUNT($U$4:$U4)=BG$2,$V4+BG3,NA())))</f>
        <v>#N/A</v>
      </c>
      <c r="BH4" s="55" t="e">
        <f>IF(AND(COUNT($U$4:$U4)=BH$2,$H4="Hold"),"Hold",NA())</f>
        <v>#N/A</v>
      </c>
      <c r="BI4" s="55" t="e">
        <f>IF(AND(COUNT($U$4:$U4)=BI$2,$H4="Hold"),"Hold",NA())</f>
        <v>#N/A</v>
      </c>
      <c r="BJ4" s="55" t="e">
        <f>IF(AND(COUNT($U$4:$U4)=BJ$2,$H4="Hold"),"Hold",NA())</f>
        <v>#N/A</v>
      </c>
      <c r="BK4" s="55" t="e">
        <f>IF(AND(COUNT($U$4:$U4)=BK$2,$H4="Hold"),"Hold",NA())</f>
        <v>#N/A</v>
      </c>
      <c r="BL4" s="55" t="e">
        <f>IF(AND(COUNT($U$4:$U4)=BL$2,$H4="Hold"),"Hold",NA())</f>
        <v>#N/A</v>
      </c>
      <c r="BM4" s="55" t="e">
        <f>IF(AND(COUNT($U$4:$U4)=BM$2,$H4="Hold"),"Hold",NA())</f>
        <v>#N/A</v>
      </c>
      <c r="BN4" s="55" t="e">
        <f>IF(AND(COUNT($U$4:$U4)=BN$2,$H4="Hold"),"Hold",NA())</f>
        <v>#N/A</v>
      </c>
      <c r="BO4" s="55" t="e">
        <f>IF(AND(COUNT($U$4:$U4)=BO$2,$H4="Hold"),"Hold",NA())</f>
        <v>#N/A</v>
      </c>
      <c r="BP4" s="55" t="e">
        <f>IF(AND(COUNT($U$4:$U4)=BP$2,$H4="Hold"),"Hold",NA())</f>
        <v>#N/A</v>
      </c>
      <c r="BQ4" s="55" t="e">
        <f>IF(AND(COUNT($U$4:$U4)=BQ$2,$H4="Hold"),"Hold",NA())</f>
        <v>#N/A</v>
      </c>
      <c r="BR4" s="55" t="e">
        <f>IF(AND(COUNT($U$4:$U4)=BR$2,$H4="Hold"),"Hold",NA())</f>
        <v>#N/A</v>
      </c>
      <c r="BS4" s="55" t="e">
        <f>IF(AND(COUNT($U$4:$U4)=BS$2,$H4="Hold"),"Hold",NA())</f>
        <v>#N/A</v>
      </c>
    </row>
    <row r="5" spans="1:73" s="2" customFormat="1" ht="18.75" customHeight="1" thickTop="1" thickBot="1" x14ac:dyDescent="0.3">
      <c r="B5" s="21"/>
      <c r="C5" s="88"/>
      <c r="D5" s="9">
        <f>D4+2</f>
        <v>2</v>
      </c>
      <c r="E5" s="10">
        <f>E4+14</f>
        <v>42604</v>
      </c>
      <c r="F5" s="5" t="str">
        <f>IFERROR(IF(COUNT(G$4:G5)=0,"",IF(H5="Hold",F4,IF(ISNUMBER(U5),G5,F4+V5))),"")</f>
        <v/>
      </c>
      <c r="G5" s="13"/>
      <c r="H5" s="27"/>
      <c r="I5" s="17"/>
      <c r="J5" s="93"/>
      <c r="K5" s="30"/>
      <c r="L5" s="144" t="s">
        <v>12</v>
      </c>
      <c r="M5" s="144"/>
      <c r="N5" s="159"/>
      <c r="O5" s="159"/>
      <c r="P5" s="33"/>
      <c r="R5" s="46">
        <v>2</v>
      </c>
      <c r="S5" s="47" t="e">
        <f t="shared" si="0"/>
        <v>#N/A</v>
      </c>
      <c r="T5" s="47" t="s">
        <v>55</v>
      </c>
      <c r="U5" s="52" t="str">
        <f>IF(H5="30 Mins",$N$19,IF(H5="45 Mins",$N$20,IF(H5="60 Mins",$N$21,IF(H5="Alt 1",$N$22,IF(H5="Alt 2",$N$23,IF(H5="Alt 3",$N$24,IF(H5="Alt 4",$N$25,IF(H5="Alt 5",#REF!,IF(H5="Change",V4,"")))))))))</f>
        <v/>
      </c>
      <c r="V5" s="53" t="e">
        <f>IF(COUNT(U$4:U5)=0,NA(),IF(ISNUMBER(U5),U5,V4))</f>
        <v>#N/A</v>
      </c>
      <c r="W5" s="48" t="e">
        <f t="shared" si="1"/>
        <v>#N/A</v>
      </c>
      <c r="X5" s="72" t="str">
        <f>IF(AND(ISNUMBER($S5),COUNT($U$4:$U5)=X$2),$S5,"")</f>
        <v/>
      </c>
      <c r="Y5" s="72" t="str">
        <f>IF(AND(ISNUMBER($S5),COUNT($U$4:$U5)=Y$2),$S5,"")</f>
        <v/>
      </c>
      <c r="Z5" s="72" t="str">
        <f>IF(AND(ISNUMBER($S5),COUNT($U$4:$U5)=Z$2),$S5,"")</f>
        <v/>
      </c>
      <c r="AA5" s="72" t="str">
        <f>IF(AND(ISNUMBER($S5),COUNT($U$4:$U5)=AA$2),$S5,"")</f>
        <v/>
      </c>
      <c r="AB5" s="72" t="str">
        <f>IF(AND(ISNUMBER($S5),COUNT($U$4:$U5)=AB$2),$S5,"")</f>
        <v/>
      </c>
      <c r="AC5" s="72" t="str">
        <f>IF(AND(ISNUMBER($S5),COUNT($U$4:$U5)=AC$2),$S5,"")</f>
        <v/>
      </c>
      <c r="AD5" s="72" t="str">
        <f>IF(AND(ISNUMBER($S5),COUNT($U$4:$U5)=AD$2),$S5,"")</f>
        <v/>
      </c>
      <c r="AE5" s="72" t="str">
        <f>IF(AND(ISNUMBER($S5),COUNT($U$4:$U5)=AE$2),$S5,"")</f>
        <v/>
      </c>
      <c r="AF5" s="72" t="str">
        <f>IF(AND(ISNUMBER($S5),COUNT($U$4:$U5)=AF$2),$S5,"")</f>
        <v/>
      </c>
      <c r="AG5" s="72" t="str">
        <f>IF(AND(ISNUMBER($S5),COUNT($U$4:$U5)=AG$2),$S5,"")</f>
        <v/>
      </c>
      <c r="AH5" s="72" t="str">
        <f>IF(AND(ISNUMBER($S5),COUNT($U$4:$U5)=AH$2),$S5,"")</f>
        <v/>
      </c>
      <c r="AI5" s="72" t="str">
        <f>IF(AND(ISNUMBER($S5),COUNT($U$4:$U5)=AI$2),$S5,"")</f>
        <v/>
      </c>
      <c r="AJ5" s="51" t="e">
        <f>IFERROR(IF(COUNT($U$4:$U5)&lt;&gt;AJ$2,NA(),SLOPE(X$4:X$26,$R$4:$R$26)*($R5-COUNTIF(BH$4:BH5,"Hold"))+INTERCEPT(X$4:X$26,$R$4:$R$26)),NA())</f>
        <v>#N/A</v>
      </c>
      <c r="AK5" s="51" t="e">
        <f>IFERROR(IF(COUNT($U$4:$U5)&lt;&gt;AK$2,NA(),SLOPE(Y$4:Y$26,$R$4:$R$26)*($R5-COUNTIF(BI$4:BI5,"Hold"))+INTERCEPT(Y$4:Y$26,$R$4:$R$26)),NA())</f>
        <v>#N/A</v>
      </c>
      <c r="AL5" s="51" t="e">
        <f>IFERROR(IF(COUNT($U$4:$U5)&lt;&gt;AL$2,NA(),SLOPE(Z$4:Z$26,$R$4:$R$26)*($R5-COUNTIF(BJ$4:BJ5,"Hold"))+INTERCEPT(Z$4:Z$26,$R$4:$R$26)),NA())</f>
        <v>#N/A</v>
      </c>
      <c r="AM5" s="51" t="e">
        <f>IFERROR(IF(COUNT($U$4:$U5)&lt;&gt;AM$2,NA(),SLOPE(AA$4:AA$26,$R$4:$R$26)*($R5-COUNTIF(BK$4:BK5,"Hold"))+INTERCEPT(AA$4:AA$26,$R$4:$R$26)),NA())</f>
        <v>#N/A</v>
      </c>
      <c r="AN5" s="51" t="e">
        <f>IFERROR(IF(COUNT($U$4:$U5)&lt;&gt;AN$2,NA(),SLOPE(AB$4:AB$26,$R$4:$R$26)*($R5-COUNTIF(BL$4:BL5,"Hold"))+INTERCEPT(AB$4:AB$26,$R$4:$R$26)),NA())</f>
        <v>#N/A</v>
      </c>
      <c r="AO5" s="51" t="e">
        <f>IFERROR(IF(COUNT($U$4:$U5)&lt;&gt;AO$2,NA(),SLOPE(AC$4:AC$26,$R$4:$R$26)*($R5-COUNTIF(BM$4:BM5,"Hold"))+INTERCEPT(AC$4:AC$26,$R$4:$R$26)),NA())</f>
        <v>#N/A</v>
      </c>
      <c r="AP5" s="51" t="e">
        <f>IFERROR(IF(COUNT($U$4:$U5)&lt;&gt;AP$2,NA(),SLOPE(AD$4:AD$26,$R$4:$R$26)*($R5-COUNTIF(BN$4:BN5,"Hold"))+INTERCEPT(AD$4:AD$26,$R$4:$R$26)),NA())</f>
        <v>#N/A</v>
      </c>
      <c r="AQ5" s="51" t="e">
        <f>IFERROR(IF(COUNT($U$4:$U5)&lt;&gt;AQ$2,NA(),SLOPE(AE$4:AE$26,$R$4:$R$26)*($R5-COUNTIF(BO$4:BO5,"Hold"))+INTERCEPT(AE$4:AE$26,$R$4:$R$26)),NA())</f>
        <v>#N/A</v>
      </c>
      <c r="AR5" s="51" t="e">
        <f>IFERROR(IF(COUNT($U$4:$U5)&lt;&gt;AR$2,NA(),SLOPE(AF$4:AF$26,$R$4:$R$26)*($R5-COUNTIF(BP$4:BP5,"Hold"))+INTERCEPT(AF$4:AF$26,$R$4:$R$26)),NA())</f>
        <v>#N/A</v>
      </c>
      <c r="AS5" s="51" t="e">
        <f>IFERROR(IF(COUNT($U$4:$U5)&lt;&gt;AS$2,NA(),SLOPE(AG$4:AG$26,$R$4:$R$26)*($R5-COUNTIF(BQ$4:BQ5,"Hold"))+INTERCEPT(AG$4:AG$26,$R$4:$R$26)),NA())</f>
        <v>#N/A</v>
      </c>
      <c r="AT5" s="51" t="e">
        <f>IFERROR(IF(COUNT($U$4:$U5)&lt;&gt;AT$2,NA(),SLOPE(AH$4:AH$26,$R$4:$R$26)*($R5-COUNTIF(BR$4:BR5,"Hold"))+INTERCEPT(AH$4:AH$26,$R$4:$R$26)),NA())</f>
        <v>#N/A</v>
      </c>
      <c r="AU5" s="51" t="e">
        <f>IFERROR(IF(COUNT($U$4:$U5)&lt;&gt;AU$2,NA(),SLOPE(AI$4:AI$26,$R$4:$R$26)*($R5-COUNTIF(BS$4:BS5,"Hold"))+INTERCEPT(AI$4:AI$26,$R$4:$R$26)),NA())</f>
        <v>#N/A</v>
      </c>
      <c r="AV5" s="57" t="e">
        <f>IF(AND(ISNUMBER($U5),COUNT($U$4:$U5)=AV$2),$G5,IF($H5="Hold",AV4,IF(COUNT($U$4:$U5)=AV$2,$V5+AV4,NA())))</f>
        <v>#N/A</v>
      </c>
      <c r="AW5" s="57" t="e">
        <f>IF(AND(ISNUMBER($U5),COUNT($U$4:$U5)=AW$2),$G5,IF($H5="Hold",AW4,IF(COUNT($U$4:$U5)=AW$2,$V5+AW4,NA())))</f>
        <v>#N/A</v>
      </c>
      <c r="AX5" s="57" t="e">
        <f>IF(AND(ISNUMBER($U5),COUNT($U$4:$U5)=AX$2),$G5,IF($H5="Hold",AX4,IF(COUNT($U$4:$U5)=AX$2,$V5+AX4,NA())))</f>
        <v>#N/A</v>
      </c>
      <c r="AY5" s="57" t="e">
        <f>IF(AND(ISNUMBER($U5),COUNT($U$4:$U5)=AY$2),$G5,IF($H5="Hold",AY4,IF(COUNT($U$4:$U5)=AY$2,$V5+AY4,NA())))</f>
        <v>#N/A</v>
      </c>
      <c r="AZ5" s="57" t="e">
        <f>IF(AND(ISNUMBER($U5),COUNT($U$4:$U5)=AZ$2),$G5,IF($H5="Hold",AZ4,IF(COUNT($U$4:$U5)=AZ$2,$V5+AZ4,NA())))</f>
        <v>#N/A</v>
      </c>
      <c r="BA5" s="57" t="e">
        <f>IF(AND(ISNUMBER($U5),COUNT($U$4:$U5)=BA$2),$G5,IF($H5="Hold",BA4,IF(COUNT($U$4:$U5)=BA$2,$V5+BA4,NA())))</f>
        <v>#N/A</v>
      </c>
      <c r="BB5" s="57" t="e">
        <f>IF(AND(ISNUMBER($U5),COUNT($U$4:$U5)=BB$2),$G5,IF($H5="Hold",BB4,IF(COUNT($U$4:$U5)=BB$2,$V5+BB4,NA())))</f>
        <v>#N/A</v>
      </c>
      <c r="BC5" s="57" t="e">
        <f>IF(AND(ISNUMBER($U5),COUNT($U$4:$U5)=BC$2),$G5,IF($H5="Hold",BC4,IF(COUNT($U$4:$U5)=BC$2,$V5+BC4,NA())))</f>
        <v>#N/A</v>
      </c>
      <c r="BD5" s="57" t="e">
        <f>IF(AND(ISNUMBER($U5),COUNT($U$4:$U5)=BD$2),$G5,IF($H5="Hold",BD4,IF(COUNT($U$4:$U5)=BD$2,$V5+BD4,NA())))</f>
        <v>#N/A</v>
      </c>
      <c r="BE5" s="57" t="e">
        <f>IF(AND(ISNUMBER($U5),COUNT($U$4:$U5)=BE$2),$G5,IF($H5="Hold",BE4,IF(COUNT($U$4:$U5)=BE$2,$V5+BE4,NA())))</f>
        <v>#N/A</v>
      </c>
      <c r="BF5" s="57" t="e">
        <f>IF(AND(ISNUMBER($U5),COUNT($U$4:$U5)=BF$2),$G5,IF($H5="Hold",BF4,IF(COUNT($U$4:$U5)=BF$2,$V5+BF4,NA())))</f>
        <v>#N/A</v>
      </c>
      <c r="BG5" s="57" t="e">
        <f>IF(AND(ISNUMBER($U5),COUNT($U$4:$U5)=BG$2),$G5,IF($H5="Hold",BG4,IF(COUNT($U$4:$U5)=BG$2,$V5+BG4,NA())))</f>
        <v>#N/A</v>
      </c>
      <c r="BH5" s="55" t="e">
        <f>IF(AND(COUNT($U$4:$U5)=BH$2,$H5="Hold"),"Hold",NA())</f>
        <v>#N/A</v>
      </c>
      <c r="BI5" s="55" t="e">
        <f>IF(AND(COUNT($U$4:$U5)=BI$2,$H5="Hold"),"Hold",NA())</f>
        <v>#N/A</v>
      </c>
      <c r="BJ5" s="55" t="e">
        <f>IF(AND(COUNT($U$4:$U5)=BJ$2,$H5="Hold"),"Hold",NA())</f>
        <v>#N/A</v>
      </c>
      <c r="BK5" s="55" t="e">
        <f>IF(AND(COUNT($U$4:$U5)=BK$2,$H5="Hold"),"Hold",NA())</f>
        <v>#N/A</v>
      </c>
      <c r="BL5" s="55" t="e">
        <f>IF(AND(COUNT($U$4:$U5)=BL$2,$H5="Hold"),"Hold",NA())</f>
        <v>#N/A</v>
      </c>
      <c r="BM5" s="55" t="e">
        <f>IF(AND(COUNT($U$4:$U5)=BM$2,$H5="Hold"),"Hold",NA())</f>
        <v>#N/A</v>
      </c>
      <c r="BN5" s="55" t="e">
        <f>IF(AND(COUNT($U$4:$U5)=BN$2,$H5="Hold"),"Hold",NA())</f>
        <v>#N/A</v>
      </c>
      <c r="BO5" s="55" t="e">
        <f>IF(AND(COUNT($U$4:$U5)=BO$2,$H5="Hold"),"Hold",NA())</f>
        <v>#N/A</v>
      </c>
      <c r="BP5" s="55" t="e">
        <f>IF(AND(COUNT($U$4:$U5)=BP$2,$H5="Hold"),"Hold",NA())</f>
        <v>#N/A</v>
      </c>
      <c r="BQ5" s="55" t="e">
        <f>IF(AND(COUNT($U$4:$U5)=BQ$2,$H5="Hold"),"Hold",NA())</f>
        <v>#N/A</v>
      </c>
      <c r="BR5" s="55" t="e">
        <f>IF(AND(COUNT($U$4:$U5)=BR$2,$H5="Hold"),"Hold",NA())</f>
        <v>#N/A</v>
      </c>
      <c r="BS5" s="55" t="e">
        <f>IF(AND(COUNT($U$4:$U5)=BS$2,$H5="Hold"),"Hold",NA())</f>
        <v>#N/A</v>
      </c>
    </row>
    <row r="6" spans="1:73" s="94" customFormat="1" ht="18.75" customHeight="1" thickTop="1" x14ac:dyDescent="0.25">
      <c r="B6" s="22"/>
      <c r="C6" s="95"/>
      <c r="D6" s="9">
        <f t="shared" ref="D6:D26" si="2">D5+2</f>
        <v>4</v>
      </c>
      <c r="E6" s="10">
        <f t="shared" ref="E6:E26" si="3">E5+14</f>
        <v>42618</v>
      </c>
      <c r="F6" s="5" t="str">
        <f>IFERROR(IF(COUNT(G$4:G6)=0,"",IF(H6="Hold",F5,IF(ISNUMBER(U6),G6,F5+V6))),"")</f>
        <v/>
      </c>
      <c r="G6" s="13"/>
      <c r="H6" s="27"/>
      <c r="I6" s="17"/>
      <c r="J6" s="93"/>
      <c r="K6" s="34"/>
      <c r="L6" s="74"/>
      <c r="M6" s="74"/>
      <c r="N6" s="75"/>
      <c r="O6" s="75"/>
      <c r="P6" s="35"/>
      <c r="R6" s="46">
        <v>3</v>
      </c>
      <c r="S6" s="47" t="e">
        <f t="shared" si="0"/>
        <v>#N/A</v>
      </c>
      <c r="T6" s="47" t="s">
        <v>66</v>
      </c>
      <c r="U6" s="52" t="str">
        <f>IF(H6="30 Mins",$N$19,IF(H6="45 Mins",$N$20,IF(H6="60 Mins",$N$21,IF(H6="Alt 1",$N$22,IF(H6="Alt 2",$N$23,IF(H6="Alt 3",$N$24,IF(H6="Alt 4",$N$25,IF(H6="Alt 5",#REF!,IF(H6="Change",V5,"")))))))))</f>
        <v/>
      </c>
      <c r="V6" s="53" t="e">
        <f>IF(COUNT(U$4:U6)=0,NA(),IF(ISNUMBER(U6),U6,V5))</f>
        <v>#N/A</v>
      </c>
      <c r="W6" s="48" t="e">
        <f t="shared" si="1"/>
        <v>#N/A</v>
      </c>
      <c r="X6" s="72" t="str">
        <f>IF(AND(ISNUMBER($S6),COUNT($U$4:$U6)=X$2),$S6,"")</f>
        <v/>
      </c>
      <c r="Y6" s="72" t="str">
        <f>IF(AND(ISNUMBER($S6),COUNT($U$4:$U6)=Y$2),$S6,"")</f>
        <v/>
      </c>
      <c r="Z6" s="72" t="str">
        <f>IF(AND(ISNUMBER($S6),COUNT($U$4:$U6)=Z$2),$S6,"")</f>
        <v/>
      </c>
      <c r="AA6" s="72" t="str">
        <f>IF(AND(ISNUMBER($S6),COUNT($U$4:$U6)=AA$2),$S6,"")</f>
        <v/>
      </c>
      <c r="AB6" s="72" t="str">
        <f>IF(AND(ISNUMBER($S6),COUNT($U$4:$U6)=AB$2),$S6,"")</f>
        <v/>
      </c>
      <c r="AC6" s="72" t="str">
        <f>IF(AND(ISNUMBER($S6),COUNT($U$4:$U6)=AC$2),$S6,"")</f>
        <v/>
      </c>
      <c r="AD6" s="72" t="str">
        <f>IF(AND(ISNUMBER($S6),COUNT($U$4:$U6)=AD$2),$S6,"")</f>
        <v/>
      </c>
      <c r="AE6" s="72" t="str">
        <f>IF(AND(ISNUMBER($S6),COUNT($U$4:$U6)=AE$2),$S6,"")</f>
        <v/>
      </c>
      <c r="AF6" s="72" t="str">
        <f>IF(AND(ISNUMBER($S6),COUNT($U$4:$U6)=AF$2),$S6,"")</f>
        <v/>
      </c>
      <c r="AG6" s="72" t="str">
        <f>IF(AND(ISNUMBER($S6),COUNT($U$4:$U6)=AG$2),$S6,"")</f>
        <v/>
      </c>
      <c r="AH6" s="72" t="str">
        <f>IF(AND(ISNUMBER($S6),COUNT($U$4:$U6)=AH$2),$S6,"")</f>
        <v/>
      </c>
      <c r="AI6" s="72" t="str">
        <f>IF(AND(ISNUMBER($S6),COUNT($U$4:$U6)=AI$2),$S6,"")</f>
        <v/>
      </c>
      <c r="AJ6" s="51" t="e">
        <f>IFERROR(IF(COUNT($U$4:$U6)&lt;&gt;AJ$2,NA(),SLOPE(X$4:X$26,$R$4:$R$26)*($R6-COUNTIF(BH$4:BH6,"Hold"))+INTERCEPT(X$4:X$26,$R$4:$R$26)),NA())</f>
        <v>#N/A</v>
      </c>
      <c r="AK6" s="51" t="e">
        <f>IFERROR(IF(COUNT($U$4:$U6)&lt;&gt;AK$2,NA(),SLOPE(Y$4:Y$26,$R$4:$R$26)*($R6-COUNTIF(BI$4:BI6,"Hold"))+INTERCEPT(Y$4:Y$26,$R$4:$R$26)),NA())</f>
        <v>#N/A</v>
      </c>
      <c r="AL6" s="51" t="e">
        <f>IFERROR(IF(COUNT($U$4:$U6)&lt;&gt;AL$2,NA(),SLOPE(Z$4:Z$26,$R$4:$R$26)*($R6-COUNTIF(BJ$4:BJ6,"Hold"))+INTERCEPT(Z$4:Z$26,$R$4:$R$26)),NA())</f>
        <v>#N/A</v>
      </c>
      <c r="AM6" s="51" t="e">
        <f>IFERROR(IF(COUNT($U$4:$U6)&lt;&gt;AM$2,NA(),SLOPE(AA$4:AA$26,$R$4:$R$26)*($R6-COUNTIF(BK$4:BK6,"Hold"))+INTERCEPT(AA$4:AA$26,$R$4:$R$26)),NA())</f>
        <v>#N/A</v>
      </c>
      <c r="AN6" s="51" t="e">
        <f>IFERROR(IF(COUNT($U$4:$U6)&lt;&gt;AN$2,NA(),SLOPE(AB$4:AB$26,$R$4:$R$26)*($R6-COUNTIF(BL$4:BL6,"Hold"))+INTERCEPT(AB$4:AB$26,$R$4:$R$26)),NA())</f>
        <v>#N/A</v>
      </c>
      <c r="AO6" s="51" t="e">
        <f>IFERROR(IF(COUNT($U$4:$U6)&lt;&gt;AO$2,NA(),SLOPE(AC$4:AC$26,$R$4:$R$26)*($R6-COUNTIF(BM$4:BM6,"Hold"))+INTERCEPT(AC$4:AC$26,$R$4:$R$26)),NA())</f>
        <v>#N/A</v>
      </c>
      <c r="AP6" s="51" t="e">
        <f>IFERROR(IF(COUNT($U$4:$U6)&lt;&gt;AP$2,NA(),SLOPE(AD$4:AD$26,$R$4:$R$26)*($R6-COUNTIF(BN$4:BN6,"Hold"))+INTERCEPT(AD$4:AD$26,$R$4:$R$26)),NA())</f>
        <v>#N/A</v>
      </c>
      <c r="AQ6" s="51" t="e">
        <f>IFERROR(IF(COUNT($U$4:$U6)&lt;&gt;AQ$2,NA(),SLOPE(AE$4:AE$26,$R$4:$R$26)*($R6-COUNTIF(BO$4:BO6,"Hold"))+INTERCEPT(AE$4:AE$26,$R$4:$R$26)),NA())</f>
        <v>#N/A</v>
      </c>
      <c r="AR6" s="51" t="e">
        <f>IFERROR(IF(COUNT($U$4:$U6)&lt;&gt;AR$2,NA(),SLOPE(AF$4:AF$26,$R$4:$R$26)*($R6-COUNTIF(BP$4:BP6,"Hold"))+INTERCEPT(AF$4:AF$26,$R$4:$R$26)),NA())</f>
        <v>#N/A</v>
      </c>
      <c r="AS6" s="51" t="e">
        <f>IFERROR(IF(COUNT($U$4:$U6)&lt;&gt;AS$2,NA(),SLOPE(AG$4:AG$26,$R$4:$R$26)*($R6-COUNTIF(BQ$4:BQ6,"Hold"))+INTERCEPT(AG$4:AG$26,$R$4:$R$26)),NA())</f>
        <v>#N/A</v>
      </c>
      <c r="AT6" s="51" t="e">
        <f>IFERROR(IF(COUNT($U$4:$U6)&lt;&gt;AT$2,NA(),SLOPE(AH$4:AH$26,$R$4:$R$26)*($R6-COUNTIF(BR$4:BR6,"Hold"))+INTERCEPT(AH$4:AH$26,$R$4:$R$26)),NA())</f>
        <v>#N/A</v>
      </c>
      <c r="AU6" s="51" t="e">
        <f>IFERROR(IF(COUNT($U$4:$U6)&lt;&gt;AU$2,NA(),SLOPE(AI$4:AI$26,$R$4:$R$26)*($R6-COUNTIF(BS$4:BS6,"Hold"))+INTERCEPT(AI$4:AI$26,$R$4:$R$26)),NA())</f>
        <v>#N/A</v>
      </c>
      <c r="AV6" s="57" t="e">
        <f>IF(AND(ISNUMBER($U6),COUNT($U$4:$U6)=AV$2),$G6,IF($H6="Hold",AV5,IF(COUNT($U$4:$U6)=AV$2,$V6+AV5,NA())))</f>
        <v>#N/A</v>
      </c>
      <c r="AW6" s="57" t="e">
        <f>IF(AND(ISNUMBER($U6),COUNT($U$4:$U6)=AW$2),$G6,IF($H6="Hold",AW5,IF(COUNT($U$4:$U6)=AW$2,$V6+AW5,NA())))</f>
        <v>#N/A</v>
      </c>
      <c r="AX6" s="57" t="e">
        <f>IF(AND(ISNUMBER($U6),COUNT($U$4:$U6)=AX$2),$G6,IF($H6="Hold",AX5,IF(COUNT($U$4:$U6)=AX$2,$V6+AX5,NA())))</f>
        <v>#N/A</v>
      </c>
      <c r="AY6" s="57" t="e">
        <f>IF(AND(ISNUMBER($U6),COUNT($U$4:$U6)=AY$2),$G6,IF($H6="Hold",AY5,IF(COUNT($U$4:$U6)=AY$2,$V6+AY5,NA())))</f>
        <v>#N/A</v>
      </c>
      <c r="AZ6" s="57" t="e">
        <f>IF(AND(ISNUMBER($U6),COUNT($U$4:$U6)=AZ$2),$G6,IF($H6="Hold",AZ5,IF(COUNT($U$4:$U6)=AZ$2,$V6+AZ5,NA())))</f>
        <v>#N/A</v>
      </c>
      <c r="BA6" s="57" t="e">
        <f>IF(AND(ISNUMBER($U6),COUNT($U$4:$U6)=BA$2),$G6,IF($H6="Hold",BA5,IF(COUNT($U$4:$U6)=BA$2,$V6+BA5,NA())))</f>
        <v>#N/A</v>
      </c>
      <c r="BB6" s="57" t="e">
        <f>IF(AND(ISNUMBER($U6),COUNT($U$4:$U6)=BB$2),$G6,IF($H6="Hold",BB5,IF(COUNT($U$4:$U6)=BB$2,$V6+BB5,NA())))</f>
        <v>#N/A</v>
      </c>
      <c r="BC6" s="57" t="e">
        <f>IF(AND(ISNUMBER($U6),COUNT($U$4:$U6)=BC$2),$G6,IF($H6="Hold",BC5,IF(COUNT($U$4:$U6)=BC$2,$V6+BC5,NA())))</f>
        <v>#N/A</v>
      </c>
      <c r="BD6" s="57" t="e">
        <f>IF(AND(ISNUMBER($U6),COUNT($U$4:$U6)=BD$2),$G6,IF($H6="Hold",BD5,IF(COUNT($U$4:$U6)=BD$2,$V6+BD5,NA())))</f>
        <v>#N/A</v>
      </c>
      <c r="BE6" s="57" t="e">
        <f>IF(AND(ISNUMBER($U6),COUNT($U$4:$U6)=BE$2),$G6,IF($H6="Hold",BE5,IF(COUNT($U$4:$U6)=BE$2,$V6+BE5,NA())))</f>
        <v>#N/A</v>
      </c>
      <c r="BF6" s="57" t="e">
        <f>IF(AND(ISNUMBER($U6),COUNT($U$4:$U6)=BF$2),$G6,IF($H6="Hold",BF5,IF(COUNT($U$4:$U6)=BF$2,$V6+BF5,NA())))</f>
        <v>#N/A</v>
      </c>
      <c r="BG6" s="57" t="e">
        <f>IF(AND(ISNUMBER($U6),COUNT($U$4:$U6)=BG$2),$G6,IF($H6="Hold",BG5,IF(COUNT($U$4:$U6)=BG$2,$V6+BG5,NA())))</f>
        <v>#N/A</v>
      </c>
      <c r="BH6" s="55" t="e">
        <f>IF(AND(COUNT($U$4:$U6)=BH$2,$H6="Hold"),"Hold",NA())</f>
        <v>#N/A</v>
      </c>
      <c r="BI6" s="55" t="e">
        <f>IF(AND(COUNT($U$4:$U6)=BI$2,$H6="Hold"),"Hold",NA())</f>
        <v>#N/A</v>
      </c>
      <c r="BJ6" s="55" t="e">
        <f>IF(AND(COUNT($U$4:$U6)=BJ$2,$H6="Hold"),"Hold",NA())</f>
        <v>#N/A</v>
      </c>
      <c r="BK6" s="55" t="e">
        <f>IF(AND(COUNT($U$4:$U6)=BK$2,$H6="Hold"),"Hold",NA())</f>
        <v>#N/A</v>
      </c>
      <c r="BL6" s="55" t="e">
        <f>IF(AND(COUNT($U$4:$U6)=BL$2,$H6="Hold"),"Hold",NA())</f>
        <v>#N/A</v>
      </c>
      <c r="BM6" s="55" t="e">
        <f>IF(AND(COUNT($U$4:$U6)=BM$2,$H6="Hold"),"Hold",NA())</f>
        <v>#N/A</v>
      </c>
      <c r="BN6" s="55" t="e">
        <f>IF(AND(COUNT($U$4:$U6)=BN$2,$H6="Hold"),"Hold",NA())</f>
        <v>#N/A</v>
      </c>
      <c r="BO6" s="55" t="e">
        <f>IF(AND(COUNT($U$4:$U6)=BO$2,$H6="Hold"),"Hold",NA())</f>
        <v>#N/A</v>
      </c>
      <c r="BP6" s="55" t="e">
        <f>IF(AND(COUNT($U$4:$U6)=BP$2,$H6="Hold"),"Hold",NA())</f>
        <v>#N/A</v>
      </c>
      <c r="BQ6" s="55" t="e">
        <f>IF(AND(COUNT($U$4:$U6)=BQ$2,$H6="Hold"),"Hold",NA())</f>
        <v>#N/A</v>
      </c>
      <c r="BR6" s="55" t="e">
        <f>IF(AND(COUNT($U$4:$U6)=BR$2,$H6="Hold"),"Hold",NA())</f>
        <v>#N/A</v>
      </c>
      <c r="BS6" s="55" t="e">
        <f>IF(AND(COUNT($U$4:$U6)=BS$2,$H6="Hold"),"Hold",NA())</f>
        <v>#N/A</v>
      </c>
    </row>
    <row r="7" spans="1:73" s="94" customFormat="1" ht="18.75" customHeight="1" x14ac:dyDescent="0.25">
      <c r="B7" s="22"/>
      <c r="C7" s="95"/>
      <c r="D7" s="9">
        <f t="shared" si="2"/>
        <v>6</v>
      </c>
      <c r="E7" s="10">
        <f t="shared" si="3"/>
        <v>42632</v>
      </c>
      <c r="F7" s="5" t="str">
        <f>IFERROR(IF(COUNT(G$4:G7)=0,"",IF(H7="Hold",F6,IF(ISNUMBER(U7),G7,F6+V7))),"")</f>
        <v/>
      </c>
      <c r="G7" s="13"/>
      <c r="H7" s="27"/>
      <c r="I7" s="17"/>
      <c r="J7" s="93"/>
      <c r="K7" s="34"/>
      <c r="L7" s="158" t="s">
        <v>61</v>
      </c>
      <c r="M7" s="158"/>
      <c r="N7" s="158"/>
      <c r="O7" s="158"/>
      <c r="P7" s="36"/>
      <c r="R7" s="46">
        <v>4</v>
      </c>
      <c r="S7" s="47" t="e">
        <f t="shared" si="0"/>
        <v>#N/A</v>
      </c>
      <c r="T7" s="47" t="s">
        <v>67</v>
      </c>
      <c r="U7" s="52" t="str">
        <f>IF(H7="30 Mins",$N$19,IF(H7="45 Mins",$N$20,IF(H7="60 Mins",$N$21,IF(H7="Alt 1",$N$22,IF(H7="Alt 2",$N$23,IF(H7="Alt 3",$N$24,IF(H7="Alt 4",$N$25,IF(H7="Alt 5",#REF!,IF(H7="Change",V6,"")))))))))</f>
        <v/>
      </c>
      <c r="V7" s="53" t="e">
        <f>IF(COUNT(U$4:U7)=0,NA(),IF(ISNUMBER(U7),U7,V6))</f>
        <v>#N/A</v>
      </c>
      <c r="W7" s="48" t="e">
        <f t="shared" si="1"/>
        <v>#N/A</v>
      </c>
      <c r="X7" s="72" t="str">
        <f>IF(AND(ISNUMBER($S7),COUNT($U$4:$U7)=X$2),$S7,"")</f>
        <v/>
      </c>
      <c r="Y7" s="72" t="str">
        <f>IF(AND(ISNUMBER($S7),COUNT($U$4:$U7)=Y$2),$S7,"")</f>
        <v/>
      </c>
      <c r="Z7" s="72" t="str">
        <f>IF(AND(ISNUMBER($S7),COUNT($U$4:$U7)=Z$2),$S7,"")</f>
        <v/>
      </c>
      <c r="AA7" s="72" t="str">
        <f>IF(AND(ISNUMBER($S7),COUNT($U$4:$U7)=AA$2),$S7,"")</f>
        <v/>
      </c>
      <c r="AB7" s="72" t="str">
        <f>IF(AND(ISNUMBER($S7),COUNT($U$4:$U7)=AB$2),$S7,"")</f>
        <v/>
      </c>
      <c r="AC7" s="72" t="str">
        <f>IF(AND(ISNUMBER($S7),COUNT($U$4:$U7)=AC$2),$S7,"")</f>
        <v/>
      </c>
      <c r="AD7" s="72" t="str">
        <f>IF(AND(ISNUMBER($S7),COUNT($U$4:$U7)=AD$2),$S7,"")</f>
        <v/>
      </c>
      <c r="AE7" s="72" t="str">
        <f>IF(AND(ISNUMBER($S7),COUNT($U$4:$U7)=AE$2),$S7,"")</f>
        <v/>
      </c>
      <c r="AF7" s="72" t="str">
        <f>IF(AND(ISNUMBER($S7),COUNT($U$4:$U7)=AF$2),$S7,"")</f>
        <v/>
      </c>
      <c r="AG7" s="72" t="str">
        <f>IF(AND(ISNUMBER($S7),COUNT($U$4:$U7)=AG$2),$S7,"")</f>
        <v/>
      </c>
      <c r="AH7" s="72" t="str">
        <f>IF(AND(ISNUMBER($S7),COUNT($U$4:$U7)=AH$2),$S7,"")</f>
        <v/>
      </c>
      <c r="AI7" s="72" t="str">
        <f>IF(AND(ISNUMBER($S7),COUNT($U$4:$U7)=AI$2),$S7,"")</f>
        <v/>
      </c>
      <c r="AJ7" s="51" t="e">
        <f>IFERROR(IF(COUNT($U$4:$U7)&lt;&gt;AJ$2,NA(),SLOPE(X$4:X$26,$R$4:$R$26)*($R7-COUNTIF(BH$4:BH7,"Hold"))+INTERCEPT(X$4:X$26,$R$4:$R$26)),NA())</f>
        <v>#N/A</v>
      </c>
      <c r="AK7" s="51" t="e">
        <f>IFERROR(IF(COUNT($U$4:$U7)&lt;&gt;AK$2,NA(),SLOPE(Y$4:Y$26,$R$4:$R$26)*($R7-COUNTIF(BI$4:BI7,"Hold"))+INTERCEPT(Y$4:Y$26,$R$4:$R$26)),NA())</f>
        <v>#N/A</v>
      </c>
      <c r="AL7" s="51" t="e">
        <f>IFERROR(IF(COUNT($U$4:$U7)&lt;&gt;AL$2,NA(),SLOPE(Z$4:Z$26,$R$4:$R$26)*($R7-COUNTIF(BJ$4:BJ7,"Hold"))+INTERCEPT(Z$4:Z$26,$R$4:$R$26)),NA())</f>
        <v>#N/A</v>
      </c>
      <c r="AM7" s="51" t="e">
        <f>IFERROR(IF(COUNT($U$4:$U7)&lt;&gt;AM$2,NA(),SLOPE(AA$4:AA$26,$R$4:$R$26)*($R7-COUNTIF(BK$4:BK7,"Hold"))+INTERCEPT(AA$4:AA$26,$R$4:$R$26)),NA())</f>
        <v>#N/A</v>
      </c>
      <c r="AN7" s="51" t="e">
        <f>IFERROR(IF(COUNT($U$4:$U7)&lt;&gt;AN$2,NA(),SLOPE(AB$4:AB$26,$R$4:$R$26)*($R7-COUNTIF(BL$4:BL7,"Hold"))+INTERCEPT(AB$4:AB$26,$R$4:$R$26)),NA())</f>
        <v>#N/A</v>
      </c>
      <c r="AO7" s="51" t="e">
        <f>IFERROR(IF(COUNT($U$4:$U7)&lt;&gt;AO$2,NA(),SLOPE(AC$4:AC$26,$R$4:$R$26)*($R7-COUNTIF(BM$4:BM7,"Hold"))+INTERCEPT(AC$4:AC$26,$R$4:$R$26)),NA())</f>
        <v>#N/A</v>
      </c>
      <c r="AP7" s="51" t="e">
        <f>IFERROR(IF(COUNT($U$4:$U7)&lt;&gt;AP$2,NA(),SLOPE(AD$4:AD$26,$R$4:$R$26)*($R7-COUNTIF(BN$4:BN7,"Hold"))+INTERCEPT(AD$4:AD$26,$R$4:$R$26)),NA())</f>
        <v>#N/A</v>
      </c>
      <c r="AQ7" s="51" t="e">
        <f>IFERROR(IF(COUNT($U$4:$U7)&lt;&gt;AQ$2,NA(),SLOPE(AE$4:AE$26,$R$4:$R$26)*($R7-COUNTIF(BO$4:BO7,"Hold"))+INTERCEPT(AE$4:AE$26,$R$4:$R$26)),NA())</f>
        <v>#N/A</v>
      </c>
      <c r="AR7" s="51" t="e">
        <f>IFERROR(IF(COUNT($U$4:$U7)&lt;&gt;AR$2,NA(),SLOPE(AF$4:AF$26,$R$4:$R$26)*($R7-COUNTIF(BP$4:BP7,"Hold"))+INTERCEPT(AF$4:AF$26,$R$4:$R$26)),NA())</f>
        <v>#N/A</v>
      </c>
      <c r="AS7" s="51" t="e">
        <f>IFERROR(IF(COUNT($U$4:$U7)&lt;&gt;AS$2,NA(),SLOPE(AG$4:AG$26,$R$4:$R$26)*($R7-COUNTIF(BQ$4:BQ7,"Hold"))+INTERCEPT(AG$4:AG$26,$R$4:$R$26)),NA())</f>
        <v>#N/A</v>
      </c>
      <c r="AT7" s="51" t="e">
        <f>IFERROR(IF(COUNT($U$4:$U7)&lt;&gt;AT$2,NA(),SLOPE(AH$4:AH$26,$R$4:$R$26)*($R7-COUNTIF(BR$4:BR7,"Hold"))+INTERCEPT(AH$4:AH$26,$R$4:$R$26)),NA())</f>
        <v>#N/A</v>
      </c>
      <c r="AU7" s="51" t="e">
        <f>IFERROR(IF(COUNT($U$4:$U7)&lt;&gt;AU$2,NA(),SLOPE(AI$4:AI$26,$R$4:$R$26)*($R7-COUNTIF(BS$4:BS7,"Hold"))+INTERCEPT(AI$4:AI$26,$R$4:$R$26)),NA())</f>
        <v>#N/A</v>
      </c>
      <c r="AV7" s="57" t="e">
        <f>IF(AND(ISNUMBER($U7),COUNT($U$4:$U7)=AV$2),$G7,IF($H7="Hold",AV6,IF(COUNT($U$4:$U7)=AV$2,$V7+AV6,NA())))</f>
        <v>#N/A</v>
      </c>
      <c r="AW7" s="57" t="e">
        <f>IF(AND(ISNUMBER($U7),COUNT($U$4:$U7)=AW$2),$G7,IF($H7="Hold",AW6,IF(COUNT($U$4:$U7)=AW$2,$V7+AW6,NA())))</f>
        <v>#N/A</v>
      </c>
      <c r="AX7" s="57" t="e">
        <f>IF(AND(ISNUMBER($U7),COUNT($U$4:$U7)=AX$2),$G7,IF($H7="Hold",AX6,IF(COUNT($U$4:$U7)=AX$2,$V7+AX6,NA())))</f>
        <v>#N/A</v>
      </c>
      <c r="AY7" s="57" t="e">
        <f>IF(AND(ISNUMBER($U7),COUNT($U$4:$U7)=AY$2),$G7,IF($H7="Hold",AY6,IF(COUNT($U$4:$U7)=AY$2,$V7+AY6,NA())))</f>
        <v>#N/A</v>
      </c>
      <c r="AZ7" s="57" t="e">
        <f>IF(AND(ISNUMBER($U7),COUNT($U$4:$U7)=AZ$2),$G7,IF($H7="Hold",AZ6,IF(COUNT($U$4:$U7)=AZ$2,$V7+AZ6,NA())))</f>
        <v>#N/A</v>
      </c>
      <c r="BA7" s="57" t="e">
        <f>IF(AND(ISNUMBER($U7),COUNT($U$4:$U7)=BA$2),$G7,IF($H7="Hold",BA6,IF(COUNT($U$4:$U7)=BA$2,$V7+BA6,NA())))</f>
        <v>#N/A</v>
      </c>
      <c r="BB7" s="57" t="e">
        <f>IF(AND(ISNUMBER($U7),COUNT($U$4:$U7)=BB$2),$G7,IF($H7="Hold",BB6,IF(COUNT($U$4:$U7)=BB$2,$V7+BB6,NA())))</f>
        <v>#N/A</v>
      </c>
      <c r="BC7" s="57" t="e">
        <f>IF(AND(ISNUMBER($U7),COUNT($U$4:$U7)=BC$2),$G7,IF($H7="Hold",BC6,IF(COUNT($U$4:$U7)=BC$2,$V7+BC6,NA())))</f>
        <v>#N/A</v>
      </c>
      <c r="BD7" s="57" t="e">
        <f>IF(AND(ISNUMBER($U7),COUNT($U$4:$U7)=BD$2),$G7,IF($H7="Hold",BD6,IF(COUNT($U$4:$U7)=BD$2,$V7+BD6,NA())))</f>
        <v>#N/A</v>
      </c>
      <c r="BE7" s="57" t="e">
        <f>IF(AND(ISNUMBER($U7),COUNT($U$4:$U7)=BE$2),$G7,IF($H7="Hold",BE6,IF(COUNT($U$4:$U7)=BE$2,$V7+BE6,NA())))</f>
        <v>#N/A</v>
      </c>
      <c r="BF7" s="57" t="e">
        <f>IF(AND(ISNUMBER($U7),COUNT($U$4:$U7)=BF$2),$G7,IF($H7="Hold",BF6,IF(COUNT($U$4:$U7)=BF$2,$V7+BF6,NA())))</f>
        <v>#N/A</v>
      </c>
      <c r="BG7" s="57" t="e">
        <f>IF(AND(ISNUMBER($U7),COUNT($U$4:$U7)=BG$2),$G7,IF($H7="Hold",BG6,IF(COUNT($U$4:$U7)=BG$2,$V7+BG6,NA())))</f>
        <v>#N/A</v>
      </c>
      <c r="BH7" s="55" t="e">
        <f>IF(AND(COUNT($U$4:$U7)=BH$2,$H7="Hold"),"Hold",NA())</f>
        <v>#N/A</v>
      </c>
      <c r="BI7" s="55" t="e">
        <f>IF(AND(COUNT($U$4:$U7)=BI$2,$H7="Hold"),"Hold",NA())</f>
        <v>#N/A</v>
      </c>
      <c r="BJ7" s="55" t="e">
        <f>IF(AND(COUNT($U$4:$U7)=BJ$2,$H7="Hold"),"Hold",NA())</f>
        <v>#N/A</v>
      </c>
      <c r="BK7" s="55" t="e">
        <f>IF(AND(COUNT($U$4:$U7)=BK$2,$H7="Hold"),"Hold",NA())</f>
        <v>#N/A</v>
      </c>
      <c r="BL7" s="55" t="e">
        <f>IF(AND(COUNT($U$4:$U7)=BL$2,$H7="Hold"),"Hold",NA())</f>
        <v>#N/A</v>
      </c>
      <c r="BM7" s="55" t="e">
        <f>IF(AND(COUNT($U$4:$U7)=BM$2,$H7="Hold"),"Hold",NA())</f>
        <v>#N/A</v>
      </c>
      <c r="BN7" s="55" t="e">
        <f>IF(AND(COUNT($U$4:$U7)=BN$2,$H7="Hold"),"Hold",NA())</f>
        <v>#N/A</v>
      </c>
      <c r="BO7" s="55" t="e">
        <f>IF(AND(COUNT($U$4:$U7)=BO$2,$H7="Hold"),"Hold",NA())</f>
        <v>#N/A</v>
      </c>
      <c r="BP7" s="55" t="e">
        <f>IF(AND(COUNT($U$4:$U7)=BP$2,$H7="Hold"),"Hold",NA())</f>
        <v>#N/A</v>
      </c>
      <c r="BQ7" s="55" t="e">
        <f>IF(AND(COUNT($U$4:$U7)=BQ$2,$H7="Hold"),"Hold",NA())</f>
        <v>#N/A</v>
      </c>
      <c r="BR7" s="55" t="e">
        <f>IF(AND(COUNT($U$4:$U7)=BR$2,$H7="Hold"),"Hold",NA())</f>
        <v>#N/A</v>
      </c>
      <c r="BS7" s="55" t="e">
        <f>IF(AND(COUNT($U$4:$U7)=BS$2,$H7="Hold"),"Hold",NA())</f>
        <v>#N/A</v>
      </c>
    </row>
    <row r="8" spans="1:73" s="96" customFormat="1" ht="18.75" customHeight="1" thickBot="1" x14ac:dyDescent="0.3">
      <c r="B8" s="23"/>
      <c r="C8" s="95"/>
      <c r="D8" s="9">
        <f t="shared" si="2"/>
        <v>8</v>
      </c>
      <c r="E8" s="10">
        <f t="shared" si="3"/>
        <v>42646</v>
      </c>
      <c r="F8" s="5" t="str">
        <f>IFERROR(IF(COUNT(G$4:G8)=0,"",IF(H8="Hold",F7,IF(ISNUMBER(U8),G8,F7+V8))),"")</f>
        <v/>
      </c>
      <c r="G8" s="13"/>
      <c r="H8" s="27"/>
      <c r="I8" s="17"/>
      <c r="J8" s="93"/>
      <c r="K8" s="34"/>
      <c r="L8" s="143" t="s">
        <v>56</v>
      </c>
      <c r="M8" s="143"/>
      <c r="N8" s="147"/>
      <c r="O8" s="147"/>
      <c r="P8" s="37"/>
      <c r="R8" s="46">
        <v>5</v>
      </c>
      <c r="S8" s="47" t="e">
        <f t="shared" si="0"/>
        <v>#N/A</v>
      </c>
      <c r="T8" s="47" t="str">
        <f>IFERROR(IF(L22="Alternate 1","Alt 1",L22),"Alt 1")</f>
        <v>Alt 1</v>
      </c>
      <c r="U8" s="52" t="str">
        <f>IF(H8="30 Mins",$N$19,IF(H8="45 Mins",$N$20,IF(H8="60 Mins",$N$21,IF(H8="Alt 1",$N$22,IF(H8="Alt 2",$N$23,IF(H8="Alt 3",$N$24,IF(H8="Alt 4",$N$25,IF(H8="Alt 5",#REF!,IF(H8="Change",V7,"")))))))))</f>
        <v/>
      </c>
      <c r="V8" s="53" t="e">
        <f>IF(COUNT(U$4:U8)=0,NA(),IF(ISNUMBER(U8),U8,V7))</f>
        <v>#N/A</v>
      </c>
      <c r="W8" s="48" t="e">
        <f t="shared" si="1"/>
        <v>#N/A</v>
      </c>
      <c r="X8" s="72" t="str">
        <f>IF(AND(ISNUMBER($S8),COUNT($U$4:$U8)=X$2),$S8,"")</f>
        <v/>
      </c>
      <c r="Y8" s="72" t="str">
        <f>IF(AND(ISNUMBER($S8),COUNT($U$4:$U8)=Y$2),$S8,"")</f>
        <v/>
      </c>
      <c r="Z8" s="72" t="str">
        <f>IF(AND(ISNUMBER($S8),COUNT($U$4:$U8)=Z$2),$S8,"")</f>
        <v/>
      </c>
      <c r="AA8" s="72" t="str">
        <f>IF(AND(ISNUMBER($S8),COUNT($U$4:$U8)=AA$2),$S8,"")</f>
        <v/>
      </c>
      <c r="AB8" s="72" t="str">
        <f>IF(AND(ISNUMBER($S8),COUNT($U$4:$U8)=AB$2),$S8,"")</f>
        <v/>
      </c>
      <c r="AC8" s="72" t="str">
        <f>IF(AND(ISNUMBER($S8),COUNT($U$4:$U8)=AC$2),$S8,"")</f>
        <v/>
      </c>
      <c r="AD8" s="72" t="str">
        <f>IF(AND(ISNUMBER($S8),COUNT($U$4:$U8)=AD$2),$S8,"")</f>
        <v/>
      </c>
      <c r="AE8" s="72" t="str">
        <f>IF(AND(ISNUMBER($S8),COUNT($U$4:$U8)=AE$2),$S8,"")</f>
        <v/>
      </c>
      <c r="AF8" s="72" t="str">
        <f>IF(AND(ISNUMBER($S8),COUNT($U$4:$U8)=AF$2),$S8,"")</f>
        <v/>
      </c>
      <c r="AG8" s="72" t="str">
        <f>IF(AND(ISNUMBER($S8),COUNT($U$4:$U8)=AG$2),$S8,"")</f>
        <v/>
      </c>
      <c r="AH8" s="72" t="str">
        <f>IF(AND(ISNUMBER($S8),COUNT($U$4:$U8)=AH$2),$S8,"")</f>
        <v/>
      </c>
      <c r="AI8" s="72" t="str">
        <f>IF(AND(ISNUMBER($S8),COUNT($U$4:$U8)=AI$2),$S8,"")</f>
        <v/>
      </c>
      <c r="AJ8" s="51" t="e">
        <f>IFERROR(IF(COUNT($U$4:$U8)&lt;&gt;AJ$2,NA(),SLOPE(X$4:X$26,$R$4:$R$26)*($R8-COUNTIF(BH$4:BH8,"Hold"))+INTERCEPT(X$4:X$26,$R$4:$R$26)),NA())</f>
        <v>#N/A</v>
      </c>
      <c r="AK8" s="51" t="e">
        <f>IFERROR(IF(COUNT($U$4:$U8)&lt;&gt;AK$2,NA(),SLOPE(Y$4:Y$26,$R$4:$R$26)*($R8-COUNTIF(BI$4:BI8,"Hold"))+INTERCEPT(Y$4:Y$26,$R$4:$R$26)),NA())</f>
        <v>#N/A</v>
      </c>
      <c r="AL8" s="51" t="e">
        <f>IFERROR(IF(COUNT($U$4:$U8)&lt;&gt;AL$2,NA(),SLOPE(Z$4:Z$26,$R$4:$R$26)*($R8-COUNTIF(BJ$4:BJ8,"Hold"))+INTERCEPT(Z$4:Z$26,$R$4:$R$26)),NA())</f>
        <v>#N/A</v>
      </c>
      <c r="AM8" s="51" t="e">
        <f>IFERROR(IF(COUNT($U$4:$U8)&lt;&gt;AM$2,NA(),SLOPE(AA$4:AA$26,$R$4:$R$26)*($R8-COUNTIF(BK$4:BK8,"Hold"))+INTERCEPT(AA$4:AA$26,$R$4:$R$26)),NA())</f>
        <v>#N/A</v>
      </c>
      <c r="AN8" s="51" t="e">
        <f>IFERROR(IF(COUNT($U$4:$U8)&lt;&gt;AN$2,NA(),SLOPE(AB$4:AB$26,$R$4:$R$26)*($R8-COUNTIF(BL$4:BL8,"Hold"))+INTERCEPT(AB$4:AB$26,$R$4:$R$26)),NA())</f>
        <v>#N/A</v>
      </c>
      <c r="AO8" s="51" t="e">
        <f>IFERROR(IF(COUNT($U$4:$U8)&lt;&gt;AO$2,NA(),SLOPE(AC$4:AC$26,$R$4:$R$26)*($R8-COUNTIF(BM$4:BM8,"Hold"))+INTERCEPT(AC$4:AC$26,$R$4:$R$26)),NA())</f>
        <v>#N/A</v>
      </c>
      <c r="AP8" s="51" t="e">
        <f>IFERROR(IF(COUNT($U$4:$U8)&lt;&gt;AP$2,NA(),SLOPE(AD$4:AD$26,$R$4:$R$26)*($R8-COUNTIF(BN$4:BN8,"Hold"))+INTERCEPT(AD$4:AD$26,$R$4:$R$26)),NA())</f>
        <v>#N/A</v>
      </c>
      <c r="AQ8" s="51" t="e">
        <f>IFERROR(IF(COUNT($U$4:$U8)&lt;&gt;AQ$2,NA(),SLOPE(AE$4:AE$26,$R$4:$R$26)*($R8-COUNTIF(BO$4:BO8,"Hold"))+INTERCEPT(AE$4:AE$26,$R$4:$R$26)),NA())</f>
        <v>#N/A</v>
      </c>
      <c r="AR8" s="51" t="e">
        <f>IFERROR(IF(COUNT($U$4:$U8)&lt;&gt;AR$2,NA(),SLOPE(AF$4:AF$26,$R$4:$R$26)*($R8-COUNTIF(BP$4:BP8,"Hold"))+INTERCEPT(AF$4:AF$26,$R$4:$R$26)),NA())</f>
        <v>#N/A</v>
      </c>
      <c r="AS8" s="51" t="e">
        <f>IFERROR(IF(COUNT($U$4:$U8)&lt;&gt;AS$2,NA(),SLOPE(AG$4:AG$26,$R$4:$R$26)*($R8-COUNTIF(BQ$4:BQ8,"Hold"))+INTERCEPT(AG$4:AG$26,$R$4:$R$26)),NA())</f>
        <v>#N/A</v>
      </c>
      <c r="AT8" s="51" t="e">
        <f>IFERROR(IF(COUNT($U$4:$U8)&lt;&gt;AT$2,NA(),SLOPE(AH$4:AH$26,$R$4:$R$26)*($R8-COUNTIF(BR$4:BR8,"Hold"))+INTERCEPT(AH$4:AH$26,$R$4:$R$26)),NA())</f>
        <v>#N/A</v>
      </c>
      <c r="AU8" s="51" t="e">
        <f>IFERROR(IF(COUNT($U$4:$U8)&lt;&gt;AU$2,NA(),SLOPE(AI$4:AI$26,$R$4:$R$26)*($R8-COUNTIF(BS$4:BS8,"Hold"))+INTERCEPT(AI$4:AI$26,$R$4:$R$26)),NA())</f>
        <v>#N/A</v>
      </c>
      <c r="AV8" s="57" t="e">
        <f>IF(AND(ISNUMBER($U8),COUNT($U$4:$U8)=AV$2),$G8,IF($H8="Hold",AV7,IF(COUNT($U$4:$U8)=AV$2,$V8+AV7,NA())))</f>
        <v>#N/A</v>
      </c>
      <c r="AW8" s="57" t="e">
        <f>IF(AND(ISNUMBER($U8),COUNT($U$4:$U8)=AW$2),$G8,IF($H8="Hold",AW7,IF(COUNT($U$4:$U8)=AW$2,$V8+AW7,NA())))</f>
        <v>#N/A</v>
      </c>
      <c r="AX8" s="57" t="e">
        <f>IF(AND(ISNUMBER($U8),COUNT($U$4:$U8)=AX$2),$G8,IF($H8="Hold",AX7,IF(COUNT($U$4:$U8)=AX$2,$V8+AX7,NA())))</f>
        <v>#N/A</v>
      </c>
      <c r="AY8" s="57" t="e">
        <f>IF(AND(ISNUMBER($U8),COUNT($U$4:$U8)=AY$2),$G8,IF($H8="Hold",AY7,IF(COUNT($U$4:$U8)=AY$2,$V8+AY7,NA())))</f>
        <v>#N/A</v>
      </c>
      <c r="AZ8" s="57" t="e">
        <f>IF(AND(ISNUMBER($U8),COUNT($U$4:$U8)=AZ$2),$G8,IF($H8="Hold",AZ7,IF(COUNT($U$4:$U8)=AZ$2,$V8+AZ7,NA())))</f>
        <v>#N/A</v>
      </c>
      <c r="BA8" s="57" t="e">
        <f>IF(AND(ISNUMBER($U8),COUNT($U$4:$U8)=BA$2),$G8,IF($H8="Hold",BA7,IF(COUNT($U$4:$U8)=BA$2,$V8+BA7,NA())))</f>
        <v>#N/A</v>
      </c>
      <c r="BB8" s="57" t="e">
        <f>IF(AND(ISNUMBER($U8),COUNT($U$4:$U8)=BB$2),$G8,IF($H8="Hold",BB7,IF(COUNT($U$4:$U8)=BB$2,$V8+BB7,NA())))</f>
        <v>#N/A</v>
      </c>
      <c r="BC8" s="57" t="e">
        <f>IF(AND(ISNUMBER($U8),COUNT($U$4:$U8)=BC$2),$G8,IF($H8="Hold",BC7,IF(COUNT($U$4:$U8)=BC$2,$V8+BC7,NA())))</f>
        <v>#N/A</v>
      </c>
      <c r="BD8" s="57" t="e">
        <f>IF(AND(ISNUMBER($U8),COUNT($U$4:$U8)=BD$2),$G8,IF($H8="Hold",BD7,IF(COUNT($U$4:$U8)=BD$2,$V8+BD7,NA())))</f>
        <v>#N/A</v>
      </c>
      <c r="BE8" s="57" t="e">
        <f>IF(AND(ISNUMBER($U8),COUNT($U$4:$U8)=BE$2),$G8,IF($H8="Hold",BE7,IF(COUNT($U$4:$U8)=BE$2,$V8+BE7,NA())))</f>
        <v>#N/A</v>
      </c>
      <c r="BF8" s="57" t="e">
        <f>IF(AND(ISNUMBER($U8),COUNT($U$4:$U8)=BF$2),$G8,IF($H8="Hold",BF7,IF(COUNT($U$4:$U8)=BF$2,$V8+BF7,NA())))</f>
        <v>#N/A</v>
      </c>
      <c r="BG8" s="57" t="e">
        <f>IF(AND(ISNUMBER($U8),COUNT($U$4:$U8)=BG$2),$G8,IF($H8="Hold",BG7,IF(COUNT($U$4:$U8)=BG$2,$V8+BG7,NA())))</f>
        <v>#N/A</v>
      </c>
      <c r="BH8" s="55" t="e">
        <f>IF(AND(COUNT($U$4:$U8)=BH$2,$H8="Hold"),"Hold",NA())</f>
        <v>#N/A</v>
      </c>
      <c r="BI8" s="55" t="e">
        <f>IF(AND(COUNT($U$4:$U8)=BI$2,$H8="Hold"),"Hold",NA())</f>
        <v>#N/A</v>
      </c>
      <c r="BJ8" s="55" t="e">
        <f>IF(AND(COUNT($U$4:$U8)=BJ$2,$H8="Hold"),"Hold",NA())</f>
        <v>#N/A</v>
      </c>
      <c r="BK8" s="55" t="e">
        <f>IF(AND(COUNT($U$4:$U8)=BK$2,$H8="Hold"),"Hold",NA())</f>
        <v>#N/A</v>
      </c>
      <c r="BL8" s="55" t="e">
        <f>IF(AND(COUNT($U$4:$U8)=BL$2,$H8="Hold"),"Hold",NA())</f>
        <v>#N/A</v>
      </c>
      <c r="BM8" s="55" t="e">
        <f>IF(AND(COUNT($U$4:$U8)=BM$2,$H8="Hold"),"Hold",NA())</f>
        <v>#N/A</v>
      </c>
      <c r="BN8" s="55" t="e">
        <f>IF(AND(COUNT($U$4:$U8)=BN$2,$H8="Hold"),"Hold",NA())</f>
        <v>#N/A</v>
      </c>
      <c r="BO8" s="55" t="e">
        <f>IF(AND(COUNT($U$4:$U8)=BO$2,$H8="Hold"),"Hold",NA())</f>
        <v>#N/A</v>
      </c>
      <c r="BP8" s="55" t="e">
        <f>IF(AND(COUNT($U$4:$U8)=BP$2,$H8="Hold"),"Hold",NA())</f>
        <v>#N/A</v>
      </c>
      <c r="BQ8" s="55" t="e">
        <f>IF(AND(COUNT($U$4:$U8)=BQ$2,$H8="Hold"),"Hold",NA())</f>
        <v>#N/A</v>
      </c>
      <c r="BR8" s="55" t="e">
        <f>IF(AND(COUNT($U$4:$U8)=BR$2,$H8="Hold"),"Hold",NA())</f>
        <v>#N/A</v>
      </c>
      <c r="BS8" s="55" t="e">
        <f>IF(AND(COUNT($U$4:$U8)=BS$2,$H8="Hold"),"Hold",NA())</f>
        <v>#N/A</v>
      </c>
    </row>
    <row r="9" spans="1:73" s="96" customFormat="1" ht="18.75" customHeight="1" thickTop="1" x14ac:dyDescent="0.25">
      <c r="B9" s="23"/>
      <c r="C9" s="95"/>
      <c r="D9" s="9">
        <f t="shared" si="2"/>
        <v>10</v>
      </c>
      <c r="E9" s="10">
        <f t="shared" si="3"/>
        <v>42660</v>
      </c>
      <c r="F9" s="5" t="str">
        <f>IFERROR(IF(COUNT(G$4:G9)=0,"",IF(H9="Hold",F8,IF(ISNUMBER(U9),G9,F8+V9))),"")</f>
        <v/>
      </c>
      <c r="G9" s="13"/>
      <c r="H9" s="27"/>
      <c r="I9" s="17"/>
      <c r="J9" s="93"/>
      <c r="K9" s="34"/>
      <c r="L9" s="148" t="s">
        <v>63</v>
      </c>
      <c r="M9" s="148"/>
      <c r="N9" s="24"/>
      <c r="O9" s="76"/>
      <c r="P9" s="37"/>
      <c r="R9" s="46">
        <v>6</v>
      </c>
      <c r="S9" s="47" t="e">
        <f t="shared" si="0"/>
        <v>#N/A</v>
      </c>
      <c r="T9" s="47" t="str">
        <f>IFERROR(IF(L23="Alternate 2","Alt 2",L23),"Alt 2")</f>
        <v>Alt 2</v>
      </c>
      <c r="U9" s="52" t="str">
        <f>IF(H9="30 Mins",$N$19,IF(H9="45 Mins",$N$20,IF(H9="60 Mins",$N$21,IF(H9="Alt 1",$N$22,IF(H9="Alt 2",$N$23,IF(H9="Alt 3",$N$24,IF(H9="Alt 4",$N$25,IF(H9="Alt 5",#REF!,IF(H9="Change",V8,"")))))))))</f>
        <v/>
      </c>
      <c r="V9" s="53" t="e">
        <f>IF(COUNT(U$4:U9)=0,NA(),IF(ISNUMBER(U9),U9,V8))</f>
        <v>#N/A</v>
      </c>
      <c r="W9" s="48" t="e">
        <f t="shared" si="1"/>
        <v>#N/A</v>
      </c>
      <c r="X9" s="72" t="str">
        <f>IF(AND(ISNUMBER($S9),COUNT($U$4:$U9)=X$2),$S9,"")</f>
        <v/>
      </c>
      <c r="Y9" s="72" t="str">
        <f>IF(AND(ISNUMBER($S9),COUNT($U$4:$U9)=Y$2),$S9,"")</f>
        <v/>
      </c>
      <c r="Z9" s="72" t="str">
        <f>IF(AND(ISNUMBER($S9),COUNT($U$4:$U9)=Z$2),$S9,"")</f>
        <v/>
      </c>
      <c r="AA9" s="72" t="str">
        <f>IF(AND(ISNUMBER($S9),COUNT($U$4:$U9)=AA$2),$S9,"")</f>
        <v/>
      </c>
      <c r="AB9" s="72" t="str">
        <f>IF(AND(ISNUMBER($S9),COUNT($U$4:$U9)=AB$2),$S9,"")</f>
        <v/>
      </c>
      <c r="AC9" s="72" t="str">
        <f>IF(AND(ISNUMBER($S9),COUNT($U$4:$U9)=AC$2),$S9,"")</f>
        <v/>
      </c>
      <c r="AD9" s="72" t="str">
        <f>IF(AND(ISNUMBER($S9),COUNT($U$4:$U9)=AD$2),$S9,"")</f>
        <v/>
      </c>
      <c r="AE9" s="72" t="str">
        <f>IF(AND(ISNUMBER($S9),COUNT($U$4:$U9)=AE$2),$S9,"")</f>
        <v/>
      </c>
      <c r="AF9" s="72" t="str">
        <f>IF(AND(ISNUMBER($S9),COUNT($U$4:$U9)=AF$2),$S9,"")</f>
        <v/>
      </c>
      <c r="AG9" s="72" t="str">
        <f>IF(AND(ISNUMBER($S9),COUNT($U$4:$U9)=AG$2),$S9,"")</f>
        <v/>
      </c>
      <c r="AH9" s="72" t="str">
        <f>IF(AND(ISNUMBER($S9),COUNT($U$4:$U9)=AH$2),$S9,"")</f>
        <v/>
      </c>
      <c r="AI9" s="72" t="str">
        <f>IF(AND(ISNUMBER($S9),COUNT($U$4:$U9)=AI$2),$S9,"")</f>
        <v/>
      </c>
      <c r="AJ9" s="51" t="e">
        <f>IFERROR(IF(COUNT($U$4:$U9)&lt;&gt;AJ$2,NA(),SLOPE(X$4:X$26,$R$4:$R$26)*($R9-COUNTIF(BH$4:BH9,"Hold"))+INTERCEPT(X$4:X$26,$R$4:$R$26)),NA())</f>
        <v>#N/A</v>
      </c>
      <c r="AK9" s="51" t="e">
        <f>IFERROR(IF(COUNT($U$4:$U9)&lt;&gt;AK$2,NA(),SLOPE(Y$4:Y$26,$R$4:$R$26)*($R9-COUNTIF(BI$4:BI9,"Hold"))+INTERCEPT(Y$4:Y$26,$R$4:$R$26)),NA())</f>
        <v>#N/A</v>
      </c>
      <c r="AL9" s="51" t="e">
        <f>IFERROR(IF(COUNT($U$4:$U9)&lt;&gt;AL$2,NA(),SLOPE(Z$4:Z$26,$R$4:$R$26)*($R9-COUNTIF(BJ$4:BJ9,"Hold"))+INTERCEPT(Z$4:Z$26,$R$4:$R$26)),NA())</f>
        <v>#N/A</v>
      </c>
      <c r="AM9" s="51" t="e">
        <f>IFERROR(IF(COUNT($U$4:$U9)&lt;&gt;AM$2,NA(),SLOPE(AA$4:AA$26,$R$4:$R$26)*($R9-COUNTIF(BK$4:BK9,"Hold"))+INTERCEPT(AA$4:AA$26,$R$4:$R$26)),NA())</f>
        <v>#N/A</v>
      </c>
      <c r="AN9" s="51" t="e">
        <f>IFERROR(IF(COUNT($U$4:$U9)&lt;&gt;AN$2,NA(),SLOPE(AB$4:AB$26,$R$4:$R$26)*($R9-COUNTIF(BL$4:BL9,"Hold"))+INTERCEPT(AB$4:AB$26,$R$4:$R$26)),NA())</f>
        <v>#N/A</v>
      </c>
      <c r="AO9" s="51" t="e">
        <f>IFERROR(IF(COUNT($U$4:$U9)&lt;&gt;AO$2,NA(),SLOPE(AC$4:AC$26,$R$4:$R$26)*($R9-COUNTIF(BM$4:BM9,"Hold"))+INTERCEPT(AC$4:AC$26,$R$4:$R$26)),NA())</f>
        <v>#N/A</v>
      </c>
      <c r="AP9" s="51" t="e">
        <f>IFERROR(IF(COUNT($U$4:$U9)&lt;&gt;AP$2,NA(),SLOPE(AD$4:AD$26,$R$4:$R$26)*($R9-COUNTIF(BN$4:BN9,"Hold"))+INTERCEPT(AD$4:AD$26,$R$4:$R$26)),NA())</f>
        <v>#N/A</v>
      </c>
      <c r="AQ9" s="51" t="e">
        <f>IFERROR(IF(COUNT($U$4:$U9)&lt;&gt;AQ$2,NA(),SLOPE(AE$4:AE$26,$R$4:$R$26)*($R9-COUNTIF(BO$4:BO9,"Hold"))+INTERCEPT(AE$4:AE$26,$R$4:$R$26)),NA())</f>
        <v>#N/A</v>
      </c>
      <c r="AR9" s="51" t="e">
        <f>IFERROR(IF(COUNT($U$4:$U9)&lt;&gt;AR$2,NA(),SLOPE(AF$4:AF$26,$R$4:$R$26)*($R9-COUNTIF(BP$4:BP9,"Hold"))+INTERCEPT(AF$4:AF$26,$R$4:$R$26)),NA())</f>
        <v>#N/A</v>
      </c>
      <c r="AS9" s="51" t="e">
        <f>IFERROR(IF(COUNT($U$4:$U9)&lt;&gt;AS$2,NA(),SLOPE(AG$4:AG$26,$R$4:$R$26)*($R9-COUNTIF(BQ$4:BQ9,"Hold"))+INTERCEPT(AG$4:AG$26,$R$4:$R$26)),NA())</f>
        <v>#N/A</v>
      </c>
      <c r="AT9" s="51" t="e">
        <f>IFERROR(IF(COUNT($U$4:$U9)&lt;&gt;AT$2,NA(),SLOPE(AH$4:AH$26,$R$4:$R$26)*($R9-COUNTIF(BR$4:BR9,"Hold"))+INTERCEPT(AH$4:AH$26,$R$4:$R$26)),NA())</f>
        <v>#N/A</v>
      </c>
      <c r="AU9" s="51" t="e">
        <f>IFERROR(IF(COUNT($U$4:$U9)&lt;&gt;AU$2,NA(),SLOPE(AI$4:AI$26,$R$4:$R$26)*($R9-COUNTIF(BS$4:BS9,"Hold"))+INTERCEPT(AI$4:AI$26,$R$4:$R$26)),NA())</f>
        <v>#N/A</v>
      </c>
      <c r="AV9" s="57" t="e">
        <f>IF(AND(ISNUMBER($U9),COUNT($U$4:$U9)=AV$2),$G9,IF($H9="Hold",AV8,IF(COUNT($U$4:$U9)=AV$2,$V9+AV8,NA())))</f>
        <v>#N/A</v>
      </c>
      <c r="AW9" s="57" t="e">
        <f>IF(AND(ISNUMBER($U9),COUNT($U$4:$U9)=AW$2),$G9,IF($H9="Hold",AW8,IF(COUNT($U$4:$U9)=AW$2,$V9+AW8,NA())))</f>
        <v>#N/A</v>
      </c>
      <c r="AX9" s="57" t="e">
        <f>IF(AND(ISNUMBER($U9),COUNT($U$4:$U9)=AX$2),$G9,IF($H9="Hold",AX8,IF(COUNT($U$4:$U9)=AX$2,$V9+AX8,NA())))</f>
        <v>#N/A</v>
      </c>
      <c r="AY9" s="57" t="e">
        <f>IF(AND(ISNUMBER($U9),COUNT($U$4:$U9)=AY$2),$G9,IF($H9="Hold",AY8,IF(COUNT($U$4:$U9)=AY$2,$V9+AY8,NA())))</f>
        <v>#N/A</v>
      </c>
      <c r="AZ9" s="57" t="e">
        <f>IF(AND(ISNUMBER($U9),COUNT($U$4:$U9)=AZ$2),$G9,IF($H9="Hold",AZ8,IF(COUNT($U$4:$U9)=AZ$2,$V9+AZ8,NA())))</f>
        <v>#N/A</v>
      </c>
      <c r="BA9" s="57" t="e">
        <f>IF(AND(ISNUMBER($U9),COUNT($U$4:$U9)=BA$2),$G9,IF($H9="Hold",BA8,IF(COUNT($U$4:$U9)=BA$2,$V9+BA8,NA())))</f>
        <v>#N/A</v>
      </c>
      <c r="BB9" s="57" t="e">
        <f>IF(AND(ISNUMBER($U9),COUNT($U$4:$U9)=BB$2),$G9,IF($H9="Hold",BB8,IF(COUNT($U$4:$U9)=BB$2,$V9+BB8,NA())))</f>
        <v>#N/A</v>
      </c>
      <c r="BC9" s="57" t="e">
        <f>IF(AND(ISNUMBER($U9),COUNT($U$4:$U9)=BC$2),$G9,IF($H9="Hold",BC8,IF(COUNT($U$4:$U9)=BC$2,$V9+BC8,NA())))</f>
        <v>#N/A</v>
      </c>
      <c r="BD9" s="57" t="e">
        <f>IF(AND(ISNUMBER($U9),COUNT($U$4:$U9)=BD$2),$G9,IF($H9="Hold",BD8,IF(COUNT($U$4:$U9)=BD$2,$V9+BD8,NA())))</f>
        <v>#N/A</v>
      </c>
      <c r="BE9" s="57" t="e">
        <f>IF(AND(ISNUMBER($U9),COUNT($U$4:$U9)=BE$2),$G9,IF($H9="Hold",BE8,IF(COUNT($U$4:$U9)=BE$2,$V9+BE8,NA())))</f>
        <v>#N/A</v>
      </c>
      <c r="BF9" s="57" t="e">
        <f>IF(AND(ISNUMBER($U9),COUNT($U$4:$U9)=BF$2),$G9,IF($H9="Hold",BF8,IF(COUNT($U$4:$U9)=BF$2,$V9+BF8,NA())))</f>
        <v>#N/A</v>
      </c>
      <c r="BG9" s="57" t="e">
        <f>IF(AND(ISNUMBER($U9),COUNT($U$4:$U9)=BG$2),$G9,IF($H9="Hold",BG8,IF(COUNT($U$4:$U9)=BG$2,$V9+BG8,NA())))</f>
        <v>#N/A</v>
      </c>
      <c r="BH9" s="55" t="e">
        <f>IF(AND(COUNT($U$4:$U9)=BH$2,$H9="Hold"),"Hold",NA())</f>
        <v>#N/A</v>
      </c>
      <c r="BI9" s="55" t="e">
        <f>IF(AND(COUNT($U$4:$U9)=BI$2,$H9="Hold"),"Hold",NA())</f>
        <v>#N/A</v>
      </c>
      <c r="BJ9" s="55" t="e">
        <f>IF(AND(COUNT($U$4:$U9)=BJ$2,$H9="Hold"),"Hold",NA())</f>
        <v>#N/A</v>
      </c>
      <c r="BK9" s="55" t="e">
        <f>IF(AND(COUNT($U$4:$U9)=BK$2,$H9="Hold"),"Hold",NA())</f>
        <v>#N/A</v>
      </c>
      <c r="BL9" s="55" t="e">
        <f>IF(AND(COUNT($U$4:$U9)=BL$2,$H9="Hold"),"Hold",NA())</f>
        <v>#N/A</v>
      </c>
      <c r="BM9" s="55" t="e">
        <f>IF(AND(COUNT($U$4:$U9)=BM$2,$H9="Hold"),"Hold",NA())</f>
        <v>#N/A</v>
      </c>
      <c r="BN9" s="55" t="e">
        <f>IF(AND(COUNT($U$4:$U9)=BN$2,$H9="Hold"),"Hold",NA())</f>
        <v>#N/A</v>
      </c>
      <c r="BO9" s="55" t="e">
        <f>IF(AND(COUNT($U$4:$U9)=BO$2,$H9="Hold"),"Hold",NA())</f>
        <v>#N/A</v>
      </c>
      <c r="BP9" s="55" t="e">
        <f>IF(AND(COUNT($U$4:$U9)=BP$2,$H9="Hold"),"Hold",NA())</f>
        <v>#N/A</v>
      </c>
      <c r="BQ9" s="55" t="e">
        <f>IF(AND(COUNT($U$4:$U9)=BQ$2,$H9="Hold"),"Hold",NA())</f>
        <v>#N/A</v>
      </c>
      <c r="BR9" s="55" t="e">
        <f>IF(AND(COUNT($U$4:$U9)=BR$2,$H9="Hold"),"Hold",NA())</f>
        <v>#N/A</v>
      </c>
      <c r="BS9" s="55" t="e">
        <f>IF(AND(COUNT($U$4:$U9)=BS$2,$H9="Hold"),"Hold",NA())</f>
        <v>#N/A</v>
      </c>
    </row>
    <row r="10" spans="1:73" s="96" customFormat="1" ht="18.75" customHeight="1" x14ac:dyDescent="0.25">
      <c r="B10" s="23"/>
      <c r="C10" s="95"/>
      <c r="D10" s="9">
        <f t="shared" si="2"/>
        <v>12</v>
      </c>
      <c r="E10" s="10">
        <f t="shared" si="3"/>
        <v>42674</v>
      </c>
      <c r="F10" s="5" t="str">
        <f>IFERROR(IF(COUNT(G$4:G10)=0,"",IF(H10="Hold",F9,IF(ISNUMBER(U10),G10,F9+V10))),"")</f>
        <v/>
      </c>
      <c r="G10" s="13"/>
      <c r="H10" s="27"/>
      <c r="I10" s="17"/>
      <c r="J10" s="93"/>
      <c r="K10" s="34"/>
      <c r="L10" s="38"/>
      <c r="M10" s="38"/>
      <c r="N10" s="38"/>
      <c r="O10" s="38"/>
      <c r="P10" s="37"/>
      <c r="R10" s="46">
        <v>7</v>
      </c>
      <c r="S10" s="47" t="e">
        <f t="shared" si="0"/>
        <v>#N/A</v>
      </c>
      <c r="T10" s="47" t="s">
        <v>68</v>
      </c>
      <c r="U10" s="52" t="str">
        <f>IF(H10="30 Mins",$N$19,IF(H10="45 Mins",$N$20,IF(H10="60 Mins",$N$21,IF(H10="Alt 1",$N$22,IF(H10="Alt 2",$N$23,IF(H10="Alt 3",$N$24,IF(H10="Alt 4",$N$25,IF(H10="Alt 5",#REF!,IF(H10="Change",V9,"")))))))))</f>
        <v/>
      </c>
      <c r="V10" s="53" t="e">
        <f>IF(COUNT(U$4:U10)=0,NA(),IF(ISNUMBER(U10),U10,V9))</f>
        <v>#N/A</v>
      </c>
      <c r="W10" s="48" t="e">
        <f t="shared" si="1"/>
        <v>#N/A</v>
      </c>
      <c r="X10" s="72" t="str">
        <f>IF(AND(ISNUMBER($S10),COUNT($U$4:$U10)=X$2),$S10,"")</f>
        <v/>
      </c>
      <c r="Y10" s="72" t="str">
        <f>IF(AND(ISNUMBER($S10),COUNT($U$4:$U10)=Y$2),$S10,"")</f>
        <v/>
      </c>
      <c r="Z10" s="72" t="str">
        <f>IF(AND(ISNUMBER($S10),COUNT($U$4:$U10)=Z$2),$S10,"")</f>
        <v/>
      </c>
      <c r="AA10" s="72" t="str">
        <f>IF(AND(ISNUMBER($S10),COUNT($U$4:$U10)=AA$2),$S10,"")</f>
        <v/>
      </c>
      <c r="AB10" s="72" t="str">
        <f>IF(AND(ISNUMBER($S10),COUNT($U$4:$U10)=AB$2),$S10,"")</f>
        <v/>
      </c>
      <c r="AC10" s="72" t="str">
        <f>IF(AND(ISNUMBER($S10),COUNT($U$4:$U10)=AC$2),$S10,"")</f>
        <v/>
      </c>
      <c r="AD10" s="72" t="str">
        <f>IF(AND(ISNUMBER($S10),COUNT($U$4:$U10)=AD$2),$S10,"")</f>
        <v/>
      </c>
      <c r="AE10" s="72" t="str">
        <f>IF(AND(ISNUMBER($S10),COUNT($U$4:$U10)=AE$2),$S10,"")</f>
        <v/>
      </c>
      <c r="AF10" s="72" t="str">
        <f>IF(AND(ISNUMBER($S10),COUNT($U$4:$U10)=AF$2),$S10,"")</f>
        <v/>
      </c>
      <c r="AG10" s="72" t="str">
        <f>IF(AND(ISNUMBER($S10),COUNT($U$4:$U10)=AG$2),$S10,"")</f>
        <v/>
      </c>
      <c r="AH10" s="72" t="str">
        <f>IF(AND(ISNUMBER($S10),COUNT($U$4:$U10)=AH$2),$S10,"")</f>
        <v/>
      </c>
      <c r="AI10" s="72" t="str">
        <f>IF(AND(ISNUMBER($S10),COUNT($U$4:$U10)=AI$2),$S10,"")</f>
        <v/>
      </c>
      <c r="AJ10" s="51" t="e">
        <f>IFERROR(IF(COUNT($U$4:$U10)&lt;&gt;AJ$2,NA(),SLOPE(X$4:X$26,$R$4:$R$26)*($R10-COUNTIF(BH$4:BH10,"Hold"))+INTERCEPT(X$4:X$26,$R$4:$R$26)),NA())</f>
        <v>#N/A</v>
      </c>
      <c r="AK10" s="51" t="e">
        <f>IFERROR(IF(COUNT($U$4:$U10)&lt;&gt;AK$2,NA(),SLOPE(Y$4:Y$26,$R$4:$R$26)*($R10-COUNTIF(BI$4:BI10,"Hold"))+INTERCEPT(Y$4:Y$26,$R$4:$R$26)),NA())</f>
        <v>#N/A</v>
      </c>
      <c r="AL10" s="51" t="e">
        <f>IFERROR(IF(COUNT($U$4:$U10)&lt;&gt;AL$2,NA(),SLOPE(Z$4:Z$26,$R$4:$R$26)*($R10-COUNTIF(BJ$4:BJ10,"Hold"))+INTERCEPT(Z$4:Z$26,$R$4:$R$26)),NA())</f>
        <v>#N/A</v>
      </c>
      <c r="AM10" s="51" t="e">
        <f>IFERROR(IF(COUNT($U$4:$U10)&lt;&gt;AM$2,NA(),SLOPE(AA$4:AA$26,$R$4:$R$26)*($R10-COUNTIF(BK$4:BK10,"Hold"))+INTERCEPT(AA$4:AA$26,$R$4:$R$26)),NA())</f>
        <v>#N/A</v>
      </c>
      <c r="AN10" s="51" t="e">
        <f>IFERROR(IF(COUNT($U$4:$U10)&lt;&gt;AN$2,NA(),SLOPE(AB$4:AB$26,$R$4:$R$26)*($R10-COUNTIF(BL$4:BL10,"Hold"))+INTERCEPT(AB$4:AB$26,$R$4:$R$26)),NA())</f>
        <v>#N/A</v>
      </c>
      <c r="AO10" s="51" t="e">
        <f>IFERROR(IF(COUNT($U$4:$U10)&lt;&gt;AO$2,NA(),SLOPE(AC$4:AC$26,$R$4:$R$26)*($R10-COUNTIF(BM$4:BM10,"Hold"))+INTERCEPT(AC$4:AC$26,$R$4:$R$26)),NA())</f>
        <v>#N/A</v>
      </c>
      <c r="AP10" s="51" t="e">
        <f>IFERROR(IF(COUNT($U$4:$U10)&lt;&gt;AP$2,NA(),SLOPE(AD$4:AD$26,$R$4:$R$26)*($R10-COUNTIF(BN$4:BN10,"Hold"))+INTERCEPT(AD$4:AD$26,$R$4:$R$26)),NA())</f>
        <v>#N/A</v>
      </c>
      <c r="AQ10" s="51" t="e">
        <f>IFERROR(IF(COUNT($U$4:$U10)&lt;&gt;AQ$2,NA(),SLOPE(AE$4:AE$26,$R$4:$R$26)*($R10-COUNTIF(BO$4:BO10,"Hold"))+INTERCEPT(AE$4:AE$26,$R$4:$R$26)),NA())</f>
        <v>#N/A</v>
      </c>
      <c r="AR10" s="51" t="e">
        <f>IFERROR(IF(COUNT($U$4:$U10)&lt;&gt;AR$2,NA(),SLOPE(AF$4:AF$26,$R$4:$R$26)*($R10-COUNTIF(BP$4:BP10,"Hold"))+INTERCEPT(AF$4:AF$26,$R$4:$R$26)),NA())</f>
        <v>#N/A</v>
      </c>
      <c r="AS10" s="51" t="e">
        <f>IFERROR(IF(COUNT($U$4:$U10)&lt;&gt;AS$2,NA(),SLOPE(AG$4:AG$26,$R$4:$R$26)*($R10-COUNTIF(BQ$4:BQ10,"Hold"))+INTERCEPT(AG$4:AG$26,$R$4:$R$26)),NA())</f>
        <v>#N/A</v>
      </c>
      <c r="AT10" s="51" t="e">
        <f>IFERROR(IF(COUNT($U$4:$U10)&lt;&gt;AT$2,NA(),SLOPE(AH$4:AH$26,$R$4:$R$26)*($R10-COUNTIF(BR$4:BR10,"Hold"))+INTERCEPT(AH$4:AH$26,$R$4:$R$26)),NA())</f>
        <v>#N/A</v>
      </c>
      <c r="AU10" s="51" t="e">
        <f>IFERROR(IF(COUNT($U$4:$U10)&lt;&gt;AU$2,NA(),SLOPE(AI$4:AI$26,$R$4:$R$26)*($R10-COUNTIF(BS$4:BS10,"Hold"))+INTERCEPT(AI$4:AI$26,$R$4:$R$26)),NA())</f>
        <v>#N/A</v>
      </c>
      <c r="AV10" s="57" t="e">
        <f>IF(AND(ISNUMBER($U10),COUNT($U$4:$U10)=AV$2),$G10,IF($H10="Hold",AV9,IF(COUNT($U$4:$U10)=AV$2,$V10+AV9,NA())))</f>
        <v>#N/A</v>
      </c>
      <c r="AW10" s="57" t="e">
        <f>IF(AND(ISNUMBER($U10),COUNT($U$4:$U10)=AW$2),$G10,IF($H10="Hold",AW9,IF(COUNT($U$4:$U10)=AW$2,$V10+AW9,NA())))</f>
        <v>#N/A</v>
      </c>
      <c r="AX10" s="57" t="e">
        <f>IF(AND(ISNUMBER($U10),COUNT($U$4:$U10)=AX$2),$G10,IF($H10="Hold",AX9,IF(COUNT($U$4:$U10)=AX$2,$V10+AX9,NA())))</f>
        <v>#N/A</v>
      </c>
      <c r="AY10" s="57" t="e">
        <f>IF(AND(ISNUMBER($U10),COUNT($U$4:$U10)=AY$2),$G10,IF($H10="Hold",AY9,IF(COUNT($U$4:$U10)=AY$2,$V10+AY9,NA())))</f>
        <v>#N/A</v>
      </c>
      <c r="AZ10" s="57" t="e">
        <f>IF(AND(ISNUMBER($U10),COUNT($U$4:$U10)=AZ$2),$G10,IF($H10="Hold",AZ9,IF(COUNT($U$4:$U10)=AZ$2,$V10+AZ9,NA())))</f>
        <v>#N/A</v>
      </c>
      <c r="BA10" s="57" t="e">
        <f>IF(AND(ISNUMBER($U10),COUNT($U$4:$U10)=BA$2),$G10,IF($H10="Hold",BA9,IF(COUNT($U$4:$U10)=BA$2,$V10+BA9,NA())))</f>
        <v>#N/A</v>
      </c>
      <c r="BB10" s="57" t="e">
        <f>IF(AND(ISNUMBER($U10),COUNT($U$4:$U10)=BB$2),$G10,IF($H10="Hold",BB9,IF(COUNT($U$4:$U10)=BB$2,$V10+BB9,NA())))</f>
        <v>#N/A</v>
      </c>
      <c r="BC10" s="57" t="e">
        <f>IF(AND(ISNUMBER($U10),COUNT($U$4:$U10)=BC$2),$G10,IF($H10="Hold",BC9,IF(COUNT($U$4:$U10)=BC$2,$V10+BC9,NA())))</f>
        <v>#N/A</v>
      </c>
      <c r="BD10" s="57" t="e">
        <f>IF(AND(ISNUMBER($U10),COUNT($U$4:$U10)=BD$2),$G10,IF($H10="Hold",BD9,IF(COUNT($U$4:$U10)=BD$2,$V10+BD9,NA())))</f>
        <v>#N/A</v>
      </c>
      <c r="BE10" s="57" t="e">
        <f>IF(AND(ISNUMBER($U10),COUNT($U$4:$U10)=BE$2),$G10,IF($H10="Hold",BE9,IF(COUNT($U$4:$U10)=BE$2,$V10+BE9,NA())))</f>
        <v>#N/A</v>
      </c>
      <c r="BF10" s="57" t="e">
        <f>IF(AND(ISNUMBER($U10),COUNT($U$4:$U10)=BF$2),$G10,IF($H10="Hold",BF9,IF(COUNT($U$4:$U10)=BF$2,$V10+BF9,NA())))</f>
        <v>#N/A</v>
      </c>
      <c r="BG10" s="57" t="e">
        <f>IF(AND(ISNUMBER($U10),COUNT($U$4:$U10)=BG$2),$G10,IF($H10="Hold",BG9,IF(COUNT($U$4:$U10)=BG$2,$V10+BG9,NA())))</f>
        <v>#N/A</v>
      </c>
      <c r="BH10" s="55" t="e">
        <f>IF(AND(COUNT($U$4:$U10)=BH$2,$H10="Hold"),"Hold",NA())</f>
        <v>#N/A</v>
      </c>
      <c r="BI10" s="55" t="e">
        <f>IF(AND(COUNT($U$4:$U10)=BI$2,$H10="Hold"),"Hold",NA())</f>
        <v>#N/A</v>
      </c>
      <c r="BJ10" s="55" t="e">
        <f>IF(AND(COUNT($U$4:$U10)=BJ$2,$H10="Hold"),"Hold",NA())</f>
        <v>#N/A</v>
      </c>
      <c r="BK10" s="55" t="e">
        <f>IF(AND(COUNT($U$4:$U10)=BK$2,$H10="Hold"),"Hold",NA())</f>
        <v>#N/A</v>
      </c>
      <c r="BL10" s="55" t="e">
        <f>IF(AND(COUNT($U$4:$U10)=BL$2,$H10="Hold"),"Hold",NA())</f>
        <v>#N/A</v>
      </c>
      <c r="BM10" s="55" t="e">
        <f>IF(AND(COUNT($U$4:$U10)=BM$2,$H10="Hold"),"Hold",NA())</f>
        <v>#N/A</v>
      </c>
      <c r="BN10" s="55" t="e">
        <f>IF(AND(COUNT($U$4:$U10)=BN$2,$H10="Hold"),"Hold",NA())</f>
        <v>#N/A</v>
      </c>
      <c r="BO10" s="55" t="e">
        <f>IF(AND(COUNT($U$4:$U10)=BO$2,$H10="Hold"),"Hold",NA())</f>
        <v>#N/A</v>
      </c>
      <c r="BP10" s="55" t="e">
        <f>IF(AND(COUNT($U$4:$U10)=BP$2,$H10="Hold"),"Hold",NA())</f>
        <v>#N/A</v>
      </c>
      <c r="BQ10" s="55" t="e">
        <f>IF(AND(COUNT($U$4:$U10)=BQ$2,$H10="Hold"),"Hold",NA())</f>
        <v>#N/A</v>
      </c>
      <c r="BR10" s="55" t="e">
        <f>IF(AND(COUNT($U$4:$U10)=BR$2,$H10="Hold"),"Hold",NA())</f>
        <v>#N/A</v>
      </c>
      <c r="BS10" s="55" t="e">
        <f>IF(AND(COUNT($U$4:$U10)=BS$2,$H10="Hold"),"Hold",NA())</f>
        <v>#N/A</v>
      </c>
    </row>
    <row r="11" spans="1:73" s="96" customFormat="1" ht="18.75" customHeight="1" x14ac:dyDescent="0.25">
      <c r="B11" s="23"/>
      <c r="C11" s="95"/>
      <c r="D11" s="9">
        <f t="shared" si="2"/>
        <v>14</v>
      </c>
      <c r="E11" s="10">
        <f t="shared" si="3"/>
        <v>42688</v>
      </c>
      <c r="F11" s="5" t="str">
        <f>IFERROR(IF(COUNT(G$4:G11)=0,"",IF(H11="Hold",F10,IF(ISNUMBER(U11),G11,F10+V11))),"")</f>
        <v/>
      </c>
      <c r="G11" s="13"/>
      <c r="H11" s="27"/>
      <c r="I11" s="17"/>
      <c r="J11" s="93"/>
      <c r="K11" s="34"/>
      <c r="L11" s="146" t="s">
        <v>82</v>
      </c>
      <c r="M11" s="146"/>
      <c r="N11" s="146"/>
      <c r="O11" s="146"/>
      <c r="P11" s="37"/>
      <c r="R11" s="46">
        <v>8</v>
      </c>
      <c r="S11" s="47" t="e">
        <f t="shared" si="0"/>
        <v>#N/A</v>
      </c>
      <c r="T11" s="47"/>
      <c r="U11" s="52" t="str">
        <f>IF(H11="30 Mins",$N$19,IF(H11="45 Mins",$N$20,IF(H11="60 Mins",$N$21,IF(H11="Alt 1",$N$22,IF(H11="Alt 2",$N$23,IF(H11="Alt 3",$N$24,IF(H11="Alt 4",$N$25,IF(H11="Alt 5",#REF!,IF(H11="Change",V10,"")))))))))</f>
        <v/>
      </c>
      <c r="V11" s="53" t="e">
        <f>IF(COUNT(U$4:U11)=0,NA(),IF(ISNUMBER(U11),U11,V10))</f>
        <v>#N/A</v>
      </c>
      <c r="W11" s="48" t="e">
        <f t="shared" si="1"/>
        <v>#N/A</v>
      </c>
      <c r="X11" s="72" t="str">
        <f>IF(AND(ISNUMBER($S11),COUNT($U$4:$U11)=X$2),$S11,"")</f>
        <v/>
      </c>
      <c r="Y11" s="72" t="str">
        <f>IF(AND(ISNUMBER($S11),COUNT($U$4:$U11)=Y$2),$S11,"")</f>
        <v/>
      </c>
      <c r="Z11" s="72" t="str">
        <f>IF(AND(ISNUMBER($S11),COUNT($U$4:$U11)=Z$2),$S11,"")</f>
        <v/>
      </c>
      <c r="AA11" s="72" t="str">
        <f>IF(AND(ISNUMBER($S11),COUNT($U$4:$U11)=AA$2),$S11,"")</f>
        <v/>
      </c>
      <c r="AB11" s="72" t="str">
        <f>IF(AND(ISNUMBER($S11),COUNT($U$4:$U11)=AB$2),$S11,"")</f>
        <v/>
      </c>
      <c r="AC11" s="72" t="str">
        <f>IF(AND(ISNUMBER($S11),COUNT($U$4:$U11)=AC$2),$S11,"")</f>
        <v/>
      </c>
      <c r="AD11" s="72" t="str">
        <f>IF(AND(ISNUMBER($S11),COUNT($U$4:$U11)=AD$2),$S11,"")</f>
        <v/>
      </c>
      <c r="AE11" s="72" t="str">
        <f>IF(AND(ISNUMBER($S11),COUNT($U$4:$U11)=AE$2),$S11,"")</f>
        <v/>
      </c>
      <c r="AF11" s="72" t="str">
        <f>IF(AND(ISNUMBER($S11),COUNT($U$4:$U11)=AF$2),$S11,"")</f>
        <v/>
      </c>
      <c r="AG11" s="72" t="str">
        <f>IF(AND(ISNUMBER($S11),COUNT($U$4:$U11)=AG$2),$S11,"")</f>
        <v/>
      </c>
      <c r="AH11" s="72" t="str">
        <f>IF(AND(ISNUMBER($S11),COUNT($U$4:$U11)=AH$2),$S11,"")</f>
        <v/>
      </c>
      <c r="AI11" s="72" t="str">
        <f>IF(AND(ISNUMBER($S11),COUNT($U$4:$U11)=AI$2),$S11,"")</f>
        <v/>
      </c>
      <c r="AJ11" s="51" t="e">
        <f>IFERROR(IF(COUNT($U$4:$U11)&lt;&gt;AJ$2,NA(),SLOPE(X$4:X$26,$R$4:$R$26)*($R11-COUNTIF(BH$4:BH11,"Hold"))+INTERCEPT(X$4:X$26,$R$4:$R$26)),NA())</f>
        <v>#N/A</v>
      </c>
      <c r="AK11" s="51" t="e">
        <f>IFERROR(IF(COUNT($U$4:$U11)&lt;&gt;AK$2,NA(),SLOPE(Y$4:Y$26,$R$4:$R$26)*($R11-COUNTIF(BI$4:BI11,"Hold"))+INTERCEPT(Y$4:Y$26,$R$4:$R$26)),NA())</f>
        <v>#N/A</v>
      </c>
      <c r="AL11" s="51" t="e">
        <f>IFERROR(IF(COUNT($U$4:$U11)&lt;&gt;AL$2,NA(),SLOPE(Z$4:Z$26,$R$4:$R$26)*($R11-COUNTIF(BJ$4:BJ11,"Hold"))+INTERCEPT(Z$4:Z$26,$R$4:$R$26)),NA())</f>
        <v>#N/A</v>
      </c>
      <c r="AM11" s="51" t="e">
        <f>IFERROR(IF(COUNT($U$4:$U11)&lt;&gt;AM$2,NA(),SLOPE(AA$4:AA$26,$R$4:$R$26)*($R11-COUNTIF(BK$4:BK11,"Hold"))+INTERCEPT(AA$4:AA$26,$R$4:$R$26)),NA())</f>
        <v>#N/A</v>
      </c>
      <c r="AN11" s="51" t="e">
        <f>IFERROR(IF(COUNT($U$4:$U11)&lt;&gt;AN$2,NA(),SLOPE(AB$4:AB$26,$R$4:$R$26)*($R11-COUNTIF(BL$4:BL11,"Hold"))+INTERCEPT(AB$4:AB$26,$R$4:$R$26)),NA())</f>
        <v>#N/A</v>
      </c>
      <c r="AO11" s="51" t="e">
        <f>IFERROR(IF(COUNT($U$4:$U11)&lt;&gt;AO$2,NA(),SLOPE(AC$4:AC$26,$R$4:$R$26)*($R11-COUNTIF(BM$4:BM11,"Hold"))+INTERCEPT(AC$4:AC$26,$R$4:$R$26)),NA())</f>
        <v>#N/A</v>
      </c>
      <c r="AP11" s="51" t="e">
        <f>IFERROR(IF(COUNT($U$4:$U11)&lt;&gt;AP$2,NA(),SLOPE(AD$4:AD$26,$R$4:$R$26)*($R11-COUNTIF(BN$4:BN11,"Hold"))+INTERCEPT(AD$4:AD$26,$R$4:$R$26)),NA())</f>
        <v>#N/A</v>
      </c>
      <c r="AQ11" s="51" t="e">
        <f>IFERROR(IF(COUNT($U$4:$U11)&lt;&gt;AQ$2,NA(),SLOPE(AE$4:AE$26,$R$4:$R$26)*($R11-COUNTIF(BO$4:BO11,"Hold"))+INTERCEPT(AE$4:AE$26,$R$4:$R$26)),NA())</f>
        <v>#N/A</v>
      </c>
      <c r="AR11" s="51" t="e">
        <f>IFERROR(IF(COUNT($U$4:$U11)&lt;&gt;AR$2,NA(),SLOPE(AF$4:AF$26,$R$4:$R$26)*($R11-COUNTIF(BP$4:BP11,"Hold"))+INTERCEPT(AF$4:AF$26,$R$4:$R$26)),NA())</f>
        <v>#N/A</v>
      </c>
      <c r="AS11" s="51" t="e">
        <f>IFERROR(IF(COUNT($U$4:$U11)&lt;&gt;AS$2,NA(),SLOPE(AG$4:AG$26,$R$4:$R$26)*($R11-COUNTIF(BQ$4:BQ11,"Hold"))+INTERCEPT(AG$4:AG$26,$R$4:$R$26)),NA())</f>
        <v>#N/A</v>
      </c>
      <c r="AT11" s="51" t="e">
        <f>IFERROR(IF(COUNT($U$4:$U11)&lt;&gt;AT$2,NA(),SLOPE(AH$4:AH$26,$R$4:$R$26)*($R11-COUNTIF(BR$4:BR11,"Hold"))+INTERCEPT(AH$4:AH$26,$R$4:$R$26)),NA())</f>
        <v>#N/A</v>
      </c>
      <c r="AU11" s="51" t="e">
        <f>IFERROR(IF(COUNT($U$4:$U11)&lt;&gt;AU$2,NA(),SLOPE(AI$4:AI$26,$R$4:$R$26)*($R11-COUNTIF(BS$4:BS11,"Hold"))+INTERCEPT(AI$4:AI$26,$R$4:$R$26)),NA())</f>
        <v>#N/A</v>
      </c>
      <c r="AV11" s="57" t="e">
        <f>IF(AND(ISNUMBER($U11),COUNT($U$4:$U11)=AV$2),$G11,IF($H11="Hold",AV10,IF(COUNT($U$4:$U11)=AV$2,$V11+AV10,NA())))</f>
        <v>#N/A</v>
      </c>
      <c r="AW11" s="57" t="e">
        <f>IF(AND(ISNUMBER($U11),COUNT($U$4:$U11)=AW$2),$G11,IF($H11="Hold",AW10,IF(COUNT($U$4:$U11)=AW$2,$V11+AW10,NA())))</f>
        <v>#N/A</v>
      </c>
      <c r="AX11" s="57" t="e">
        <f>IF(AND(ISNUMBER($U11),COUNT($U$4:$U11)=AX$2),$G11,IF($H11="Hold",AX10,IF(COUNT($U$4:$U11)=AX$2,$V11+AX10,NA())))</f>
        <v>#N/A</v>
      </c>
      <c r="AY11" s="57" t="e">
        <f>IF(AND(ISNUMBER($U11),COUNT($U$4:$U11)=AY$2),$G11,IF($H11="Hold",AY10,IF(COUNT($U$4:$U11)=AY$2,$V11+AY10,NA())))</f>
        <v>#N/A</v>
      </c>
      <c r="AZ11" s="57" t="e">
        <f>IF(AND(ISNUMBER($U11),COUNT($U$4:$U11)=AZ$2),$G11,IF($H11="Hold",AZ10,IF(COUNT($U$4:$U11)=AZ$2,$V11+AZ10,NA())))</f>
        <v>#N/A</v>
      </c>
      <c r="BA11" s="57" t="e">
        <f>IF(AND(ISNUMBER($U11),COUNT($U$4:$U11)=BA$2),$G11,IF($H11="Hold",BA10,IF(COUNT($U$4:$U11)=BA$2,$V11+BA10,NA())))</f>
        <v>#N/A</v>
      </c>
      <c r="BB11" s="57" t="e">
        <f>IF(AND(ISNUMBER($U11),COUNT($U$4:$U11)=BB$2),$G11,IF($H11="Hold",BB10,IF(COUNT($U$4:$U11)=BB$2,$V11+BB10,NA())))</f>
        <v>#N/A</v>
      </c>
      <c r="BC11" s="57" t="e">
        <f>IF(AND(ISNUMBER($U11),COUNT($U$4:$U11)=BC$2),$G11,IF($H11="Hold",BC10,IF(COUNT($U$4:$U11)=BC$2,$V11+BC10,NA())))</f>
        <v>#N/A</v>
      </c>
      <c r="BD11" s="57" t="e">
        <f>IF(AND(ISNUMBER($U11),COUNT($U$4:$U11)=BD$2),$G11,IF($H11="Hold",BD10,IF(COUNT($U$4:$U11)=BD$2,$V11+BD10,NA())))</f>
        <v>#N/A</v>
      </c>
      <c r="BE11" s="57" t="e">
        <f>IF(AND(ISNUMBER($U11),COUNT($U$4:$U11)=BE$2),$G11,IF($H11="Hold",BE10,IF(COUNT($U$4:$U11)=BE$2,$V11+BE10,NA())))</f>
        <v>#N/A</v>
      </c>
      <c r="BF11" s="57" t="e">
        <f>IF(AND(ISNUMBER($U11),COUNT($U$4:$U11)=BF$2),$G11,IF($H11="Hold",BF10,IF(COUNT($U$4:$U11)=BF$2,$V11+BF10,NA())))</f>
        <v>#N/A</v>
      </c>
      <c r="BG11" s="57" t="e">
        <f>IF(AND(ISNUMBER($U11),COUNT($U$4:$U11)=BG$2),$G11,IF($H11="Hold",BG10,IF(COUNT($U$4:$U11)=BG$2,$V11+BG10,NA())))</f>
        <v>#N/A</v>
      </c>
      <c r="BH11" s="55" t="e">
        <f>IF(AND(COUNT($U$4:$U11)=BH$2,$H11="Hold"),"Hold",NA())</f>
        <v>#N/A</v>
      </c>
      <c r="BI11" s="55" t="e">
        <f>IF(AND(COUNT($U$4:$U11)=BI$2,$H11="Hold"),"Hold",NA())</f>
        <v>#N/A</v>
      </c>
      <c r="BJ11" s="55" t="e">
        <f>IF(AND(COUNT($U$4:$U11)=BJ$2,$H11="Hold"),"Hold",NA())</f>
        <v>#N/A</v>
      </c>
      <c r="BK11" s="55" t="e">
        <f>IF(AND(COUNT($U$4:$U11)=BK$2,$H11="Hold"),"Hold",NA())</f>
        <v>#N/A</v>
      </c>
      <c r="BL11" s="55" t="e">
        <f>IF(AND(COUNT($U$4:$U11)=BL$2,$H11="Hold"),"Hold",NA())</f>
        <v>#N/A</v>
      </c>
      <c r="BM11" s="55" t="e">
        <f>IF(AND(COUNT($U$4:$U11)=BM$2,$H11="Hold"),"Hold",NA())</f>
        <v>#N/A</v>
      </c>
      <c r="BN11" s="55" t="e">
        <f>IF(AND(COUNT($U$4:$U11)=BN$2,$H11="Hold"),"Hold",NA())</f>
        <v>#N/A</v>
      </c>
      <c r="BO11" s="55" t="e">
        <f>IF(AND(COUNT($U$4:$U11)=BO$2,$H11="Hold"),"Hold",NA())</f>
        <v>#N/A</v>
      </c>
      <c r="BP11" s="55" t="e">
        <f>IF(AND(COUNT($U$4:$U11)=BP$2,$H11="Hold"),"Hold",NA())</f>
        <v>#N/A</v>
      </c>
      <c r="BQ11" s="55" t="e">
        <f>IF(AND(COUNT($U$4:$U11)=BQ$2,$H11="Hold"),"Hold",NA())</f>
        <v>#N/A</v>
      </c>
      <c r="BR11" s="55" t="e">
        <f>IF(AND(COUNT($U$4:$U11)=BR$2,$H11="Hold"),"Hold",NA())</f>
        <v>#N/A</v>
      </c>
      <c r="BS11" s="55" t="e">
        <f>IF(AND(COUNT($U$4:$U11)=BS$2,$H11="Hold"),"Hold",NA())</f>
        <v>#N/A</v>
      </c>
    </row>
    <row r="12" spans="1:73" s="96" customFormat="1" ht="18.75" customHeight="1" x14ac:dyDescent="0.25">
      <c r="B12" s="23"/>
      <c r="C12" s="95"/>
      <c r="D12" s="9">
        <f t="shared" si="2"/>
        <v>16</v>
      </c>
      <c r="E12" s="10">
        <f t="shared" si="3"/>
        <v>42702</v>
      </c>
      <c r="F12" s="5" t="str">
        <f>IFERROR(IF(COUNT(G$4:G12)=0,"",IF(H12="Hold",F11,IF(ISNUMBER(U12),G12,F11+V12))),"")</f>
        <v/>
      </c>
      <c r="G12" s="13"/>
      <c r="H12" s="27"/>
      <c r="I12" s="17"/>
      <c r="J12" s="93"/>
      <c r="K12" s="34"/>
      <c r="L12" s="124"/>
      <c r="M12" s="124"/>
      <c r="N12" s="132" t="s">
        <v>83</v>
      </c>
      <c r="O12" s="132" t="s">
        <v>84</v>
      </c>
      <c r="P12" s="37"/>
      <c r="R12" s="46">
        <v>9</v>
      </c>
      <c r="S12" s="47" t="e">
        <f t="shared" si="0"/>
        <v>#N/A</v>
      </c>
      <c r="T12" s="47" t="str">
        <f>IF(ISNUMBER(N25),"Alt 4","")</f>
        <v/>
      </c>
      <c r="U12" s="52" t="str">
        <f>IF(H12="30 Mins",$N$19,IF(H12="45 Mins",$N$20,IF(H12="60 Mins",$N$21,IF(H12="Alt 1",$N$22,IF(H12="Alt 2",$N$23,IF(H12="Alt 3",$N$24,IF(H12="Alt 4",$N$25,IF(H12="Alt 5",#REF!,IF(H12="Change",V11,"")))))))))</f>
        <v/>
      </c>
      <c r="V12" s="53" t="e">
        <f>IF(COUNT(U$4:U12)=0,NA(),IF(ISNUMBER(U12),U12,V11))</f>
        <v>#N/A</v>
      </c>
      <c r="W12" s="48" t="e">
        <f t="shared" si="1"/>
        <v>#N/A</v>
      </c>
      <c r="X12" s="72" t="str">
        <f>IF(AND(ISNUMBER($S12),COUNT($U$4:$U12)=X$2),$S12,"")</f>
        <v/>
      </c>
      <c r="Y12" s="72" t="str">
        <f>IF(AND(ISNUMBER($S12),COUNT($U$4:$U12)=Y$2),$S12,"")</f>
        <v/>
      </c>
      <c r="Z12" s="72" t="str">
        <f>IF(AND(ISNUMBER($S12),COUNT($U$4:$U12)=Z$2),$S12,"")</f>
        <v/>
      </c>
      <c r="AA12" s="72" t="str">
        <f>IF(AND(ISNUMBER($S12),COUNT($U$4:$U12)=AA$2),$S12,"")</f>
        <v/>
      </c>
      <c r="AB12" s="72" t="str">
        <f>IF(AND(ISNUMBER($S12),COUNT($U$4:$U12)=AB$2),$S12,"")</f>
        <v/>
      </c>
      <c r="AC12" s="72" t="str">
        <f>IF(AND(ISNUMBER($S12),COUNT($U$4:$U12)=AC$2),$S12,"")</f>
        <v/>
      </c>
      <c r="AD12" s="72" t="str">
        <f>IF(AND(ISNUMBER($S12),COUNT($U$4:$U12)=AD$2),$S12,"")</f>
        <v/>
      </c>
      <c r="AE12" s="72" t="str">
        <f>IF(AND(ISNUMBER($S12),COUNT($U$4:$U12)=AE$2),$S12,"")</f>
        <v/>
      </c>
      <c r="AF12" s="72" t="str">
        <f>IF(AND(ISNUMBER($S12),COUNT($U$4:$U12)=AF$2),$S12,"")</f>
        <v/>
      </c>
      <c r="AG12" s="72" t="str">
        <f>IF(AND(ISNUMBER($S12),COUNT($U$4:$U12)=AG$2),$S12,"")</f>
        <v/>
      </c>
      <c r="AH12" s="72" t="str">
        <f>IF(AND(ISNUMBER($S12),COUNT($U$4:$U12)=AH$2),$S12,"")</f>
        <v/>
      </c>
      <c r="AI12" s="72" t="str">
        <f>IF(AND(ISNUMBER($S12),COUNT($U$4:$U12)=AI$2),$S12,"")</f>
        <v/>
      </c>
      <c r="AJ12" s="51" t="e">
        <f>IFERROR(IF(COUNT($U$4:$U12)&lt;&gt;AJ$2,NA(),SLOPE(X$4:X$26,$R$4:$R$26)*($R12-COUNTIF(BH$4:BH12,"Hold"))+INTERCEPT(X$4:X$26,$R$4:$R$26)),NA())</f>
        <v>#N/A</v>
      </c>
      <c r="AK12" s="51" t="e">
        <f>IFERROR(IF(COUNT($U$4:$U12)&lt;&gt;AK$2,NA(),SLOPE(Y$4:Y$26,$R$4:$R$26)*($R12-COUNTIF(BI$4:BI12,"Hold"))+INTERCEPT(Y$4:Y$26,$R$4:$R$26)),NA())</f>
        <v>#N/A</v>
      </c>
      <c r="AL12" s="51" t="e">
        <f>IFERROR(IF(COUNT($U$4:$U12)&lt;&gt;AL$2,NA(),SLOPE(Z$4:Z$26,$R$4:$R$26)*($R12-COUNTIF(BJ$4:BJ12,"Hold"))+INTERCEPT(Z$4:Z$26,$R$4:$R$26)),NA())</f>
        <v>#N/A</v>
      </c>
      <c r="AM12" s="51" t="e">
        <f>IFERROR(IF(COUNT($U$4:$U12)&lt;&gt;AM$2,NA(),SLOPE(AA$4:AA$26,$R$4:$R$26)*($R12-COUNTIF(BK$4:BK12,"Hold"))+INTERCEPT(AA$4:AA$26,$R$4:$R$26)),NA())</f>
        <v>#N/A</v>
      </c>
      <c r="AN12" s="51" t="e">
        <f>IFERROR(IF(COUNT($U$4:$U12)&lt;&gt;AN$2,NA(),SLOPE(AB$4:AB$26,$R$4:$R$26)*($R12-COUNTIF(BL$4:BL12,"Hold"))+INTERCEPT(AB$4:AB$26,$R$4:$R$26)),NA())</f>
        <v>#N/A</v>
      </c>
      <c r="AO12" s="51" t="e">
        <f>IFERROR(IF(COUNT($U$4:$U12)&lt;&gt;AO$2,NA(),SLOPE(AC$4:AC$26,$R$4:$R$26)*($R12-COUNTIF(BM$4:BM12,"Hold"))+INTERCEPT(AC$4:AC$26,$R$4:$R$26)),NA())</f>
        <v>#N/A</v>
      </c>
      <c r="AP12" s="51" t="e">
        <f>IFERROR(IF(COUNT($U$4:$U12)&lt;&gt;AP$2,NA(),SLOPE(AD$4:AD$26,$R$4:$R$26)*($R12-COUNTIF(BN$4:BN12,"Hold"))+INTERCEPT(AD$4:AD$26,$R$4:$R$26)),NA())</f>
        <v>#N/A</v>
      </c>
      <c r="AQ12" s="51" t="e">
        <f>IFERROR(IF(COUNT($U$4:$U12)&lt;&gt;AQ$2,NA(),SLOPE(AE$4:AE$26,$R$4:$R$26)*($R12-COUNTIF(BO$4:BO12,"Hold"))+INTERCEPT(AE$4:AE$26,$R$4:$R$26)),NA())</f>
        <v>#N/A</v>
      </c>
      <c r="AR12" s="51" t="e">
        <f>IFERROR(IF(COUNT($U$4:$U12)&lt;&gt;AR$2,NA(),SLOPE(AF$4:AF$26,$R$4:$R$26)*($R12-COUNTIF(BP$4:BP12,"Hold"))+INTERCEPT(AF$4:AF$26,$R$4:$R$26)),NA())</f>
        <v>#N/A</v>
      </c>
      <c r="AS12" s="51" t="e">
        <f>IFERROR(IF(COUNT($U$4:$U12)&lt;&gt;AS$2,NA(),SLOPE(AG$4:AG$26,$R$4:$R$26)*($R12-COUNTIF(BQ$4:BQ12,"Hold"))+INTERCEPT(AG$4:AG$26,$R$4:$R$26)),NA())</f>
        <v>#N/A</v>
      </c>
      <c r="AT12" s="51" t="e">
        <f>IFERROR(IF(COUNT($U$4:$U12)&lt;&gt;AT$2,NA(),SLOPE(AH$4:AH$26,$R$4:$R$26)*($R12-COUNTIF(BR$4:BR12,"Hold"))+INTERCEPT(AH$4:AH$26,$R$4:$R$26)),NA())</f>
        <v>#N/A</v>
      </c>
      <c r="AU12" s="51" t="e">
        <f>IFERROR(IF(COUNT($U$4:$U12)&lt;&gt;AU$2,NA(),SLOPE(AI$4:AI$26,$R$4:$R$26)*($R12-COUNTIF(BS$4:BS12,"Hold"))+INTERCEPT(AI$4:AI$26,$R$4:$R$26)),NA())</f>
        <v>#N/A</v>
      </c>
      <c r="AV12" s="57" t="e">
        <f>IF(AND(ISNUMBER($U12),COUNT($U$4:$U12)=AV$2),$G12,IF($H12="Hold",AV11,IF(COUNT($U$4:$U12)=AV$2,$V12+AV11,NA())))</f>
        <v>#N/A</v>
      </c>
      <c r="AW12" s="57" t="e">
        <f>IF(AND(ISNUMBER($U12),COUNT($U$4:$U12)=AW$2),$G12,IF($H12="Hold",AW11,IF(COUNT($U$4:$U12)=AW$2,$V12+AW11,NA())))</f>
        <v>#N/A</v>
      </c>
      <c r="AX12" s="57" t="e">
        <f>IF(AND(ISNUMBER($U12),COUNT($U$4:$U12)=AX$2),$G12,IF($H12="Hold",AX11,IF(COUNT($U$4:$U12)=AX$2,$V12+AX11,NA())))</f>
        <v>#N/A</v>
      </c>
      <c r="AY12" s="57" t="e">
        <f>IF(AND(ISNUMBER($U12),COUNT($U$4:$U12)=AY$2),$G12,IF($H12="Hold",AY11,IF(COUNT($U$4:$U12)=AY$2,$V12+AY11,NA())))</f>
        <v>#N/A</v>
      </c>
      <c r="AZ12" s="57" t="e">
        <f>IF(AND(ISNUMBER($U12),COUNT($U$4:$U12)=AZ$2),$G12,IF($H12="Hold",AZ11,IF(COUNT($U$4:$U12)=AZ$2,$V12+AZ11,NA())))</f>
        <v>#N/A</v>
      </c>
      <c r="BA12" s="57" t="e">
        <f>IF(AND(ISNUMBER($U12),COUNT($U$4:$U12)=BA$2),$G12,IF($H12="Hold",BA11,IF(COUNT($U$4:$U12)=BA$2,$V12+BA11,NA())))</f>
        <v>#N/A</v>
      </c>
      <c r="BB12" s="57" t="e">
        <f>IF(AND(ISNUMBER($U12),COUNT($U$4:$U12)=BB$2),$G12,IF($H12="Hold",BB11,IF(COUNT($U$4:$U12)=BB$2,$V12+BB11,NA())))</f>
        <v>#N/A</v>
      </c>
      <c r="BC12" s="57" t="e">
        <f>IF(AND(ISNUMBER($U12),COUNT($U$4:$U12)=BC$2),$G12,IF($H12="Hold",BC11,IF(COUNT($U$4:$U12)=BC$2,$V12+BC11,NA())))</f>
        <v>#N/A</v>
      </c>
      <c r="BD12" s="57" t="e">
        <f>IF(AND(ISNUMBER($U12),COUNT($U$4:$U12)=BD$2),$G12,IF($H12="Hold",BD11,IF(COUNT($U$4:$U12)=BD$2,$V12+BD11,NA())))</f>
        <v>#N/A</v>
      </c>
      <c r="BE12" s="57" t="e">
        <f>IF(AND(ISNUMBER($U12),COUNT($U$4:$U12)=BE$2),$G12,IF($H12="Hold",BE11,IF(COUNT($U$4:$U12)=BE$2,$V12+BE11,NA())))</f>
        <v>#N/A</v>
      </c>
      <c r="BF12" s="57" t="e">
        <f>IF(AND(ISNUMBER($U12),COUNT($U$4:$U12)=BF$2),$G12,IF($H12="Hold",BF11,IF(COUNT($U$4:$U12)=BF$2,$V12+BF11,NA())))</f>
        <v>#N/A</v>
      </c>
      <c r="BG12" s="57" t="e">
        <f>IF(AND(ISNUMBER($U12),COUNT($U$4:$U12)=BG$2),$G12,IF($H12="Hold",BG11,IF(COUNT($U$4:$U12)=BG$2,$V12+BG11,NA())))</f>
        <v>#N/A</v>
      </c>
      <c r="BH12" s="55" t="e">
        <f>IF(AND(COUNT($U$4:$U12)=BH$2,$H12="Hold"),"Hold",NA())</f>
        <v>#N/A</v>
      </c>
      <c r="BI12" s="55" t="e">
        <f>IF(AND(COUNT($U$4:$U12)=BI$2,$H12="Hold"),"Hold",NA())</f>
        <v>#N/A</v>
      </c>
      <c r="BJ12" s="55" t="e">
        <f>IF(AND(COUNT($U$4:$U12)=BJ$2,$H12="Hold"),"Hold",NA())</f>
        <v>#N/A</v>
      </c>
      <c r="BK12" s="55" t="e">
        <f>IF(AND(COUNT($U$4:$U12)=BK$2,$H12="Hold"),"Hold",NA())</f>
        <v>#N/A</v>
      </c>
      <c r="BL12" s="55" t="e">
        <f>IF(AND(COUNT($U$4:$U12)=BL$2,$H12="Hold"),"Hold",NA())</f>
        <v>#N/A</v>
      </c>
      <c r="BM12" s="55" t="e">
        <f>IF(AND(COUNT($U$4:$U12)=BM$2,$H12="Hold"),"Hold",NA())</f>
        <v>#N/A</v>
      </c>
      <c r="BN12" s="55" t="e">
        <f>IF(AND(COUNT($U$4:$U12)=BN$2,$H12="Hold"),"Hold",NA())</f>
        <v>#N/A</v>
      </c>
      <c r="BO12" s="55" t="e">
        <f>IF(AND(COUNT($U$4:$U12)=BO$2,$H12="Hold"),"Hold",NA())</f>
        <v>#N/A</v>
      </c>
      <c r="BP12" s="55" t="e">
        <f>IF(AND(COUNT($U$4:$U12)=BP$2,$H12="Hold"),"Hold",NA())</f>
        <v>#N/A</v>
      </c>
      <c r="BQ12" s="55" t="e">
        <f>IF(AND(COUNT($U$4:$U12)=BQ$2,$H12="Hold"),"Hold",NA())</f>
        <v>#N/A</v>
      </c>
      <c r="BR12" s="55" t="e">
        <f>IF(AND(COUNT($U$4:$U12)=BR$2,$H12="Hold"),"Hold",NA())</f>
        <v>#N/A</v>
      </c>
      <c r="BS12" s="55" t="e">
        <f>IF(AND(COUNT($U$4:$U12)=BS$2,$H12="Hold"),"Hold",NA())</f>
        <v>#N/A</v>
      </c>
    </row>
    <row r="13" spans="1:73" s="96" customFormat="1" ht="18.75" customHeight="1" thickBot="1" x14ac:dyDescent="0.3">
      <c r="B13" s="23"/>
      <c r="C13" s="95"/>
      <c r="D13" s="9">
        <f t="shared" si="2"/>
        <v>18</v>
      </c>
      <c r="E13" s="10">
        <f t="shared" si="3"/>
        <v>42716</v>
      </c>
      <c r="F13" s="5" t="str">
        <f>IFERROR(IF(COUNT(G$4:G13)=0,"",IF(H13="Hold",F12,IF(ISNUMBER(U13),G13,F12+V13))),"")</f>
        <v/>
      </c>
      <c r="G13" s="13"/>
      <c r="H13" s="27"/>
      <c r="I13" s="17"/>
      <c r="J13" s="93"/>
      <c r="K13" s="34"/>
      <c r="L13" s="148" t="s">
        <v>57</v>
      </c>
      <c r="M13" s="148"/>
      <c r="N13" s="134"/>
      <c r="O13" s="135"/>
      <c r="P13" s="37"/>
      <c r="R13" s="46">
        <v>10</v>
      </c>
      <c r="S13" s="47" t="e">
        <f t="shared" si="0"/>
        <v>#N/A</v>
      </c>
      <c r="T13" s="47" t="str">
        <f>IF(ISNUMBER(#REF!),"Alt 5","")</f>
        <v/>
      </c>
      <c r="U13" s="52" t="str">
        <f>IF(H13="30 Mins",$N$19,IF(H13="45 Mins",$N$20,IF(H13="60 Mins",$N$21,IF(H13="Alt 1",$N$22,IF(H13="Alt 2",$N$23,IF(H13="Alt 3",$N$24,IF(H13="Alt 4",$N$25,IF(H13="Alt 5",#REF!,IF(H13="Change",V12,"")))))))))</f>
        <v/>
      </c>
      <c r="V13" s="53" t="e">
        <f>IF(COUNT(U$4:U13)=0,NA(),IF(ISNUMBER(U13),U13,V12))</f>
        <v>#N/A</v>
      </c>
      <c r="W13" s="48" t="e">
        <f t="shared" si="1"/>
        <v>#N/A</v>
      </c>
      <c r="X13" s="72" t="str">
        <f>IF(AND(ISNUMBER($S13),COUNT($U$4:$U13)=X$2),$S13,"")</f>
        <v/>
      </c>
      <c r="Y13" s="72" t="str">
        <f>IF(AND(ISNUMBER($S13),COUNT($U$4:$U13)=Y$2),$S13,"")</f>
        <v/>
      </c>
      <c r="Z13" s="72" t="str">
        <f>IF(AND(ISNUMBER($S13),COUNT($U$4:$U13)=Z$2),$S13,"")</f>
        <v/>
      </c>
      <c r="AA13" s="72" t="str">
        <f>IF(AND(ISNUMBER($S13),COUNT($U$4:$U13)=AA$2),$S13,"")</f>
        <v/>
      </c>
      <c r="AB13" s="72" t="str">
        <f>IF(AND(ISNUMBER($S13),COUNT($U$4:$U13)=AB$2),$S13,"")</f>
        <v/>
      </c>
      <c r="AC13" s="72" t="str">
        <f>IF(AND(ISNUMBER($S13),COUNT($U$4:$U13)=AC$2),$S13,"")</f>
        <v/>
      </c>
      <c r="AD13" s="72" t="str">
        <f>IF(AND(ISNUMBER($S13),COUNT($U$4:$U13)=AD$2),$S13,"")</f>
        <v/>
      </c>
      <c r="AE13" s="72" t="str">
        <f>IF(AND(ISNUMBER($S13),COUNT($U$4:$U13)=AE$2),$S13,"")</f>
        <v/>
      </c>
      <c r="AF13" s="72" t="str">
        <f>IF(AND(ISNUMBER($S13),COUNT($U$4:$U13)=AF$2),$S13,"")</f>
        <v/>
      </c>
      <c r="AG13" s="72" t="str">
        <f>IF(AND(ISNUMBER($S13),COUNT($U$4:$U13)=AG$2),$S13,"")</f>
        <v/>
      </c>
      <c r="AH13" s="72" t="str">
        <f>IF(AND(ISNUMBER($S13),COUNT($U$4:$U13)=AH$2),$S13,"")</f>
        <v/>
      </c>
      <c r="AI13" s="72" t="str">
        <f>IF(AND(ISNUMBER($S13),COUNT($U$4:$U13)=AI$2),$S13,"")</f>
        <v/>
      </c>
      <c r="AJ13" s="51" t="e">
        <f>IFERROR(IF(COUNT($U$4:$U13)&lt;&gt;AJ$2,NA(),SLOPE(X$4:X$26,$R$4:$R$26)*($R13-COUNTIF(BH$4:BH13,"Hold"))+INTERCEPT(X$4:X$26,$R$4:$R$26)),NA())</f>
        <v>#N/A</v>
      </c>
      <c r="AK13" s="51" t="e">
        <f>IFERROR(IF(COUNT($U$4:$U13)&lt;&gt;AK$2,NA(),SLOPE(Y$4:Y$26,$R$4:$R$26)*($R13-COUNTIF(BI$4:BI13,"Hold"))+INTERCEPT(Y$4:Y$26,$R$4:$R$26)),NA())</f>
        <v>#N/A</v>
      </c>
      <c r="AL13" s="51" t="e">
        <f>IFERROR(IF(COUNT($U$4:$U13)&lt;&gt;AL$2,NA(),SLOPE(Z$4:Z$26,$R$4:$R$26)*($R13-COUNTIF(BJ$4:BJ13,"Hold"))+INTERCEPT(Z$4:Z$26,$R$4:$R$26)),NA())</f>
        <v>#N/A</v>
      </c>
      <c r="AM13" s="51" t="e">
        <f>IFERROR(IF(COUNT($U$4:$U13)&lt;&gt;AM$2,NA(),SLOPE(AA$4:AA$26,$R$4:$R$26)*($R13-COUNTIF(BK$4:BK13,"Hold"))+INTERCEPT(AA$4:AA$26,$R$4:$R$26)),NA())</f>
        <v>#N/A</v>
      </c>
      <c r="AN13" s="51" t="e">
        <f>IFERROR(IF(COUNT($U$4:$U13)&lt;&gt;AN$2,NA(),SLOPE(AB$4:AB$26,$R$4:$R$26)*($R13-COUNTIF(BL$4:BL13,"Hold"))+INTERCEPT(AB$4:AB$26,$R$4:$R$26)),NA())</f>
        <v>#N/A</v>
      </c>
      <c r="AO13" s="51" t="e">
        <f>IFERROR(IF(COUNT($U$4:$U13)&lt;&gt;AO$2,NA(),SLOPE(AC$4:AC$26,$R$4:$R$26)*($R13-COUNTIF(BM$4:BM13,"Hold"))+INTERCEPT(AC$4:AC$26,$R$4:$R$26)),NA())</f>
        <v>#N/A</v>
      </c>
      <c r="AP13" s="51" t="e">
        <f>IFERROR(IF(COUNT($U$4:$U13)&lt;&gt;AP$2,NA(),SLOPE(AD$4:AD$26,$R$4:$R$26)*($R13-COUNTIF(BN$4:BN13,"Hold"))+INTERCEPT(AD$4:AD$26,$R$4:$R$26)),NA())</f>
        <v>#N/A</v>
      </c>
      <c r="AQ13" s="51" t="e">
        <f>IFERROR(IF(COUNT($U$4:$U13)&lt;&gt;AQ$2,NA(),SLOPE(AE$4:AE$26,$R$4:$R$26)*($R13-COUNTIF(BO$4:BO13,"Hold"))+INTERCEPT(AE$4:AE$26,$R$4:$R$26)),NA())</f>
        <v>#N/A</v>
      </c>
      <c r="AR13" s="51" t="e">
        <f>IFERROR(IF(COUNT($U$4:$U13)&lt;&gt;AR$2,NA(),SLOPE(AF$4:AF$26,$R$4:$R$26)*($R13-COUNTIF(BP$4:BP13,"Hold"))+INTERCEPT(AF$4:AF$26,$R$4:$R$26)),NA())</f>
        <v>#N/A</v>
      </c>
      <c r="AS13" s="51" t="e">
        <f>IFERROR(IF(COUNT($U$4:$U13)&lt;&gt;AS$2,NA(),SLOPE(AG$4:AG$26,$R$4:$R$26)*($R13-COUNTIF(BQ$4:BQ13,"Hold"))+INTERCEPT(AG$4:AG$26,$R$4:$R$26)),NA())</f>
        <v>#N/A</v>
      </c>
      <c r="AT13" s="51" t="e">
        <f>IFERROR(IF(COUNT($U$4:$U13)&lt;&gt;AT$2,NA(),SLOPE(AH$4:AH$26,$R$4:$R$26)*($R13-COUNTIF(BR$4:BR13,"Hold"))+INTERCEPT(AH$4:AH$26,$R$4:$R$26)),NA())</f>
        <v>#N/A</v>
      </c>
      <c r="AU13" s="51" t="e">
        <f>IFERROR(IF(COUNT($U$4:$U13)&lt;&gt;AU$2,NA(),SLOPE(AI$4:AI$26,$R$4:$R$26)*($R13-COUNTIF(BS$4:BS13,"Hold"))+INTERCEPT(AI$4:AI$26,$R$4:$R$26)),NA())</f>
        <v>#N/A</v>
      </c>
      <c r="AV13" s="57" t="e">
        <f>IF(AND(ISNUMBER($U13),COUNT($U$4:$U13)=AV$2),$G13,IF($H13="Hold",AV12,IF(COUNT($U$4:$U13)=AV$2,$V13+AV12,NA())))</f>
        <v>#N/A</v>
      </c>
      <c r="AW13" s="57" t="e">
        <f>IF(AND(ISNUMBER($U13),COUNT($U$4:$U13)=AW$2),$G13,IF($H13="Hold",AW12,IF(COUNT($U$4:$U13)=AW$2,$V13+AW12,NA())))</f>
        <v>#N/A</v>
      </c>
      <c r="AX13" s="57" t="e">
        <f>IF(AND(ISNUMBER($U13),COUNT($U$4:$U13)=AX$2),$G13,IF($H13="Hold",AX12,IF(COUNT($U$4:$U13)=AX$2,$V13+AX12,NA())))</f>
        <v>#N/A</v>
      </c>
      <c r="AY13" s="57" t="e">
        <f>IF(AND(ISNUMBER($U13),COUNT($U$4:$U13)=AY$2),$G13,IF($H13="Hold",AY12,IF(COUNT($U$4:$U13)=AY$2,$V13+AY12,NA())))</f>
        <v>#N/A</v>
      </c>
      <c r="AZ13" s="57" t="e">
        <f>IF(AND(ISNUMBER($U13),COUNT($U$4:$U13)=AZ$2),$G13,IF($H13="Hold",AZ12,IF(COUNT($U$4:$U13)=AZ$2,$V13+AZ12,NA())))</f>
        <v>#N/A</v>
      </c>
      <c r="BA13" s="57" t="e">
        <f>IF(AND(ISNUMBER($U13),COUNT($U$4:$U13)=BA$2),$G13,IF($H13="Hold",BA12,IF(COUNT($U$4:$U13)=BA$2,$V13+BA12,NA())))</f>
        <v>#N/A</v>
      </c>
      <c r="BB13" s="57" t="e">
        <f>IF(AND(ISNUMBER($U13),COUNT($U$4:$U13)=BB$2),$G13,IF($H13="Hold",BB12,IF(COUNT($U$4:$U13)=BB$2,$V13+BB12,NA())))</f>
        <v>#N/A</v>
      </c>
      <c r="BC13" s="57" t="e">
        <f>IF(AND(ISNUMBER($U13),COUNT($U$4:$U13)=BC$2),$G13,IF($H13="Hold",BC12,IF(COUNT($U$4:$U13)=BC$2,$V13+BC12,NA())))</f>
        <v>#N/A</v>
      </c>
      <c r="BD13" s="57" t="e">
        <f>IF(AND(ISNUMBER($U13),COUNT($U$4:$U13)=BD$2),$G13,IF($H13="Hold",BD12,IF(COUNT($U$4:$U13)=BD$2,$V13+BD12,NA())))</f>
        <v>#N/A</v>
      </c>
      <c r="BE13" s="57" t="e">
        <f>IF(AND(ISNUMBER($U13),COUNT($U$4:$U13)=BE$2),$G13,IF($H13="Hold",BE12,IF(COUNT($U$4:$U13)=BE$2,$V13+BE12,NA())))</f>
        <v>#N/A</v>
      </c>
      <c r="BF13" s="57" t="e">
        <f>IF(AND(ISNUMBER($U13),COUNT($U$4:$U13)=BF$2),$G13,IF($H13="Hold",BF12,IF(COUNT($U$4:$U13)=BF$2,$V13+BF12,NA())))</f>
        <v>#N/A</v>
      </c>
      <c r="BG13" s="57" t="e">
        <f>IF(AND(ISNUMBER($U13),COUNT($U$4:$U13)=BG$2),$G13,IF($H13="Hold",BG12,IF(COUNT($U$4:$U13)=BG$2,$V13+BG12,NA())))</f>
        <v>#N/A</v>
      </c>
      <c r="BH13" s="55" t="e">
        <f>IF(AND(COUNT($U$4:$U13)=BH$2,$H13="Hold"),"Hold",NA())</f>
        <v>#N/A</v>
      </c>
      <c r="BI13" s="55" t="e">
        <f>IF(AND(COUNT($U$4:$U13)=BI$2,$H13="Hold"),"Hold",NA())</f>
        <v>#N/A</v>
      </c>
      <c r="BJ13" s="55" t="e">
        <f>IF(AND(COUNT($U$4:$U13)=BJ$2,$H13="Hold"),"Hold",NA())</f>
        <v>#N/A</v>
      </c>
      <c r="BK13" s="55" t="e">
        <f>IF(AND(COUNT($U$4:$U13)=BK$2,$H13="Hold"),"Hold",NA())</f>
        <v>#N/A</v>
      </c>
      <c r="BL13" s="55" t="e">
        <f>IF(AND(COUNT($U$4:$U13)=BL$2,$H13="Hold"),"Hold",NA())</f>
        <v>#N/A</v>
      </c>
      <c r="BM13" s="55" t="e">
        <f>IF(AND(COUNT($U$4:$U13)=BM$2,$H13="Hold"),"Hold",NA())</f>
        <v>#N/A</v>
      </c>
      <c r="BN13" s="55" t="e">
        <f>IF(AND(COUNT($U$4:$U13)=BN$2,$H13="Hold"),"Hold",NA())</f>
        <v>#N/A</v>
      </c>
      <c r="BO13" s="55" t="e">
        <f>IF(AND(COUNT($U$4:$U13)=BO$2,$H13="Hold"),"Hold",NA())</f>
        <v>#N/A</v>
      </c>
      <c r="BP13" s="55" t="e">
        <f>IF(AND(COUNT($U$4:$U13)=BP$2,$H13="Hold"),"Hold",NA())</f>
        <v>#N/A</v>
      </c>
      <c r="BQ13" s="55" t="e">
        <f>IF(AND(COUNT($U$4:$U13)=BQ$2,$H13="Hold"),"Hold",NA())</f>
        <v>#N/A</v>
      </c>
      <c r="BR13" s="55" t="e">
        <f>IF(AND(COUNT($U$4:$U13)=BR$2,$H13="Hold"),"Hold",NA())</f>
        <v>#N/A</v>
      </c>
      <c r="BS13" s="55" t="e">
        <f>IF(AND(COUNT($U$4:$U13)=BS$2,$H13="Hold"),"Hold",NA())</f>
        <v>#N/A</v>
      </c>
    </row>
    <row r="14" spans="1:73" s="96" customFormat="1" ht="18.75" customHeight="1" thickTop="1" thickBot="1" x14ac:dyDescent="0.3">
      <c r="B14" s="23"/>
      <c r="C14" s="95"/>
      <c r="D14" s="9">
        <f t="shared" si="2"/>
        <v>20</v>
      </c>
      <c r="E14" s="10">
        <f t="shared" si="3"/>
        <v>42730</v>
      </c>
      <c r="F14" s="5" t="str">
        <f>IFERROR(IF(COUNT(G$4:G14)=0,"",IF(H14="Hold",F13,IF(ISNUMBER(U14),G14,F13+V14))),"")</f>
        <v/>
      </c>
      <c r="G14" s="13"/>
      <c r="H14" s="27"/>
      <c r="I14" s="17"/>
      <c r="J14" s="93"/>
      <c r="K14" s="34"/>
      <c r="L14" s="148" t="s">
        <v>58</v>
      </c>
      <c r="M14" s="148"/>
      <c r="N14" s="136"/>
      <c r="O14" s="137"/>
      <c r="P14" s="37"/>
      <c r="R14" s="46">
        <v>11</v>
      </c>
      <c r="S14" s="47" t="e">
        <f t="shared" si="0"/>
        <v>#N/A</v>
      </c>
      <c r="T14" s="47"/>
      <c r="U14" s="52" t="str">
        <f>IF(H14="30 Mins",$N$19,IF(H14="45 Mins",$N$20,IF(H14="60 Mins",$N$21,IF(H14="Alt 1",$N$22,IF(H14="Alt 2",$N$23,IF(H14="Alt 3",$N$24,IF(H14="Alt 4",$N$25,IF(H14="Alt 5",#REF!,IF(H14="Change",V13,"")))))))))</f>
        <v/>
      </c>
      <c r="V14" s="53" t="e">
        <f>IF(COUNT(U$4:U14)=0,NA(),IF(ISNUMBER(U14),U14,V13))</f>
        <v>#N/A</v>
      </c>
      <c r="W14" s="48" t="e">
        <f t="shared" si="1"/>
        <v>#N/A</v>
      </c>
      <c r="X14" s="72" t="str">
        <f>IF(AND(ISNUMBER($S14),COUNT($U$4:$U14)=X$2),$S14,"")</f>
        <v/>
      </c>
      <c r="Y14" s="72" t="str">
        <f>IF(AND(ISNUMBER($S14),COUNT($U$4:$U14)=Y$2),$S14,"")</f>
        <v/>
      </c>
      <c r="Z14" s="72" t="str">
        <f>IF(AND(ISNUMBER($S14),COUNT($U$4:$U14)=Z$2),$S14,"")</f>
        <v/>
      </c>
      <c r="AA14" s="72" t="str">
        <f>IF(AND(ISNUMBER($S14),COUNT($U$4:$U14)=AA$2),$S14,"")</f>
        <v/>
      </c>
      <c r="AB14" s="72" t="str">
        <f>IF(AND(ISNUMBER($S14),COUNT($U$4:$U14)=AB$2),$S14,"")</f>
        <v/>
      </c>
      <c r="AC14" s="72" t="str">
        <f>IF(AND(ISNUMBER($S14),COUNT($U$4:$U14)=AC$2),$S14,"")</f>
        <v/>
      </c>
      <c r="AD14" s="72" t="str">
        <f>IF(AND(ISNUMBER($S14),COUNT($U$4:$U14)=AD$2),$S14,"")</f>
        <v/>
      </c>
      <c r="AE14" s="72" t="str">
        <f>IF(AND(ISNUMBER($S14),COUNT($U$4:$U14)=AE$2),$S14,"")</f>
        <v/>
      </c>
      <c r="AF14" s="72" t="str">
        <f>IF(AND(ISNUMBER($S14),COUNT($U$4:$U14)=AF$2),$S14,"")</f>
        <v/>
      </c>
      <c r="AG14" s="72" t="str">
        <f>IF(AND(ISNUMBER($S14),COUNT($U$4:$U14)=AG$2),$S14,"")</f>
        <v/>
      </c>
      <c r="AH14" s="72" t="str">
        <f>IF(AND(ISNUMBER($S14),COUNT($U$4:$U14)=AH$2),$S14,"")</f>
        <v/>
      </c>
      <c r="AI14" s="72" t="str">
        <f>IF(AND(ISNUMBER($S14),COUNT($U$4:$U14)=AI$2),$S14,"")</f>
        <v/>
      </c>
      <c r="AJ14" s="51" t="e">
        <f>IFERROR(IF(COUNT($U$4:$U14)&lt;&gt;AJ$2,NA(),SLOPE(X$4:X$26,$R$4:$R$26)*($R14-COUNTIF(BH$4:BH14,"Hold"))+INTERCEPT(X$4:X$26,$R$4:$R$26)),NA())</f>
        <v>#N/A</v>
      </c>
      <c r="AK14" s="51" t="e">
        <f>IFERROR(IF(COUNT($U$4:$U14)&lt;&gt;AK$2,NA(),SLOPE(Y$4:Y$26,$R$4:$R$26)*($R14-COUNTIF(BI$4:BI14,"Hold"))+INTERCEPT(Y$4:Y$26,$R$4:$R$26)),NA())</f>
        <v>#N/A</v>
      </c>
      <c r="AL14" s="51" t="e">
        <f>IFERROR(IF(COUNT($U$4:$U14)&lt;&gt;AL$2,NA(),SLOPE(Z$4:Z$26,$R$4:$R$26)*($R14-COUNTIF(BJ$4:BJ14,"Hold"))+INTERCEPT(Z$4:Z$26,$R$4:$R$26)),NA())</f>
        <v>#N/A</v>
      </c>
      <c r="AM14" s="51" t="e">
        <f>IFERROR(IF(COUNT($U$4:$U14)&lt;&gt;AM$2,NA(),SLOPE(AA$4:AA$26,$R$4:$R$26)*($R14-COUNTIF(BK$4:BK14,"Hold"))+INTERCEPT(AA$4:AA$26,$R$4:$R$26)),NA())</f>
        <v>#N/A</v>
      </c>
      <c r="AN14" s="51" t="e">
        <f>IFERROR(IF(COUNT($U$4:$U14)&lt;&gt;AN$2,NA(),SLOPE(AB$4:AB$26,$R$4:$R$26)*($R14-COUNTIF(BL$4:BL14,"Hold"))+INTERCEPT(AB$4:AB$26,$R$4:$R$26)),NA())</f>
        <v>#N/A</v>
      </c>
      <c r="AO14" s="51" t="e">
        <f>IFERROR(IF(COUNT($U$4:$U14)&lt;&gt;AO$2,NA(),SLOPE(AC$4:AC$26,$R$4:$R$26)*($R14-COUNTIF(BM$4:BM14,"Hold"))+INTERCEPT(AC$4:AC$26,$R$4:$R$26)),NA())</f>
        <v>#N/A</v>
      </c>
      <c r="AP14" s="51" t="e">
        <f>IFERROR(IF(COUNT($U$4:$U14)&lt;&gt;AP$2,NA(),SLOPE(AD$4:AD$26,$R$4:$R$26)*($R14-COUNTIF(BN$4:BN14,"Hold"))+INTERCEPT(AD$4:AD$26,$R$4:$R$26)),NA())</f>
        <v>#N/A</v>
      </c>
      <c r="AQ14" s="51" t="e">
        <f>IFERROR(IF(COUNT($U$4:$U14)&lt;&gt;AQ$2,NA(),SLOPE(AE$4:AE$26,$R$4:$R$26)*($R14-COUNTIF(BO$4:BO14,"Hold"))+INTERCEPT(AE$4:AE$26,$R$4:$R$26)),NA())</f>
        <v>#N/A</v>
      </c>
      <c r="AR14" s="51" t="e">
        <f>IFERROR(IF(COUNT($U$4:$U14)&lt;&gt;AR$2,NA(),SLOPE(AF$4:AF$26,$R$4:$R$26)*($R14-COUNTIF(BP$4:BP14,"Hold"))+INTERCEPT(AF$4:AF$26,$R$4:$R$26)),NA())</f>
        <v>#N/A</v>
      </c>
      <c r="AS14" s="51" t="e">
        <f>IFERROR(IF(COUNT($U$4:$U14)&lt;&gt;AS$2,NA(),SLOPE(AG$4:AG$26,$R$4:$R$26)*($R14-COUNTIF(BQ$4:BQ14,"Hold"))+INTERCEPT(AG$4:AG$26,$R$4:$R$26)),NA())</f>
        <v>#N/A</v>
      </c>
      <c r="AT14" s="51" t="e">
        <f>IFERROR(IF(COUNT($U$4:$U14)&lt;&gt;AT$2,NA(),SLOPE(AH$4:AH$26,$R$4:$R$26)*($R14-COUNTIF(BR$4:BR14,"Hold"))+INTERCEPT(AH$4:AH$26,$R$4:$R$26)),NA())</f>
        <v>#N/A</v>
      </c>
      <c r="AU14" s="51" t="e">
        <f>IFERROR(IF(COUNT($U$4:$U14)&lt;&gt;AU$2,NA(),SLOPE(AI$4:AI$26,$R$4:$R$26)*($R14-COUNTIF(BS$4:BS14,"Hold"))+INTERCEPT(AI$4:AI$26,$R$4:$R$26)),NA())</f>
        <v>#N/A</v>
      </c>
      <c r="AV14" s="57" t="e">
        <f>IF(AND(ISNUMBER($U14),COUNT($U$4:$U14)=AV$2),$G14,IF($H14="Hold",AV13,IF(COUNT($U$4:$U14)=AV$2,$V14+AV13,NA())))</f>
        <v>#N/A</v>
      </c>
      <c r="AW14" s="57" t="e">
        <f>IF(AND(ISNUMBER($U14),COUNT($U$4:$U14)=AW$2),$G14,IF($H14="Hold",AW13,IF(COUNT($U$4:$U14)=AW$2,$V14+AW13,NA())))</f>
        <v>#N/A</v>
      </c>
      <c r="AX14" s="57" t="e">
        <f>IF(AND(ISNUMBER($U14),COUNT($U$4:$U14)=AX$2),$G14,IF($H14="Hold",AX13,IF(COUNT($U$4:$U14)=AX$2,$V14+AX13,NA())))</f>
        <v>#N/A</v>
      </c>
      <c r="AY14" s="57" t="e">
        <f>IF(AND(ISNUMBER($U14),COUNT($U$4:$U14)=AY$2),$G14,IF($H14="Hold",AY13,IF(COUNT($U$4:$U14)=AY$2,$V14+AY13,NA())))</f>
        <v>#N/A</v>
      </c>
      <c r="AZ14" s="57" t="e">
        <f>IF(AND(ISNUMBER($U14),COUNT($U$4:$U14)=AZ$2),$G14,IF($H14="Hold",AZ13,IF(COUNT($U$4:$U14)=AZ$2,$V14+AZ13,NA())))</f>
        <v>#N/A</v>
      </c>
      <c r="BA14" s="57" t="e">
        <f>IF(AND(ISNUMBER($U14),COUNT($U$4:$U14)=BA$2),$G14,IF($H14="Hold",BA13,IF(COUNT($U$4:$U14)=BA$2,$V14+BA13,NA())))</f>
        <v>#N/A</v>
      </c>
      <c r="BB14" s="57" t="e">
        <f>IF(AND(ISNUMBER($U14),COUNT($U$4:$U14)=BB$2),$G14,IF($H14="Hold",BB13,IF(COUNT($U$4:$U14)=BB$2,$V14+BB13,NA())))</f>
        <v>#N/A</v>
      </c>
      <c r="BC14" s="57" t="e">
        <f>IF(AND(ISNUMBER($U14),COUNT($U$4:$U14)=BC$2),$G14,IF($H14="Hold",BC13,IF(COUNT($U$4:$U14)=BC$2,$V14+BC13,NA())))</f>
        <v>#N/A</v>
      </c>
      <c r="BD14" s="57" t="e">
        <f>IF(AND(ISNUMBER($U14),COUNT($U$4:$U14)=BD$2),$G14,IF($H14="Hold",BD13,IF(COUNT($U$4:$U14)=BD$2,$V14+BD13,NA())))</f>
        <v>#N/A</v>
      </c>
      <c r="BE14" s="57" t="e">
        <f>IF(AND(ISNUMBER($U14),COUNT($U$4:$U14)=BE$2),$G14,IF($H14="Hold",BE13,IF(COUNT($U$4:$U14)=BE$2,$V14+BE13,NA())))</f>
        <v>#N/A</v>
      </c>
      <c r="BF14" s="57" t="e">
        <f>IF(AND(ISNUMBER($U14),COUNT($U$4:$U14)=BF$2),$G14,IF($H14="Hold",BF13,IF(COUNT($U$4:$U14)=BF$2,$V14+BF13,NA())))</f>
        <v>#N/A</v>
      </c>
      <c r="BG14" s="57" t="e">
        <f>IF(AND(ISNUMBER($U14),COUNT($U$4:$U14)=BG$2),$G14,IF($H14="Hold",BG13,IF(COUNT($U$4:$U14)=BG$2,$V14+BG13,NA())))</f>
        <v>#N/A</v>
      </c>
      <c r="BH14" s="55" t="e">
        <f>IF(AND(COUNT($U$4:$U14)=BH$2,$H14="Hold"),"Hold",NA())</f>
        <v>#N/A</v>
      </c>
      <c r="BI14" s="55" t="e">
        <f>IF(AND(COUNT($U$4:$U14)=BI$2,$H14="Hold"),"Hold",NA())</f>
        <v>#N/A</v>
      </c>
      <c r="BJ14" s="55" t="e">
        <f>IF(AND(COUNT($U$4:$U14)=BJ$2,$H14="Hold"),"Hold",NA())</f>
        <v>#N/A</v>
      </c>
      <c r="BK14" s="55" t="e">
        <f>IF(AND(COUNT($U$4:$U14)=BK$2,$H14="Hold"),"Hold",NA())</f>
        <v>#N/A</v>
      </c>
      <c r="BL14" s="55" t="e">
        <f>IF(AND(COUNT($U$4:$U14)=BL$2,$H14="Hold"),"Hold",NA())</f>
        <v>#N/A</v>
      </c>
      <c r="BM14" s="55" t="e">
        <f>IF(AND(COUNT($U$4:$U14)=BM$2,$H14="Hold"),"Hold",NA())</f>
        <v>#N/A</v>
      </c>
      <c r="BN14" s="55" t="e">
        <f>IF(AND(COUNT($U$4:$U14)=BN$2,$H14="Hold"),"Hold",NA())</f>
        <v>#N/A</v>
      </c>
      <c r="BO14" s="55" t="e">
        <f>IF(AND(COUNT($U$4:$U14)=BO$2,$H14="Hold"),"Hold",NA())</f>
        <v>#N/A</v>
      </c>
      <c r="BP14" s="55" t="e">
        <f>IF(AND(COUNT($U$4:$U14)=BP$2,$H14="Hold"),"Hold",NA())</f>
        <v>#N/A</v>
      </c>
      <c r="BQ14" s="55" t="e">
        <f>IF(AND(COUNT($U$4:$U14)=BQ$2,$H14="Hold"),"Hold",NA())</f>
        <v>#N/A</v>
      </c>
      <c r="BR14" s="55" t="e">
        <f>IF(AND(COUNT($U$4:$U14)=BR$2,$H14="Hold"),"Hold",NA())</f>
        <v>#N/A</v>
      </c>
      <c r="BS14" s="55" t="e">
        <f>IF(AND(COUNT($U$4:$U14)=BS$2,$H14="Hold"),"Hold",NA())</f>
        <v>#N/A</v>
      </c>
    </row>
    <row r="15" spans="1:73" s="96" customFormat="1" ht="18.75" customHeight="1" thickTop="1" thickBot="1" x14ac:dyDescent="0.3">
      <c r="B15" s="23"/>
      <c r="C15" s="95"/>
      <c r="D15" s="9">
        <f t="shared" si="2"/>
        <v>22</v>
      </c>
      <c r="E15" s="10">
        <f t="shared" si="3"/>
        <v>42744</v>
      </c>
      <c r="F15" s="5" t="str">
        <f>IFERROR(IF(COUNT(G$4:G15)=0,"",IF(H15="Hold",F14,IF(ISNUMBER(U15),G15,F14+V15))),"")</f>
        <v/>
      </c>
      <c r="G15" s="13"/>
      <c r="H15" s="27"/>
      <c r="I15" s="17"/>
      <c r="J15" s="93"/>
      <c r="K15" s="34"/>
      <c r="L15" s="148" t="s">
        <v>59</v>
      </c>
      <c r="M15" s="148"/>
      <c r="N15" s="136"/>
      <c r="O15" s="137"/>
      <c r="P15" s="37"/>
      <c r="R15" s="46">
        <v>12</v>
      </c>
      <c r="S15" s="47" t="e">
        <f t="shared" si="0"/>
        <v>#N/A</v>
      </c>
      <c r="T15" s="47"/>
      <c r="U15" s="52" t="str">
        <f>IF(H15="30 Mins",$N$19,IF(H15="45 Mins",$N$20,IF(H15="60 Mins",$N$21,IF(H15="Alt 1",$N$22,IF(H15="Alt 2",$N$23,IF(H15="Alt 3",$N$24,IF(H15="Alt 4",$N$25,IF(H15="Alt 5",#REF!,IF(H15="Change",V14,"")))))))))</f>
        <v/>
      </c>
      <c r="V15" s="53" t="e">
        <f>IF(COUNT(U$4:U15)=0,NA(),IF(ISNUMBER(U15),U15,V14))</f>
        <v>#N/A</v>
      </c>
      <c r="W15" s="48" t="e">
        <f t="shared" si="1"/>
        <v>#N/A</v>
      </c>
      <c r="X15" s="72" t="str">
        <f>IF(AND(ISNUMBER($S15),COUNT($U$4:$U15)=X$2),$S15,"")</f>
        <v/>
      </c>
      <c r="Y15" s="72" t="str">
        <f>IF(AND(ISNUMBER($S15),COUNT($U$4:$U15)=Y$2),$S15,"")</f>
        <v/>
      </c>
      <c r="Z15" s="72" t="str">
        <f>IF(AND(ISNUMBER($S15),COUNT($U$4:$U15)=Z$2),$S15,"")</f>
        <v/>
      </c>
      <c r="AA15" s="72" t="str">
        <f>IF(AND(ISNUMBER($S15),COUNT($U$4:$U15)=AA$2),$S15,"")</f>
        <v/>
      </c>
      <c r="AB15" s="72" t="str">
        <f>IF(AND(ISNUMBER($S15),COUNT($U$4:$U15)=AB$2),$S15,"")</f>
        <v/>
      </c>
      <c r="AC15" s="72" t="str">
        <f>IF(AND(ISNUMBER($S15),COUNT($U$4:$U15)=AC$2),$S15,"")</f>
        <v/>
      </c>
      <c r="AD15" s="72" t="str">
        <f>IF(AND(ISNUMBER($S15),COUNT($U$4:$U15)=AD$2),$S15,"")</f>
        <v/>
      </c>
      <c r="AE15" s="72" t="str">
        <f>IF(AND(ISNUMBER($S15),COUNT($U$4:$U15)=AE$2),$S15,"")</f>
        <v/>
      </c>
      <c r="AF15" s="72" t="str">
        <f>IF(AND(ISNUMBER($S15),COUNT($U$4:$U15)=AF$2),$S15,"")</f>
        <v/>
      </c>
      <c r="AG15" s="72" t="str">
        <f>IF(AND(ISNUMBER($S15),COUNT($U$4:$U15)=AG$2),$S15,"")</f>
        <v/>
      </c>
      <c r="AH15" s="72" t="str">
        <f>IF(AND(ISNUMBER($S15),COUNT($U$4:$U15)=AH$2),$S15,"")</f>
        <v/>
      </c>
      <c r="AI15" s="72" t="str">
        <f>IF(AND(ISNUMBER($S15),COUNT($U$4:$U15)=AI$2),$S15,"")</f>
        <v/>
      </c>
      <c r="AJ15" s="51" t="e">
        <f>IFERROR(IF(COUNT($U$4:$U15)&lt;&gt;AJ$2,NA(),SLOPE(X$4:X$26,$R$4:$R$26)*($R15-COUNTIF(BH$4:BH15,"Hold"))+INTERCEPT(X$4:X$26,$R$4:$R$26)),NA())</f>
        <v>#N/A</v>
      </c>
      <c r="AK15" s="51" t="e">
        <f>IFERROR(IF(COUNT($U$4:$U15)&lt;&gt;AK$2,NA(),SLOPE(Y$4:Y$26,$R$4:$R$26)*($R15-COUNTIF(BI$4:BI15,"Hold"))+INTERCEPT(Y$4:Y$26,$R$4:$R$26)),NA())</f>
        <v>#N/A</v>
      </c>
      <c r="AL15" s="51" t="e">
        <f>IFERROR(IF(COUNT($U$4:$U15)&lt;&gt;AL$2,NA(),SLOPE(Z$4:Z$26,$R$4:$R$26)*($R15-COUNTIF(BJ$4:BJ15,"Hold"))+INTERCEPT(Z$4:Z$26,$R$4:$R$26)),NA())</f>
        <v>#N/A</v>
      </c>
      <c r="AM15" s="51" t="e">
        <f>IFERROR(IF(COUNT($U$4:$U15)&lt;&gt;AM$2,NA(),SLOPE(AA$4:AA$26,$R$4:$R$26)*($R15-COUNTIF(BK$4:BK15,"Hold"))+INTERCEPT(AA$4:AA$26,$R$4:$R$26)),NA())</f>
        <v>#N/A</v>
      </c>
      <c r="AN15" s="51" t="e">
        <f>IFERROR(IF(COUNT($U$4:$U15)&lt;&gt;AN$2,NA(),SLOPE(AB$4:AB$26,$R$4:$R$26)*($R15-COUNTIF(BL$4:BL15,"Hold"))+INTERCEPT(AB$4:AB$26,$R$4:$R$26)),NA())</f>
        <v>#N/A</v>
      </c>
      <c r="AO15" s="51" t="e">
        <f>IFERROR(IF(COUNT($U$4:$U15)&lt;&gt;AO$2,NA(),SLOPE(AC$4:AC$26,$R$4:$R$26)*($R15-COUNTIF(BM$4:BM15,"Hold"))+INTERCEPT(AC$4:AC$26,$R$4:$R$26)),NA())</f>
        <v>#N/A</v>
      </c>
      <c r="AP15" s="51" t="e">
        <f>IFERROR(IF(COUNT($U$4:$U15)&lt;&gt;AP$2,NA(),SLOPE(AD$4:AD$26,$R$4:$R$26)*($R15-COUNTIF(BN$4:BN15,"Hold"))+INTERCEPT(AD$4:AD$26,$R$4:$R$26)),NA())</f>
        <v>#N/A</v>
      </c>
      <c r="AQ15" s="51" t="e">
        <f>IFERROR(IF(COUNT($U$4:$U15)&lt;&gt;AQ$2,NA(),SLOPE(AE$4:AE$26,$R$4:$R$26)*($R15-COUNTIF(BO$4:BO15,"Hold"))+INTERCEPT(AE$4:AE$26,$R$4:$R$26)),NA())</f>
        <v>#N/A</v>
      </c>
      <c r="AR15" s="51" t="e">
        <f>IFERROR(IF(COUNT($U$4:$U15)&lt;&gt;AR$2,NA(),SLOPE(AF$4:AF$26,$R$4:$R$26)*($R15-COUNTIF(BP$4:BP15,"Hold"))+INTERCEPT(AF$4:AF$26,$R$4:$R$26)),NA())</f>
        <v>#N/A</v>
      </c>
      <c r="AS15" s="51" t="e">
        <f>IFERROR(IF(COUNT($U$4:$U15)&lt;&gt;AS$2,NA(),SLOPE(AG$4:AG$26,$R$4:$R$26)*($R15-COUNTIF(BQ$4:BQ15,"Hold"))+INTERCEPT(AG$4:AG$26,$R$4:$R$26)),NA())</f>
        <v>#N/A</v>
      </c>
      <c r="AT15" s="51" t="e">
        <f>IFERROR(IF(COUNT($U$4:$U15)&lt;&gt;AT$2,NA(),SLOPE(AH$4:AH$26,$R$4:$R$26)*($R15-COUNTIF(BR$4:BR15,"Hold"))+INTERCEPT(AH$4:AH$26,$R$4:$R$26)),NA())</f>
        <v>#N/A</v>
      </c>
      <c r="AU15" s="51" t="e">
        <f>IFERROR(IF(COUNT($U$4:$U15)&lt;&gt;AU$2,NA(),SLOPE(AI$4:AI$26,$R$4:$R$26)*($R15-COUNTIF(BS$4:BS15,"Hold"))+INTERCEPT(AI$4:AI$26,$R$4:$R$26)),NA())</f>
        <v>#N/A</v>
      </c>
      <c r="AV15" s="57" t="e">
        <f>IF(AND(ISNUMBER($U15),COUNT($U$4:$U15)=AV$2),$G15,IF($H15="Hold",AV14,IF(COUNT($U$4:$U15)=AV$2,$V15+AV14,NA())))</f>
        <v>#N/A</v>
      </c>
      <c r="AW15" s="57" t="e">
        <f>IF(AND(ISNUMBER($U15),COUNT($U$4:$U15)=AW$2),$G15,IF($H15="Hold",AW14,IF(COUNT($U$4:$U15)=AW$2,$V15+AW14,NA())))</f>
        <v>#N/A</v>
      </c>
      <c r="AX15" s="57" t="e">
        <f>IF(AND(ISNUMBER($U15),COUNT($U$4:$U15)=AX$2),$G15,IF($H15="Hold",AX14,IF(COUNT($U$4:$U15)=AX$2,$V15+AX14,NA())))</f>
        <v>#N/A</v>
      </c>
      <c r="AY15" s="57" t="e">
        <f>IF(AND(ISNUMBER($U15),COUNT($U$4:$U15)=AY$2),$G15,IF($H15="Hold",AY14,IF(COUNT($U$4:$U15)=AY$2,$V15+AY14,NA())))</f>
        <v>#N/A</v>
      </c>
      <c r="AZ15" s="57" t="e">
        <f>IF(AND(ISNUMBER($U15),COUNT($U$4:$U15)=AZ$2),$G15,IF($H15="Hold",AZ14,IF(COUNT($U$4:$U15)=AZ$2,$V15+AZ14,NA())))</f>
        <v>#N/A</v>
      </c>
      <c r="BA15" s="57" t="e">
        <f>IF(AND(ISNUMBER($U15),COUNT($U$4:$U15)=BA$2),$G15,IF($H15="Hold",BA14,IF(COUNT($U$4:$U15)=BA$2,$V15+BA14,NA())))</f>
        <v>#N/A</v>
      </c>
      <c r="BB15" s="57" t="e">
        <f>IF(AND(ISNUMBER($U15),COUNT($U$4:$U15)=BB$2),$G15,IF($H15="Hold",BB14,IF(COUNT($U$4:$U15)=BB$2,$V15+BB14,NA())))</f>
        <v>#N/A</v>
      </c>
      <c r="BC15" s="57" t="e">
        <f>IF(AND(ISNUMBER($U15),COUNT($U$4:$U15)=BC$2),$G15,IF($H15="Hold",BC14,IF(COUNT($U$4:$U15)=BC$2,$V15+BC14,NA())))</f>
        <v>#N/A</v>
      </c>
      <c r="BD15" s="57" t="e">
        <f>IF(AND(ISNUMBER($U15),COUNT($U$4:$U15)=BD$2),$G15,IF($H15="Hold",BD14,IF(COUNT($U$4:$U15)=BD$2,$V15+BD14,NA())))</f>
        <v>#N/A</v>
      </c>
      <c r="BE15" s="57" t="e">
        <f>IF(AND(ISNUMBER($U15),COUNT($U$4:$U15)=BE$2),$G15,IF($H15="Hold",BE14,IF(COUNT($U$4:$U15)=BE$2,$V15+BE14,NA())))</f>
        <v>#N/A</v>
      </c>
      <c r="BF15" s="57" t="e">
        <f>IF(AND(ISNUMBER($U15),COUNT($U$4:$U15)=BF$2),$G15,IF($H15="Hold",BF14,IF(COUNT($U$4:$U15)=BF$2,$V15+BF14,NA())))</f>
        <v>#N/A</v>
      </c>
      <c r="BG15" s="57" t="e">
        <f>IF(AND(ISNUMBER($U15),COUNT($U$4:$U15)=BG$2),$G15,IF($H15="Hold",BG14,IF(COUNT($U$4:$U15)=BG$2,$V15+BG14,NA())))</f>
        <v>#N/A</v>
      </c>
      <c r="BH15" s="55" t="e">
        <f>IF(AND(COUNT($U$4:$U15)=BH$2,$H15="Hold"),"Hold",NA())</f>
        <v>#N/A</v>
      </c>
      <c r="BI15" s="55" t="e">
        <f>IF(AND(COUNT($U$4:$U15)=BI$2,$H15="Hold"),"Hold",NA())</f>
        <v>#N/A</v>
      </c>
      <c r="BJ15" s="55" t="e">
        <f>IF(AND(COUNT($U$4:$U15)=BJ$2,$H15="Hold"),"Hold",NA())</f>
        <v>#N/A</v>
      </c>
      <c r="BK15" s="55" t="e">
        <f>IF(AND(COUNT($U$4:$U15)=BK$2,$H15="Hold"),"Hold",NA())</f>
        <v>#N/A</v>
      </c>
      <c r="BL15" s="55" t="e">
        <f>IF(AND(COUNT($U$4:$U15)=BL$2,$H15="Hold"),"Hold",NA())</f>
        <v>#N/A</v>
      </c>
      <c r="BM15" s="55" t="e">
        <f>IF(AND(COUNT($U$4:$U15)=BM$2,$H15="Hold"),"Hold",NA())</f>
        <v>#N/A</v>
      </c>
      <c r="BN15" s="55" t="e">
        <f>IF(AND(COUNT($U$4:$U15)=BN$2,$H15="Hold"),"Hold",NA())</f>
        <v>#N/A</v>
      </c>
      <c r="BO15" s="55" t="e">
        <f>IF(AND(COUNT($U$4:$U15)=BO$2,$H15="Hold"),"Hold",NA())</f>
        <v>#N/A</v>
      </c>
      <c r="BP15" s="55" t="e">
        <f>IF(AND(COUNT($U$4:$U15)=BP$2,$H15="Hold"),"Hold",NA())</f>
        <v>#N/A</v>
      </c>
      <c r="BQ15" s="55" t="e">
        <f>IF(AND(COUNT($U$4:$U15)=BQ$2,$H15="Hold"),"Hold",NA())</f>
        <v>#N/A</v>
      </c>
      <c r="BR15" s="55" t="e">
        <f>IF(AND(COUNT($U$4:$U15)=BR$2,$H15="Hold"),"Hold",NA())</f>
        <v>#N/A</v>
      </c>
      <c r="BS15" s="55" t="e">
        <f>IF(AND(COUNT($U$4:$U15)=BS$2,$H15="Hold"),"Hold",NA())</f>
        <v>#N/A</v>
      </c>
    </row>
    <row r="16" spans="1:73" s="96" customFormat="1" ht="18.75" customHeight="1" thickTop="1" x14ac:dyDescent="0.25">
      <c r="B16" s="23"/>
      <c r="C16" s="95"/>
      <c r="D16" s="9">
        <f t="shared" si="2"/>
        <v>24</v>
      </c>
      <c r="E16" s="10">
        <f t="shared" si="3"/>
        <v>42758</v>
      </c>
      <c r="F16" s="5" t="str">
        <f>IFERROR(IF(COUNT(G$4:G16)=0,"",IF(H16="Hold",F15,IF(ISNUMBER(U16),G16,F15+V16))),"")</f>
        <v/>
      </c>
      <c r="G16" s="13"/>
      <c r="H16" s="27"/>
      <c r="I16" s="17"/>
      <c r="J16" s="93"/>
      <c r="K16" s="34"/>
      <c r="L16" s="148" t="s">
        <v>60</v>
      </c>
      <c r="M16" s="148"/>
      <c r="N16" s="138"/>
      <c r="O16" s="139"/>
      <c r="P16" s="37"/>
      <c r="R16" s="46">
        <v>13</v>
      </c>
      <c r="S16" s="47" t="e">
        <f t="shared" si="0"/>
        <v>#N/A</v>
      </c>
      <c r="T16" s="47"/>
      <c r="U16" s="52" t="str">
        <f>IF(H16="30 Mins",$N$19,IF(H16="45 Mins",$N$20,IF(H16="60 Mins",$N$21,IF(H16="Alt 1",$N$22,IF(H16="Alt 2",$N$23,IF(H16="Alt 3",$N$24,IF(H16="Alt 4",$N$25,IF(H16="Alt 5",#REF!,IF(H16="Change",V15,"")))))))))</f>
        <v/>
      </c>
      <c r="V16" s="53" t="e">
        <f>IF(COUNT(U$4:U16)=0,NA(),IF(ISNUMBER(U16),U16,V15))</f>
        <v>#N/A</v>
      </c>
      <c r="W16" s="48" t="e">
        <f t="shared" si="1"/>
        <v>#N/A</v>
      </c>
      <c r="X16" s="72" t="str">
        <f>IF(AND(ISNUMBER($S16),COUNT($U$4:$U16)=X$2),$S16,"")</f>
        <v/>
      </c>
      <c r="Y16" s="72" t="str">
        <f>IF(AND(ISNUMBER($S16),COUNT($U$4:$U16)=Y$2),$S16,"")</f>
        <v/>
      </c>
      <c r="Z16" s="72" t="str">
        <f>IF(AND(ISNUMBER($S16),COUNT($U$4:$U16)=Z$2),$S16,"")</f>
        <v/>
      </c>
      <c r="AA16" s="72" t="str">
        <f>IF(AND(ISNUMBER($S16),COUNT($U$4:$U16)=AA$2),$S16,"")</f>
        <v/>
      </c>
      <c r="AB16" s="72" t="str">
        <f>IF(AND(ISNUMBER($S16),COUNT($U$4:$U16)=AB$2),$S16,"")</f>
        <v/>
      </c>
      <c r="AC16" s="72" t="str">
        <f>IF(AND(ISNUMBER($S16),COUNT($U$4:$U16)=AC$2),$S16,"")</f>
        <v/>
      </c>
      <c r="AD16" s="72" t="str">
        <f>IF(AND(ISNUMBER($S16),COUNT($U$4:$U16)=AD$2),$S16,"")</f>
        <v/>
      </c>
      <c r="AE16" s="72" t="str">
        <f>IF(AND(ISNUMBER($S16),COUNT($U$4:$U16)=AE$2),$S16,"")</f>
        <v/>
      </c>
      <c r="AF16" s="72" t="str">
        <f>IF(AND(ISNUMBER($S16),COUNT($U$4:$U16)=AF$2),$S16,"")</f>
        <v/>
      </c>
      <c r="AG16" s="72" t="str">
        <f>IF(AND(ISNUMBER($S16),COUNT($U$4:$U16)=AG$2),$S16,"")</f>
        <v/>
      </c>
      <c r="AH16" s="72" t="str">
        <f>IF(AND(ISNUMBER($S16),COUNT($U$4:$U16)=AH$2),$S16,"")</f>
        <v/>
      </c>
      <c r="AI16" s="72" t="str">
        <f>IF(AND(ISNUMBER($S16),COUNT($U$4:$U16)=AI$2),$S16,"")</f>
        <v/>
      </c>
      <c r="AJ16" s="51" t="e">
        <f>IFERROR(IF(COUNT($U$4:$U16)&lt;&gt;AJ$2,NA(),SLOPE(X$4:X$26,$R$4:$R$26)*($R16-COUNTIF(BH$4:BH16,"Hold"))+INTERCEPT(X$4:X$26,$R$4:$R$26)),NA())</f>
        <v>#N/A</v>
      </c>
      <c r="AK16" s="51" t="e">
        <f>IFERROR(IF(COUNT($U$4:$U16)&lt;&gt;AK$2,NA(),SLOPE(Y$4:Y$26,$R$4:$R$26)*($R16-COUNTIF(BI$4:BI16,"Hold"))+INTERCEPT(Y$4:Y$26,$R$4:$R$26)),NA())</f>
        <v>#N/A</v>
      </c>
      <c r="AL16" s="51" t="e">
        <f>IFERROR(IF(COUNT($U$4:$U16)&lt;&gt;AL$2,NA(),SLOPE(Z$4:Z$26,$R$4:$R$26)*($R16-COUNTIF(BJ$4:BJ16,"Hold"))+INTERCEPT(Z$4:Z$26,$R$4:$R$26)),NA())</f>
        <v>#N/A</v>
      </c>
      <c r="AM16" s="51" t="e">
        <f>IFERROR(IF(COUNT($U$4:$U16)&lt;&gt;AM$2,NA(),SLOPE(AA$4:AA$26,$R$4:$R$26)*($R16-COUNTIF(BK$4:BK16,"Hold"))+INTERCEPT(AA$4:AA$26,$R$4:$R$26)),NA())</f>
        <v>#N/A</v>
      </c>
      <c r="AN16" s="51" t="e">
        <f>IFERROR(IF(COUNT($U$4:$U16)&lt;&gt;AN$2,NA(),SLOPE(AB$4:AB$26,$R$4:$R$26)*($R16-COUNTIF(BL$4:BL16,"Hold"))+INTERCEPT(AB$4:AB$26,$R$4:$R$26)),NA())</f>
        <v>#N/A</v>
      </c>
      <c r="AO16" s="51" t="e">
        <f>IFERROR(IF(COUNT($U$4:$U16)&lt;&gt;AO$2,NA(),SLOPE(AC$4:AC$26,$R$4:$R$26)*($R16-COUNTIF(BM$4:BM16,"Hold"))+INTERCEPT(AC$4:AC$26,$R$4:$R$26)),NA())</f>
        <v>#N/A</v>
      </c>
      <c r="AP16" s="51" t="e">
        <f>IFERROR(IF(COUNT($U$4:$U16)&lt;&gt;AP$2,NA(),SLOPE(AD$4:AD$26,$R$4:$R$26)*($R16-COUNTIF(BN$4:BN16,"Hold"))+INTERCEPT(AD$4:AD$26,$R$4:$R$26)),NA())</f>
        <v>#N/A</v>
      </c>
      <c r="AQ16" s="51" t="e">
        <f>IFERROR(IF(COUNT($U$4:$U16)&lt;&gt;AQ$2,NA(),SLOPE(AE$4:AE$26,$R$4:$R$26)*($R16-COUNTIF(BO$4:BO16,"Hold"))+INTERCEPT(AE$4:AE$26,$R$4:$R$26)),NA())</f>
        <v>#N/A</v>
      </c>
      <c r="AR16" s="51" t="e">
        <f>IFERROR(IF(COUNT($U$4:$U16)&lt;&gt;AR$2,NA(),SLOPE(AF$4:AF$26,$R$4:$R$26)*($R16-COUNTIF(BP$4:BP16,"Hold"))+INTERCEPT(AF$4:AF$26,$R$4:$R$26)),NA())</f>
        <v>#N/A</v>
      </c>
      <c r="AS16" s="51" t="e">
        <f>IFERROR(IF(COUNT($U$4:$U16)&lt;&gt;AS$2,NA(),SLOPE(AG$4:AG$26,$R$4:$R$26)*($R16-COUNTIF(BQ$4:BQ16,"Hold"))+INTERCEPT(AG$4:AG$26,$R$4:$R$26)),NA())</f>
        <v>#N/A</v>
      </c>
      <c r="AT16" s="51" t="e">
        <f>IFERROR(IF(COUNT($U$4:$U16)&lt;&gt;AT$2,NA(),SLOPE(AH$4:AH$26,$R$4:$R$26)*($R16-COUNTIF(BR$4:BR16,"Hold"))+INTERCEPT(AH$4:AH$26,$R$4:$R$26)),NA())</f>
        <v>#N/A</v>
      </c>
      <c r="AU16" s="51" t="e">
        <f>IFERROR(IF(COUNT($U$4:$U16)&lt;&gt;AU$2,NA(),SLOPE(AI$4:AI$26,$R$4:$R$26)*($R16-COUNTIF(BS$4:BS16,"Hold"))+INTERCEPT(AI$4:AI$26,$R$4:$R$26)),NA())</f>
        <v>#N/A</v>
      </c>
      <c r="AV16" s="57" t="e">
        <f>IF(AND(ISNUMBER($U16),COUNT($U$4:$U16)=AV$2),$G16,IF($H16="Hold",AV15,IF(COUNT($U$4:$U16)=AV$2,$V16+AV15,NA())))</f>
        <v>#N/A</v>
      </c>
      <c r="AW16" s="57" t="e">
        <f>IF(AND(ISNUMBER($U16),COUNT($U$4:$U16)=AW$2),$G16,IF($H16="Hold",AW15,IF(COUNT($U$4:$U16)=AW$2,$V16+AW15,NA())))</f>
        <v>#N/A</v>
      </c>
      <c r="AX16" s="57" t="e">
        <f>IF(AND(ISNUMBER($U16),COUNT($U$4:$U16)=AX$2),$G16,IF($H16="Hold",AX15,IF(COUNT($U$4:$U16)=AX$2,$V16+AX15,NA())))</f>
        <v>#N/A</v>
      </c>
      <c r="AY16" s="57" t="e">
        <f>IF(AND(ISNUMBER($U16),COUNT($U$4:$U16)=AY$2),$G16,IF($H16="Hold",AY15,IF(COUNT($U$4:$U16)=AY$2,$V16+AY15,NA())))</f>
        <v>#N/A</v>
      </c>
      <c r="AZ16" s="57" t="e">
        <f>IF(AND(ISNUMBER($U16),COUNT($U$4:$U16)=AZ$2),$G16,IF($H16="Hold",AZ15,IF(COUNT($U$4:$U16)=AZ$2,$V16+AZ15,NA())))</f>
        <v>#N/A</v>
      </c>
      <c r="BA16" s="57" t="e">
        <f>IF(AND(ISNUMBER($U16),COUNT($U$4:$U16)=BA$2),$G16,IF($H16="Hold",BA15,IF(COUNT($U$4:$U16)=BA$2,$V16+BA15,NA())))</f>
        <v>#N/A</v>
      </c>
      <c r="BB16" s="57" t="e">
        <f>IF(AND(ISNUMBER($U16),COUNT($U$4:$U16)=BB$2),$G16,IF($H16="Hold",BB15,IF(COUNT($U$4:$U16)=BB$2,$V16+BB15,NA())))</f>
        <v>#N/A</v>
      </c>
      <c r="BC16" s="57" t="e">
        <f>IF(AND(ISNUMBER($U16),COUNT($U$4:$U16)=BC$2),$G16,IF($H16="Hold",BC15,IF(COUNT($U$4:$U16)=BC$2,$V16+BC15,NA())))</f>
        <v>#N/A</v>
      </c>
      <c r="BD16" s="57" t="e">
        <f>IF(AND(ISNUMBER($U16),COUNT($U$4:$U16)=BD$2),$G16,IF($H16="Hold",BD15,IF(COUNT($U$4:$U16)=BD$2,$V16+BD15,NA())))</f>
        <v>#N/A</v>
      </c>
      <c r="BE16" s="57" t="e">
        <f>IF(AND(ISNUMBER($U16),COUNT($U$4:$U16)=BE$2),$G16,IF($H16="Hold",BE15,IF(COUNT($U$4:$U16)=BE$2,$V16+BE15,NA())))</f>
        <v>#N/A</v>
      </c>
      <c r="BF16" s="57" t="e">
        <f>IF(AND(ISNUMBER($U16),COUNT($U$4:$U16)=BF$2),$G16,IF($H16="Hold",BF15,IF(COUNT($U$4:$U16)=BF$2,$V16+BF15,NA())))</f>
        <v>#N/A</v>
      </c>
      <c r="BG16" s="57" t="e">
        <f>IF(AND(ISNUMBER($U16),COUNT($U$4:$U16)=BG$2),$G16,IF($H16="Hold",BG15,IF(COUNT($U$4:$U16)=BG$2,$V16+BG15,NA())))</f>
        <v>#N/A</v>
      </c>
      <c r="BH16" s="55" t="e">
        <f>IF(AND(COUNT($U$4:$U16)=BH$2,$H16="Hold"),"Hold",NA())</f>
        <v>#N/A</v>
      </c>
      <c r="BI16" s="55" t="e">
        <f>IF(AND(COUNT($U$4:$U16)=BI$2,$H16="Hold"),"Hold",NA())</f>
        <v>#N/A</v>
      </c>
      <c r="BJ16" s="55" t="e">
        <f>IF(AND(COUNT($U$4:$U16)=BJ$2,$H16="Hold"),"Hold",NA())</f>
        <v>#N/A</v>
      </c>
      <c r="BK16" s="55" t="e">
        <f>IF(AND(COUNT($U$4:$U16)=BK$2,$H16="Hold"),"Hold",NA())</f>
        <v>#N/A</v>
      </c>
      <c r="BL16" s="55" t="e">
        <f>IF(AND(COUNT($U$4:$U16)=BL$2,$H16="Hold"),"Hold",NA())</f>
        <v>#N/A</v>
      </c>
      <c r="BM16" s="55" t="e">
        <f>IF(AND(COUNT($U$4:$U16)=BM$2,$H16="Hold"),"Hold",NA())</f>
        <v>#N/A</v>
      </c>
      <c r="BN16" s="55" t="e">
        <f>IF(AND(COUNT($U$4:$U16)=BN$2,$H16="Hold"),"Hold",NA())</f>
        <v>#N/A</v>
      </c>
      <c r="BO16" s="55" t="e">
        <f>IF(AND(COUNT($U$4:$U16)=BO$2,$H16="Hold"),"Hold",NA())</f>
        <v>#N/A</v>
      </c>
      <c r="BP16" s="55" t="e">
        <f>IF(AND(COUNT($U$4:$U16)=BP$2,$H16="Hold"),"Hold",NA())</f>
        <v>#N/A</v>
      </c>
      <c r="BQ16" s="55" t="e">
        <f>IF(AND(COUNT($U$4:$U16)=BQ$2,$H16="Hold"),"Hold",NA())</f>
        <v>#N/A</v>
      </c>
      <c r="BR16" s="55" t="e">
        <f>IF(AND(COUNT($U$4:$U16)=BR$2,$H16="Hold"),"Hold",NA())</f>
        <v>#N/A</v>
      </c>
      <c r="BS16" s="55" t="e">
        <f>IF(AND(COUNT($U$4:$U16)=BS$2,$H16="Hold"),"Hold",NA())</f>
        <v>#N/A</v>
      </c>
    </row>
    <row r="17" spans="1:71" s="96" customFormat="1" ht="18.75" customHeight="1" x14ac:dyDescent="0.25">
      <c r="B17" s="23"/>
      <c r="C17" s="95"/>
      <c r="D17" s="9">
        <f t="shared" si="2"/>
        <v>26</v>
      </c>
      <c r="E17" s="10">
        <f t="shared" si="3"/>
        <v>42772</v>
      </c>
      <c r="F17" s="5" t="str">
        <f>IFERROR(IF(COUNT(G$4:G17)=0,"",IF(H17="Hold",F16,IF(ISNUMBER(U17),G17,F16+V17))),"")</f>
        <v/>
      </c>
      <c r="G17" s="13"/>
      <c r="H17" s="27"/>
      <c r="I17" s="17"/>
      <c r="J17" s="93"/>
      <c r="K17" s="34"/>
      <c r="L17" s="74"/>
      <c r="M17" s="74"/>
      <c r="N17" s="75"/>
      <c r="O17" s="75"/>
      <c r="P17" s="37"/>
      <c r="R17" s="46">
        <v>14</v>
      </c>
      <c r="S17" s="47" t="e">
        <f t="shared" si="0"/>
        <v>#N/A</v>
      </c>
      <c r="T17" s="47"/>
      <c r="U17" s="52" t="str">
        <f>IF(H17="30 Mins",$N$19,IF(H17="45 Mins",$N$20,IF(H17="60 Mins",$N$21,IF(H17="Alt 1",$N$22,IF(H17="Alt 2",$N$23,IF(H17="Alt 3",$N$24,IF(H17="Alt 4",$N$25,IF(H17="Alt 5",#REF!,IF(H17="Change",V16,"")))))))))</f>
        <v/>
      </c>
      <c r="V17" s="53" t="e">
        <f>IF(COUNT(U$4:U17)=0,NA(),IF(ISNUMBER(U17),U17,V16))</f>
        <v>#N/A</v>
      </c>
      <c r="W17" s="48" t="e">
        <f t="shared" si="1"/>
        <v>#N/A</v>
      </c>
      <c r="X17" s="72" t="str">
        <f>IF(AND(ISNUMBER($S17),COUNT($U$4:$U17)=X$2),$S17,"")</f>
        <v/>
      </c>
      <c r="Y17" s="72" t="str">
        <f>IF(AND(ISNUMBER($S17),COUNT($U$4:$U17)=Y$2),$S17,"")</f>
        <v/>
      </c>
      <c r="Z17" s="72" t="str">
        <f>IF(AND(ISNUMBER($S17),COUNT($U$4:$U17)=Z$2),$S17,"")</f>
        <v/>
      </c>
      <c r="AA17" s="72" t="str">
        <f>IF(AND(ISNUMBER($S17),COUNT($U$4:$U17)=AA$2),$S17,"")</f>
        <v/>
      </c>
      <c r="AB17" s="72" t="str">
        <f>IF(AND(ISNUMBER($S17),COUNT($U$4:$U17)=AB$2),$S17,"")</f>
        <v/>
      </c>
      <c r="AC17" s="72" t="str">
        <f>IF(AND(ISNUMBER($S17),COUNT($U$4:$U17)=AC$2),$S17,"")</f>
        <v/>
      </c>
      <c r="AD17" s="72" t="str">
        <f>IF(AND(ISNUMBER($S17),COUNT($U$4:$U17)=AD$2),$S17,"")</f>
        <v/>
      </c>
      <c r="AE17" s="72" t="str">
        <f>IF(AND(ISNUMBER($S17),COUNT($U$4:$U17)=AE$2),$S17,"")</f>
        <v/>
      </c>
      <c r="AF17" s="72" t="str">
        <f>IF(AND(ISNUMBER($S17),COUNT($U$4:$U17)=AF$2),$S17,"")</f>
        <v/>
      </c>
      <c r="AG17" s="72" t="str">
        <f>IF(AND(ISNUMBER($S17),COUNT($U$4:$U17)=AG$2),$S17,"")</f>
        <v/>
      </c>
      <c r="AH17" s="72" t="str">
        <f>IF(AND(ISNUMBER($S17),COUNT($U$4:$U17)=AH$2),$S17,"")</f>
        <v/>
      </c>
      <c r="AI17" s="72" t="str">
        <f>IF(AND(ISNUMBER($S17),COUNT($U$4:$U17)=AI$2),$S17,"")</f>
        <v/>
      </c>
      <c r="AJ17" s="51" t="e">
        <f>IFERROR(IF(COUNT($U$4:$U17)&lt;&gt;AJ$2,NA(),SLOPE(X$4:X$26,$R$4:$R$26)*($R17-COUNTIF(BH$4:BH17,"Hold"))+INTERCEPT(X$4:X$26,$R$4:$R$26)),NA())</f>
        <v>#N/A</v>
      </c>
      <c r="AK17" s="51" t="e">
        <f>IFERROR(IF(COUNT($U$4:$U17)&lt;&gt;AK$2,NA(),SLOPE(Y$4:Y$26,$R$4:$R$26)*($R17-COUNTIF(BI$4:BI17,"Hold"))+INTERCEPT(Y$4:Y$26,$R$4:$R$26)),NA())</f>
        <v>#N/A</v>
      </c>
      <c r="AL17" s="51" t="e">
        <f>IFERROR(IF(COUNT($U$4:$U17)&lt;&gt;AL$2,NA(),SLOPE(Z$4:Z$26,$R$4:$R$26)*($R17-COUNTIF(BJ$4:BJ17,"Hold"))+INTERCEPT(Z$4:Z$26,$R$4:$R$26)),NA())</f>
        <v>#N/A</v>
      </c>
      <c r="AM17" s="51" t="e">
        <f>IFERROR(IF(COUNT($U$4:$U17)&lt;&gt;AM$2,NA(),SLOPE(AA$4:AA$26,$R$4:$R$26)*($R17-COUNTIF(BK$4:BK17,"Hold"))+INTERCEPT(AA$4:AA$26,$R$4:$R$26)),NA())</f>
        <v>#N/A</v>
      </c>
      <c r="AN17" s="51" t="e">
        <f>IFERROR(IF(COUNT($U$4:$U17)&lt;&gt;AN$2,NA(),SLOPE(AB$4:AB$26,$R$4:$R$26)*($R17-COUNTIF(BL$4:BL17,"Hold"))+INTERCEPT(AB$4:AB$26,$R$4:$R$26)),NA())</f>
        <v>#N/A</v>
      </c>
      <c r="AO17" s="51" t="e">
        <f>IFERROR(IF(COUNT($U$4:$U17)&lt;&gt;AO$2,NA(),SLOPE(AC$4:AC$26,$R$4:$R$26)*($R17-COUNTIF(BM$4:BM17,"Hold"))+INTERCEPT(AC$4:AC$26,$R$4:$R$26)),NA())</f>
        <v>#N/A</v>
      </c>
      <c r="AP17" s="51" t="e">
        <f>IFERROR(IF(COUNT($U$4:$U17)&lt;&gt;AP$2,NA(),SLOPE(AD$4:AD$26,$R$4:$R$26)*($R17-COUNTIF(BN$4:BN17,"Hold"))+INTERCEPT(AD$4:AD$26,$R$4:$R$26)),NA())</f>
        <v>#N/A</v>
      </c>
      <c r="AQ17" s="51" t="e">
        <f>IFERROR(IF(COUNT($U$4:$U17)&lt;&gt;AQ$2,NA(),SLOPE(AE$4:AE$26,$R$4:$R$26)*($R17-COUNTIF(BO$4:BO17,"Hold"))+INTERCEPT(AE$4:AE$26,$R$4:$R$26)),NA())</f>
        <v>#N/A</v>
      </c>
      <c r="AR17" s="51" t="e">
        <f>IFERROR(IF(COUNT($U$4:$U17)&lt;&gt;AR$2,NA(),SLOPE(AF$4:AF$26,$R$4:$R$26)*($R17-COUNTIF(BP$4:BP17,"Hold"))+INTERCEPT(AF$4:AF$26,$R$4:$R$26)),NA())</f>
        <v>#N/A</v>
      </c>
      <c r="AS17" s="51" t="e">
        <f>IFERROR(IF(COUNT($U$4:$U17)&lt;&gt;AS$2,NA(),SLOPE(AG$4:AG$26,$R$4:$R$26)*($R17-COUNTIF(BQ$4:BQ17,"Hold"))+INTERCEPT(AG$4:AG$26,$R$4:$R$26)),NA())</f>
        <v>#N/A</v>
      </c>
      <c r="AT17" s="51" t="e">
        <f>IFERROR(IF(COUNT($U$4:$U17)&lt;&gt;AT$2,NA(),SLOPE(AH$4:AH$26,$R$4:$R$26)*($R17-COUNTIF(BR$4:BR17,"Hold"))+INTERCEPT(AH$4:AH$26,$R$4:$R$26)),NA())</f>
        <v>#N/A</v>
      </c>
      <c r="AU17" s="51" t="e">
        <f>IFERROR(IF(COUNT($U$4:$U17)&lt;&gt;AU$2,NA(),SLOPE(AI$4:AI$26,$R$4:$R$26)*($R17-COUNTIF(BS$4:BS17,"Hold"))+INTERCEPT(AI$4:AI$26,$R$4:$R$26)),NA())</f>
        <v>#N/A</v>
      </c>
      <c r="AV17" s="57" t="e">
        <f>IF(AND(ISNUMBER($U17),COUNT($U$4:$U17)=AV$2),$G17,IF($H17="Hold",AV16,IF(COUNT($U$4:$U17)=AV$2,$V17+AV16,NA())))</f>
        <v>#N/A</v>
      </c>
      <c r="AW17" s="57" t="e">
        <f>IF(AND(ISNUMBER($U17),COUNT($U$4:$U17)=AW$2),$G17,IF($H17="Hold",AW16,IF(COUNT($U$4:$U17)=AW$2,$V17+AW16,NA())))</f>
        <v>#N/A</v>
      </c>
      <c r="AX17" s="57" t="e">
        <f>IF(AND(ISNUMBER($U17),COUNT($U$4:$U17)=AX$2),$G17,IF($H17="Hold",AX16,IF(COUNT($U$4:$U17)=AX$2,$V17+AX16,NA())))</f>
        <v>#N/A</v>
      </c>
      <c r="AY17" s="57" t="e">
        <f>IF(AND(ISNUMBER($U17),COUNT($U$4:$U17)=AY$2),$G17,IF($H17="Hold",AY16,IF(COUNT($U$4:$U17)=AY$2,$V17+AY16,NA())))</f>
        <v>#N/A</v>
      </c>
      <c r="AZ17" s="57" t="e">
        <f>IF(AND(ISNUMBER($U17),COUNT($U$4:$U17)=AZ$2),$G17,IF($H17="Hold",AZ16,IF(COUNT($U$4:$U17)=AZ$2,$V17+AZ16,NA())))</f>
        <v>#N/A</v>
      </c>
      <c r="BA17" s="57" t="e">
        <f>IF(AND(ISNUMBER($U17),COUNT($U$4:$U17)=BA$2),$G17,IF($H17="Hold",BA16,IF(COUNT($U$4:$U17)=BA$2,$V17+BA16,NA())))</f>
        <v>#N/A</v>
      </c>
      <c r="BB17" s="57" t="e">
        <f>IF(AND(ISNUMBER($U17),COUNT($U$4:$U17)=BB$2),$G17,IF($H17="Hold",BB16,IF(COUNT($U$4:$U17)=BB$2,$V17+BB16,NA())))</f>
        <v>#N/A</v>
      </c>
      <c r="BC17" s="57" t="e">
        <f>IF(AND(ISNUMBER($U17),COUNT($U$4:$U17)=BC$2),$G17,IF($H17="Hold",BC16,IF(COUNT($U$4:$U17)=BC$2,$V17+BC16,NA())))</f>
        <v>#N/A</v>
      </c>
      <c r="BD17" s="57" t="e">
        <f>IF(AND(ISNUMBER($U17),COUNT($U$4:$U17)=BD$2),$G17,IF($H17="Hold",BD16,IF(COUNT($U$4:$U17)=BD$2,$V17+BD16,NA())))</f>
        <v>#N/A</v>
      </c>
      <c r="BE17" s="57" t="e">
        <f>IF(AND(ISNUMBER($U17),COUNT($U$4:$U17)=BE$2),$G17,IF($H17="Hold",BE16,IF(COUNT($U$4:$U17)=BE$2,$V17+BE16,NA())))</f>
        <v>#N/A</v>
      </c>
      <c r="BF17" s="57" t="e">
        <f>IF(AND(ISNUMBER($U17),COUNT($U$4:$U17)=BF$2),$G17,IF($H17="Hold",BF16,IF(COUNT($U$4:$U17)=BF$2,$V17+BF16,NA())))</f>
        <v>#N/A</v>
      </c>
      <c r="BG17" s="57" t="e">
        <f>IF(AND(ISNUMBER($U17),COUNT($U$4:$U17)=BG$2),$G17,IF($H17="Hold",BG16,IF(COUNT($U$4:$U17)=BG$2,$V17+BG16,NA())))</f>
        <v>#N/A</v>
      </c>
      <c r="BH17" s="55" t="e">
        <f>IF(AND(COUNT($U$4:$U17)=BH$2,$H17="Hold"),"Hold",NA())</f>
        <v>#N/A</v>
      </c>
      <c r="BI17" s="55" t="e">
        <f>IF(AND(COUNT($U$4:$U17)=BI$2,$H17="Hold"),"Hold",NA())</f>
        <v>#N/A</v>
      </c>
      <c r="BJ17" s="55" t="e">
        <f>IF(AND(COUNT($U$4:$U17)=BJ$2,$H17="Hold"),"Hold",NA())</f>
        <v>#N/A</v>
      </c>
      <c r="BK17" s="55" t="e">
        <f>IF(AND(COUNT($U$4:$U17)=BK$2,$H17="Hold"),"Hold",NA())</f>
        <v>#N/A</v>
      </c>
      <c r="BL17" s="55" t="e">
        <f>IF(AND(COUNT($U$4:$U17)=BL$2,$H17="Hold"),"Hold",NA())</f>
        <v>#N/A</v>
      </c>
      <c r="BM17" s="55" t="e">
        <f>IF(AND(COUNT($U$4:$U17)=BM$2,$H17="Hold"),"Hold",NA())</f>
        <v>#N/A</v>
      </c>
      <c r="BN17" s="55" t="e">
        <f>IF(AND(COUNT($U$4:$U17)=BN$2,$H17="Hold"),"Hold",NA())</f>
        <v>#N/A</v>
      </c>
      <c r="BO17" s="55" t="e">
        <f>IF(AND(COUNT($U$4:$U17)=BO$2,$H17="Hold"),"Hold",NA())</f>
        <v>#N/A</v>
      </c>
      <c r="BP17" s="55" t="e">
        <f>IF(AND(COUNT($U$4:$U17)=BP$2,$H17="Hold"),"Hold",NA())</f>
        <v>#N/A</v>
      </c>
      <c r="BQ17" s="55" t="e">
        <f>IF(AND(COUNT($U$4:$U17)=BQ$2,$H17="Hold"),"Hold",NA())</f>
        <v>#N/A</v>
      </c>
      <c r="BR17" s="55" t="e">
        <f>IF(AND(COUNT($U$4:$U17)=BR$2,$H17="Hold"),"Hold",NA())</f>
        <v>#N/A</v>
      </c>
      <c r="BS17" s="55" t="e">
        <f>IF(AND(COUNT($U$4:$U17)=BS$2,$H17="Hold"),"Hold",NA())</f>
        <v>#N/A</v>
      </c>
    </row>
    <row r="18" spans="1:71" s="96" customFormat="1" ht="18.75" customHeight="1" x14ac:dyDescent="0.25">
      <c r="B18" s="23"/>
      <c r="C18" s="95"/>
      <c r="D18" s="9">
        <f t="shared" si="2"/>
        <v>28</v>
      </c>
      <c r="E18" s="10">
        <f t="shared" si="3"/>
        <v>42786</v>
      </c>
      <c r="F18" s="5" t="str">
        <f>IFERROR(IF(COUNT(G$4:G18)=0,"",IF(H18="Hold",F17,IF(ISNUMBER(U18),G18,F17+V18))),"")</f>
        <v/>
      </c>
      <c r="G18" s="13"/>
      <c r="H18" s="27"/>
      <c r="I18" s="17"/>
      <c r="J18" s="93"/>
      <c r="K18" s="34"/>
      <c r="L18" s="155" t="s">
        <v>73</v>
      </c>
      <c r="M18" s="155"/>
      <c r="N18" s="155"/>
      <c r="O18" s="155"/>
      <c r="P18" s="37"/>
      <c r="R18" s="46">
        <v>15</v>
      </c>
      <c r="S18" s="47" t="e">
        <f t="shared" si="0"/>
        <v>#N/A</v>
      </c>
      <c r="T18" s="47"/>
      <c r="U18" s="52" t="str">
        <f>IF(H18="30 Mins",$N$19,IF(H18="45 Mins",$N$20,IF(H18="60 Mins",$N$21,IF(H18="Alt 1",$N$22,IF(H18="Alt 2",$N$23,IF(H18="Alt 3",$N$24,IF(H18="Alt 4",$N$25,IF(H18="Alt 5",#REF!,IF(H18="Change",V17,"")))))))))</f>
        <v/>
      </c>
      <c r="V18" s="53" t="e">
        <f>IF(COUNT(U$4:U18)=0,NA(),IF(ISNUMBER(U18),U18,V17))</f>
        <v>#N/A</v>
      </c>
      <c r="W18" s="48" t="e">
        <f t="shared" si="1"/>
        <v>#N/A</v>
      </c>
      <c r="X18" s="72" t="str">
        <f>IF(AND(ISNUMBER($S18),COUNT($U$4:$U18)=X$2),$S18,"")</f>
        <v/>
      </c>
      <c r="Y18" s="72" t="str">
        <f>IF(AND(ISNUMBER($S18),COUNT($U$4:$U18)=Y$2),$S18,"")</f>
        <v/>
      </c>
      <c r="Z18" s="72" t="str">
        <f>IF(AND(ISNUMBER($S18),COUNT($U$4:$U18)=Z$2),$S18,"")</f>
        <v/>
      </c>
      <c r="AA18" s="72" t="str">
        <f>IF(AND(ISNUMBER($S18),COUNT($U$4:$U18)=AA$2),$S18,"")</f>
        <v/>
      </c>
      <c r="AB18" s="72" t="str">
        <f>IF(AND(ISNUMBER($S18),COUNT($U$4:$U18)=AB$2),$S18,"")</f>
        <v/>
      </c>
      <c r="AC18" s="72" t="str">
        <f>IF(AND(ISNUMBER($S18),COUNT($U$4:$U18)=AC$2),$S18,"")</f>
        <v/>
      </c>
      <c r="AD18" s="72" t="str">
        <f>IF(AND(ISNUMBER($S18),COUNT($U$4:$U18)=AD$2),$S18,"")</f>
        <v/>
      </c>
      <c r="AE18" s="72" t="str">
        <f>IF(AND(ISNUMBER($S18),COUNT($U$4:$U18)=AE$2),$S18,"")</f>
        <v/>
      </c>
      <c r="AF18" s="72" t="str">
        <f>IF(AND(ISNUMBER($S18),COUNT($U$4:$U18)=AF$2),$S18,"")</f>
        <v/>
      </c>
      <c r="AG18" s="72" t="str">
        <f>IF(AND(ISNUMBER($S18),COUNT($U$4:$U18)=AG$2),$S18,"")</f>
        <v/>
      </c>
      <c r="AH18" s="72" t="str">
        <f>IF(AND(ISNUMBER($S18),COUNT($U$4:$U18)=AH$2),$S18,"")</f>
        <v/>
      </c>
      <c r="AI18" s="72" t="str">
        <f>IF(AND(ISNUMBER($S18),COUNT($U$4:$U18)=AI$2),$S18,"")</f>
        <v/>
      </c>
      <c r="AJ18" s="51" t="e">
        <f>IFERROR(IF(COUNT($U$4:$U18)&lt;&gt;AJ$2,NA(),SLOPE(X$4:X$26,$R$4:$R$26)*($R18-COUNTIF(BH$4:BH18,"Hold"))+INTERCEPT(X$4:X$26,$R$4:$R$26)),NA())</f>
        <v>#N/A</v>
      </c>
      <c r="AK18" s="51" t="e">
        <f>IFERROR(IF(COUNT($U$4:$U18)&lt;&gt;AK$2,NA(),SLOPE(Y$4:Y$26,$R$4:$R$26)*($R18-COUNTIF(BI$4:BI18,"Hold"))+INTERCEPT(Y$4:Y$26,$R$4:$R$26)),NA())</f>
        <v>#N/A</v>
      </c>
      <c r="AL18" s="51" t="e">
        <f>IFERROR(IF(COUNT($U$4:$U18)&lt;&gt;AL$2,NA(),SLOPE(Z$4:Z$26,$R$4:$R$26)*($R18-COUNTIF(BJ$4:BJ18,"Hold"))+INTERCEPT(Z$4:Z$26,$R$4:$R$26)),NA())</f>
        <v>#N/A</v>
      </c>
      <c r="AM18" s="51" t="e">
        <f>IFERROR(IF(COUNT($U$4:$U18)&lt;&gt;AM$2,NA(),SLOPE(AA$4:AA$26,$R$4:$R$26)*($R18-COUNTIF(BK$4:BK18,"Hold"))+INTERCEPT(AA$4:AA$26,$R$4:$R$26)),NA())</f>
        <v>#N/A</v>
      </c>
      <c r="AN18" s="51" t="e">
        <f>IFERROR(IF(COUNT($U$4:$U18)&lt;&gt;AN$2,NA(),SLOPE(AB$4:AB$26,$R$4:$R$26)*($R18-COUNTIF(BL$4:BL18,"Hold"))+INTERCEPT(AB$4:AB$26,$R$4:$R$26)),NA())</f>
        <v>#N/A</v>
      </c>
      <c r="AO18" s="51" t="e">
        <f>IFERROR(IF(COUNT($U$4:$U18)&lt;&gt;AO$2,NA(),SLOPE(AC$4:AC$26,$R$4:$R$26)*($R18-COUNTIF(BM$4:BM18,"Hold"))+INTERCEPT(AC$4:AC$26,$R$4:$R$26)),NA())</f>
        <v>#N/A</v>
      </c>
      <c r="AP18" s="51" t="e">
        <f>IFERROR(IF(COUNT($U$4:$U18)&lt;&gt;AP$2,NA(),SLOPE(AD$4:AD$26,$R$4:$R$26)*($R18-COUNTIF(BN$4:BN18,"Hold"))+INTERCEPT(AD$4:AD$26,$R$4:$R$26)),NA())</f>
        <v>#N/A</v>
      </c>
      <c r="AQ18" s="51" t="e">
        <f>IFERROR(IF(COUNT($U$4:$U18)&lt;&gt;AQ$2,NA(),SLOPE(AE$4:AE$26,$R$4:$R$26)*($R18-COUNTIF(BO$4:BO18,"Hold"))+INTERCEPT(AE$4:AE$26,$R$4:$R$26)),NA())</f>
        <v>#N/A</v>
      </c>
      <c r="AR18" s="51" t="e">
        <f>IFERROR(IF(COUNT($U$4:$U18)&lt;&gt;AR$2,NA(),SLOPE(AF$4:AF$26,$R$4:$R$26)*($R18-COUNTIF(BP$4:BP18,"Hold"))+INTERCEPT(AF$4:AF$26,$R$4:$R$26)),NA())</f>
        <v>#N/A</v>
      </c>
      <c r="AS18" s="51" t="e">
        <f>IFERROR(IF(COUNT($U$4:$U18)&lt;&gt;AS$2,NA(),SLOPE(AG$4:AG$26,$R$4:$R$26)*($R18-COUNTIF(BQ$4:BQ18,"Hold"))+INTERCEPT(AG$4:AG$26,$R$4:$R$26)),NA())</f>
        <v>#N/A</v>
      </c>
      <c r="AT18" s="51" t="e">
        <f>IFERROR(IF(COUNT($U$4:$U18)&lt;&gt;AT$2,NA(),SLOPE(AH$4:AH$26,$R$4:$R$26)*($R18-COUNTIF(BR$4:BR18,"Hold"))+INTERCEPT(AH$4:AH$26,$R$4:$R$26)),NA())</f>
        <v>#N/A</v>
      </c>
      <c r="AU18" s="51" t="e">
        <f>IFERROR(IF(COUNT($U$4:$U18)&lt;&gt;AU$2,NA(),SLOPE(AI$4:AI$26,$R$4:$R$26)*($R18-COUNTIF(BS$4:BS18,"Hold"))+INTERCEPT(AI$4:AI$26,$R$4:$R$26)),NA())</f>
        <v>#N/A</v>
      </c>
      <c r="AV18" s="57" t="e">
        <f>IF(AND(ISNUMBER($U18),COUNT($U$4:$U18)=AV$2),$G18,IF($H18="Hold",AV17,IF(COUNT($U$4:$U18)=AV$2,$V18+AV17,NA())))</f>
        <v>#N/A</v>
      </c>
      <c r="AW18" s="57" t="e">
        <f>IF(AND(ISNUMBER($U18),COUNT($U$4:$U18)=AW$2),$G18,IF($H18="Hold",AW17,IF(COUNT($U$4:$U18)=AW$2,$V18+AW17,NA())))</f>
        <v>#N/A</v>
      </c>
      <c r="AX18" s="57" t="e">
        <f>IF(AND(ISNUMBER($U18),COUNT($U$4:$U18)=AX$2),$G18,IF($H18="Hold",AX17,IF(COUNT($U$4:$U18)=AX$2,$V18+AX17,NA())))</f>
        <v>#N/A</v>
      </c>
      <c r="AY18" s="57" t="e">
        <f>IF(AND(ISNUMBER($U18),COUNT($U$4:$U18)=AY$2),$G18,IF($H18="Hold",AY17,IF(COUNT($U$4:$U18)=AY$2,$V18+AY17,NA())))</f>
        <v>#N/A</v>
      </c>
      <c r="AZ18" s="57" t="e">
        <f>IF(AND(ISNUMBER($U18),COUNT($U$4:$U18)=AZ$2),$G18,IF($H18="Hold",AZ17,IF(COUNT($U$4:$U18)=AZ$2,$V18+AZ17,NA())))</f>
        <v>#N/A</v>
      </c>
      <c r="BA18" s="57" t="e">
        <f>IF(AND(ISNUMBER($U18),COUNT($U$4:$U18)=BA$2),$G18,IF($H18="Hold",BA17,IF(COUNT($U$4:$U18)=BA$2,$V18+BA17,NA())))</f>
        <v>#N/A</v>
      </c>
      <c r="BB18" s="57" t="e">
        <f>IF(AND(ISNUMBER($U18),COUNT($U$4:$U18)=BB$2),$G18,IF($H18="Hold",BB17,IF(COUNT($U$4:$U18)=BB$2,$V18+BB17,NA())))</f>
        <v>#N/A</v>
      </c>
      <c r="BC18" s="57" t="e">
        <f>IF(AND(ISNUMBER($U18),COUNT($U$4:$U18)=BC$2),$G18,IF($H18="Hold",BC17,IF(COUNT($U$4:$U18)=BC$2,$V18+BC17,NA())))</f>
        <v>#N/A</v>
      </c>
      <c r="BD18" s="57" t="e">
        <f>IF(AND(ISNUMBER($U18),COUNT($U$4:$U18)=BD$2),$G18,IF($H18="Hold",BD17,IF(COUNT($U$4:$U18)=BD$2,$V18+BD17,NA())))</f>
        <v>#N/A</v>
      </c>
      <c r="BE18" s="57" t="e">
        <f>IF(AND(ISNUMBER($U18),COUNT($U$4:$U18)=BE$2),$G18,IF($H18="Hold",BE17,IF(COUNT($U$4:$U18)=BE$2,$V18+BE17,NA())))</f>
        <v>#N/A</v>
      </c>
      <c r="BF18" s="57" t="e">
        <f>IF(AND(ISNUMBER($U18),COUNT($U$4:$U18)=BF$2),$G18,IF($H18="Hold",BF17,IF(COUNT($U$4:$U18)=BF$2,$V18+BF17,NA())))</f>
        <v>#N/A</v>
      </c>
      <c r="BG18" s="57" t="e">
        <f>IF(AND(ISNUMBER($U18),COUNT($U$4:$U18)=BG$2),$G18,IF($H18="Hold",BG17,IF(COUNT($U$4:$U18)=BG$2,$V18+BG17,NA())))</f>
        <v>#N/A</v>
      </c>
      <c r="BH18" s="55" t="e">
        <f>IF(AND(COUNT($U$4:$U18)=BH$2,$H18="Hold"),"Hold",NA())</f>
        <v>#N/A</v>
      </c>
      <c r="BI18" s="55" t="e">
        <f>IF(AND(COUNT($U$4:$U18)=BI$2,$H18="Hold"),"Hold",NA())</f>
        <v>#N/A</v>
      </c>
      <c r="BJ18" s="55" t="e">
        <f>IF(AND(COUNT($U$4:$U18)=BJ$2,$H18="Hold"),"Hold",NA())</f>
        <v>#N/A</v>
      </c>
      <c r="BK18" s="55" t="e">
        <f>IF(AND(COUNT($U$4:$U18)=BK$2,$H18="Hold"),"Hold",NA())</f>
        <v>#N/A</v>
      </c>
      <c r="BL18" s="55" t="e">
        <f>IF(AND(COUNT($U$4:$U18)=BL$2,$H18="Hold"),"Hold",NA())</f>
        <v>#N/A</v>
      </c>
      <c r="BM18" s="55" t="e">
        <f>IF(AND(COUNT($U$4:$U18)=BM$2,$H18="Hold"),"Hold",NA())</f>
        <v>#N/A</v>
      </c>
      <c r="BN18" s="55" t="e">
        <f>IF(AND(COUNT($U$4:$U18)=BN$2,$H18="Hold"),"Hold",NA())</f>
        <v>#N/A</v>
      </c>
      <c r="BO18" s="55" t="e">
        <f>IF(AND(COUNT($U$4:$U18)=BO$2,$H18="Hold"),"Hold",NA())</f>
        <v>#N/A</v>
      </c>
      <c r="BP18" s="55" t="e">
        <f>IF(AND(COUNT($U$4:$U18)=BP$2,$H18="Hold"),"Hold",NA())</f>
        <v>#N/A</v>
      </c>
      <c r="BQ18" s="55" t="e">
        <f>IF(AND(COUNT($U$4:$U18)=BQ$2,$H18="Hold"),"Hold",NA())</f>
        <v>#N/A</v>
      </c>
      <c r="BR18" s="55" t="e">
        <f>IF(AND(COUNT($U$4:$U18)=BR$2,$H18="Hold"),"Hold",NA())</f>
        <v>#N/A</v>
      </c>
      <c r="BS18" s="55" t="e">
        <f>IF(AND(COUNT($U$4:$U18)=BS$2,$H18="Hold"),"Hold",NA())</f>
        <v>#N/A</v>
      </c>
    </row>
    <row r="19" spans="1:71" s="96" customFormat="1" ht="18.75" customHeight="1" x14ac:dyDescent="0.25">
      <c r="B19" s="23"/>
      <c r="C19" s="95"/>
      <c r="D19" s="9">
        <f t="shared" si="2"/>
        <v>30</v>
      </c>
      <c r="E19" s="10">
        <f t="shared" si="3"/>
        <v>42800</v>
      </c>
      <c r="F19" s="5" t="str">
        <f>IFERROR(IF(COUNT(G$4:G19)=0,"",IF(H19="Hold",F18,IF(ISNUMBER(U19),G19,F18+V19))),"")</f>
        <v/>
      </c>
      <c r="G19" s="13"/>
      <c r="H19" s="27"/>
      <c r="I19" s="17"/>
      <c r="J19" s="93"/>
      <c r="K19" s="34"/>
      <c r="L19" s="39" t="s">
        <v>55</v>
      </c>
      <c r="M19" s="125" t="s">
        <v>79</v>
      </c>
      <c r="N19" s="97">
        <v>4.5</v>
      </c>
      <c r="O19" s="75"/>
      <c r="P19" s="37"/>
      <c r="R19" s="46">
        <v>16</v>
      </c>
      <c r="S19" s="47" t="e">
        <f t="shared" si="0"/>
        <v>#N/A</v>
      </c>
      <c r="T19" s="47"/>
      <c r="U19" s="52" t="str">
        <f>IF(H19="30 Mins",$N$19,IF(H19="45 Mins",$N$20,IF(H19="60 Mins",$N$21,IF(H19="Alt 1",$N$22,IF(H19="Alt 2",$N$23,IF(H19="Alt 3",$N$24,IF(H19="Alt 4",$N$25,IF(H19="Alt 5",#REF!,IF(H19="Change",V18,"")))))))))</f>
        <v/>
      </c>
      <c r="V19" s="53" t="e">
        <f>IF(COUNT(U$4:U19)=0,NA(),IF(ISNUMBER(U19),U19,V18))</f>
        <v>#N/A</v>
      </c>
      <c r="W19" s="48" t="e">
        <f t="shared" si="1"/>
        <v>#N/A</v>
      </c>
      <c r="X19" s="72" t="str">
        <f>IF(AND(ISNUMBER($S19),COUNT($U$4:$U19)=X$2),$S19,"")</f>
        <v/>
      </c>
      <c r="Y19" s="72" t="str">
        <f>IF(AND(ISNUMBER($S19),COUNT($U$4:$U19)=Y$2),$S19,"")</f>
        <v/>
      </c>
      <c r="Z19" s="72" t="str">
        <f>IF(AND(ISNUMBER($S19),COUNT($U$4:$U19)=Z$2),$S19,"")</f>
        <v/>
      </c>
      <c r="AA19" s="72" t="str">
        <f>IF(AND(ISNUMBER($S19),COUNT($U$4:$U19)=AA$2),$S19,"")</f>
        <v/>
      </c>
      <c r="AB19" s="72" t="str">
        <f>IF(AND(ISNUMBER($S19),COUNT($U$4:$U19)=AB$2),$S19,"")</f>
        <v/>
      </c>
      <c r="AC19" s="72" t="str">
        <f>IF(AND(ISNUMBER($S19),COUNT($U$4:$U19)=AC$2),$S19,"")</f>
        <v/>
      </c>
      <c r="AD19" s="72" t="str">
        <f>IF(AND(ISNUMBER($S19),COUNT($U$4:$U19)=AD$2),$S19,"")</f>
        <v/>
      </c>
      <c r="AE19" s="72" t="str">
        <f>IF(AND(ISNUMBER($S19),COUNT($U$4:$U19)=AE$2),$S19,"")</f>
        <v/>
      </c>
      <c r="AF19" s="72" t="str">
        <f>IF(AND(ISNUMBER($S19),COUNT($U$4:$U19)=AF$2),$S19,"")</f>
        <v/>
      </c>
      <c r="AG19" s="72" t="str">
        <f>IF(AND(ISNUMBER($S19),COUNT($U$4:$U19)=AG$2),$S19,"")</f>
        <v/>
      </c>
      <c r="AH19" s="72" t="str">
        <f>IF(AND(ISNUMBER($S19),COUNT($U$4:$U19)=AH$2),$S19,"")</f>
        <v/>
      </c>
      <c r="AI19" s="72" t="str">
        <f>IF(AND(ISNUMBER($S19),COUNT($U$4:$U19)=AI$2),$S19,"")</f>
        <v/>
      </c>
      <c r="AJ19" s="51" t="e">
        <f>IFERROR(IF(COUNT($U$4:$U19)&lt;&gt;AJ$2,NA(),SLOPE(X$4:X$26,$R$4:$R$26)*($R19-COUNTIF(BH$4:BH19,"Hold"))+INTERCEPT(X$4:X$26,$R$4:$R$26)),NA())</f>
        <v>#N/A</v>
      </c>
      <c r="AK19" s="51" t="e">
        <f>IFERROR(IF(COUNT($U$4:$U19)&lt;&gt;AK$2,NA(),SLOPE(Y$4:Y$26,$R$4:$R$26)*($R19-COUNTIF(BI$4:BI19,"Hold"))+INTERCEPT(Y$4:Y$26,$R$4:$R$26)),NA())</f>
        <v>#N/A</v>
      </c>
      <c r="AL19" s="51" t="e">
        <f>IFERROR(IF(COUNT($U$4:$U19)&lt;&gt;AL$2,NA(),SLOPE(Z$4:Z$26,$R$4:$R$26)*($R19-COUNTIF(BJ$4:BJ19,"Hold"))+INTERCEPT(Z$4:Z$26,$R$4:$R$26)),NA())</f>
        <v>#N/A</v>
      </c>
      <c r="AM19" s="51" t="e">
        <f>IFERROR(IF(COUNT($U$4:$U19)&lt;&gt;AM$2,NA(),SLOPE(AA$4:AA$26,$R$4:$R$26)*($R19-COUNTIF(BK$4:BK19,"Hold"))+INTERCEPT(AA$4:AA$26,$R$4:$R$26)),NA())</f>
        <v>#N/A</v>
      </c>
      <c r="AN19" s="51" t="e">
        <f>IFERROR(IF(COUNT($U$4:$U19)&lt;&gt;AN$2,NA(),SLOPE(AB$4:AB$26,$R$4:$R$26)*($R19-COUNTIF(BL$4:BL19,"Hold"))+INTERCEPT(AB$4:AB$26,$R$4:$R$26)),NA())</f>
        <v>#N/A</v>
      </c>
      <c r="AO19" s="51" t="e">
        <f>IFERROR(IF(COUNT($U$4:$U19)&lt;&gt;AO$2,NA(),SLOPE(AC$4:AC$26,$R$4:$R$26)*($R19-COUNTIF(BM$4:BM19,"Hold"))+INTERCEPT(AC$4:AC$26,$R$4:$R$26)),NA())</f>
        <v>#N/A</v>
      </c>
      <c r="AP19" s="51" t="e">
        <f>IFERROR(IF(COUNT($U$4:$U19)&lt;&gt;AP$2,NA(),SLOPE(AD$4:AD$26,$R$4:$R$26)*($R19-COUNTIF(BN$4:BN19,"Hold"))+INTERCEPT(AD$4:AD$26,$R$4:$R$26)),NA())</f>
        <v>#N/A</v>
      </c>
      <c r="AQ19" s="51" t="e">
        <f>IFERROR(IF(COUNT($U$4:$U19)&lt;&gt;AQ$2,NA(),SLOPE(AE$4:AE$26,$R$4:$R$26)*($R19-COUNTIF(BO$4:BO19,"Hold"))+INTERCEPT(AE$4:AE$26,$R$4:$R$26)),NA())</f>
        <v>#N/A</v>
      </c>
      <c r="AR19" s="51" t="e">
        <f>IFERROR(IF(COUNT($U$4:$U19)&lt;&gt;AR$2,NA(),SLOPE(AF$4:AF$26,$R$4:$R$26)*($R19-COUNTIF(BP$4:BP19,"Hold"))+INTERCEPT(AF$4:AF$26,$R$4:$R$26)),NA())</f>
        <v>#N/A</v>
      </c>
      <c r="AS19" s="51" t="e">
        <f>IFERROR(IF(COUNT($U$4:$U19)&lt;&gt;AS$2,NA(),SLOPE(AG$4:AG$26,$R$4:$R$26)*($R19-COUNTIF(BQ$4:BQ19,"Hold"))+INTERCEPT(AG$4:AG$26,$R$4:$R$26)),NA())</f>
        <v>#N/A</v>
      </c>
      <c r="AT19" s="51" t="e">
        <f>IFERROR(IF(COUNT($U$4:$U19)&lt;&gt;AT$2,NA(),SLOPE(AH$4:AH$26,$R$4:$R$26)*($R19-COUNTIF(BR$4:BR19,"Hold"))+INTERCEPT(AH$4:AH$26,$R$4:$R$26)),NA())</f>
        <v>#N/A</v>
      </c>
      <c r="AU19" s="51" t="e">
        <f>IFERROR(IF(COUNT($U$4:$U19)&lt;&gt;AU$2,NA(),SLOPE(AI$4:AI$26,$R$4:$R$26)*($R19-COUNTIF(BS$4:BS19,"Hold"))+INTERCEPT(AI$4:AI$26,$R$4:$R$26)),NA())</f>
        <v>#N/A</v>
      </c>
      <c r="AV19" s="57" t="e">
        <f>IF(AND(ISNUMBER($U19),COUNT($U$4:$U19)=AV$2),$G19,IF($H19="Hold",AV18,IF(COUNT($U$4:$U19)=AV$2,$V19+AV18,NA())))</f>
        <v>#N/A</v>
      </c>
      <c r="AW19" s="57" t="e">
        <f>IF(AND(ISNUMBER($U19),COUNT($U$4:$U19)=AW$2),$G19,IF($H19="Hold",AW18,IF(COUNT($U$4:$U19)=AW$2,$V19+AW18,NA())))</f>
        <v>#N/A</v>
      </c>
      <c r="AX19" s="57" t="e">
        <f>IF(AND(ISNUMBER($U19),COUNT($U$4:$U19)=AX$2),$G19,IF($H19="Hold",AX18,IF(COUNT($U$4:$U19)=AX$2,$V19+AX18,NA())))</f>
        <v>#N/A</v>
      </c>
      <c r="AY19" s="57" t="e">
        <f>IF(AND(ISNUMBER($U19),COUNT($U$4:$U19)=AY$2),$G19,IF($H19="Hold",AY18,IF(COUNT($U$4:$U19)=AY$2,$V19+AY18,NA())))</f>
        <v>#N/A</v>
      </c>
      <c r="AZ19" s="57" t="e">
        <f>IF(AND(ISNUMBER($U19),COUNT($U$4:$U19)=AZ$2),$G19,IF($H19="Hold",AZ18,IF(COUNT($U$4:$U19)=AZ$2,$V19+AZ18,NA())))</f>
        <v>#N/A</v>
      </c>
      <c r="BA19" s="57" t="e">
        <f>IF(AND(ISNUMBER($U19),COUNT($U$4:$U19)=BA$2),$G19,IF($H19="Hold",BA18,IF(COUNT($U$4:$U19)=BA$2,$V19+BA18,NA())))</f>
        <v>#N/A</v>
      </c>
      <c r="BB19" s="57" t="e">
        <f>IF(AND(ISNUMBER($U19),COUNT($U$4:$U19)=BB$2),$G19,IF($H19="Hold",BB18,IF(COUNT($U$4:$U19)=BB$2,$V19+BB18,NA())))</f>
        <v>#N/A</v>
      </c>
      <c r="BC19" s="57" t="e">
        <f>IF(AND(ISNUMBER($U19),COUNT($U$4:$U19)=BC$2),$G19,IF($H19="Hold",BC18,IF(COUNT($U$4:$U19)=BC$2,$V19+BC18,NA())))</f>
        <v>#N/A</v>
      </c>
      <c r="BD19" s="57" t="e">
        <f>IF(AND(ISNUMBER($U19),COUNT($U$4:$U19)=BD$2),$G19,IF($H19="Hold",BD18,IF(COUNT($U$4:$U19)=BD$2,$V19+BD18,NA())))</f>
        <v>#N/A</v>
      </c>
      <c r="BE19" s="57" t="e">
        <f>IF(AND(ISNUMBER($U19),COUNT($U$4:$U19)=BE$2),$G19,IF($H19="Hold",BE18,IF(COUNT($U$4:$U19)=BE$2,$V19+BE18,NA())))</f>
        <v>#N/A</v>
      </c>
      <c r="BF19" s="57" t="e">
        <f>IF(AND(ISNUMBER($U19),COUNT($U$4:$U19)=BF$2),$G19,IF($H19="Hold",BF18,IF(COUNT($U$4:$U19)=BF$2,$V19+BF18,NA())))</f>
        <v>#N/A</v>
      </c>
      <c r="BG19" s="57" t="e">
        <f>IF(AND(ISNUMBER($U19),COUNT($U$4:$U19)=BG$2),$G19,IF($H19="Hold",BG18,IF(COUNT($U$4:$U19)=BG$2,$V19+BG18,NA())))</f>
        <v>#N/A</v>
      </c>
      <c r="BH19" s="55" t="e">
        <f>IF(AND(COUNT($U$4:$U19)=BH$2,$H19="Hold"),"Hold",NA())</f>
        <v>#N/A</v>
      </c>
      <c r="BI19" s="55" t="e">
        <f>IF(AND(COUNT($U$4:$U19)=BI$2,$H19="Hold"),"Hold",NA())</f>
        <v>#N/A</v>
      </c>
      <c r="BJ19" s="55" t="e">
        <f>IF(AND(COUNT($U$4:$U19)=BJ$2,$H19="Hold"),"Hold",NA())</f>
        <v>#N/A</v>
      </c>
      <c r="BK19" s="55" t="e">
        <f>IF(AND(COUNT($U$4:$U19)=BK$2,$H19="Hold"),"Hold",NA())</f>
        <v>#N/A</v>
      </c>
      <c r="BL19" s="55" t="e">
        <f>IF(AND(COUNT($U$4:$U19)=BL$2,$H19="Hold"),"Hold",NA())</f>
        <v>#N/A</v>
      </c>
      <c r="BM19" s="55" t="e">
        <f>IF(AND(COUNT($U$4:$U19)=BM$2,$H19="Hold"),"Hold",NA())</f>
        <v>#N/A</v>
      </c>
      <c r="BN19" s="55" t="e">
        <f>IF(AND(COUNT($U$4:$U19)=BN$2,$H19="Hold"),"Hold",NA())</f>
        <v>#N/A</v>
      </c>
      <c r="BO19" s="55" t="e">
        <f>IF(AND(COUNT($U$4:$U19)=BO$2,$H19="Hold"),"Hold",NA())</f>
        <v>#N/A</v>
      </c>
      <c r="BP19" s="55" t="e">
        <f>IF(AND(COUNT($U$4:$U19)=BP$2,$H19="Hold"),"Hold",NA())</f>
        <v>#N/A</v>
      </c>
      <c r="BQ19" s="55" t="e">
        <f>IF(AND(COUNT($U$4:$U19)=BQ$2,$H19="Hold"),"Hold",NA())</f>
        <v>#N/A</v>
      </c>
      <c r="BR19" s="55" t="e">
        <f>IF(AND(COUNT($U$4:$U19)=BR$2,$H19="Hold"),"Hold",NA())</f>
        <v>#N/A</v>
      </c>
      <c r="BS19" s="55" t="e">
        <f>IF(AND(COUNT($U$4:$U19)=BS$2,$H19="Hold"),"Hold",NA())</f>
        <v>#N/A</v>
      </c>
    </row>
    <row r="20" spans="1:71" s="96" customFormat="1" ht="18.75" customHeight="1" x14ac:dyDescent="0.25">
      <c r="B20" s="23"/>
      <c r="C20" s="95"/>
      <c r="D20" s="9">
        <f t="shared" si="2"/>
        <v>32</v>
      </c>
      <c r="E20" s="10">
        <f t="shared" si="3"/>
        <v>42814</v>
      </c>
      <c r="F20" s="5" t="str">
        <f>IFERROR(IF(COUNT(G$4:G20)=0,"",IF(H20="Hold",F19,IF(ISNUMBER(U20),G20,F19+V20))),"")</f>
        <v/>
      </c>
      <c r="G20" s="13"/>
      <c r="H20" s="27"/>
      <c r="I20" s="17"/>
      <c r="J20" s="93"/>
      <c r="K20" s="34"/>
      <c r="L20" s="40" t="s">
        <v>66</v>
      </c>
      <c r="M20" s="126" t="s">
        <v>79</v>
      </c>
      <c r="N20" s="97">
        <v>5.55</v>
      </c>
      <c r="O20" s="75"/>
      <c r="P20" s="37"/>
      <c r="R20" s="46">
        <v>17</v>
      </c>
      <c r="S20" s="47" t="e">
        <f t="shared" si="0"/>
        <v>#N/A</v>
      </c>
      <c r="T20" s="47"/>
      <c r="U20" s="52" t="str">
        <f>IF(H20="30 Mins",$N$19,IF(H20="45 Mins",$N$20,IF(H20="60 Mins",$N$21,IF(H20="Alt 1",$N$22,IF(H20="Alt 2",$N$23,IF(H20="Alt 3",$N$24,IF(H20="Alt 4",$N$25,IF(H20="Alt 5",#REF!,IF(H20="Change",V19,"")))))))))</f>
        <v/>
      </c>
      <c r="V20" s="53" t="e">
        <f>IF(COUNT(U$4:U20)=0,NA(),IF(ISNUMBER(U20),U20,V19))</f>
        <v>#N/A</v>
      </c>
      <c r="W20" s="48" t="e">
        <f t="shared" si="1"/>
        <v>#N/A</v>
      </c>
      <c r="X20" s="72" t="str">
        <f>IF(AND(ISNUMBER($S20),COUNT($U$4:$U20)=X$2),$S20,"")</f>
        <v/>
      </c>
      <c r="Y20" s="72" t="str">
        <f>IF(AND(ISNUMBER($S20),COUNT($U$4:$U20)=Y$2),$S20,"")</f>
        <v/>
      </c>
      <c r="Z20" s="72" t="str">
        <f>IF(AND(ISNUMBER($S20),COUNT($U$4:$U20)=Z$2),$S20,"")</f>
        <v/>
      </c>
      <c r="AA20" s="72" t="str">
        <f>IF(AND(ISNUMBER($S20),COUNT($U$4:$U20)=AA$2),$S20,"")</f>
        <v/>
      </c>
      <c r="AB20" s="72" t="str">
        <f>IF(AND(ISNUMBER($S20),COUNT($U$4:$U20)=AB$2),$S20,"")</f>
        <v/>
      </c>
      <c r="AC20" s="72" t="str">
        <f>IF(AND(ISNUMBER($S20),COUNT($U$4:$U20)=AC$2),$S20,"")</f>
        <v/>
      </c>
      <c r="AD20" s="72" t="str">
        <f>IF(AND(ISNUMBER($S20),COUNT($U$4:$U20)=AD$2),$S20,"")</f>
        <v/>
      </c>
      <c r="AE20" s="72" t="str">
        <f>IF(AND(ISNUMBER($S20),COUNT($U$4:$U20)=AE$2),$S20,"")</f>
        <v/>
      </c>
      <c r="AF20" s="72" t="str">
        <f>IF(AND(ISNUMBER($S20),COUNT($U$4:$U20)=AF$2),$S20,"")</f>
        <v/>
      </c>
      <c r="AG20" s="72" t="str">
        <f>IF(AND(ISNUMBER($S20),COUNT($U$4:$U20)=AG$2),$S20,"")</f>
        <v/>
      </c>
      <c r="AH20" s="72" t="str">
        <f>IF(AND(ISNUMBER($S20),COUNT($U$4:$U20)=AH$2),$S20,"")</f>
        <v/>
      </c>
      <c r="AI20" s="72" t="str">
        <f>IF(AND(ISNUMBER($S20),COUNT($U$4:$U20)=AI$2),$S20,"")</f>
        <v/>
      </c>
      <c r="AJ20" s="51" t="e">
        <f>IFERROR(IF(COUNT($U$4:$U20)&lt;&gt;AJ$2,NA(),SLOPE(X$4:X$26,$R$4:$R$26)*($R20-COUNTIF(BH$4:BH20,"Hold"))+INTERCEPT(X$4:X$26,$R$4:$R$26)),NA())</f>
        <v>#N/A</v>
      </c>
      <c r="AK20" s="51" t="e">
        <f>IFERROR(IF(COUNT($U$4:$U20)&lt;&gt;AK$2,NA(),SLOPE(Y$4:Y$26,$R$4:$R$26)*($R20-COUNTIF(BI$4:BI20,"Hold"))+INTERCEPT(Y$4:Y$26,$R$4:$R$26)),NA())</f>
        <v>#N/A</v>
      </c>
      <c r="AL20" s="51" t="e">
        <f>IFERROR(IF(COUNT($U$4:$U20)&lt;&gt;AL$2,NA(),SLOPE(Z$4:Z$26,$R$4:$R$26)*($R20-COUNTIF(BJ$4:BJ20,"Hold"))+INTERCEPT(Z$4:Z$26,$R$4:$R$26)),NA())</f>
        <v>#N/A</v>
      </c>
      <c r="AM20" s="51" t="e">
        <f>IFERROR(IF(COUNT($U$4:$U20)&lt;&gt;AM$2,NA(),SLOPE(AA$4:AA$26,$R$4:$R$26)*($R20-COUNTIF(BK$4:BK20,"Hold"))+INTERCEPT(AA$4:AA$26,$R$4:$R$26)),NA())</f>
        <v>#N/A</v>
      </c>
      <c r="AN20" s="51" t="e">
        <f>IFERROR(IF(COUNT($U$4:$U20)&lt;&gt;AN$2,NA(),SLOPE(AB$4:AB$26,$R$4:$R$26)*($R20-COUNTIF(BL$4:BL20,"Hold"))+INTERCEPT(AB$4:AB$26,$R$4:$R$26)),NA())</f>
        <v>#N/A</v>
      </c>
      <c r="AO20" s="51" t="e">
        <f>IFERROR(IF(COUNT($U$4:$U20)&lt;&gt;AO$2,NA(),SLOPE(AC$4:AC$26,$R$4:$R$26)*($R20-COUNTIF(BM$4:BM20,"Hold"))+INTERCEPT(AC$4:AC$26,$R$4:$R$26)),NA())</f>
        <v>#N/A</v>
      </c>
      <c r="AP20" s="51" t="e">
        <f>IFERROR(IF(COUNT($U$4:$U20)&lt;&gt;AP$2,NA(),SLOPE(AD$4:AD$26,$R$4:$R$26)*($R20-COUNTIF(BN$4:BN20,"Hold"))+INTERCEPT(AD$4:AD$26,$R$4:$R$26)),NA())</f>
        <v>#N/A</v>
      </c>
      <c r="AQ20" s="51" t="e">
        <f>IFERROR(IF(COUNT($U$4:$U20)&lt;&gt;AQ$2,NA(),SLOPE(AE$4:AE$26,$R$4:$R$26)*($R20-COUNTIF(BO$4:BO20,"Hold"))+INTERCEPT(AE$4:AE$26,$R$4:$R$26)),NA())</f>
        <v>#N/A</v>
      </c>
      <c r="AR20" s="51" t="e">
        <f>IFERROR(IF(COUNT($U$4:$U20)&lt;&gt;AR$2,NA(),SLOPE(AF$4:AF$26,$R$4:$R$26)*($R20-COUNTIF(BP$4:BP20,"Hold"))+INTERCEPT(AF$4:AF$26,$R$4:$R$26)),NA())</f>
        <v>#N/A</v>
      </c>
      <c r="AS20" s="51" t="e">
        <f>IFERROR(IF(COUNT($U$4:$U20)&lt;&gt;AS$2,NA(),SLOPE(AG$4:AG$26,$R$4:$R$26)*($R20-COUNTIF(BQ$4:BQ20,"Hold"))+INTERCEPT(AG$4:AG$26,$R$4:$R$26)),NA())</f>
        <v>#N/A</v>
      </c>
      <c r="AT20" s="51" t="e">
        <f>IFERROR(IF(COUNT($U$4:$U20)&lt;&gt;AT$2,NA(),SLOPE(AH$4:AH$26,$R$4:$R$26)*($R20-COUNTIF(BR$4:BR20,"Hold"))+INTERCEPT(AH$4:AH$26,$R$4:$R$26)),NA())</f>
        <v>#N/A</v>
      </c>
      <c r="AU20" s="51" t="e">
        <f>IFERROR(IF(COUNT($U$4:$U20)&lt;&gt;AU$2,NA(),SLOPE(AI$4:AI$26,$R$4:$R$26)*($R20-COUNTIF(BS$4:BS20,"Hold"))+INTERCEPT(AI$4:AI$26,$R$4:$R$26)),NA())</f>
        <v>#N/A</v>
      </c>
      <c r="AV20" s="57" t="e">
        <f>IF(AND(ISNUMBER($U20),COUNT($U$4:$U20)=AV$2),$G20,IF($H20="Hold",AV19,IF(COUNT($U$4:$U20)=AV$2,$V20+AV19,NA())))</f>
        <v>#N/A</v>
      </c>
      <c r="AW20" s="57" t="e">
        <f>IF(AND(ISNUMBER($U20),COUNT($U$4:$U20)=AW$2),$G20,IF($H20="Hold",AW19,IF(COUNT($U$4:$U20)=AW$2,$V20+AW19,NA())))</f>
        <v>#N/A</v>
      </c>
      <c r="AX20" s="57" t="e">
        <f>IF(AND(ISNUMBER($U20),COUNT($U$4:$U20)=AX$2),$G20,IF($H20="Hold",AX19,IF(COUNT($U$4:$U20)=AX$2,$V20+AX19,NA())))</f>
        <v>#N/A</v>
      </c>
      <c r="AY20" s="57" t="e">
        <f>IF(AND(ISNUMBER($U20),COUNT($U$4:$U20)=AY$2),$G20,IF($H20="Hold",AY19,IF(COUNT($U$4:$U20)=AY$2,$V20+AY19,NA())))</f>
        <v>#N/A</v>
      </c>
      <c r="AZ20" s="57" t="e">
        <f>IF(AND(ISNUMBER($U20),COUNT($U$4:$U20)=AZ$2),$G20,IF($H20="Hold",AZ19,IF(COUNT($U$4:$U20)=AZ$2,$V20+AZ19,NA())))</f>
        <v>#N/A</v>
      </c>
      <c r="BA20" s="57" t="e">
        <f>IF(AND(ISNUMBER($U20),COUNT($U$4:$U20)=BA$2),$G20,IF($H20="Hold",BA19,IF(COUNT($U$4:$U20)=BA$2,$V20+BA19,NA())))</f>
        <v>#N/A</v>
      </c>
      <c r="BB20" s="57" t="e">
        <f>IF(AND(ISNUMBER($U20),COUNT($U$4:$U20)=BB$2),$G20,IF($H20="Hold",BB19,IF(COUNT($U$4:$U20)=BB$2,$V20+BB19,NA())))</f>
        <v>#N/A</v>
      </c>
      <c r="BC20" s="57" t="e">
        <f>IF(AND(ISNUMBER($U20),COUNT($U$4:$U20)=BC$2),$G20,IF($H20="Hold",BC19,IF(COUNT($U$4:$U20)=BC$2,$V20+BC19,NA())))</f>
        <v>#N/A</v>
      </c>
      <c r="BD20" s="57" t="e">
        <f>IF(AND(ISNUMBER($U20),COUNT($U$4:$U20)=BD$2),$G20,IF($H20="Hold",BD19,IF(COUNT($U$4:$U20)=BD$2,$V20+BD19,NA())))</f>
        <v>#N/A</v>
      </c>
      <c r="BE20" s="57" t="e">
        <f>IF(AND(ISNUMBER($U20),COUNT($U$4:$U20)=BE$2),$G20,IF($H20="Hold",BE19,IF(COUNT($U$4:$U20)=BE$2,$V20+BE19,NA())))</f>
        <v>#N/A</v>
      </c>
      <c r="BF20" s="57" t="e">
        <f>IF(AND(ISNUMBER($U20),COUNT($U$4:$U20)=BF$2),$G20,IF($H20="Hold",BF19,IF(COUNT($U$4:$U20)=BF$2,$V20+BF19,NA())))</f>
        <v>#N/A</v>
      </c>
      <c r="BG20" s="57" t="e">
        <f>IF(AND(ISNUMBER($U20),COUNT($U$4:$U20)=BG$2),$G20,IF($H20="Hold",BG19,IF(COUNT($U$4:$U20)=BG$2,$V20+BG19,NA())))</f>
        <v>#N/A</v>
      </c>
      <c r="BH20" s="55" t="e">
        <f>IF(AND(COUNT($U$4:$U20)=BH$2,$H20="Hold"),"Hold",NA())</f>
        <v>#N/A</v>
      </c>
      <c r="BI20" s="55" t="e">
        <f>IF(AND(COUNT($U$4:$U20)=BI$2,$H20="Hold"),"Hold",NA())</f>
        <v>#N/A</v>
      </c>
      <c r="BJ20" s="55" t="e">
        <f>IF(AND(COUNT($U$4:$U20)=BJ$2,$H20="Hold"),"Hold",NA())</f>
        <v>#N/A</v>
      </c>
      <c r="BK20" s="55" t="e">
        <f>IF(AND(COUNT($U$4:$U20)=BK$2,$H20="Hold"),"Hold",NA())</f>
        <v>#N/A</v>
      </c>
      <c r="BL20" s="55" t="e">
        <f>IF(AND(COUNT($U$4:$U20)=BL$2,$H20="Hold"),"Hold",NA())</f>
        <v>#N/A</v>
      </c>
      <c r="BM20" s="55" t="e">
        <f>IF(AND(COUNT($U$4:$U20)=BM$2,$H20="Hold"),"Hold",NA())</f>
        <v>#N/A</v>
      </c>
      <c r="BN20" s="55" t="e">
        <f>IF(AND(COUNT($U$4:$U20)=BN$2,$H20="Hold"),"Hold",NA())</f>
        <v>#N/A</v>
      </c>
      <c r="BO20" s="55" t="e">
        <f>IF(AND(COUNT($U$4:$U20)=BO$2,$H20="Hold"),"Hold",NA())</f>
        <v>#N/A</v>
      </c>
      <c r="BP20" s="55" t="e">
        <f>IF(AND(COUNT($U$4:$U20)=BP$2,$H20="Hold"),"Hold",NA())</f>
        <v>#N/A</v>
      </c>
      <c r="BQ20" s="55" t="e">
        <f>IF(AND(COUNT($U$4:$U20)=BQ$2,$H20="Hold"),"Hold",NA())</f>
        <v>#N/A</v>
      </c>
      <c r="BR20" s="55" t="e">
        <f>IF(AND(COUNT($U$4:$U20)=BR$2,$H20="Hold"),"Hold",NA())</f>
        <v>#N/A</v>
      </c>
      <c r="BS20" s="55" t="e">
        <f>IF(AND(COUNT($U$4:$U20)=BS$2,$H20="Hold"),"Hold",NA())</f>
        <v>#N/A</v>
      </c>
    </row>
    <row r="21" spans="1:71" s="96" customFormat="1" ht="18.75" customHeight="1" x14ac:dyDescent="0.25">
      <c r="B21" s="23"/>
      <c r="C21" s="95"/>
      <c r="D21" s="9">
        <f t="shared" si="2"/>
        <v>34</v>
      </c>
      <c r="E21" s="10">
        <f t="shared" si="3"/>
        <v>42828</v>
      </c>
      <c r="F21" s="5" t="str">
        <f>IFERROR(IF(COUNT(G$4:G21)=0,"",IF(H21="Hold",F20,IF(ISNUMBER(U21),G21,F20+V21))),"")</f>
        <v/>
      </c>
      <c r="G21" s="13"/>
      <c r="H21" s="27"/>
      <c r="I21" s="17"/>
      <c r="J21" s="93"/>
      <c r="K21" s="34"/>
      <c r="L21" s="25" t="s">
        <v>67</v>
      </c>
      <c r="M21" s="133" t="s">
        <v>79</v>
      </c>
      <c r="N21" s="97">
        <v>6.6</v>
      </c>
      <c r="O21" s="75"/>
      <c r="P21" s="37"/>
      <c r="R21" s="46">
        <v>18</v>
      </c>
      <c r="S21" s="47" t="e">
        <f t="shared" si="0"/>
        <v>#N/A</v>
      </c>
      <c r="T21" s="47"/>
      <c r="U21" s="52" t="str">
        <f>IF(H21="30 Mins",$N$19,IF(H21="45 Mins",$N$20,IF(H21="60 Mins",$N$21,IF(H21="Alt 1",$N$22,IF(H21="Alt 2",$N$23,IF(H21="Alt 3",$N$24,IF(H21="Alt 4",$N$25,IF(H21="Alt 5",#REF!,IF(H21="Change",V20,"")))))))))</f>
        <v/>
      </c>
      <c r="V21" s="53" t="e">
        <f>IF(COUNT(U$4:U21)=0,NA(),IF(ISNUMBER(U21),U21,V20))</f>
        <v>#N/A</v>
      </c>
      <c r="W21" s="48" t="e">
        <f t="shared" si="1"/>
        <v>#N/A</v>
      </c>
      <c r="X21" s="72" t="str">
        <f>IF(AND(ISNUMBER($S21),COUNT($U$4:$U21)=X$2),$S21,"")</f>
        <v/>
      </c>
      <c r="Y21" s="72" t="str">
        <f>IF(AND(ISNUMBER($S21),COUNT($U$4:$U21)=Y$2),$S21,"")</f>
        <v/>
      </c>
      <c r="Z21" s="72" t="str">
        <f>IF(AND(ISNUMBER($S21),COUNT($U$4:$U21)=Z$2),$S21,"")</f>
        <v/>
      </c>
      <c r="AA21" s="72" t="str">
        <f>IF(AND(ISNUMBER($S21),COUNT($U$4:$U21)=AA$2),$S21,"")</f>
        <v/>
      </c>
      <c r="AB21" s="72" t="str">
        <f>IF(AND(ISNUMBER($S21),COUNT($U$4:$U21)=AB$2),$S21,"")</f>
        <v/>
      </c>
      <c r="AC21" s="72" t="str">
        <f>IF(AND(ISNUMBER($S21),COUNT($U$4:$U21)=AC$2),$S21,"")</f>
        <v/>
      </c>
      <c r="AD21" s="72" t="str">
        <f>IF(AND(ISNUMBER($S21),COUNT($U$4:$U21)=AD$2),$S21,"")</f>
        <v/>
      </c>
      <c r="AE21" s="72" t="str">
        <f>IF(AND(ISNUMBER($S21),COUNT($U$4:$U21)=AE$2),$S21,"")</f>
        <v/>
      </c>
      <c r="AF21" s="72" t="str">
        <f>IF(AND(ISNUMBER($S21),COUNT($U$4:$U21)=AF$2),$S21,"")</f>
        <v/>
      </c>
      <c r="AG21" s="72" t="str">
        <f>IF(AND(ISNUMBER($S21),COUNT($U$4:$U21)=AG$2),$S21,"")</f>
        <v/>
      </c>
      <c r="AH21" s="72" t="str">
        <f>IF(AND(ISNUMBER($S21),COUNT($U$4:$U21)=AH$2),$S21,"")</f>
        <v/>
      </c>
      <c r="AI21" s="72" t="str">
        <f>IF(AND(ISNUMBER($S21),COUNT($U$4:$U21)=AI$2),$S21,"")</f>
        <v/>
      </c>
      <c r="AJ21" s="51" t="e">
        <f>IFERROR(IF(COUNT($U$4:$U21)&lt;&gt;AJ$2,NA(),SLOPE(X$4:X$26,$R$4:$R$26)*($R21-COUNTIF(BH$4:BH21,"Hold"))+INTERCEPT(X$4:X$26,$R$4:$R$26)),NA())</f>
        <v>#N/A</v>
      </c>
      <c r="AK21" s="51" t="e">
        <f>IFERROR(IF(COUNT($U$4:$U21)&lt;&gt;AK$2,NA(),SLOPE(Y$4:Y$26,$R$4:$R$26)*($R21-COUNTIF(BI$4:BI21,"Hold"))+INTERCEPT(Y$4:Y$26,$R$4:$R$26)),NA())</f>
        <v>#N/A</v>
      </c>
      <c r="AL21" s="51" t="e">
        <f>IFERROR(IF(COUNT($U$4:$U21)&lt;&gt;AL$2,NA(),SLOPE(Z$4:Z$26,$R$4:$R$26)*($R21-COUNTIF(BJ$4:BJ21,"Hold"))+INTERCEPT(Z$4:Z$26,$R$4:$R$26)),NA())</f>
        <v>#N/A</v>
      </c>
      <c r="AM21" s="51" t="e">
        <f>IFERROR(IF(COUNT($U$4:$U21)&lt;&gt;AM$2,NA(),SLOPE(AA$4:AA$26,$R$4:$R$26)*($R21-COUNTIF(BK$4:BK21,"Hold"))+INTERCEPT(AA$4:AA$26,$R$4:$R$26)),NA())</f>
        <v>#N/A</v>
      </c>
      <c r="AN21" s="51" t="e">
        <f>IFERROR(IF(COUNT($U$4:$U21)&lt;&gt;AN$2,NA(),SLOPE(AB$4:AB$26,$R$4:$R$26)*($R21-COUNTIF(BL$4:BL21,"Hold"))+INTERCEPT(AB$4:AB$26,$R$4:$R$26)),NA())</f>
        <v>#N/A</v>
      </c>
      <c r="AO21" s="51" t="e">
        <f>IFERROR(IF(COUNT($U$4:$U21)&lt;&gt;AO$2,NA(),SLOPE(AC$4:AC$26,$R$4:$R$26)*($R21-COUNTIF(BM$4:BM21,"Hold"))+INTERCEPT(AC$4:AC$26,$R$4:$R$26)),NA())</f>
        <v>#N/A</v>
      </c>
      <c r="AP21" s="51" t="e">
        <f>IFERROR(IF(COUNT($U$4:$U21)&lt;&gt;AP$2,NA(),SLOPE(AD$4:AD$26,$R$4:$R$26)*($R21-COUNTIF(BN$4:BN21,"Hold"))+INTERCEPT(AD$4:AD$26,$R$4:$R$26)),NA())</f>
        <v>#N/A</v>
      </c>
      <c r="AQ21" s="51" t="e">
        <f>IFERROR(IF(COUNT($U$4:$U21)&lt;&gt;AQ$2,NA(),SLOPE(AE$4:AE$26,$R$4:$R$26)*($R21-COUNTIF(BO$4:BO21,"Hold"))+INTERCEPT(AE$4:AE$26,$R$4:$R$26)),NA())</f>
        <v>#N/A</v>
      </c>
      <c r="AR21" s="51" t="e">
        <f>IFERROR(IF(COUNT($U$4:$U21)&lt;&gt;AR$2,NA(),SLOPE(AF$4:AF$26,$R$4:$R$26)*($R21-COUNTIF(BP$4:BP21,"Hold"))+INTERCEPT(AF$4:AF$26,$R$4:$R$26)),NA())</f>
        <v>#N/A</v>
      </c>
      <c r="AS21" s="51" t="e">
        <f>IFERROR(IF(COUNT($U$4:$U21)&lt;&gt;AS$2,NA(),SLOPE(AG$4:AG$26,$R$4:$R$26)*($R21-COUNTIF(BQ$4:BQ21,"Hold"))+INTERCEPT(AG$4:AG$26,$R$4:$R$26)),NA())</f>
        <v>#N/A</v>
      </c>
      <c r="AT21" s="51" t="e">
        <f>IFERROR(IF(COUNT($U$4:$U21)&lt;&gt;AT$2,NA(),SLOPE(AH$4:AH$26,$R$4:$R$26)*($R21-COUNTIF(BR$4:BR21,"Hold"))+INTERCEPT(AH$4:AH$26,$R$4:$R$26)),NA())</f>
        <v>#N/A</v>
      </c>
      <c r="AU21" s="51" t="e">
        <f>IFERROR(IF(COUNT($U$4:$U21)&lt;&gt;AU$2,NA(),SLOPE(AI$4:AI$26,$R$4:$R$26)*($R21-COUNTIF(BS$4:BS21,"Hold"))+INTERCEPT(AI$4:AI$26,$R$4:$R$26)),NA())</f>
        <v>#N/A</v>
      </c>
      <c r="AV21" s="57" t="e">
        <f>IF(AND(ISNUMBER($U21),COUNT($U$4:$U21)=AV$2),$G21,IF($H21="Hold",AV20,IF(COUNT($U$4:$U21)=AV$2,$V21+AV20,NA())))</f>
        <v>#N/A</v>
      </c>
      <c r="AW21" s="57" t="e">
        <f>IF(AND(ISNUMBER($U21),COUNT($U$4:$U21)=AW$2),$G21,IF($H21="Hold",AW20,IF(COUNT($U$4:$U21)=AW$2,$V21+AW20,NA())))</f>
        <v>#N/A</v>
      </c>
      <c r="AX21" s="57" t="e">
        <f>IF(AND(ISNUMBER($U21),COUNT($U$4:$U21)=AX$2),$G21,IF($H21="Hold",AX20,IF(COUNT($U$4:$U21)=AX$2,$V21+AX20,NA())))</f>
        <v>#N/A</v>
      </c>
      <c r="AY21" s="57" t="e">
        <f>IF(AND(ISNUMBER($U21),COUNT($U$4:$U21)=AY$2),$G21,IF($H21="Hold",AY20,IF(COUNT($U$4:$U21)=AY$2,$V21+AY20,NA())))</f>
        <v>#N/A</v>
      </c>
      <c r="AZ21" s="57" t="e">
        <f>IF(AND(ISNUMBER($U21),COUNT($U$4:$U21)=AZ$2),$G21,IF($H21="Hold",AZ20,IF(COUNT($U$4:$U21)=AZ$2,$V21+AZ20,NA())))</f>
        <v>#N/A</v>
      </c>
      <c r="BA21" s="57" t="e">
        <f>IF(AND(ISNUMBER($U21),COUNT($U$4:$U21)=BA$2),$G21,IF($H21="Hold",BA20,IF(COUNT($U$4:$U21)=BA$2,$V21+BA20,NA())))</f>
        <v>#N/A</v>
      </c>
      <c r="BB21" s="57" t="e">
        <f>IF(AND(ISNUMBER($U21),COUNT($U$4:$U21)=BB$2),$G21,IF($H21="Hold",BB20,IF(COUNT($U$4:$U21)=BB$2,$V21+BB20,NA())))</f>
        <v>#N/A</v>
      </c>
      <c r="BC21" s="57" t="e">
        <f>IF(AND(ISNUMBER($U21),COUNT($U$4:$U21)=BC$2),$G21,IF($H21="Hold",BC20,IF(COUNT($U$4:$U21)=BC$2,$V21+BC20,NA())))</f>
        <v>#N/A</v>
      </c>
      <c r="BD21" s="57" t="e">
        <f>IF(AND(ISNUMBER($U21),COUNT($U$4:$U21)=BD$2),$G21,IF($H21="Hold",BD20,IF(COUNT($U$4:$U21)=BD$2,$V21+BD20,NA())))</f>
        <v>#N/A</v>
      </c>
      <c r="BE21" s="57" t="e">
        <f>IF(AND(ISNUMBER($U21),COUNT($U$4:$U21)=BE$2),$G21,IF($H21="Hold",BE20,IF(COUNT($U$4:$U21)=BE$2,$V21+BE20,NA())))</f>
        <v>#N/A</v>
      </c>
      <c r="BF21" s="57" t="e">
        <f>IF(AND(ISNUMBER($U21),COUNT($U$4:$U21)=BF$2),$G21,IF($H21="Hold",BF20,IF(COUNT($U$4:$U21)=BF$2,$V21+BF20,NA())))</f>
        <v>#N/A</v>
      </c>
      <c r="BG21" s="57" t="e">
        <f>IF(AND(ISNUMBER($U21),COUNT($U$4:$U21)=BG$2),$G21,IF($H21="Hold",BG20,IF(COUNT($U$4:$U21)=BG$2,$V21+BG20,NA())))</f>
        <v>#N/A</v>
      </c>
      <c r="BH21" s="55" t="e">
        <f>IF(AND(COUNT($U$4:$U21)=BH$2,$H21="Hold"),"Hold",NA())</f>
        <v>#N/A</v>
      </c>
      <c r="BI21" s="55" t="e">
        <f>IF(AND(COUNT($U$4:$U21)=BI$2,$H21="Hold"),"Hold",NA())</f>
        <v>#N/A</v>
      </c>
      <c r="BJ21" s="55" t="e">
        <f>IF(AND(COUNT($U$4:$U21)=BJ$2,$H21="Hold"),"Hold",NA())</f>
        <v>#N/A</v>
      </c>
      <c r="BK21" s="55" t="e">
        <f>IF(AND(COUNT($U$4:$U21)=BK$2,$H21="Hold"),"Hold",NA())</f>
        <v>#N/A</v>
      </c>
      <c r="BL21" s="55" t="e">
        <f>IF(AND(COUNT($U$4:$U21)=BL$2,$H21="Hold"),"Hold",NA())</f>
        <v>#N/A</v>
      </c>
      <c r="BM21" s="55" t="e">
        <f>IF(AND(COUNT($U$4:$U21)=BM$2,$H21="Hold"),"Hold",NA())</f>
        <v>#N/A</v>
      </c>
      <c r="BN21" s="55" t="e">
        <f>IF(AND(COUNT($U$4:$U21)=BN$2,$H21="Hold"),"Hold",NA())</f>
        <v>#N/A</v>
      </c>
      <c r="BO21" s="55" t="e">
        <f>IF(AND(COUNT($U$4:$U21)=BO$2,$H21="Hold"),"Hold",NA())</f>
        <v>#N/A</v>
      </c>
      <c r="BP21" s="55" t="e">
        <f>IF(AND(COUNT($U$4:$U21)=BP$2,$H21="Hold"),"Hold",NA())</f>
        <v>#N/A</v>
      </c>
      <c r="BQ21" s="55" t="e">
        <f>IF(AND(COUNT($U$4:$U21)=BQ$2,$H21="Hold"),"Hold",NA())</f>
        <v>#N/A</v>
      </c>
      <c r="BR21" s="55" t="e">
        <f>IF(AND(COUNT($U$4:$U21)=BR$2,$H21="Hold"),"Hold",NA())</f>
        <v>#N/A</v>
      </c>
      <c r="BS21" s="55" t="e">
        <f>IF(AND(COUNT($U$4:$U21)=BS$2,$H21="Hold"),"Hold",NA())</f>
        <v>#N/A</v>
      </c>
    </row>
    <row r="22" spans="1:71" s="96" customFormat="1" ht="18.75" customHeight="1" thickBot="1" x14ac:dyDescent="0.3">
      <c r="B22" s="23"/>
      <c r="C22" s="95"/>
      <c r="D22" s="9">
        <f t="shared" si="2"/>
        <v>36</v>
      </c>
      <c r="E22" s="10">
        <f t="shared" si="3"/>
        <v>42842</v>
      </c>
      <c r="F22" s="5" t="str">
        <f>IFERROR(IF(COUNT(G$4:G22)=0,"",IF(H22="Hold",F21,IF(ISNUMBER(U22),G22,F21+V22))),"")</f>
        <v/>
      </c>
      <c r="G22" s="13"/>
      <c r="H22" s="27"/>
      <c r="I22" s="17"/>
      <c r="J22" s="93"/>
      <c r="K22" s="34"/>
      <c r="L22" s="123" t="s">
        <v>80</v>
      </c>
      <c r="M22" s="128" t="s">
        <v>79</v>
      </c>
      <c r="N22" s="77"/>
      <c r="O22" s="153" t="str">
        <f>IF(AND(COUNTIF($H$4:$H$26,"Alt 1")&gt;0,ISBLANK(N22)),"← RoI* Needed","")</f>
        <v/>
      </c>
      <c r="P22" s="154"/>
      <c r="R22" s="46">
        <v>19</v>
      </c>
      <c r="S22" s="47" t="e">
        <f t="shared" si="0"/>
        <v>#N/A</v>
      </c>
      <c r="T22" s="47"/>
      <c r="U22" s="52" t="str">
        <f>IF(H22="30 Mins",$N$19,IF(H22="45 Mins",$N$20,IF(H22="60 Mins",$N$21,IF(H22="Alt 1",$N$22,IF(H22="Alt 2",$N$23,IF(H22="Alt 3",$N$24,IF(H22="Alt 4",$N$25,IF(H22="Alt 5",#REF!,IF(H22="Change",V21,"")))))))))</f>
        <v/>
      </c>
      <c r="V22" s="53" t="e">
        <f>IF(COUNT(U$4:U22)=0,NA(),IF(ISNUMBER(U22),U22,V21))</f>
        <v>#N/A</v>
      </c>
      <c r="W22" s="48" t="e">
        <f t="shared" si="1"/>
        <v>#N/A</v>
      </c>
      <c r="X22" s="72" t="str">
        <f>IF(AND(ISNUMBER($S22),COUNT($U$4:$U22)=X$2),$S22,"")</f>
        <v/>
      </c>
      <c r="Y22" s="72" t="str">
        <f>IF(AND(ISNUMBER($S22),COUNT($U$4:$U22)=Y$2),$S22,"")</f>
        <v/>
      </c>
      <c r="Z22" s="72" t="str">
        <f>IF(AND(ISNUMBER($S22),COUNT($U$4:$U22)=Z$2),$S22,"")</f>
        <v/>
      </c>
      <c r="AA22" s="72" t="str">
        <f>IF(AND(ISNUMBER($S22),COUNT($U$4:$U22)=AA$2),$S22,"")</f>
        <v/>
      </c>
      <c r="AB22" s="72" t="str">
        <f>IF(AND(ISNUMBER($S22),COUNT($U$4:$U22)=AB$2),$S22,"")</f>
        <v/>
      </c>
      <c r="AC22" s="72" t="str">
        <f>IF(AND(ISNUMBER($S22),COUNT($U$4:$U22)=AC$2),$S22,"")</f>
        <v/>
      </c>
      <c r="AD22" s="72" t="str">
        <f>IF(AND(ISNUMBER($S22),COUNT($U$4:$U22)=AD$2),$S22,"")</f>
        <v/>
      </c>
      <c r="AE22" s="72" t="str">
        <f>IF(AND(ISNUMBER($S22),COUNT($U$4:$U22)=AE$2),$S22,"")</f>
        <v/>
      </c>
      <c r="AF22" s="72" t="str">
        <f>IF(AND(ISNUMBER($S22),COUNT($U$4:$U22)=AF$2),$S22,"")</f>
        <v/>
      </c>
      <c r="AG22" s="72" t="str">
        <f>IF(AND(ISNUMBER($S22),COUNT($U$4:$U22)=AG$2),$S22,"")</f>
        <v/>
      </c>
      <c r="AH22" s="72" t="str">
        <f>IF(AND(ISNUMBER($S22),COUNT($U$4:$U22)=AH$2),$S22,"")</f>
        <v/>
      </c>
      <c r="AI22" s="72" t="str">
        <f>IF(AND(ISNUMBER($S22),COUNT($U$4:$U22)=AI$2),$S22,"")</f>
        <v/>
      </c>
      <c r="AJ22" s="51" t="e">
        <f>IFERROR(IF(COUNT($U$4:$U22)&lt;&gt;AJ$2,NA(),SLOPE(X$4:X$26,$R$4:$R$26)*($R22-COUNTIF(BH$4:BH22,"Hold"))+INTERCEPT(X$4:X$26,$R$4:$R$26)),NA())</f>
        <v>#N/A</v>
      </c>
      <c r="AK22" s="51" t="e">
        <f>IFERROR(IF(COUNT($U$4:$U22)&lt;&gt;AK$2,NA(),SLOPE(Y$4:Y$26,$R$4:$R$26)*($R22-COUNTIF(BI$4:BI22,"Hold"))+INTERCEPT(Y$4:Y$26,$R$4:$R$26)),NA())</f>
        <v>#N/A</v>
      </c>
      <c r="AL22" s="51" t="e">
        <f>IFERROR(IF(COUNT($U$4:$U22)&lt;&gt;AL$2,NA(),SLOPE(Z$4:Z$26,$R$4:$R$26)*($R22-COUNTIF(BJ$4:BJ22,"Hold"))+INTERCEPT(Z$4:Z$26,$R$4:$R$26)),NA())</f>
        <v>#N/A</v>
      </c>
      <c r="AM22" s="51" t="e">
        <f>IFERROR(IF(COUNT($U$4:$U22)&lt;&gt;AM$2,NA(),SLOPE(AA$4:AA$26,$R$4:$R$26)*($R22-COUNTIF(BK$4:BK22,"Hold"))+INTERCEPT(AA$4:AA$26,$R$4:$R$26)),NA())</f>
        <v>#N/A</v>
      </c>
      <c r="AN22" s="51" t="e">
        <f>IFERROR(IF(COUNT($U$4:$U22)&lt;&gt;AN$2,NA(),SLOPE(AB$4:AB$26,$R$4:$R$26)*($R22-COUNTIF(BL$4:BL22,"Hold"))+INTERCEPT(AB$4:AB$26,$R$4:$R$26)),NA())</f>
        <v>#N/A</v>
      </c>
      <c r="AO22" s="51" t="e">
        <f>IFERROR(IF(COUNT($U$4:$U22)&lt;&gt;AO$2,NA(),SLOPE(AC$4:AC$26,$R$4:$R$26)*($R22-COUNTIF(BM$4:BM22,"Hold"))+INTERCEPT(AC$4:AC$26,$R$4:$R$26)),NA())</f>
        <v>#N/A</v>
      </c>
      <c r="AP22" s="51" t="e">
        <f>IFERROR(IF(COUNT($U$4:$U22)&lt;&gt;AP$2,NA(),SLOPE(AD$4:AD$26,$R$4:$R$26)*($R22-COUNTIF(BN$4:BN22,"Hold"))+INTERCEPT(AD$4:AD$26,$R$4:$R$26)),NA())</f>
        <v>#N/A</v>
      </c>
      <c r="AQ22" s="51" t="e">
        <f>IFERROR(IF(COUNT($U$4:$U22)&lt;&gt;AQ$2,NA(),SLOPE(AE$4:AE$26,$R$4:$R$26)*($R22-COUNTIF(BO$4:BO22,"Hold"))+INTERCEPT(AE$4:AE$26,$R$4:$R$26)),NA())</f>
        <v>#N/A</v>
      </c>
      <c r="AR22" s="51" t="e">
        <f>IFERROR(IF(COUNT($U$4:$U22)&lt;&gt;AR$2,NA(),SLOPE(AF$4:AF$26,$R$4:$R$26)*($R22-COUNTIF(BP$4:BP22,"Hold"))+INTERCEPT(AF$4:AF$26,$R$4:$R$26)),NA())</f>
        <v>#N/A</v>
      </c>
      <c r="AS22" s="51" t="e">
        <f>IFERROR(IF(COUNT($U$4:$U22)&lt;&gt;AS$2,NA(),SLOPE(AG$4:AG$26,$R$4:$R$26)*($R22-COUNTIF(BQ$4:BQ22,"Hold"))+INTERCEPT(AG$4:AG$26,$R$4:$R$26)),NA())</f>
        <v>#N/A</v>
      </c>
      <c r="AT22" s="51" t="e">
        <f>IFERROR(IF(COUNT($U$4:$U22)&lt;&gt;AT$2,NA(),SLOPE(AH$4:AH$26,$R$4:$R$26)*($R22-COUNTIF(BR$4:BR22,"Hold"))+INTERCEPT(AH$4:AH$26,$R$4:$R$26)),NA())</f>
        <v>#N/A</v>
      </c>
      <c r="AU22" s="51" t="e">
        <f>IFERROR(IF(COUNT($U$4:$U22)&lt;&gt;AU$2,NA(),SLOPE(AI$4:AI$26,$R$4:$R$26)*($R22-COUNTIF(BS$4:BS22,"Hold"))+INTERCEPT(AI$4:AI$26,$R$4:$R$26)),NA())</f>
        <v>#N/A</v>
      </c>
      <c r="AV22" s="57" t="e">
        <f>IF(AND(ISNUMBER($U22),COUNT($U$4:$U22)=AV$2),$G22,IF($H22="Hold",AV21,IF(COUNT($U$4:$U22)=AV$2,$V22+AV21,NA())))</f>
        <v>#N/A</v>
      </c>
      <c r="AW22" s="57" t="e">
        <f>IF(AND(ISNUMBER($U22),COUNT($U$4:$U22)=AW$2),$G22,IF($H22="Hold",AW21,IF(COUNT($U$4:$U22)=AW$2,$V22+AW21,NA())))</f>
        <v>#N/A</v>
      </c>
      <c r="AX22" s="57" t="e">
        <f>IF(AND(ISNUMBER($U22),COUNT($U$4:$U22)=AX$2),$G22,IF($H22="Hold",AX21,IF(COUNT($U$4:$U22)=AX$2,$V22+AX21,NA())))</f>
        <v>#N/A</v>
      </c>
      <c r="AY22" s="57" t="e">
        <f>IF(AND(ISNUMBER($U22),COUNT($U$4:$U22)=AY$2),$G22,IF($H22="Hold",AY21,IF(COUNT($U$4:$U22)=AY$2,$V22+AY21,NA())))</f>
        <v>#N/A</v>
      </c>
      <c r="AZ22" s="57" t="e">
        <f>IF(AND(ISNUMBER($U22),COUNT($U$4:$U22)=AZ$2),$G22,IF($H22="Hold",AZ21,IF(COUNT($U$4:$U22)=AZ$2,$V22+AZ21,NA())))</f>
        <v>#N/A</v>
      </c>
      <c r="BA22" s="57" t="e">
        <f>IF(AND(ISNUMBER($U22),COUNT($U$4:$U22)=BA$2),$G22,IF($H22="Hold",BA21,IF(COUNT($U$4:$U22)=BA$2,$V22+BA21,NA())))</f>
        <v>#N/A</v>
      </c>
      <c r="BB22" s="57" t="e">
        <f>IF(AND(ISNUMBER($U22),COUNT($U$4:$U22)=BB$2),$G22,IF($H22="Hold",BB21,IF(COUNT($U$4:$U22)=BB$2,$V22+BB21,NA())))</f>
        <v>#N/A</v>
      </c>
      <c r="BC22" s="57" t="e">
        <f>IF(AND(ISNUMBER($U22),COUNT($U$4:$U22)=BC$2),$G22,IF($H22="Hold",BC21,IF(COUNT($U$4:$U22)=BC$2,$V22+BC21,NA())))</f>
        <v>#N/A</v>
      </c>
      <c r="BD22" s="57" t="e">
        <f>IF(AND(ISNUMBER($U22),COUNT($U$4:$U22)=BD$2),$G22,IF($H22="Hold",BD21,IF(COUNT($U$4:$U22)=BD$2,$V22+BD21,NA())))</f>
        <v>#N/A</v>
      </c>
      <c r="BE22" s="57" t="e">
        <f>IF(AND(ISNUMBER($U22),COUNT($U$4:$U22)=BE$2),$G22,IF($H22="Hold",BE21,IF(COUNT($U$4:$U22)=BE$2,$V22+BE21,NA())))</f>
        <v>#N/A</v>
      </c>
      <c r="BF22" s="57" t="e">
        <f>IF(AND(ISNUMBER($U22),COUNT($U$4:$U22)=BF$2),$G22,IF($H22="Hold",BF21,IF(COUNT($U$4:$U22)=BF$2,$V22+BF21,NA())))</f>
        <v>#N/A</v>
      </c>
      <c r="BG22" s="57" t="e">
        <f>IF(AND(ISNUMBER($U22),COUNT($U$4:$U22)=BG$2),$G22,IF($H22="Hold",BG21,IF(COUNT($U$4:$U22)=BG$2,$V22+BG21,NA())))</f>
        <v>#N/A</v>
      </c>
      <c r="BH22" s="55" t="e">
        <f>IF(AND(COUNT($U$4:$U22)=BH$2,$H22="Hold"),"Hold",NA())</f>
        <v>#N/A</v>
      </c>
      <c r="BI22" s="55" t="e">
        <f>IF(AND(COUNT($U$4:$U22)=BI$2,$H22="Hold"),"Hold",NA())</f>
        <v>#N/A</v>
      </c>
      <c r="BJ22" s="55" t="e">
        <f>IF(AND(COUNT($U$4:$U22)=BJ$2,$H22="Hold"),"Hold",NA())</f>
        <v>#N/A</v>
      </c>
      <c r="BK22" s="55" t="e">
        <f>IF(AND(COUNT($U$4:$U22)=BK$2,$H22="Hold"),"Hold",NA())</f>
        <v>#N/A</v>
      </c>
      <c r="BL22" s="55" t="e">
        <f>IF(AND(COUNT($U$4:$U22)=BL$2,$H22="Hold"),"Hold",NA())</f>
        <v>#N/A</v>
      </c>
      <c r="BM22" s="55" t="e">
        <f>IF(AND(COUNT($U$4:$U22)=BM$2,$H22="Hold"),"Hold",NA())</f>
        <v>#N/A</v>
      </c>
      <c r="BN22" s="55" t="e">
        <f>IF(AND(COUNT($U$4:$U22)=BN$2,$H22="Hold"),"Hold",NA())</f>
        <v>#N/A</v>
      </c>
      <c r="BO22" s="55" t="e">
        <f>IF(AND(COUNT($U$4:$U22)=BO$2,$H22="Hold"),"Hold",NA())</f>
        <v>#N/A</v>
      </c>
      <c r="BP22" s="55" t="e">
        <f>IF(AND(COUNT($U$4:$U22)=BP$2,$H22="Hold"),"Hold",NA())</f>
        <v>#N/A</v>
      </c>
      <c r="BQ22" s="55" t="e">
        <f>IF(AND(COUNT($U$4:$U22)=BQ$2,$H22="Hold"),"Hold",NA())</f>
        <v>#N/A</v>
      </c>
      <c r="BR22" s="55" t="e">
        <f>IF(AND(COUNT($U$4:$U22)=BR$2,$H22="Hold"),"Hold",NA())</f>
        <v>#N/A</v>
      </c>
      <c r="BS22" s="55" t="e">
        <f>IF(AND(COUNT($U$4:$U22)=BS$2,$H22="Hold"),"Hold",NA())</f>
        <v>#N/A</v>
      </c>
    </row>
    <row r="23" spans="1:71" s="96" customFormat="1" ht="18.75" customHeight="1" thickTop="1" x14ac:dyDescent="0.25">
      <c r="B23" s="23"/>
      <c r="C23" s="95"/>
      <c r="D23" s="9">
        <f t="shared" si="2"/>
        <v>38</v>
      </c>
      <c r="E23" s="10">
        <f t="shared" si="3"/>
        <v>42856</v>
      </c>
      <c r="F23" s="5" t="str">
        <f>IFERROR(IF(COUNT(G$4:G23)=0,"",IF(H23="Hold",F22,IF(ISNUMBER(U23),G23,F22+V23))),"")</f>
        <v/>
      </c>
      <c r="G23" s="13"/>
      <c r="H23" s="27"/>
      <c r="I23" s="17"/>
      <c r="J23" s="93"/>
      <c r="K23" s="34"/>
      <c r="L23" s="123" t="s">
        <v>81</v>
      </c>
      <c r="M23" s="128" t="s">
        <v>79</v>
      </c>
      <c r="N23" s="78"/>
      <c r="O23" s="153" t="str">
        <f>IF(AND(COUNTIF($H$4:$H$26,"Alt 2")&gt;0,ISBLANK(N23)),"← RoI* Needed","")</f>
        <v/>
      </c>
      <c r="P23" s="154"/>
      <c r="R23" s="46">
        <v>20</v>
      </c>
      <c r="S23" s="47" t="e">
        <f t="shared" si="0"/>
        <v>#N/A</v>
      </c>
      <c r="T23" s="47"/>
      <c r="U23" s="52" t="str">
        <f>IF(H23="30 Mins",$N$19,IF(H23="45 Mins",$N$20,IF(H23="60 Mins",$N$21,IF(H23="Alt 1",$N$22,IF(H23="Alt 2",$N$23,IF(H23="Alt 3",$N$24,IF(H23="Alt 4",$N$25,IF(H23="Alt 5",#REF!,IF(H23="Change",V22,"")))))))))</f>
        <v/>
      </c>
      <c r="V23" s="53" t="e">
        <f>IF(COUNT(U$4:U23)=0,NA(),IF(ISNUMBER(U23),U23,V22))</f>
        <v>#N/A</v>
      </c>
      <c r="W23" s="48" t="e">
        <f t="shared" si="1"/>
        <v>#N/A</v>
      </c>
      <c r="X23" s="72" t="str">
        <f>IF(AND(ISNUMBER($S23),COUNT($U$4:$U23)=X$2),$S23,"")</f>
        <v/>
      </c>
      <c r="Y23" s="72" t="str">
        <f>IF(AND(ISNUMBER($S23),COUNT($U$4:$U23)=Y$2),$S23,"")</f>
        <v/>
      </c>
      <c r="Z23" s="72" t="str">
        <f>IF(AND(ISNUMBER($S23),COUNT($U$4:$U23)=Z$2),$S23,"")</f>
        <v/>
      </c>
      <c r="AA23" s="72" t="str">
        <f>IF(AND(ISNUMBER($S23),COUNT($U$4:$U23)=AA$2),$S23,"")</f>
        <v/>
      </c>
      <c r="AB23" s="72" t="str">
        <f>IF(AND(ISNUMBER($S23),COUNT($U$4:$U23)=AB$2),$S23,"")</f>
        <v/>
      </c>
      <c r="AC23" s="72" t="str">
        <f>IF(AND(ISNUMBER($S23),COUNT($U$4:$U23)=AC$2),$S23,"")</f>
        <v/>
      </c>
      <c r="AD23" s="72" t="str">
        <f>IF(AND(ISNUMBER($S23),COUNT($U$4:$U23)=AD$2),$S23,"")</f>
        <v/>
      </c>
      <c r="AE23" s="72" t="str">
        <f>IF(AND(ISNUMBER($S23),COUNT($U$4:$U23)=AE$2),$S23,"")</f>
        <v/>
      </c>
      <c r="AF23" s="72" t="str">
        <f>IF(AND(ISNUMBER($S23),COUNT($U$4:$U23)=AF$2),$S23,"")</f>
        <v/>
      </c>
      <c r="AG23" s="72" t="str">
        <f>IF(AND(ISNUMBER($S23),COUNT($U$4:$U23)=AG$2),$S23,"")</f>
        <v/>
      </c>
      <c r="AH23" s="72" t="str">
        <f>IF(AND(ISNUMBER($S23),COUNT($U$4:$U23)=AH$2),$S23,"")</f>
        <v/>
      </c>
      <c r="AI23" s="72" t="str">
        <f>IF(AND(ISNUMBER($S23),COUNT($U$4:$U23)=AI$2),$S23,"")</f>
        <v/>
      </c>
      <c r="AJ23" s="51" t="e">
        <f>IFERROR(IF(COUNT($U$4:$U23)&lt;&gt;AJ$2,NA(),SLOPE(X$4:X$26,$R$4:$R$26)*($R23-COUNTIF(BH$4:BH23,"Hold"))+INTERCEPT(X$4:X$26,$R$4:$R$26)),NA())</f>
        <v>#N/A</v>
      </c>
      <c r="AK23" s="51" t="e">
        <f>IFERROR(IF(COUNT($U$4:$U23)&lt;&gt;AK$2,NA(),SLOPE(Y$4:Y$26,$R$4:$R$26)*($R23-COUNTIF(BI$4:BI23,"Hold"))+INTERCEPT(Y$4:Y$26,$R$4:$R$26)),NA())</f>
        <v>#N/A</v>
      </c>
      <c r="AL23" s="51" t="e">
        <f>IFERROR(IF(COUNT($U$4:$U23)&lt;&gt;AL$2,NA(),SLOPE(Z$4:Z$26,$R$4:$R$26)*($R23-COUNTIF(BJ$4:BJ23,"Hold"))+INTERCEPT(Z$4:Z$26,$R$4:$R$26)),NA())</f>
        <v>#N/A</v>
      </c>
      <c r="AM23" s="51" t="e">
        <f>IFERROR(IF(COUNT($U$4:$U23)&lt;&gt;AM$2,NA(),SLOPE(AA$4:AA$26,$R$4:$R$26)*($R23-COUNTIF(BK$4:BK23,"Hold"))+INTERCEPT(AA$4:AA$26,$R$4:$R$26)),NA())</f>
        <v>#N/A</v>
      </c>
      <c r="AN23" s="51" t="e">
        <f>IFERROR(IF(COUNT($U$4:$U23)&lt;&gt;AN$2,NA(),SLOPE(AB$4:AB$26,$R$4:$R$26)*($R23-COUNTIF(BL$4:BL23,"Hold"))+INTERCEPT(AB$4:AB$26,$R$4:$R$26)),NA())</f>
        <v>#N/A</v>
      </c>
      <c r="AO23" s="51" t="e">
        <f>IFERROR(IF(COUNT($U$4:$U23)&lt;&gt;AO$2,NA(),SLOPE(AC$4:AC$26,$R$4:$R$26)*($R23-COUNTIF(BM$4:BM23,"Hold"))+INTERCEPT(AC$4:AC$26,$R$4:$R$26)),NA())</f>
        <v>#N/A</v>
      </c>
      <c r="AP23" s="51" t="e">
        <f>IFERROR(IF(COUNT($U$4:$U23)&lt;&gt;AP$2,NA(),SLOPE(AD$4:AD$26,$R$4:$R$26)*($R23-COUNTIF(BN$4:BN23,"Hold"))+INTERCEPT(AD$4:AD$26,$R$4:$R$26)),NA())</f>
        <v>#N/A</v>
      </c>
      <c r="AQ23" s="51" t="e">
        <f>IFERROR(IF(COUNT($U$4:$U23)&lt;&gt;AQ$2,NA(),SLOPE(AE$4:AE$26,$R$4:$R$26)*($R23-COUNTIF(BO$4:BO23,"Hold"))+INTERCEPT(AE$4:AE$26,$R$4:$R$26)),NA())</f>
        <v>#N/A</v>
      </c>
      <c r="AR23" s="51" t="e">
        <f>IFERROR(IF(COUNT($U$4:$U23)&lt;&gt;AR$2,NA(),SLOPE(AF$4:AF$26,$R$4:$R$26)*($R23-COUNTIF(BP$4:BP23,"Hold"))+INTERCEPT(AF$4:AF$26,$R$4:$R$26)),NA())</f>
        <v>#N/A</v>
      </c>
      <c r="AS23" s="51" t="e">
        <f>IFERROR(IF(COUNT($U$4:$U23)&lt;&gt;AS$2,NA(),SLOPE(AG$4:AG$26,$R$4:$R$26)*($R23-COUNTIF(BQ$4:BQ23,"Hold"))+INTERCEPT(AG$4:AG$26,$R$4:$R$26)),NA())</f>
        <v>#N/A</v>
      </c>
      <c r="AT23" s="51" t="e">
        <f>IFERROR(IF(COUNT($U$4:$U23)&lt;&gt;AT$2,NA(),SLOPE(AH$4:AH$26,$R$4:$R$26)*($R23-COUNTIF(BR$4:BR23,"Hold"))+INTERCEPT(AH$4:AH$26,$R$4:$R$26)),NA())</f>
        <v>#N/A</v>
      </c>
      <c r="AU23" s="51" t="e">
        <f>IFERROR(IF(COUNT($U$4:$U23)&lt;&gt;AU$2,NA(),SLOPE(AI$4:AI$26,$R$4:$R$26)*($R23-COUNTIF(BS$4:BS23,"Hold"))+INTERCEPT(AI$4:AI$26,$R$4:$R$26)),NA())</f>
        <v>#N/A</v>
      </c>
      <c r="AV23" s="57" t="e">
        <f>IF(AND(ISNUMBER($U23),COUNT($U$4:$U23)=AV$2),$G23,IF($H23="Hold",AV22,IF(COUNT($U$4:$U23)=AV$2,$V23+AV22,NA())))</f>
        <v>#N/A</v>
      </c>
      <c r="AW23" s="57" t="e">
        <f>IF(AND(ISNUMBER($U23),COUNT($U$4:$U23)=AW$2),$G23,IF($H23="Hold",AW22,IF(COUNT($U$4:$U23)=AW$2,$V23+AW22,NA())))</f>
        <v>#N/A</v>
      </c>
      <c r="AX23" s="57" t="e">
        <f>IF(AND(ISNUMBER($U23),COUNT($U$4:$U23)=AX$2),$G23,IF($H23="Hold",AX22,IF(COUNT($U$4:$U23)=AX$2,$V23+AX22,NA())))</f>
        <v>#N/A</v>
      </c>
      <c r="AY23" s="57" t="e">
        <f>IF(AND(ISNUMBER($U23),COUNT($U$4:$U23)=AY$2),$G23,IF($H23="Hold",AY22,IF(COUNT($U$4:$U23)=AY$2,$V23+AY22,NA())))</f>
        <v>#N/A</v>
      </c>
      <c r="AZ23" s="57" t="e">
        <f>IF(AND(ISNUMBER($U23),COUNT($U$4:$U23)=AZ$2),$G23,IF($H23="Hold",AZ22,IF(COUNT($U$4:$U23)=AZ$2,$V23+AZ22,NA())))</f>
        <v>#N/A</v>
      </c>
      <c r="BA23" s="57" t="e">
        <f>IF(AND(ISNUMBER($U23),COUNT($U$4:$U23)=BA$2),$G23,IF($H23="Hold",BA22,IF(COUNT($U$4:$U23)=BA$2,$V23+BA22,NA())))</f>
        <v>#N/A</v>
      </c>
      <c r="BB23" s="57" t="e">
        <f>IF(AND(ISNUMBER($U23),COUNT($U$4:$U23)=BB$2),$G23,IF($H23="Hold",BB22,IF(COUNT($U$4:$U23)=BB$2,$V23+BB22,NA())))</f>
        <v>#N/A</v>
      </c>
      <c r="BC23" s="57" t="e">
        <f>IF(AND(ISNUMBER($U23),COUNT($U$4:$U23)=BC$2),$G23,IF($H23="Hold",BC22,IF(COUNT($U$4:$U23)=BC$2,$V23+BC22,NA())))</f>
        <v>#N/A</v>
      </c>
      <c r="BD23" s="57" t="e">
        <f>IF(AND(ISNUMBER($U23),COUNT($U$4:$U23)=BD$2),$G23,IF($H23="Hold",BD22,IF(COUNT($U$4:$U23)=BD$2,$V23+BD22,NA())))</f>
        <v>#N/A</v>
      </c>
      <c r="BE23" s="57" t="e">
        <f>IF(AND(ISNUMBER($U23),COUNT($U$4:$U23)=BE$2),$G23,IF($H23="Hold",BE22,IF(COUNT($U$4:$U23)=BE$2,$V23+BE22,NA())))</f>
        <v>#N/A</v>
      </c>
      <c r="BF23" s="57" t="e">
        <f>IF(AND(ISNUMBER($U23),COUNT($U$4:$U23)=BF$2),$G23,IF($H23="Hold",BF22,IF(COUNT($U$4:$U23)=BF$2,$V23+BF22,NA())))</f>
        <v>#N/A</v>
      </c>
      <c r="BG23" s="57" t="e">
        <f>IF(AND(ISNUMBER($U23),COUNT($U$4:$U23)=BG$2),$G23,IF($H23="Hold",BG22,IF(COUNT($U$4:$U23)=BG$2,$V23+BG22,NA())))</f>
        <v>#N/A</v>
      </c>
      <c r="BH23" s="55" t="e">
        <f>IF(AND(COUNT($U$4:$U23)=BH$2,$H23="Hold"),"Hold",NA())</f>
        <v>#N/A</v>
      </c>
      <c r="BI23" s="55" t="e">
        <f>IF(AND(COUNT($U$4:$U23)=BI$2,$H23="Hold"),"Hold",NA())</f>
        <v>#N/A</v>
      </c>
      <c r="BJ23" s="55" t="e">
        <f>IF(AND(COUNT($U$4:$U23)=BJ$2,$H23="Hold"),"Hold",NA())</f>
        <v>#N/A</v>
      </c>
      <c r="BK23" s="55" t="e">
        <f>IF(AND(COUNT($U$4:$U23)=BK$2,$H23="Hold"),"Hold",NA())</f>
        <v>#N/A</v>
      </c>
      <c r="BL23" s="55" t="e">
        <f>IF(AND(COUNT($U$4:$U23)=BL$2,$H23="Hold"),"Hold",NA())</f>
        <v>#N/A</v>
      </c>
      <c r="BM23" s="55" t="e">
        <f>IF(AND(COUNT($U$4:$U23)=BM$2,$H23="Hold"),"Hold",NA())</f>
        <v>#N/A</v>
      </c>
      <c r="BN23" s="55" t="e">
        <f>IF(AND(COUNT($U$4:$U23)=BN$2,$H23="Hold"),"Hold",NA())</f>
        <v>#N/A</v>
      </c>
      <c r="BO23" s="55" t="e">
        <f>IF(AND(COUNT($U$4:$U23)=BO$2,$H23="Hold"),"Hold",NA())</f>
        <v>#N/A</v>
      </c>
      <c r="BP23" s="55" t="e">
        <f>IF(AND(COUNT($U$4:$U23)=BP$2,$H23="Hold"),"Hold",NA())</f>
        <v>#N/A</v>
      </c>
      <c r="BQ23" s="55" t="e">
        <f>IF(AND(COUNT($U$4:$U23)=BQ$2,$H23="Hold"),"Hold",NA())</f>
        <v>#N/A</v>
      </c>
      <c r="BR23" s="55" t="e">
        <f>IF(AND(COUNT($U$4:$U23)=BR$2,$H23="Hold"),"Hold",NA())</f>
        <v>#N/A</v>
      </c>
      <c r="BS23" s="55" t="e">
        <f>IF(AND(COUNT($U$4:$U23)=BS$2,$H23="Hold"),"Hold",NA())</f>
        <v>#N/A</v>
      </c>
    </row>
    <row r="24" spans="1:71" s="96" customFormat="1" ht="18.75" customHeight="1" x14ac:dyDescent="0.25">
      <c r="B24" s="23"/>
      <c r="C24" s="95"/>
      <c r="D24" s="9">
        <f t="shared" si="2"/>
        <v>40</v>
      </c>
      <c r="E24" s="10">
        <f t="shared" si="3"/>
        <v>42870</v>
      </c>
      <c r="F24" s="5" t="str">
        <f>IFERROR(IF(COUNT(G$4:G24)=0,"",IF(H24="Hold",F23,IF(ISNUMBER(U24),G24,F23+V24))),"")</f>
        <v/>
      </c>
      <c r="G24" s="13"/>
      <c r="H24" s="27"/>
      <c r="I24" s="17"/>
      <c r="J24" s="93"/>
      <c r="K24" s="34"/>
      <c r="L24" s="151" t="s">
        <v>86</v>
      </c>
      <c r="M24" s="151"/>
      <c r="N24" s="151"/>
      <c r="O24" s="151"/>
      <c r="P24" s="37"/>
      <c r="R24" s="46">
        <v>21</v>
      </c>
      <c r="S24" s="47" t="e">
        <f t="shared" si="0"/>
        <v>#N/A</v>
      </c>
      <c r="T24" s="47"/>
      <c r="U24" s="52" t="str">
        <f>IF(H24="30 Mins",$N$19,IF(H24="45 Mins",$N$20,IF(H24="60 Mins",$N$21,IF(H24="Alt 1",$N$22,IF(H24="Alt 2",$N$23,IF(H24="Alt 3",$N$24,IF(H24="Alt 4",$N$25,IF(H24="Alt 5",#REF!,IF(H24="Change",V23,"")))))))))</f>
        <v/>
      </c>
      <c r="V24" s="53" t="e">
        <f>IF(COUNT(U$4:U24)=0,NA(),IF(ISNUMBER(U24),U24,V23))</f>
        <v>#N/A</v>
      </c>
      <c r="W24" s="48" t="e">
        <f t="shared" si="1"/>
        <v>#N/A</v>
      </c>
      <c r="X24" s="72" t="str">
        <f>IF(AND(ISNUMBER($S24),COUNT($U$4:$U24)=X$2),$S24,"")</f>
        <v/>
      </c>
      <c r="Y24" s="72" t="str">
        <f>IF(AND(ISNUMBER($S24),COUNT($U$4:$U24)=Y$2),$S24,"")</f>
        <v/>
      </c>
      <c r="Z24" s="72" t="str">
        <f>IF(AND(ISNUMBER($S24),COUNT($U$4:$U24)=Z$2),$S24,"")</f>
        <v/>
      </c>
      <c r="AA24" s="72" t="str">
        <f>IF(AND(ISNUMBER($S24),COUNT($U$4:$U24)=AA$2),$S24,"")</f>
        <v/>
      </c>
      <c r="AB24" s="72" t="str">
        <f>IF(AND(ISNUMBER($S24),COUNT($U$4:$U24)=AB$2),$S24,"")</f>
        <v/>
      </c>
      <c r="AC24" s="72" t="str">
        <f>IF(AND(ISNUMBER($S24),COUNT($U$4:$U24)=AC$2),$S24,"")</f>
        <v/>
      </c>
      <c r="AD24" s="72" t="str">
        <f>IF(AND(ISNUMBER($S24),COUNT($U$4:$U24)=AD$2),$S24,"")</f>
        <v/>
      </c>
      <c r="AE24" s="72" t="str">
        <f>IF(AND(ISNUMBER($S24),COUNT($U$4:$U24)=AE$2),$S24,"")</f>
        <v/>
      </c>
      <c r="AF24" s="72" t="str">
        <f>IF(AND(ISNUMBER($S24),COUNT($U$4:$U24)=AF$2),$S24,"")</f>
        <v/>
      </c>
      <c r="AG24" s="72" t="str">
        <f>IF(AND(ISNUMBER($S24),COUNT($U$4:$U24)=AG$2),$S24,"")</f>
        <v/>
      </c>
      <c r="AH24" s="72" t="str">
        <f>IF(AND(ISNUMBER($S24),COUNT($U$4:$U24)=AH$2),$S24,"")</f>
        <v/>
      </c>
      <c r="AI24" s="72" t="str">
        <f>IF(AND(ISNUMBER($S24),COUNT($U$4:$U24)=AI$2),$S24,"")</f>
        <v/>
      </c>
      <c r="AJ24" s="51" t="e">
        <f>IFERROR(IF(COUNT($U$4:$U24)&lt;&gt;AJ$2,NA(),SLOPE(X$4:X$26,$R$4:$R$26)*($R24-COUNTIF(BH$4:BH24,"Hold"))+INTERCEPT(X$4:X$26,$R$4:$R$26)),NA())</f>
        <v>#N/A</v>
      </c>
      <c r="AK24" s="51" t="e">
        <f>IFERROR(IF(COUNT($U$4:$U24)&lt;&gt;AK$2,NA(),SLOPE(Y$4:Y$26,$R$4:$R$26)*($R24-COUNTIF(BI$4:BI24,"Hold"))+INTERCEPT(Y$4:Y$26,$R$4:$R$26)),NA())</f>
        <v>#N/A</v>
      </c>
      <c r="AL24" s="51" t="e">
        <f>IFERROR(IF(COUNT($U$4:$U24)&lt;&gt;AL$2,NA(),SLOPE(Z$4:Z$26,$R$4:$R$26)*($R24-COUNTIF(BJ$4:BJ24,"Hold"))+INTERCEPT(Z$4:Z$26,$R$4:$R$26)),NA())</f>
        <v>#N/A</v>
      </c>
      <c r="AM24" s="51" t="e">
        <f>IFERROR(IF(COUNT($U$4:$U24)&lt;&gt;AM$2,NA(),SLOPE(AA$4:AA$26,$R$4:$R$26)*($R24-COUNTIF(BK$4:BK24,"Hold"))+INTERCEPT(AA$4:AA$26,$R$4:$R$26)),NA())</f>
        <v>#N/A</v>
      </c>
      <c r="AN24" s="51" t="e">
        <f>IFERROR(IF(COUNT($U$4:$U24)&lt;&gt;AN$2,NA(),SLOPE(AB$4:AB$26,$R$4:$R$26)*($R24-COUNTIF(BL$4:BL24,"Hold"))+INTERCEPT(AB$4:AB$26,$R$4:$R$26)),NA())</f>
        <v>#N/A</v>
      </c>
      <c r="AO24" s="51" t="e">
        <f>IFERROR(IF(COUNT($U$4:$U24)&lt;&gt;AO$2,NA(),SLOPE(AC$4:AC$26,$R$4:$R$26)*($R24-COUNTIF(BM$4:BM24,"Hold"))+INTERCEPT(AC$4:AC$26,$R$4:$R$26)),NA())</f>
        <v>#N/A</v>
      </c>
      <c r="AP24" s="51" t="e">
        <f>IFERROR(IF(COUNT($U$4:$U24)&lt;&gt;AP$2,NA(),SLOPE(AD$4:AD$26,$R$4:$R$26)*($R24-COUNTIF(BN$4:BN24,"Hold"))+INTERCEPT(AD$4:AD$26,$R$4:$R$26)),NA())</f>
        <v>#N/A</v>
      </c>
      <c r="AQ24" s="51" t="e">
        <f>IFERROR(IF(COUNT($U$4:$U24)&lt;&gt;AQ$2,NA(),SLOPE(AE$4:AE$26,$R$4:$R$26)*($R24-COUNTIF(BO$4:BO24,"Hold"))+INTERCEPT(AE$4:AE$26,$R$4:$R$26)),NA())</f>
        <v>#N/A</v>
      </c>
      <c r="AR24" s="51" t="e">
        <f>IFERROR(IF(COUNT($U$4:$U24)&lt;&gt;AR$2,NA(),SLOPE(AF$4:AF$26,$R$4:$R$26)*($R24-COUNTIF(BP$4:BP24,"Hold"))+INTERCEPT(AF$4:AF$26,$R$4:$R$26)),NA())</f>
        <v>#N/A</v>
      </c>
      <c r="AS24" s="51" t="e">
        <f>IFERROR(IF(COUNT($U$4:$U24)&lt;&gt;AS$2,NA(),SLOPE(AG$4:AG$26,$R$4:$R$26)*($R24-COUNTIF(BQ$4:BQ24,"Hold"))+INTERCEPT(AG$4:AG$26,$R$4:$R$26)),NA())</f>
        <v>#N/A</v>
      </c>
      <c r="AT24" s="51" t="e">
        <f>IFERROR(IF(COUNT($U$4:$U24)&lt;&gt;AT$2,NA(),SLOPE(AH$4:AH$26,$R$4:$R$26)*($R24-COUNTIF(BR$4:BR24,"Hold"))+INTERCEPT(AH$4:AH$26,$R$4:$R$26)),NA())</f>
        <v>#N/A</v>
      </c>
      <c r="AU24" s="51" t="e">
        <f>IFERROR(IF(COUNT($U$4:$U24)&lt;&gt;AU$2,NA(),SLOPE(AI$4:AI$26,$R$4:$R$26)*($R24-COUNTIF(BS$4:BS24,"Hold"))+INTERCEPT(AI$4:AI$26,$R$4:$R$26)),NA())</f>
        <v>#N/A</v>
      </c>
      <c r="AV24" s="57" t="e">
        <f>IF(AND(ISNUMBER($U24),COUNT($U$4:$U24)=AV$2),$G24,IF($H24="Hold",AV23,IF(COUNT($U$4:$U24)=AV$2,$V24+AV23,NA())))</f>
        <v>#N/A</v>
      </c>
      <c r="AW24" s="57" t="e">
        <f>IF(AND(ISNUMBER($U24),COUNT($U$4:$U24)=AW$2),$G24,IF($H24="Hold",AW23,IF(COUNT($U$4:$U24)=AW$2,$V24+AW23,NA())))</f>
        <v>#N/A</v>
      </c>
      <c r="AX24" s="57" t="e">
        <f>IF(AND(ISNUMBER($U24),COUNT($U$4:$U24)=AX$2),$G24,IF($H24="Hold",AX23,IF(COUNT($U$4:$U24)=AX$2,$V24+AX23,NA())))</f>
        <v>#N/A</v>
      </c>
      <c r="AY24" s="57" t="e">
        <f>IF(AND(ISNUMBER($U24),COUNT($U$4:$U24)=AY$2),$G24,IF($H24="Hold",AY23,IF(COUNT($U$4:$U24)=AY$2,$V24+AY23,NA())))</f>
        <v>#N/A</v>
      </c>
      <c r="AZ24" s="57" t="e">
        <f>IF(AND(ISNUMBER($U24),COUNT($U$4:$U24)=AZ$2),$G24,IF($H24="Hold",AZ23,IF(COUNT($U$4:$U24)=AZ$2,$V24+AZ23,NA())))</f>
        <v>#N/A</v>
      </c>
      <c r="BA24" s="57" t="e">
        <f>IF(AND(ISNUMBER($U24),COUNT($U$4:$U24)=BA$2),$G24,IF($H24="Hold",BA23,IF(COUNT($U$4:$U24)=BA$2,$V24+BA23,NA())))</f>
        <v>#N/A</v>
      </c>
      <c r="BB24" s="57" t="e">
        <f>IF(AND(ISNUMBER($U24),COUNT($U$4:$U24)=BB$2),$G24,IF($H24="Hold",BB23,IF(COUNT($U$4:$U24)=BB$2,$V24+BB23,NA())))</f>
        <v>#N/A</v>
      </c>
      <c r="BC24" s="57" t="e">
        <f>IF(AND(ISNUMBER($U24),COUNT($U$4:$U24)=BC$2),$G24,IF($H24="Hold",BC23,IF(COUNT($U$4:$U24)=BC$2,$V24+BC23,NA())))</f>
        <v>#N/A</v>
      </c>
      <c r="BD24" s="57" t="e">
        <f>IF(AND(ISNUMBER($U24),COUNT($U$4:$U24)=BD$2),$G24,IF($H24="Hold",BD23,IF(COUNT($U$4:$U24)=BD$2,$V24+BD23,NA())))</f>
        <v>#N/A</v>
      </c>
      <c r="BE24" s="57" t="e">
        <f>IF(AND(ISNUMBER($U24),COUNT($U$4:$U24)=BE$2),$G24,IF($H24="Hold",BE23,IF(COUNT($U$4:$U24)=BE$2,$V24+BE23,NA())))</f>
        <v>#N/A</v>
      </c>
      <c r="BF24" s="57" t="e">
        <f>IF(AND(ISNUMBER($U24),COUNT($U$4:$U24)=BF$2),$G24,IF($H24="Hold",BF23,IF(COUNT($U$4:$U24)=BF$2,$V24+BF23,NA())))</f>
        <v>#N/A</v>
      </c>
      <c r="BG24" s="57" t="e">
        <f>IF(AND(ISNUMBER($U24),COUNT($U$4:$U24)=BG$2),$G24,IF($H24="Hold",BG23,IF(COUNT($U$4:$U24)=BG$2,$V24+BG23,NA())))</f>
        <v>#N/A</v>
      </c>
      <c r="BH24" s="55" t="e">
        <f>IF(AND(COUNT($U$4:$U24)=BH$2,$H24="Hold"),"Hold",NA())</f>
        <v>#N/A</v>
      </c>
      <c r="BI24" s="55" t="e">
        <f>IF(AND(COUNT($U$4:$U24)=BI$2,$H24="Hold"),"Hold",NA())</f>
        <v>#N/A</v>
      </c>
      <c r="BJ24" s="55" t="e">
        <f>IF(AND(COUNT($U$4:$U24)=BJ$2,$H24="Hold"),"Hold",NA())</f>
        <v>#N/A</v>
      </c>
      <c r="BK24" s="55" t="e">
        <f>IF(AND(COUNT($U$4:$U24)=BK$2,$H24="Hold"),"Hold",NA())</f>
        <v>#N/A</v>
      </c>
      <c r="BL24" s="55" t="e">
        <f>IF(AND(COUNT($U$4:$U24)=BL$2,$H24="Hold"),"Hold",NA())</f>
        <v>#N/A</v>
      </c>
      <c r="BM24" s="55" t="e">
        <f>IF(AND(COUNT($U$4:$U24)=BM$2,$H24="Hold"),"Hold",NA())</f>
        <v>#N/A</v>
      </c>
      <c r="BN24" s="55" t="e">
        <f>IF(AND(COUNT($U$4:$U24)=BN$2,$H24="Hold"),"Hold",NA())</f>
        <v>#N/A</v>
      </c>
      <c r="BO24" s="55" t="e">
        <f>IF(AND(COUNT($U$4:$U24)=BO$2,$H24="Hold"),"Hold",NA())</f>
        <v>#N/A</v>
      </c>
      <c r="BP24" s="55" t="e">
        <f>IF(AND(COUNT($U$4:$U24)=BP$2,$H24="Hold"),"Hold",NA())</f>
        <v>#N/A</v>
      </c>
      <c r="BQ24" s="55" t="e">
        <f>IF(AND(COUNT($U$4:$U24)=BQ$2,$H24="Hold"),"Hold",NA())</f>
        <v>#N/A</v>
      </c>
      <c r="BR24" s="55" t="e">
        <f>IF(AND(COUNT($U$4:$U24)=BR$2,$H24="Hold"),"Hold",NA())</f>
        <v>#N/A</v>
      </c>
      <c r="BS24" s="55" t="e">
        <f>IF(AND(COUNT($U$4:$U24)=BS$2,$H24="Hold"),"Hold",NA())</f>
        <v>#N/A</v>
      </c>
    </row>
    <row r="25" spans="1:71" s="96" customFormat="1" ht="18.75" customHeight="1" x14ac:dyDescent="0.25">
      <c r="B25" s="23"/>
      <c r="C25" s="95"/>
      <c r="D25" s="9">
        <f t="shared" si="2"/>
        <v>42</v>
      </c>
      <c r="E25" s="10">
        <f t="shared" si="3"/>
        <v>42884</v>
      </c>
      <c r="F25" s="5" t="str">
        <f>IFERROR(IF(COUNT(G$4:G25)=0,"",IF(H25="Hold",F24,IF(ISNUMBER(U25),G25,F24+V25))),"")</f>
        <v/>
      </c>
      <c r="G25" s="13"/>
      <c r="H25" s="27"/>
      <c r="I25" s="17"/>
      <c r="J25" s="93"/>
      <c r="K25" s="34"/>
      <c r="L25" s="151"/>
      <c r="M25" s="151"/>
      <c r="N25" s="151"/>
      <c r="O25" s="151"/>
      <c r="P25" s="37"/>
      <c r="R25" s="46">
        <v>22</v>
      </c>
      <c r="S25" s="47" t="e">
        <f t="shared" si="0"/>
        <v>#N/A</v>
      </c>
      <c r="T25" s="47"/>
      <c r="U25" s="52" t="str">
        <f>IF(H25="30 Mins",$N$19,IF(H25="45 Mins",$N$20,IF(H25="60 Mins",$N$21,IF(H25="Alt 1",$N$22,IF(H25="Alt 2",$N$23,IF(H25="Alt 3",$N$24,IF(H25="Alt 4",$N$25,IF(H25="Alt 5",#REF!,IF(H25="Change",V24,"")))))))))</f>
        <v/>
      </c>
      <c r="V25" s="53" t="e">
        <f>IF(COUNT(U$4:U25)=0,NA(),IF(ISNUMBER(U25),U25,V24))</f>
        <v>#N/A</v>
      </c>
      <c r="W25" s="48" t="e">
        <f t="shared" si="1"/>
        <v>#N/A</v>
      </c>
      <c r="X25" s="72" t="str">
        <f>IF(AND(ISNUMBER($S25),COUNT($U$4:$U25)=X$2),$S25,"")</f>
        <v/>
      </c>
      <c r="Y25" s="72" t="str">
        <f>IF(AND(ISNUMBER($S25),COUNT($U$4:$U25)=Y$2),$S25,"")</f>
        <v/>
      </c>
      <c r="Z25" s="72" t="str">
        <f>IF(AND(ISNUMBER($S25),COUNT($U$4:$U25)=Z$2),$S25,"")</f>
        <v/>
      </c>
      <c r="AA25" s="72" t="str">
        <f>IF(AND(ISNUMBER($S25),COUNT($U$4:$U25)=AA$2),$S25,"")</f>
        <v/>
      </c>
      <c r="AB25" s="72" t="str">
        <f>IF(AND(ISNUMBER($S25),COUNT($U$4:$U25)=AB$2),$S25,"")</f>
        <v/>
      </c>
      <c r="AC25" s="72" t="str">
        <f>IF(AND(ISNUMBER($S25),COUNT($U$4:$U25)=AC$2),$S25,"")</f>
        <v/>
      </c>
      <c r="AD25" s="72" t="str">
        <f>IF(AND(ISNUMBER($S25),COUNT($U$4:$U25)=AD$2),$S25,"")</f>
        <v/>
      </c>
      <c r="AE25" s="72" t="str">
        <f>IF(AND(ISNUMBER($S25),COUNT($U$4:$U25)=AE$2),$S25,"")</f>
        <v/>
      </c>
      <c r="AF25" s="72" t="str">
        <f>IF(AND(ISNUMBER($S25),COUNT($U$4:$U25)=AF$2),$S25,"")</f>
        <v/>
      </c>
      <c r="AG25" s="72" t="str">
        <f>IF(AND(ISNUMBER($S25),COUNT($U$4:$U25)=AG$2),$S25,"")</f>
        <v/>
      </c>
      <c r="AH25" s="72" t="str">
        <f>IF(AND(ISNUMBER($S25),COUNT($U$4:$U25)=AH$2),$S25,"")</f>
        <v/>
      </c>
      <c r="AI25" s="72" t="str">
        <f>IF(AND(ISNUMBER($S25),COUNT($U$4:$U25)=AI$2),$S25,"")</f>
        <v/>
      </c>
      <c r="AJ25" s="51" t="e">
        <f>IFERROR(IF(COUNT($U$4:$U25)&lt;&gt;AJ$2,NA(),SLOPE(X$4:X$26,$R$4:$R$26)*($R25-COUNTIF(BH$4:BH25,"Hold"))+INTERCEPT(X$4:X$26,$R$4:$R$26)),NA())</f>
        <v>#N/A</v>
      </c>
      <c r="AK25" s="51" t="e">
        <f>IFERROR(IF(COUNT($U$4:$U25)&lt;&gt;AK$2,NA(),SLOPE(Y$4:Y$26,$R$4:$R$26)*($R25-COUNTIF(BI$4:BI25,"Hold"))+INTERCEPT(Y$4:Y$26,$R$4:$R$26)),NA())</f>
        <v>#N/A</v>
      </c>
      <c r="AL25" s="51" t="e">
        <f>IFERROR(IF(COUNT($U$4:$U25)&lt;&gt;AL$2,NA(),SLOPE(Z$4:Z$26,$R$4:$R$26)*($R25-COUNTIF(BJ$4:BJ25,"Hold"))+INTERCEPT(Z$4:Z$26,$R$4:$R$26)),NA())</f>
        <v>#N/A</v>
      </c>
      <c r="AM25" s="51" t="e">
        <f>IFERROR(IF(COUNT($U$4:$U25)&lt;&gt;AM$2,NA(),SLOPE(AA$4:AA$26,$R$4:$R$26)*($R25-COUNTIF(BK$4:BK25,"Hold"))+INTERCEPT(AA$4:AA$26,$R$4:$R$26)),NA())</f>
        <v>#N/A</v>
      </c>
      <c r="AN25" s="51" t="e">
        <f>IFERROR(IF(COUNT($U$4:$U25)&lt;&gt;AN$2,NA(),SLOPE(AB$4:AB$26,$R$4:$R$26)*($R25-COUNTIF(BL$4:BL25,"Hold"))+INTERCEPT(AB$4:AB$26,$R$4:$R$26)),NA())</f>
        <v>#N/A</v>
      </c>
      <c r="AO25" s="51" t="e">
        <f>IFERROR(IF(COUNT($U$4:$U25)&lt;&gt;AO$2,NA(),SLOPE(AC$4:AC$26,$R$4:$R$26)*($R25-COUNTIF(BM$4:BM25,"Hold"))+INTERCEPT(AC$4:AC$26,$R$4:$R$26)),NA())</f>
        <v>#N/A</v>
      </c>
      <c r="AP25" s="51" t="e">
        <f>IFERROR(IF(COUNT($U$4:$U25)&lt;&gt;AP$2,NA(),SLOPE(AD$4:AD$26,$R$4:$R$26)*($R25-COUNTIF(BN$4:BN25,"Hold"))+INTERCEPT(AD$4:AD$26,$R$4:$R$26)),NA())</f>
        <v>#N/A</v>
      </c>
      <c r="AQ25" s="51" t="e">
        <f>IFERROR(IF(COUNT($U$4:$U25)&lt;&gt;AQ$2,NA(),SLOPE(AE$4:AE$26,$R$4:$R$26)*($R25-COUNTIF(BO$4:BO25,"Hold"))+INTERCEPT(AE$4:AE$26,$R$4:$R$26)),NA())</f>
        <v>#N/A</v>
      </c>
      <c r="AR25" s="51" t="e">
        <f>IFERROR(IF(COUNT($U$4:$U25)&lt;&gt;AR$2,NA(),SLOPE(AF$4:AF$26,$R$4:$R$26)*($R25-COUNTIF(BP$4:BP25,"Hold"))+INTERCEPT(AF$4:AF$26,$R$4:$R$26)),NA())</f>
        <v>#N/A</v>
      </c>
      <c r="AS25" s="51" t="e">
        <f>IFERROR(IF(COUNT($U$4:$U25)&lt;&gt;AS$2,NA(),SLOPE(AG$4:AG$26,$R$4:$R$26)*($R25-COUNTIF(BQ$4:BQ25,"Hold"))+INTERCEPT(AG$4:AG$26,$R$4:$R$26)),NA())</f>
        <v>#N/A</v>
      </c>
      <c r="AT25" s="51" t="e">
        <f>IFERROR(IF(COUNT($U$4:$U25)&lt;&gt;AT$2,NA(),SLOPE(AH$4:AH$26,$R$4:$R$26)*($R25-COUNTIF(BR$4:BR25,"Hold"))+INTERCEPT(AH$4:AH$26,$R$4:$R$26)),NA())</f>
        <v>#N/A</v>
      </c>
      <c r="AU25" s="51" t="e">
        <f>IFERROR(IF(COUNT($U$4:$U25)&lt;&gt;AU$2,NA(),SLOPE(AI$4:AI$26,$R$4:$R$26)*($R25-COUNTIF(BS$4:BS25,"Hold"))+INTERCEPT(AI$4:AI$26,$R$4:$R$26)),NA())</f>
        <v>#N/A</v>
      </c>
      <c r="AV25" s="57" t="e">
        <f>IF(AND(ISNUMBER($U25),COUNT($U$4:$U25)=AV$2),$G25,IF($H25="Hold",AV24,IF(COUNT($U$4:$U25)=AV$2,$V25+AV24,NA())))</f>
        <v>#N/A</v>
      </c>
      <c r="AW25" s="57" t="e">
        <f>IF(AND(ISNUMBER($U25),COUNT($U$4:$U25)=AW$2),$G25,IF($H25="Hold",AW24,IF(COUNT($U$4:$U25)=AW$2,$V25+AW24,NA())))</f>
        <v>#N/A</v>
      </c>
      <c r="AX25" s="57" t="e">
        <f>IF(AND(ISNUMBER($U25),COUNT($U$4:$U25)=AX$2),$G25,IF($H25="Hold",AX24,IF(COUNT($U$4:$U25)=AX$2,$V25+AX24,NA())))</f>
        <v>#N/A</v>
      </c>
      <c r="AY25" s="57" t="e">
        <f>IF(AND(ISNUMBER($U25),COUNT($U$4:$U25)=AY$2),$G25,IF($H25="Hold",AY24,IF(COUNT($U$4:$U25)=AY$2,$V25+AY24,NA())))</f>
        <v>#N/A</v>
      </c>
      <c r="AZ25" s="57" t="e">
        <f>IF(AND(ISNUMBER($U25),COUNT($U$4:$U25)=AZ$2),$G25,IF($H25="Hold",AZ24,IF(COUNT($U$4:$U25)=AZ$2,$V25+AZ24,NA())))</f>
        <v>#N/A</v>
      </c>
      <c r="BA25" s="57" t="e">
        <f>IF(AND(ISNUMBER($U25),COUNT($U$4:$U25)=BA$2),$G25,IF($H25="Hold",BA24,IF(COUNT($U$4:$U25)=BA$2,$V25+BA24,NA())))</f>
        <v>#N/A</v>
      </c>
      <c r="BB25" s="57" t="e">
        <f>IF(AND(ISNUMBER($U25),COUNT($U$4:$U25)=BB$2),$G25,IF($H25="Hold",BB24,IF(COUNT($U$4:$U25)=BB$2,$V25+BB24,NA())))</f>
        <v>#N/A</v>
      </c>
      <c r="BC25" s="57" t="e">
        <f>IF(AND(ISNUMBER($U25),COUNT($U$4:$U25)=BC$2),$G25,IF($H25="Hold",BC24,IF(COUNT($U$4:$U25)=BC$2,$V25+BC24,NA())))</f>
        <v>#N/A</v>
      </c>
      <c r="BD25" s="57" t="e">
        <f>IF(AND(ISNUMBER($U25),COUNT($U$4:$U25)=BD$2),$G25,IF($H25="Hold",BD24,IF(COUNT($U$4:$U25)=BD$2,$V25+BD24,NA())))</f>
        <v>#N/A</v>
      </c>
      <c r="BE25" s="57" t="e">
        <f>IF(AND(ISNUMBER($U25),COUNT($U$4:$U25)=BE$2),$G25,IF($H25="Hold",BE24,IF(COUNT($U$4:$U25)=BE$2,$V25+BE24,NA())))</f>
        <v>#N/A</v>
      </c>
      <c r="BF25" s="57" t="e">
        <f>IF(AND(ISNUMBER($U25),COUNT($U$4:$U25)=BF$2),$G25,IF($H25="Hold",BF24,IF(COUNT($U$4:$U25)=BF$2,$V25+BF24,NA())))</f>
        <v>#N/A</v>
      </c>
      <c r="BG25" s="57" t="e">
        <f>IF(AND(ISNUMBER($U25),COUNT($U$4:$U25)=BG$2),$G25,IF($H25="Hold",BG24,IF(COUNT($U$4:$U25)=BG$2,$V25+BG24,NA())))</f>
        <v>#N/A</v>
      </c>
      <c r="BH25" s="55" t="e">
        <f>IF(AND(COUNT($U$4:$U25)=BH$2,$H25="Hold"),"Hold",NA())</f>
        <v>#N/A</v>
      </c>
      <c r="BI25" s="55" t="e">
        <f>IF(AND(COUNT($U$4:$U25)=BI$2,$H25="Hold"),"Hold",NA())</f>
        <v>#N/A</v>
      </c>
      <c r="BJ25" s="55" t="e">
        <f>IF(AND(COUNT($U$4:$U25)=BJ$2,$H25="Hold"),"Hold",NA())</f>
        <v>#N/A</v>
      </c>
      <c r="BK25" s="55" t="e">
        <f>IF(AND(COUNT($U$4:$U25)=BK$2,$H25="Hold"),"Hold",NA())</f>
        <v>#N/A</v>
      </c>
      <c r="BL25" s="55" t="e">
        <f>IF(AND(COUNT($U$4:$U25)=BL$2,$H25="Hold"),"Hold",NA())</f>
        <v>#N/A</v>
      </c>
      <c r="BM25" s="55" t="e">
        <f>IF(AND(COUNT($U$4:$U25)=BM$2,$H25="Hold"),"Hold",NA())</f>
        <v>#N/A</v>
      </c>
      <c r="BN25" s="55" t="e">
        <f>IF(AND(COUNT($U$4:$U25)=BN$2,$H25="Hold"),"Hold",NA())</f>
        <v>#N/A</v>
      </c>
      <c r="BO25" s="55" t="e">
        <f>IF(AND(COUNT($U$4:$U25)=BO$2,$H25="Hold"),"Hold",NA())</f>
        <v>#N/A</v>
      </c>
      <c r="BP25" s="55" t="e">
        <f>IF(AND(COUNT($U$4:$U25)=BP$2,$H25="Hold"),"Hold",NA())</f>
        <v>#N/A</v>
      </c>
      <c r="BQ25" s="55" t="e">
        <f>IF(AND(COUNT($U$4:$U25)=BQ$2,$H25="Hold"),"Hold",NA())</f>
        <v>#N/A</v>
      </c>
      <c r="BR25" s="55" t="e">
        <f>IF(AND(COUNT($U$4:$U25)=BR$2,$H25="Hold"),"Hold",NA())</f>
        <v>#N/A</v>
      </c>
      <c r="BS25" s="55" t="e">
        <f>IF(AND(COUNT($U$4:$U25)=BS$2,$H25="Hold"),"Hold",NA())</f>
        <v>#N/A</v>
      </c>
    </row>
    <row r="26" spans="1:71" s="96" customFormat="1" ht="18.75" customHeight="1" x14ac:dyDescent="0.25">
      <c r="B26" s="61" t="str">
        <f>IF(ISBLANK($A$1),"","This worksheet was created by Mike Braun for the Pulaski County School District.  (Delete contents of Cell A1.)")</f>
        <v/>
      </c>
      <c r="C26" s="95"/>
      <c r="D26" s="9">
        <f t="shared" si="2"/>
        <v>44</v>
      </c>
      <c r="E26" s="10">
        <f t="shared" si="3"/>
        <v>42898</v>
      </c>
      <c r="F26" s="5" t="str">
        <f>IFERROR(IF(COUNT(G$4:G26)=0,"",IF(H26="Hold",F25,IF(ISNUMBER(U26),G26,F25+V26))),"")</f>
        <v/>
      </c>
      <c r="G26" s="14"/>
      <c r="H26" s="27"/>
      <c r="I26" s="17"/>
      <c r="J26" s="93"/>
      <c r="K26" s="41"/>
      <c r="L26" s="152"/>
      <c r="M26" s="152"/>
      <c r="N26" s="152"/>
      <c r="O26" s="152"/>
      <c r="P26" s="42"/>
      <c r="R26" s="46">
        <v>23</v>
      </c>
      <c r="S26" s="47" t="e">
        <f t="shared" si="0"/>
        <v>#N/A</v>
      </c>
      <c r="T26" s="47"/>
      <c r="U26" s="52" t="str">
        <f>IF(H26="30 Mins",$N$19,IF(H26="45 Mins",$N$20,IF(H26="60 Mins",$N$21,IF(H26="Alt 1",$N$22,IF(H26="Alt 2",$N$23,IF(H26="Alt 3",$N$24,IF(H26="Alt 4",$N$25,IF(H26="Alt 5",#REF!,IF(H26="Change",V25,"")))))))))</f>
        <v/>
      </c>
      <c r="V26" s="53" t="e">
        <f>IF(COUNT(U$4:U26)=0,NA(),IF(ISNUMBER(U26),U26,V25))</f>
        <v>#N/A</v>
      </c>
      <c r="W26" s="48" t="e">
        <f t="shared" si="1"/>
        <v>#N/A</v>
      </c>
      <c r="X26" s="73" t="str">
        <f>IF(AND(ISNUMBER($S26),COUNT($U$4:$U26)=X$2),$S26,"")</f>
        <v/>
      </c>
      <c r="Y26" s="73" t="str">
        <f>IF(AND(ISNUMBER($S26),COUNT($U$4:$U26)=Y$2),$S26,"")</f>
        <v/>
      </c>
      <c r="Z26" s="73" t="str">
        <f>IF(AND(ISNUMBER($S26),COUNT($U$4:$U26)=Z$2),$S26,"")</f>
        <v/>
      </c>
      <c r="AA26" s="73" t="str">
        <f>IF(AND(ISNUMBER($S26),COUNT($U$4:$U26)=AA$2),$S26,"")</f>
        <v/>
      </c>
      <c r="AB26" s="73" t="str">
        <f>IF(AND(ISNUMBER($S26),COUNT($U$4:$U26)=AB$2),$S26,"")</f>
        <v/>
      </c>
      <c r="AC26" s="73" t="str">
        <f>IF(AND(ISNUMBER($S26),COUNT($U$4:$U26)=AC$2),$S26,"")</f>
        <v/>
      </c>
      <c r="AD26" s="73" t="str">
        <f>IF(AND(ISNUMBER($S26),COUNT($U$4:$U26)=AD$2),$S26,"")</f>
        <v/>
      </c>
      <c r="AE26" s="73" t="str">
        <f>IF(AND(ISNUMBER($S26),COUNT($U$4:$U26)=AE$2),$S26,"")</f>
        <v/>
      </c>
      <c r="AF26" s="73" t="str">
        <f>IF(AND(ISNUMBER($S26),COUNT($U$4:$U26)=AF$2),$S26,"")</f>
        <v/>
      </c>
      <c r="AG26" s="73" t="str">
        <f>IF(AND(ISNUMBER($S26),COUNT($U$4:$U26)=AG$2),$S26,"")</f>
        <v/>
      </c>
      <c r="AH26" s="73" t="str">
        <f>IF(AND(ISNUMBER($S26),COUNT($U$4:$U26)=AH$2),$S26,"")</f>
        <v/>
      </c>
      <c r="AI26" s="73" t="str">
        <f>IF(AND(ISNUMBER($S26),COUNT($U$4:$U26)=AI$2),$S26,"")</f>
        <v/>
      </c>
      <c r="AJ26" s="51" t="e">
        <f>IFERROR(IF(COUNT($U$4:$U26)&lt;&gt;AJ$2,NA(),SLOPE(X$4:X$26,$R$4:$R$26)*($R26-COUNTIF(BH$4:BH26,"Hold"))+INTERCEPT(X$4:X$26,$R$4:$R$26)),NA())</f>
        <v>#N/A</v>
      </c>
      <c r="AK26" s="51" t="e">
        <f>IFERROR(IF(COUNT($U$4:$U26)&lt;&gt;AK$2,NA(),SLOPE(Y$4:Y$26,$R$4:$R$26)*($R26-COUNTIF(BI$4:BI26,"Hold"))+INTERCEPT(Y$4:Y$26,$R$4:$R$26)),NA())</f>
        <v>#N/A</v>
      </c>
      <c r="AL26" s="51" t="e">
        <f>IFERROR(IF(COUNT($U$4:$U26)&lt;&gt;AL$2,NA(),SLOPE(Z$4:Z$26,$R$4:$R$26)*($R26-COUNTIF(BJ$4:BJ26,"Hold"))+INTERCEPT(Z$4:Z$26,$R$4:$R$26)),NA())</f>
        <v>#N/A</v>
      </c>
      <c r="AM26" s="51" t="e">
        <f>IFERROR(IF(COUNT($U$4:$U26)&lt;&gt;AM$2,NA(),SLOPE(AA$4:AA$26,$R$4:$R$26)*($R26-COUNTIF(BK$4:BK26,"Hold"))+INTERCEPT(AA$4:AA$26,$R$4:$R$26)),NA())</f>
        <v>#N/A</v>
      </c>
      <c r="AN26" s="51" t="e">
        <f>IFERROR(IF(COUNT($U$4:$U26)&lt;&gt;AN$2,NA(),SLOPE(AB$4:AB$26,$R$4:$R$26)*($R26-COUNTIF(BL$4:BL26,"Hold"))+INTERCEPT(AB$4:AB$26,$R$4:$R$26)),NA())</f>
        <v>#N/A</v>
      </c>
      <c r="AO26" s="51" t="e">
        <f>IFERROR(IF(COUNT($U$4:$U26)&lt;&gt;AO$2,NA(),SLOPE(AC$4:AC$26,$R$4:$R$26)*($R26-COUNTIF(BM$4:BM26,"Hold"))+INTERCEPT(AC$4:AC$26,$R$4:$R$26)),NA())</f>
        <v>#N/A</v>
      </c>
      <c r="AP26" s="51" t="e">
        <f>IFERROR(IF(COUNT($U$4:$U26)&lt;&gt;AP$2,NA(),SLOPE(AD$4:AD$26,$R$4:$R$26)*($R26-COUNTIF(BN$4:BN26,"Hold"))+INTERCEPT(AD$4:AD$26,$R$4:$R$26)),NA())</f>
        <v>#N/A</v>
      </c>
      <c r="AQ26" s="51" t="e">
        <f>IFERROR(IF(COUNT($U$4:$U26)&lt;&gt;AQ$2,NA(),SLOPE(AE$4:AE$26,$R$4:$R$26)*($R26-COUNTIF(BO$4:BO26,"Hold"))+INTERCEPT(AE$4:AE$26,$R$4:$R$26)),NA())</f>
        <v>#N/A</v>
      </c>
      <c r="AR26" s="51" t="e">
        <f>IFERROR(IF(COUNT($U$4:$U26)&lt;&gt;AR$2,NA(),SLOPE(AF$4:AF$26,$R$4:$R$26)*($R26-COUNTIF(BP$4:BP26,"Hold"))+INTERCEPT(AF$4:AF$26,$R$4:$R$26)),NA())</f>
        <v>#N/A</v>
      </c>
      <c r="AS26" s="51" t="e">
        <f>IFERROR(IF(COUNT($U$4:$U26)&lt;&gt;AS$2,NA(),SLOPE(AG$4:AG$26,$R$4:$R$26)*($R26-COUNTIF(BQ$4:BQ26,"Hold"))+INTERCEPT(AG$4:AG$26,$R$4:$R$26)),NA())</f>
        <v>#N/A</v>
      </c>
      <c r="AT26" s="51" t="e">
        <f>IFERROR(IF(COUNT($U$4:$U26)&lt;&gt;AT$2,NA(),SLOPE(AH$4:AH$26,$R$4:$R$26)*($R26-COUNTIF(BR$4:BR26,"Hold"))+INTERCEPT(AH$4:AH$26,$R$4:$R$26)),NA())</f>
        <v>#N/A</v>
      </c>
      <c r="AU26" s="51" t="e">
        <f>IFERROR(IF(COUNT($U$4:$U26)&lt;&gt;AU$2,NA(),SLOPE(AI$4:AI$26,$R$4:$R$26)*($R26-COUNTIF(BS$4:BS26,"Hold"))+INTERCEPT(AI$4:AI$26,$R$4:$R$26)),NA())</f>
        <v>#N/A</v>
      </c>
      <c r="AV26" s="57" t="e">
        <f>IF(AND(ISNUMBER($U26),COUNT($U$4:$U26)=AV$2),$G26,IF($H26="Hold",AV25,IF(COUNT($U$4:$U26)=AV$2,$V26+AV25,NA())))</f>
        <v>#N/A</v>
      </c>
      <c r="AW26" s="57" t="e">
        <f>IF(AND(ISNUMBER($U26),COUNT($U$4:$U26)=AW$2),$G26,IF($H26="Hold",AW25,IF(COUNT($U$4:$U26)=AW$2,$V26+AW25,NA())))</f>
        <v>#N/A</v>
      </c>
      <c r="AX26" s="57" t="e">
        <f>IF(AND(ISNUMBER($U26),COUNT($U$4:$U26)=AX$2),$G26,IF($H26="Hold",AX25,IF(COUNT($U$4:$U26)=AX$2,$V26+AX25,NA())))</f>
        <v>#N/A</v>
      </c>
      <c r="AY26" s="57" t="e">
        <f>IF(AND(ISNUMBER($U26),COUNT($U$4:$U26)=AY$2),$G26,IF($H26="Hold",AY25,IF(COUNT($U$4:$U26)=AY$2,$V26+AY25,NA())))</f>
        <v>#N/A</v>
      </c>
      <c r="AZ26" s="57" t="e">
        <f>IF(AND(ISNUMBER($U26),COUNT($U$4:$U26)=AZ$2),$G26,IF($H26="Hold",AZ25,IF(COUNT($U$4:$U26)=AZ$2,$V26+AZ25,NA())))</f>
        <v>#N/A</v>
      </c>
      <c r="BA26" s="57" t="e">
        <f>IF(AND(ISNUMBER($U26),COUNT($U$4:$U26)=BA$2),$G26,IF($H26="Hold",BA25,IF(COUNT($U$4:$U26)=BA$2,$V26+BA25,NA())))</f>
        <v>#N/A</v>
      </c>
      <c r="BB26" s="57" t="e">
        <f>IF(AND(ISNUMBER($U26),COUNT($U$4:$U26)=BB$2),$G26,IF($H26="Hold",BB25,IF(COUNT($U$4:$U26)=BB$2,$V26+BB25,NA())))</f>
        <v>#N/A</v>
      </c>
      <c r="BC26" s="57" t="e">
        <f>IF(AND(ISNUMBER($U26),COUNT($U$4:$U26)=BC$2),$G26,IF($H26="Hold",BC25,IF(COUNT($U$4:$U26)=BC$2,$V26+BC25,NA())))</f>
        <v>#N/A</v>
      </c>
      <c r="BD26" s="57" t="e">
        <f>IF(AND(ISNUMBER($U26),COUNT($U$4:$U26)=BD$2),$G26,IF($H26="Hold",BD25,IF(COUNT($U$4:$U26)=BD$2,$V26+BD25,NA())))</f>
        <v>#N/A</v>
      </c>
      <c r="BE26" s="57" t="e">
        <f>IF(AND(ISNUMBER($U26),COUNT($U$4:$U26)=BE$2),$G26,IF($H26="Hold",BE25,IF(COUNT($U$4:$U26)=BE$2,$V26+BE25,NA())))</f>
        <v>#N/A</v>
      </c>
      <c r="BF26" s="57" t="e">
        <f>IF(AND(ISNUMBER($U26),COUNT($U$4:$U26)=BF$2),$G26,IF($H26="Hold",BF25,IF(COUNT($U$4:$U26)=BF$2,$V26+BF25,NA())))</f>
        <v>#N/A</v>
      </c>
      <c r="BG26" s="57" t="e">
        <f>IF(AND(ISNUMBER($U26),COUNT($U$4:$U26)=BG$2),$G26,IF($H26="Hold",BG25,IF(COUNT($U$4:$U26)=BG$2,$V26+BG25,NA())))</f>
        <v>#N/A</v>
      </c>
      <c r="BH26" s="55" t="e">
        <f>IF(AND(COUNT($U$4:$U26)=BH$2,$H26="Hold"),"Hold",NA())</f>
        <v>#N/A</v>
      </c>
      <c r="BI26" s="55" t="e">
        <f>IF(AND(COUNT($U$4:$U26)=BI$2,$H26="Hold"),"Hold",NA())</f>
        <v>#N/A</v>
      </c>
      <c r="BJ26" s="55" t="e">
        <f>IF(AND(COUNT($U$4:$U26)=BJ$2,$H26="Hold"),"Hold",NA())</f>
        <v>#N/A</v>
      </c>
      <c r="BK26" s="55" t="e">
        <f>IF(AND(COUNT($U$4:$U26)=BK$2,$H26="Hold"),"Hold",NA())</f>
        <v>#N/A</v>
      </c>
      <c r="BL26" s="55" t="e">
        <f>IF(AND(COUNT($U$4:$U26)=BL$2,$H26="Hold"),"Hold",NA())</f>
        <v>#N/A</v>
      </c>
      <c r="BM26" s="55" t="e">
        <f>IF(AND(COUNT($U$4:$U26)=BM$2,$H26="Hold"),"Hold",NA())</f>
        <v>#N/A</v>
      </c>
      <c r="BN26" s="55" t="e">
        <f>IF(AND(COUNT($U$4:$U26)=BN$2,$H26="Hold"),"Hold",NA())</f>
        <v>#N/A</v>
      </c>
      <c r="BO26" s="55" t="e">
        <f>IF(AND(COUNT($U$4:$U26)=BO$2,$H26="Hold"),"Hold",NA())</f>
        <v>#N/A</v>
      </c>
      <c r="BP26" s="55" t="e">
        <f>IF(AND(COUNT($U$4:$U26)=BP$2,$H26="Hold"),"Hold",NA())</f>
        <v>#N/A</v>
      </c>
      <c r="BQ26" s="55" t="e">
        <f>IF(AND(COUNT($U$4:$U26)=BQ$2,$H26="Hold"),"Hold",NA())</f>
        <v>#N/A</v>
      </c>
      <c r="BR26" s="55" t="e">
        <f>IF(AND(COUNT($U$4:$U26)=BR$2,$H26="Hold"),"Hold",NA())</f>
        <v>#N/A</v>
      </c>
      <c r="BS26" s="55" t="e">
        <f>IF(AND(COUNT($U$4:$U26)=BS$2,$H26="Hold"),"Hold",NA())</f>
        <v>#N/A</v>
      </c>
    </row>
    <row r="27" spans="1:71" s="96" customFormat="1" ht="8.25" customHeight="1" x14ac:dyDescent="0.3">
      <c r="B27" s="98"/>
      <c r="C27" s="95"/>
      <c r="D27" s="140" t="s">
        <v>87</v>
      </c>
      <c r="E27" s="140"/>
      <c r="F27" s="140"/>
      <c r="G27" s="140"/>
      <c r="H27" s="140"/>
      <c r="I27" s="140"/>
      <c r="J27" s="15"/>
      <c r="K27" s="88"/>
      <c r="L27" s="149" t="s">
        <v>85</v>
      </c>
      <c r="M27" s="149"/>
      <c r="N27" s="149"/>
      <c r="O27" s="149"/>
      <c r="R27" s="11"/>
      <c r="S27" s="11"/>
      <c r="T27" s="11"/>
      <c r="U27" s="100"/>
      <c r="V27" s="100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71" s="96" customFormat="1" ht="18.75" customHeight="1" x14ac:dyDescent="0.25">
      <c r="B28" s="130" t="s">
        <v>18</v>
      </c>
      <c r="C28" s="95"/>
      <c r="D28" s="141"/>
      <c r="E28" s="141"/>
      <c r="F28" s="141"/>
      <c r="G28" s="141"/>
      <c r="H28" s="141"/>
      <c r="I28" s="141"/>
      <c r="J28" s="101"/>
      <c r="L28" s="150"/>
      <c r="M28" s="150"/>
      <c r="N28" s="150"/>
      <c r="O28" s="150"/>
      <c r="P28" s="117"/>
      <c r="Q28" s="117"/>
    </row>
    <row r="29" spans="1:71" s="96" customFormat="1" ht="31.5" x14ac:dyDescent="0.25">
      <c r="A29" s="2"/>
      <c r="B29" s="80" t="s">
        <v>76</v>
      </c>
      <c r="C29" s="88"/>
      <c r="J29" s="101"/>
      <c r="L29" s="118"/>
      <c r="M29" s="118"/>
      <c r="N29" s="118"/>
      <c r="O29" s="118"/>
      <c r="P29" s="116"/>
      <c r="Q29" s="116"/>
    </row>
    <row r="30" spans="1:71" s="96" customFormat="1" ht="18.75" customHeight="1" x14ac:dyDescent="0.25">
      <c r="A30" s="2"/>
      <c r="B30" s="119" t="s">
        <v>74</v>
      </c>
      <c r="C30" s="88"/>
      <c r="J30" s="101"/>
      <c r="K30" s="88"/>
      <c r="L30" s="131"/>
      <c r="M30" s="88"/>
      <c r="N30" s="88"/>
      <c r="O30" s="88"/>
      <c r="P30" s="102"/>
    </row>
    <row r="31" spans="1:71" s="2" customFormat="1" ht="18.75" customHeight="1" x14ac:dyDescent="0.25">
      <c r="B31" s="103"/>
      <c r="C31" s="88"/>
      <c r="J31" s="15"/>
      <c r="K31" s="88"/>
      <c r="L31" s="104"/>
      <c r="M31" s="104"/>
      <c r="N31" s="104"/>
      <c r="O31" s="105"/>
      <c r="P31" s="106"/>
    </row>
    <row r="32" spans="1:71" s="2" customFormat="1" ht="18.75" customHeight="1" x14ac:dyDescent="0.25">
      <c r="A32" s="12"/>
      <c r="C32" s="104"/>
      <c r="J32" s="15"/>
      <c r="L32" s="88"/>
      <c r="M32" s="88"/>
      <c r="N32" s="88"/>
      <c r="O32" s="88"/>
      <c r="P32" s="102"/>
    </row>
    <row r="33" spans="1:16" s="2" customFormat="1" ht="18.75" customHeight="1" x14ac:dyDescent="0.25">
      <c r="C33" s="88"/>
      <c r="D33" s="102"/>
      <c r="E33" s="107"/>
      <c r="F33" s="107"/>
      <c r="G33" s="108"/>
      <c r="H33" s="99"/>
      <c r="I33" s="3"/>
      <c r="J33" s="3"/>
      <c r="L33" s="88"/>
      <c r="M33" s="88"/>
      <c r="N33" s="88"/>
      <c r="O33" s="88"/>
      <c r="P33" s="102"/>
    </row>
    <row r="34" spans="1:16" ht="49.5" customHeight="1" x14ac:dyDescent="0.25">
      <c r="A34" s="2"/>
      <c r="B34" s="2"/>
      <c r="C34" s="88"/>
      <c r="K34" s="2"/>
      <c r="L34" s="2"/>
      <c r="M34" s="2"/>
      <c r="N34" s="2"/>
      <c r="O34" s="2"/>
      <c r="P34" s="19"/>
    </row>
    <row r="35" spans="1:16" s="2" customFormat="1" ht="15" customHeight="1" x14ac:dyDescent="0.25">
      <c r="D35" s="102"/>
      <c r="E35" s="107"/>
      <c r="F35" s="107"/>
      <c r="G35" s="113"/>
      <c r="H35" s="113"/>
      <c r="I35" s="114"/>
      <c r="J35" s="49"/>
      <c r="P35" s="19"/>
    </row>
    <row r="36" spans="1:16" s="2" customFormat="1" ht="15" customHeight="1" x14ac:dyDescent="0.25">
      <c r="D36" s="102"/>
      <c r="E36" s="107"/>
      <c r="F36" s="107"/>
      <c r="G36" s="113"/>
      <c r="H36" s="113"/>
      <c r="I36" s="114"/>
      <c r="J36" s="49"/>
      <c r="P36" s="19"/>
    </row>
    <row r="37" spans="1:16" s="2" customFormat="1" ht="15" customHeight="1" x14ac:dyDescent="0.25">
      <c r="D37" s="19"/>
      <c r="E37" s="15"/>
      <c r="F37" s="15"/>
      <c r="J37" s="15"/>
      <c r="P37" s="19"/>
    </row>
    <row r="38" spans="1:16" s="2" customFormat="1" ht="15" customHeight="1" x14ac:dyDescent="0.25">
      <c r="D38" s="19"/>
      <c r="E38" s="15"/>
      <c r="F38" s="15"/>
      <c r="J38" s="15"/>
      <c r="P38" s="19"/>
    </row>
    <row r="39" spans="1:16" s="2" customFormat="1" ht="15" customHeight="1" x14ac:dyDescent="0.25">
      <c r="D39" s="19"/>
      <c r="E39" s="15"/>
      <c r="F39" s="15"/>
      <c r="J39" s="15"/>
      <c r="P39" s="19"/>
    </row>
    <row r="40" spans="1:16" s="2" customFormat="1" ht="15" customHeight="1" x14ac:dyDescent="0.25">
      <c r="D40" s="19"/>
      <c r="E40" s="15"/>
      <c r="F40" s="15"/>
      <c r="J40" s="15"/>
      <c r="P40" s="19"/>
    </row>
    <row r="41" spans="1:16" s="2" customFormat="1" ht="15" customHeight="1" x14ac:dyDescent="0.25">
      <c r="D41" s="19"/>
      <c r="E41" s="15"/>
      <c r="F41" s="15"/>
      <c r="J41" s="15"/>
      <c r="P41" s="19"/>
    </row>
    <row r="42" spans="1:16" s="2" customFormat="1" ht="15" customHeight="1" x14ac:dyDescent="0.25">
      <c r="D42" s="19"/>
      <c r="E42" s="15"/>
      <c r="F42" s="15"/>
      <c r="J42" s="15"/>
      <c r="P42" s="19"/>
    </row>
    <row r="43" spans="1:16" s="2" customFormat="1" ht="15" customHeight="1" x14ac:dyDescent="0.25">
      <c r="D43" s="19"/>
      <c r="E43" s="15"/>
      <c r="F43" s="15"/>
      <c r="J43" s="15"/>
      <c r="P43" s="19"/>
    </row>
    <row r="44" spans="1:16" s="2" customFormat="1" ht="15" customHeight="1" x14ac:dyDescent="0.25">
      <c r="D44" s="19"/>
      <c r="E44" s="15"/>
      <c r="F44" s="15"/>
      <c r="J44" s="15"/>
      <c r="P44" s="19"/>
    </row>
    <row r="45" spans="1:16" s="2" customFormat="1" ht="15" customHeight="1" x14ac:dyDescent="0.25">
      <c r="D45" s="19"/>
      <c r="E45" s="15"/>
      <c r="F45" s="15"/>
      <c r="J45" s="15"/>
      <c r="P45" s="19"/>
    </row>
    <row r="46" spans="1:16" s="2" customFormat="1" ht="15" customHeight="1" x14ac:dyDescent="0.25">
      <c r="D46" s="19"/>
      <c r="E46" s="15"/>
      <c r="F46" s="15"/>
      <c r="J46" s="15"/>
      <c r="P46" s="19"/>
    </row>
    <row r="47" spans="1:16" s="2" customFormat="1" ht="15" customHeight="1" x14ac:dyDescent="0.25">
      <c r="D47" s="19"/>
      <c r="E47" s="15"/>
      <c r="F47" s="15"/>
      <c r="J47" s="15"/>
      <c r="P47" s="19"/>
    </row>
    <row r="48" spans="1:16" s="2" customFormat="1" ht="15" customHeight="1" x14ac:dyDescent="0.25">
      <c r="D48" s="19"/>
      <c r="E48" s="15"/>
      <c r="F48" s="15"/>
      <c r="J48" s="15"/>
      <c r="P48" s="19"/>
    </row>
    <row r="49" spans="1:59" s="2" customFormat="1" ht="15" customHeight="1" x14ac:dyDescent="0.25">
      <c r="D49" s="19"/>
      <c r="E49" s="15"/>
      <c r="F49" s="15"/>
      <c r="J49" s="15"/>
      <c r="P49" s="19"/>
    </row>
    <row r="50" spans="1:59" s="2" customFormat="1" ht="15" customHeight="1" x14ac:dyDescent="0.25">
      <c r="D50" s="19"/>
      <c r="E50" s="15"/>
      <c r="F50" s="15"/>
      <c r="J50" s="15"/>
      <c r="P50" s="19"/>
    </row>
    <row r="51" spans="1:59" s="2" customFormat="1" ht="15" customHeight="1" x14ac:dyDescent="0.25">
      <c r="D51" s="19"/>
      <c r="E51" s="15"/>
      <c r="F51" s="15"/>
      <c r="J51" s="15"/>
      <c r="P51" s="19"/>
    </row>
    <row r="52" spans="1:59" s="2" customFormat="1" ht="15" customHeight="1" x14ac:dyDescent="0.25">
      <c r="B52" s="12"/>
      <c r="D52" s="19"/>
      <c r="E52" s="15"/>
      <c r="F52" s="15"/>
      <c r="J52" s="15"/>
      <c r="K52" s="12"/>
      <c r="P52" s="19"/>
    </row>
    <row r="53" spans="1:59" s="2" customFormat="1" ht="15" customHeight="1" x14ac:dyDescent="0.25">
      <c r="B53" s="12"/>
      <c r="D53" s="19"/>
      <c r="E53" s="15"/>
      <c r="F53" s="15"/>
      <c r="J53" s="15"/>
      <c r="K53" s="12"/>
      <c r="P53" s="19"/>
    </row>
    <row r="54" spans="1:59" s="2" customFormat="1" ht="15" customHeight="1" x14ac:dyDescent="0.25">
      <c r="B54" s="12"/>
      <c r="D54" s="19"/>
      <c r="E54" s="15"/>
      <c r="F54" s="15"/>
      <c r="J54" s="15"/>
      <c r="K54" s="12"/>
      <c r="L54" s="12"/>
      <c r="M54" s="12"/>
      <c r="N54" s="12"/>
      <c r="O54" s="12"/>
      <c r="P54" s="20"/>
    </row>
    <row r="55" spans="1:59" s="2" customFormat="1" ht="14.1" customHeight="1" x14ac:dyDescent="0.25">
      <c r="A55" s="12"/>
      <c r="B55" s="12"/>
      <c r="C55" s="12"/>
      <c r="D55" s="19"/>
      <c r="E55" s="15"/>
      <c r="F55" s="15"/>
      <c r="J55" s="15"/>
      <c r="K55" s="12"/>
      <c r="L55" s="12"/>
      <c r="M55" s="12"/>
      <c r="N55" s="12"/>
      <c r="O55" s="12"/>
      <c r="P55" s="20"/>
    </row>
    <row r="56" spans="1:59" s="2" customFormat="1" ht="14.1" customHeight="1" x14ac:dyDescent="0.25">
      <c r="A56" s="12"/>
      <c r="B56" s="12"/>
      <c r="C56" s="12"/>
      <c r="D56" s="19"/>
      <c r="E56" s="15"/>
      <c r="F56" s="15"/>
      <c r="J56" s="15"/>
      <c r="K56" s="12"/>
      <c r="L56" s="12"/>
      <c r="M56" s="12"/>
      <c r="N56" s="12"/>
      <c r="O56" s="12"/>
      <c r="P56" s="20"/>
    </row>
    <row r="57" spans="1:59" ht="14.1" customHeight="1" x14ac:dyDescent="0.25">
      <c r="C57" s="12"/>
      <c r="D57" s="20"/>
      <c r="E57" s="16"/>
      <c r="F57" s="16"/>
      <c r="G57" s="12"/>
      <c r="H57" s="12"/>
      <c r="I57" s="12"/>
      <c r="J57" s="16"/>
      <c r="K57" s="12"/>
      <c r="L57" s="12"/>
      <c r="M57" s="12"/>
      <c r="N57" s="12"/>
      <c r="O57" s="12"/>
      <c r="P57" s="20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59" ht="14.1" customHeight="1" x14ac:dyDescent="0.25">
      <c r="C58" s="12"/>
      <c r="D58" s="20"/>
      <c r="E58" s="16"/>
      <c r="F58" s="16"/>
      <c r="G58" s="12"/>
      <c r="H58" s="12"/>
      <c r="I58" s="12"/>
      <c r="J58" s="16"/>
      <c r="L58" s="12"/>
      <c r="M58" s="12"/>
      <c r="N58" s="12"/>
      <c r="O58" s="12"/>
      <c r="P58" s="20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59" ht="14.1" customHeight="1" x14ac:dyDescent="0.25">
      <c r="C59" s="12"/>
      <c r="D59" s="20"/>
      <c r="E59" s="16"/>
      <c r="F59" s="16"/>
      <c r="G59" s="12"/>
      <c r="H59" s="12"/>
      <c r="I59" s="12"/>
      <c r="J59" s="16"/>
      <c r="L59" s="12"/>
      <c r="M59" s="12"/>
      <c r="N59" s="12"/>
      <c r="O59" s="12"/>
      <c r="P59" s="20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0" spans="1:59" ht="14.1" customHeight="1" x14ac:dyDescent="0.25">
      <c r="C60" s="12"/>
      <c r="D60" s="20"/>
      <c r="E60" s="16"/>
      <c r="F60" s="16"/>
      <c r="G60" s="12"/>
      <c r="H60" s="12"/>
      <c r="I60" s="12"/>
      <c r="J60" s="16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</row>
    <row r="61" spans="1:59" ht="14.1" customHeight="1" x14ac:dyDescent="0.25">
      <c r="D61" s="20"/>
      <c r="E61" s="16"/>
      <c r="F61" s="16"/>
      <c r="G61" s="12"/>
      <c r="H61" s="12"/>
      <c r="I61" s="12"/>
      <c r="J61" s="16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</row>
    <row r="62" spans="1:59" ht="14.1" customHeight="1" x14ac:dyDescent="0.25">
      <c r="D62" s="20"/>
      <c r="E62" s="16"/>
      <c r="F62" s="16"/>
      <c r="G62" s="12"/>
      <c r="H62" s="12"/>
      <c r="I62" s="12"/>
      <c r="J62" s="16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3" spans="1:59" ht="14.1" customHeight="1" x14ac:dyDescent="0.25">
      <c r="Q63" s="115"/>
    </row>
    <row r="65" spans="17:17" ht="14.1" customHeight="1" x14ac:dyDescent="0.25">
      <c r="Q65" s="115"/>
    </row>
    <row r="67" spans="17:17" ht="14.1" customHeight="1" x14ac:dyDescent="0.25">
      <c r="Q67" s="115"/>
    </row>
    <row r="69" spans="17:17" ht="14.1" customHeight="1" x14ac:dyDescent="0.25">
      <c r="Q69" s="115"/>
    </row>
    <row r="71" spans="17:17" ht="14.1" customHeight="1" x14ac:dyDescent="0.25">
      <c r="Q71" s="115"/>
    </row>
    <row r="73" spans="17:17" ht="14.1" customHeight="1" x14ac:dyDescent="0.25">
      <c r="Q73" s="115"/>
    </row>
    <row r="75" spans="17:17" ht="14.1" customHeight="1" x14ac:dyDescent="0.25">
      <c r="Q75" s="115"/>
    </row>
    <row r="77" spans="17:17" ht="14.1" customHeight="1" x14ac:dyDescent="0.25">
      <c r="Q77" s="115"/>
    </row>
  </sheetData>
  <sheetProtection algorithmName="SHA-512" hashValue="XTzoBpOw6XEr/1KbqidLjIU/1CrBMXqZ3ZX7mNHxZKRG5aq5OFWDaZVY1nn73Kgb1byXXfEBK3xherKGfK9c4w==" saltValue="fvk0wZLYl1BiC0apZvKDiw==" spinCount="100000" sheet="1" objects="1" scenarios="1" sort="0"/>
  <mergeCells count="22">
    <mergeCell ref="L13:M13"/>
    <mergeCell ref="D2:H2"/>
    <mergeCell ref="B3:B4"/>
    <mergeCell ref="L3:O3"/>
    <mergeCell ref="L4:M4"/>
    <mergeCell ref="N4:O4"/>
    <mergeCell ref="L5:M5"/>
    <mergeCell ref="N5:O5"/>
    <mergeCell ref="L7:O7"/>
    <mergeCell ref="L8:M8"/>
    <mergeCell ref="N8:O8"/>
    <mergeCell ref="L9:M9"/>
    <mergeCell ref="L11:O11"/>
    <mergeCell ref="L24:O26"/>
    <mergeCell ref="D27:I28"/>
    <mergeCell ref="L27:O28"/>
    <mergeCell ref="L14:M14"/>
    <mergeCell ref="L15:M15"/>
    <mergeCell ref="L16:M16"/>
    <mergeCell ref="L18:O18"/>
    <mergeCell ref="O22:P22"/>
    <mergeCell ref="O23:P23"/>
  </mergeCells>
  <conditionalFormatting sqref="R2:BS26">
    <cfRule type="expression" dxfId="1" priority="1">
      <formula>IF(ISBLANK($A$1),TRUE,FALSE)</formula>
    </cfRule>
  </conditionalFormatting>
  <conditionalFormatting sqref="AJ4:BS26">
    <cfRule type="containsErrors" dxfId="0" priority="2">
      <formula>ISERROR(AJ4)</formula>
    </cfRule>
  </conditionalFormatting>
  <dataValidations count="2">
    <dataValidation type="list" showInputMessage="1" showErrorMessage="1" sqref="H4">
      <formula1>$T$4:$T$9</formula1>
    </dataValidation>
    <dataValidation type="list" showInputMessage="1" showErrorMessage="1" sqref="H5:H26">
      <formula1>$T$4:$T$11</formula1>
    </dataValidation>
  </dataValidations>
  <hyperlinks>
    <hyperlink ref="L27" r:id="rId1" display="https://youtu.be/myxUd_RfmoI"/>
  </hyperlinks>
  <printOptions horizontalCentered="1"/>
  <pageMargins left="0.5" right="0.5" top="0.5" bottom="0.7" header="0" footer="0.3"/>
  <pageSetup orientation="landscape" r:id="rId2"/>
  <headerFooter>
    <oddFooter>&amp;L&amp;8Printed &amp;D  &amp;T&amp;C&amp;8Pulaski County Schools&amp;R&amp;8Page &amp;P of &amp;N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77"/>
  <sheetViews>
    <sheetView showGridLines="0" zoomScaleNormal="100" workbookViewId="0"/>
  </sheetViews>
  <sheetFormatPr defaultColWidth="9.140625" defaultRowHeight="14.1" customHeight="1" x14ac:dyDescent="0.25"/>
  <cols>
    <col min="1" max="1" width="2.7109375" style="12" customWidth="1"/>
    <col min="2" max="2" width="113.5703125" style="12" customWidth="1"/>
    <col min="3" max="3" width="2.7109375" style="104" customWidth="1"/>
    <col min="4" max="4" width="6.42578125" style="106" customWidth="1"/>
    <col min="5" max="5" width="10.42578125" style="109" customWidth="1"/>
    <col min="6" max="6" width="7" style="109" customWidth="1"/>
    <col min="7" max="7" width="7" style="110" customWidth="1"/>
    <col min="8" max="8" width="8.42578125" style="110" customWidth="1"/>
    <col min="9" max="9" width="41.85546875" style="111" customWidth="1"/>
    <col min="10" max="10" width="2.7109375" style="112" customWidth="1"/>
    <col min="11" max="11" width="2.7109375" style="104" customWidth="1"/>
    <col min="12" max="12" width="14.42578125" style="104" customWidth="1"/>
    <col min="13" max="13" width="2" style="104" bestFit="1" customWidth="1"/>
    <col min="14" max="15" width="10.5703125" style="104" customWidth="1"/>
    <col min="16" max="16" width="2.5703125" style="106" customWidth="1"/>
    <col min="17" max="17" width="14" style="2" customWidth="1"/>
    <col min="18" max="18" width="8.140625" style="2" bestFit="1" customWidth="1"/>
    <col min="19" max="20" width="9.140625" style="2" customWidth="1"/>
    <col min="21" max="22" width="10.7109375" style="2" customWidth="1"/>
    <col min="23" max="35" width="9.140625" style="2" customWidth="1"/>
    <col min="36" max="48" width="9.140625" style="2"/>
    <col min="49" max="56" width="9.140625" style="2" customWidth="1"/>
    <col min="57" max="59" width="9.140625" style="2"/>
    <col min="60" max="16384" width="9.140625" style="12"/>
  </cols>
  <sheetData>
    <row r="1" spans="1:73" s="81" customFormat="1" ht="10.5" customHeight="1" x14ac:dyDescent="0.3">
      <c r="A1" s="1"/>
      <c r="B1" s="82"/>
      <c r="D1" s="83"/>
      <c r="E1" s="84"/>
      <c r="F1" s="84"/>
      <c r="G1" s="82"/>
      <c r="H1" s="82"/>
      <c r="I1" s="85"/>
      <c r="J1" s="86"/>
      <c r="M1" s="129"/>
      <c r="N1" s="83"/>
      <c r="O1" s="83"/>
      <c r="P1" s="83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U1" s="87"/>
    </row>
    <row r="2" spans="1:73" s="81" customFormat="1" ht="18.75" customHeight="1" x14ac:dyDescent="0.35">
      <c r="B2" s="79" t="s">
        <v>78</v>
      </c>
      <c r="D2" s="142" t="str">
        <f>IF($N$4="","",$N$4)</f>
        <v/>
      </c>
      <c r="E2" s="142"/>
      <c r="F2" s="142"/>
      <c r="G2" s="142"/>
      <c r="H2" s="142"/>
      <c r="I2" s="120" t="str">
        <f>IF($N$8="","",$N$8)</f>
        <v/>
      </c>
      <c r="J2" s="120"/>
      <c r="K2" s="121"/>
      <c r="L2" s="122"/>
      <c r="M2" s="122"/>
      <c r="N2" s="122"/>
      <c r="O2" s="28"/>
      <c r="P2" s="29"/>
      <c r="Q2" s="87"/>
      <c r="R2" s="11" t="s">
        <v>23</v>
      </c>
      <c r="S2" s="4"/>
      <c r="T2" s="4"/>
      <c r="U2" s="4"/>
      <c r="V2" s="4"/>
      <c r="W2" s="6"/>
      <c r="X2" s="68">
        <v>1</v>
      </c>
      <c r="Y2" s="68">
        <v>2</v>
      </c>
      <c r="Z2" s="68">
        <v>3</v>
      </c>
      <c r="AA2" s="68">
        <v>4</v>
      </c>
      <c r="AB2" s="69">
        <v>5</v>
      </c>
      <c r="AC2" s="70">
        <v>6</v>
      </c>
      <c r="AD2" s="70">
        <v>7</v>
      </c>
      <c r="AE2" s="70">
        <v>8</v>
      </c>
      <c r="AF2" s="70">
        <v>9</v>
      </c>
      <c r="AG2" s="70">
        <v>10</v>
      </c>
      <c r="AH2" s="70">
        <v>11</v>
      </c>
      <c r="AI2" s="70">
        <v>12</v>
      </c>
      <c r="AJ2" s="65">
        <v>1</v>
      </c>
      <c r="AK2" s="66">
        <v>2</v>
      </c>
      <c r="AL2" s="66">
        <v>3</v>
      </c>
      <c r="AM2" s="66">
        <v>4</v>
      </c>
      <c r="AN2" s="67">
        <v>5</v>
      </c>
      <c r="AO2" s="67">
        <v>6</v>
      </c>
      <c r="AP2" s="67">
        <v>7</v>
      </c>
      <c r="AQ2" s="67">
        <v>8</v>
      </c>
      <c r="AR2" s="67">
        <v>9</v>
      </c>
      <c r="AS2" s="67">
        <v>10</v>
      </c>
      <c r="AT2" s="67">
        <v>11</v>
      </c>
      <c r="AU2" s="67">
        <v>12</v>
      </c>
      <c r="AV2" s="62">
        <v>1</v>
      </c>
      <c r="AW2" s="63">
        <v>2</v>
      </c>
      <c r="AX2" s="63">
        <v>3</v>
      </c>
      <c r="AY2" s="63">
        <v>4</v>
      </c>
      <c r="AZ2" s="64">
        <v>5</v>
      </c>
      <c r="BA2" s="62">
        <v>6</v>
      </c>
      <c r="BB2" s="62">
        <v>7</v>
      </c>
      <c r="BC2" s="62">
        <v>8</v>
      </c>
      <c r="BD2" s="62">
        <v>9</v>
      </c>
      <c r="BE2" s="62">
        <v>10</v>
      </c>
      <c r="BF2" s="62">
        <v>11</v>
      </c>
      <c r="BG2" s="62">
        <v>12</v>
      </c>
      <c r="BH2" s="58">
        <v>1</v>
      </c>
      <c r="BI2" s="59">
        <v>2</v>
      </c>
      <c r="BJ2" s="59">
        <v>3</v>
      </c>
      <c r="BK2" s="59">
        <v>4</v>
      </c>
      <c r="BL2" s="60">
        <v>5</v>
      </c>
      <c r="BM2" s="58">
        <v>6</v>
      </c>
      <c r="BN2" s="58">
        <v>7</v>
      </c>
      <c r="BO2" s="58">
        <v>8</v>
      </c>
      <c r="BP2" s="58">
        <v>9</v>
      </c>
      <c r="BQ2" s="58">
        <v>10</v>
      </c>
      <c r="BR2" s="58">
        <v>11</v>
      </c>
      <c r="BS2" s="58">
        <v>12</v>
      </c>
    </row>
    <row r="3" spans="1:73" s="2" customFormat="1" ht="18.75" customHeight="1" thickBot="1" x14ac:dyDescent="0.35">
      <c r="B3" s="156" t="str">
        <f>IF($N$4="","",IF($N$8="",$N$4,$N$4&amp;"  ("&amp;N8&amp;")"))</f>
        <v/>
      </c>
      <c r="C3" s="88"/>
      <c r="D3" s="89" t="s">
        <v>22</v>
      </c>
      <c r="E3" s="89" t="s">
        <v>20</v>
      </c>
      <c r="F3" s="89" t="s">
        <v>19</v>
      </c>
      <c r="G3" s="89" t="s">
        <v>21</v>
      </c>
      <c r="H3" s="90" t="s">
        <v>72</v>
      </c>
      <c r="I3" s="91" t="s">
        <v>18</v>
      </c>
      <c r="J3" s="92"/>
      <c r="K3" s="30"/>
      <c r="L3" s="157" t="s">
        <v>62</v>
      </c>
      <c r="M3" s="157"/>
      <c r="N3" s="157"/>
      <c r="O3" s="157"/>
      <c r="P3" s="31"/>
      <c r="Q3" s="18"/>
      <c r="R3" s="43">
        <v>0</v>
      </c>
      <c r="S3" s="44" t="s">
        <v>71</v>
      </c>
      <c r="T3" s="44" t="s">
        <v>65</v>
      </c>
      <c r="U3" s="44" t="s">
        <v>69</v>
      </c>
      <c r="V3" s="44" t="s">
        <v>70</v>
      </c>
      <c r="W3" s="45" t="s">
        <v>11</v>
      </c>
      <c r="X3" s="71" t="s">
        <v>5</v>
      </c>
      <c r="Y3" s="71" t="s">
        <v>6</v>
      </c>
      <c r="Z3" s="71" t="s">
        <v>7</v>
      </c>
      <c r="AA3" s="71" t="s">
        <v>8</v>
      </c>
      <c r="AB3" s="71" t="s">
        <v>9</v>
      </c>
      <c r="AC3" s="71" t="s">
        <v>10</v>
      </c>
      <c r="AD3" s="71" t="s">
        <v>36</v>
      </c>
      <c r="AE3" s="71" t="s">
        <v>26</v>
      </c>
      <c r="AF3" s="71" t="s">
        <v>28</v>
      </c>
      <c r="AG3" s="71" t="s">
        <v>30</v>
      </c>
      <c r="AH3" s="71" t="s">
        <v>32</v>
      </c>
      <c r="AI3" s="71" t="s">
        <v>34</v>
      </c>
      <c r="AJ3" s="50" t="s">
        <v>75</v>
      </c>
      <c r="AK3" s="50" t="s">
        <v>0</v>
      </c>
      <c r="AL3" s="50" t="s">
        <v>1</v>
      </c>
      <c r="AM3" s="50" t="s">
        <v>2</v>
      </c>
      <c r="AN3" s="50" t="s">
        <v>3</v>
      </c>
      <c r="AO3" s="50" t="s">
        <v>4</v>
      </c>
      <c r="AP3" s="50" t="s">
        <v>25</v>
      </c>
      <c r="AQ3" s="50" t="s">
        <v>27</v>
      </c>
      <c r="AR3" s="50" t="s">
        <v>29</v>
      </c>
      <c r="AS3" s="50" t="s">
        <v>31</v>
      </c>
      <c r="AT3" s="50" t="s">
        <v>33</v>
      </c>
      <c r="AU3" s="50" t="s">
        <v>35</v>
      </c>
      <c r="AV3" s="56" t="s">
        <v>77</v>
      </c>
      <c r="AW3" s="56" t="s">
        <v>13</v>
      </c>
      <c r="AX3" s="56" t="s">
        <v>14</v>
      </c>
      <c r="AY3" s="56" t="s">
        <v>15</v>
      </c>
      <c r="AZ3" s="56" t="s">
        <v>16</v>
      </c>
      <c r="BA3" s="56" t="s">
        <v>17</v>
      </c>
      <c r="BB3" s="56" t="s">
        <v>37</v>
      </c>
      <c r="BC3" s="56" t="s">
        <v>38</v>
      </c>
      <c r="BD3" s="56" t="s">
        <v>39</v>
      </c>
      <c r="BE3" s="56" t="s">
        <v>40</v>
      </c>
      <c r="BF3" s="56" t="s">
        <v>41</v>
      </c>
      <c r="BG3" s="56" t="s">
        <v>42</v>
      </c>
      <c r="BH3" s="54" t="s">
        <v>43</v>
      </c>
      <c r="BI3" s="54" t="s">
        <v>44</v>
      </c>
      <c r="BJ3" s="54" t="s">
        <v>45</v>
      </c>
      <c r="BK3" s="54" t="s">
        <v>46</v>
      </c>
      <c r="BL3" s="54" t="s">
        <v>47</v>
      </c>
      <c r="BM3" s="54" t="s">
        <v>48</v>
      </c>
      <c r="BN3" s="54" t="s">
        <v>49</v>
      </c>
      <c r="BO3" s="54" t="s">
        <v>50</v>
      </c>
      <c r="BP3" s="54" t="s">
        <v>51</v>
      </c>
      <c r="BQ3" s="54" t="s">
        <v>52</v>
      </c>
      <c r="BR3" s="54" t="s">
        <v>53</v>
      </c>
      <c r="BS3" s="54" t="s">
        <v>54</v>
      </c>
    </row>
    <row r="4" spans="1:73" s="2" customFormat="1" ht="18.75" customHeight="1" thickTop="1" thickBot="1" x14ac:dyDescent="0.3">
      <c r="B4" s="156"/>
      <c r="C4" s="88"/>
      <c r="D4" s="7">
        <v>0</v>
      </c>
      <c r="E4" s="8">
        <v>42590</v>
      </c>
      <c r="F4" s="5" t="str">
        <f>IFERROR(IF(COUNT(G$4:G4)=0,"",IF(H4="Hold",F3,IF(ISNUMBER(U4),G4,F3+V4))),"")</f>
        <v/>
      </c>
      <c r="G4" s="13"/>
      <c r="H4" s="26"/>
      <c r="I4" s="17"/>
      <c r="J4" s="93"/>
      <c r="K4" s="30"/>
      <c r="L4" s="145" t="s">
        <v>24</v>
      </c>
      <c r="M4" s="145"/>
      <c r="N4" s="147"/>
      <c r="O4" s="147"/>
      <c r="P4" s="32"/>
      <c r="Q4" s="18"/>
      <c r="R4" s="46">
        <v>1</v>
      </c>
      <c r="S4" s="47" t="e">
        <f t="shared" ref="S4:S26" si="0">IF(OR(ISTEXT($G4),ISBLANK($G4)),NA(),$G4)</f>
        <v>#N/A</v>
      </c>
      <c r="T4" s="52" t="s">
        <v>64</v>
      </c>
      <c r="U4" s="52" t="str">
        <f>IF(H4="30 Mins",$N$19,IF(H4="45 Mins",$N$20,IF(H4="60 Mins",$N$21,IF(H4="Alt 1",$N$22,IF(H4="Alt 2",$N$23,IF(H4="Alt 3",$N$24,IF(H4="Alt 4",$N$25,IF(H4="Alt 5",#REF!,IF(H4="Change",V3,"")))))))))</f>
        <v/>
      </c>
      <c r="V4" s="53" t="e">
        <f>IF(COUNT(U$4:U4)=0,NA(),IF(ISNUMBER(U4),U4,V3))</f>
        <v>#N/A</v>
      </c>
      <c r="W4" s="48" t="e">
        <f t="shared" ref="W4:W26" si="1">IF(ISNUMBER(U4),E4-3,NA())</f>
        <v>#N/A</v>
      </c>
      <c r="X4" s="72" t="str">
        <f>IF(AND(ISNUMBER($S4),COUNT($U$4:$U4)=X$2),$S4,"")</f>
        <v/>
      </c>
      <c r="Y4" s="72" t="str">
        <f>IF(AND(ISNUMBER($S4),COUNT($U$4:$U4)=Y$2),$S4,"")</f>
        <v/>
      </c>
      <c r="Z4" s="72" t="str">
        <f>IF(AND(ISNUMBER($S4),COUNT($U$4:$U4)=Z$2),$S4,"")</f>
        <v/>
      </c>
      <c r="AA4" s="72" t="str">
        <f>IF(AND(ISNUMBER($S4),COUNT($U$4:$U4)=AA$2),$S4,"")</f>
        <v/>
      </c>
      <c r="AB4" s="72" t="str">
        <f>IF(AND(ISNUMBER($S4),COUNT($U$4:$U4)=AB$2),$S4,"")</f>
        <v/>
      </c>
      <c r="AC4" s="72" t="str">
        <f>IF(AND(ISNUMBER($S4),COUNT($U$4:$U4)=AC$2),$S4,"")</f>
        <v/>
      </c>
      <c r="AD4" s="72" t="str">
        <f>IF(AND(ISNUMBER($S4),COUNT($U$4:$U4)=AD$2),$S4,"")</f>
        <v/>
      </c>
      <c r="AE4" s="72" t="str">
        <f>IF(AND(ISNUMBER($S4),COUNT($U$4:$U4)=AE$2),$S4,"")</f>
        <v/>
      </c>
      <c r="AF4" s="72" t="str">
        <f>IF(AND(ISNUMBER($S4),COUNT($U$4:$U4)=AF$2),$S4,"")</f>
        <v/>
      </c>
      <c r="AG4" s="72" t="str">
        <f>IF(AND(ISNUMBER($S4),COUNT($U$4:$U4)=AG$2),$S4,"")</f>
        <v/>
      </c>
      <c r="AH4" s="72" t="str">
        <f>IF(AND(ISNUMBER($S4),COUNT($U$4:$U4)=AH$2),$S4,"")</f>
        <v/>
      </c>
      <c r="AI4" s="72" t="str">
        <f>IF(AND(ISNUMBER($S4),COUNT($U$4:$U4)=AI$2),$S4,"")</f>
        <v/>
      </c>
      <c r="AJ4" s="51" t="e">
        <f>IFERROR(IF(COUNT($U$4:$U4)&lt;&gt;AJ$2,NA(),SLOPE(X$4:X$26,$R$4:$R$26)*($R4-COUNTIF(BH$4:BH4,"Hold"))+INTERCEPT(X$4:X$26,$R$4:$R$26)),NA())</f>
        <v>#N/A</v>
      </c>
      <c r="AK4" s="51" t="e">
        <f>IFERROR(IF(COUNT($U$4:$U4)&lt;&gt;AK$2,NA(),SLOPE(Y$4:Y$26,$R$4:$R$26)*($R4-COUNTIF(BI$4:BI4,"Hold"))+INTERCEPT(Y$4:Y$26,$R$4:$R$26)),NA())</f>
        <v>#N/A</v>
      </c>
      <c r="AL4" s="51" t="e">
        <f>IFERROR(IF(COUNT($U$4:$U4)&lt;&gt;AL$2,NA(),SLOPE(Z$4:Z$26,$R$4:$R$26)*($R4-COUNTIF(BJ$4:BJ4,"Hold"))+INTERCEPT(Z$4:Z$26,$R$4:$R$26)),NA())</f>
        <v>#N/A</v>
      </c>
      <c r="AM4" s="51" t="e">
        <f>IFERROR(IF(COUNT($U$4:$U4)&lt;&gt;AM$2,NA(),SLOPE(AA$4:AA$26,$R$4:$R$26)*($R4-COUNTIF(BK$4:BK4,"Hold"))+INTERCEPT(AA$4:AA$26,$R$4:$R$26)),NA())</f>
        <v>#N/A</v>
      </c>
      <c r="AN4" s="51" t="e">
        <f>IFERROR(IF(COUNT($U$4:$U4)&lt;&gt;AN$2,NA(),SLOPE(AB$4:AB$26,$R$4:$R$26)*($R4-COUNTIF(BL$4:BL4,"Hold"))+INTERCEPT(AB$4:AB$26,$R$4:$R$26)),NA())</f>
        <v>#N/A</v>
      </c>
      <c r="AO4" s="51" t="e">
        <f>IFERROR(IF(COUNT($U$4:$U4)&lt;&gt;AO$2,NA(),SLOPE(AC$4:AC$26,$R$4:$R$26)*($R4-COUNTIF(BM$4:BM4,"Hold"))+INTERCEPT(AC$4:AC$26,$R$4:$R$26)),NA())</f>
        <v>#N/A</v>
      </c>
      <c r="AP4" s="51" t="e">
        <f>IFERROR(IF(COUNT($U$4:$U4)&lt;&gt;AP$2,NA(),SLOPE(AD$4:AD$26,$R$4:$R$26)*($R4-COUNTIF(BN$4:BN4,"Hold"))+INTERCEPT(AD$4:AD$26,$R$4:$R$26)),NA())</f>
        <v>#N/A</v>
      </c>
      <c r="AQ4" s="51" t="e">
        <f>IFERROR(IF(COUNT($U$4:$U4)&lt;&gt;AQ$2,NA(),SLOPE(AE$4:AE$26,$R$4:$R$26)*($R4-COUNTIF(BO$4:BO4,"Hold"))+INTERCEPT(AE$4:AE$26,$R$4:$R$26)),NA())</f>
        <v>#N/A</v>
      </c>
      <c r="AR4" s="51" t="e">
        <f>IFERROR(IF(COUNT($U$4:$U4)&lt;&gt;AR$2,NA(),SLOPE(AF$4:AF$26,$R$4:$R$26)*($R4-COUNTIF(BP$4:BP4,"Hold"))+INTERCEPT(AF$4:AF$26,$R$4:$R$26)),NA())</f>
        <v>#N/A</v>
      </c>
      <c r="AS4" s="51" t="e">
        <f>IFERROR(IF(COUNT($U$4:$U4)&lt;&gt;AS$2,NA(),SLOPE(AG$4:AG$26,$R$4:$R$26)*($R4-COUNTIF(BQ$4:BQ4,"Hold"))+INTERCEPT(AG$4:AG$26,$R$4:$R$26)),NA())</f>
        <v>#N/A</v>
      </c>
      <c r="AT4" s="51" t="e">
        <f>IFERROR(IF(COUNT($U$4:$U4)&lt;&gt;AT$2,NA(),SLOPE(AH$4:AH$26,$R$4:$R$26)*($R4-COUNTIF(BR$4:BR4,"Hold"))+INTERCEPT(AH$4:AH$26,$R$4:$R$26)),NA())</f>
        <v>#N/A</v>
      </c>
      <c r="AU4" s="51" t="e">
        <f>IFERROR(IF(COUNT($U$4:$U4)&lt;&gt;AU$2,NA(),SLOPE(AI$4:AI$26,$R$4:$R$26)*($R4-COUNTIF(BS$4:BS4,"Hold"))+INTERCEPT(AI$4:AI$26,$R$4:$R$26)),NA())</f>
        <v>#N/A</v>
      </c>
      <c r="AV4" s="57" t="e">
        <f>IF(AND(ISNUMBER($U4),COUNT($U$4:$U4)=AV$2),$G4,IF($H4="Hold",AV3,IF(COUNT($U$4:$U4)=AV$2,$V4+AV3,NA())))</f>
        <v>#N/A</v>
      </c>
      <c r="AW4" s="57" t="e">
        <f>IF(AND(ISNUMBER($U4),COUNT($U$4:$U4)=AW$2),$G4,IF($H4="Hold",AW3,IF(COUNT($U$4:$U4)=AW$2,$V4+AW3,NA())))</f>
        <v>#N/A</v>
      </c>
      <c r="AX4" s="57" t="e">
        <f>IF(AND(ISNUMBER($U4),COUNT($U$4:$U4)=AX$2),$G4,IF($H4="Hold",AX3,IF(COUNT($U$4:$U4)=AX$2,$V4+AX3,NA())))</f>
        <v>#N/A</v>
      </c>
      <c r="AY4" s="57" t="e">
        <f>IF(AND(ISNUMBER($U4),COUNT($U$4:$U4)=AY$2),$G4,IF($H4="Hold",AY3,IF(COUNT($U$4:$U4)=AY$2,$V4+AY3,NA())))</f>
        <v>#N/A</v>
      </c>
      <c r="AZ4" s="57" t="e">
        <f>IF(AND(ISNUMBER($U4),COUNT($U$4:$U4)=AZ$2),$G4,IF($H4="Hold",AZ3,IF(COUNT($U$4:$U4)=AZ$2,$V4+AZ3,NA())))</f>
        <v>#N/A</v>
      </c>
      <c r="BA4" s="57" t="e">
        <f>IF(AND(ISNUMBER($U4),COUNT($U$4:$U4)=BA$2),$G4,IF($H4="Hold",BA3,IF(COUNT($U$4:$U4)=BA$2,$V4+BA3,NA())))</f>
        <v>#N/A</v>
      </c>
      <c r="BB4" s="57" t="e">
        <f>IF(AND(ISNUMBER($U4),COUNT($U$4:$U4)=BB$2),$G4,IF($H4="Hold",BB3,IF(COUNT($U$4:$U4)=BB$2,$V4+BB3,NA())))</f>
        <v>#N/A</v>
      </c>
      <c r="BC4" s="57" t="e">
        <f>IF(AND(ISNUMBER($U4),COUNT($U$4:$U4)=BC$2),$G4,IF($H4="Hold",BC3,IF(COUNT($U$4:$U4)=BC$2,$V4+BC3,NA())))</f>
        <v>#N/A</v>
      </c>
      <c r="BD4" s="57" t="e">
        <f>IF(AND(ISNUMBER($U4),COUNT($U$4:$U4)=BD$2),$G4,IF($H4="Hold",BD3,IF(COUNT($U$4:$U4)=BD$2,$V4+BD3,NA())))</f>
        <v>#N/A</v>
      </c>
      <c r="BE4" s="57" t="e">
        <f>IF(AND(ISNUMBER($U4),COUNT($U$4:$U4)=BE$2),$G4,IF($H4="Hold",BE3,IF(COUNT($U$4:$U4)=BE$2,$V4+BE3,NA())))</f>
        <v>#N/A</v>
      </c>
      <c r="BF4" s="57" t="e">
        <f>IF(AND(ISNUMBER($U4),COUNT($U$4:$U4)=BF$2),$G4,IF($H4="Hold",BF3,IF(COUNT($U$4:$U4)=BF$2,$V4+BF3,NA())))</f>
        <v>#N/A</v>
      </c>
      <c r="BG4" s="57" t="e">
        <f>IF(AND(ISNUMBER($U4),COUNT($U$4:$U4)=BG$2),$G4,IF($H4="Hold",BG3,IF(COUNT($U$4:$U4)=BG$2,$V4+BG3,NA())))</f>
        <v>#N/A</v>
      </c>
      <c r="BH4" s="55" t="e">
        <f>IF(AND(COUNT($U$4:$U4)=BH$2,$H4="Hold"),"Hold",NA())</f>
        <v>#N/A</v>
      </c>
      <c r="BI4" s="55" t="e">
        <f>IF(AND(COUNT($U$4:$U4)=BI$2,$H4="Hold"),"Hold",NA())</f>
        <v>#N/A</v>
      </c>
      <c r="BJ4" s="55" t="e">
        <f>IF(AND(COUNT($U$4:$U4)=BJ$2,$H4="Hold"),"Hold",NA())</f>
        <v>#N/A</v>
      </c>
      <c r="BK4" s="55" t="e">
        <f>IF(AND(COUNT($U$4:$U4)=BK$2,$H4="Hold"),"Hold",NA())</f>
        <v>#N/A</v>
      </c>
      <c r="BL4" s="55" t="e">
        <f>IF(AND(COUNT($U$4:$U4)=BL$2,$H4="Hold"),"Hold",NA())</f>
        <v>#N/A</v>
      </c>
      <c r="BM4" s="55" t="e">
        <f>IF(AND(COUNT($U$4:$U4)=BM$2,$H4="Hold"),"Hold",NA())</f>
        <v>#N/A</v>
      </c>
      <c r="BN4" s="55" t="e">
        <f>IF(AND(COUNT($U$4:$U4)=BN$2,$H4="Hold"),"Hold",NA())</f>
        <v>#N/A</v>
      </c>
      <c r="BO4" s="55" t="e">
        <f>IF(AND(COUNT($U$4:$U4)=BO$2,$H4="Hold"),"Hold",NA())</f>
        <v>#N/A</v>
      </c>
      <c r="BP4" s="55" t="e">
        <f>IF(AND(COUNT($U$4:$U4)=BP$2,$H4="Hold"),"Hold",NA())</f>
        <v>#N/A</v>
      </c>
      <c r="BQ4" s="55" t="e">
        <f>IF(AND(COUNT($U$4:$U4)=BQ$2,$H4="Hold"),"Hold",NA())</f>
        <v>#N/A</v>
      </c>
      <c r="BR4" s="55" t="e">
        <f>IF(AND(COUNT($U$4:$U4)=BR$2,$H4="Hold"),"Hold",NA())</f>
        <v>#N/A</v>
      </c>
      <c r="BS4" s="55" t="e">
        <f>IF(AND(COUNT($U$4:$U4)=BS$2,$H4="Hold"),"Hold",NA())</f>
        <v>#N/A</v>
      </c>
    </row>
    <row r="5" spans="1:73" s="2" customFormat="1" ht="18.75" customHeight="1" thickTop="1" thickBot="1" x14ac:dyDescent="0.3">
      <c r="B5" s="21"/>
      <c r="C5" s="88"/>
      <c r="D5" s="9">
        <f>D4+2</f>
        <v>2</v>
      </c>
      <c r="E5" s="10">
        <f>E4+14</f>
        <v>42604</v>
      </c>
      <c r="F5" s="5" t="str">
        <f>IFERROR(IF(COUNT(G$4:G5)=0,"",IF(H5="Hold",F4,IF(ISNUMBER(U5),G5,F4+V5))),"")</f>
        <v/>
      </c>
      <c r="G5" s="13"/>
      <c r="H5" s="27"/>
      <c r="I5" s="17"/>
      <c r="J5" s="93"/>
      <c r="K5" s="30"/>
      <c r="L5" s="144" t="s">
        <v>12</v>
      </c>
      <c r="M5" s="144"/>
      <c r="N5" s="159"/>
      <c r="O5" s="159"/>
      <c r="P5" s="33"/>
      <c r="R5" s="46">
        <v>2</v>
      </c>
      <c r="S5" s="47" t="e">
        <f t="shared" si="0"/>
        <v>#N/A</v>
      </c>
      <c r="T5" s="47" t="s">
        <v>55</v>
      </c>
      <c r="U5" s="52" t="str">
        <f>IF(H5="30 Mins",$N$19,IF(H5="45 Mins",$N$20,IF(H5="60 Mins",$N$21,IF(H5="Alt 1",$N$22,IF(H5="Alt 2",$N$23,IF(H5="Alt 3",$N$24,IF(H5="Alt 4",$N$25,IF(H5="Alt 5",#REF!,IF(H5="Change",V4,"")))))))))</f>
        <v/>
      </c>
      <c r="V5" s="53" t="e">
        <f>IF(COUNT(U$4:U5)=0,NA(),IF(ISNUMBER(U5),U5,V4))</f>
        <v>#N/A</v>
      </c>
      <c r="W5" s="48" t="e">
        <f t="shared" si="1"/>
        <v>#N/A</v>
      </c>
      <c r="X5" s="72" t="str">
        <f>IF(AND(ISNUMBER($S5),COUNT($U$4:$U5)=X$2),$S5,"")</f>
        <v/>
      </c>
      <c r="Y5" s="72" t="str">
        <f>IF(AND(ISNUMBER($S5),COUNT($U$4:$U5)=Y$2),$S5,"")</f>
        <v/>
      </c>
      <c r="Z5" s="72" t="str">
        <f>IF(AND(ISNUMBER($S5),COUNT($U$4:$U5)=Z$2),$S5,"")</f>
        <v/>
      </c>
      <c r="AA5" s="72" t="str">
        <f>IF(AND(ISNUMBER($S5),COUNT($U$4:$U5)=AA$2),$S5,"")</f>
        <v/>
      </c>
      <c r="AB5" s="72" t="str">
        <f>IF(AND(ISNUMBER($S5),COUNT($U$4:$U5)=AB$2),$S5,"")</f>
        <v/>
      </c>
      <c r="AC5" s="72" t="str">
        <f>IF(AND(ISNUMBER($S5),COUNT($U$4:$U5)=AC$2),$S5,"")</f>
        <v/>
      </c>
      <c r="AD5" s="72" t="str">
        <f>IF(AND(ISNUMBER($S5),COUNT($U$4:$U5)=AD$2),$S5,"")</f>
        <v/>
      </c>
      <c r="AE5" s="72" t="str">
        <f>IF(AND(ISNUMBER($S5),COUNT($U$4:$U5)=AE$2),$S5,"")</f>
        <v/>
      </c>
      <c r="AF5" s="72" t="str">
        <f>IF(AND(ISNUMBER($S5),COUNT($U$4:$U5)=AF$2),$S5,"")</f>
        <v/>
      </c>
      <c r="AG5" s="72" t="str">
        <f>IF(AND(ISNUMBER($S5),COUNT($U$4:$U5)=AG$2),$S5,"")</f>
        <v/>
      </c>
      <c r="AH5" s="72" t="str">
        <f>IF(AND(ISNUMBER($S5),COUNT($U$4:$U5)=AH$2),$S5,"")</f>
        <v/>
      </c>
      <c r="AI5" s="72" t="str">
        <f>IF(AND(ISNUMBER($S5),COUNT($U$4:$U5)=AI$2),$S5,"")</f>
        <v/>
      </c>
      <c r="AJ5" s="51" t="e">
        <f>IFERROR(IF(COUNT($U$4:$U5)&lt;&gt;AJ$2,NA(),SLOPE(X$4:X$26,$R$4:$R$26)*($R5-COUNTIF(BH$4:BH5,"Hold"))+INTERCEPT(X$4:X$26,$R$4:$R$26)),NA())</f>
        <v>#N/A</v>
      </c>
      <c r="AK5" s="51" t="e">
        <f>IFERROR(IF(COUNT($U$4:$U5)&lt;&gt;AK$2,NA(),SLOPE(Y$4:Y$26,$R$4:$R$26)*($R5-COUNTIF(BI$4:BI5,"Hold"))+INTERCEPT(Y$4:Y$26,$R$4:$R$26)),NA())</f>
        <v>#N/A</v>
      </c>
      <c r="AL5" s="51" t="e">
        <f>IFERROR(IF(COUNT($U$4:$U5)&lt;&gt;AL$2,NA(),SLOPE(Z$4:Z$26,$R$4:$R$26)*($R5-COUNTIF(BJ$4:BJ5,"Hold"))+INTERCEPT(Z$4:Z$26,$R$4:$R$26)),NA())</f>
        <v>#N/A</v>
      </c>
      <c r="AM5" s="51" t="e">
        <f>IFERROR(IF(COUNT($U$4:$U5)&lt;&gt;AM$2,NA(),SLOPE(AA$4:AA$26,$R$4:$R$26)*($R5-COUNTIF(BK$4:BK5,"Hold"))+INTERCEPT(AA$4:AA$26,$R$4:$R$26)),NA())</f>
        <v>#N/A</v>
      </c>
      <c r="AN5" s="51" t="e">
        <f>IFERROR(IF(COUNT($U$4:$U5)&lt;&gt;AN$2,NA(),SLOPE(AB$4:AB$26,$R$4:$R$26)*($R5-COUNTIF(BL$4:BL5,"Hold"))+INTERCEPT(AB$4:AB$26,$R$4:$R$26)),NA())</f>
        <v>#N/A</v>
      </c>
      <c r="AO5" s="51" t="e">
        <f>IFERROR(IF(COUNT($U$4:$U5)&lt;&gt;AO$2,NA(),SLOPE(AC$4:AC$26,$R$4:$R$26)*($R5-COUNTIF(BM$4:BM5,"Hold"))+INTERCEPT(AC$4:AC$26,$R$4:$R$26)),NA())</f>
        <v>#N/A</v>
      </c>
      <c r="AP5" s="51" t="e">
        <f>IFERROR(IF(COUNT($U$4:$U5)&lt;&gt;AP$2,NA(),SLOPE(AD$4:AD$26,$R$4:$R$26)*($R5-COUNTIF(BN$4:BN5,"Hold"))+INTERCEPT(AD$4:AD$26,$R$4:$R$26)),NA())</f>
        <v>#N/A</v>
      </c>
      <c r="AQ5" s="51" t="e">
        <f>IFERROR(IF(COUNT($U$4:$U5)&lt;&gt;AQ$2,NA(),SLOPE(AE$4:AE$26,$R$4:$R$26)*($R5-COUNTIF(BO$4:BO5,"Hold"))+INTERCEPT(AE$4:AE$26,$R$4:$R$26)),NA())</f>
        <v>#N/A</v>
      </c>
      <c r="AR5" s="51" t="e">
        <f>IFERROR(IF(COUNT($U$4:$U5)&lt;&gt;AR$2,NA(),SLOPE(AF$4:AF$26,$R$4:$R$26)*($R5-COUNTIF(BP$4:BP5,"Hold"))+INTERCEPT(AF$4:AF$26,$R$4:$R$26)),NA())</f>
        <v>#N/A</v>
      </c>
      <c r="AS5" s="51" t="e">
        <f>IFERROR(IF(COUNT($U$4:$U5)&lt;&gt;AS$2,NA(),SLOPE(AG$4:AG$26,$R$4:$R$26)*($R5-COUNTIF(BQ$4:BQ5,"Hold"))+INTERCEPT(AG$4:AG$26,$R$4:$R$26)),NA())</f>
        <v>#N/A</v>
      </c>
      <c r="AT5" s="51" t="e">
        <f>IFERROR(IF(COUNT($U$4:$U5)&lt;&gt;AT$2,NA(),SLOPE(AH$4:AH$26,$R$4:$R$26)*($R5-COUNTIF(BR$4:BR5,"Hold"))+INTERCEPT(AH$4:AH$26,$R$4:$R$26)),NA())</f>
        <v>#N/A</v>
      </c>
      <c r="AU5" s="51" t="e">
        <f>IFERROR(IF(COUNT($U$4:$U5)&lt;&gt;AU$2,NA(),SLOPE(AI$4:AI$26,$R$4:$R$26)*($R5-COUNTIF(BS$4:BS5,"Hold"))+INTERCEPT(AI$4:AI$26,$R$4:$R$26)),NA())</f>
        <v>#N/A</v>
      </c>
      <c r="AV5" s="57" t="e">
        <f>IF(AND(ISNUMBER($U5),COUNT($U$4:$U5)=AV$2),$G5,IF($H5="Hold",AV4,IF(COUNT($U$4:$U5)=AV$2,$V5+AV4,NA())))</f>
        <v>#N/A</v>
      </c>
      <c r="AW5" s="57" t="e">
        <f>IF(AND(ISNUMBER($U5),COUNT($U$4:$U5)=AW$2),$G5,IF($H5="Hold",AW4,IF(COUNT($U$4:$U5)=AW$2,$V5+AW4,NA())))</f>
        <v>#N/A</v>
      </c>
      <c r="AX5" s="57" t="e">
        <f>IF(AND(ISNUMBER($U5),COUNT($U$4:$U5)=AX$2),$G5,IF($H5="Hold",AX4,IF(COUNT($U$4:$U5)=AX$2,$V5+AX4,NA())))</f>
        <v>#N/A</v>
      </c>
      <c r="AY5" s="57" t="e">
        <f>IF(AND(ISNUMBER($U5),COUNT($U$4:$U5)=AY$2),$G5,IF($H5="Hold",AY4,IF(COUNT($U$4:$U5)=AY$2,$V5+AY4,NA())))</f>
        <v>#N/A</v>
      </c>
      <c r="AZ5" s="57" t="e">
        <f>IF(AND(ISNUMBER($U5),COUNT($U$4:$U5)=AZ$2),$G5,IF($H5="Hold",AZ4,IF(COUNT($U$4:$U5)=AZ$2,$V5+AZ4,NA())))</f>
        <v>#N/A</v>
      </c>
      <c r="BA5" s="57" t="e">
        <f>IF(AND(ISNUMBER($U5),COUNT($U$4:$U5)=BA$2),$G5,IF($H5="Hold",BA4,IF(COUNT($U$4:$U5)=BA$2,$V5+BA4,NA())))</f>
        <v>#N/A</v>
      </c>
      <c r="BB5" s="57" t="e">
        <f>IF(AND(ISNUMBER($U5),COUNT($U$4:$U5)=BB$2),$G5,IF($H5="Hold",BB4,IF(COUNT($U$4:$U5)=BB$2,$V5+BB4,NA())))</f>
        <v>#N/A</v>
      </c>
      <c r="BC5" s="57" t="e">
        <f>IF(AND(ISNUMBER($U5),COUNT($U$4:$U5)=BC$2),$G5,IF($H5="Hold",BC4,IF(COUNT($U$4:$U5)=BC$2,$V5+BC4,NA())))</f>
        <v>#N/A</v>
      </c>
      <c r="BD5" s="57" t="e">
        <f>IF(AND(ISNUMBER($U5),COUNT($U$4:$U5)=BD$2),$G5,IF($H5="Hold",BD4,IF(COUNT($U$4:$U5)=BD$2,$V5+BD4,NA())))</f>
        <v>#N/A</v>
      </c>
      <c r="BE5" s="57" t="e">
        <f>IF(AND(ISNUMBER($U5),COUNT($U$4:$U5)=BE$2),$G5,IF($H5="Hold",BE4,IF(COUNT($U$4:$U5)=BE$2,$V5+BE4,NA())))</f>
        <v>#N/A</v>
      </c>
      <c r="BF5" s="57" t="e">
        <f>IF(AND(ISNUMBER($U5),COUNT($U$4:$U5)=BF$2),$G5,IF($H5="Hold",BF4,IF(COUNT($U$4:$U5)=BF$2,$V5+BF4,NA())))</f>
        <v>#N/A</v>
      </c>
      <c r="BG5" s="57" t="e">
        <f>IF(AND(ISNUMBER($U5),COUNT($U$4:$U5)=BG$2),$G5,IF($H5="Hold",BG4,IF(COUNT($U$4:$U5)=BG$2,$V5+BG4,NA())))</f>
        <v>#N/A</v>
      </c>
      <c r="BH5" s="55" t="e">
        <f>IF(AND(COUNT($U$4:$U5)=BH$2,$H5="Hold"),"Hold",NA())</f>
        <v>#N/A</v>
      </c>
      <c r="BI5" s="55" t="e">
        <f>IF(AND(COUNT($U$4:$U5)=BI$2,$H5="Hold"),"Hold",NA())</f>
        <v>#N/A</v>
      </c>
      <c r="BJ5" s="55" t="e">
        <f>IF(AND(COUNT($U$4:$U5)=BJ$2,$H5="Hold"),"Hold",NA())</f>
        <v>#N/A</v>
      </c>
      <c r="BK5" s="55" t="e">
        <f>IF(AND(COUNT($U$4:$U5)=BK$2,$H5="Hold"),"Hold",NA())</f>
        <v>#N/A</v>
      </c>
      <c r="BL5" s="55" t="e">
        <f>IF(AND(COUNT($U$4:$U5)=BL$2,$H5="Hold"),"Hold",NA())</f>
        <v>#N/A</v>
      </c>
      <c r="BM5" s="55" t="e">
        <f>IF(AND(COUNT($U$4:$U5)=BM$2,$H5="Hold"),"Hold",NA())</f>
        <v>#N/A</v>
      </c>
      <c r="BN5" s="55" t="e">
        <f>IF(AND(COUNT($U$4:$U5)=BN$2,$H5="Hold"),"Hold",NA())</f>
        <v>#N/A</v>
      </c>
      <c r="BO5" s="55" t="e">
        <f>IF(AND(COUNT($U$4:$U5)=BO$2,$H5="Hold"),"Hold",NA())</f>
        <v>#N/A</v>
      </c>
      <c r="BP5" s="55" t="e">
        <f>IF(AND(COUNT($U$4:$U5)=BP$2,$H5="Hold"),"Hold",NA())</f>
        <v>#N/A</v>
      </c>
      <c r="BQ5" s="55" t="e">
        <f>IF(AND(COUNT($U$4:$U5)=BQ$2,$H5="Hold"),"Hold",NA())</f>
        <v>#N/A</v>
      </c>
      <c r="BR5" s="55" t="e">
        <f>IF(AND(COUNT($U$4:$U5)=BR$2,$H5="Hold"),"Hold",NA())</f>
        <v>#N/A</v>
      </c>
      <c r="BS5" s="55" t="e">
        <f>IF(AND(COUNT($U$4:$U5)=BS$2,$H5="Hold"),"Hold",NA())</f>
        <v>#N/A</v>
      </c>
    </row>
    <row r="6" spans="1:73" s="94" customFormat="1" ht="18.75" customHeight="1" thickTop="1" x14ac:dyDescent="0.25">
      <c r="B6" s="22"/>
      <c r="C6" s="95"/>
      <c r="D6" s="9">
        <f t="shared" ref="D6:D26" si="2">D5+2</f>
        <v>4</v>
      </c>
      <c r="E6" s="10">
        <f t="shared" ref="E6:E26" si="3">E5+14</f>
        <v>42618</v>
      </c>
      <c r="F6" s="5" t="str">
        <f>IFERROR(IF(COUNT(G$4:G6)=0,"",IF(H6="Hold",F5,IF(ISNUMBER(U6),G6,F5+V6))),"")</f>
        <v/>
      </c>
      <c r="G6" s="13"/>
      <c r="H6" s="27"/>
      <c r="I6" s="17"/>
      <c r="J6" s="93"/>
      <c r="K6" s="34"/>
      <c r="L6" s="74"/>
      <c r="M6" s="74"/>
      <c r="N6" s="75"/>
      <c r="O6" s="75"/>
      <c r="P6" s="35"/>
      <c r="R6" s="46">
        <v>3</v>
      </c>
      <c r="S6" s="47" t="e">
        <f t="shared" si="0"/>
        <v>#N/A</v>
      </c>
      <c r="T6" s="47" t="s">
        <v>66</v>
      </c>
      <c r="U6" s="52" t="str">
        <f>IF(H6="30 Mins",$N$19,IF(H6="45 Mins",$N$20,IF(H6="60 Mins",$N$21,IF(H6="Alt 1",$N$22,IF(H6="Alt 2",$N$23,IF(H6="Alt 3",$N$24,IF(H6="Alt 4",$N$25,IF(H6="Alt 5",#REF!,IF(H6="Change",V5,"")))))))))</f>
        <v/>
      </c>
      <c r="V6" s="53" t="e">
        <f>IF(COUNT(U$4:U6)=0,NA(),IF(ISNUMBER(U6),U6,V5))</f>
        <v>#N/A</v>
      </c>
      <c r="W6" s="48" t="e">
        <f t="shared" si="1"/>
        <v>#N/A</v>
      </c>
      <c r="X6" s="72" t="str">
        <f>IF(AND(ISNUMBER($S6),COUNT($U$4:$U6)=X$2),$S6,"")</f>
        <v/>
      </c>
      <c r="Y6" s="72" t="str">
        <f>IF(AND(ISNUMBER($S6),COUNT($U$4:$U6)=Y$2),$S6,"")</f>
        <v/>
      </c>
      <c r="Z6" s="72" t="str">
        <f>IF(AND(ISNUMBER($S6),COUNT($U$4:$U6)=Z$2),$S6,"")</f>
        <v/>
      </c>
      <c r="AA6" s="72" t="str">
        <f>IF(AND(ISNUMBER($S6),COUNT($U$4:$U6)=AA$2),$S6,"")</f>
        <v/>
      </c>
      <c r="AB6" s="72" t="str">
        <f>IF(AND(ISNUMBER($S6),COUNT($U$4:$U6)=AB$2),$S6,"")</f>
        <v/>
      </c>
      <c r="AC6" s="72" t="str">
        <f>IF(AND(ISNUMBER($S6),COUNT($U$4:$U6)=AC$2),$S6,"")</f>
        <v/>
      </c>
      <c r="AD6" s="72" t="str">
        <f>IF(AND(ISNUMBER($S6),COUNT($U$4:$U6)=AD$2),$S6,"")</f>
        <v/>
      </c>
      <c r="AE6" s="72" t="str">
        <f>IF(AND(ISNUMBER($S6),COUNT($U$4:$U6)=AE$2),$S6,"")</f>
        <v/>
      </c>
      <c r="AF6" s="72" t="str">
        <f>IF(AND(ISNUMBER($S6),COUNT($U$4:$U6)=AF$2),$S6,"")</f>
        <v/>
      </c>
      <c r="AG6" s="72" t="str">
        <f>IF(AND(ISNUMBER($S6),COUNT($U$4:$U6)=AG$2),$S6,"")</f>
        <v/>
      </c>
      <c r="AH6" s="72" t="str">
        <f>IF(AND(ISNUMBER($S6),COUNT($U$4:$U6)=AH$2),$S6,"")</f>
        <v/>
      </c>
      <c r="AI6" s="72" t="str">
        <f>IF(AND(ISNUMBER($S6),COUNT($U$4:$U6)=AI$2),$S6,"")</f>
        <v/>
      </c>
      <c r="AJ6" s="51" t="e">
        <f>IFERROR(IF(COUNT($U$4:$U6)&lt;&gt;AJ$2,NA(),SLOPE(X$4:X$26,$R$4:$R$26)*($R6-COUNTIF(BH$4:BH6,"Hold"))+INTERCEPT(X$4:X$26,$R$4:$R$26)),NA())</f>
        <v>#N/A</v>
      </c>
      <c r="AK6" s="51" t="e">
        <f>IFERROR(IF(COUNT($U$4:$U6)&lt;&gt;AK$2,NA(),SLOPE(Y$4:Y$26,$R$4:$R$26)*($R6-COUNTIF(BI$4:BI6,"Hold"))+INTERCEPT(Y$4:Y$26,$R$4:$R$26)),NA())</f>
        <v>#N/A</v>
      </c>
      <c r="AL6" s="51" t="e">
        <f>IFERROR(IF(COUNT($U$4:$U6)&lt;&gt;AL$2,NA(),SLOPE(Z$4:Z$26,$R$4:$R$26)*($R6-COUNTIF(BJ$4:BJ6,"Hold"))+INTERCEPT(Z$4:Z$26,$R$4:$R$26)),NA())</f>
        <v>#N/A</v>
      </c>
      <c r="AM6" s="51" t="e">
        <f>IFERROR(IF(COUNT($U$4:$U6)&lt;&gt;AM$2,NA(),SLOPE(AA$4:AA$26,$R$4:$R$26)*($R6-COUNTIF(BK$4:BK6,"Hold"))+INTERCEPT(AA$4:AA$26,$R$4:$R$26)),NA())</f>
        <v>#N/A</v>
      </c>
      <c r="AN6" s="51" t="e">
        <f>IFERROR(IF(COUNT($U$4:$U6)&lt;&gt;AN$2,NA(),SLOPE(AB$4:AB$26,$R$4:$R$26)*($R6-COUNTIF(BL$4:BL6,"Hold"))+INTERCEPT(AB$4:AB$26,$R$4:$R$26)),NA())</f>
        <v>#N/A</v>
      </c>
      <c r="AO6" s="51" t="e">
        <f>IFERROR(IF(COUNT($U$4:$U6)&lt;&gt;AO$2,NA(),SLOPE(AC$4:AC$26,$R$4:$R$26)*($R6-COUNTIF(BM$4:BM6,"Hold"))+INTERCEPT(AC$4:AC$26,$R$4:$R$26)),NA())</f>
        <v>#N/A</v>
      </c>
      <c r="AP6" s="51" t="e">
        <f>IFERROR(IF(COUNT($U$4:$U6)&lt;&gt;AP$2,NA(),SLOPE(AD$4:AD$26,$R$4:$R$26)*($R6-COUNTIF(BN$4:BN6,"Hold"))+INTERCEPT(AD$4:AD$26,$R$4:$R$26)),NA())</f>
        <v>#N/A</v>
      </c>
      <c r="AQ6" s="51" t="e">
        <f>IFERROR(IF(COUNT($U$4:$U6)&lt;&gt;AQ$2,NA(),SLOPE(AE$4:AE$26,$R$4:$R$26)*($R6-COUNTIF(BO$4:BO6,"Hold"))+INTERCEPT(AE$4:AE$26,$R$4:$R$26)),NA())</f>
        <v>#N/A</v>
      </c>
      <c r="AR6" s="51" t="e">
        <f>IFERROR(IF(COUNT($U$4:$U6)&lt;&gt;AR$2,NA(),SLOPE(AF$4:AF$26,$R$4:$R$26)*($R6-COUNTIF(BP$4:BP6,"Hold"))+INTERCEPT(AF$4:AF$26,$R$4:$R$26)),NA())</f>
        <v>#N/A</v>
      </c>
      <c r="AS6" s="51" t="e">
        <f>IFERROR(IF(COUNT($U$4:$U6)&lt;&gt;AS$2,NA(),SLOPE(AG$4:AG$26,$R$4:$R$26)*($R6-COUNTIF(BQ$4:BQ6,"Hold"))+INTERCEPT(AG$4:AG$26,$R$4:$R$26)),NA())</f>
        <v>#N/A</v>
      </c>
      <c r="AT6" s="51" t="e">
        <f>IFERROR(IF(COUNT($U$4:$U6)&lt;&gt;AT$2,NA(),SLOPE(AH$4:AH$26,$R$4:$R$26)*($R6-COUNTIF(BR$4:BR6,"Hold"))+INTERCEPT(AH$4:AH$26,$R$4:$R$26)),NA())</f>
        <v>#N/A</v>
      </c>
      <c r="AU6" s="51" t="e">
        <f>IFERROR(IF(COUNT($U$4:$U6)&lt;&gt;AU$2,NA(),SLOPE(AI$4:AI$26,$R$4:$R$26)*($R6-COUNTIF(BS$4:BS6,"Hold"))+INTERCEPT(AI$4:AI$26,$R$4:$R$26)),NA())</f>
        <v>#N/A</v>
      </c>
      <c r="AV6" s="57" t="e">
        <f>IF(AND(ISNUMBER($U6),COUNT($U$4:$U6)=AV$2),$G6,IF($H6="Hold",AV5,IF(COUNT($U$4:$U6)=AV$2,$V6+AV5,NA())))</f>
        <v>#N/A</v>
      </c>
      <c r="AW6" s="57" t="e">
        <f>IF(AND(ISNUMBER($U6),COUNT($U$4:$U6)=AW$2),$G6,IF($H6="Hold",AW5,IF(COUNT($U$4:$U6)=AW$2,$V6+AW5,NA())))</f>
        <v>#N/A</v>
      </c>
      <c r="AX6" s="57" t="e">
        <f>IF(AND(ISNUMBER($U6),COUNT($U$4:$U6)=AX$2),$G6,IF($H6="Hold",AX5,IF(COUNT($U$4:$U6)=AX$2,$V6+AX5,NA())))</f>
        <v>#N/A</v>
      </c>
      <c r="AY6" s="57" t="e">
        <f>IF(AND(ISNUMBER($U6),COUNT($U$4:$U6)=AY$2),$G6,IF($H6="Hold",AY5,IF(COUNT($U$4:$U6)=AY$2,$V6+AY5,NA())))</f>
        <v>#N/A</v>
      </c>
      <c r="AZ6" s="57" t="e">
        <f>IF(AND(ISNUMBER($U6),COUNT($U$4:$U6)=AZ$2),$G6,IF($H6="Hold",AZ5,IF(COUNT($U$4:$U6)=AZ$2,$V6+AZ5,NA())))</f>
        <v>#N/A</v>
      </c>
      <c r="BA6" s="57" t="e">
        <f>IF(AND(ISNUMBER($U6),COUNT($U$4:$U6)=BA$2),$G6,IF($H6="Hold",BA5,IF(COUNT($U$4:$U6)=BA$2,$V6+BA5,NA())))</f>
        <v>#N/A</v>
      </c>
      <c r="BB6" s="57" t="e">
        <f>IF(AND(ISNUMBER($U6),COUNT($U$4:$U6)=BB$2),$G6,IF($H6="Hold",BB5,IF(COUNT($U$4:$U6)=BB$2,$V6+BB5,NA())))</f>
        <v>#N/A</v>
      </c>
      <c r="BC6" s="57" t="e">
        <f>IF(AND(ISNUMBER($U6),COUNT($U$4:$U6)=BC$2),$G6,IF($H6="Hold",BC5,IF(COUNT($U$4:$U6)=BC$2,$V6+BC5,NA())))</f>
        <v>#N/A</v>
      </c>
      <c r="BD6" s="57" t="e">
        <f>IF(AND(ISNUMBER($U6),COUNT($U$4:$U6)=BD$2),$G6,IF($H6="Hold",BD5,IF(COUNT($U$4:$U6)=BD$2,$V6+BD5,NA())))</f>
        <v>#N/A</v>
      </c>
      <c r="BE6" s="57" t="e">
        <f>IF(AND(ISNUMBER($U6),COUNT($U$4:$U6)=BE$2),$G6,IF($H6="Hold",BE5,IF(COUNT($U$4:$U6)=BE$2,$V6+BE5,NA())))</f>
        <v>#N/A</v>
      </c>
      <c r="BF6" s="57" t="e">
        <f>IF(AND(ISNUMBER($U6),COUNT($U$4:$U6)=BF$2),$G6,IF($H6="Hold",BF5,IF(COUNT($U$4:$U6)=BF$2,$V6+BF5,NA())))</f>
        <v>#N/A</v>
      </c>
      <c r="BG6" s="57" t="e">
        <f>IF(AND(ISNUMBER($U6),COUNT($U$4:$U6)=BG$2),$G6,IF($H6="Hold",BG5,IF(COUNT($U$4:$U6)=BG$2,$V6+BG5,NA())))</f>
        <v>#N/A</v>
      </c>
      <c r="BH6" s="55" t="e">
        <f>IF(AND(COUNT($U$4:$U6)=BH$2,$H6="Hold"),"Hold",NA())</f>
        <v>#N/A</v>
      </c>
      <c r="BI6" s="55" t="e">
        <f>IF(AND(COUNT($U$4:$U6)=BI$2,$H6="Hold"),"Hold",NA())</f>
        <v>#N/A</v>
      </c>
      <c r="BJ6" s="55" t="e">
        <f>IF(AND(COUNT($U$4:$U6)=BJ$2,$H6="Hold"),"Hold",NA())</f>
        <v>#N/A</v>
      </c>
      <c r="BK6" s="55" t="e">
        <f>IF(AND(COUNT($U$4:$U6)=BK$2,$H6="Hold"),"Hold",NA())</f>
        <v>#N/A</v>
      </c>
      <c r="BL6" s="55" t="e">
        <f>IF(AND(COUNT($U$4:$U6)=BL$2,$H6="Hold"),"Hold",NA())</f>
        <v>#N/A</v>
      </c>
      <c r="BM6" s="55" t="e">
        <f>IF(AND(COUNT($U$4:$U6)=BM$2,$H6="Hold"),"Hold",NA())</f>
        <v>#N/A</v>
      </c>
      <c r="BN6" s="55" t="e">
        <f>IF(AND(COUNT($U$4:$U6)=BN$2,$H6="Hold"),"Hold",NA())</f>
        <v>#N/A</v>
      </c>
      <c r="BO6" s="55" t="e">
        <f>IF(AND(COUNT($U$4:$U6)=BO$2,$H6="Hold"),"Hold",NA())</f>
        <v>#N/A</v>
      </c>
      <c r="BP6" s="55" t="e">
        <f>IF(AND(COUNT($U$4:$U6)=BP$2,$H6="Hold"),"Hold",NA())</f>
        <v>#N/A</v>
      </c>
      <c r="BQ6" s="55" t="e">
        <f>IF(AND(COUNT($U$4:$U6)=BQ$2,$H6="Hold"),"Hold",NA())</f>
        <v>#N/A</v>
      </c>
      <c r="BR6" s="55" t="e">
        <f>IF(AND(COUNT($U$4:$U6)=BR$2,$H6="Hold"),"Hold",NA())</f>
        <v>#N/A</v>
      </c>
      <c r="BS6" s="55" t="e">
        <f>IF(AND(COUNT($U$4:$U6)=BS$2,$H6="Hold"),"Hold",NA())</f>
        <v>#N/A</v>
      </c>
    </row>
    <row r="7" spans="1:73" s="94" customFormat="1" ht="18.75" customHeight="1" x14ac:dyDescent="0.25">
      <c r="B7" s="22"/>
      <c r="C7" s="95"/>
      <c r="D7" s="9">
        <f t="shared" si="2"/>
        <v>6</v>
      </c>
      <c r="E7" s="10">
        <f t="shared" si="3"/>
        <v>42632</v>
      </c>
      <c r="F7" s="5" t="str">
        <f>IFERROR(IF(COUNT(G$4:G7)=0,"",IF(H7="Hold",F6,IF(ISNUMBER(U7),G7,F6+V7))),"")</f>
        <v/>
      </c>
      <c r="G7" s="13"/>
      <c r="H7" s="27"/>
      <c r="I7" s="17"/>
      <c r="J7" s="93"/>
      <c r="K7" s="34"/>
      <c r="L7" s="158" t="s">
        <v>61</v>
      </c>
      <c r="M7" s="158"/>
      <c r="N7" s="158"/>
      <c r="O7" s="158"/>
      <c r="P7" s="36"/>
      <c r="R7" s="46">
        <v>4</v>
      </c>
      <c r="S7" s="47" t="e">
        <f t="shared" si="0"/>
        <v>#N/A</v>
      </c>
      <c r="T7" s="47" t="s">
        <v>67</v>
      </c>
      <c r="U7" s="52" t="str">
        <f>IF(H7="30 Mins",$N$19,IF(H7="45 Mins",$N$20,IF(H7="60 Mins",$N$21,IF(H7="Alt 1",$N$22,IF(H7="Alt 2",$N$23,IF(H7="Alt 3",$N$24,IF(H7="Alt 4",$N$25,IF(H7="Alt 5",#REF!,IF(H7="Change",V6,"")))))))))</f>
        <v/>
      </c>
      <c r="V7" s="53" t="e">
        <f>IF(COUNT(U$4:U7)=0,NA(),IF(ISNUMBER(U7),U7,V6))</f>
        <v>#N/A</v>
      </c>
      <c r="W7" s="48" t="e">
        <f t="shared" si="1"/>
        <v>#N/A</v>
      </c>
      <c r="X7" s="72" t="str">
        <f>IF(AND(ISNUMBER($S7),COUNT($U$4:$U7)=X$2),$S7,"")</f>
        <v/>
      </c>
      <c r="Y7" s="72" t="str">
        <f>IF(AND(ISNUMBER($S7),COUNT($U$4:$U7)=Y$2),$S7,"")</f>
        <v/>
      </c>
      <c r="Z7" s="72" t="str">
        <f>IF(AND(ISNUMBER($S7),COUNT($U$4:$U7)=Z$2),$S7,"")</f>
        <v/>
      </c>
      <c r="AA7" s="72" t="str">
        <f>IF(AND(ISNUMBER($S7),COUNT($U$4:$U7)=AA$2),$S7,"")</f>
        <v/>
      </c>
      <c r="AB7" s="72" t="str">
        <f>IF(AND(ISNUMBER($S7),COUNT($U$4:$U7)=AB$2),$S7,"")</f>
        <v/>
      </c>
      <c r="AC7" s="72" t="str">
        <f>IF(AND(ISNUMBER($S7),COUNT($U$4:$U7)=AC$2),$S7,"")</f>
        <v/>
      </c>
      <c r="AD7" s="72" t="str">
        <f>IF(AND(ISNUMBER($S7),COUNT($U$4:$U7)=AD$2),$S7,"")</f>
        <v/>
      </c>
      <c r="AE7" s="72" t="str">
        <f>IF(AND(ISNUMBER($S7),COUNT($U$4:$U7)=AE$2),$S7,"")</f>
        <v/>
      </c>
      <c r="AF7" s="72" t="str">
        <f>IF(AND(ISNUMBER($S7),COUNT($U$4:$U7)=AF$2),$S7,"")</f>
        <v/>
      </c>
      <c r="AG7" s="72" t="str">
        <f>IF(AND(ISNUMBER($S7),COUNT($U$4:$U7)=AG$2),$S7,"")</f>
        <v/>
      </c>
      <c r="AH7" s="72" t="str">
        <f>IF(AND(ISNUMBER($S7),COUNT($U$4:$U7)=AH$2),$S7,"")</f>
        <v/>
      </c>
      <c r="AI7" s="72" t="str">
        <f>IF(AND(ISNUMBER($S7),COUNT($U$4:$U7)=AI$2),$S7,"")</f>
        <v/>
      </c>
      <c r="AJ7" s="51" t="e">
        <f>IFERROR(IF(COUNT($U$4:$U7)&lt;&gt;AJ$2,NA(),SLOPE(X$4:X$26,$R$4:$R$26)*($R7-COUNTIF(BH$4:BH7,"Hold"))+INTERCEPT(X$4:X$26,$R$4:$R$26)),NA())</f>
        <v>#N/A</v>
      </c>
      <c r="AK7" s="51" t="e">
        <f>IFERROR(IF(COUNT($U$4:$U7)&lt;&gt;AK$2,NA(),SLOPE(Y$4:Y$26,$R$4:$R$26)*($R7-COUNTIF(BI$4:BI7,"Hold"))+INTERCEPT(Y$4:Y$26,$R$4:$R$26)),NA())</f>
        <v>#N/A</v>
      </c>
      <c r="AL7" s="51" t="e">
        <f>IFERROR(IF(COUNT($U$4:$U7)&lt;&gt;AL$2,NA(),SLOPE(Z$4:Z$26,$R$4:$R$26)*($R7-COUNTIF(BJ$4:BJ7,"Hold"))+INTERCEPT(Z$4:Z$26,$R$4:$R$26)),NA())</f>
        <v>#N/A</v>
      </c>
      <c r="AM7" s="51" t="e">
        <f>IFERROR(IF(COUNT($U$4:$U7)&lt;&gt;AM$2,NA(),SLOPE(AA$4:AA$26,$R$4:$R$26)*($R7-COUNTIF(BK$4:BK7,"Hold"))+INTERCEPT(AA$4:AA$26,$R$4:$R$26)),NA())</f>
        <v>#N/A</v>
      </c>
      <c r="AN7" s="51" t="e">
        <f>IFERROR(IF(COUNT($U$4:$U7)&lt;&gt;AN$2,NA(),SLOPE(AB$4:AB$26,$R$4:$R$26)*($R7-COUNTIF(BL$4:BL7,"Hold"))+INTERCEPT(AB$4:AB$26,$R$4:$R$26)),NA())</f>
        <v>#N/A</v>
      </c>
      <c r="AO7" s="51" t="e">
        <f>IFERROR(IF(COUNT($U$4:$U7)&lt;&gt;AO$2,NA(),SLOPE(AC$4:AC$26,$R$4:$R$26)*($R7-COUNTIF(BM$4:BM7,"Hold"))+INTERCEPT(AC$4:AC$26,$R$4:$R$26)),NA())</f>
        <v>#N/A</v>
      </c>
      <c r="AP7" s="51" t="e">
        <f>IFERROR(IF(COUNT($U$4:$U7)&lt;&gt;AP$2,NA(),SLOPE(AD$4:AD$26,$R$4:$R$26)*($R7-COUNTIF(BN$4:BN7,"Hold"))+INTERCEPT(AD$4:AD$26,$R$4:$R$26)),NA())</f>
        <v>#N/A</v>
      </c>
      <c r="AQ7" s="51" t="e">
        <f>IFERROR(IF(COUNT($U$4:$U7)&lt;&gt;AQ$2,NA(),SLOPE(AE$4:AE$26,$R$4:$R$26)*($R7-COUNTIF(BO$4:BO7,"Hold"))+INTERCEPT(AE$4:AE$26,$R$4:$R$26)),NA())</f>
        <v>#N/A</v>
      </c>
      <c r="AR7" s="51" t="e">
        <f>IFERROR(IF(COUNT($U$4:$U7)&lt;&gt;AR$2,NA(),SLOPE(AF$4:AF$26,$R$4:$R$26)*($R7-COUNTIF(BP$4:BP7,"Hold"))+INTERCEPT(AF$4:AF$26,$R$4:$R$26)),NA())</f>
        <v>#N/A</v>
      </c>
      <c r="AS7" s="51" t="e">
        <f>IFERROR(IF(COUNT($U$4:$U7)&lt;&gt;AS$2,NA(),SLOPE(AG$4:AG$26,$R$4:$R$26)*($R7-COUNTIF(BQ$4:BQ7,"Hold"))+INTERCEPT(AG$4:AG$26,$R$4:$R$26)),NA())</f>
        <v>#N/A</v>
      </c>
      <c r="AT7" s="51" t="e">
        <f>IFERROR(IF(COUNT($U$4:$U7)&lt;&gt;AT$2,NA(),SLOPE(AH$4:AH$26,$R$4:$R$26)*($R7-COUNTIF(BR$4:BR7,"Hold"))+INTERCEPT(AH$4:AH$26,$R$4:$R$26)),NA())</f>
        <v>#N/A</v>
      </c>
      <c r="AU7" s="51" t="e">
        <f>IFERROR(IF(COUNT($U$4:$U7)&lt;&gt;AU$2,NA(),SLOPE(AI$4:AI$26,$R$4:$R$26)*($R7-COUNTIF(BS$4:BS7,"Hold"))+INTERCEPT(AI$4:AI$26,$R$4:$R$26)),NA())</f>
        <v>#N/A</v>
      </c>
      <c r="AV7" s="57" t="e">
        <f>IF(AND(ISNUMBER($U7),COUNT($U$4:$U7)=AV$2),$G7,IF($H7="Hold",AV6,IF(COUNT($U$4:$U7)=AV$2,$V7+AV6,NA())))</f>
        <v>#N/A</v>
      </c>
      <c r="AW7" s="57" t="e">
        <f>IF(AND(ISNUMBER($U7),COUNT($U$4:$U7)=AW$2),$G7,IF($H7="Hold",AW6,IF(COUNT($U$4:$U7)=AW$2,$V7+AW6,NA())))</f>
        <v>#N/A</v>
      </c>
      <c r="AX7" s="57" t="e">
        <f>IF(AND(ISNUMBER($U7),COUNT($U$4:$U7)=AX$2),$G7,IF($H7="Hold",AX6,IF(COUNT($U$4:$U7)=AX$2,$V7+AX6,NA())))</f>
        <v>#N/A</v>
      </c>
      <c r="AY7" s="57" t="e">
        <f>IF(AND(ISNUMBER($U7),COUNT($U$4:$U7)=AY$2),$G7,IF($H7="Hold",AY6,IF(COUNT($U$4:$U7)=AY$2,$V7+AY6,NA())))</f>
        <v>#N/A</v>
      </c>
      <c r="AZ7" s="57" t="e">
        <f>IF(AND(ISNUMBER($U7),COUNT($U$4:$U7)=AZ$2),$G7,IF($H7="Hold",AZ6,IF(COUNT($U$4:$U7)=AZ$2,$V7+AZ6,NA())))</f>
        <v>#N/A</v>
      </c>
      <c r="BA7" s="57" t="e">
        <f>IF(AND(ISNUMBER($U7),COUNT($U$4:$U7)=BA$2),$G7,IF($H7="Hold",BA6,IF(COUNT($U$4:$U7)=BA$2,$V7+BA6,NA())))</f>
        <v>#N/A</v>
      </c>
      <c r="BB7" s="57" t="e">
        <f>IF(AND(ISNUMBER($U7),COUNT($U$4:$U7)=BB$2),$G7,IF($H7="Hold",BB6,IF(COUNT($U$4:$U7)=BB$2,$V7+BB6,NA())))</f>
        <v>#N/A</v>
      </c>
      <c r="BC7" s="57" t="e">
        <f>IF(AND(ISNUMBER($U7),COUNT($U$4:$U7)=BC$2),$G7,IF($H7="Hold",BC6,IF(COUNT($U$4:$U7)=BC$2,$V7+BC6,NA())))</f>
        <v>#N/A</v>
      </c>
      <c r="BD7" s="57" t="e">
        <f>IF(AND(ISNUMBER($U7),COUNT($U$4:$U7)=BD$2),$G7,IF($H7="Hold",BD6,IF(COUNT($U$4:$U7)=BD$2,$V7+BD6,NA())))</f>
        <v>#N/A</v>
      </c>
      <c r="BE7" s="57" t="e">
        <f>IF(AND(ISNUMBER($U7),COUNT($U$4:$U7)=BE$2),$G7,IF($H7="Hold",BE6,IF(COUNT($U$4:$U7)=BE$2,$V7+BE6,NA())))</f>
        <v>#N/A</v>
      </c>
      <c r="BF7" s="57" t="e">
        <f>IF(AND(ISNUMBER($U7),COUNT($U$4:$U7)=BF$2),$G7,IF($H7="Hold",BF6,IF(COUNT($U$4:$U7)=BF$2,$V7+BF6,NA())))</f>
        <v>#N/A</v>
      </c>
      <c r="BG7" s="57" t="e">
        <f>IF(AND(ISNUMBER($U7),COUNT($U$4:$U7)=BG$2),$G7,IF($H7="Hold",BG6,IF(COUNT($U$4:$U7)=BG$2,$V7+BG6,NA())))</f>
        <v>#N/A</v>
      </c>
      <c r="BH7" s="55" t="e">
        <f>IF(AND(COUNT($U$4:$U7)=BH$2,$H7="Hold"),"Hold",NA())</f>
        <v>#N/A</v>
      </c>
      <c r="BI7" s="55" t="e">
        <f>IF(AND(COUNT($U$4:$U7)=BI$2,$H7="Hold"),"Hold",NA())</f>
        <v>#N/A</v>
      </c>
      <c r="BJ7" s="55" t="e">
        <f>IF(AND(COUNT($U$4:$U7)=BJ$2,$H7="Hold"),"Hold",NA())</f>
        <v>#N/A</v>
      </c>
      <c r="BK7" s="55" t="e">
        <f>IF(AND(COUNT($U$4:$U7)=BK$2,$H7="Hold"),"Hold",NA())</f>
        <v>#N/A</v>
      </c>
      <c r="BL7" s="55" t="e">
        <f>IF(AND(COUNT($U$4:$U7)=BL$2,$H7="Hold"),"Hold",NA())</f>
        <v>#N/A</v>
      </c>
      <c r="BM7" s="55" t="e">
        <f>IF(AND(COUNT($U$4:$U7)=BM$2,$H7="Hold"),"Hold",NA())</f>
        <v>#N/A</v>
      </c>
      <c r="BN7" s="55" t="e">
        <f>IF(AND(COUNT($U$4:$U7)=BN$2,$H7="Hold"),"Hold",NA())</f>
        <v>#N/A</v>
      </c>
      <c r="BO7" s="55" t="e">
        <f>IF(AND(COUNT($U$4:$U7)=BO$2,$H7="Hold"),"Hold",NA())</f>
        <v>#N/A</v>
      </c>
      <c r="BP7" s="55" t="e">
        <f>IF(AND(COUNT($U$4:$U7)=BP$2,$H7="Hold"),"Hold",NA())</f>
        <v>#N/A</v>
      </c>
      <c r="BQ7" s="55" t="e">
        <f>IF(AND(COUNT($U$4:$U7)=BQ$2,$H7="Hold"),"Hold",NA())</f>
        <v>#N/A</v>
      </c>
      <c r="BR7" s="55" t="e">
        <f>IF(AND(COUNT($U$4:$U7)=BR$2,$H7="Hold"),"Hold",NA())</f>
        <v>#N/A</v>
      </c>
      <c r="BS7" s="55" t="e">
        <f>IF(AND(COUNT($U$4:$U7)=BS$2,$H7="Hold"),"Hold",NA())</f>
        <v>#N/A</v>
      </c>
    </row>
    <row r="8" spans="1:73" s="96" customFormat="1" ht="18.75" customHeight="1" thickBot="1" x14ac:dyDescent="0.3">
      <c r="B8" s="23"/>
      <c r="C8" s="95"/>
      <c r="D8" s="9">
        <f t="shared" si="2"/>
        <v>8</v>
      </c>
      <c r="E8" s="10">
        <f t="shared" si="3"/>
        <v>42646</v>
      </c>
      <c r="F8" s="5" t="str">
        <f>IFERROR(IF(COUNT(G$4:G8)=0,"",IF(H8="Hold",F7,IF(ISNUMBER(U8),G8,F7+V8))),"")</f>
        <v/>
      </c>
      <c r="G8" s="13"/>
      <c r="H8" s="27"/>
      <c r="I8" s="17"/>
      <c r="J8" s="93"/>
      <c r="K8" s="34"/>
      <c r="L8" s="143" t="s">
        <v>56</v>
      </c>
      <c r="M8" s="143"/>
      <c r="N8" s="147"/>
      <c r="O8" s="147"/>
      <c r="P8" s="37"/>
      <c r="R8" s="46">
        <v>5</v>
      </c>
      <c r="S8" s="47" t="e">
        <f t="shared" si="0"/>
        <v>#N/A</v>
      </c>
      <c r="T8" s="47" t="str">
        <f>IFERROR(IF(L22="Alternate 1","Alt 1",L22),"Alt 1")</f>
        <v>Alt 1</v>
      </c>
      <c r="U8" s="52" t="str">
        <f>IF(H8="30 Mins",$N$19,IF(H8="45 Mins",$N$20,IF(H8="60 Mins",$N$21,IF(H8="Alt 1",$N$22,IF(H8="Alt 2",$N$23,IF(H8="Alt 3",$N$24,IF(H8="Alt 4",$N$25,IF(H8="Alt 5",#REF!,IF(H8="Change",V7,"")))))))))</f>
        <v/>
      </c>
      <c r="V8" s="53" t="e">
        <f>IF(COUNT(U$4:U8)=0,NA(),IF(ISNUMBER(U8),U8,V7))</f>
        <v>#N/A</v>
      </c>
      <c r="W8" s="48" t="e">
        <f t="shared" si="1"/>
        <v>#N/A</v>
      </c>
      <c r="X8" s="72" t="str">
        <f>IF(AND(ISNUMBER($S8),COUNT($U$4:$U8)=X$2),$S8,"")</f>
        <v/>
      </c>
      <c r="Y8" s="72" t="str">
        <f>IF(AND(ISNUMBER($S8),COUNT($U$4:$U8)=Y$2),$S8,"")</f>
        <v/>
      </c>
      <c r="Z8" s="72" t="str">
        <f>IF(AND(ISNUMBER($S8),COUNT($U$4:$U8)=Z$2),$S8,"")</f>
        <v/>
      </c>
      <c r="AA8" s="72" t="str">
        <f>IF(AND(ISNUMBER($S8),COUNT($U$4:$U8)=AA$2),$S8,"")</f>
        <v/>
      </c>
      <c r="AB8" s="72" t="str">
        <f>IF(AND(ISNUMBER($S8),COUNT($U$4:$U8)=AB$2),$S8,"")</f>
        <v/>
      </c>
      <c r="AC8" s="72" t="str">
        <f>IF(AND(ISNUMBER($S8),COUNT($U$4:$U8)=AC$2),$S8,"")</f>
        <v/>
      </c>
      <c r="AD8" s="72" t="str">
        <f>IF(AND(ISNUMBER($S8),COUNT($U$4:$U8)=AD$2),$S8,"")</f>
        <v/>
      </c>
      <c r="AE8" s="72" t="str">
        <f>IF(AND(ISNUMBER($S8),COUNT($U$4:$U8)=AE$2),$S8,"")</f>
        <v/>
      </c>
      <c r="AF8" s="72" t="str">
        <f>IF(AND(ISNUMBER($S8),COUNT($U$4:$U8)=AF$2),$S8,"")</f>
        <v/>
      </c>
      <c r="AG8" s="72" t="str">
        <f>IF(AND(ISNUMBER($S8),COUNT($U$4:$U8)=AG$2),$S8,"")</f>
        <v/>
      </c>
      <c r="AH8" s="72" t="str">
        <f>IF(AND(ISNUMBER($S8),COUNT($U$4:$U8)=AH$2),$S8,"")</f>
        <v/>
      </c>
      <c r="AI8" s="72" t="str">
        <f>IF(AND(ISNUMBER($S8),COUNT($U$4:$U8)=AI$2),$S8,"")</f>
        <v/>
      </c>
      <c r="AJ8" s="51" t="e">
        <f>IFERROR(IF(COUNT($U$4:$U8)&lt;&gt;AJ$2,NA(),SLOPE(X$4:X$26,$R$4:$R$26)*($R8-COUNTIF(BH$4:BH8,"Hold"))+INTERCEPT(X$4:X$26,$R$4:$R$26)),NA())</f>
        <v>#N/A</v>
      </c>
      <c r="AK8" s="51" t="e">
        <f>IFERROR(IF(COUNT($U$4:$U8)&lt;&gt;AK$2,NA(),SLOPE(Y$4:Y$26,$R$4:$R$26)*($R8-COUNTIF(BI$4:BI8,"Hold"))+INTERCEPT(Y$4:Y$26,$R$4:$R$26)),NA())</f>
        <v>#N/A</v>
      </c>
      <c r="AL8" s="51" t="e">
        <f>IFERROR(IF(COUNT($U$4:$U8)&lt;&gt;AL$2,NA(),SLOPE(Z$4:Z$26,$R$4:$R$26)*($R8-COUNTIF(BJ$4:BJ8,"Hold"))+INTERCEPT(Z$4:Z$26,$R$4:$R$26)),NA())</f>
        <v>#N/A</v>
      </c>
      <c r="AM8" s="51" t="e">
        <f>IFERROR(IF(COUNT($U$4:$U8)&lt;&gt;AM$2,NA(),SLOPE(AA$4:AA$26,$R$4:$R$26)*($R8-COUNTIF(BK$4:BK8,"Hold"))+INTERCEPT(AA$4:AA$26,$R$4:$R$26)),NA())</f>
        <v>#N/A</v>
      </c>
      <c r="AN8" s="51" t="e">
        <f>IFERROR(IF(COUNT($U$4:$U8)&lt;&gt;AN$2,NA(),SLOPE(AB$4:AB$26,$R$4:$R$26)*($R8-COUNTIF(BL$4:BL8,"Hold"))+INTERCEPT(AB$4:AB$26,$R$4:$R$26)),NA())</f>
        <v>#N/A</v>
      </c>
      <c r="AO8" s="51" t="e">
        <f>IFERROR(IF(COUNT($U$4:$U8)&lt;&gt;AO$2,NA(),SLOPE(AC$4:AC$26,$R$4:$R$26)*($R8-COUNTIF(BM$4:BM8,"Hold"))+INTERCEPT(AC$4:AC$26,$R$4:$R$26)),NA())</f>
        <v>#N/A</v>
      </c>
      <c r="AP8" s="51" t="e">
        <f>IFERROR(IF(COUNT($U$4:$U8)&lt;&gt;AP$2,NA(),SLOPE(AD$4:AD$26,$R$4:$R$26)*($R8-COUNTIF(BN$4:BN8,"Hold"))+INTERCEPT(AD$4:AD$26,$R$4:$R$26)),NA())</f>
        <v>#N/A</v>
      </c>
      <c r="AQ8" s="51" t="e">
        <f>IFERROR(IF(COUNT($U$4:$U8)&lt;&gt;AQ$2,NA(),SLOPE(AE$4:AE$26,$R$4:$R$26)*($R8-COUNTIF(BO$4:BO8,"Hold"))+INTERCEPT(AE$4:AE$26,$R$4:$R$26)),NA())</f>
        <v>#N/A</v>
      </c>
      <c r="AR8" s="51" t="e">
        <f>IFERROR(IF(COUNT($U$4:$U8)&lt;&gt;AR$2,NA(),SLOPE(AF$4:AF$26,$R$4:$R$26)*($R8-COUNTIF(BP$4:BP8,"Hold"))+INTERCEPT(AF$4:AF$26,$R$4:$R$26)),NA())</f>
        <v>#N/A</v>
      </c>
      <c r="AS8" s="51" t="e">
        <f>IFERROR(IF(COUNT($U$4:$U8)&lt;&gt;AS$2,NA(),SLOPE(AG$4:AG$26,$R$4:$R$26)*($R8-COUNTIF(BQ$4:BQ8,"Hold"))+INTERCEPT(AG$4:AG$26,$R$4:$R$26)),NA())</f>
        <v>#N/A</v>
      </c>
      <c r="AT8" s="51" t="e">
        <f>IFERROR(IF(COUNT($U$4:$U8)&lt;&gt;AT$2,NA(),SLOPE(AH$4:AH$26,$R$4:$R$26)*($R8-COUNTIF(BR$4:BR8,"Hold"))+INTERCEPT(AH$4:AH$26,$R$4:$R$26)),NA())</f>
        <v>#N/A</v>
      </c>
      <c r="AU8" s="51" t="e">
        <f>IFERROR(IF(COUNT($U$4:$U8)&lt;&gt;AU$2,NA(),SLOPE(AI$4:AI$26,$R$4:$R$26)*($R8-COUNTIF(BS$4:BS8,"Hold"))+INTERCEPT(AI$4:AI$26,$R$4:$R$26)),NA())</f>
        <v>#N/A</v>
      </c>
      <c r="AV8" s="57" t="e">
        <f>IF(AND(ISNUMBER($U8),COUNT($U$4:$U8)=AV$2),$G8,IF($H8="Hold",AV7,IF(COUNT($U$4:$U8)=AV$2,$V8+AV7,NA())))</f>
        <v>#N/A</v>
      </c>
      <c r="AW8" s="57" t="e">
        <f>IF(AND(ISNUMBER($U8),COUNT($U$4:$U8)=AW$2),$G8,IF($H8="Hold",AW7,IF(COUNT($U$4:$U8)=AW$2,$V8+AW7,NA())))</f>
        <v>#N/A</v>
      </c>
      <c r="AX8" s="57" t="e">
        <f>IF(AND(ISNUMBER($U8),COUNT($U$4:$U8)=AX$2),$G8,IF($H8="Hold",AX7,IF(COUNT($U$4:$U8)=AX$2,$V8+AX7,NA())))</f>
        <v>#N/A</v>
      </c>
      <c r="AY8" s="57" t="e">
        <f>IF(AND(ISNUMBER($U8),COUNT($U$4:$U8)=AY$2),$G8,IF($H8="Hold",AY7,IF(COUNT($U$4:$U8)=AY$2,$V8+AY7,NA())))</f>
        <v>#N/A</v>
      </c>
      <c r="AZ8" s="57" t="e">
        <f>IF(AND(ISNUMBER($U8),COUNT($U$4:$U8)=AZ$2),$G8,IF($H8="Hold",AZ7,IF(COUNT($U$4:$U8)=AZ$2,$V8+AZ7,NA())))</f>
        <v>#N/A</v>
      </c>
      <c r="BA8" s="57" t="e">
        <f>IF(AND(ISNUMBER($U8),COUNT($U$4:$U8)=BA$2),$G8,IF($H8="Hold",BA7,IF(COUNT($U$4:$U8)=BA$2,$V8+BA7,NA())))</f>
        <v>#N/A</v>
      </c>
      <c r="BB8" s="57" t="e">
        <f>IF(AND(ISNUMBER($U8),COUNT($U$4:$U8)=BB$2),$G8,IF($H8="Hold",BB7,IF(COUNT($U$4:$U8)=BB$2,$V8+BB7,NA())))</f>
        <v>#N/A</v>
      </c>
      <c r="BC8" s="57" t="e">
        <f>IF(AND(ISNUMBER($U8),COUNT($U$4:$U8)=BC$2),$G8,IF($H8="Hold",BC7,IF(COUNT($U$4:$U8)=BC$2,$V8+BC7,NA())))</f>
        <v>#N/A</v>
      </c>
      <c r="BD8" s="57" t="e">
        <f>IF(AND(ISNUMBER($U8),COUNT($U$4:$U8)=BD$2),$G8,IF($H8="Hold",BD7,IF(COUNT($U$4:$U8)=BD$2,$V8+BD7,NA())))</f>
        <v>#N/A</v>
      </c>
      <c r="BE8" s="57" t="e">
        <f>IF(AND(ISNUMBER($U8),COUNT($U$4:$U8)=BE$2),$G8,IF($H8="Hold",BE7,IF(COUNT($U$4:$U8)=BE$2,$V8+BE7,NA())))</f>
        <v>#N/A</v>
      </c>
      <c r="BF8" s="57" t="e">
        <f>IF(AND(ISNUMBER($U8),COUNT($U$4:$U8)=BF$2),$G8,IF($H8="Hold",BF7,IF(COUNT($U$4:$U8)=BF$2,$V8+BF7,NA())))</f>
        <v>#N/A</v>
      </c>
      <c r="BG8" s="57" t="e">
        <f>IF(AND(ISNUMBER($U8),COUNT($U$4:$U8)=BG$2),$G8,IF($H8="Hold",BG7,IF(COUNT($U$4:$U8)=BG$2,$V8+BG7,NA())))</f>
        <v>#N/A</v>
      </c>
      <c r="BH8" s="55" t="e">
        <f>IF(AND(COUNT($U$4:$U8)=BH$2,$H8="Hold"),"Hold",NA())</f>
        <v>#N/A</v>
      </c>
      <c r="BI8" s="55" t="e">
        <f>IF(AND(COUNT($U$4:$U8)=BI$2,$H8="Hold"),"Hold",NA())</f>
        <v>#N/A</v>
      </c>
      <c r="BJ8" s="55" t="e">
        <f>IF(AND(COUNT($U$4:$U8)=BJ$2,$H8="Hold"),"Hold",NA())</f>
        <v>#N/A</v>
      </c>
      <c r="BK8" s="55" t="e">
        <f>IF(AND(COUNT($U$4:$U8)=BK$2,$H8="Hold"),"Hold",NA())</f>
        <v>#N/A</v>
      </c>
      <c r="BL8" s="55" t="e">
        <f>IF(AND(COUNT($U$4:$U8)=BL$2,$H8="Hold"),"Hold",NA())</f>
        <v>#N/A</v>
      </c>
      <c r="BM8" s="55" t="e">
        <f>IF(AND(COUNT($U$4:$U8)=BM$2,$H8="Hold"),"Hold",NA())</f>
        <v>#N/A</v>
      </c>
      <c r="BN8" s="55" t="e">
        <f>IF(AND(COUNT($U$4:$U8)=BN$2,$H8="Hold"),"Hold",NA())</f>
        <v>#N/A</v>
      </c>
      <c r="BO8" s="55" t="e">
        <f>IF(AND(COUNT($U$4:$U8)=BO$2,$H8="Hold"),"Hold",NA())</f>
        <v>#N/A</v>
      </c>
      <c r="BP8" s="55" t="e">
        <f>IF(AND(COUNT($U$4:$U8)=BP$2,$H8="Hold"),"Hold",NA())</f>
        <v>#N/A</v>
      </c>
      <c r="BQ8" s="55" t="e">
        <f>IF(AND(COUNT($U$4:$U8)=BQ$2,$H8="Hold"),"Hold",NA())</f>
        <v>#N/A</v>
      </c>
      <c r="BR8" s="55" t="e">
        <f>IF(AND(COUNT($U$4:$U8)=BR$2,$H8="Hold"),"Hold",NA())</f>
        <v>#N/A</v>
      </c>
      <c r="BS8" s="55" t="e">
        <f>IF(AND(COUNT($U$4:$U8)=BS$2,$H8="Hold"),"Hold",NA())</f>
        <v>#N/A</v>
      </c>
    </row>
    <row r="9" spans="1:73" s="96" customFormat="1" ht="18.75" customHeight="1" thickTop="1" x14ac:dyDescent="0.25">
      <c r="B9" s="23"/>
      <c r="C9" s="95"/>
      <c r="D9" s="9">
        <f t="shared" si="2"/>
        <v>10</v>
      </c>
      <c r="E9" s="10">
        <f t="shared" si="3"/>
        <v>42660</v>
      </c>
      <c r="F9" s="5" t="str">
        <f>IFERROR(IF(COUNT(G$4:G9)=0,"",IF(H9="Hold",F8,IF(ISNUMBER(U9),G9,F8+V9))),"")</f>
        <v/>
      </c>
      <c r="G9" s="13"/>
      <c r="H9" s="27"/>
      <c r="I9" s="17"/>
      <c r="J9" s="93"/>
      <c r="K9" s="34"/>
      <c r="L9" s="148" t="s">
        <v>63</v>
      </c>
      <c r="M9" s="148"/>
      <c r="N9" s="24"/>
      <c r="O9" s="76"/>
      <c r="P9" s="37"/>
      <c r="R9" s="46">
        <v>6</v>
      </c>
      <c r="S9" s="47" t="e">
        <f t="shared" si="0"/>
        <v>#N/A</v>
      </c>
      <c r="T9" s="47" t="str">
        <f>IFERROR(IF(L23="Alternate 2","Alt 2",L23),"Alt 2")</f>
        <v>Alt 2</v>
      </c>
      <c r="U9" s="52" t="str">
        <f>IF(H9="30 Mins",$N$19,IF(H9="45 Mins",$N$20,IF(H9="60 Mins",$N$21,IF(H9="Alt 1",$N$22,IF(H9="Alt 2",$N$23,IF(H9="Alt 3",$N$24,IF(H9="Alt 4",$N$25,IF(H9="Alt 5",#REF!,IF(H9="Change",V8,"")))))))))</f>
        <v/>
      </c>
      <c r="V9" s="53" t="e">
        <f>IF(COUNT(U$4:U9)=0,NA(),IF(ISNUMBER(U9),U9,V8))</f>
        <v>#N/A</v>
      </c>
      <c r="W9" s="48" t="e">
        <f t="shared" si="1"/>
        <v>#N/A</v>
      </c>
      <c r="X9" s="72" t="str">
        <f>IF(AND(ISNUMBER($S9),COUNT($U$4:$U9)=X$2),$S9,"")</f>
        <v/>
      </c>
      <c r="Y9" s="72" t="str">
        <f>IF(AND(ISNUMBER($S9),COUNT($U$4:$U9)=Y$2),$S9,"")</f>
        <v/>
      </c>
      <c r="Z9" s="72" t="str">
        <f>IF(AND(ISNUMBER($S9),COUNT($U$4:$U9)=Z$2),$S9,"")</f>
        <v/>
      </c>
      <c r="AA9" s="72" t="str">
        <f>IF(AND(ISNUMBER($S9),COUNT($U$4:$U9)=AA$2),$S9,"")</f>
        <v/>
      </c>
      <c r="AB9" s="72" t="str">
        <f>IF(AND(ISNUMBER($S9),COUNT($U$4:$U9)=AB$2),$S9,"")</f>
        <v/>
      </c>
      <c r="AC9" s="72" t="str">
        <f>IF(AND(ISNUMBER($S9),COUNT($U$4:$U9)=AC$2),$S9,"")</f>
        <v/>
      </c>
      <c r="AD9" s="72" t="str">
        <f>IF(AND(ISNUMBER($S9),COUNT($U$4:$U9)=AD$2),$S9,"")</f>
        <v/>
      </c>
      <c r="AE9" s="72" t="str">
        <f>IF(AND(ISNUMBER($S9),COUNT($U$4:$U9)=AE$2),$S9,"")</f>
        <v/>
      </c>
      <c r="AF9" s="72" t="str">
        <f>IF(AND(ISNUMBER($S9),COUNT($U$4:$U9)=AF$2),$S9,"")</f>
        <v/>
      </c>
      <c r="AG9" s="72" t="str">
        <f>IF(AND(ISNUMBER($S9),COUNT($U$4:$U9)=AG$2),$S9,"")</f>
        <v/>
      </c>
      <c r="AH9" s="72" t="str">
        <f>IF(AND(ISNUMBER($S9),COUNT($U$4:$U9)=AH$2),$S9,"")</f>
        <v/>
      </c>
      <c r="AI9" s="72" t="str">
        <f>IF(AND(ISNUMBER($S9),COUNT($U$4:$U9)=AI$2),$S9,"")</f>
        <v/>
      </c>
      <c r="AJ9" s="51" t="e">
        <f>IFERROR(IF(COUNT($U$4:$U9)&lt;&gt;AJ$2,NA(),SLOPE(X$4:X$26,$R$4:$R$26)*($R9-COUNTIF(BH$4:BH9,"Hold"))+INTERCEPT(X$4:X$26,$R$4:$R$26)),NA())</f>
        <v>#N/A</v>
      </c>
      <c r="AK9" s="51" t="e">
        <f>IFERROR(IF(COUNT($U$4:$U9)&lt;&gt;AK$2,NA(),SLOPE(Y$4:Y$26,$R$4:$R$26)*($R9-COUNTIF(BI$4:BI9,"Hold"))+INTERCEPT(Y$4:Y$26,$R$4:$R$26)),NA())</f>
        <v>#N/A</v>
      </c>
      <c r="AL9" s="51" t="e">
        <f>IFERROR(IF(COUNT($U$4:$U9)&lt;&gt;AL$2,NA(),SLOPE(Z$4:Z$26,$R$4:$R$26)*($R9-COUNTIF(BJ$4:BJ9,"Hold"))+INTERCEPT(Z$4:Z$26,$R$4:$R$26)),NA())</f>
        <v>#N/A</v>
      </c>
      <c r="AM9" s="51" t="e">
        <f>IFERROR(IF(COUNT($U$4:$U9)&lt;&gt;AM$2,NA(),SLOPE(AA$4:AA$26,$R$4:$R$26)*($R9-COUNTIF(BK$4:BK9,"Hold"))+INTERCEPT(AA$4:AA$26,$R$4:$R$26)),NA())</f>
        <v>#N/A</v>
      </c>
      <c r="AN9" s="51" t="e">
        <f>IFERROR(IF(COUNT($U$4:$U9)&lt;&gt;AN$2,NA(),SLOPE(AB$4:AB$26,$R$4:$R$26)*($R9-COUNTIF(BL$4:BL9,"Hold"))+INTERCEPT(AB$4:AB$26,$R$4:$R$26)),NA())</f>
        <v>#N/A</v>
      </c>
      <c r="AO9" s="51" t="e">
        <f>IFERROR(IF(COUNT($U$4:$U9)&lt;&gt;AO$2,NA(),SLOPE(AC$4:AC$26,$R$4:$R$26)*($R9-COUNTIF(BM$4:BM9,"Hold"))+INTERCEPT(AC$4:AC$26,$R$4:$R$26)),NA())</f>
        <v>#N/A</v>
      </c>
      <c r="AP9" s="51" t="e">
        <f>IFERROR(IF(COUNT($U$4:$U9)&lt;&gt;AP$2,NA(),SLOPE(AD$4:AD$26,$R$4:$R$26)*($R9-COUNTIF(BN$4:BN9,"Hold"))+INTERCEPT(AD$4:AD$26,$R$4:$R$26)),NA())</f>
        <v>#N/A</v>
      </c>
      <c r="AQ9" s="51" t="e">
        <f>IFERROR(IF(COUNT($U$4:$U9)&lt;&gt;AQ$2,NA(),SLOPE(AE$4:AE$26,$R$4:$R$26)*($R9-COUNTIF(BO$4:BO9,"Hold"))+INTERCEPT(AE$4:AE$26,$R$4:$R$26)),NA())</f>
        <v>#N/A</v>
      </c>
      <c r="AR9" s="51" t="e">
        <f>IFERROR(IF(COUNT($U$4:$U9)&lt;&gt;AR$2,NA(),SLOPE(AF$4:AF$26,$R$4:$R$26)*($R9-COUNTIF(BP$4:BP9,"Hold"))+INTERCEPT(AF$4:AF$26,$R$4:$R$26)),NA())</f>
        <v>#N/A</v>
      </c>
      <c r="AS9" s="51" t="e">
        <f>IFERROR(IF(COUNT($U$4:$U9)&lt;&gt;AS$2,NA(),SLOPE(AG$4:AG$26,$R$4:$R$26)*($R9-COUNTIF(BQ$4:BQ9,"Hold"))+INTERCEPT(AG$4:AG$26,$R$4:$R$26)),NA())</f>
        <v>#N/A</v>
      </c>
      <c r="AT9" s="51" t="e">
        <f>IFERROR(IF(COUNT($U$4:$U9)&lt;&gt;AT$2,NA(),SLOPE(AH$4:AH$26,$R$4:$R$26)*($R9-COUNTIF(BR$4:BR9,"Hold"))+INTERCEPT(AH$4:AH$26,$R$4:$R$26)),NA())</f>
        <v>#N/A</v>
      </c>
      <c r="AU9" s="51" t="e">
        <f>IFERROR(IF(COUNT($U$4:$U9)&lt;&gt;AU$2,NA(),SLOPE(AI$4:AI$26,$R$4:$R$26)*($R9-COUNTIF(BS$4:BS9,"Hold"))+INTERCEPT(AI$4:AI$26,$R$4:$R$26)),NA())</f>
        <v>#N/A</v>
      </c>
      <c r="AV9" s="57" t="e">
        <f>IF(AND(ISNUMBER($U9),COUNT($U$4:$U9)=AV$2),$G9,IF($H9="Hold",AV8,IF(COUNT($U$4:$U9)=AV$2,$V9+AV8,NA())))</f>
        <v>#N/A</v>
      </c>
      <c r="AW9" s="57" t="e">
        <f>IF(AND(ISNUMBER($U9),COUNT($U$4:$U9)=AW$2),$G9,IF($H9="Hold",AW8,IF(COUNT($U$4:$U9)=AW$2,$V9+AW8,NA())))</f>
        <v>#N/A</v>
      </c>
      <c r="AX9" s="57" t="e">
        <f>IF(AND(ISNUMBER($U9),COUNT($U$4:$U9)=AX$2),$G9,IF($H9="Hold",AX8,IF(COUNT($U$4:$U9)=AX$2,$V9+AX8,NA())))</f>
        <v>#N/A</v>
      </c>
      <c r="AY9" s="57" t="e">
        <f>IF(AND(ISNUMBER($U9),COUNT($U$4:$U9)=AY$2),$G9,IF($H9="Hold",AY8,IF(COUNT($U$4:$U9)=AY$2,$V9+AY8,NA())))</f>
        <v>#N/A</v>
      </c>
      <c r="AZ9" s="57" t="e">
        <f>IF(AND(ISNUMBER($U9),COUNT($U$4:$U9)=AZ$2),$G9,IF($H9="Hold",AZ8,IF(COUNT($U$4:$U9)=AZ$2,$V9+AZ8,NA())))</f>
        <v>#N/A</v>
      </c>
      <c r="BA9" s="57" t="e">
        <f>IF(AND(ISNUMBER($U9),COUNT($U$4:$U9)=BA$2),$G9,IF($H9="Hold",BA8,IF(COUNT($U$4:$U9)=BA$2,$V9+BA8,NA())))</f>
        <v>#N/A</v>
      </c>
      <c r="BB9" s="57" t="e">
        <f>IF(AND(ISNUMBER($U9),COUNT($U$4:$U9)=BB$2),$G9,IF($H9="Hold",BB8,IF(COUNT($U$4:$U9)=BB$2,$V9+BB8,NA())))</f>
        <v>#N/A</v>
      </c>
      <c r="BC9" s="57" t="e">
        <f>IF(AND(ISNUMBER($U9),COUNT($U$4:$U9)=BC$2),$G9,IF($H9="Hold",BC8,IF(COUNT($U$4:$U9)=BC$2,$V9+BC8,NA())))</f>
        <v>#N/A</v>
      </c>
      <c r="BD9" s="57" t="e">
        <f>IF(AND(ISNUMBER($U9),COUNT($U$4:$U9)=BD$2),$G9,IF($H9="Hold",BD8,IF(COUNT($U$4:$U9)=BD$2,$V9+BD8,NA())))</f>
        <v>#N/A</v>
      </c>
      <c r="BE9" s="57" t="e">
        <f>IF(AND(ISNUMBER($U9),COUNT($U$4:$U9)=BE$2),$G9,IF($H9="Hold",BE8,IF(COUNT($U$4:$U9)=BE$2,$V9+BE8,NA())))</f>
        <v>#N/A</v>
      </c>
      <c r="BF9" s="57" t="e">
        <f>IF(AND(ISNUMBER($U9),COUNT($U$4:$U9)=BF$2),$G9,IF($H9="Hold",BF8,IF(COUNT($U$4:$U9)=BF$2,$V9+BF8,NA())))</f>
        <v>#N/A</v>
      </c>
      <c r="BG9" s="57" t="e">
        <f>IF(AND(ISNUMBER($U9),COUNT($U$4:$U9)=BG$2),$G9,IF($H9="Hold",BG8,IF(COUNT($U$4:$U9)=BG$2,$V9+BG8,NA())))</f>
        <v>#N/A</v>
      </c>
      <c r="BH9" s="55" t="e">
        <f>IF(AND(COUNT($U$4:$U9)=BH$2,$H9="Hold"),"Hold",NA())</f>
        <v>#N/A</v>
      </c>
      <c r="BI9" s="55" t="e">
        <f>IF(AND(COUNT($U$4:$U9)=BI$2,$H9="Hold"),"Hold",NA())</f>
        <v>#N/A</v>
      </c>
      <c r="BJ9" s="55" t="e">
        <f>IF(AND(COUNT($U$4:$U9)=BJ$2,$H9="Hold"),"Hold",NA())</f>
        <v>#N/A</v>
      </c>
      <c r="BK9" s="55" t="e">
        <f>IF(AND(COUNT($U$4:$U9)=BK$2,$H9="Hold"),"Hold",NA())</f>
        <v>#N/A</v>
      </c>
      <c r="BL9" s="55" t="e">
        <f>IF(AND(COUNT($U$4:$U9)=BL$2,$H9="Hold"),"Hold",NA())</f>
        <v>#N/A</v>
      </c>
      <c r="BM9" s="55" t="e">
        <f>IF(AND(COUNT($U$4:$U9)=BM$2,$H9="Hold"),"Hold",NA())</f>
        <v>#N/A</v>
      </c>
      <c r="BN9" s="55" t="e">
        <f>IF(AND(COUNT($U$4:$U9)=BN$2,$H9="Hold"),"Hold",NA())</f>
        <v>#N/A</v>
      </c>
      <c r="BO9" s="55" t="e">
        <f>IF(AND(COUNT($U$4:$U9)=BO$2,$H9="Hold"),"Hold",NA())</f>
        <v>#N/A</v>
      </c>
      <c r="BP9" s="55" t="e">
        <f>IF(AND(COUNT($U$4:$U9)=BP$2,$H9="Hold"),"Hold",NA())</f>
        <v>#N/A</v>
      </c>
      <c r="BQ9" s="55" t="e">
        <f>IF(AND(COUNT($U$4:$U9)=BQ$2,$H9="Hold"),"Hold",NA())</f>
        <v>#N/A</v>
      </c>
      <c r="BR9" s="55" t="e">
        <f>IF(AND(COUNT($U$4:$U9)=BR$2,$H9="Hold"),"Hold",NA())</f>
        <v>#N/A</v>
      </c>
      <c r="BS9" s="55" t="e">
        <f>IF(AND(COUNT($U$4:$U9)=BS$2,$H9="Hold"),"Hold",NA())</f>
        <v>#N/A</v>
      </c>
    </row>
    <row r="10" spans="1:73" s="96" customFormat="1" ht="18.75" customHeight="1" x14ac:dyDescent="0.25">
      <c r="B10" s="23"/>
      <c r="C10" s="95"/>
      <c r="D10" s="9">
        <f t="shared" si="2"/>
        <v>12</v>
      </c>
      <c r="E10" s="10">
        <f t="shared" si="3"/>
        <v>42674</v>
      </c>
      <c r="F10" s="5" t="str">
        <f>IFERROR(IF(COUNT(G$4:G10)=0,"",IF(H10="Hold",F9,IF(ISNUMBER(U10),G10,F9+V10))),"")</f>
        <v/>
      </c>
      <c r="G10" s="13"/>
      <c r="H10" s="27"/>
      <c r="I10" s="17"/>
      <c r="J10" s="93"/>
      <c r="K10" s="34"/>
      <c r="L10" s="38"/>
      <c r="M10" s="38"/>
      <c r="N10" s="38"/>
      <c r="O10" s="38"/>
      <c r="P10" s="37"/>
      <c r="R10" s="46">
        <v>7</v>
      </c>
      <c r="S10" s="47" t="e">
        <f t="shared" si="0"/>
        <v>#N/A</v>
      </c>
      <c r="T10" s="47" t="s">
        <v>68</v>
      </c>
      <c r="U10" s="52" t="str">
        <f>IF(H10="30 Mins",$N$19,IF(H10="45 Mins",$N$20,IF(H10="60 Mins",$N$21,IF(H10="Alt 1",$N$22,IF(H10="Alt 2",$N$23,IF(H10="Alt 3",$N$24,IF(H10="Alt 4",$N$25,IF(H10="Alt 5",#REF!,IF(H10="Change",V9,"")))))))))</f>
        <v/>
      </c>
      <c r="V10" s="53" t="e">
        <f>IF(COUNT(U$4:U10)=0,NA(),IF(ISNUMBER(U10),U10,V9))</f>
        <v>#N/A</v>
      </c>
      <c r="W10" s="48" t="e">
        <f t="shared" si="1"/>
        <v>#N/A</v>
      </c>
      <c r="X10" s="72" t="str">
        <f>IF(AND(ISNUMBER($S10),COUNT($U$4:$U10)=X$2),$S10,"")</f>
        <v/>
      </c>
      <c r="Y10" s="72" t="str">
        <f>IF(AND(ISNUMBER($S10),COUNT($U$4:$U10)=Y$2),$S10,"")</f>
        <v/>
      </c>
      <c r="Z10" s="72" t="str">
        <f>IF(AND(ISNUMBER($S10),COUNT($U$4:$U10)=Z$2),$S10,"")</f>
        <v/>
      </c>
      <c r="AA10" s="72" t="str">
        <f>IF(AND(ISNUMBER($S10),COUNT($U$4:$U10)=AA$2),$S10,"")</f>
        <v/>
      </c>
      <c r="AB10" s="72" t="str">
        <f>IF(AND(ISNUMBER($S10),COUNT($U$4:$U10)=AB$2),$S10,"")</f>
        <v/>
      </c>
      <c r="AC10" s="72" t="str">
        <f>IF(AND(ISNUMBER($S10),COUNT($U$4:$U10)=AC$2),$S10,"")</f>
        <v/>
      </c>
      <c r="AD10" s="72" t="str">
        <f>IF(AND(ISNUMBER($S10),COUNT($U$4:$U10)=AD$2),$S10,"")</f>
        <v/>
      </c>
      <c r="AE10" s="72" t="str">
        <f>IF(AND(ISNUMBER($S10),COUNT($U$4:$U10)=AE$2),$S10,"")</f>
        <v/>
      </c>
      <c r="AF10" s="72" t="str">
        <f>IF(AND(ISNUMBER($S10),COUNT($U$4:$U10)=AF$2),$S10,"")</f>
        <v/>
      </c>
      <c r="AG10" s="72" t="str">
        <f>IF(AND(ISNUMBER($S10),COUNT($U$4:$U10)=AG$2),$S10,"")</f>
        <v/>
      </c>
      <c r="AH10" s="72" t="str">
        <f>IF(AND(ISNUMBER($S10),COUNT($U$4:$U10)=AH$2),$S10,"")</f>
        <v/>
      </c>
      <c r="AI10" s="72" t="str">
        <f>IF(AND(ISNUMBER($S10),COUNT($U$4:$U10)=AI$2),$S10,"")</f>
        <v/>
      </c>
      <c r="AJ10" s="51" t="e">
        <f>IFERROR(IF(COUNT($U$4:$U10)&lt;&gt;AJ$2,NA(),SLOPE(X$4:X$26,$R$4:$R$26)*($R10-COUNTIF(BH$4:BH10,"Hold"))+INTERCEPT(X$4:X$26,$R$4:$R$26)),NA())</f>
        <v>#N/A</v>
      </c>
      <c r="AK10" s="51" t="e">
        <f>IFERROR(IF(COUNT($U$4:$U10)&lt;&gt;AK$2,NA(),SLOPE(Y$4:Y$26,$R$4:$R$26)*($R10-COUNTIF(BI$4:BI10,"Hold"))+INTERCEPT(Y$4:Y$26,$R$4:$R$26)),NA())</f>
        <v>#N/A</v>
      </c>
      <c r="AL10" s="51" t="e">
        <f>IFERROR(IF(COUNT($U$4:$U10)&lt;&gt;AL$2,NA(),SLOPE(Z$4:Z$26,$R$4:$R$26)*($R10-COUNTIF(BJ$4:BJ10,"Hold"))+INTERCEPT(Z$4:Z$26,$R$4:$R$26)),NA())</f>
        <v>#N/A</v>
      </c>
      <c r="AM10" s="51" t="e">
        <f>IFERROR(IF(COUNT($U$4:$U10)&lt;&gt;AM$2,NA(),SLOPE(AA$4:AA$26,$R$4:$R$26)*($R10-COUNTIF(BK$4:BK10,"Hold"))+INTERCEPT(AA$4:AA$26,$R$4:$R$26)),NA())</f>
        <v>#N/A</v>
      </c>
      <c r="AN10" s="51" t="e">
        <f>IFERROR(IF(COUNT($U$4:$U10)&lt;&gt;AN$2,NA(),SLOPE(AB$4:AB$26,$R$4:$R$26)*($R10-COUNTIF(BL$4:BL10,"Hold"))+INTERCEPT(AB$4:AB$26,$R$4:$R$26)),NA())</f>
        <v>#N/A</v>
      </c>
      <c r="AO10" s="51" t="e">
        <f>IFERROR(IF(COUNT($U$4:$U10)&lt;&gt;AO$2,NA(),SLOPE(AC$4:AC$26,$R$4:$R$26)*($R10-COUNTIF(BM$4:BM10,"Hold"))+INTERCEPT(AC$4:AC$26,$R$4:$R$26)),NA())</f>
        <v>#N/A</v>
      </c>
      <c r="AP10" s="51" t="e">
        <f>IFERROR(IF(COUNT($U$4:$U10)&lt;&gt;AP$2,NA(),SLOPE(AD$4:AD$26,$R$4:$R$26)*($R10-COUNTIF(BN$4:BN10,"Hold"))+INTERCEPT(AD$4:AD$26,$R$4:$R$26)),NA())</f>
        <v>#N/A</v>
      </c>
      <c r="AQ10" s="51" t="e">
        <f>IFERROR(IF(COUNT($U$4:$U10)&lt;&gt;AQ$2,NA(),SLOPE(AE$4:AE$26,$R$4:$R$26)*($R10-COUNTIF(BO$4:BO10,"Hold"))+INTERCEPT(AE$4:AE$26,$R$4:$R$26)),NA())</f>
        <v>#N/A</v>
      </c>
      <c r="AR10" s="51" t="e">
        <f>IFERROR(IF(COUNT($U$4:$U10)&lt;&gt;AR$2,NA(),SLOPE(AF$4:AF$26,$R$4:$R$26)*($R10-COUNTIF(BP$4:BP10,"Hold"))+INTERCEPT(AF$4:AF$26,$R$4:$R$26)),NA())</f>
        <v>#N/A</v>
      </c>
      <c r="AS10" s="51" t="e">
        <f>IFERROR(IF(COUNT($U$4:$U10)&lt;&gt;AS$2,NA(),SLOPE(AG$4:AG$26,$R$4:$R$26)*($R10-COUNTIF(BQ$4:BQ10,"Hold"))+INTERCEPT(AG$4:AG$26,$R$4:$R$26)),NA())</f>
        <v>#N/A</v>
      </c>
      <c r="AT10" s="51" t="e">
        <f>IFERROR(IF(COUNT($U$4:$U10)&lt;&gt;AT$2,NA(),SLOPE(AH$4:AH$26,$R$4:$R$26)*($R10-COUNTIF(BR$4:BR10,"Hold"))+INTERCEPT(AH$4:AH$26,$R$4:$R$26)),NA())</f>
        <v>#N/A</v>
      </c>
      <c r="AU10" s="51" t="e">
        <f>IFERROR(IF(COUNT($U$4:$U10)&lt;&gt;AU$2,NA(),SLOPE(AI$4:AI$26,$R$4:$R$26)*($R10-COUNTIF(BS$4:BS10,"Hold"))+INTERCEPT(AI$4:AI$26,$R$4:$R$26)),NA())</f>
        <v>#N/A</v>
      </c>
      <c r="AV10" s="57" t="e">
        <f>IF(AND(ISNUMBER($U10),COUNT($U$4:$U10)=AV$2),$G10,IF($H10="Hold",AV9,IF(COUNT($U$4:$U10)=AV$2,$V10+AV9,NA())))</f>
        <v>#N/A</v>
      </c>
      <c r="AW10" s="57" t="e">
        <f>IF(AND(ISNUMBER($U10),COUNT($U$4:$U10)=AW$2),$G10,IF($H10="Hold",AW9,IF(COUNT($U$4:$U10)=AW$2,$V10+AW9,NA())))</f>
        <v>#N/A</v>
      </c>
      <c r="AX10" s="57" t="e">
        <f>IF(AND(ISNUMBER($U10),COUNT($U$4:$U10)=AX$2),$G10,IF($H10="Hold",AX9,IF(COUNT($U$4:$U10)=AX$2,$V10+AX9,NA())))</f>
        <v>#N/A</v>
      </c>
      <c r="AY10" s="57" t="e">
        <f>IF(AND(ISNUMBER($U10),COUNT($U$4:$U10)=AY$2),$G10,IF($H10="Hold",AY9,IF(COUNT($U$4:$U10)=AY$2,$V10+AY9,NA())))</f>
        <v>#N/A</v>
      </c>
      <c r="AZ10" s="57" t="e">
        <f>IF(AND(ISNUMBER($U10),COUNT($U$4:$U10)=AZ$2),$G10,IF($H10="Hold",AZ9,IF(COUNT($U$4:$U10)=AZ$2,$V10+AZ9,NA())))</f>
        <v>#N/A</v>
      </c>
      <c r="BA10" s="57" t="e">
        <f>IF(AND(ISNUMBER($U10),COUNT($U$4:$U10)=BA$2),$G10,IF($H10="Hold",BA9,IF(COUNT($U$4:$U10)=BA$2,$V10+BA9,NA())))</f>
        <v>#N/A</v>
      </c>
      <c r="BB10" s="57" t="e">
        <f>IF(AND(ISNUMBER($U10),COUNT($U$4:$U10)=BB$2),$G10,IF($H10="Hold",BB9,IF(COUNT($U$4:$U10)=BB$2,$V10+BB9,NA())))</f>
        <v>#N/A</v>
      </c>
      <c r="BC10" s="57" t="e">
        <f>IF(AND(ISNUMBER($U10),COUNT($U$4:$U10)=BC$2),$G10,IF($H10="Hold",BC9,IF(COUNT($U$4:$U10)=BC$2,$V10+BC9,NA())))</f>
        <v>#N/A</v>
      </c>
      <c r="BD10" s="57" t="e">
        <f>IF(AND(ISNUMBER($U10),COUNT($U$4:$U10)=BD$2),$G10,IF($H10="Hold",BD9,IF(COUNT($U$4:$U10)=BD$2,$V10+BD9,NA())))</f>
        <v>#N/A</v>
      </c>
      <c r="BE10" s="57" t="e">
        <f>IF(AND(ISNUMBER($U10),COUNT($U$4:$U10)=BE$2),$G10,IF($H10="Hold",BE9,IF(COUNT($U$4:$U10)=BE$2,$V10+BE9,NA())))</f>
        <v>#N/A</v>
      </c>
      <c r="BF10" s="57" t="e">
        <f>IF(AND(ISNUMBER($U10),COUNT($U$4:$U10)=BF$2),$G10,IF($H10="Hold",BF9,IF(COUNT($U$4:$U10)=BF$2,$V10+BF9,NA())))</f>
        <v>#N/A</v>
      </c>
      <c r="BG10" s="57" t="e">
        <f>IF(AND(ISNUMBER($U10),COUNT($U$4:$U10)=BG$2),$G10,IF($H10="Hold",BG9,IF(COUNT($U$4:$U10)=BG$2,$V10+BG9,NA())))</f>
        <v>#N/A</v>
      </c>
      <c r="BH10" s="55" t="e">
        <f>IF(AND(COUNT($U$4:$U10)=BH$2,$H10="Hold"),"Hold",NA())</f>
        <v>#N/A</v>
      </c>
      <c r="BI10" s="55" t="e">
        <f>IF(AND(COUNT($U$4:$U10)=BI$2,$H10="Hold"),"Hold",NA())</f>
        <v>#N/A</v>
      </c>
      <c r="BJ10" s="55" t="e">
        <f>IF(AND(COUNT($U$4:$U10)=BJ$2,$H10="Hold"),"Hold",NA())</f>
        <v>#N/A</v>
      </c>
      <c r="BK10" s="55" t="e">
        <f>IF(AND(COUNT($U$4:$U10)=BK$2,$H10="Hold"),"Hold",NA())</f>
        <v>#N/A</v>
      </c>
      <c r="BL10" s="55" t="e">
        <f>IF(AND(COUNT($U$4:$U10)=BL$2,$H10="Hold"),"Hold",NA())</f>
        <v>#N/A</v>
      </c>
      <c r="BM10" s="55" t="e">
        <f>IF(AND(COUNT($U$4:$U10)=BM$2,$H10="Hold"),"Hold",NA())</f>
        <v>#N/A</v>
      </c>
      <c r="BN10" s="55" t="e">
        <f>IF(AND(COUNT($U$4:$U10)=BN$2,$H10="Hold"),"Hold",NA())</f>
        <v>#N/A</v>
      </c>
      <c r="BO10" s="55" t="e">
        <f>IF(AND(COUNT($U$4:$U10)=BO$2,$H10="Hold"),"Hold",NA())</f>
        <v>#N/A</v>
      </c>
      <c r="BP10" s="55" t="e">
        <f>IF(AND(COUNT($U$4:$U10)=BP$2,$H10="Hold"),"Hold",NA())</f>
        <v>#N/A</v>
      </c>
      <c r="BQ10" s="55" t="e">
        <f>IF(AND(COUNT($U$4:$U10)=BQ$2,$H10="Hold"),"Hold",NA())</f>
        <v>#N/A</v>
      </c>
      <c r="BR10" s="55" t="e">
        <f>IF(AND(COUNT($U$4:$U10)=BR$2,$H10="Hold"),"Hold",NA())</f>
        <v>#N/A</v>
      </c>
      <c r="BS10" s="55" t="e">
        <f>IF(AND(COUNT($U$4:$U10)=BS$2,$H10="Hold"),"Hold",NA())</f>
        <v>#N/A</v>
      </c>
    </row>
    <row r="11" spans="1:73" s="96" customFormat="1" ht="18.75" customHeight="1" x14ac:dyDescent="0.25">
      <c r="B11" s="23"/>
      <c r="C11" s="95"/>
      <c r="D11" s="9">
        <f t="shared" si="2"/>
        <v>14</v>
      </c>
      <c r="E11" s="10">
        <f t="shared" si="3"/>
        <v>42688</v>
      </c>
      <c r="F11" s="5" t="str">
        <f>IFERROR(IF(COUNT(G$4:G11)=0,"",IF(H11="Hold",F10,IF(ISNUMBER(U11),G11,F10+V11))),"")</f>
        <v/>
      </c>
      <c r="G11" s="13"/>
      <c r="H11" s="27"/>
      <c r="I11" s="17"/>
      <c r="J11" s="93"/>
      <c r="K11" s="34"/>
      <c r="L11" s="146" t="s">
        <v>82</v>
      </c>
      <c r="M11" s="146"/>
      <c r="N11" s="146"/>
      <c r="O11" s="146"/>
      <c r="P11" s="37"/>
      <c r="R11" s="46">
        <v>8</v>
      </c>
      <c r="S11" s="47" t="e">
        <f t="shared" si="0"/>
        <v>#N/A</v>
      </c>
      <c r="T11" s="47"/>
      <c r="U11" s="52" t="str">
        <f>IF(H11="30 Mins",$N$19,IF(H11="45 Mins",$N$20,IF(H11="60 Mins",$N$21,IF(H11="Alt 1",$N$22,IF(H11="Alt 2",$N$23,IF(H11="Alt 3",$N$24,IF(H11="Alt 4",$N$25,IF(H11="Alt 5",#REF!,IF(H11="Change",V10,"")))))))))</f>
        <v/>
      </c>
      <c r="V11" s="53" t="e">
        <f>IF(COUNT(U$4:U11)=0,NA(),IF(ISNUMBER(U11),U11,V10))</f>
        <v>#N/A</v>
      </c>
      <c r="W11" s="48" t="e">
        <f t="shared" si="1"/>
        <v>#N/A</v>
      </c>
      <c r="X11" s="72" t="str">
        <f>IF(AND(ISNUMBER($S11),COUNT($U$4:$U11)=X$2),$S11,"")</f>
        <v/>
      </c>
      <c r="Y11" s="72" t="str">
        <f>IF(AND(ISNUMBER($S11),COUNT($U$4:$U11)=Y$2),$S11,"")</f>
        <v/>
      </c>
      <c r="Z11" s="72" t="str">
        <f>IF(AND(ISNUMBER($S11),COUNT($U$4:$U11)=Z$2),$S11,"")</f>
        <v/>
      </c>
      <c r="AA11" s="72" t="str">
        <f>IF(AND(ISNUMBER($S11),COUNT($U$4:$U11)=AA$2),$S11,"")</f>
        <v/>
      </c>
      <c r="AB11" s="72" t="str">
        <f>IF(AND(ISNUMBER($S11),COUNT($U$4:$U11)=AB$2),$S11,"")</f>
        <v/>
      </c>
      <c r="AC11" s="72" t="str">
        <f>IF(AND(ISNUMBER($S11),COUNT($U$4:$U11)=AC$2),$S11,"")</f>
        <v/>
      </c>
      <c r="AD11" s="72" t="str">
        <f>IF(AND(ISNUMBER($S11),COUNT($U$4:$U11)=AD$2),$S11,"")</f>
        <v/>
      </c>
      <c r="AE11" s="72" t="str">
        <f>IF(AND(ISNUMBER($S11),COUNT($U$4:$U11)=AE$2),$S11,"")</f>
        <v/>
      </c>
      <c r="AF11" s="72" t="str">
        <f>IF(AND(ISNUMBER($S11),COUNT($U$4:$U11)=AF$2),$S11,"")</f>
        <v/>
      </c>
      <c r="AG11" s="72" t="str">
        <f>IF(AND(ISNUMBER($S11),COUNT($U$4:$U11)=AG$2),$S11,"")</f>
        <v/>
      </c>
      <c r="AH11" s="72" t="str">
        <f>IF(AND(ISNUMBER($S11),COUNT($U$4:$U11)=AH$2),$S11,"")</f>
        <v/>
      </c>
      <c r="AI11" s="72" t="str">
        <f>IF(AND(ISNUMBER($S11),COUNT($U$4:$U11)=AI$2),$S11,"")</f>
        <v/>
      </c>
      <c r="AJ11" s="51" t="e">
        <f>IFERROR(IF(COUNT($U$4:$U11)&lt;&gt;AJ$2,NA(),SLOPE(X$4:X$26,$R$4:$R$26)*($R11-COUNTIF(BH$4:BH11,"Hold"))+INTERCEPT(X$4:X$26,$R$4:$R$26)),NA())</f>
        <v>#N/A</v>
      </c>
      <c r="AK11" s="51" t="e">
        <f>IFERROR(IF(COUNT($U$4:$U11)&lt;&gt;AK$2,NA(),SLOPE(Y$4:Y$26,$R$4:$R$26)*($R11-COUNTIF(BI$4:BI11,"Hold"))+INTERCEPT(Y$4:Y$26,$R$4:$R$26)),NA())</f>
        <v>#N/A</v>
      </c>
      <c r="AL11" s="51" t="e">
        <f>IFERROR(IF(COUNT($U$4:$U11)&lt;&gt;AL$2,NA(),SLOPE(Z$4:Z$26,$R$4:$R$26)*($R11-COUNTIF(BJ$4:BJ11,"Hold"))+INTERCEPT(Z$4:Z$26,$R$4:$R$26)),NA())</f>
        <v>#N/A</v>
      </c>
      <c r="AM11" s="51" t="e">
        <f>IFERROR(IF(COUNT($U$4:$U11)&lt;&gt;AM$2,NA(),SLOPE(AA$4:AA$26,$R$4:$R$26)*($R11-COUNTIF(BK$4:BK11,"Hold"))+INTERCEPT(AA$4:AA$26,$R$4:$R$26)),NA())</f>
        <v>#N/A</v>
      </c>
      <c r="AN11" s="51" t="e">
        <f>IFERROR(IF(COUNT($U$4:$U11)&lt;&gt;AN$2,NA(),SLOPE(AB$4:AB$26,$R$4:$R$26)*($R11-COUNTIF(BL$4:BL11,"Hold"))+INTERCEPT(AB$4:AB$26,$R$4:$R$26)),NA())</f>
        <v>#N/A</v>
      </c>
      <c r="AO11" s="51" t="e">
        <f>IFERROR(IF(COUNT($U$4:$U11)&lt;&gt;AO$2,NA(),SLOPE(AC$4:AC$26,$R$4:$R$26)*($R11-COUNTIF(BM$4:BM11,"Hold"))+INTERCEPT(AC$4:AC$26,$R$4:$R$26)),NA())</f>
        <v>#N/A</v>
      </c>
      <c r="AP11" s="51" t="e">
        <f>IFERROR(IF(COUNT($U$4:$U11)&lt;&gt;AP$2,NA(),SLOPE(AD$4:AD$26,$R$4:$R$26)*($R11-COUNTIF(BN$4:BN11,"Hold"))+INTERCEPT(AD$4:AD$26,$R$4:$R$26)),NA())</f>
        <v>#N/A</v>
      </c>
      <c r="AQ11" s="51" t="e">
        <f>IFERROR(IF(COUNT($U$4:$U11)&lt;&gt;AQ$2,NA(),SLOPE(AE$4:AE$26,$R$4:$R$26)*($R11-COUNTIF(BO$4:BO11,"Hold"))+INTERCEPT(AE$4:AE$26,$R$4:$R$26)),NA())</f>
        <v>#N/A</v>
      </c>
      <c r="AR11" s="51" t="e">
        <f>IFERROR(IF(COUNT($U$4:$U11)&lt;&gt;AR$2,NA(),SLOPE(AF$4:AF$26,$R$4:$R$26)*($R11-COUNTIF(BP$4:BP11,"Hold"))+INTERCEPT(AF$4:AF$26,$R$4:$R$26)),NA())</f>
        <v>#N/A</v>
      </c>
      <c r="AS11" s="51" t="e">
        <f>IFERROR(IF(COUNT($U$4:$U11)&lt;&gt;AS$2,NA(),SLOPE(AG$4:AG$26,$R$4:$R$26)*($R11-COUNTIF(BQ$4:BQ11,"Hold"))+INTERCEPT(AG$4:AG$26,$R$4:$R$26)),NA())</f>
        <v>#N/A</v>
      </c>
      <c r="AT11" s="51" t="e">
        <f>IFERROR(IF(COUNT($U$4:$U11)&lt;&gt;AT$2,NA(),SLOPE(AH$4:AH$26,$R$4:$R$26)*($R11-COUNTIF(BR$4:BR11,"Hold"))+INTERCEPT(AH$4:AH$26,$R$4:$R$26)),NA())</f>
        <v>#N/A</v>
      </c>
      <c r="AU11" s="51" t="e">
        <f>IFERROR(IF(COUNT($U$4:$U11)&lt;&gt;AU$2,NA(),SLOPE(AI$4:AI$26,$R$4:$R$26)*($R11-COUNTIF(BS$4:BS11,"Hold"))+INTERCEPT(AI$4:AI$26,$R$4:$R$26)),NA())</f>
        <v>#N/A</v>
      </c>
      <c r="AV11" s="57" t="e">
        <f>IF(AND(ISNUMBER($U11),COUNT($U$4:$U11)=AV$2),$G11,IF($H11="Hold",AV10,IF(COUNT($U$4:$U11)=AV$2,$V11+AV10,NA())))</f>
        <v>#N/A</v>
      </c>
      <c r="AW11" s="57" t="e">
        <f>IF(AND(ISNUMBER($U11),COUNT($U$4:$U11)=AW$2),$G11,IF($H11="Hold",AW10,IF(COUNT($U$4:$U11)=AW$2,$V11+AW10,NA())))</f>
        <v>#N/A</v>
      </c>
      <c r="AX11" s="57" t="e">
        <f>IF(AND(ISNUMBER($U11),COUNT($U$4:$U11)=AX$2),$G11,IF($H11="Hold",AX10,IF(COUNT($U$4:$U11)=AX$2,$V11+AX10,NA())))</f>
        <v>#N/A</v>
      </c>
      <c r="AY11" s="57" t="e">
        <f>IF(AND(ISNUMBER($U11),COUNT($U$4:$U11)=AY$2),$G11,IF($H11="Hold",AY10,IF(COUNT($U$4:$U11)=AY$2,$V11+AY10,NA())))</f>
        <v>#N/A</v>
      </c>
      <c r="AZ11" s="57" t="e">
        <f>IF(AND(ISNUMBER($U11),COUNT($U$4:$U11)=AZ$2),$G11,IF($H11="Hold",AZ10,IF(COUNT($U$4:$U11)=AZ$2,$V11+AZ10,NA())))</f>
        <v>#N/A</v>
      </c>
      <c r="BA11" s="57" t="e">
        <f>IF(AND(ISNUMBER($U11),COUNT($U$4:$U11)=BA$2),$G11,IF($H11="Hold",BA10,IF(COUNT($U$4:$U11)=BA$2,$V11+BA10,NA())))</f>
        <v>#N/A</v>
      </c>
      <c r="BB11" s="57" t="e">
        <f>IF(AND(ISNUMBER($U11),COUNT($U$4:$U11)=BB$2),$G11,IF($H11="Hold",BB10,IF(COUNT($U$4:$U11)=BB$2,$V11+BB10,NA())))</f>
        <v>#N/A</v>
      </c>
      <c r="BC11" s="57" t="e">
        <f>IF(AND(ISNUMBER($U11),COUNT($U$4:$U11)=BC$2),$G11,IF($H11="Hold",BC10,IF(COUNT($U$4:$U11)=BC$2,$V11+BC10,NA())))</f>
        <v>#N/A</v>
      </c>
      <c r="BD11" s="57" t="e">
        <f>IF(AND(ISNUMBER($U11),COUNT($U$4:$U11)=BD$2),$G11,IF($H11="Hold",BD10,IF(COUNT($U$4:$U11)=BD$2,$V11+BD10,NA())))</f>
        <v>#N/A</v>
      </c>
      <c r="BE11" s="57" t="e">
        <f>IF(AND(ISNUMBER($U11),COUNT($U$4:$U11)=BE$2),$G11,IF($H11="Hold",BE10,IF(COUNT($U$4:$U11)=BE$2,$V11+BE10,NA())))</f>
        <v>#N/A</v>
      </c>
      <c r="BF11" s="57" t="e">
        <f>IF(AND(ISNUMBER($U11),COUNT($U$4:$U11)=BF$2),$G11,IF($H11="Hold",BF10,IF(COUNT($U$4:$U11)=BF$2,$V11+BF10,NA())))</f>
        <v>#N/A</v>
      </c>
      <c r="BG11" s="57" t="e">
        <f>IF(AND(ISNUMBER($U11),COUNT($U$4:$U11)=BG$2),$G11,IF($H11="Hold",BG10,IF(COUNT($U$4:$U11)=BG$2,$V11+BG10,NA())))</f>
        <v>#N/A</v>
      </c>
      <c r="BH11" s="55" t="e">
        <f>IF(AND(COUNT($U$4:$U11)=BH$2,$H11="Hold"),"Hold",NA())</f>
        <v>#N/A</v>
      </c>
      <c r="BI11" s="55" t="e">
        <f>IF(AND(COUNT($U$4:$U11)=BI$2,$H11="Hold"),"Hold",NA())</f>
        <v>#N/A</v>
      </c>
      <c r="BJ11" s="55" t="e">
        <f>IF(AND(COUNT($U$4:$U11)=BJ$2,$H11="Hold"),"Hold",NA())</f>
        <v>#N/A</v>
      </c>
      <c r="BK11" s="55" t="e">
        <f>IF(AND(COUNT($U$4:$U11)=BK$2,$H11="Hold"),"Hold",NA())</f>
        <v>#N/A</v>
      </c>
      <c r="BL11" s="55" t="e">
        <f>IF(AND(COUNT($U$4:$U11)=BL$2,$H11="Hold"),"Hold",NA())</f>
        <v>#N/A</v>
      </c>
      <c r="BM11" s="55" t="e">
        <f>IF(AND(COUNT($U$4:$U11)=BM$2,$H11="Hold"),"Hold",NA())</f>
        <v>#N/A</v>
      </c>
      <c r="BN11" s="55" t="e">
        <f>IF(AND(COUNT($U$4:$U11)=BN$2,$H11="Hold"),"Hold",NA())</f>
        <v>#N/A</v>
      </c>
      <c r="BO11" s="55" t="e">
        <f>IF(AND(COUNT($U$4:$U11)=BO$2,$H11="Hold"),"Hold",NA())</f>
        <v>#N/A</v>
      </c>
      <c r="BP11" s="55" t="e">
        <f>IF(AND(COUNT($U$4:$U11)=BP$2,$H11="Hold"),"Hold",NA())</f>
        <v>#N/A</v>
      </c>
      <c r="BQ11" s="55" t="e">
        <f>IF(AND(COUNT($U$4:$U11)=BQ$2,$H11="Hold"),"Hold",NA())</f>
        <v>#N/A</v>
      </c>
      <c r="BR11" s="55" t="e">
        <f>IF(AND(COUNT($U$4:$U11)=BR$2,$H11="Hold"),"Hold",NA())</f>
        <v>#N/A</v>
      </c>
      <c r="BS11" s="55" t="e">
        <f>IF(AND(COUNT($U$4:$U11)=BS$2,$H11="Hold"),"Hold",NA())</f>
        <v>#N/A</v>
      </c>
    </row>
    <row r="12" spans="1:73" s="96" customFormat="1" ht="18.75" customHeight="1" x14ac:dyDescent="0.25">
      <c r="B12" s="23"/>
      <c r="C12" s="95"/>
      <c r="D12" s="9">
        <f t="shared" si="2"/>
        <v>16</v>
      </c>
      <c r="E12" s="10">
        <f t="shared" si="3"/>
        <v>42702</v>
      </c>
      <c r="F12" s="5" t="str">
        <f>IFERROR(IF(COUNT(G$4:G12)=0,"",IF(H12="Hold",F11,IF(ISNUMBER(U12),G12,F11+V12))),"")</f>
        <v/>
      </c>
      <c r="G12" s="13"/>
      <c r="H12" s="27"/>
      <c r="I12" s="17"/>
      <c r="J12" s="93"/>
      <c r="K12" s="34"/>
      <c r="L12" s="124"/>
      <c r="M12" s="124"/>
      <c r="N12" s="132" t="s">
        <v>83</v>
      </c>
      <c r="O12" s="132" t="s">
        <v>84</v>
      </c>
      <c r="P12" s="37"/>
      <c r="R12" s="46">
        <v>9</v>
      </c>
      <c r="S12" s="47" t="e">
        <f t="shared" si="0"/>
        <v>#N/A</v>
      </c>
      <c r="T12" s="47" t="str">
        <f>IF(ISNUMBER(N25),"Alt 4","")</f>
        <v/>
      </c>
      <c r="U12" s="52" t="str">
        <f>IF(H12="30 Mins",$N$19,IF(H12="45 Mins",$N$20,IF(H12="60 Mins",$N$21,IF(H12="Alt 1",$N$22,IF(H12="Alt 2",$N$23,IF(H12="Alt 3",$N$24,IF(H12="Alt 4",$N$25,IF(H12="Alt 5",#REF!,IF(H12="Change",V11,"")))))))))</f>
        <v/>
      </c>
      <c r="V12" s="53" t="e">
        <f>IF(COUNT(U$4:U12)=0,NA(),IF(ISNUMBER(U12),U12,V11))</f>
        <v>#N/A</v>
      </c>
      <c r="W12" s="48" t="e">
        <f t="shared" si="1"/>
        <v>#N/A</v>
      </c>
      <c r="X12" s="72" t="str">
        <f>IF(AND(ISNUMBER($S12),COUNT($U$4:$U12)=X$2),$S12,"")</f>
        <v/>
      </c>
      <c r="Y12" s="72" t="str">
        <f>IF(AND(ISNUMBER($S12),COUNT($U$4:$U12)=Y$2),$S12,"")</f>
        <v/>
      </c>
      <c r="Z12" s="72" t="str">
        <f>IF(AND(ISNUMBER($S12),COUNT($U$4:$U12)=Z$2),$S12,"")</f>
        <v/>
      </c>
      <c r="AA12" s="72" t="str">
        <f>IF(AND(ISNUMBER($S12),COUNT($U$4:$U12)=AA$2),$S12,"")</f>
        <v/>
      </c>
      <c r="AB12" s="72" t="str">
        <f>IF(AND(ISNUMBER($S12),COUNT($U$4:$U12)=AB$2),$S12,"")</f>
        <v/>
      </c>
      <c r="AC12" s="72" t="str">
        <f>IF(AND(ISNUMBER($S12),COUNT($U$4:$U12)=AC$2),$S12,"")</f>
        <v/>
      </c>
      <c r="AD12" s="72" t="str">
        <f>IF(AND(ISNUMBER($S12),COUNT($U$4:$U12)=AD$2),$S12,"")</f>
        <v/>
      </c>
      <c r="AE12" s="72" t="str">
        <f>IF(AND(ISNUMBER($S12),COUNT($U$4:$U12)=AE$2),$S12,"")</f>
        <v/>
      </c>
      <c r="AF12" s="72" t="str">
        <f>IF(AND(ISNUMBER($S12),COUNT($U$4:$U12)=AF$2),$S12,"")</f>
        <v/>
      </c>
      <c r="AG12" s="72" t="str">
        <f>IF(AND(ISNUMBER($S12),COUNT($U$4:$U12)=AG$2),$S12,"")</f>
        <v/>
      </c>
      <c r="AH12" s="72" t="str">
        <f>IF(AND(ISNUMBER($S12),COUNT($U$4:$U12)=AH$2),$S12,"")</f>
        <v/>
      </c>
      <c r="AI12" s="72" t="str">
        <f>IF(AND(ISNUMBER($S12),COUNT($U$4:$U12)=AI$2),$S12,"")</f>
        <v/>
      </c>
      <c r="AJ12" s="51" t="e">
        <f>IFERROR(IF(COUNT($U$4:$U12)&lt;&gt;AJ$2,NA(),SLOPE(X$4:X$26,$R$4:$R$26)*($R12-COUNTIF(BH$4:BH12,"Hold"))+INTERCEPT(X$4:X$26,$R$4:$R$26)),NA())</f>
        <v>#N/A</v>
      </c>
      <c r="AK12" s="51" t="e">
        <f>IFERROR(IF(COUNT($U$4:$U12)&lt;&gt;AK$2,NA(),SLOPE(Y$4:Y$26,$R$4:$R$26)*($R12-COUNTIF(BI$4:BI12,"Hold"))+INTERCEPT(Y$4:Y$26,$R$4:$R$26)),NA())</f>
        <v>#N/A</v>
      </c>
      <c r="AL12" s="51" t="e">
        <f>IFERROR(IF(COUNT($U$4:$U12)&lt;&gt;AL$2,NA(),SLOPE(Z$4:Z$26,$R$4:$R$26)*($R12-COUNTIF(BJ$4:BJ12,"Hold"))+INTERCEPT(Z$4:Z$26,$R$4:$R$26)),NA())</f>
        <v>#N/A</v>
      </c>
      <c r="AM12" s="51" t="e">
        <f>IFERROR(IF(COUNT($U$4:$U12)&lt;&gt;AM$2,NA(),SLOPE(AA$4:AA$26,$R$4:$R$26)*($R12-COUNTIF(BK$4:BK12,"Hold"))+INTERCEPT(AA$4:AA$26,$R$4:$R$26)),NA())</f>
        <v>#N/A</v>
      </c>
      <c r="AN12" s="51" t="e">
        <f>IFERROR(IF(COUNT($U$4:$U12)&lt;&gt;AN$2,NA(),SLOPE(AB$4:AB$26,$R$4:$R$26)*($R12-COUNTIF(BL$4:BL12,"Hold"))+INTERCEPT(AB$4:AB$26,$R$4:$R$26)),NA())</f>
        <v>#N/A</v>
      </c>
      <c r="AO12" s="51" t="e">
        <f>IFERROR(IF(COUNT($U$4:$U12)&lt;&gt;AO$2,NA(),SLOPE(AC$4:AC$26,$R$4:$R$26)*($R12-COUNTIF(BM$4:BM12,"Hold"))+INTERCEPT(AC$4:AC$26,$R$4:$R$26)),NA())</f>
        <v>#N/A</v>
      </c>
      <c r="AP12" s="51" t="e">
        <f>IFERROR(IF(COUNT($U$4:$U12)&lt;&gt;AP$2,NA(),SLOPE(AD$4:AD$26,$R$4:$R$26)*($R12-COUNTIF(BN$4:BN12,"Hold"))+INTERCEPT(AD$4:AD$26,$R$4:$R$26)),NA())</f>
        <v>#N/A</v>
      </c>
      <c r="AQ12" s="51" t="e">
        <f>IFERROR(IF(COUNT($U$4:$U12)&lt;&gt;AQ$2,NA(),SLOPE(AE$4:AE$26,$R$4:$R$26)*($R12-COUNTIF(BO$4:BO12,"Hold"))+INTERCEPT(AE$4:AE$26,$R$4:$R$26)),NA())</f>
        <v>#N/A</v>
      </c>
      <c r="AR12" s="51" t="e">
        <f>IFERROR(IF(COUNT($U$4:$U12)&lt;&gt;AR$2,NA(),SLOPE(AF$4:AF$26,$R$4:$R$26)*($R12-COUNTIF(BP$4:BP12,"Hold"))+INTERCEPT(AF$4:AF$26,$R$4:$R$26)),NA())</f>
        <v>#N/A</v>
      </c>
      <c r="AS12" s="51" t="e">
        <f>IFERROR(IF(COUNT($U$4:$U12)&lt;&gt;AS$2,NA(),SLOPE(AG$4:AG$26,$R$4:$R$26)*($R12-COUNTIF(BQ$4:BQ12,"Hold"))+INTERCEPT(AG$4:AG$26,$R$4:$R$26)),NA())</f>
        <v>#N/A</v>
      </c>
      <c r="AT12" s="51" t="e">
        <f>IFERROR(IF(COUNT($U$4:$U12)&lt;&gt;AT$2,NA(),SLOPE(AH$4:AH$26,$R$4:$R$26)*($R12-COUNTIF(BR$4:BR12,"Hold"))+INTERCEPT(AH$4:AH$26,$R$4:$R$26)),NA())</f>
        <v>#N/A</v>
      </c>
      <c r="AU12" s="51" t="e">
        <f>IFERROR(IF(COUNT($U$4:$U12)&lt;&gt;AU$2,NA(),SLOPE(AI$4:AI$26,$R$4:$R$26)*($R12-COUNTIF(BS$4:BS12,"Hold"))+INTERCEPT(AI$4:AI$26,$R$4:$R$26)),NA())</f>
        <v>#N/A</v>
      </c>
      <c r="AV12" s="57" t="e">
        <f>IF(AND(ISNUMBER($U12),COUNT($U$4:$U12)=AV$2),$G12,IF($H12="Hold",AV11,IF(COUNT($U$4:$U12)=AV$2,$V12+AV11,NA())))</f>
        <v>#N/A</v>
      </c>
      <c r="AW12" s="57" t="e">
        <f>IF(AND(ISNUMBER($U12),COUNT($U$4:$U12)=AW$2),$G12,IF($H12="Hold",AW11,IF(COUNT($U$4:$U12)=AW$2,$V12+AW11,NA())))</f>
        <v>#N/A</v>
      </c>
      <c r="AX12" s="57" t="e">
        <f>IF(AND(ISNUMBER($U12),COUNT($U$4:$U12)=AX$2),$G12,IF($H12="Hold",AX11,IF(COUNT($U$4:$U12)=AX$2,$V12+AX11,NA())))</f>
        <v>#N/A</v>
      </c>
      <c r="AY12" s="57" t="e">
        <f>IF(AND(ISNUMBER($U12),COUNT($U$4:$U12)=AY$2),$G12,IF($H12="Hold",AY11,IF(COUNT($U$4:$U12)=AY$2,$V12+AY11,NA())))</f>
        <v>#N/A</v>
      </c>
      <c r="AZ12" s="57" t="e">
        <f>IF(AND(ISNUMBER($U12),COUNT($U$4:$U12)=AZ$2),$G12,IF($H12="Hold",AZ11,IF(COUNT($U$4:$U12)=AZ$2,$V12+AZ11,NA())))</f>
        <v>#N/A</v>
      </c>
      <c r="BA12" s="57" t="e">
        <f>IF(AND(ISNUMBER($U12),COUNT($U$4:$U12)=BA$2),$G12,IF($H12="Hold",BA11,IF(COUNT($U$4:$U12)=BA$2,$V12+BA11,NA())))</f>
        <v>#N/A</v>
      </c>
      <c r="BB12" s="57" t="e">
        <f>IF(AND(ISNUMBER($U12),COUNT($U$4:$U12)=BB$2),$G12,IF($H12="Hold",BB11,IF(COUNT($U$4:$U12)=BB$2,$V12+BB11,NA())))</f>
        <v>#N/A</v>
      </c>
      <c r="BC12" s="57" t="e">
        <f>IF(AND(ISNUMBER($U12),COUNT($U$4:$U12)=BC$2),$G12,IF($H12="Hold",BC11,IF(COUNT($U$4:$U12)=BC$2,$V12+BC11,NA())))</f>
        <v>#N/A</v>
      </c>
      <c r="BD12" s="57" t="e">
        <f>IF(AND(ISNUMBER($U12),COUNT($U$4:$U12)=BD$2),$G12,IF($H12="Hold",BD11,IF(COUNT($U$4:$U12)=BD$2,$V12+BD11,NA())))</f>
        <v>#N/A</v>
      </c>
      <c r="BE12" s="57" t="e">
        <f>IF(AND(ISNUMBER($U12),COUNT($U$4:$U12)=BE$2),$G12,IF($H12="Hold",BE11,IF(COUNT($U$4:$U12)=BE$2,$V12+BE11,NA())))</f>
        <v>#N/A</v>
      </c>
      <c r="BF12" s="57" t="e">
        <f>IF(AND(ISNUMBER($U12),COUNT($U$4:$U12)=BF$2),$G12,IF($H12="Hold",BF11,IF(COUNT($U$4:$U12)=BF$2,$V12+BF11,NA())))</f>
        <v>#N/A</v>
      </c>
      <c r="BG12" s="57" t="e">
        <f>IF(AND(ISNUMBER($U12),COUNT($U$4:$U12)=BG$2),$G12,IF($H12="Hold",BG11,IF(COUNT($U$4:$U12)=BG$2,$V12+BG11,NA())))</f>
        <v>#N/A</v>
      </c>
      <c r="BH12" s="55" t="e">
        <f>IF(AND(COUNT($U$4:$U12)=BH$2,$H12="Hold"),"Hold",NA())</f>
        <v>#N/A</v>
      </c>
      <c r="BI12" s="55" t="e">
        <f>IF(AND(COUNT($U$4:$U12)=BI$2,$H12="Hold"),"Hold",NA())</f>
        <v>#N/A</v>
      </c>
      <c r="BJ12" s="55" t="e">
        <f>IF(AND(COUNT($U$4:$U12)=BJ$2,$H12="Hold"),"Hold",NA())</f>
        <v>#N/A</v>
      </c>
      <c r="BK12" s="55" t="e">
        <f>IF(AND(COUNT($U$4:$U12)=BK$2,$H12="Hold"),"Hold",NA())</f>
        <v>#N/A</v>
      </c>
      <c r="BL12" s="55" t="e">
        <f>IF(AND(COUNT($U$4:$U12)=BL$2,$H12="Hold"),"Hold",NA())</f>
        <v>#N/A</v>
      </c>
      <c r="BM12" s="55" t="e">
        <f>IF(AND(COUNT($U$4:$U12)=BM$2,$H12="Hold"),"Hold",NA())</f>
        <v>#N/A</v>
      </c>
      <c r="BN12" s="55" t="e">
        <f>IF(AND(COUNT($U$4:$U12)=BN$2,$H12="Hold"),"Hold",NA())</f>
        <v>#N/A</v>
      </c>
      <c r="BO12" s="55" t="e">
        <f>IF(AND(COUNT($U$4:$U12)=BO$2,$H12="Hold"),"Hold",NA())</f>
        <v>#N/A</v>
      </c>
      <c r="BP12" s="55" t="e">
        <f>IF(AND(COUNT($U$4:$U12)=BP$2,$H12="Hold"),"Hold",NA())</f>
        <v>#N/A</v>
      </c>
      <c r="BQ12" s="55" t="e">
        <f>IF(AND(COUNT($U$4:$U12)=BQ$2,$H12="Hold"),"Hold",NA())</f>
        <v>#N/A</v>
      </c>
      <c r="BR12" s="55" t="e">
        <f>IF(AND(COUNT($U$4:$U12)=BR$2,$H12="Hold"),"Hold",NA())</f>
        <v>#N/A</v>
      </c>
      <c r="BS12" s="55" t="e">
        <f>IF(AND(COUNT($U$4:$U12)=BS$2,$H12="Hold"),"Hold",NA())</f>
        <v>#N/A</v>
      </c>
    </row>
    <row r="13" spans="1:73" s="96" customFormat="1" ht="18.75" customHeight="1" thickBot="1" x14ac:dyDescent="0.3">
      <c r="B13" s="23"/>
      <c r="C13" s="95"/>
      <c r="D13" s="9">
        <f t="shared" si="2"/>
        <v>18</v>
      </c>
      <c r="E13" s="10">
        <f t="shared" si="3"/>
        <v>42716</v>
      </c>
      <c r="F13" s="5" t="str">
        <f>IFERROR(IF(COUNT(G$4:G13)=0,"",IF(H13="Hold",F12,IF(ISNUMBER(U13),G13,F12+V13))),"")</f>
        <v/>
      </c>
      <c r="G13" s="13"/>
      <c r="H13" s="27"/>
      <c r="I13" s="17"/>
      <c r="J13" s="93"/>
      <c r="K13" s="34"/>
      <c r="L13" s="148" t="s">
        <v>57</v>
      </c>
      <c r="M13" s="148"/>
      <c r="N13" s="134"/>
      <c r="O13" s="135"/>
      <c r="P13" s="37"/>
      <c r="R13" s="46">
        <v>10</v>
      </c>
      <c r="S13" s="47" t="e">
        <f t="shared" si="0"/>
        <v>#N/A</v>
      </c>
      <c r="T13" s="47" t="str">
        <f>IF(ISNUMBER(#REF!),"Alt 5","")</f>
        <v/>
      </c>
      <c r="U13" s="52" t="str">
        <f>IF(H13="30 Mins",$N$19,IF(H13="45 Mins",$N$20,IF(H13="60 Mins",$N$21,IF(H13="Alt 1",$N$22,IF(H13="Alt 2",$N$23,IF(H13="Alt 3",$N$24,IF(H13="Alt 4",$N$25,IF(H13="Alt 5",#REF!,IF(H13="Change",V12,"")))))))))</f>
        <v/>
      </c>
      <c r="V13" s="53" t="e">
        <f>IF(COUNT(U$4:U13)=0,NA(),IF(ISNUMBER(U13),U13,V12))</f>
        <v>#N/A</v>
      </c>
      <c r="W13" s="48" t="e">
        <f t="shared" si="1"/>
        <v>#N/A</v>
      </c>
      <c r="X13" s="72" t="str">
        <f>IF(AND(ISNUMBER($S13),COUNT($U$4:$U13)=X$2),$S13,"")</f>
        <v/>
      </c>
      <c r="Y13" s="72" t="str">
        <f>IF(AND(ISNUMBER($S13),COUNT($U$4:$U13)=Y$2),$S13,"")</f>
        <v/>
      </c>
      <c r="Z13" s="72" t="str">
        <f>IF(AND(ISNUMBER($S13),COUNT($U$4:$U13)=Z$2),$S13,"")</f>
        <v/>
      </c>
      <c r="AA13" s="72" t="str">
        <f>IF(AND(ISNUMBER($S13),COUNT($U$4:$U13)=AA$2),$S13,"")</f>
        <v/>
      </c>
      <c r="AB13" s="72" t="str">
        <f>IF(AND(ISNUMBER($S13),COUNT($U$4:$U13)=AB$2),$S13,"")</f>
        <v/>
      </c>
      <c r="AC13" s="72" t="str">
        <f>IF(AND(ISNUMBER($S13),COUNT($U$4:$U13)=AC$2),$S13,"")</f>
        <v/>
      </c>
      <c r="AD13" s="72" t="str">
        <f>IF(AND(ISNUMBER($S13),COUNT($U$4:$U13)=AD$2),$S13,"")</f>
        <v/>
      </c>
      <c r="AE13" s="72" t="str">
        <f>IF(AND(ISNUMBER($S13),COUNT($U$4:$U13)=AE$2),$S13,"")</f>
        <v/>
      </c>
      <c r="AF13" s="72" t="str">
        <f>IF(AND(ISNUMBER($S13),COUNT($U$4:$U13)=AF$2),$S13,"")</f>
        <v/>
      </c>
      <c r="AG13" s="72" t="str">
        <f>IF(AND(ISNUMBER($S13),COUNT($U$4:$U13)=AG$2),$S13,"")</f>
        <v/>
      </c>
      <c r="AH13" s="72" t="str">
        <f>IF(AND(ISNUMBER($S13),COUNT($U$4:$U13)=AH$2),$S13,"")</f>
        <v/>
      </c>
      <c r="AI13" s="72" t="str">
        <f>IF(AND(ISNUMBER($S13),COUNT($U$4:$U13)=AI$2),$S13,"")</f>
        <v/>
      </c>
      <c r="AJ13" s="51" t="e">
        <f>IFERROR(IF(COUNT($U$4:$U13)&lt;&gt;AJ$2,NA(),SLOPE(X$4:X$26,$R$4:$R$26)*($R13-COUNTIF(BH$4:BH13,"Hold"))+INTERCEPT(X$4:X$26,$R$4:$R$26)),NA())</f>
        <v>#N/A</v>
      </c>
      <c r="AK13" s="51" t="e">
        <f>IFERROR(IF(COUNT($U$4:$U13)&lt;&gt;AK$2,NA(),SLOPE(Y$4:Y$26,$R$4:$R$26)*($R13-COUNTIF(BI$4:BI13,"Hold"))+INTERCEPT(Y$4:Y$26,$R$4:$R$26)),NA())</f>
        <v>#N/A</v>
      </c>
      <c r="AL13" s="51" t="e">
        <f>IFERROR(IF(COUNT($U$4:$U13)&lt;&gt;AL$2,NA(),SLOPE(Z$4:Z$26,$R$4:$R$26)*($R13-COUNTIF(BJ$4:BJ13,"Hold"))+INTERCEPT(Z$4:Z$26,$R$4:$R$26)),NA())</f>
        <v>#N/A</v>
      </c>
      <c r="AM13" s="51" t="e">
        <f>IFERROR(IF(COUNT($U$4:$U13)&lt;&gt;AM$2,NA(),SLOPE(AA$4:AA$26,$R$4:$R$26)*($R13-COUNTIF(BK$4:BK13,"Hold"))+INTERCEPT(AA$4:AA$26,$R$4:$R$26)),NA())</f>
        <v>#N/A</v>
      </c>
      <c r="AN13" s="51" t="e">
        <f>IFERROR(IF(COUNT($U$4:$U13)&lt;&gt;AN$2,NA(),SLOPE(AB$4:AB$26,$R$4:$R$26)*($R13-COUNTIF(BL$4:BL13,"Hold"))+INTERCEPT(AB$4:AB$26,$R$4:$R$26)),NA())</f>
        <v>#N/A</v>
      </c>
      <c r="AO13" s="51" t="e">
        <f>IFERROR(IF(COUNT($U$4:$U13)&lt;&gt;AO$2,NA(),SLOPE(AC$4:AC$26,$R$4:$R$26)*($R13-COUNTIF(BM$4:BM13,"Hold"))+INTERCEPT(AC$4:AC$26,$R$4:$R$26)),NA())</f>
        <v>#N/A</v>
      </c>
      <c r="AP13" s="51" t="e">
        <f>IFERROR(IF(COUNT($U$4:$U13)&lt;&gt;AP$2,NA(),SLOPE(AD$4:AD$26,$R$4:$R$26)*($R13-COUNTIF(BN$4:BN13,"Hold"))+INTERCEPT(AD$4:AD$26,$R$4:$R$26)),NA())</f>
        <v>#N/A</v>
      </c>
      <c r="AQ13" s="51" t="e">
        <f>IFERROR(IF(COUNT($U$4:$U13)&lt;&gt;AQ$2,NA(),SLOPE(AE$4:AE$26,$R$4:$R$26)*($R13-COUNTIF(BO$4:BO13,"Hold"))+INTERCEPT(AE$4:AE$26,$R$4:$R$26)),NA())</f>
        <v>#N/A</v>
      </c>
      <c r="AR13" s="51" t="e">
        <f>IFERROR(IF(COUNT($U$4:$U13)&lt;&gt;AR$2,NA(),SLOPE(AF$4:AF$26,$R$4:$R$26)*($R13-COUNTIF(BP$4:BP13,"Hold"))+INTERCEPT(AF$4:AF$26,$R$4:$R$26)),NA())</f>
        <v>#N/A</v>
      </c>
      <c r="AS13" s="51" t="e">
        <f>IFERROR(IF(COUNT($U$4:$U13)&lt;&gt;AS$2,NA(),SLOPE(AG$4:AG$26,$R$4:$R$26)*($R13-COUNTIF(BQ$4:BQ13,"Hold"))+INTERCEPT(AG$4:AG$26,$R$4:$R$26)),NA())</f>
        <v>#N/A</v>
      </c>
      <c r="AT13" s="51" t="e">
        <f>IFERROR(IF(COUNT($U$4:$U13)&lt;&gt;AT$2,NA(),SLOPE(AH$4:AH$26,$R$4:$R$26)*($R13-COUNTIF(BR$4:BR13,"Hold"))+INTERCEPT(AH$4:AH$26,$R$4:$R$26)),NA())</f>
        <v>#N/A</v>
      </c>
      <c r="AU13" s="51" t="e">
        <f>IFERROR(IF(COUNT($U$4:$U13)&lt;&gt;AU$2,NA(),SLOPE(AI$4:AI$26,$R$4:$R$26)*($R13-COUNTIF(BS$4:BS13,"Hold"))+INTERCEPT(AI$4:AI$26,$R$4:$R$26)),NA())</f>
        <v>#N/A</v>
      </c>
      <c r="AV13" s="57" t="e">
        <f>IF(AND(ISNUMBER($U13),COUNT($U$4:$U13)=AV$2),$G13,IF($H13="Hold",AV12,IF(COUNT($U$4:$U13)=AV$2,$V13+AV12,NA())))</f>
        <v>#N/A</v>
      </c>
      <c r="AW13" s="57" t="e">
        <f>IF(AND(ISNUMBER($U13),COUNT($U$4:$U13)=AW$2),$G13,IF($H13="Hold",AW12,IF(COUNT($U$4:$U13)=AW$2,$V13+AW12,NA())))</f>
        <v>#N/A</v>
      </c>
      <c r="AX13" s="57" t="e">
        <f>IF(AND(ISNUMBER($U13),COUNT($U$4:$U13)=AX$2),$G13,IF($H13="Hold",AX12,IF(COUNT($U$4:$U13)=AX$2,$V13+AX12,NA())))</f>
        <v>#N/A</v>
      </c>
      <c r="AY13" s="57" t="e">
        <f>IF(AND(ISNUMBER($U13),COUNT($U$4:$U13)=AY$2),$G13,IF($H13="Hold",AY12,IF(COUNT($U$4:$U13)=AY$2,$V13+AY12,NA())))</f>
        <v>#N/A</v>
      </c>
      <c r="AZ13" s="57" t="e">
        <f>IF(AND(ISNUMBER($U13),COUNT($U$4:$U13)=AZ$2),$G13,IF($H13="Hold",AZ12,IF(COUNT($U$4:$U13)=AZ$2,$V13+AZ12,NA())))</f>
        <v>#N/A</v>
      </c>
      <c r="BA13" s="57" t="e">
        <f>IF(AND(ISNUMBER($U13),COUNT($U$4:$U13)=BA$2),$G13,IF($H13="Hold",BA12,IF(COUNT($U$4:$U13)=BA$2,$V13+BA12,NA())))</f>
        <v>#N/A</v>
      </c>
      <c r="BB13" s="57" t="e">
        <f>IF(AND(ISNUMBER($U13),COUNT($U$4:$U13)=BB$2),$G13,IF($H13="Hold",BB12,IF(COUNT($U$4:$U13)=BB$2,$V13+BB12,NA())))</f>
        <v>#N/A</v>
      </c>
      <c r="BC13" s="57" t="e">
        <f>IF(AND(ISNUMBER($U13),COUNT($U$4:$U13)=BC$2),$G13,IF($H13="Hold",BC12,IF(COUNT($U$4:$U13)=BC$2,$V13+BC12,NA())))</f>
        <v>#N/A</v>
      </c>
      <c r="BD13" s="57" t="e">
        <f>IF(AND(ISNUMBER($U13),COUNT($U$4:$U13)=BD$2),$G13,IF($H13="Hold",BD12,IF(COUNT($U$4:$U13)=BD$2,$V13+BD12,NA())))</f>
        <v>#N/A</v>
      </c>
      <c r="BE13" s="57" t="e">
        <f>IF(AND(ISNUMBER($U13),COUNT($U$4:$U13)=BE$2),$G13,IF($H13="Hold",BE12,IF(COUNT($U$4:$U13)=BE$2,$V13+BE12,NA())))</f>
        <v>#N/A</v>
      </c>
      <c r="BF13" s="57" t="e">
        <f>IF(AND(ISNUMBER($U13),COUNT($U$4:$U13)=BF$2),$G13,IF($H13="Hold",BF12,IF(COUNT($U$4:$U13)=BF$2,$V13+BF12,NA())))</f>
        <v>#N/A</v>
      </c>
      <c r="BG13" s="57" t="e">
        <f>IF(AND(ISNUMBER($U13),COUNT($U$4:$U13)=BG$2),$G13,IF($H13="Hold",BG12,IF(COUNT($U$4:$U13)=BG$2,$V13+BG12,NA())))</f>
        <v>#N/A</v>
      </c>
      <c r="BH13" s="55" t="e">
        <f>IF(AND(COUNT($U$4:$U13)=BH$2,$H13="Hold"),"Hold",NA())</f>
        <v>#N/A</v>
      </c>
      <c r="BI13" s="55" t="e">
        <f>IF(AND(COUNT($U$4:$U13)=BI$2,$H13="Hold"),"Hold",NA())</f>
        <v>#N/A</v>
      </c>
      <c r="BJ13" s="55" t="e">
        <f>IF(AND(COUNT($U$4:$U13)=BJ$2,$H13="Hold"),"Hold",NA())</f>
        <v>#N/A</v>
      </c>
      <c r="BK13" s="55" t="e">
        <f>IF(AND(COUNT($U$4:$U13)=BK$2,$H13="Hold"),"Hold",NA())</f>
        <v>#N/A</v>
      </c>
      <c r="BL13" s="55" t="e">
        <f>IF(AND(COUNT($U$4:$U13)=BL$2,$H13="Hold"),"Hold",NA())</f>
        <v>#N/A</v>
      </c>
      <c r="BM13" s="55" t="e">
        <f>IF(AND(COUNT($U$4:$U13)=BM$2,$H13="Hold"),"Hold",NA())</f>
        <v>#N/A</v>
      </c>
      <c r="BN13" s="55" t="e">
        <f>IF(AND(COUNT($U$4:$U13)=BN$2,$H13="Hold"),"Hold",NA())</f>
        <v>#N/A</v>
      </c>
      <c r="BO13" s="55" t="e">
        <f>IF(AND(COUNT($U$4:$U13)=BO$2,$H13="Hold"),"Hold",NA())</f>
        <v>#N/A</v>
      </c>
      <c r="BP13" s="55" t="e">
        <f>IF(AND(COUNT($U$4:$U13)=BP$2,$H13="Hold"),"Hold",NA())</f>
        <v>#N/A</v>
      </c>
      <c r="BQ13" s="55" t="e">
        <f>IF(AND(COUNT($U$4:$U13)=BQ$2,$H13="Hold"),"Hold",NA())</f>
        <v>#N/A</v>
      </c>
      <c r="BR13" s="55" t="e">
        <f>IF(AND(COUNT($U$4:$U13)=BR$2,$H13="Hold"),"Hold",NA())</f>
        <v>#N/A</v>
      </c>
      <c r="BS13" s="55" t="e">
        <f>IF(AND(COUNT($U$4:$U13)=BS$2,$H13="Hold"),"Hold",NA())</f>
        <v>#N/A</v>
      </c>
    </row>
    <row r="14" spans="1:73" s="96" customFormat="1" ht="18.75" customHeight="1" thickTop="1" thickBot="1" x14ac:dyDescent="0.3">
      <c r="B14" s="23"/>
      <c r="C14" s="95"/>
      <c r="D14" s="9">
        <f t="shared" si="2"/>
        <v>20</v>
      </c>
      <c r="E14" s="10">
        <f t="shared" si="3"/>
        <v>42730</v>
      </c>
      <c r="F14" s="5" t="str">
        <f>IFERROR(IF(COUNT(G$4:G14)=0,"",IF(H14="Hold",F13,IF(ISNUMBER(U14),G14,F13+V14))),"")</f>
        <v/>
      </c>
      <c r="G14" s="13"/>
      <c r="H14" s="27"/>
      <c r="I14" s="17"/>
      <c r="J14" s="93"/>
      <c r="K14" s="34"/>
      <c r="L14" s="148" t="s">
        <v>58</v>
      </c>
      <c r="M14" s="148"/>
      <c r="N14" s="136"/>
      <c r="O14" s="137"/>
      <c r="P14" s="37"/>
      <c r="R14" s="46">
        <v>11</v>
      </c>
      <c r="S14" s="47" t="e">
        <f t="shared" si="0"/>
        <v>#N/A</v>
      </c>
      <c r="T14" s="47"/>
      <c r="U14" s="52" t="str">
        <f>IF(H14="30 Mins",$N$19,IF(H14="45 Mins",$N$20,IF(H14="60 Mins",$N$21,IF(H14="Alt 1",$N$22,IF(H14="Alt 2",$N$23,IF(H14="Alt 3",$N$24,IF(H14="Alt 4",$N$25,IF(H14="Alt 5",#REF!,IF(H14="Change",V13,"")))))))))</f>
        <v/>
      </c>
      <c r="V14" s="53" t="e">
        <f>IF(COUNT(U$4:U14)=0,NA(),IF(ISNUMBER(U14),U14,V13))</f>
        <v>#N/A</v>
      </c>
      <c r="W14" s="48" t="e">
        <f t="shared" si="1"/>
        <v>#N/A</v>
      </c>
      <c r="X14" s="72" t="str">
        <f>IF(AND(ISNUMBER($S14),COUNT($U$4:$U14)=X$2),$S14,"")</f>
        <v/>
      </c>
      <c r="Y14" s="72" t="str">
        <f>IF(AND(ISNUMBER($S14),COUNT($U$4:$U14)=Y$2),$S14,"")</f>
        <v/>
      </c>
      <c r="Z14" s="72" t="str">
        <f>IF(AND(ISNUMBER($S14),COUNT($U$4:$U14)=Z$2),$S14,"")</f>
        <v/>
      </c>
      <c r="AA14" s="72" t="str">
        <f>IF(AND(ISNUMBER($S14),COUNT($U$4:$U14)=AA$2),$S14,"")</f>
        <v/>
      </c>
      <c r="AB14" s="72" t="str">
        <f>IF(AND(ISNUMBER($S14),COUNT($U$4:$U14)=AB$2),$S14,"")</f>
        <v/>
      </c>
      <c r="AC14" s="72" t="str">
        <f>IF(AND(ISNUMBER($S14),COUNT($U$4:$U14)=AC$2),$S14,"")</f>
        <v/>
      </c>
      <c r="AD14" s="72" t="str">
        <f>IF(AND(ISNUMBER($S14),COUNT($U$4:$U14)=AD$2),$S14,"")</f>
        <v/>
      </c>
      <c r="AE14" s="72" t="str">
        <f>IF(AND(ISNUMBER($S14),COUNT($U$4:$U14)=AE$2),$S14,"")</f>
        <v/>
      </c>
      <c r="AF14" s="72" t="str">
        <f>IF(AND(ISNUMBER($S14),COUNT($U$4:$U14)=AF$2),$S14,"")</f>
        <v/>
      </c>
      <c r="AG14" s="72" t="str">
        <f>IF(AND(ISNUMBER($S14),COUNT($U$4:$U14)=AG$2),$S14,"")</f>
        <v/>
      </c>
      <c r="AH14" s="72" t="str">
        <f>IF(AND(ISNUMBER($S14),COUNT($U$4:$U14)=AH$2),$S14,"")</f>
        <v/>
      </c>
      <c r="AI14" s="72" t="str">
        <f>IF(AND(ISNUMBER($S14),COUNT($U$4:$U14)=AI$2),$S14,"")</f>
        <v/>
      </c>
      <c r="AJ14" s="51" t="e">
        <f>IFERROR(IF(COUNT($U$4:$U14)&lt;&gt;AJ$2,NA(),SLOPE(X$4:X$26,$R$4:$R$26)*($R14-COUNTIF(BH$4:BH14,"Hold"))+INTERCEPT(X$4:X$26,$R$4:$R$26)),NA())</f>
        <v>#N/A</v>
      </c>
      <c r="AK14" s="51" t="e">
        <f>IFERROR(IF(COUNT($U$4:$U14)&lt;&gt;AK$2,NA(),SLOPE(Y$4:Y$26,$R$4:$R$26)*($R14-COUNTIF(BI$4:BI14,"Hold"))+INTERCEPT(Y$4:Y$26,$R$4:$R$26)),NA())</f>
        <v>#N/A</v>
      </c>
      <c r="AL14" s="51" t="e">
        <f>IFERROR(IF(COUNT($U$4:$U14)&lt;&gt;AL$2,NA(),SLOPE(Z$4:Z$26,$R$4:$R$26)*($R14-COUNTIF(BJ$4:BJ14,"Hold"))+INTERCEPT(Z$4:Z$26,$R$4:$R$26)),NA())</f>
        <v>#N/A</v>
      </c>
      <c r="AM14" s="51" t="e">
        <f>IFERROR(IF(COUNT($U$4:$U14)&lt;&gt;AM$2,NA(),SLOPE(AA$4:AA$26,$R$4:$R$26)*($R14-COUNTIF(BK$4:BK14,"Hold"))+INTERCEPT(AA$4:AA$26,$R$4:$R$26)),NA())</f>
        <v>#N/A</v>
      </c>
      <c r="AN14" s="51" t="e">
        <f>IFERROR(IF(COUNT($U$4:$U14)&lt;&gt;AN$2,NA(),SLOPE(AB$4:AB$26,$R$4:$R$26)*($R14-COUNTIF(BL$4:BL14,"Hold"))+INTERCEPT(AB$4:AB$26,$R$4:$R$26)),NA())</f>
        <v>#N/A</v>
      </c>
      <c r="AO14" s="51" t="e">
        <f>IFERROR(IF(COUNT($U$4:$U14)&lt;&gt;AO$2,NA(),SLOPE(AC$4:AC$26,$R$4:$R$26)*($R14-COUNTIF(BM$4:BM14,"Hold"))+INTERCEPT(AC$4:AC$26,$R$4:$R$26)),NA())</f>
        <v>#N/A</v>
      </c>
      <c r="AP14" s="51" t="e">
        <f>IFERROR(IF(COUNT($U$4:$U14)&lt;&gt;AP$2,NA(),SLOPE(AD$4:AD$26,$R$4:$R$26)*($R14-COUNTIF(BN$4:BN14,"Hold"))+INTERCEPT(AD$4:AD$26,$R$4:$R$26)),NA())</f>
        <v>#N/A</v>
      </c>
      <c r="AQ14" s="51" t="e">
        <f>IFERROR(IF(COUNT($U$4:$U14)&lt;&gt;AQ$2,NA(),SLOPE(AE$4:AE$26,$R$4:$R$26)*($R14-COUNTIF(BO$4:BO14,"Hold"))+INTERCEPT(AE$4:AE$26,$R$4:$R$26)),NA())</f>
        <v>#N/A</v>
      </c>
      <c r="AR14" s="51" t="e">
        <f>IFERROR(IF(COUNT($U$4:$U14)&lt;&gt;AR$2,NA(),SLOPE(AF$4:AF$26,$R$4:$R$26)*($R14-COUNTIF(BP$4:BP14,"Hold"))+INTERCEPT(AF$4:AF$26,$R$4:$R$26)),NA())</f>
        <v>#N/A</v>
      </c>
      <c r="AS14" s="51" t="e">
        <f>IFERROR(IF(COUNT($U$4:$U14)&lt;&gt;AS$2,NA(),SLOPE(AG$4:AG$26,$R$4:$R$26)*($R14-COUNTIF(BQ$4:BQ14,"Hold"))+INTERCEPT(AG$4:AG$26,$R$4:$R$26)),NA())</f>
        <v>#N/A</v>
      </c>
      <c r="AT14" s="51" t="e">
        <f>IFERROR(IF(COUNT($U$4:$U14)&lt;&gt;AT$2,NA(),SLOPE(AH$4:AH$26,$R$4:$R$26)*($R14-COUNTIF(BR$4:BR14,"Hold"))+INTERCEPT(AH$4:AH$26,$R$4:$R$26)),NA())</f>
        <v>#N/A</v>
      </c>
      <c r="AU14" s="51" t="e">
        <f>IFERROR(IF(COUNT($U$4:$U14)&lt;&gt;AU$2,NA(),SLOPE(AI$4:AI$26,$R$4:$R$26)*($R14-COUNTIF(BS$4:BS14,"Hold"))+INTERCEPT(AI$4:AI$26,$R$4:$R$26)),NA())</f>
        <v>#N/A</v>
      </c>
      <c r="AV14" s="57" t="e">
        <f>IF(AND(ISNUMBER($U14),COUNT($U$4:$U14)=AV$2),$G14,IF($H14="Hold",AV13,IF(COUNT($U$4:$U14)=AV$2,$V14+AV13,NA())))</f>
        <v>#N/A</v>
      </c>
      <c r="AW14" s="57" t="e">
        <f>IF(AND(ISNUMBER($U14),COUNT($U$4:$U14)=AW$2),$G14,IF($H14="Hold",AW13,IF(COUNT($U$4:$U14)=AW$2,$V14+AW13,NA())))</f>
        <v>#N/A</v>
      </c>
      <c r="AX14" s="57" t="e">
        <f>IF(AND(ISNUMBER($U14),COUNT($U$4:$U14)=AX$2),$G14,IF($H14="Hold",AX13,IF(COUNT($U$4:$U14)=AX$2,$V14+AX13,NA())))</f>
        <v>#N/A</v>
      </c>
      <c r="AY14" s="57" t="e">
        <f>IF(AND(ISNUMBER($U14),COUNT($U$4:$U14)=AY$2),$G14,IF($H14="Hold",AY13,IF(COUNT($U$4:$U14)=AY$2,$V14+AY13,NA())))</f>
        <v>#N/A</v>
      </c>
      <c r="AZ14" s="57" t="e">
        <f>IF(AND(ISNUMBER($U14),COUNT($U$4:$U14)=AZ$2),$G14,IF($H14="Hold",AZ13,IF(COUNT($U$4:$U14)=AZ$2,$V14+AZ13,NA())))</f>
        <v>#N/A</v>
      </c>
      <c r="BA14" s="57" t="e">
        <f>IF(AND(ISNUMBER($U14),COUNT($U$4:$U14)=BA$2),$G14,IF($H14="Hold",BA13,IF(COUNT($U$4:$U14)=BA$2,$V14+BA13,NA())))</f>
        <v>#N/A</v>
      </c>
      <c r="BB14" s="57" t="e">
        <f>IF(AND(ISNUMBER($U14),COUNT($U$4:$U14)=BB$2),$G14,IF($H14="Hold",BB13,IF(COUNT($U$4:$U14)=BB$2,$V14+BB13,NA())))</f>
        <v>#N/A</v>
      </c>
      <c r="BC14" s="57" t="e">
        <f>IF(AND(ISNUMBER($U14),COUNT($U$4:$U14)=BC$2),$G14,IF($H14="Hold",BC13,IF(COUNT($U$4:$U14)=BC$2,$V14+BC13,NA())))</f>
        <v>#N/A</v>
      </c>
      <c r="BD14" s="57" t="e">
        <f>IF(AND(ISNUMBER($U14),COUNT($U$4:$U14)=BD$2),$G14,IF($H14="Hold",BD13,IF(COUNT($U$4:$U14)=BD$2,$V14+BD13,NA())))</f>
        <v>#N/A</v>
      </c>
      <c r="BE14" s="57" t="e">
        <f>IF(AND(ISNUMBER($U14),COUNT($U$4:$U14)=BE$2),$G14,IF($H14="Hold",BE13,IF(COUNT($U$4:$U14)=BE$2,$V14+BE13,NA())))</f>
        <v>#N/A</v>
      </c>
      <c r="BF14" s="57" t="e">
        <f>IF(AND(ISNUMBER($U14),COUNT($U$4:$U14)=BF$2),$G14,IF($H14="Hold",BF13,IF(COUNT($U$4:$U14)=BF$2,$V14+BF13,NA())))</f>
        <v>#N/A</v>
      </c>
      <c r="BG14" s="57" t="e">
        <f>IF(AND(ISNUMBER($U14),COUNT($U$4:$U14)=BG$2),$G14,IF($H14="Hold",BG13,IF(COUNT($U$4:$U14)=BG$2,$V14+BG13,NA())))</f>
        <v>#N/A</v>
      </c>
      <c r="BH14" s="55" t="e">
        <f>IF(AND(COUNT($U$4:$U14)=BH$2,$H14="Hold"),"Hold",NA())</f>
        <v>#N/A</v>
      </c>
      <c r="BI14" s="55" t="e">
        <f>IF(AND(COUNT($U$4:$U14)=BI$2,$H14="Hold"),"Hold",NA())</f>
        <v>#N/A</v>
      </c>
      <c r="BJ14" s="55" t="e">
        <f>IF(AND(COUNT($U$4:$U14)=BJ$2,$H14="Hold"),"Hold",NA())</f>
        <v>#N/A</v>
      </c>
      <c r="BK14" s="55" t="e">
        <f>IF(AND(COUNT($U$4:$U14)=BK$2,$H14="Hold"),"Hold",NA())</f>
        <v>#N/A</v>
      </c>
      <c r="BL14" s="55" t="e">
        <f>IF(AND(COUNT($U$4:$U14)=BL$2,$H14="Hold"),"Hold",NA())</f>
        <v>#N/A</v>
      </c>
      <c r="BM14" s="55" t="e">
        <f>IF(AND(COUNT($U$4:$U14)=BM$2,$H14="Hold"),"Hold",NA())</f>
        <v>#N/A</v>
      </c>
      <c r="BN14" s="55" t="e">
        <f>IF(AND(COUNT($U$4:$U14)=BN$2,$H14="Hold"),"Hold",NA())</f>
        <v>#N/A</v>
      </c>
      <c r="BO14" s="55" t="e">
        <f>IF(AND(COUNT($U$4:$U14)=BO$2,$H14="Hold"),"Hold",NA())</f>
        <v>#N/A</v>
      </c>
      <c r="BP14" s="55" t="e">
        <f>IF(AND(COUNT($U$4:$U14)=BP$2,$H14="Hold"),"Hold",NA())</f>
        <v>#N/A</v>
      </c>
      <c r="BQ14" s="55" t="e">
        <f>IF(AND(COUNT($U$4:$U14)=BQ$2,$H14="Hold"),"Hold",NA())</f>
        <v>#N/A</v>
      </c>
      <c r="BR14" s="55" t="e">
        <f>IF(AND(COUNT($U$4:$U14)=BR$2,$H14="Hold"),"Hold",NA())</f>
        <v>#N/A</v>
      </c>
      <c r="BS14" s="55" t="e">
        <f>IF(AND(COUNT($U$4:$U14)=BS$2,$H14="Hold"),"Hold",NA())</f>
        <v>#N/A</v>
      </c>
    </row>
    <row r="15" spans="1:73" s="96" customFormat="1" ht="18.75" customHeight="1" thickTop="1" thickBot="1" x14ac:dyDescent="0.3">
      <c r="B15" s="23"/>
      <c r="C15" s="95"/>
      <c r="D15" s="9">
        <f t="shared" si="2"/>
        <v>22</v>
      </c>
      <c r="E15" s="10">
        <f t="shared" si="3"/>
        <v>42744</v>
      </c>
      <c r="F15" s="5" t="str">
        <f>IFERROR(IF(COUNT(G$4:G15)=0,"",IF(H15="Hold",F14,IF(ISNUMBER(U15),G15,F14+V15))),"")</f>
        <v/>
      </c>
      <c r="G15" s="13"/>
      <c r="H15" s="27"/>
      <c r="I15" s="17"/>
      <c r="J15" s="93"/>
      <c r="K15" s="34"/>
      <c r="L15" s="148" t="s">
        <v>59</v>
      </c>
      <c r="M15" s="148"/>
      <c r="N15" s="136"/>
      <c r="O15" s="137"/>
      <c r="P15" s="37"/>
      <c r="R15" s="46">
        <v>12</v>
      </c>
      <c r="S15" s="47" t="e">
        <f t="shared" si="0"/>
        <v>#N/A</v>
      </c>
      <c r="T15" s="47"/>
      <c r="U15" s="52" t="str">
        <f>IF(H15="30 Mins",$N$19,IF(H15="45 Mins",$N$20,IF(H15="60 Mins",$N$21,IF(H15="Alt 1",$N$22,IF(H15="Alt 2",$N$23,IF(H15="Alt 3",$N$24,IF(H15="Alt 4",$N$25,IF(H15="Alt 5",#REF!,IF(H15="Change",V14,"")))))))))</f>
        <v/>
      </c>
      <c r="V15" s="53" t="e">
        <f>IF(COUNT(U$4:U15)=0,NA(),IF(ISNUMBER(U15),U15,V14))</f>
        <v>#N/A</v>
      </c>
      <c r="W15" s="48" t="e">
        <f t="shared" si="1"/>
        <v>#N/A</v>
      </c>
      <c r="X15" s="72" t="str">
        <f>IF(AND(ISNUMBER($S15),COUNT($U$4:$U15)=X$2),$S15,"")</f>
        <v/>
      </c>
      <c r="Y15" s="72" t="str">
        <f>IF(AND(ISNUMBER($S15),COUNT($U$4:$U15)=Y$2),$S15,"")</f>
        <v/>
      </c>
      <c r="Z15" s="72" t="str">
        <f>IF(AND(ISNUMBER($S15),COUNT($U$4:$U15)=Z$2),$S15,"")</f>
        <v/>
      </c>
      <c r="AA15" s="72" t="str">
        <f>IF(AND(ISNUMBER($S15),COUNT($U$4:$U15)=AA$2),$S15,"")</f>
        <v/>
      </c>
      <c r="AB15" s="72" t="str">
        <f>IF(AND(ISNUMBER($S15),COUNT($U$4:$U15)=AB$2),$S15,"")</f>
        <v/>
      </c>
      <c r="AC15" s="72" t="str">
        <f>IF(AND(ISNUMBER($S15),COUNT($U$4:$U15)=AC$2),$S15,"")</f>
        <v/>
      </c>
      <c r="AD15" s="72" t="str">
        <f>IF(AND(ISNUMBER($S15),COUNT($U$4:$U15)=AD$2),$S15,"")</f>
        <v/>
      </c>
      <c r="AE15" s="72" t="str">
        <f>IF(AND(ISNUMBER($S15),COUNT($U$4:$U15)=AE$2),$S15,"")</f>
        <v/>
      </c>
      <c r="AF15" s="72" t="str">
        <f>IF(AND(ISNUMBER($S15),COUNT($U$4:$U15)=AF$2),$S15,"")</f>
        <v/>
      </c>
      <c r="AG15" s="72" t="str">
        <f>IF(AND(ISNUMBER($S15),COUNT($U$4:$U15)=AG$2),$S15,"")</f>
        <v/>
      </c>
      <c r="AH15" s="72" t="str">
        <f>IF(AND(ISNUMBER($S15),COUNT($U$4:$U15)=AH$2),$S15,"")</f>
        <v/>
      </c>
      <c r="AI15" s="72" t="str">
        <f>IF(AND(ISNUMBER($S15),COUNT($U$4:$U15)=AI$2),$S15,"")</f>
        <v/>
      </c>
      <c r="AJ15" s="51" t="e">
        <f>IFERROR(IF(COUNT($U$4:$U15)&lt;&gt;AJ$2,NA(),SLOPE(X$4:X$26,$R$4:$R$26)*($R15-COUNTIF(BH$4:BH15,"Hold"))+INTERCEPT(X$4:X$26,$R$4:$R$26)),NA())</f>
        <v>#N/A</v>
      </c>
      <c r="AK15" s="51" t="e">
        <f>IFERROR(IF(COUNT($U$4:$U15)&lt;&gt;AK$2,NA(),SLOPE(Y$4:Y$26,$R$4:$R$26)*($R15-COUNTIF(BI$4:BI15,"Hold"))+INTERCEPT(Y$4:Y$26,$R$4:$R$26)),NA())</f>
        <v>#N/A</v>
      </c>
      <c r="AL15" s="51" t="e">
        <f>IFERROR(IF(COUNT($U$4:$U15)&lt;&gt;AL$2,NA(),SLOPE(Z$4:Z$26,$R$4:$R$26)*($R15-COUNTIF(BJ$4:BJ15,"Hold"))+INTERCEPT(Z$4:Z$26,$R$4:$R$26)),NA())</f>
        <v>#N/A</v>
      </c>
      <c r="AM15" s="51" t="e">
        <f>IFERROR(IF(COUNT($U$4:$U15)&lt;&gt;AM$2,NA(),SLOPE(AA$4:AA$26,$R$4:$R$26)*($R15-COUNTIF(BK$4:BK15,"Hold"))+INTERCEPT(AA$4:AA$26,$R$4:$R$26)),NA())</f>
        <v>#N/A</v>
      </c>
      <c r="AN15" s="51" t="e">
        <f>IFERROR(IF(COUNT($U$4:$U15)&lt;&gt;AN$2,NA(),SLOPE(AB$4:AB$26,$R$4:$R$26)*($R15-COUNTIF(BL$4:BL15,"Hold"))+INTERCEPT(AB$4:AB$26,$R$4:$R$26)),NA())</f>
        <v>#N/A</v>
      </c>
      <c r="AO15" s="51" t="e">
        <f>IFERROR(IF(COUNT($U$4:$U15)&lt;&gt;AO$2,NA(),SLOPE(AC$4:AC$26,$R$4:$R$26)*($R15-COUNTIF(BM$4:BM15,"Hold"))+INTERCEPT(AC$4:AC$26,$R$4:$R$26)),NA())</f>
        <v>#N/A</v>
      </c>
      <c r="AP15" s="51" t="e">
        <f>IFERROR(IF(COUNT($U$4:$U15)&lt;&gt;AP$2,NA(),SLOPE(AD$4:AD$26,$R$4:$R$26)*($R15-COUNTIF(BN$4:BN15,"Hold"))+INTERCEPT(AD$4:AD$26,$R$4:$R$26)),NA())</f>
        <v>#N/A</v>
      </c>
      <c r="AQ15" s="51" t="e">
        <f>IFERROR(IF(COUNT($U$4:$U15)&lt;&gt;AQ$2,NA(),SLOPE(AE$4:AE$26,$R$4:$R$26)*($R15-COUNTIF(BO$4:BO15,"Hold"))+INTERCEPT(AE$4:AE$26,$R$4:$R$26)),NA())</f>
        <v>#N/A</v>
      </c>
      <c r="AR15" s="51" t="e">
        <f>IFERROR(IF(COUNT($U$4:$U15)&lt;&gt;AR$2,NA(),SLOPE(AF$4:AF$26,$R$4:$R$26)*($R15-COUNTIF(BP$4:BP15,"Hold"))+INTERCEPT(AF$4:AF$26,$R$4:$R$26)),NA())</f>
        <v>#N/A</v>
      </c>
      <c r="AS15" s="51" t="e">
        <f>IFERROR(IF(COUNT($U$4:$U15)&lt;&gt;AS$2,NA(),SLOPE(AG$4:AG$26,$R$4:$R$26)*($R15-COUNTIF(BQ$4:BQ15,"Hold"))+INTERCEPT(AG$4:AG$26,$R$4:$R$26)),NA())</f>
        <v>#N/A</v>
      </c>
      <c r="AT15" s="51" t="e">
        <f>IFERROR(IF(COUNT($U$4:$U15)&lt;&gt;AT$2,NA(),SLOPE(AH$4:AH$26,$R$4:$R$26)*($R15-COUNTIF(BR$4:BR15,"Hold"))+INTERCEPT(AH$4:AH$26,$R$4:$R$26)),NA())</f>
        <v>#N/A</v>
      </c>
      <c r="AU15" s="51" t="e">
        <f>IFERROR(IF(COUNT($U$4:$U15)&lt;&gt;AU$2,NA(),SLOPE(AI$4:AI$26,$R$4:$R$26)*($R15-COUNTIF(BS$4:BS15,"Hold"))+INTERCEPT(AI$4:AI$26,$R$4:$R$26)),NA())</f>
        <v>#N/A</v>
      </c>
      <c r="AV15" s="57" t="e">
        <f>IF(AND(ISNUMBER($U15),COUNT($U$4:$U15)=AV$2),$G15,IF($H15="Hold",AV14,IF(COUNT($U$4:$U15)=AV$2,$V15+AV14,NA())))</f>
        <v>#N/A</v>
      </c>
      <c r="AW15" s="57" t="e">
        <f>IF(AND(ISNUMBER($U15),COUNT($U$4:$U15)=AW$2),$G15,IF($H15="Hold",AW14,IF(COUNT($U$4:$U15)=AW$2,$V15+AW14,NA())))</f>
        <v>#N/A</v>
      </c>
      <c r="AX15" s="57" t="e">
        <f>IF(AND(ISNUMBER($U15),COUNT($U$4:$U15)=AX$2),$G15,IF($H15="Hold",AX14,IF(COUNT($U$4:$U15)=AX$2,$V15+AX14,NA())))</f>
        <v>#N/A</v>
      </c>
      <c r="AY15" s="57" t="e">
        <f>IF(AND(ISNUMBER($U15),COUNT($U$4:$U15)=AY$2),$G15,IF($H15="Hold",AY14,IF(COUNT($U$4:$U15)=AY$2,$V15+AY14,NA())))</f>
        <v>#N/A</v>
      </c>
      <c r="AZ15" s="57" t="e">
        <f>IF(AND(ISNUMBER($U15),COUNT($U$4:$U15)=AZ$2),$G15,IF($H15="Hold",AZ14,IF(COUNT($U$4:$U15)=AZ$2,$V15+AZ14,NA())))</f>
        <v>#N/A</v>
      </c>
      <c r="BA15" s="57" t="e">
        <f>IF(AND(ISNUMBER($U15),COUNT($U$4:$U15)=BA$2),$G15,IF($H15="Hold",BA14,IF(COUNT($U$4:$U15)=BA$2,$V15+BA14,NA())))</f>
        <v>#N/A</v>
      </c>
      <c r="BB15" s="57" t="e">
        <f>IF(AND(ISNUMBER($U15),COUNT($U$4:$U15)=BB$2),$G15,IF($H15="Hold",BB14,IF(COUNT($U$4:$U15)=BB$2,$V15+BB14,NA())))</f>
        <v>#N/A</v>
      </c>
      <c r="BC15" s="57" t="e">
        <f>IF(AND(ISNUMBER($U15),COUNT($U$4:$U15)=BC$2),$G15,IF($H15="Hold",BC14,IF(COUNT($U$4:$U15)=BC$2,$V15+BC14,NA())))</f>
        <v>#N/A</v>
      </c>
      <c r="BD15" s="57" t="e">
        <f>IF(AND(ISNUMBER($U15),COUNT($U$4:$U15)=BD$2),$G15,IF($H15="Hold",BD14,IF(COUNT($U$4:$U15)=BD$2,$V15+BD14,NA())))</f>
        <v>#N/A</v>
      </c>
      <c r="BE15" s="57" t="e">
        <f>IF(AND(ISNUMBER($U15),COUNT($U$4:$U15)=BE$2),$G15,IF($H15="Hold",BE14,IF(COUNT($U$4:$U15)=BE$2,$V15+BE14,NA())))</f>
        <v>#N/A</v>
      </c>
      <c r="BF15" s="57" t="e">
        <f>IF(AND(ISNUMBER($U15),COUNT($U$4:$U15)=BF$2),$G15,IF($H15="Hold",BF14,IF(COUNT($U$4:$U15)=BF$2,$V15+BF14,NA())))</f>
        <v>#N/A</v>
      </c>
      <c r="BG15" s="57" t="e">
        <f>IF(AND(ISNUMBER($U15),COUNT($U$4:$U15)=BG$2),$G15,IF($H15="Hold",BG14,IF(COUNT($U$4:$U15)=BG$2,$V15+BG14,NA())))</f>
        <v>#N/A</v>
      </c>
      <c r="BH15" s="55" t="e">
        <f>IF(AND(COUNT($U$4:$U15)=BH$2,$H15="Hold"),"Hold",NA())</f>
        <v>#N/A</v>
      </c>
      <c r="BI15" s="55" t="e">
        <f>IF(AND(COUNT($U$4:$U15)=BI$2,$H15="Hold"),"Hold",NA())</f>
        <v>#N/A</v>
      </c>
      <c r="BJ15" s="55" t="e">
        <f>IF(AND(COUNT($U$4:$U15)=BJ$2,$H15="Hold"),"Hold",NA())</f>
        <v>#N/A</v>
      </c>
      <c r="BK15" s="55" t="e">
        <f>IF(AND(COUNT($U$4:$U15)=BK$2,$H15="Hold"),"Hold",NA())</f>
        <v>#N/A</v>
      </c>
      <c r="BL15" s="55" t="e">
        <f>IF(AND(COUNT($U$4:$U15)=BL$2,$H15="Hold"),"Hold",NA())</f>
        <v>#N/A</v>
      </c>
      <c r="BM15" s="55" t="e">
        <f>IF(AND(COUNT($U$4:$U15)=BM$2,$H15="Hold"),"Hold",NA())</f>
        <v>#N/A</v>
      </c>
      <c r="BN15" s="55" t="e">
        <f>IF(AND(COUNT($U$4:$U15)=BN$2,$H15="Hold"),"Hold",NA())</f>
        <v>#N/A</v>
      </c>
      <c r="BO15" s="55" t="e">
        <f>IF(AND(COUNT($U$4:$U15)=BO$2,$H15="Hold"),"Hold",NA())</f>
        <v>#N/A</v>
      </c>
      <c r="BP15" s="55" t="e">
        <f>IF(AND(COUNT($U$4:$U15)=BP$2,$H15="Hold"),"Hold",NA())</f>
        <v>#N/A</v>
      </c>
      <c r="BQ15" s="55" t="e">
        <f>IF(AND(COUNT($U$4:$U15)=BQ$2,$H15="Hold"),"Hold",NA())</f>
        <v>#N/A</v>
      </c>
      <c r="BR15" s="55" t="e">
        <f>IF(AND(COUNT($U$4:$U15)=BR$2,$H15="Hold"),"Hold",NA())</f>
        <v>#N/A</v>
      </c>
      <c r="BS15" s="55" t="e">
        <f>IF(AND(COUNT($U$4:$U15)=BS$2,$H15="Hold"),"Hold",NA())</f>
        <v>#N/A</v>
      </c>
    </row>
    <row r="16" spans="1:73" s="96" customFormat="1" ht="18.75" customHeight="1" thickTop="1" x14ac:dyDescent="0.25">
      <c r="B16" s="23"/>
      <c r="C16" s="95"/>
      <c r="D16" s="9">
        <f t="shared" si="2"/>
        <v>24</v>
      </c>
      <c r="E16" s="10">
        <f t="shared" si="3"/>
        <v>42758</v>
      </c>
      <c r="F16" s="5" t="str">
        <f>IFERROR(IF(COUNT(G$4:G16)=0,"",IF(H16="Hold",F15,IF(ISNUMBER(U16),G16,F15+V16))),"")</f>
        <v/>
      </c>
      <c r="G16" s="13"/>
      <c r="H16" s="27"/>
      <c r="I16" s="17"/>
      <c r="J16" s="93"/>
      <c r="K16" s="34"/>
      <c r="L16" s="148" t="s">
        <v>60</v>
      </c>
      <c r="M16" s="148"/>
      <c r="N16" s="138"/>
      <c r="O16" s="139"/>
      <c r="P16" s="37"/>
      <c r="R16" s="46">
        <v>13</v>
      </c>
      <c r="S16" s="47" t="e">
        <f t="shared" si="0"/>
        <v>#N/A</v>
      </c>
      <c r="T16" s="47"/>
      <c r="U16" s="52" t="str">
        <f>IF(H16="30 Mins",$N$19,IF(H16="45 Mins",$N$20,IF(H16="60 Mins",$N$21,IF(H16="Alt 1",$N$22,IF(H16="Alt 2",$N$23,IF(H16="Alt 3",$N$24,IF(H16="Alt 4",$N$25,IF(H16="Alt 5",#REF!,IF(H16="Change",V15,"")))))))))</f>
        <v/>
      </c>
      <c r="V16" s="53" t="e">
        <f>IF(COUNT(U$4:U16)=0,NA(),IF(ISNUMBER(U16),U16,V15))</f>
        <v>#N/A</v>
      </c>
      <c r="W16" s="48" t="e">
        <f t="shared" si="1"/>
        <v>#N/A</v>
      </c>
      <c r="X16" s="72" t="str">
        <f>IF(AND(ISNUMBER($S16),COUNT($U$4:$U16)=X$2),$S16,"")</f>
        <v/>
      </c>
      <c r="Y16" s="72" t="str">
        <f>IF(AND(ISNUMBER($S16),COUNT($U$4:$U16)=Y$2),$S16,"")</f>
        <v/>
      </c>
      <c r="Z16" s="72" t="str">
        <f>IF(AND(ISNUMBER($S16),COUNT($U$4:$U16)=Z$2),$S16,"")</f>
        <v/>
      </c>
      <c r="AA16" s="72" t="str">
        <f>IF(AND(ISNUMBER($S16),COUNT($U$4:$U16)=AA$2),$S16,"")</f>
        <v/>
      </c>
      <c r="AB16" s="72" t="str">
        <f>IF(AND(ISNUMBER($S16),COUNT($U$4:$U16)=AB$2),$S16,"")</f>
        <v/>
      </c>
      <c r="AC16" s="72" t="str">
        <f>IF(AND(ISNUMBER($S16),COUNT($U$4:$U16)=AC$2),$S16,"")</f>
        <v/>
      </c>
      <c r="AD16" s="72" t="str">
        <f>IF(AND(ISNUMBER($S16),COUNT($U$4:$U16)=AD$2),$S16,"")</f>
        <v/>
      </c>
      <c r="AE16" s="72" t="str">
        <f>IF(AND(ISNUMBER($S16),COUNT($U$4:$U16)=AE$2),$S16,"")</f>
        <v/>
      </c>
      <c r="AF16" s="72" t="str">
        <f>IF(AND(ISNUMBER($S16),COUNT($U$4:$U16)=AF$2),$S16,"")</f>
        <v/>
      </c>
      <c r="AG16" s="72" t="str">
        <f>IF(AND(ISNUMBER($S16),COUNT($U$4:$U16)=AG$2),$S16,"")</f>
        <v/>
      </c>
      <c r="AH16" s="72" t="str">
        <f>IF(AND(ISNUMBER($S16),COUNT($U$4:$U16)=AH$2),$S16,"")</f>
        <v/>
      </c>
      <c r="AI16" s="72" t="str">
        <f>IF(AND(ISNUMBER($S16),COUNT($U$4:$U16)=AI$2),$S16,"")</f>
        <v/>
      </c>
      <c r="AJ16" s="51" t="e">
        <f>IFERROR(IF(COUNT($U$4:$U16)&lt;&gt;AJ$2,NA(),SLOPE(X$4:X$26,$R$4:$R$26)*($R16-COUNTIF(BH$4:BH16,"Hold"))+INTERCEPT(X$4:X$26,$R$4:$R$26)),NA())</f>
        <v>#N/A</v>
      </c>
      <c r="AK16" s="51" t="e">
        <f>IFERROR(IF(COUNT($U$4:$U16)&lt;&gt;AK$2,NA(),SLOPE(Y$4:Y$26,$R$4:$R$26)*($R16-COUNTIF(BI$4:BI16,"Hold"))+INTERCEPT(Y$4:Y$26,$R$4:$R$26)),NA())</f>
        <v>#N/A</v>
      </c>
      <c r="AL16" s="51" t="e">
        <f>IFERROR(IF(COUNT($U$4:$U16)&lt;&gt;AL$2,NA(),SLOPE(Z$4:Z$26,$R$4:$R$26)*($R16-COUNTIF(BJ$4:BJ16,"Hold"))+INTERCEPT(Z$4:Z$26,$R$4:$R$26)),NA())</f>
        <v>#N/A</v>
      </c>
      <c r="AM16" s="51" t="e">
        <f>IFERROR(IF(COUNT($U$4:$U16)&lt;&gt;AM$2,NA(),SLOPE(AA$4:AA$26,$R$4:$R$26)*($R16-COUNTIF(BK$4:BK16,"Hold"))+INTERCEPT(AA$4:AA$26,$R$4:$R$26)),NA())</f>
        <v>#N/A</v>
      </c>
      <c r="AN16" s="51" t="e">
        <f>IFERROR(IF(COUNT($U$4:$U16)&lt;&gt;AN$2,NA(),SLOPE(AB$4:AB$26,$R$4:$R$26)*($R16-COUNTIF(BL$4:BL16,"Hold"))+INTERCEPT(AB$4:AB$26,$R$4:$R$26)),NA())</f>
        <v>#N/A</v>
      </c>
      <c r="AO16" s="51" t="e">
        <f>IFERROR(IF(COUNT($U$4:$U16)&lt;&gt;AO$2,NA(),SLOPE(AC$4:AC$26,$R$4:$R$26)*($R16-COUNTIF(BM$4:BM16,"Hold"))+INTERCEPT(AC$4:AC$26,$R$4:$R$26)),NA())</f>
        <v>#N/A</v>
      </c>
      <c r="AP16" s="51" t="e">
        <f>IFERROR(IF(COUNT($U$4:$U16)&lt;&gt;AP$2,NA(),SLOPE(AD$4:AD$26,$R$4:$R$26)*($R16-COUNTIF(BN$4:BN16,"Hold"))+INTERCEPT(AD$4:AD$26,$R$4:$R$26)),NA())</f>
        <v>#N/A</v>
      </c>
      <c r="AQ16" s="51" t="e">
        <f>IFERROR(IF(COUNT($U$4:$U16)&lt;&gt;AQ$2,NA(),SLOPE(AE$4:AE$26,$R$4:$R$26)*($R16-COUNTIF(BO$4:BO16,"Hold"))+INTERCEPT(AE$4:AE$26,$R$4:$R$26)),NA())</f>
        <v>#N/A</v>
      </c>
      <c r="AR16" s="51" t="e">
        <f>IFERROR(IF(COUNT($U$4:$U16)&lt;&gt;AR$2,NA(),SLOPE(AF$4:AF$26,$R$4:$R$26)*($R16-COUNTIF(BP$4:BP16,"Hold"))+INTERCEPT(AF$4:AF$26,$R$4:$R$26)),NA())</f>
        <v>#N/A</v>
      </c>
      <c r="AS16" s="51" t="e">
        <f>IFERROR(IF(COUNT($U$4:$U16)&lt;&gt;AS$2,NA(),SLOPE(AG$4:AG$26,$R$4:$R$26)*($R16-COUNTIF(BQ$4:BQ16,"Hold"))+INTERCEPT(AG$4:AG$26,$R$4:$R$26)),NA())</f>
        <v>#N/A</v>
      </c>
      <c r="AT16" s="51" t="e">
        <f>IFERROR(IF(COUNT($U$4:$U16)&lt;&gt;AT$2,NA(),SLOPE(AH$4:AH$26,$R$4:$R$26)*($R16-COUNTIF(BR$4:BR16,"Hold"))+INTERCEPT(AH$4:AH$26,$R$4:$R$26)),NA())</f>
        <v>#N/A</v>
      </c>
      <c r="AU16" s="51" t="e">
        <f>IFERROR(IF(COUNT($U$4:$U16)&lt;&gt;AU$2,NA(),SLOPE(AI$4:AI$26,$R$4:$R$26)*($R16-COUNTIF(BS$4:BS16,"Hold"))+INTERCEPT(AI$4:AI$26,$R$4:$R$26)),NA())</f>
        <v>#N/A</v>
      </c>
      <c r="AV16" s="57" t="e">
        <f>IF(AND(ISNUMBER($U16),COUNT($U$4:$U16)=AV$2),$G16,IF($H16="Hold",AV15,IF(COUNT($U$4:$U16)=AV$2,$V16+AV15,NA())))</f>
        <v>#N/A</v>
      </c>
      <c r="AW16" s="57" t="e">
        <f>IF(AND(ISNUMBER($U16),COUNT($U$4:$U16)=AW$2),$G16,IF($H16="Hold",AW15,IF(COUNT($U$4:$U16)=AW$2,$V16+AW15,NA())))</f>
        <v>#N/A</v>
      </c>
      <c r="AX16" s="57" t="e">
        <f>IF(AND(ISNUMBER($U16),COUNT($U$4:$U16)=AX$2),$G16,IF($H16="Hold",AX15,IF(COUNT($U$4:$U16)=AX$2,$V16+AX15,NA())))</f>
        <v>#N/A</v>
      </c>
      <c r="AY16" s="57" t="e">
        <f>IF(AND(ISNUMBER($U16),COUNT($U$4:$U16)=AY$2),$G16,IF($H16="Hold",AY15,IF(COUNT($U$4:$U16)=AY$2,$V16+AY15,NA())))</f>
        <v>#N/A</v>
      </c>
      <c r="AZ16" s="57" t="e">
        <f>IF(AND(ISNUMBER($U16),COUNT($U$4:$U16)=AZ$2),$G16,IF($H16="Hold",AZ15,IF(COUNT($U$4:$U16)=AZ$2,$V16+AZ15,NA())))</f>
        <v>#N/A</v>
      </c>
      <c r="BA16" s="57" t="e">
        <f>IF(AND(ISNUMBER($U16),COUNT($U$4:$U16)=BA$2),$G16,IF($H16="Hold",BA15,IF(COUNT($U$4:$U16)=BA$2,$V16+BA15,NA())))</f>
        <v>#N/A</v>
      </c>
      <c r="BB16" s="57" t="e">
        <f>IF(AND(ISNUMBER($U16),COUNT($U$4:$U16)=BB$2),$G16,IF($H16="Hold",BB15,IF(COUNT($U$4:$U16)=BB$2,$V16+BB15,NA())))</f>
        <v>#N/A</v>
      </c>
      <c r="BC16" s="57" t="e">
        <f>IF(AND(ISNUMBER($U16),COUNT($U$4:$U16)=BC$2),$G16,IF($H16="Hold",BC15,IF(COUNT($U$4:$U16)=BC$2,$V16+BC15,NA())))</f>
        <v>#N/A</v>
      </c>
      <c r="BD16" s="57" t="e">
        <f>IF(AND(ISNUMBER($U16),COUNT($U$4:$U16)=BD$2),$G16,IF($H16="Hold",BD15,IF(COUNT($U$4:$U16)=BD$2,$V16+BD15,NA())))</f>
        <v>#N/A</v>
      </c>
      <c r="BE16" s="57" t="e">
        <f>IF(AND(ISNUMBER($U16),COUNT($U$4:$U16)=BE$2),$G16,IF($H16="Hold",BE15,IF(COUNT($U$4:$U16)=BE$2,$V16+BE15,NA())))</f>
        <v>#N/A</v>
      </c>
      <c r="BF16" s="57" t="e">
        <f>IF(AND(ISNUMBER($U16),COUNT($U$4:$U16)=BF$2),$G16,IF($H16="Hold",BF15,IF(COUNT($U$4:$U16)=BF$2,$V16+BF15,NA())))</f>
        <v>#N/A</v>
      </c>
      <c r="BG16" s="57" t="e">
        <f>IF(AND(ISNUMBER($U16),COUNT($U$4:$U16)=BG$2),$G16,IF($H16="Hold",BG15,IF(COUNT($U$4:$U16)=BG$2,$V16+BG15,NA())))</f>
        <v>#N/A</v>
      </c>
      <c r="BH16" s="55" t="e">
        <f>IF(AND(COUNT($U$4:$U16)=BH$2,$H16="Hold"),"Hold",NA())</f>
        <v>#N/A</v>
      </c>
      <c r="BI16" s="55" t="e">
        <f>IF(AND(COUNT($U$4:$U16)=BI$2,$H16="Hold"),"Hold",NA())</f>
        <v>#N/A</v>
      </c>
      <c r="BJ16" s="55" t="e">
        <f>IF(AND(COUNT($U$4:$U16)=BJ$2,$H16="Hold"),"Hold",NA())</f>
        <v>#N/A</v>
      </c>
      <c r="BK16" s="55" t="e">
        <f>IF(AND(COUNT($U$4:$U16)=BK$2,$H16="Hold"),"Hold",NA())</f>
        <v>#N/A</v>
      </c>
      <c r="BL16" s="55" t="e">
        <f>IF(AND(COUNT($U$4:$U16)=BL$2,$H16="Hold"),"Hold",NA())</f>
        <v>#N/A</v>
      </c>
      <c r="BM16" s="55" t="e">
        <f>IF(AND(COUNT($U$4:$U16)=BM$2,$H16="Hold"),"Hold",NA())</f>
        <v>#N/A</v>
      </c>
      <c r="BN16" s="55" t="e">
        <f>IF(AND(COUNT($U$4:$U16)=BN$2,$H16="Hold"),"Hold",NA())</f>
        <v>#N/A</v>
      </c>
      <c r="BO16" s="55" t="e">
        <f>IF(AND(COUNT($U$4:$U16)=BO$2,$H16="Hold"),"Hold",NA())</f>
        <v>#N/A</v>
      </c>
      <c r="BP16" s="55" t="e">
        <f>IF(AND(COUNT($U$4:$U16)=BP$2,$H16="Hold"),"Hold",NA())</f>
        <v>#N/A</v>
      </c>
      <c r="BQ16" s="55" t="e">
        <f>IF(AND(COUNT($U$4:$U16)=BQ$2,$H16="Hold"),"Hold",NA())</f>
        <v>#N/A</v>
      </c>
      <c r="BR16" s="55" t="e">
        <f>IF(AND(COUNT($U$4:$U16)=BR$2,$H16="Hold"),"Hold",NA())</f>
        <v>#N/A</v>
      </c>
      <c r="BS16" s="55" t="e">
        <f>IF(AND(COUNT($U$4:$U16)=BS$2,$H16="Hold"),"Hold",NA())</f>
        <v>#N/A</v>
      </c>
    </row>
    <row r="17" spans="1:71" s="96" customFormat="1" ht="18.75" customHeight="1" x14ac:dyDescent="0.25">
      <c r="B17" s="23"/>
      <c r="C17" s="95"/>
      <c r="D17" s="9">
        <f t="shared" si="2"/>
        <v>26</v>
      </c>
      <c r="E17" s="10">
        <f t="shared" si="3"/>
        <v>42772</v>
      </c>
      <c r="F17" s="5" t="str">
        <f>IFERROR(IF(COUNT(G$4:G17)=0,"",IF(H17="Hold",F16,IF(ISNUMBER(U17),G17,F16+V17))),"")</f>
        <v/>
      </c>
      <c r="G17" s="13"/>
      <c r="H17" s="27"/>
      <c r="I17" s="17"/>
      <c r="J17" s="93"/>
      <c r="K17" s="34"/>
      <c r="L17" s="74"/>
      <c r="M17" s="74"/>
      <c r="N17" s="75"/>
      <c r="O17" s="75"/>
      <c r="P17" s="37"/>
      <c r="R17" s="46">
        <v>14</v>
      </c>
      <c r="S17" s="47" t="e">
        <f t="shared" si="0"/>
        <v>#N/A</v>
      </c>
      <c r="T17" s="47"/>
      <c r="U17" s="52" t="str">
        <f>IF(H17="30 Mins",$N$19,IF(H17="45 Mins",$N$20,IF(H17="60 Mins",$N$21,IF(H17="Alt 1",$N$22,IF(H17="Alt 2",$N$23,IF(H17="Alt 3",$N$24,IF(H17="Alt 4",$N$25,IF(H17="Alt 5",#REF!,IF(H17="Change",V16,"")))))))))</f>
        <v/>
      </c>
      <c r="V17" s="53" t="e">
        <f>IF(COUNT(U$4:U17)=0,NA(),IF(ISNUMBER(U17),U17,V16))</f>
        <v>#N/A</v>
      </c>
      <c r="W17" s="48" t="e">
        <f t="shared" si="1"/>
        <v>#N/A</v>
      </c>
      <c r="X17" s="72" t="str">
        <f>IF(AND(ISNUMBER($S17),COUNT($U$4:$U17)=X$2),$S17,"")</f>
        <v/>
      </c>
      <c r="Y17" s="72" t="str">
        <f>IF(AND(ISNUMBER($S17),COUNT($U$4:$U17)=Y$2),$S17,"")</f>
        <v/>
      </c>
      <c r="Z17" s="72" t="str">
        <f>IF(AND(ISNUMBER($S17),COUNT($U$4:$U17)=Z$2),$S17,"")</f>
        <v/>
      </c>
      <c r="AA17" s="72" t="str">
        <f>IF(AND(ISNUMBER($S17),COUNT($U$4:$U17)=AA$2),$S17,"")</f>
        <v/>
      </c>
      <c r="AB17" s="72" t="str">
        <f>IF(AND(ISNUMBER($S17),COUNT($U$4:$U17)=AB$2),$S17,"")</f>
        <v/>
      </c>
      <c r="AC17" s="72" t="str">
        <f>IF(AND(ISNUMBER($S17),COUNT($U$4:$U17)=AC$2),$S17,"")</f>
        <v/>
      </c>
      <c r="AD17" s="72" t="str">
        <f>IF(AND(ISNUMBER($S17),COUNT($U$4:$U17)=AD$2),$S17,"")</f>
        <v/>
      </c>
      <c r="AE17" s="72" t="str">
        <f>IF(AND(ISNUMBER($S17),COUNT($U$4:$U17)=AE$2),$S17,"")</f>
        <v/>
      </c>
      <c r="AF17" s="72" t="str">
        <f>IF(AND(ISNUMBER($S17),COUNT($U$4:$U17)=AF$2),$S17,"")</f>
        <v/>
      </c>
      <c r="AG17" s="72" t="str">
        <f>IF(AND(ISNUMBER($S17),COUNT($U$4:$U17)=AG$2),$S17,"")</f>
        <v/>
      </c>
      <c r="AH17" s="72" t="str">
        <f>IF(AND(ISNUMBER($S17),COUNT($U$4:$U17)=AH$2),$S17,"")</f>
        <v/>
      </c>
      <c r="AI17" s="72" t="str">
        <f>IF(AND(ISNUMBER($S17),COUNT($U$4:$U17)=AI$2),$S17,"")</f>
        <v/>
      </c>
      <c r="AJ17" s="51" t="e">
        <f>IFERROR(IF(COUNT($U$4:$U17)&lt;&gt;AJ$2,NA(),SLOPE(X$4:X$26,$R$4:$R$26)*($R17-COUNTIF(BH$4:BH17,"Hold"))+INTERCEPT(X$4:X$26,$R$4:$R$26)),NA())</f>
        <v>#N/A</v>
      </c>
      <c r="AK17" s="51" t="e">
        <f>IFERROR(IF(COUNT($U$4:$U17)&lt;&gt;AK$2,NA(),SLOPE(Y$4:Y$26,$R$4:$R$26)*($R17-COUNTIF(BI$4:BI17,"Hold"))+INTERCEPT(Y$4:Y$26,$R$4:$R$26)),NA())</f>
        <v>#N/A</v>
      </c>
      <c r="AL17" s="51" t="e">
        <f>IFERROR(IF(COUNT($U$4:$U17)&lt;&gt;AL$2,NA(),SLOPE(Z$4:Z$26,$R$4:$R$26)*($R17-COUNTIF(BJ$4:BJ17,"Hold"))+INTERCEPT(Z$4:Z$26,$R$4:$R$26)),NA())</f>
        <v>#N/A</v>
      </c>
      <c r="AM17" s="51" t="e">
        <f>IFERROR(IF(COUNT($U$4:$U17)&lt;&gt;AM$2,NA(),SLOPE(AA$4:AA$26,$R$4:$R$26)*($R17-COUNTIF(BK$4:BK17,"Hold"))+INTERCEPT(AA$4:AA$26,$R$4:$R$26)),NA())</f>
        <v>#N/A</v>
      </c>
      <c r="AN17" s="51" t="e">
        <f>IFERROR(IF(COUNT($U$4:$U17)&lt;&gt;AN$2,NA(),SLOPE(AB$4:AB$26,$R$4:$R$26)*($R17-COUNTIF(BL$4:BL17,"Hold"))+INTERCEPT(AB$4:AB$26,$R$4:$R$26)),NA())</f>
        <v>#N/A</v>
      </c>
      <c r="AO17" s="51" t="e">
        <f>IFERROR(IF(COUNT($U$4:$U17)&lt;&gt;AO$2,NA(),SLOPE(AC$4:AC$26,$R$4:$R$26)*($R17-COUNTIF(BM$4:BM17,"Hold"))+INTERCEPT(AC$4:AC$26,$R$4:$R$26)),NA())</f>
        <v>#N/A</v>
      </c>
      <c r="AP17" s="51" t="e">
        <f>IFERROR(IF(COUNT($U$4:$U17)&lt;&gt;AP$2,NA(),SLOPE(AD$4:AD$26,$R$4:$R$26)*($R17-COUNTIF(BN$4:BN17,"Hold"))+INTERCEPT(AD$4:AD$26,$R$4:$R$26)),NA())</f>
        <v>#N/A</v>
      </c>
      <c r="AQ17" s="51" t="e">
        <f>IFERROR(IF(COUNT($U$4:$U17)&lt;&gt;AQ$2,NA(),SLOPE(AE$4:AE$26,$R$4:$R$26)*($R17-COUNTIF(BO$4:BO17,"Hold"))+INTERCEPT(AE$4:AE$26,$R$4:$R$26)),NA())</f>
        <v>#N/A</v>
      </c>
      <c r="AR17" s="51" t="e">
        <f>IFERROR(IF(COUNT($U$4:$U17)&lt;&gt;AR$2,NA(),SLOPE(AF$4:AF$26,$R$4:$R$26)*($R17-COUNTIF(BP$4:BP17,"Hold"))+INTERCEPT(AF$4:AF$26,$R$4:$R$26)),NA())</f>
        <v>#N/A</v>
      </c>
      <c r="AS17" s="51" t="e">
        <f>IFERROR(IF(COUNT($U$4:$U17)&lt;&gt;AS$2,NA(),SLOPE(AG$4:AG$26,$R$4:$R$26)*($R17-COUNTIF(BQ$4:BQ17,"Hold"))+INTERCEPT(AG$4:AG$26,$R$4:$R$26)),NA())</f>
        <v>#N/A</v>
      </c>
      <c r="AT17" s="51" t="e">
        <f>IFERROR(IF(COUNT($U$4:$U17)&lt;&gt;AT$2,NA(),SLOPE(AH$4:AH$26,$R$4:$R$26)*($R17-COUNTIF(BR$4:BR17,"Hold"))+INTERCEPT(AH$4:AH$26,$R$4:$R$26)),NA())</f>
        <v>#N/A</v>
      </c>
      <c r="AU17" s="51" t="e">
        <f>IFERROR(IF(COUNT($U$4:$U17)&lt;&gt;AU$2,NA(),SLOPE(AI$4:AI$26,$R$4:$R$26)*($R17-COUNTIF(BS$4:BS17,"Hold"))+INTERCEPT(AI$4:AI$26,$R$4:$R$26)),NA())</f>
        <v>#N/A</v>
      </c>
      <c r="AV17" s="57" t="e">
        <f>IF(AND(ISNUMBER($U17),COUNT($U$4:$U17)=AV$2),$G17,IF($H17="Hold",AV16,IF(COUNT($U$4:$U17)=AV$2,$V17+AV16,NA())))</f>
        <v>#N/A</v>
      </c>
      <c r="AW17" s="57" t="e">
        <f>IF(AND(ISNUMBER($U17),COUNT($U$4:$U17)=AW$2),$G17,IF($H17="Hold",AW16,IF(COUNT($U$4:$U17)=AW$2,$V17+AW16,NA())))</f>
        <v>#N/A</v>
      </c>
      <c r="AX17" s="57" t="e">
        <f>IF(AND(ISNUMBER($U17),COUNT($U$4:$U17)=AX$2),$G17,IF($H17="Hold",AX16,IF(COUNT($U$4:$U17)=AX$2,$V17+AX16,NA())))</f>
        <v>#N/A</v>
      </c>
      <c r="AY17" s="57" t="e">
        <f>IF(AND(ISNUMBER($U17),COUNT($U$4:$U17)=AY$2),$G17,IF($H17="Hold",AY16,IF(COUNT($U$4:$U17)=AY$2,$V17+AY16,NA())))</f>
        <v>#N/A</v>
      </c>
      <c r="AZ17" s="57" t="e">
        <f>IF(AND(ISNUMBER($U17),COUNT($U$4:$U17)=AZ$2),$G17,IF($H17="Hold",AZ16,IF(COUNT($U$4:$U17)=AZ$2,$V17+AZ16,NA())))</f>
        <v>#N/A</v>
      </c>
      <c r="BA17" s="57" t="e">
        <f>IF(AND(ISNUMBER($U17),COUNT($U$4:$U17)=BA$2),$G17,IF($H17="Hold",BA16,IF(COUNT($U$4:$U17)=BA$2,$V17+BA16,NA())))</f>
        <v>#N/A</v>
      </c>
      <c r="BB17" s="57" t="e">
        <f>IF(AND(ISNUMBER($U17),COUNT($U$4:$U17)=BB$2),$G17,IF($H17="Hold",BB16,IF(COUNT($U$4:$U17)=BB$2,$V17+BB16,NA())))</f>
        <v>#N/A</v>
      </c>
      <c r="BC17" s="57" t="e">
        <f>IF(AND(ISNUMBER($U17),COUNT($U$4:$U17)=BC$2),$G17,IF($H17="Hold",BC16,IF(COUNT($U$4:$U17)=BC$2,$V17+BC16,NA())))</f>
        <v>#N/A</v>
      </c>
      <c r="BD17" s="57" t="e">
        <f>IF(AND(ISNUMBER($U17),COUNT($U$4:$U17)=BD$2),$G17,IF($H17="Hold",BD16,IF(COUNT($U$4:$U17)=BD$2,$V17+BD16,NA())))</f>
        <v>#N/A</v>
      </c>
      <c r="BE17" s="57" t="e">
        <f>IF(AND(ISNUMBER($U17),COUNT($U$4:$U17)=BE$2),$G17,IF($H17="Hold",BE16,IF(COUNT($U$4:$U17)=BE$2,$V17+BE16,NA())))</f>
        <v>#N/A</v>
      </c>
      <c r="BF17" s="57" t="e">
        <f>IF(AND(ISNUMBER($U17),COUNT($U$4:$U17)=BF$2),$G17,IF($H17="Hold",BF16,IF(COUNT($U$4:$U17)=BF$2,$V17+BF16,NA())))</f>
        <v>#N/A</v>
      </c>
      <c r="BG17" s="57" t="e">
        <f>IF(AND(ISNUMBER($U17),COUNT($U$4:$U17)=BG$2),$G17,IF($H17="Hold",BG16,IF(COUNT($U$4:$U17)=BG$2,$V17+BG16,NA())))</f>
        <v>#N/A</v>
      </c>
      <c r="BH17" s="55" t="e">
        <f>IF(AND(COUNT($U$4:$U17)=BH$2,$H17="Hold"),"Hold",NA())</f>
        <v>#N/A</v>
      </c>
      <c r="BI17" s="55" t="e">
        <f>IF(AND(COUNT($U$4:$U17)=BI$2,$H17="Hold"),"Hold",NA())</f>
        <v>#N/A</v>
      </c>
      <c r="BJ17" s="55" t="e">
        <f>IF(AND(COUNT($U$4:$U17)=BJ$2,$H17="Hold"),"Hold",NA())</f>
        <v>#N/A</v>
      </c>
      <c r="BK17" s="55" t="e">
        <f>IF(AND(COUNT($U$4:$U17)=BK$2,$H17="Hold"),"Hold",NA())</f>
        <v>#N/A</v>
      </c>
      <c r="BL17" s="55" t="e">
        <f>IF(AND(COUNT($U$4:$U17)=BL$2,$H17="Hold"),"Hold",NA())</f>
        <v>#N/A</v>
      </c>
      <c r="BM17" s="55" t="e">
        <f>IF(AND(COUNT($U$4:$U17)=BM$2,$H17="Hold"),"Hold",NA())</f>
        <v>#N/A</v>
      </c>
      <c r="BN17" s="55" t="e">
        <f>IF(AND(COUNT($U$4:$U17)=BN$2,$H17="Hold"),"Hold",NA())</f>
        <v>#N/A</v>
      </c>
      <c r="BO17" s="55" t="e">
        <f>IF(AND(COUNT($U$4:$U17)=BO$2,$H17="Hold"),"Hold",NA())</f>
        <v>#N/A</v>
      </c>
      <c r="BP17" s="55" t="e">
        <f>IF(AND(COUNT($U$4:$U17)=BP$2,$H17="Hold"),"Hold",NA())</f>
        <v>#N/A</v>
      </c>
      <c r="BQ17" s="55" t="e">
        <f>IF(AND(COUNT($U$4:$U17)=BQ$2,$H17="Hold"),"Hold",NA())</f>
        <v>#N/A</v>
      </c>
      <c r="BR17" s="55" t="e">
        <f>IF(AND(COUNT($U$4:$U17)=BR$2,$H17="Hold"),"Hold",NA())</f>
        <v>#N/A</v>
      </c>
      <c r="BS17" s="55" t="e">
        <f>IF(AND(COUNT($U$4:$U17)=BS$2,$H17="Hold"),"Hold",NA())</f>
        <v>#N/A</v>
      </c>
    </row>
    <row r="18" spans="1:71" s="96" customFormat="1" ht="18.75" customHeight="1" x14ac:dyDescent="0.25">
      <c r="B18" s="23"/>
      <c r="C18" s="95"/>
      <c r="D18" s="9">
        <f t="shared" si="2"/>
        <v>28</v>
      </c>
      <c r="E18" s="10">
        <f t="shared" si="3"/>
        <v>42786</v>
      </c>
      <c r="F18" s="5" t="str">
        <f>IFERROR(IF(COUNT(G$4:G18)=0,"",IF(H18="Hold",F17,IF(ISNUMBER(U18),G18,F17+V18))),"")</f>
        <v/>
      </c>
      <c r="G18" s="13"/>
      <c r="H18" s="27"/>
      <c r="I18" s="17"/>
      <c r="J18" s="93"/>
      <c r="K18" s="34"/>
      <c r="L18" s="155" t="s">
        <v>73</v>
      </c>
      <c r="M18" s="155"/>
      <c r="N18" s="155"/>
      <c r="O18" s="155"/>
      <c r="P18" s="37"/>
      <c r="R18" s="46">
        <v>15</v>
      </c>
      <c r="S18" s="47" t="e">
        <f t="shared" si="0"/>
        <v>#N/A</v>
      </c>
      <c r="T18" s="47"/>
      <c r="U18" s="52" t="str">
        <f>IF(H18="30 Mins",$N$19,IF(H18="45 Mins",$N$20,IF(H18="60 Mins",$N$21,IF(H18="Alt 1",$N$22,IF(H18="Alt 2",$N$23,IF(H18="Alt 3",$N$24,IF(H18="Alt 4",$N$25,IF(H18="Alt 5",#REF!,IF(H18="Change",V17,"")))))))))</f>
        <v/>
      </c>
      <c r="V18" s="53" t="e">
        <f>IF(COUNT(U$4:U18)=0,NA(),IF(ISNUMBER(U18),U18,V17))</f>
        <v>#N/A</v>
      </c>
      <c r="W18" s="48" t="e">
        <f t="shared" si="1"/>
        <v>#N/A</v>
      </c>
      <c r="X18" s="72" t="str">
        <f>IF(AND(ISNUMBER($S18),COUNT($U$4:$U18)=X$2),$S18,"")</f>
        <v/>
      </c>
      <c r="Y18" s="72" t="str">
        <f>IF(AND(ISNUMBER($S18),COUNT($U$4:$U18)=Y$2),$S18,"")</f>
        <v/>
      </c>
      <c r="Z18" s="72" t="str">
        <f>IF(AND(ISNUMBER($S18),COUNT($U$4:$U18)=Z$2),$S18,"")</f>
        <v/>
      </c>
      <c r="AA18" s="72" t="str">
        <f>IF(AND(ISNUMBER($S18),COUNT($U$4:$U18)=AA$2),$S18,"")</f>
        <v/>
      </c>
      <c r="AB18" s="72" t="str">
        <f>IF(AND(ISNUMBER($S18),COUNT($U$4:$U18)=AB$2),$S18,"")</f>
        <v/>
      </c>
      <c r="AC18" s="72" t="str">
        <f>IF(AND(ISNUMBER($S18),COUNT($U$4:$U18)=AC$2),$S18,"")</f>
        <v/>
      </c>
      <c r="AD18" s="72" t="str">
        <f>IF(AND(ISNUMBER($S18),COUNT($U$4:$U18)=AD$2),$S18,"")</f>
        <v/>
      </c>
      <c r="AE18" s="72" t="str">
        <f>IF(AND(ISNUMBER($S18),COUNT($U$4:$U18)=AE$2),$S18,"")</f>
        <v/>
      </c>
      <c r="AF18" s="72" t="str">
        <f>IF(AND(ISNUMBER($S18),COUNT($U$4:$U18)=AF$2),$S18,"")</f>
        <v/>
      </c>
      <c r="AG18" s="72" t="str">
        <f>IF(AND(ISNUMBER($S18),COUNT($U$4:$U18)=AG$2),$S18,"")</f>
        <v/>
      </c>
      <c r="AH18" s="72" t="str">
        <f>IF(AND(ISNUMBER($S18),COUNT($U$4:$U18)=AH$2),$S18,"")</f>
        <v/>
      </c>
      <c r="AI18" s="72" t="str">
        <f>IF(AND(ISNUMBER($S18),COUNT($U$4:$U18)=AI$2),$S18,"")</f>
        <v/>
      </c>
      <c r="AJ18" s="51" t="e">
        <f>IFERROR(IF(COUNT($U$4:$U18)&lt;&gt;AJ$2,NA(),SLOPE(X$4:X$26,$R$4:$R$26)*($R18-COUNTIF(BH$4:BH18,"Hold"))+INTERCEPT(X$4:X$26,$R$4:$R$26)),NA())</f>
        <v>#N/A</v>
      </c>
      <c r="AK18" s="51" t="e">
        <f>IFERROR(IF(COUNT($U$4:$U18)&lt;&gt;AK$2,NA(),SLOPE(Y$4:Y$26,$R$4:$R$26)*($R18-COUNTIF(BI$4:BI18,"Hold"))+INTERCEPT(Y$4:Y$26,$R$4:$R$26)),NA())</f>
        <v>#N/A</v>
      </c>
      <c r="AL18" s="51" t="e">
        <f>IFERROR(IF(COUNT($U$4:$U18)&lt;&gt;AL$2,NA(),SLOPE(Z$4:Z$26,$R$4:$R$26)*($R18-COUNTIF(BJ$4:BJ18,"Hold"))+INTERCEPT(Z$4:Z$26,$R$4:$R$26)),NA())</f>
        <v>#N/A</v>
      </c>
      <c r="AM18" s="51" t="e">
        <f>IFERROR(IF(COUNT($U$4:$U18)&lt;&gt;AM$2,NA(),SLOPE(AA$4:AA$26,$R$4:$R$26)*($R18-COUNTIF(BK$4:BK18,"Hold"))+INTERCEPT(AA$4:AA$26,$R$4:$R$26)),NA())</f>
        <v>#N/A</v>
      </c>
      <c r="AN18" s="51" t="e">
        <f>IFERROR(IF(COUNT($U$4:$U18)&lt;&gt;AN$2,NA(),SLOPE(AB$4:AB$26,$R$4:$R$26)*($R18-COUNTIF(BL$4:BL18,"Hold"))+INTERCEPT(AB$4:AB$26,$R$4:$R$26)),NA())</f>
        <v>#N/A</v>
      </c>
      <c r="AO18" s="51" t="e">
        <f>IFERROR(IF(COUNT($U$4:$U18)&lt;&gt;AO$2,NA(),SLOPE(AC$4:AC$26,$R$4:$R$26)*($R18-COUNTIF(BM$4:BM18,"Hold"))+INTERCEPT(AC$4:AC$26,$R$4:$R$26)),NA())</f>
        <v>#N/A</v>
      </c>
      <c r="AP18" s="51" t="e">
        <f>IFERROR(IF(COUNT($U$4:$U18)&lt;&gt;AP$2,NA(),SLOPE(AD$4:AD$26,$R$4:$R$26)*($R18-COUNTIF(BN$4:BN18,"Hold"))+INTERCEPT(AD$4:AD$26,$R$4:$R$26)),NA())</f>
        <v>#N/A</v>
      </c>
      <c r="AQ18" s="51" t="e">
        <f>IFERROR(IF(COUNT($U$4:$U18)&lt;&gt;AQ$2,NA(),SLOPE(AE$4:AE$26,$R$4:$R$26)*($R18-COUNTIF(BO$4:BO18,"Hold"))+INTERCEPT(AE$4:AE$26,$R$4:$R$26)),NA())</f>
        <v>#N/A</v>
      </c>
      <c r="AR18" s="51" t="e">
        <f>IFERROR(IF(COUNT($U$4:$U18)&lt;&gt;AR$2,NA(),SLOPE(AF$4:AF$26,$R$4:$R$26)*($R18-COUNTIF(BP$4:BP18,"Hold"))+INTERCEPT(AF$4:AF$26,$R$4:$R$26)),NA())</f>
        <v>#N/A</v>
      </c>
      <c r="AS18" s="51" t="e">
        <f>IFERROR(IF(COUNT($U$4:$U18)&lt;&gt;AS$2,NA(),SLOPE(AG$4:AG$26,$R$4:$R$26)*($R18-COUNTIF(BQ$4:BQ18,"Hold"))+INTERCEPT(AG$4:AG$26,$R$4:$R$26)),NA())</f>
        <v>#N/A</v>
      </c>
      <c r="AT18" s="51" t="e">
        <f>IFERROR(IF(COUNT($U$4:$U18)&lt;&gt;AT$2,NA(),SLOPE(AH$4:AH$26,$R$4:$R$26)*($R18-COUNTIF(BR$4:BR18,"Hold"))+INTERCEPT(AH$4:AH$26,$R$4:$R$26)),NA())</f>
        <v>#N/A</v>
      </c>
      <c r="AU18" s="51" t="e">
        <f>IFERROR(IF(COUNT($U$4:$U18)&lt;&gt;AU$2,NA(),SLOPE(AI$4:AI$26,$R$4:$R$26)*($R18-COUNTIF(BS$4:BS18,"Hold"))+INTERCEPT(AI$4:AI$26,$R$4:$R$26)),NA())</f>
        <v>#N/A</v>
      </c>
      <c r="AV18" s="57" t="e">
        <f>IF(AND(ISNUMBER($U18),COUNT($U$4:$U18)=AV$2),$G18,IF($H18="Hold",AV17,IF(COUNT($U$4:$U18)=AV$2,$V18+AV17,NA())))</f>
        <v>#N/A</v>
      </c>
      <c r="AW18" s="57" t="e">
        <f>IF(AND(ISNUMBER($U18),COUNT($U$4:$U18)=AW$2),$G18,IF($H18="Hold",AW17,IF(COUNT($U$4:$U18)=AW$2,$V18+AW17,NA())))</f>
        <v>#N/A</v>
      </c>
      <c r="AX18" s="57" t="e">
        <f>IF(AND(ISNUMBER($U18),COUNT($U$4:$U18)=AX$2),$G18,IF($H18="Hold",AX17,IF(COUNT($U$4:$U18)=AX$2,$V18+AX17,NA())))</f>
        <v>#N/A</v>
      </c>
      <c r="AY18" s="57" t="e">
        <f>IF(AND(ISNUMBER($U18),COUNT($U$4:$U18)=AY$2),$G18,IF($H18="Hold",AY17,IF(COUNT($U$4:$U18)=AY$2,$V18+AY17,NA())))</f>
        <v>#N/A</v>
      </c>
      <c r="AZ18" s="57" t="e">
        <f>IF(AND(ISNUMBER($U18),COUNT($U$4:$U18)=AZ$2),$G18,IF($H18="Hold",AZ17,IF(COUNT($U$4:$U18)=AZ$2,$V18+AZ17,NA())))</f>
        <v>#N/A</v>
      </c>
      <c r="BA18" s="57" t="e">
        <f>IF(AND(ISNUMBER($U18),COUNT($U$4:$U18)=BA$2),$G18,IF($H18="Hold",BA17,IF(COUNT($U$4:$U18)=BA$2,$V18+BA17,NA())))</f>
        <v>#N/A</v>
      </c>
      <c r="BB18" s="57" t="e">
        <f>IF(AND(ISNUMBER($U18),COUNT($U$4:$U18)=BB$2),$G18,IF($H18="Hold",BB17,IF(COUNT($U$4:$U18)=BB$2,$V18+BB17,NA())))</f>
        <v>#N/A</v>
      </c>
      <c r="BC18" s="57" t="e">
        <f>IF(AND(ISNUMBER($U18),COUNT($U$4:$U18)=BC$2),$G18,IF($H18="Hold",BC17,IF(COUNT($U$4:$U18)=BC$2,$V18+BC17,NA())))</f>
        <v>#N/A</v>
      </c>
      <c r="BD18" s="57" t="e">
        <f>IF(AND(ISNUMBER($U18),COUNT($U$4:$U18)=BD$2),$G18,IF($H18="Hold",BD17,IF(COUNT($U$4:$U18)=BD$2,$V18+BD17,NA())))</f>
        <v>#N/A</v>
      </c>
      <c r="BE18" s="57" t="e">
        <f>IF(AND(ISNUMBER($U18),COUNT($U$4:$U18)=BE$2),$G18,IF($H18="Hold",BE17,IF(COUNT($U$4:$U18)=BE$2,$V18+BE17,NA())))</f>
        <v>#N/A</v>
      </c>
      <c r="BF18" s="57" t="e">
        <f>IF(AND(ISNUMBER($U18),COUNT($U$4:$U18)=BF$2),$G18,IF($H18="Hold",BF17,IF(COUNT($U$4:$U18)=BF$2,$V18+BF17,NA())))</f>
        <v>#N/A</v>
      </c>
      <c r="BG18" s="57" t="e">
        <f>IF(AND(ISNUMBER($U18),COUNT($U$4:$U18)=BG$2),$G18,IF($H18="Hold",BG17,IF(COUNT($U$4:$U18)=BG$2,$V18+BG17,NA())))</f>
        <v>#N/A</v>
      </c>
      <c r="BH18" s="55" t="e">
        <f>IF(AND(COUNT($U$4:$U18)=BH$2,$H18="Hold"),"Hold",NA())</f>
        <v>#N/A</v>
      </c>
      <c r="BI18" s="55" t="e">
        <f>IF(AND(COUNT($U$4:$U18)=BI$2,$H18="Hold"),"Hold",NA())</f>
        <v>#N/A</v>
      </c>
      <c r="BJ18" s="55" t="e">
        <f>IF(AND(COUNT($U$4:$U18)=BJ$2,$H18="Hold"),"Hold",NA())</f>
        <v>#N/A</v>
      </c>
      <c r="BK18" s="55" t="e">
        <f>IF(AND(COUNT($U$4:$U18)=BK$2,$H18="Hold"),"Hold",NA())</f>
        <v>#N/A</v>
      </c>
      <c r="BL18" s="55" t="e">
        <f>IF(AND(COUNT($U$4:$U18)=BL$2,$H18="Hold"),"Hold",NA())</f>
        <v>#N/A</v>
      </c>
      <c r="BM18" s="55" t="e">
        <f>IF(AND(COUNT($U$4:$U18)=BM$2,$H18="Hold"),"Hold",NA())</f>
        <v>#N/A</v>
      </c>
      <c r="BN18" s="55" t="e">
        <f>IF(AND(COUNT($U$4:$U18)=BN$2,$H18="Hold"),"Hold",NA())</f>
        <v>#N/A</v>
      </c>
      <c r="BO18" s="55" t="e">
        <f>IF(AND(COUNT($U$4:$U18)=BO$2,$H18="Hold"),"Hold",NA())</f>
        <v>#N/A</v>
      </c>
      <c r="BP18" s="55" t="e">
        <f>IF(AND(COUNT($U$4:$U18)=BP$2,$H18="Hold"),"Hold",NA())</f>
        <v>#N/A</v>
      </c>
      <c r="BQ18" s="55" t="e">
        <f>IF(AND(COUNT($U$4:$U18)=BQ$2,$H18="Hold"),"Hold",NA())</f>
        <v>#N/A</v>
      </c>
      <c r="BR18" s="55" t="e">
        <f>IF(AND(COUNT($U$4:$U18)=BR$2,$H18="Hold"),"Hold",NA())</f>
        <v>#N/A</v>
      </c>
      <c r="BS18" s="55" t="e">
        <f>IF(AND(COUNT($U$4:$U18)=BS$2,$H18="Hold"),"Hold",NA())</f>
        <v>#N/A</v>
      </c>
    </row>
    <row r="19" spans="1:71" s="96" customFormat="1" ht="18.75" customHeight="1" x14ac:dyDescent="0.25">
      <c r="B19" s="23"/>
      <c r="C19" s="95"/>
      <c r="D19" s="9">
        <f t="shared" si="2"/>
        <v>30</v>
      </c>
      <c r="E19" s="10">
        <f t="shared" si="3"/>
        <v>42800</v>
      </c>
      <c r="F19" s="5" t="str">
        <f>IFERROR(IF(COUNT(G$4:G19)=0,"",IF(H19="Hold",F18,IF(ISNUMBER(U19),G19,F18+V19))),"")</f>
        <v/>
      </c>
      <c r="G19" s="13"/>
      <c r="H19" s="27"/>
      <c r="I19" s="17"/>
      <c r="J19" s="93"/>
      <c r="K19" s="34"/>
      <c r="L19" s="39" t="s">
        <v>55</v>
      </c>
      <c r="M19" s="125" t="s">
        <v>79</v>
      </c>
      <c r="N19" s="97">
        <v>4.5</v>
      </c>
      <c r="O19" s="75"/>
      <c r="P19" s="37"/>
      <c r="R19" s="46">
        <v>16</v>
      </c>
      <c r="S19" s="47" t="e">
        <f t="shared" si="0"/>
        <v>#N/A</v>
      </c>
      <c r="T19" s="47"/>
      <c r="U19" s="52" t="str">
        <f>IF(H19="30 Mins",$N$19,IF(H19="45 Mins",$N$20,IF(H19="60 Mins",$N$21,IF(H19="Alt 1",$N$22,IF(H19="Alt 2",$N$23,IF(H19="Alt 3",$N$24,IF(H19="Alt 4",$N$25,IF(H19="Alt 5",#REF!,IF(H19="Change",V18,"")))))))))</f>
        <v/>
      </c>
      <c r="V19" s="53" t="e">
        <f>IF(COUNT(U$4:U19)=0,NA(),IF(ISNUMBER(U19),U19,V18))</f>
        <v>#N/A</v>
      </c>
      <c r="W19" s="48" t="e">
        <f t="shared" si="1"/>
        <v>#N/A</v>
      </c>
      <c r="X19" s="72" t="str">
        <f>IF(AND(ISNUMBER($S19),COUNT($U$4:$U19)=X$2),$S19,"")</f>
        <v/>
      </c>
      <c r="Y19" s="72" t="str">
        <f>IF(AND(ISNUMBER($S19),COUNT($U$4:$U19)=Y$2),$S19,"")</f>
        <v/>
      </c>
      <c r="Z19" s="72" t="str">
        <f>IF(AND(ISNUMBER($S19),COUNT($U$4:$U19)=Z$2),$S19,"")</f>
        <v/>
      </c>
      <c r="AA19" s="72" t="str">
        <f>IF(AND(ISNUMBER($S19),COUNT($U$4:$U19)=AA$2),$S19,"")</f>
        <v/>
      </c>
      <c r="AB19" s="72" t="str">
        <f>IF(AND(ISNUMBER($S19),COUNT($U$4:$U19)=AB$2),$S19,"")</f>
        <v/>
      </c>
      <c r="AC19" s="72" t="str">
        <f>IF(AND(ISNUMBER($S19),COUNT($U$4:$U19)=AC$2),$S19,"")</f>
        <v/>
      </c>
      <c r="AD19" s="72" t="str">
        <f>IF(AND(ISNUMBER($S19),COUNT($U$4:$U19)=AD$2),$S19,"")</f>
        <v/>
      </c>
      <c r="AE19" s="72" t="str">
        <f>IF(AND(ISNUMBER($S19),COUNT($U$4:$U19)=AE$2),$S19,"")</f>
        <v/>
      </c>
      <c r="AF19" s="72" t="str">
        <f>IF(AND(ISNUMBER($S19),COUNT($U$4:$U19)=AF$2),$S19,"")</f>
        <v/>
      </c>
      <c r="AG19" s="72" t="str">
        <f>IF(AND(ISNUMBER($S19),COUNT($U$4:$U19)=AG$2),$S19,"")</f>
        <v/>
      </c>
      <c r="AH19" s="72" t="str">
        <f>IF(AND(ISNUMBER($S19),COUNT($U$4:$U19)=AH$2),$S19,"")</f>
        <v/>
      </c>
      <c r="AI19" s="72" t="str">
        <f>IF(AND(ISNUMBER($S19),COUNT($U$4:$U19)=AI$2),$S19,"")</f>
        <v/>
      </c>
      <c r="AJ19" s="51" t="e">
        <f>IFERROR(IF(COUNT($U$4:$U19)&lt;&gt;AJ$2,NA(),SLOPE(X$4:X$26,$R$4:$R$26)*($R19-COUNTIF(BH$4:BH19,"Hold"))+INTERCEPT(X$4:X$26,$R$4:$R$26)),NA())</f>
        <v>#N/A</v>
      </c>
      <c r="AK19" s="51" t="e">
        <f>IFERROR(IF(COUNT($U$4:$U19)&lt;&gt;AK$2,NA(),SLOPE(Y$4:Y$26,$R$4:$R$26)*($R19-COUNTIF(BI$4:BI19,"Hold"))+INTERCEPT(Y$4:Y$26,$R$4:$R$26)),NA())</f>
        <v>#N/A</v>
      </c>
      <c r="AL19" s="51" t="e">
        <f>IFERROR(IF(COUNT($U$4:$U19)&lt;&gt;AL$2,NA(),SLOPE(Z$4:Z$26,$R$4:$R$26)*($R19-COUNTIF(BJ$4:BJ19,"Hold"))+INTERCEPT(Z$4:Z$26,$R$4:$R$26)),NA())</f>
        <v>#N/A</v>
      </c>
      <c r="AM19" s="51" t="e">
        <f>IFERROR(IF(COUNT($U$4:$U19)&lt;&gt;AM$2,NA(),SLOPE(AA$4:AA$26,$R$4:$R$26)*($R19-COUNTIF(BK$4:BK19,"Hold"))+INTERCEPT(AA$4:AA$26,$R$4:$R$26)),NA())</f>
        <v>#N/A</v>
      </c>
      <c r="AN19" s="51" t="e">
        <f>IFERROR(IF(COUNT($U$4:$U19)&lt;&gt;AN$2,NA(),SLOPE(AB$4:AB$26,$R$4:$R$26)*($R19-COUNTIF(BL$4:BL19,"Hold"))+INTERCEPT(AB$4:AB$26,$R$4:$R$26)),NA())</f>
        <v>#N/A</v>
      </c>
      <c r="AO19" s="51" t="e">
        <f>IFERROR(IF(COUNT($U$4:$U19)&lt;&gt;AO$2,NA(),SLOPE(AC$4:AC$26,$R$4:$R$26)*($R19-COUNTIF(BM$4:BM19,"Hold"))+INTERCEPT(AC$4:AC$26,$R$4:$R$26)),NA())</f>
        <v>#N/A</v>
      </c>
      <c r="AP19" s="51" t="e">
        <f>IFERROR(IF(COUNT($U$4:$U19)&lt;&gt;AP$2,NA(),SLOPE(AD$4:AD$26,$R$4:$R$26)*($R19-COUNTIF(BN$4:BN19,"Hold"))+INTERCEPT(AD$4:AD$26,$R$4:$R$26)),NA())</f>
        <v>#N/A</v>
      </c>
      <c r="AQ19" s="51" t="e">
        <f>IFERROR(IF(COUNT($U$4:$U19)&lt;&gt;AQ$2,NA(),SLOPE(AE$4:AE$26,$R$4:$R$26)*($R19-COUNTIF(BO$4:BO19,"Hold"))+INTERCEPT(AE$4:AE$26,$R$4:$R$26)),NA())</f>
        <v>#N/A</v>
      </c>
      <c r="AR19" s="51" t="e">
        <f>IFERROR(IF(COUNT($U$4:$U19)&lt;&gt;AR$2,NA(),SLOPE(AF$4:AF$26,$R$4:$R$26)*($R19-COUNTIF(BP$4:BP19,"Hold"))+INTERCEPT(AF$4:AF$26,$R$4:$R$26)),NA())</f>
        <v>#N/A</v>
      </c>
      <c r="AS19" s="51" t="e">
        <f>IFERROR(IF(COUNT($U$4:$U19)&lt;&gt;AS$2,NA(),SLOPE(AG$4:AG$26,$R$4:$R$26)*($R19-COUNTIF(BQ$4:BQ19,"Hold"))+INTERCEPT(AG$4:AG$26,$R$4:$R$26)),NA())</f>
        <v>#N/A</v>
      </c>
      <c r="AT19" s="51" t="e">
        <f>IFERROR(IF(COUNT($U$4:$U19)&lt;&gt;AT$2,NA(),SLOPE(AH$4:AH$26,$R$4:$R$26)*($R19-COUNTIF(BR$4:BR19,"Hold"))+INTERCEPT(AH$4:AH$26,$R$4:$R$26)),NA())</f>
        <v>#N/A</v>
      </c>
      <c r="AU19" s="51" t="e">
        <f>IFERROR(IF(COUNT($U$4:$U19)&lt;&gt;AU$2,NA(),SLOPE(AI$4:AI$26,$R$4:$R$26)*($R19-COUNTIF(BS$4:BS19,"Hold"))+INTERCEPT(AI$4:AI$26,$R$4:$R$26)),NA())</f>
        <v>#N/A</v>
      </c>
      <c r="AV19" s="57" t="e">
        <f>IF(AND(ISNUMBER($U19),COUNT($U$4:$U19)=AV$2),$G19,IF($H19="Hold",AV18,IF(COUNT($U$4:$U19)=AV$2,$V19+AV18,NA())))</f>
        <v>#N/A</v>
      </c>
      <c r="AW19" s="57" t="e">
        <f>IF(AND(ISNUMBER($U19),COUNT($U$4:$U19)=AW$2),$G19,IF($H19="Hold",AW18,IF(COUNT($U$4:$U19)=AW$2,$V19+AW18,NA())))</f>
        <v>#N/A</v>
      </c>
      <c r="AX19" s="57" t="e">
        <f>IF(AND(ISNUMBER($U19),COUNT($U$4:$U19)=AX$2),$G19,IF($H19="Hold",AX18,IF(COUNT($U$4:$U19)=AX$2,$V19+AX18,NA())))</f>
        <v>#N/A</v>
      </c>
      <c r="AY19" s="57" t="e">
        <f>IF(AND(ISNUMBER($U19),COUNT($U$4:$U19)=AY$2),$G19,IF($H19="Hold",AY18,IF(COUNT($U$4:$U19)=AY$2,$V19+AY18,NA())))</f>
        <v>#N/A</v>
      </c>
      <c r="AZ19" s="57" t="e">
        <f>IF(AND(ISNUMBER($U19),COUNT($U$4:$U19)=AZ$2),$G19,IF($H19="Hold",AZ18,IF(COUNT($U$4:$U19)=AZ$2,$V19+AZ18,NA())))</f>
        <v>#N/A</v>
      </c>
      <c r="BA19" s="57" t="e">
        <f>IF(AND(ISNUMBER($U19),COUNT($U$4:$U19)=BA$2),$G19,IF($H19="Hold",BA18,IF(COUNT($U$4:$U19)=BA$2,$V19+BA18,NA())))</f>
        <v>#N/A</v>
      </c>
      <c r="BB19" s="57" t="e">
        <f>IF(AND(ISNUMBER($U19),COUNT($U$4:$U19)=BB$2),$G19,IF($H19="Hold",BB18,IF(COUNT($U$4:$U19)=BB$2,$V19+BB18,NA())))</f>
        <v>#N/A</v>
      </c>
      <c r="BC19" s="57" t="e">
        <f>IF(AND(ISNUMBER($U19),COUNT($U$4:$U19)=BC$2),$G19,IF($H19="Hold",BC18,IF(COUNT($U$4:$U19)=BC$2,$V19+BC18,NA())))</f>
        <v>#N/A</v>
      </c>
      <c r="BD19" s="57" t="e">
        <f>IF(AND(ISNUMBER($U19),COUNT($U$4:$U19)=BD$2),$G19,IF($H19="Hold",BD18,IF(COUNT($U$4:$U19)=BD$2,$V19+BD18,NA())))</f>
        <v>#N/A</v>
      </c>
      <c r="BE19" s="57" t="e">
        <f>IF(AND(ISNUMBER($U19),COUNT($U$4:$U19)=BE$2),$G19,IF($H19="Hold",BE18,IF(COUNT($U$4:$U19)=BE$2,$V19+BE18,NA())))</f>
        <v>#N/A</v>
      </c>
      <c r="BF19" s="57" t="e">
        <f>IF(AND(ISNUMBER($U19),COUNT($U$4:$U19)=BF$2),$G19,IF($H19="Hold",BF18,IF(COUNT($U$4:$U19)=BF$2,$V19+BF18,NA())))</f>
        <v>#N/A</v>
      </c>
      <c r="BG19" s="57" t="e">
        <f>IF(AND(ISNUMBER($U19),COUNT($U$4:$U19)=BG$2),$G19,IF($H19="Hold",BG18,IF(COUNT($U$4:$U19)=BG$2,$V19+BG18,NA())))</f>
        <v>#N/A</v>
      </c>
      <c r="BH19" s="55" t="e">
        <f>IF(AND(COUNT($U$4:$U19)=BH$2,$H19="Hold"),"Hold",NA())</f>
        <v>#N/A</v>
      </c>
      <c r="BI19" s="55" t="e">
        <f>IF(AND(COUNT($U$4:$U19)=BI$2,$H19="Hold"),"Hold",NA())</f>
        <v>#N/A</v>
      </c>
      <c r="BJ19" s="55" t="e">
        <f>IF(AND(COUNT($U$4:$U19)=BJ$2,$H19="Hold"),"Hold",NA())</f>
        <v>#N/A</v>
      </c>
      <c r="BK19" s="55" t="e">
        <f>IF(AND(COUNT($U$4:$U19)=BK$2,$H19="Hold"),"Hold",NA())</f>
        <v>#N/A</v>
      </c>
      <c r="BL19" s="55" t="e">
        <f>IF(AND(COUNT($U$4:$U19)=BL$2,$H19="Hold"),"Hold",NA())</f>
        <v>#N/A</v>
      </c>
      <c r="BM19" s="55" t="e">
        <f>IF(AND(COUNT($U$4:$U19)=BM$2,$H19="Hold"),"Hold",NA())</f>
        <v>#N/A</v>
      </c>
      <c r="BN19" s="55" t="e">
        <f>IF(AND(COUNT($U$4:$U19)=BN$2,$H19="Hold"),"Hold",NA())</f>
        <v>#N/A</v>
      </c>
      <c r="BO19" s="55" t="e">
        <f>IF(AND(COUNT($U$4:$U19)=BO$2,$H19="Hold"),"Hold",NA())</f>
        <v>#N/A</v>
      </c>
      <c r="BP19" s="55" t="e">
        <f>IF(AND(COUNT($U$4:$U19)=BP$2,$H19="Hold"),"Hold",NA())</f>
        <v>#N/A</v>
      </c>
      <c r="BQ19" s="55" t="e">
        <f>IF(AND(COUNT($U$4:$U19)=BQ$2,$H19="Hold"),"Hold",NA())</f>
        <v>#N/A</v>
      </c>
      <c r="BR19" s="55" t="e">
        <f>IF(AND(COUNT($U$4:$U19)=BR$2,$H19="Hold"),"Hold",NA())</f>
        <v>#N/A</v>
      </c>
      <c r="BS19" s="55" t="e">
        <f>IF(AND(COUNT($U$4:$U19)=BS$2,$H19="Hold"),"Hold",NA())</f>
        <v>#N/A</v>
      </c>
    </row>
    <row r="20" spans="1:71" s="96" customFormat="1" ht="18.75" customHeight="1" x14ac:dyDescent="0.25">
      <c r="B20" s="23"/>
      <c r="C20" s="95"/>
      <c r="D20" s="9">
        <f t="shared" si="2"/>
        <v>32</v>
      </c>
      <c r="E20" s="10">
        <f t="shared" si="3"/>
        <v>42814</v>
      </c>
      <c r="F20" s="5" t="str">
        <f>IFERROR(IF(COUNT(G$4:G20)=0,"",IF(H20="Hold",F19,IF(ISNUMBER(U20),G20,F19+V20))),"")</f>
        <v/>
      </c>
      <c r="G20" s="13"/>
      <c r="H20" s="27"/>
      <c r="I20" s="17"/>
      <c r="J20" s="93"/>
      <c r="K20" s="34"/>
      <c r="L20" s="40" t="s">
        <v>66</v>
      </c>
      <c r="M20" s="126" t="s">
        <v>79</v>
      </c>
      <c r="N20" s="97">
        <v>5.55</v>
      </c>
      <c r="O20" s="75"/>
      <c r="P20" s="37"/>
      <c r="R20" s="46">
        <v>17</v>
      </c>
      <c r="S20" s="47" t="e">
        <f t="shared" si="0"/>
        <v>#N/A</v>
      </c>
      <c r="T20" s="47"/>
      <c r="U20" s="52" t="str">
        <f>IF(H20="30 Mins",$N$19,IF(H20="45 Mins",$N$20,IF(H20="60 Mins",$N$21,IF(H20="Alt 1",$N$22,IF(H20="Alt 2",$N$23,IF(H20="Alt 3",$N$24,IF(H20="Alt 4",$N$25,IF(H20="Alt 5",#REF!,IF(H20="Change",V19,"")))))))))</f>
        <v/>
      </c>
      <c r="V20" s="53" t="e">
        <f>IF(COUNT(U$4:U20)=0,NA(),IF(ISNUMBER(U20),U20,V19))</f>
        <v>#N/A</v>
      </c>
      <c r="W20" s="48" t="e">
        <f t="shared" si="1"/>
        <v>#N/A</v>
      </c>
      <c r="X20" s="72" t="str">
        <f>IF(AND(ISNUMBER($S20),COUNT($U$4:$U20)=X$2),$S20,"")</f>
        <v/>
      </c>
      <c r="Y20" s="72" t="str">
        <f>IF(AND(ISNUMBER($S20),COUNT($U$4:$U20)=Y$2),$S20,"")</f>
        <v/>
      </c>
      <c r="Z20" s="72" t="str">
        <f>IF(AND(ISNUMBER($S20),COUNT($U$4:$U20)=Z$2),$S20,"")</f>
        <v/>
      </c>
      <c r="AA20" s="72" t="str">
        <f>IF(AND(ISNUMBER($S20),COUNT($U$4:$U20)=AA$2),$S20,"")</f>
        <v/>
      </c>
      <c r="AB20" s="72" t="str">
        <f>IF(AND(ISNUMBER($S20),COUNT($U$4:$U20)=AB$2),$S20,"")</f>
        <v/>
      </c>
      <c r="AC20" s="72" t="str">
        <f>IF(AND(ISNUMBER($S20),COUNT($U$4:$U20)=AC$2),$S20,"")</f>
        <v/>
      </c>
      <c r="AD20" s="72" t="str">
        <f>IF(AND(ISNUMBER($S20),COUNT($U$4:$U20)=AD$2),$S20,"")</f>
        <v/>
      </c>
      <c r="AE20" s="72" t="str">
        <f>IF(AND(ISNUMBER($S20),COUNT($U$4:$U20)=AE$2),$S20,"")</f>
        <v/>
      </c>
      <c r="AF20" s="72" t="str">
        <f>IF(AND(ISNUMBER($S20),COUNT($U$4:$U20)=AF$2),$S20,"")</f>
        <v/>
      </c>
      <c r="AG20" s="72" t="str">
        <f>IF(AND(ISNUMBER($S20),COUNT($U$4:$U20)=AG$2),$S20,"")</f>
        <v/>
      </c>
      <c r="AH20" s="72" t="str">
        <f>IF(AND(ISNUMBER($S20),COUNT($U$4:$U20)=AH$2),$S20,"")</f>
        <v/>
      </c>
      <c r="AI20" s="72" t="str">
        <f>IF(AND(ISNUMBER($S20),COUNT($U$4:$U20)=AI$2),$S20,"")</f>
        <v/>
      </c>
      <c r="AJ20" s="51" t="e">
        <f>IFERROR(IF(COUNT($U$4:$U20)&lt;&gt;AJ$2,NA(),SLOPE(X$4:X$26,$R$4:$R$26)*($R20-COUNTIF(BH$4:BH20,"Hold"))+INTERCEPT(X$4:X$26,$R$4:$R$26)),NA())</f>
        <v>#N/A</v>
      </c>
      <c r="AK20" s="51" t="e">
        <f>IFERROR(IF(COUNT($U$4:$U20)&lt;&gt;AK$2,NA(),SLOPE(Y$4:Y$26,$R$4:$R$26)*($R20-COUNTIF(BI$4:BI20,"Hold"))+INTERCEPT(Y$4:Y$26,$R$4:$R$26)),NA())</f>
        <v>#N/A</v>
      </c>
      <c r="AL20" s="51" t="e">
        <f>IFERROR(IF(COUNT($U$4:$U20)&lt;&gt;AL$2,NA(),SLOPE(Z$4:Z$26,$R$4:$R$26)*($R20-COUNTIF(BJ$4:BJ20,"Hold"))+INTERCEPT(Z$4:Z$26,$R$4:$R$26)),NA())</f>
        <v>#N/A</v>
      </c>
      <c r="AM20" s="51" t="e">
        <f>IFERROR(IF(COUNT($U$4:$U20)&lt;&gt;AM$2,NA(),SLOPE(AA$4:AA$26,$R$4:$R$26)*($R20-COUNTIF(BK$4:BK20,"Hold"))+INTERCEPT(AA$4:AA$26,$R$4:$R$26)),NA())</f>
        <v>#N/A</v>
      </c>
      <c r="AN20" s="51" t="e">
        <f>IFERROR(IF(COUNT($U$4:$U20)&lt;&gt;AN$2,NA(),SLOPE(AB$4:AB$26,$R$4:$R$26)*($R20-COUNTIF(BL$4:BL20,"Hold"))+INTERCEPT(AB$4:AB$26,$R$4:$R$26)),NA())</f>
        <v>#N/A</v>
      </c>
      <c r="AO20" s="51" t="e">
        <f>IFERROR(IF(COUNT($U$4:$U20)&lt;&gt;AO$2,NA(),SLOPE(AC$4:AC$26,$R$4:$R$26)*($R20-COUNTIF(BM$4:BM20,"Hold"))+INTERCEPT(AC$4:AC$26,$R$4:$R$26)),NA())</f>
        <v>#N/A</v>
      </c>
      <c r="AP20" s="51" t="e">
        <f>IFERROR(IF(COUNT($U$4:$U20)&lt;&gt;AP$2,NA(),SLOPE(AD$4:AD$26,$R$4:$R$26)*($R20-COUNTIF(BN$4:BN20,"Hold"))+INTERCEPT(AD$4:AD$26,$R$4:$R$26)),NA())</f>
        <v>#N/A</v>
      </c>
      <c r="AQ20" s="51" t="e">
        <f>IFERROR(IF(COUNT($U$4:$U20)&lt;&gt;AQ$2,NA(),SLOPE(AE$4:AE$26,$R$4:$R$26)*($R20-COUNTIF(BO$4:BO20,"Hold"))+INTERCEPT(AE$4:AE$26,$R$4:$R$26)),NA())</f>
        <v>#N/A</v>
      </c>
      <c r="AR20" s="51" t="e">
        <f>IFERROR(IF(COUNT($U$4:$U20)&lt;&gt;AR$2,NA(),SLOPE(AF$4:AF$26,$R$4:$R$26)*($R20-COUNTIF(BP$4:BP20,"Hold"))+INTERCEPT(AF$4:AF$26,$R$4:$R$26)),NA())</f>
        <v>#N/A</v>
      </c>
      <c r="AS20" s="51" t="e">
        <f>IFERROR(IF(COUNT($U$4:$U20)&lt;&gt;AS$2,NA(),SLOPE(AG$4:AG$26,$R$4:$R$26)*($R20-COUNTIF(BQ$4:BQ20,"Hold"))+INTERCEPT(AG$4:AG$26,$R$4:$R$26)),NA())</f>
        <v>#N/A</v>
      </c>
      <c r="AT20" s="51" t="e">
        <f>IFERROR(IF(COUNT($U$4:$U20)&lt;&gt;AT$2,NA(),SLOPE(AH$4:AH$26,$R$4:$R$26)*($R20-COUNTIF(BR$4:BR20,"Hold"))+INTERCEPT(AH$4:AH$26,$R$4:$R$26)),NA())</f>
        <v>#N/A</v>
      </c>
      <c r="AU20" s="51" t="e">
        <f>IFERROR(IF(COUNT($U$4:$U20)&lt;&gt;AU$2,NA(),SLOPE(AI$4:AI$26,$R$4:$R$26)*($R20-COUNTIF(BS$4:BS20,"Hold"))+INTERCEPT(AI$4:AI$26,$R$4:$R$26)),NA())</f>
        <v>#N/A</v>
      </c>
      <c r="AV20" s="57" t="e">
        <f>IF(AND(ISNUMBER($U20),COUNT($U$4:$U20)=AV$2),$G20,IF($H20="Hold",AV19,IF(COUNT($U$4:$U20)=AV$2,$V20+AV19,NA())))</f>
        <v>#N/A</v>
      </c>
      <c r="AW20" s="57" t="e">
        <f>IF(AND(ISNUMBER($U20),COUNT($U$4:$U20)=AW$2),$G20,IF($H20="Hold",AW19,IF(COUNT($U$4:$U20)=AW$2,$V20+AW19,NA())))</f>
        <v>#N/A</v>
      </c>
      <c r="AX20" s="57" t="e">
        <f>IF(AND(ISNUMBER($U20),COUNT($U$4:$U20)=AX$2),$G20,IF($H20="Hold",AX19,IF(COUNT($U$4:$U20)=AX$2,$V20+AX19,NA())))</f>
        <v>#N/A</v>
      </c>
      <c r="AY20" s="57" t="e">
        <f>IF(AND(ISNUMBER($U20),COUNT($U$4:$U20)=AY$2),$G20,IF($H20="Hold",AY19,IF(COUNT($U$4:$U20)=AY$2,$V20+AY19,NA())))</f>
        <v>#N/A</v>
      </c>
      <c r="AZ20" s="57" t="e">
        <f>IF(AND(ISNUMBER($U20),COUNT($U$4:$U20)=AZ$2),$G20,IF($H20="Hold",AZ19,IF(COUNT($U$4:$U20)=AZ$2,$V20+AZ19,NA())))</f>
        <v>#N/A</v>
      </c>
      <c r="BA20" s="57" t="e">
        <f>IF(AND(ISNUMBER($U20),COUNT($U$4:$U20)=BA$2),$G20,IF($H20="Hold",BA19,IF(COUNT($U$4:$U20)=BA$2,$V20+BA19,NA())))</f>
        <v>#N/A</v>
      </c>
      <c r="BB20" s="57" t="e">
        <f>IF(AND(ISNUMBER($U20),COUNT($U$4:$U20)=BB$2),$G20,IF($H20="Hold",BB19,IF(COUNT($U$4:$U20)=BB$2,$V20+BB19,NA())))</f>
        <v>#N/A</v>
      </c>
      <c r="BC20" s="57" t="e">
        <f>IF(AND(ISNUMBER($U20),COUNT($U$4:$U20)=BC$2),$G20,IF($H20="Hold",BC19,IF(COUNT($U$4:$U20)=BC$2,$V20+BC19,NA())))</f>
        <v>#N/A</v>
      </c>
      <c r="BD20" s="57" t="e">
        <f>IF(AND(ISNUMBER($U20),COUNT($U$4:$U20)=BD$2),$G20,IF($H20="Hold",BD19,IF(COUNT($U$4:$U20)=BD$2,$V20+BD19,NA())))</f>
        <v>#N/A</v>
      </c>
      <c r="BE20" s="57" t="e">
        <f>IF(AND(ISNUMBER($U20),COUNT($U$4:$U20)=BE$2),$G20,IF($H20="Hold",BE19,IF(COUNT($U$4:$U20)=BE$2,$V20+BE19,NA())))</f>
        <v>#N/A</v>
      </c>
      <c r="BF20" s="57" t="e">
        <f>IF(AND(ISNUMBER($U20),COUNT($U$4:$U20)=BF$2),$G20,IF($H20="Hold",BF19,IF(COUNT($U$4:$U20)=BF$2,$V20+BF19,NA())))</f>
        <v>#N/A</v>
      </c>
      <c r="BG20" s="57" t="e">
        <f>IF(AND(ISNUMBER($U20),COUNT($U$4:$U20)=BG$2),$G20,IF($H20="Hold",BG19,IF(COUNT($U$4:$U20)=BG$2,$V20+BG19,NA())))</f>
        <v>#N/A</v>
      </c>
      <c r="BH20" s="55" t="e">
        <f>IF(AND(COUNT($U$4:$U20)=BH$2,$H20="Hold"),"Hold",NA())</f>
        <v>#N/A</v>
      </c>
      <c r="BI20" s="55" t="e">
        <f>IF(AND(COUNT($U$4:$U20)=BI$2,$H20="Hold"),"Hold",NA())</f>
        <v>#N/A</v>
      </c>
      <c r="BJ20" s="55" t="e">
        <f>IF(AND(COUNT($U$4:$U20)=BJ$2,$H20="Hold"),"Hold",NA())</f>
        <v>#N/A</v>
      </c>
      <c r="BK20" s="55" t="e">
        <f>IF(AND(COUNT($U$4:$U20)=BK$2,$H20="Hold"),"Hold",NA())</f>
        <v>#N/A</v>
      </c>
      <c r="BL20" s="55" t="e">
        <f>IF(AND(COUNT($U$4:$U20)=BL$2,$H20="Hold"),"Hold",NA())</f>
        <v>#N/A</v>
      </c>
      <c r="BM20" s="55" t="e">
        <f>IF(AND(COUNT($U$4:$U20)=BM$2,$H20="Hold"),"Hold",NA())</f>
        <v>#N/A</v>
      </c>
      <c r="BN20" s="55" t="e">
        <f>IF(AND(COUNT($U$4:$U20)=BN$2,$H20="Hold"),"Hold",NA())</f>
        <v>#N/A</v>
      </c>
      <c r="BO20" s="55" t="e">
        <f>IF(AND(COUNT($U$4:$U20)=BO$2,$H20="Hold"),"Hold",NA())</f>
        <v>#N/A</v>
      </c>
      <c r="BP20" s="55" t="e">
        <f>IF(AND(COUNT($U$4:$U20)=BP$2,$H20="Hold"),"Hold",NA())</f>
        <v>#N/A</v>
      </c>
      <c r="BQ20" s="55" t="e">
        <f>IF(AND(COUNT($U$4:$U20)=BQ$2,$H20="Hold"),"Hold",NA())</f>
        <v>#N/A</v>
      </c>
      <c r="BR20" s="55" t="e">
        <f>IF(AND(COUNT($U$4:$U20)=BR$2,$H20="Hold"),"Hold",NA())</f>
        <v>#N/A</v>
      </c>
      <c r="BS20" s="55" t="e">
        <f>IF(AND(COUNT($U$4:$U20)=BS$2,$H20="Hold"),"Hold",NA())</f>
        <v>#N/A</v>
      </c>
    </row>
    <row r="21" spans="1:71" s="96" customFormat="1" ht="18.75" customHeight="1" x14ac:dyDescent="0.25">
      <c r="B21" s="23"/>
      <c r="C21" s="95"/>
      <c r="D21" s="9">
        <f t="shared" si="2"/>
        <v>34</v>
      </c>
      <c r="E21" s="10">
        <f t="shared" si="3"/>
        <v>42828</v>
      </c>
      <c r="F21" s="5" t="str">
        <f>IFERROR(IF(COUNT(G$4:G21)=0,"",IF(H21="Hold",F20,IF(ISNUMBER(U21),G21,F20+V21))),"")</f>
        <v/>
      </c>
      <c r="G21" s="13"/>
      <c r="H21" s="27"/>
      <c r="I21" s="17"/>
      <c r="J21" s="93"/>
      <c r="K21" s="34"/>
      <c r="L21" s="25" t="s">
        <v>67</v>
      </c>
      <c r="M21" s="133" t="s">
        <v>79</v>
      </c>
      <c r="N21" s="97">
        <v>6.6</v>
      </c>
      <c r="O21" s="75"/>
      <c r="P21" s="37"/>
      <c r="R21" s="46">
        <v>18</v>
      </c>
      <c r="S21" s="47" t="e">
        <f t="shared" si="0"/>
        <v>#N/A</v>
      </c>
      <c r="T21" s="47"/>
      <c r="U21" s="52" t="str">
        <f>IF(H21="30 Mins",$N$19,IF(H21="45 Mins",$N$20,IF(H21="60 Mins",$N$21,IF(H21="Alt 1",$N$22,IF(H21="Alt 2",$N$23,IF(H21="Alt 3",$N$24,IF(H21="Alt 4",$N$25,IF(H21="Alt 5",#REF!,IF(H21="Change",V20,"")))))))))</f>
        <v/>
      </c>
      <c r="V21" s="53" t="e">
        <f>IF(COUNT(U$4:U21)=0,NA(),IF(ISNUMBER(U21),U21,V20))</f>
        <v>#N/A</v>
      </c>
      <c r="W21" s="48" t="e">
        <f t="shared" si="1"/>
        <v>#N/A</v>
      </c>
      <c r="X21" s="72" t="str">
        <f>IF(AND(ISNUMBER($S21),COUNT($U$4:$U21)=X$2),$S21,"")</f>
        <v/>
      </c>
      <c r="Y21" s="72" t="str">
        <f>IF(AND(ISNUMBER($S21),COUNT($U$4:$U21)=Y$2),$S21,"")</f>
        <v/>
      </c>
      <c r="Z21" s="72" t="str">
        <f>IF(AND(ISNUMBER($S21),COUNT($U$4:$U21)=Z$2),$S21,"")</f>
        <v/>
      </c>
      <c r="AA21" s="72" t="str">
        <f>IF(AND(ISNUMBER($S21),COUNT($U$4:$U21)=AA$2),$S21,"")</f>
        <v/>
      </c>
      <c r="AB21" s="72" t="str">
        <f>IF(AND(ISNUMBER($S21),COUNT($U$4:$U21)=AB$2),$S21,"")</f>
        <v/>
      </c>
      <c r="AC21" s="72" t="str">
        <f>IF(AND(ISNUMBER($S21),COUNT($U$4:$U21)=AC$2),$S21,"")</f>
        <v/>
      </c>
      <c r="AD21" s="72" t="str">
        <f>IF(AND(ISNUMBER($S21),COUNT($U$4:$U21)=AD$2),$S21,"")</f>
        <v/>
      </c>
      <c r="AE21" s="72" t="str">
        <f>IF(AND(ISNUMBER($S21),COUNT($U$4:$U21)=AE$2),$S21,"")</f>
        <v/>
      </c>
      <c r="AF21" s="72" t="str">
        <f>IF(AND(ISNUMBER($S21),COUNT($U$4:$U21)=AF$2),$S21,"")</f>
        <v/>
      </c>
      <c r="AG21" s="72" t="str">
        <f>IF(AND(ISNUMBER($S21),COUNT($U$4:$U21)=AG$2),$S21,"")</f>
        <v/>
      </c>
      <c r="AH21" s="72" t="str">
        <f>IF(AND(ISNUMBER($S21),COUNT($U$4:$U21)=AH$2),$S21,"")</f>
        <v/>
      </c>
      <c r="AI21" s="72" t="str">
        <f>IF(AND(ISNUMBER($S21),COUNT($U$4:$U21)=AI$2),$S21,"")</f>
        <v/>
      </c>
      <c r="AJ21" s="51" t="e">
        <f>IFERROR(IF(COUNT($U$4:$U21)&lt;&gt;AJ$2,NA(),SLOPE(X$4:X$26,$R$4:$R$26)*($R21-COUNTIF(BH$4:BH21,"Hold"))+INTERCEPT(X$4:X$26,$R$4:$R$26)),NA())</f>
        <v>#N/A</v>
      </c>
      <c r="AK21" s="51" t="e">
        <f>IFERROR(IF(COUNT($U$4:$U21)&lt;&gt;AK$2,NA(),SLOPE(Y$4:Y$26,$R$4:$R$26)*($R21-COUNTIF(BI$4:BI21,"Hold"))+INTERCEPT(Y$4:Y$26,$R$4:$R$26)),NA())</f>
        <v>#N/A</v>
      </c>
      <c r="AL21" s="51" t="e">
        <f>IFERROR(IF(COUNT($U$4:$U21)&lt;&gt;AL$2,NA(),SLOPE(Z$4:Z$26,$R$4:$R$26)*($R21-COUNTIF(BJ$4:BJ21,"Hold"))+INTERCEPT(Z$4:Z$26,$R$4:$R$26)),NA())</f>
        <v>#N/A</v>
      </c>
      <c r="AM21" s="51" t="e">
        <f>IFERROR(IF(COUNT($U$4:$U21)&lt;&gt;AM$2,NA(),SLOPE(AA$4:AA$26,$R$4:$R$26)*($R21-COUNTIF(BK$4:BK21,"Hold"))+INTERCEPT(AA$4:AA$26,$R$4:$R$26)),NA())</f>
        <v>#N/A</v>
      </c>
      <c r="AN21" s="51" t="e">
        <f>IFERROR(IF(COUNT($U$4:$U21)&lt;&gt;AN$2,NA(),SLOPE(AB$4:AB$26,$R$4:$R$26)*($R21-COUNTIF(BL$4:BL21,"Hold"))+INTERCEPT(AB$4:AB$26,$R$4:$R$26)),NA())</f>
        <v>#N/A</v>
      </c>
      <c r="AO21" s="51" t="e">
        <f>IFERROR(IF(COUNT($U$4:$U21)&lt;&gt;AO$2,NA(),SLOPE(AC$4:AC$26,$R$4:$R$26)*($R21-COUNTIF(BM$4:BM21,"Hold"))+INTERCEPT(AC$4:AC$26,$R$4:$R$26)),NA())</f>
        <v>#N/A</v>
      </c>
      <c r="AP21" s="51" t="e">
        <f>IFERROR(IF(COUNT($U$4:$U21)&lt;&gt;AP$2,NA(),SLOPE(AD$4:AD$26,$R$4:$R$26)*($R21-COUNTIF(BN$4:BN21,"Hold"))+INTERCEPT(AD$4:AD$26,$R$4:$R$26)),NA())</f>
        <v>#N/A</v>
      </c>
      <c r="AQ21" s="51" t="e">
        <f>IFERROR(IF(COUNT($U$4:$U21)&lt;&gt;AQ$2,NA(),SLOPE(AE$4:AE$26,$R$4:$R$26)*($R21-COUNTIF(BO$4:BO21,"Hold"))+INTERCEPT(AE$4:AE$26,$R$4:$R$26)),NA())</f>
        <v>#N/A</v>
      </c>
      <c r="AR21" s="51" t="e">
        <f>IFERROR(IF(COUNT($U$4:$U21)&lt;&gt;AR$2,NA(),SLOPE(AF$4:AF$26,$R$4:$R$26)*($R21-COUNTIF(BP$4:BP21,"Hold"))+INTERCEPT(AF$4:AF$26,$R$4:$R$26)),NA())</f>
        <v>#N/A</v>
      </c>
      <c r="AS21" s="51" t="e">
        <f>IFERROR(IF(COUNT($U$4:$U21)&lt;&gt;AS$2,NA(),SLOPE(AG$4:AG$26,$R$4:$R$26)*($R21-COUNTIF(BQ$4:BQ21,"Hold"))+INTERCEPT(AG$4:AG$26,$R$4:$R$26)),NA())</f>
        <v>#N/A</v>
      </c>
      <c r="AT21" s="51" t="e">
        <f>IFERROR(IF(COUNT($U$4:$U21)&lt;&gt;AT$2,NA(),SLOPE(AH$4:AH$26,$R$4:$R$26)*($R21-COUNTIF(BR$4:BR21,"Hold"))+INTERCEPT(AH$4:AH$26,$R$4:$R$26)),NA())</f>
        <v>#N/A</v>
      </c>
      <c r="AU21" s="51" t="e">
        <f>IFERROR(IF(COUNT($U$4:$U21)&lt;&gt;AU$2,NA(),SLOPE(AI$4:AI$26,$R$4:$R$26)*($R21-COUNTIF(BS$4:BS21,"Hold"))+INTERCEPT(AI$4:AI$26,$R$4:$R$26)),NA())</f>
        <v>#N/A</v>
      </c>
      <c r="AV21" s="57" t="e">
        <f>IF(AND(ISNUMBER($U21),COUNT($U$4:$U21)=AV$2),$G21,IF($H21="Hold",AV20,IF(COUNT($U$4:$U21)=AV$2,$V21+AV20,NA())))</f>
        <v>#N/A</v>
      </c>
      <c r="AW21" s="57" t="e">
        <f>IF(AND(ISNUMBER($U21),COUNT($U$4:$U21)=AW$2),$G21,IF($H21="Hold",AW20,IF(COUNT($U$4:$U21)=AW$2,$V21+AW20,NA())))</f>
        <v>#N/A</v>
      </c>
      <c r="AX21" s="57" t="e">
        <f>IF(AND(ISNUMBER($U21),COUNT($U$4:$U21)=AX$2),$G21,IF($H21="Hold",AX20,IF(COUNT($U$4:$U21)=AX$2,$V21+AX20,NA())))</f>
        <v>#N/A</v>
      </c>
      <c r="AY21" s="57" t="e">
        <f>IF(AND(ISNUMBER($U21),COUNT($U$4:$U21)=AY$2),$G21,IF($H21="Hold",AY20,IF(COUNT($U$4:$U21)=AY$2,$V21+AY20,NA())))</f>
        <v>#N/A</v>
      </c>
      <c r="AZ21" s="57" t="e">
        <f>IF(AND(ISNUMBER($U21),COUNT($U$4:$U21)=AZ$2),$G21,IF($H21="Hold",AZ20,IF(COUNT($U$4:$U21)=AZ$2,$V21+AZ20,NA())))</f>
        <v>#N/A</v>
      </c>
      <c r="BA21" s="57" t="e">
        <f>IF(AND(ISNUMBER($U21),COUNT($U$4:$U21)=BA$2),$G21,IF($H21="Hold",BA20,IF(COUNT($U$4:$U21)=BA$2,$V21+BA20,NA())))</f>
        <v>#N/A</v>
      </c>
      <c r="BB21" s="57" t="e">
        <f>IF(AND(ISNUMBER($U21),COUNT($U$4:$U21)=BB$2),$G21,IF($H21="Hold",BB20,IF(COUNT($U$4:$U21)=BB$2,$V21+BB20,NA())))</f>
        <v>#N/A</v>
      </c>
      <c r="BC21" s="57" t="e">
        <f>IF(AND(ISNUMBER($U21),COUNT($U$4:$U21)=BC$2),$G21,IF($H21="Hold",BC20,IF(COUNT($U$4:$U21)=BC$2,$V21+BC20,NA())))</f>
        <v>#N/A</v>
      </c>
      <c r="BD21" s="57" t="e">
        <f>IF(AND(ISNUMBER($U21),COUNT($U$4:$U21)=BD$2),$G21,IF($H21="Hold",BD20,IF(COUNT($U$4:$U21)=BD$2,$V21+BD20,NA())))</f>
        <v>#N/A</v>
      </c>
      <c r="BE21" s="57" t="e">
        <f>IF(AND(ISNUMBER($U21),COUNT($U$4:$U21)=BE$2),$G21,IF($H21="Hold",BE20,IF(COUNT($U$4:$U21)=BE$2,$V21+BE20,NA())))</f>
        <v>#N/A</v>
      </c>
      <c r="BF21" s="57" t="e">
        <f>IF(AND(ISNUMBER($U21),COUNT($U$4:$U21)=BF$2),$G21,IF($H21="Hold",BF20,IF(COUNT($U$4:$U21)=BF$2,$V21+BF20,NA())))</f>
        <v>#N/A</v>
      </c>
      <c r="BG21" s="57" t="e">
        <f>IF(AND(ISNUMBER($U21),COUNT($U$4:$U21)=BG$2),$G21,IF($H21="Hold",BG20,IF(COUNT($U$4:$U21)=BG$2,$V21+BG20,NA())))</f>
        <v>#N/A</v>
      </c>
      <c r="BH21" s="55" t="e">
        <f>IF(AND(COUNT($U$4:$U21)=BH$2,$H21="Hold"),"Hold",NA())</f>
        <v>#N/A</v>
      </c>
      <c r="BI21" s="55" t="e">
        <f>IF(AND(COUNT($U$4:$U21)=BI$2,$H21="Hold"),"Hold",NA())</f>
        <v>#N/A</v>
      </c>
      <c r="BJ21" s="55" t="e">
        <f>IF(AND(COUNT($U$4:$U21)=BJ$2,$H21="Hold"),"Hold",NA())</f>
        <v>#N/A</v>
      </c>
      <c r="BK21" s="55" t="e">
        <f>IF(AND(COUNT($U$4:$U21)=BK$2,$H21="Hold"),"Hold",NA())</f>
        <v>#N/A</v>
      </c>
      <c r="BL21" s="55" t="e">
        <f>IF(AND(COUNT($U$4:$U21)=BL$2,$H21="Hold"),"Hold",NA())</f>
        <v>#N/A</v>
      </c>
      <c r="BM21" s="55" t="e">
        <f>IF(AND(COUNT($U$4:$U21)=BM$2,$H21="Hold"),"Hold",NA())</f>
        <v>#N/A</v>
      </c>
      <c r="BN21" s="55" t="e">
        <f>IF(AND(COUNT($U$4:$U21)=BN$2,$H21="Hold"),"Hold",NA())</f>
        <v>#N/A</v>
      </c>
      <c r="BO21" s="55" t="e">
        <f>IF(AND(COUNT($U$4:$U21)=BO$2,$H21="Hold"),"Hold",NA())</f>
        <v>#N/A</v>
      </c>
      <c r="BP21" s="55" t="e">
        <f>IF(AND(COUNT($U$4:$U21)=BP$2,$H21="Hold"),"Hold",NA())</f>
        <v>#N/A</v>
      </c>
      <c r="BQ21" s="55" t="e">
        <f>IF(AND(COUNT($U$4:$U21)=BQ$2,$H21="Hold"),"Hold",NA())</f>
        <v>#N/A</v>
      </c>
      <c r="BR21" s="55" t="e">
        <f>IF(AND(COUNT($U$4:$U21)=BR$2,$H21="Hold"),"Hold",NA())</f>
        <v>#N/A</v>
      </c>
      <c r="BS21" s="55" t="e">
        <f>IF(AND(COUNT($U$4:$U21)=BS$2,$H21="Hold"),"Hold",NA())</f>
        <v>#N/A</v>
      </c>
    </row>
    <row r="22" spans="1:71" s="96" customFormat="1" ht="18.75" customHeight="1" thickBot="1" x14ac:dyDescent="0.3">
      <c r="B22" s="23"/>
      <c r="C22" s="95"/>
      <c r="D22" s="9">
        <f t="shared" si="2"/>
        <v>36</v>
      </c>
      <c r="E22" s="10">
        <f t="shared" si="3"/>
        <v>42842</v>
      </c>
      <c r="F22" s="5" t="str">
        <f>IFERROR(IF(COUNT(G$4:G22)=0,"",IF(H22="Hold",F21,IF(ISNUMBER(U22),G22,F21+V22))),"")</f>
        <v/>
      </c>
      <c r="G22" s="13"/>
      <c r="H22" s="27"/>
      <c r="I22" s="17"/>
      <c r="J22" s="93"/>
      <c r="K22" s="34"/>
      <c r="L22" s="123" t="s">
        <v>80</v>
      </c>
      <c r="M22" s="128" t="s">
        <v>79</v>
      </c>
      <c r="N22" s="77"/>
      <c r="O22" s="153" t="str">
        <f>IF(AND(COUNTIF($H$4:$H$26,"Alt 1")&gt;0,ISBLANK(N22)),"← RoI* Needed","")</f>
        <v/>
      </c>
      <c r="P22" s="154"/>
      <c r="R22" s="46">
        <v>19</v>
      </c>
      <c r="S22" s="47" t="e">
        <f t="shared" si="0"/>
        <v>#N/A</v>
      </c>
      <c r="T22" s="47"/>
      <c r="U22" s="52" t="str">
        <f>IF(H22="30 Mins",$N$19,IF(H22="45 Mins",$N$20,IF(H22="60 Mins",$N$21,IF(H22="Alt 1",$N$22,IF(H22="Alt 2",$N$23,IF(H22="Alt 3",$N$24,IF(H22="Alt 4",$N$25,IF(H22="Alt 5",#REF!,IF(H22="Change",V21,"")))))))))</f>
        <v/>
      </c>
      <c r="V22" s="53" t="e">
        <f>IF(COUNT(U$4:U22)=0,NA(),IF(ISNUMBER(U22),U22,V21))</f>
        <v>#N/A</v>
      </c>
      <c r="W22" s="48" t="e">
        <f t="shared" si="1"/>
        <v>#N/A</v>
      </c>
      <c r="X22" s="72" t="str">
        <f>IF(AND(ISNUMBER($S22),COUNT($U$4:$U22)=X$2),$S22,"")</f>
        <v/>
      </c>
      <c r="Y22" s="72" t="str">
        <f>IF(AND(ISNUMBER($S22),COUNT($U$4:$U22)=Y$2),$S22,"")</f>
        <v/>
      </c>
      <c r="Z22" s="72" t="str">
        <f>IF(AND(ISNUMBER($S22),COUNT($U$4:$U22)=Z$2),$S22,"")</f>
        <v/>
      </c>
      <c r="AA22" s="72" t="str">
        <f>IF(AND(ISNUMBER($S22),COUNT($U$4:$U22)=AA$2),$S22,"")</f>
        <v/>
      </c>
      <c r="AB22" s="72" t="str">
        <f>IF(AND(ISNUMBER($S22),COUNT($U$4:$U22)=AB$2),$S22,"")</f>
        <v/>
      </c>
      <c r="AC22" s="72" t="str">
        <f>IF(AND(ISNUMBER($S22),COUNT($U$4:$U22)=AC$2),$S22,"")</f>
        <v/>
      </c>
      <c r="AD22" s="72" t="str">
        <f>IF(AND(ISNUMBER($S22),COUNT($U$4:$U22)=AD$2),$S22,"")</f>
        <v/>
      </c>
      <c r="AE22" s="72" t="str">
        <f>IF(AND(ISNUMBER($S22),COUNT($U$4:$U22)=AE$2),$S22,"")</f>
        <v/>
      </c>
      <c r="AF22" s="72" t="str">
        <f>IF(AND(ISNUMBER($S22),COUNT($U$4:$U22)=AF$2),$S22,"")</f>
        <v/>
      </c>
      <c r="AG22" s="72" t="str">
        <f>IF(AND(ISNUMBER($S22),COUNT($U$4:$U22)=AG$2),$S22,"")</f>
        <v/>
      </c>
      <c r="AH22" s="72" t="str">
        <f>IF(AND(ISNUMBER($S22),COUNT($U$4:$U22)=AH$2),$S22,"")</f>
        <v/>
      </c>
      <c r="AI22" s="72" t="str">
        <f>IF(AND(ISNUMBER($S22),COUNT($U$4:$U22)=AI$2),$S22,"")</f>
        <v/>
      </c>
      <c r="AJ22" s="51" t="e">
        <f>IFERROR(IF(COUNT($U$4:$U22)&lt;&gt;AJ$2,NA(),SLOPE(X$4:X$26,$R$4:$R$26)*($R22-COUNTIF(BH$4:BH22,"Hold"))+INTERCEPT(X$4:X$26,$R$4:$R$26)),NA())</f>
        <v>#N/A</v>
      </c>
      <c r="AK22" s="51" t="e">
        <f>IFERROR(IF(COUNT($U$4:$U22)&lt;&gt;AK$2,NA(),SLOPE(Y$4:Y$26,$R$4:$R$26)*($R22-COUNTIF(BI$4:BI22,"Hold"))+INTERCEPT(Y$4:Y$26,$R$4:$R$26)),NA())</f>
        <v>#N/A</v>
      </c>
      <c r="AL22" s="51" t="e">
        <f>IFERROR(IF(COUNT($U$4:$U22)&lt;&gt;AL$2,NA(),SLOPE(Z$4:Z$26,$R$4:$R$26)*($R22-COUNTIF(BJ$4:BJ22,"Hold"))+INTERCEPT(Z$4:Z$26,$R$4:$R$26)),NA())</f>
        <v>#N/A</v>
      </c>
      <c r="AM22" s="51" t="e">
        <f>IFERROR(IF(COUNT($U$4:$U22)&lt;&gt;AM$2,NA(),SLOPE(AA$4:AA$26,$R$4:$R$26)*($R22-COUNTIF(BK$4:BK22,"Hold"))+INTERCEPT(AA$4:AA$26,$R$4:$R$26)),NA())</f>
        <v>#N/A</v>
      </c>
      <c r="AN22" s="51" t="e">
        <f>IFERROR(IF(COUNT($U$4:$U22)&lt;&gt;AN$2,NA(),SLOPE(AB$4:AB$26,$R$4:$R$26)*($R22-COUNTIF(BL$4:BL22,"Hold"))+INTERCEPT(AB$4:AB$26,$R$4:$R$26)),NA())</f>
        <v>#N/A</v>
      </c>
      <c r="AO22" s="51" t="e">
        <f>IFERROR(IF(COUNT($U$4:$U22)&lt;&gt;AO$2,NA(),SLOPE(AC$4:AC$26,$R$4:$R$26)*($R22-COUNTIF(BM$4:BM22,"Hold"))+INTERCEPT(AC$4:AC$26,$R$4:$R$26)),NA())</f>
        <v>#N/A</v>
      </c>
      <c r="AP22" s="51" t="e">
        <f>IFERROR(IF(COUNT($U$4:$U22)&lt;&gt;AP$2,NA(),SLOPE(AD$4:AD$26,$R$4:$R$26)*($R22-COUNTIF(BN$4:BN22,"Hold"))+INTERCEPT(AD$4:AD$26,$R$4:$R$26)),NA())</f>
        <v>#N/A</v>
      </c>
      <c r="AQ22" s="51" t="e">
        <f>IFERROR(IF(COUNT($U$4:$U22)&lt;&gt;AQ$2,NA(),SLOPE(AE$4:AE$26,$R$4:$R$26)*($R22-COUNTIF(BO$4:BO22,"Hold"))+INTERCEPT(AE$4:AE$26,$R$4:$R$26)),NA())</f>
        <v>#N/A</v>
      </c>
      <c r="AR22" s="51" t="e">
        <f>IFERROR(IF(COUNT($U$4:$U22)&lt;&gt;AR$2,NA(),SLOPE(AF$4:AF$26,$R$4:$R$26)*($R22-COUNTIF(BP$4:BP22,"Hold"))+INTERCEPT(AF$4:AF$26,$R$4:$R$26)),NA())</f>
        <v>#N/A</v>
      </c>
      <c r="AS22" s="51" t="e">
        <f>IFERROR(IF(COUNT($U$4:$U22)&lt;&gt;AS$2,NA(),SLOPE(AG$4:AG$26,$R$4:$R$26)*($R22-COUNTIF(BQ$4:BQ22,"Hold"))+INTERCEPT(AG$4:AG$26,$R$4:$R$26)),NA())</f>
        <v>#N/A</v>
      </c>
      <c r="AT22" s="51" t="e">
        <f>IFERROR(IF(COUNT($U$4:$U22)&lt;&gt;AT$2,NA(),SLOPE(AH$4:AH$26,$R$4:$R$26)*($R22-COUNTIF(BR$4:BR22,"Hold"))+INTERCEPT(AH$4:AH$26,$R$4:$R$26)),NA())</f>
        <v>#N/A</v>
      </c>
      <c r="AU22" s="51" t="e">
        <f>IFERROR(IF(COUNT($U$4:$U22)&lt;&gt;AU$2,NA(),SLOPE(AI$4:AI$26,$R$4:$R$26)*($R22-COUNTIF(BS$4:BS22,"Hold"))+INTERCEPT(AI$4:AI$26,$R$4:$R$26)),NA())</f>
        <v>#N/A</v>
      </c>
      <c r="AV22" s="57" t="e">
        <f>IF(AND(ISNUMBER($U22),COUNT($U$4:$U22)=AV$2),$G22,IF($H22="Hold",AV21,IF(COUNT($U$4:$U22)=AV$2,$V22+AV21,NA())))</f>
        <v>#N/A</v>
      </c>
      <c r="AW22" s="57" t="e">
        <f>IF(AND(ISNUMBER($U22),COUNT($U$4:$U22)=AW$2),$G22,IF($H22="Hold",AW21,IF(COUNT($U$4:$U22)=AW$2,$V22+AW21,NA())))</f>
        <v>#N/A</v>
      </c>
      <c r="AX22" s="57" t="e">
        <f>IF(AND(ISNUMBER($U22),COUNT($U$4:$U22)=AX$2),$G22,IF($H22="Hold",AX21,IF(COUNT($U$4:$U22)=AX$2,$V22+AX21,NA())))</f>
        <v>#N/A</v>
      </c>
      <c r="AY22" s="57" t="e">
        <f>IF(AND(ISNUMBER($U22),COUNT($U$4:$U22)=AY$2),$G22,IF($H22="Hold",AY21,IF(COUNT($U$4:$U22)=AY$2,$V22+AY21,NA())))</f>
        <v>#N/A</v>
      </c>
      <c r="AZ22" s="57" t="e">
        <f>IF(AND(ISNUMBER($U22),COUNT($U$4:$U22)=AZ$2),$G22,IF($H22="Hold",AZ21,IF(COUNT($U$4:$U22)=AZ$2,$V22+AZ21,NA())))</f>
        <v>#N/A</v>
      </c>
      <c r="BA22" s="57" t="e">
        <f>IF(AND(ISNUMBER($U22),COUNT($U$4:$U22)=BA$2),$G22,IF($H22="Hold",BA21,IF(COUNT($U$4:$U22)=BA$2,$V22+BA21,NA())))</f>
        <v>#N/A</v>
      </c>
      <c r="BB22" s="57" t="e">
        <f>IF(AND(ISNUMBER($U22),COUNT($U$4:$U22)=BB$2),$G22,IF($H22="Hold",BB21,IF(COUNT($U$4:$U22)=BB$2,$V22+BB21,NA())))</f>
        <v>#N/A</v>
      </c>
      <c r="BC22" s="57" t="e">
        <f>IF(AND(ISNUMBER($U22),COUNT($U$4:$U22)=BC$2),$G22,IF($H22="Hold",BC21,IF(COUNT($U$4:$U22)=BC$2,$V22+BC21,NA())))</f>
        <v>#N/A</v>
      </c>
      <c r="BD22" s="57" t="e">
        <f>IF(AND(ISNUMBER($U22),COUNT($U$4:$U22)=BD$2),$G22,IF($H22="Hold",BD21,IF(COUNT($U$4:$U22)=BD$2,$V22+BD21,NA())))</f>
        <v>#N/A</v>
      </c>
      <c r="BE22" s="57" t="e">
        <f>IF(AND(ISNUMBER($U22),COUNT($U$4:$U22)=BE$2),$G22,IF($H22="Hold",BE21,IF(COUNT($U$4:$U22)=BE$2,$V22+BE21,NA())))</f>
        <v>#N/A</v>
      </c>
      <c r="BF22" s="57" t="e">
        <f>IF(AND(ISNUMBER($U22),COUNT($U$4:$U22)=BF$2),$G22,IF($H22="Hold",BF21,IF(COUNT($U$4:$U22)=BF$2,$V22+BF21,NA())))</f>
        <v>#N/A</v>
      </c>
      <c r="BG22" s="57" t="e">
        <f>IF(AND(ISNUMBER($U22),COUNT($U$4:$U22)=BG$2),$G22,IF($H22="Hold",BG21,IF(COUNT($U$4:$U22)=BG$2,$V22+BG21,NA())))</f>
        <v>#N/A</v>
      </c>
      <c r="BH22" s="55" t="e">
        <f>IF(AND(COUNT($U$4:$U22)=BH$2,$H22="Hold"),"Hold",NA())</f>
        <v>#N/A</v>
      </c>
      <c r="BI22" s="55" t="e">
        <f>IF(AND(COUNT($U$4:$U22)=BI$2,$H22="Hold"),"Hold",NA())</f>
        <v>#N/A</v>
      </c>
      <c r="BJ22" s="55" t="e">
        <f>IF(AND(COUNT($U$4:$U22)=BJ$2,$H22="Hold"),"Hold",NA())</f>
        <v>#N/A</v>
      </c>
      <c r="BK22" s="55" t="e">
        <f>IF(AND(COUNT($U$4:$U22)=BK$2,$H22="Hold"),"Hold",NA())</f>
        <v>#N/A</v>
      </c>
      <c r="BL22" s="55" t="e">
        <f>IF(AND(COUNT($U$4:$U22)=BL$2,$H22="Hold"),"Hold",NA())</f>
        <v>#N/A</v>
      </c>
      <c r="BM22" s="55" t="e">
        <f>IF(AND(COUNT($U$4:$U22)=BM$2,$H22="Hold"),"Hold",NA())</f>
        <v>#N/A</v>
      </c>
      <c r="BN22" s="55" t="e">
        <f>IF(AND(COUNT($U$4:$U22)=BN$2,$H22="Hold"),"Hold",NA())</f>
        <v>#N/A</v>
      </c>
      <c r="BO22" s="55" t="e">
        <f>IF(AND(COUNT($U$4:$U22)=BO$2,$H22="Hold"),"Hold",NA())</f>
        <v>#N/A</v>
      </c>
      <c r="BP22" s="55" t="e">
        <f>IF(AND(COUNT($U$4:$U22)=BP$2,$H22="Hold"),"Hold",NA())</f>
        <v>#N/A</v>
      </c>
      <c r="BQ22" s="55" t="e">
        <f>IF(AND(COUNT($U$4:$U22)=BQ$2,$H22="Hold"),"Hold",NA())</f>
        <v>#N/A</v>
      </c>
      <c r="BR22" s="55" t="e">
        <f>IF(AND(COUNT($U$4:$U22)=BR$2,$H22="Hold"),"Hold",NA())</f>
        <v>#N/A</v>
      </c>
      <c r="BS22" s="55" t="e">
        <f>IF(AND(COUNT($U$4:$U22)=BS$2,$H22="Hold"),"Hold",NA())</f>
        <v>#N/A</v>
      </c>
    </row>
    <row r="23" spans="1:71" s="96" customFormat="1" ht="18.75" customHeight="1" thickTop="1" x14ac:dyDescent="0.25">
      <c r="B23" s="23"/>
      <c r="C23" s="95"/>
      <c r="D23" s="9">
        <f t="shared" si="2"/>
        <v>38</v>
      </c>
      <c r="E23" s="10">
        <f t="shared" si="3"/>
        <v>42856</v>
      </c>
      <c r="F23" s="5" t="str">
        <f>IFERROR(IF(COUNT(G$4:G23)=0,"",IF(H23="Hold",F22,IF(ISNUMBER(U23),G23,F22+V23))),"")</f>
        <v/>
      </c>
      <c r="G23" s="13"/>
      <c r="H23" s="27"/>
      <c r="I23" s="17"/>
      <c r="J23" s="93"/>
      <c r="K23" s="34"/>
      <c r="L23" s="123" t="s">
        <v>81</v>
      </c>
      <c r="M23" s="128" t="s">
        <v>79</v>
      </c>
      <c r="N23" s="78"/>
      <c r="O23" s="153" t="str">
        <f>IF(AND(COUNTIF($H$4:$H$26,"Alt 2")&gt;0,ISBLANK(N23)),"← RoI* Needed","")</f>
        <v/>
      </c>
      <c r="P23" s="154"/>
      <c r="R23" s="46">
        <v>20</v>
      </c>
      <c r="S23" s="47" t="e">
        <f t="shared" si="0"/>
        <v>#N/A</v>
      </c>
      <c r="T23" s="47"/>
      <c r="U23" s="52" t="str">
        <f>IF(H23="30 Mins",$N$19,IF(H23="45 Mins",$N$20,IF(H23="60 Mins",$N$21,IF(H23="Alt 1",$N$22,IF(H23="Alt 2",$N$23,IF(H23="Alt 3",$N$24,IF(H23="Alt 4",$N$25,IF(H23="Alt 5",#REF!,IF(H23="Change",V22,"")))))))))</f>
        <v/>
      </c>
      <c r="V23" s="53" t="e">
        <f>IF(COUNT(U$4:U23)=0,NA(),IF(ISNUMBER(U23),U23,V22))</f>
        <v>#N/A</v>
      </c>
      <c r="W23" s="48" t="e">
        <f t="shared" si="1"/>
        <v>#N/A</v>
      </c>
      <c r="X23" s="72" t="str">
        <f>IF(AND(ISNUMBER($S23),COUNT($U$4:$U23)=X$2),$S23,"")</f>
        <v/>
      </c>
      <c r="Y23" s="72" t="str">
        <f>IF(AND(ISNUMBER($S23),COUNT($U$4:$U23)=Y$2),$S23,"")</f>
        <v/>
      </c>
      <c r="Z23" s="72" t="str">
        <f>IF(AND(ISNUMBER($S23),COUNT($U$4:$U23)=Z$2),$S23,"")</f>
        <v/>
      </c>
      <c r="AA23" s="72" t="str">
        <f>IF(AND(ISNUMBER($S23),COUNT($U$4:$U23)=AA$2),$S23,"")</f>
        <v/>
      </c>
      <c r="AB23" s="72" t="str">
        <f>IF(AND(ISNUMBER($S23),COUNT($U$4:$U23)=AB$2),$S23,"")</f>
        <v/>
      </c>
      <c r="AC23" s="72" t="str">
        <f>IF(AND(ISNUMBER($S23),COUNT($U$4:$U23)=AC$2),$S23,"")</f>
        <v/>
      </c>
      <c r="AD23" s="72" t="str">
        <f>IF(AND(ISNUMBER($S23),COUNT($U$4:$U23)=AD$2),$S23,"")</f>
        <v/>
      </c>
      <c r="AE23" s="72" t="str">
        <f>IF(AND(ISNUMBER($S23),COUNT($U$4:$U23)=AE$2),$S23,"")</f>
        <v/>
      </c>
      <c r="AF23" s="72" t="str">
        <f>IF(AND(ISNUMBER($S23),COUNT($U$4:$U23)=AF$2),$S23,"")</f>
        <v/>
      </c>
      <c r="AG23" s="72" t="str">
        <f>IF(AND(ISNUMBER($S23),COUNT($U$4:$U23)=AG$2),$S23,"")</f>
        <v/>
      </c>
      <c r="AH23" s="72" t="str">
        <f>IF(AND(ISNUMBER($S23),COUNT($U$4:$U23)=AH$2),$S23,"")</f>
        <v/>
      </c>
      <c r="AI23" s="72" t="str">
        <f>IF(AND(ISNUMBER($S23),COUNT($U$4:$U23)=AI$2),$S23,"")</f>
        <v/>
      </c>
      <c r="AJ23" s="51" t="e">
        <f>IFERROR(IF(COUNT($U$4:$U23)&lt;&gt;AJ$2,NA(),SLOPE(X$4:X$26,$R$4:$R$26)*($R23-COUNTIF(BH$4:BH23,"Hold"))+INTERCEPT(X$4:X$26,$R$4:$R$26)),NA())</f>
        <v>#N/A</v>
      </c>
      <c r="AK23" s="51" t="e">
        <f>IFERROR(IF(COUNT($U$4:$U23)&lt;&gt;AK$2,NA(),SLOPE(Y$4:Y$26,$R$4:$R$26)*($R23-COUNTIF(BI$4:BI23,"Hold"))+INTERCEPT(Y$4:Y$26,$R$4:$R$26)),NA())</f>
        <v>#N/A</v>
      </c>
      <c r="AL23" s="51" t="e">
        <f>IFERROR(IF(COUNT($U$4:$U23)&lt;&gt;AL$2,NA(),SLOPE(Z$4:Z$26,$R$4:$R$26)*($R23-COUNTIF(BJ$4:BJ23,"Hold"))+INTERCEPT(Z$4:Z$26,$R$4:$R$26)),NA())</f>
        <v>#N/A</v>
      </c>
      <c r="AM23" s="51" t="e">
        <f>IFERROR(IF(COUNT($U$4:$U23)&lt;&gt;AM$2,NA(),SLOPE(AA$4:AA$26,$R$4:$R$26)*($R23-COUNTIF(BK$4:BK23,"Hold"))+INTERCEPT(AA$4:AA$26,$R$4:$R$26)),NA())</f>
        <v>#N/A</v>
      </c>
      <c r="AN23" s="51" t="e">
        <f>IFERROR(IF(COUNT($U$4:$U23)&lt;&gt;AN$2,NA(),SLOPE(AB$4:AB$26,$R$4:$R$26)*($R23-COUNTIF(BL$4:BL23,"Hold"))+INTERCEPT(AB$4:AB$26,$R$4:$R$26)),NA())</f>
        <v>#N/A</v>
      </c>
      <c r="AO23" s="51" t="e">
        <f>IFERROR(IF(COUNT($U$4:$U23)&lt;&gt;AO$2,NA(),SLOPE(AC$4:AC$26,$R$4:$R$26)*($R23-COUNTIF(BM$4:BM23,"Hold"))+INTERCEPT(AC$4:AC$26,$R$4:$R$26)),NA())</f>
        <v>#N/A</v>
      </c>
      <c r="AP23" s="51" t="e">
        <f>IFERROR(IF(COUNT($U$4:$U23)&lt;&gt;AP$2,NA(),SLOPE(AD$4:AD$26,$R$4:$R$26)*($R23-COUNTIF(BN$4:BN23,"Hold"))+INTERCEPT(AD$4:AD$26,$R$4:$R$26)),NA())</f>
        <v>#N/A</v>
      </c>
      <c r="AQ23" s="51" t="e">
        <f>IFERROR(IF(COUNT($U$4:$U23)&lt;&gt;AQ$2,NA(),SLOPE(AE$4:AE$26,$R$4:$R$26)*($R23-COUNTIF(BO$4:BO23,"Hold"))+INTERCEPT(AE$4:AE$26,$R$4:$R$26)),NA())</f>
        <v>#N/A</v>
      </c>
      <c r="AR23" s="51" t="e">
        <f>IFERROR(IF(COUNT($U$4:$U23)&lt;&gt;AR$2,NA(),SLOPE(AF$4:AF$26,$R$4:$R$26)*($R23-COUNTIF(BP$4:BP23,"Hold"))+INTERCEPT(AF$4:AF$26,$R$4:$R$26)),NA())</f>
        <v>#N/A</v>
      </c>
      <c r="AS23" s="51" t="e">
        <f>IFERROR(IF(COUNT($U$4:$U23)&lt;&gt;AS$2,NA(),SLOPE(AG$4:AG$26,$R$4:$R$26)*($R23-COUNTIF(BQ$4:BQ23,"Hold"))+INTERCEPT(AG$4:AG$26,$R$4:$R$26)),NA())</f>
        <v>#N/A</v>
      </c>
      <c r="AT23" s="51" t="e">
        <f>IFERROR(IF(COUNT($U$4:$U23)&lt;&gt;AT$2,NA(),SLOPE(AH$4:AH$26,$R$4:$R$26)*($R23-COUNTIF(BR$4:BR23,"Hold"))+INTERCEPT(AH$4:AH$26,$R$4:$R$26)),NA())</f>
        <v>#N/A</v>
      </c>
      <c r="AU23" s="51" t="e">
        <f>IFERROR(IF(COUNT($U$4:$U23)&lt;&gt;AU$2,NA(),SLOPE(AI$4:AI$26,$R$4:$R$26)*($R23-COUNTIF(BS$4:BS23,"Hold"))+INTERCEPT(AI$4:AI$26,$R$4:$R$26)),NA())</f>
        <v>#N/A</v>
      </c>
      <c r="AV23" s="57" t="e">
        <f>IF(AND(ISNUMBER($U23),COUNT($U$4:$U23)=AV$2),$G23,IF($H23="Hold",AV22,IF(COUNT($U$4:$U23)=AV$2,$V23+AV22,NA())))</f>
        <v>#N/A</v>
      </c>
      <c r="AW23" s="57" t="e">
        <f>IF(AND(ISNUMBER($U23),COUNT($U$4:$U23)=AW$2),$G23,IF($H23="Hold",AW22,IF(COUNT($U$4:$U23)=AW$2,$V23+AW22,NA())))</f>
        <v>#N/A</v>
      </c>
      <c r="AX23" s="57" t="e">
        <f>IF(AND(ISNUMBER($U23),COUNT($U$4:$U23)=AX$2),$G23,IF($H23="Hold",AX22,IF(COUNT($U$4:$U23)=AX$2,$V23+AX22,NA())))</f>
        <v>#N/A</v>
      </c>
      <c r="AY23" s="57" t="e">
        <f>IF(AND(ISNUMBER($U23),COUNT($U$4:$U23)=AY$2),$G23,IF($H23="Hold",AY22,IF(COUNT($U$4:$U23)=AY$2,$V23+AY22,NA())))</f>
        <v>#N/A</v>
      </c>
      <c r="AZ23" s="57" t="e">
        <f>IF(AND(ISNUMBER($U23),COUNT($U$4:$U23)=AZ$2),$G23,IF($H23="Hold",AZ22,IF(COUNT($U$4:$U23)=AZ$2,$V23+AZ22,NA())))</f>
        <v>#N/A</v>
      </c>
      <c r="BA23" s="57" t="e">
        <f>IF(AND(ISNUMBER($U23),COUNT($U$4:$U23)=BA$2),$G23,IF($H23="Hold",BA22,IF(COUNT($U$4:$U23)=BA$2,$V23+BA22,NA())))</f>
        <v>#N/A</v>
      </c>
      <c r="BB23" s="57" t="e">
        <f>IF(AND(ISNUMBER($U23),COUNT($U$4:$U23)=BB$2),$G23,IF($H23="Hold",BB22,IF(COUNT($U$4:$U23)=BB$2,$V23+BB22,NA())))</f>
        <v>#N/A</v>
      </c>
      <c r="BC23" s="57" t="e">
        <f>IF(AND(ISNUMBER($U23),COUNT($U$4:$U23)=BC$2),$G23,IF($H23="Hold",BC22,IF(COUNT($U$4:$U23)=BC$2,$V23+BC22,NA())))</f>
        <v>#N/A</v>
      </c>
      <c r="BD23" s="57" t="e">
        <f>IF(AND(ISNUMBER($U23),COUNT($U$4:$U23)=BD$2),$G23,IF($H23="Hold",BD22,IF(COUNT($U$4:$U23)=BD$2,$V23+BD22,NA())))</f>
        <v>#N/A</v>
      </c>
      <c r="BE23" s="57" t="e">
        <f>IF(AND(ISNUMBER($U23),COUNT($U$4:$U23)=BE$2),$G23,IF($H23="Hold",BE22,IF(COUNT($U$4:$U23)=BE$2,$V23+BE22,NA())))</f>
        <v>#N/A</v>
      </c>
      <c r="BF23" s="57" t="e">
        <f>IF(AND(ISNUMBER($U23),COUNT($U$4:$U23)=BF$2),$G23,IF($H23="Hold",BF22,IF(COUNT($U$4:$U23)=BF$2,$V23+BF22,NA())))</f>
        <v>#N/A</v>
      </c>
      <c r="BG23" s="57" t="e">
        <f>IF(AND(ISNUMBER($U23),COUNT($U$4:$U23)=BG$2),$G23,IF($H23="Hold",BG22,IF(COUNT($U$4:$U23)=BG$2,$V23+BG22,NA())))</f>
        <v>#N/A</v>
      </c>
      <c r="BH23" s="55" t="e">
        <f>IF(AND(COUNT($U$4:$U23)=BH$2,$H23="Hold"),"Hold",NA())</f>
        <v>#N/A</v>
      </c>
      <c r="BI23" s="55" t="e">
        <f>IF(AND(COUNT($U$4:$U23)=BI$2,$H23="Hold"),"Hold",NA())</f>
        <v>#N/A</v>
      </c>
      <c r="BJ23" s="55" t="e">
        <f>IF(AND(COUNT($U$4:$U23)=BJ$2,$H23="Hold"),"Hold",NA())</f>
        <v>#N/A</v>
      </c>
      <c r="BK23" s="55" t="e">
        <f>IF(AND(COUNT($U$4:$U23)=BK$2,$H23="Hold"),"Hold",NA())</f>
        <v>#N/A</v>
      </c>
      <c r="BL23" s="55" t="e">
        <f>IF(AND(COUNT($U$4:$U23)=BL$2,$H23="Hold"),"Hold",NA())</f>
        <v>#N/A</v>
      </c>
      <c r="BM23" s="55" t="e">
        <f>IF(AND(COUNT($U$4:$U23)=BM$2,$H23="Hold"),"Hold",NA())</f>
        <v>#N/A</v>
      </c>
      <c r="BN23" s="55" t="e">
        <f>IF(AND(COUNT($U$4:$U23)=BN$2,$H23="Hold"),"Hold",NA())</f>
        <v>#N/A</v>
      </c>
      <c r="BO23" s="55" t="e">
        <f>IF(AND(COUNT($U$4:$U23)=BO$2,$H23="Hold"),"Hold",NA())</f>
        <v>#N/A</v>
      </c>
      <c r="BP23" s="55" t="e">
        <f>IF(AND(COUNT($U$4:$U23)=BP$2,$H23="Hold"),"Hold",NA())</f>
        <v>#N/A</v>
      </c>
      <c r="BQ23" s="55" t="e">
        <f>IF(AND(COUNT($U$4:$U23)=BQ$2,$H23="Hold"),"Hold",NA())</f>
        <v>#N/A</v>
      </c>
      <c r="BR23" s="55" t="e">
        <f>IF(AND(COUNT($U$4:$U23)=BR$2,$H23="Hold"),"Hold",NA())</f>
        <v>#N/A</v>
      </c>
      <c r="BS23" s="55" t="e">
        <f>IF(AND(COUNT($U$4:$U23)=BS$2,$H23="Hold"),"Hold",NA())</f>
        <v>#N/A</v>
      </c>
    </row>
    <row r="24" spans="1:71" s="96" customFormat="1" ht="18.75" customHeight="1" x14ac:dyDescent="0.25">
      <c r="B24" s="23"/>
      <c r="C24" s="95"/>
      <c r="D24" s="9">
        <f t="shared" si="2"/>
        <v>40</v>
      </c>
      <c r="E24" s="10">
        <f t="shared" si="3"/>
        <v>42870</v>
      </c>
      <c r="F24" s="5" t="str">
        <f>IFERROR(IF(COUNT(G$4:G24)=0,"",IF(H24="Hold",F23,IF(ISNUMBER(U24),G24,F23+V24))),"")</f>
        <v/>
      </c>
      <c r="G24" s="13"/>
      <c r="H24" s="27"/>
      <c r="I24" s="17"/>
      <c r="J24" s="93"/>
      <c r="K24" s="34"/>
      <c r="L24" s="151" t="s">
        <v>86</v>
      </c>
      <c r="M24" s="151"/>
      <c r="N24" s="151"/>
      <c r="O24" s="151"/>
      <c r="P24" s="37"/>
      <c r="R24" s="46">
        <v>21</v>
      </c>
      <c r="S24" s="47" t="e">
        <f t="shared" si="0"/>
        <v>#N/A</v>
      </c>
      <c r="T24" s="47"/>
      <c r="U24" s="52" t="str">
        <f>IF(H24="30 Mins",$N$19,IF(H24="45 Mins",$N$20,IF(H24="60 Mins",$N$21,IF(H24="Alt 1",$N$22,IF(H24="Alt 2",$N$23,IF(H24="Alt 3",$N$24,IF(H24="Alt 4",$N$25,IF(H24="Alt 5",#REF!,IF(H24="Change",V23,"")))))))))</f>
        <v/>
      </c>
      <c r="V24" s="53" t="e">
        <f>IF(COUNT(U$4:U24)=0,NA(),IF(ISNUMBER(U24),U24,V23))</f>
        <v>#N/A</v>
      </c>
      <c r="W24" s="48" t="e">
        <f t="shared" si="1"/>
        <v>#N/A</v>
      </c>
      <c r="X24" s="72" t="str">
        <f>IF(AND(ISNUMBER($S24),COUNT($U$4:$U24)=X$2),$S24,"")</f>
        <v/>
      </c>
      <c r="Y24" s="72" t="str">
        <f>IF(AND(ISNUMBER($S24),COUNT($U$4:$U24)=Y$2),$S24,"")</f>
        <v/>
      </c>
      <c r="Z24" s="72" t="str">
        <f>IF(AND(ISNUMBER($S24),COUNT($U$4:$U24)=Z$2),$S24,"")</f>
        <v/>
      </c>
      <c r="AA24" s="72" t="str">
        <f>IF(AND(ISNUMBER($S24),COUNT($U$4:$U24)=AA$2),$S24,"")</f>
        <v/>
      </c>
      <c r="AB24" s="72" t="str">
        <f>IF(AND(ISNUMBER($S24),COUNT($U$4:$U24)=AB$2),$S24,"")</f>
        <v/>
      </c>
      <c r="AC24" s="72" t="str">
        <f>IF(AND(ISNUMBER($S24),COUNT($U$4:$U24)=AC$2),$S24,"")</f>
        <v/>
      </c>
      <c r="AD24" s="72" t="str">
        <f>IF(AND(ISNUMBER($S24),COUNT($U$4:$U24)=AD$2),$S24,"")</f>
        <v/>
      </c>
      <c r="AE24" s="72" t="str">
        <f>IF(AND(ISNUMBER($S24),COUNT($U$4:$U24)=AE$2),$S24,"")</f>
        <v/>
      </c>
      <c r="AF24" s="72" t="str">
        <f>IF(AND(ISNUMBER($S24),COUNT($U$4:$U24)=AF$2),$S24,"")</f>
        <v/>
      </c>
      <c r="AG24" s="72" t="str">
        <f>IF(AND(ISNUMBER($S24),COUNT($U$4:$U24)=AG$2),$S24,"")</f>
        <v/>
      </c>
      <c r="AH24" s="72" t="str">
        <f>IF(AND(ISNUMBER($S24),COUNT($U$4:$U24)=AH$2),$S24,"")</f>
        <v/>
      </c>
      <c r="AI24" s="72" t="str">
        <f>IF(AND(ISNUMBER($S24),COUNT($U$4:$U24)=AI$2),$S24,"")</f>
        <v/>
      </c>
      <c r="AJ24" s="51" t="e">
        <f>IFERROR(IF(COUNT($U$4:$U24)&lt;&gt;AJ$2,NA(),SLOPE(X$4:X$26,$R$4:$R$26)*($R24-COUNTIF(BH$4:BH24,"Hold"))+INTERCEPT(X$4:X$26,$R$4:$R$26)),NA())</f>
        <v>#N/A</v>
      </c>
      <c r="AK24" s="51" t="e">
        <f>IFERROR(IF(COUNT($U$4:$U24)&lt;&gt;AK$2,NA(),SLOPE(Y$4:Y$26,$R$4:$R$26)*($R24-COUNTIF(BI$4:BI24,"Hold"))+INTERCEPT(Y$4:Y$26,$R$4:$R$26)),NA())</f>
        <v>#N/A</v>
      </c>
      <c r="AL24" s="51" t="e">
        <f>IFERROR(IF(COUNT($U$4:$U24)&lt;&gt;AL$2,NA(),SLOPE(Z$4:Z$26,$R$4:$R$26)*($R24-COUNTIF(BJ$4:BJ24,"Hold"))+INTERCEPT(Z$4:Z$26,$R$4:$R$26)),NA())</f>
        <v>#N/A</v>
      </c>
      <c r="AM24" s="51" t="e">
        <f>IFERROR(IF(COUNT($U$4:$U24)&lt;&gt;AM$2,NA(),SLOPE(AA$4:AA$26,$R$4:$R$26)*($R24-COUNTIF(BK$4:BK24,"Hold"))+INTERCEPT(AA$4:AA$26,$R$4:$R$26)),NA())</f>
        <v>#N/A</v>
      </c>
      <c r="AN24" s="51" t="e">
        <f>IFERROR(IF(COUNT($U$4:$U24)&lt;&gt;AN$2,NA(),SLOPE(AB$4:AB$26,$R$4:$R$26)*($R24-COUNTIF(BL$4:BL24,"Hold"))+INTERCEPT(AB$4:AB$26,$R$4:$R$26)),NA())</f>
        <v>#N/A</v>
      </c>
      <c r="AO24" s="51" t="e">
        <f>IFERROR(IF(COUNT($U$4:$U24)&lt;&gt;AO$2,NA(),SLOPE(AC$4:AC$26,$R$4:$R$26)*($R24-COUNTIF(BM$4:BM24,"Hold"))+INTERCEPT(AC$4:AC$26,$R$4:$R$26)),NA())</f>
        <v>#N/A</v>
      </c>
      <c r="AP24" s="51" t="e">
        <f>IFERROR(IF(COUNT($U$4:$U24)&lt;&gt;AP$2,NA(),SLOPE(AD$4:AD$26,$R$4:$R$26)*($R24-COUNTIF(BN$4:BN24,"Hold"))+INTERCEPT(AD$4:AD$26,$R$4:$R$26)),NA())</f>
        <v>#N/A</v>
      </c>
      <c r="AQ24" s="51" t="e">
        <f>IFERROR(IF(COUNT($U$4:$U24)&lt;&gt;AQ$2,NA(),SLOPE(AE$4:AE$26,$R$4:$R$26)*($R24-COUNTIF(BO$4:BO24,"Hold"))+INTERCEPT(AE$4:AE$26,$R$4:$R$26)),NA())</f>
        <v>#N/A</v>
      </c>
      <c r="AR24" s="51" t="e">
        <f>IFERROR(IF(COUNT($U$4:$U24)&lt;&gt;AR$2,NA(),SLOPE(AF$4:AF$26,$R$4:$R$26)*($R24-COUNTIF(BP$4:BP24,"Hold"))+INTERCEPT(AF$4:AF$26,$R$4:$R$26)),NA())</f>
        <v>#N/A</v>
      </c>
      <c r="AS24" s="51" t="e">
        <f>IFERROR(IF(COUNT($U$4:$U24)&lt;&gt;AS$2,NA(),SLOPE(AG$4:AG$26,$R$4:$R$26)*($R24-COUNTIF(BQ$4:BQ24,"Hold"))+INTERCEPT(AG$4:AG$26,$R$4:$R$26)),NA())</f>
        <v>#N/A</v>
      </c>
      <c r="AT24" s="51" t="e">
        <f>IFERROR(IF(COUNT($U$4:$U24)&lt;&gt;AT$2,NA(),SLOPE(AH$4:AH$26,$R$4:$R$26)*($R24-COUNTIF(BR$4:BR24,"Hold"))+INTERCEPT(AH$4:AH$26,$R$4:$R$26)),NA())</f>
        <v>#N/A</v>
      </c>
      <c r="AU24" s="51" t="e">
        <f>IFERROR(IF(COUNT($U$4:$U24)&lt;&gt;AU$2,NA(),SLOPE(AI$4:AI$26,$R$4:$R$26)*($R24-COUNTIF(BS$4:BS24,"Hold"))+INTERCEPT(AI$4:AI$26,$R$4:$R$26)),NA())</f>
        <v>#N/A</v>
      </c>
      <c r="AV24" s="57" t="e">
        <f>IF(AND(ISNUMBER($U24),COUNT($U$4:$U24)=AV$2),$G24,IF($H24="Hold",AV23,IF(COUNT($U$4:$U24)=AV$2,$V24+AV23,NA())))</f>
        <v>#N/A</v>
      </c>
      <c r="AW24" s="57" t="e">
        <f>IF(AND(ISNUMBER($U24),COUNT($U$4:$U24)=AW$2),$G24,IF($H24="Hold",AW23,IF(COUNT($U$4:$U24)=AW$2,$V24+AW23,NA())))</f>
        <v>#N/A</v>
      </c>
      <c r="AX24" s="57" t="e">
        <f>IF(AND(ISNUMBER($U24),COUNT($U$4:$U24)=AX$2),$G24,IF($H24="Hold",AX23,IF(COUNT($U$4:$U24)=AX$2,$V24+AX23,NA())))</f>
        <v>#N/A</v>
      </c>
      <c r="AY24" s="57" t="e">
        <f>IF(AND(ISNUMBER($U24),COUNT($U$4:$U24)=AY$2),$G24,IF($H24="Hold",AY23,IF(COUNT($U$4:$U24)=AY$2,$V24+AY23,NA())))</f>
        <v>#N/A</v>
      </c>
      <c r="AZ24" s="57" t="e">
        <f>IF(AND(ISNUMBER($U24),COUNT($U$4:$U24)=AZ$2),$G24,IF($H24="Hold",AZ23,IF(COUNT($U$4:$U24)=AZ$2,$V24+AZ23,NA())))</f>
        <v>#N/A</v>
      </c>
      <c r="BA24" s="57" t="e">
        <f>IF(AND(ISNUMBER($U24),COUNT($U$4:$U24)=BA$2),$G24,IF($H24="Hold",BA23,IF(COUNT($U$4:$U24)=BA$2,$V24+BA23,NA())))</f>
        <v>#N/A</v>
      </c>
      <c r="BB24" s="57" t="e">
        <f>IF(AND(ISNUMBER($U24),COUNT($U$4:$U24)=BB$2),$G24,IF($H24="Hold",BB23,IF(COUNT($U$4:$U24)=BB$2,$V24+BB23,NA())))</f>
        <v>#N/A</v>
      </c>
      <c r="BC24" s="57" t="e">
        <f>IF(AND(ISNUMBER($U24),COUNT($U$4:$U24)=BC$2),$G24,IF($H24="Hold",BC23,IF(COUNT($U$4:$U24)=BC$2,$V24+BC23,NA())))</f>
        <v>#N/A</v>
      </c>
      <c r="BD24" s="57" t="e">
        <f>IF(AND(ISNUMBER($U24),COUNT($U$4:$U24)=BD$2),$G24,IF($H24="Hold",BD23,IF(COUNT($U$4:$U24)=BD$2,$V24+BD23,NA())))</f>
        <v>#N/A</v>
      </c>
      <c r="BE24" s="57" t="e">
        <f>IF(AND(ISNUMBER($U24),COUNT($U$4:$U24)=BE$2),$G24,IF($H24="Hold",BE23,IF(COUNT($U$4:$U24)=BE$2,$V24+BE23,NA())))</f>
        <v>#N/A</v>
      </c>
      <c r="BF24" s="57" t="e">
        <f>IF(AND(ISNUMBER($U24),COUNT($U$4:$U24)=BF$2),$G24,IF($H24="Hold",BF23,IF(COUNT($U$4:$U24)=BF$2,$V24+BF23,NA())))</f>
        <v>#N/A</v>
      </c>
      <c r="BG24" s="57" t="e">
        <f>IF(AND(ISNUMBER($U24),COUNT($U$4:$U24)=BG$2),$G24,IF($H24="Hold",BG23,IF(COUNT($U$4:$U24)=BG$2,$V24+BG23,NA())))</f>
        <v>#N/A</v>
      </c>
      <c r="BH24" s="55" t="e">
        <f>IF(AND(COUNT($U$4:$U24)=BH$2,$H24="Hold"),"Hold",NA())</f>
        <v>#N/A</v>
      </c>
      <c r="BI24" s="55" t="e">
        <f>IF(AND(COUNT($U$4:$U24)=BI$2,$H24="Hold"),"Hold",NA())</f>
        <v>#N/A</v>
      </c>
      <c r="BJ24" s="55" t="e">
        <f>IF(AND(COUNT($U$4:$U24)=BJ$2,$H24="Hold"),"Hold",NA())</f>
        <v>#N/A</v>
      </c>
      <c r="BK24" s="55" t="e">
        <f>IF(AND(COUNT($U$4:$U24)=BK$2,$H24="Hold"),"Hold",NA())</f>
        <v>#N/A</v>
      </c>
      <c r="BL24" s="55" t="e">
        <f>IF(AND(COUNT($U$4:$U24)=BL$2,$H24="Hold"),"Hold",NA())</f>
        <v>#N/A</v>
      </c>
      <c r="BM24" s="55" t="e">
        <f>IF(AND(COUNT($U$4:$U24)=BM$2,$H24="Hold"),"Hold",NA())</f>
        <v>#N/A</v>
      </c>
      <c r="BN24" s="55" t="e">
        <f>IF(AND(COUNT($U$4:$U24)=BN$2,$H24="Hold"),"Hold",NA())</f>
        <v>#N/A</v>
      </c>
      <c r="BO24" s="55" t="e">
        <f>IF(AND(COUNT($U$4:$U24)=BO$2,$H24="Hold"),"Hold",NA())</f>
        <v>#N/A</v>
      </c>
      <c r="BP24" s="55" t="e">
        <f>IF(AND(COUNT($U$4:$U24)=BP$2,$H24="Hold"),"Hold",NA())</f>
        <v>#N/A</v>
      </c>
      <c r="BQ24" s="55" t="e">
        <f>IF(AND(COUNT($U$4:$U24)=BQ$2,$H24="Hold"),"Hold",NA())</f>
        <v>#N/A</v>
      </c>
      <c r="BR24" s="55" t="e">
        <f>IF(AND(COUNT($U$4:$U24)=BR$2,$H24="Hold"),"Hold",NA())</f>
        <v>#N/A</v>
      </c>
      <c r="BS24" s="55" t="e">
        <f>IF(AND(COUNT($U$4:$U24)=BS$2,$H24="Hold"),"Hold",NA())</f>
        <v>#N/A</v>
      </c>
    </row>
    <row r="25" spans="1:71" s="96" customFormat="1" ht="18.75" customHeight="1" x14ac:dyDescent="0.25">
      <c r="B25" s="23"/>
      <c r="C25" s="95"/>
      <c r="D25" s="9">
        <f t="shared" si="2"/>
        <v>42</v>
      </c>
      <c r="E25" s="10">
        <f t="shared" si="3"/>
        <v>42884</v>
      </c>
      <c r="F25" s="5" t="str">
        <f>IFERROR(IF(COUNT(G$4:G25)=0,"",IF(H25="Hold",F24,IF(ISNUMBER(U25),G25,F24+V25))),"")</f>
        <v/>
      </c>
      <c r="G25" s="13"/>
      <c r="H25" s="27"/>
      <c r="I25" s="17"/>
      <c r="J25" s="93"/>
      <c r="K25" s="34"/>
      <c r="L25" s="151"/>
      <c r="M25" s="151"/>
      <c r="N25" s="151"/>
      <c r="O25" s="151"/>
      <c r="P25" s="37"/>
      <c r="R25" s="46">
        <v>22</v>
      </c>
      <c r="S25" s="47" t="e">
        <f t="shared" si="0"/>
        <v>#N/A</v>
      </c>
      <c r="T25" s="47"/>
      <c r="U25" s="52" t="str">
        <f>IF(H25="30 Mins",$N$19,IF(H25="45 Mins",$N$20,IF(H25="60 Mins",$N$21,IF(H25="Alt 1",$N$22,IF(H25="Alt 2",$N$23,IF(H25="Alt 3",$N$24,IF(H25="Alt 4",$N$25,IF(H25="Alt 5",#REF!,IF(H25="Change",V24,"")))))))))</f>
        <v/>
      </c>
      <c r="V25" s="53" t="e">
        <f>IF(COUNT(U$4:U25)=0,NA(),IF(ISNUMBER(U25),U25,V24))</f>
        <v>#N/A</v>
      </c>
      <c r="W25" s="48" t="e">
        <f t="shared" si="1"/>
        <v>#N/A</v>
      </c>
      <c r="X25" s="72" t="str">
        <f>IF(AND(ISNUMBER($S25),COUNT($U$4:$U25)=X$2),$S25,"")</f>
        <v/>
      </c>
      <c r="Y25" s="72" t="str">
        <f>IF(AND(ISNUMBER($S25),COUNT($U$4:$U25)=Y$2),$S25,"")</f>
        <v/>
      </c>
      <c r="Z25" s="72" t="str">
        <f>IF(AND(ISNUMBER($S25),COUNT($U$4:$U25)=Z$2),$S25,"")</f>
        <v/>
      </c>
      <c r="AA25" s="72" t="str">
        <f>IF(AND(ISNUMBER($S25),COUNT($U$4:$U25)=AA$2),$S25,"")</f>
        <v/>
      </c>
      <c r="AB25" s="72" t="str">
        <f>IF(AND(ISNUMBER($S25),COUNT($U$4:$U25)=AB$2),$S25,"")</f>
        <v/>
      </c>
      <c r="AC25" s="72" t="str">
        <f>IF(AND(ISNUMBER($S25),COUNT($U$4:$U25)=AC$2),$S25,"")</f>
        <v/>
      </c>
      <c r="AD25" s="72" t="str">
        <f>IF(AND(ISNUMBER($S25),COUNT($U$4:$U25)=AD$2),$S25,"")</f>
        <v/>
      </c>
      <c r="AE25" s="72" t="str">
        <f>IF(AND(ISNUMBER($S25),COUNT($U$4:$U25)=AE$2),$S25,"")</f>
        <v/>
      </c>
      <c r="AF25" s="72" t="str">
        <f>IF(AND(ISNUMBER($S25),COUNT($U$4:$U25)=AF$2),$S25,"")</f>
        <v/>
      </c>
      <c r="AG25" s="72" t="str">
        <f>IF(AND(ISNUMBER($S25),COUNT($U$4:$U25)=AG$2),$S25,"")</f>
        <v/>
      </c>
      <c r="AH25" s="72" t="str">
        <f>IF(AND(ISNUMBER($S25),COUNT($U$4:$U25)=AH$2),$S25,"")</f>
        <v/>
      </c>
      <c r="AI25" s="72" t="str">
        <f>IF(AND(ISNUMBER($S25),COUNT($U$4:$U25)=AI$2),$S25,"")</f>
        <v/>
      </c>
      <c r="AJ25" s="51" t="e">
        <f>IFERROR(IF(COUNT($U$4:$U25)&lt;&gt;AJ$2,NA(),SLOPE(X$4:X$26,$R$4:$R$26)*($R25-COUNTIF(BH$4:BH25,"Hold"))+INTERCEPT(X$4:X$26,$R$4:$R$26)),NA())</f>
        <v>#N/A</v>
      </c>
      <c r="AK25" s="51" t="e">
        <f>IFERROR(IF(COUNT($U$4:$U25)&lt;&gt;AK$2,NA(),SLOPE(Y$4:Y$26,$R$4:$R$26)*($R25-COUNTIF(BI$4:BI25,"Hold"))+INTERCEPT(Y$4:Y$26,$R$4:$R$26)),NA())</f>
        <v>#N/A</v>
      </c>
      <c r="AL25" s="51" t="e">
        <f>IFERROR(IF(COUNT($U$4:$U25)&lt;&gt;AL$2,NA(),SLOPE(Z$4:Z$26,$R$4:$R$26)*($R25-COUNTIF(BJ$4:BJ25,"Hold"))+INTERCEPT(Z$4:Z$26,$R$4:$R$26)),NA())</f>
        <v>#N/A</v>
      </c>
      <c r="AM25" s="51" t="e">
        <f>IFERROR(IF(COUNT($U$4:$U25)&lt;&gt;AM$2,NA(),SLOPE(AA$4:AA$26,$R$4:$R$26)*($R25-COUNTIF(BK$4:BK25,"Hold"))+INTERCEPT(AA$4:AA$26,$R$4:$R$26)),NA())</f>
        <v>#N/A</v>
      </c>
      <c r="AN25" s="51" t="e">
        <f>IFERROR(IF(COUNT($U$4:$U25)&lt;&gt;AN$2,NA(),SLOPE(AB$4:AB$26,$R$4:$R$26)*($R25-COUNTIF(BL$4:BL25,"Hold"))+INTERCEPT(AB$4:AB$26,$R$4:$R$26)),NA())</f>
        <v>#N/A</v>
      </c>
      <c r="AO25" s="51" t="e">
        <f>IFERROR(IF(COUNT($U$4:$U25)&lt;&gt;AO$2,NA(),SLOPE(AC$4:AC$26,$R$4:$R$26)*($R25-COUNTIF(BM$4:BM25,"Hold"))+INTERCEPT(AC$4:AC$26,$R$4:$R$26)),NA())</f>
        <v>#N/A</v>
      </c>
      <c r="AP25" s="51" t="e">
        <f>IFERROR(IF(COUNT($U$4:$U25)&lt;&gt;AP$2,NA(),SLOPE(AD$4:AD$26,$R$4:$R$26)*($R25-COUNTIF(BN$4:BN25,"Hold"))+INTERCEPT(AD$4:AD$26,$R$4:$R$26)),NA())</f>
        <v>#N/A</v>
      </c>
      <c r="AQ25" s="51" t="e">
        <f>IFERROR(IF(COUNT($U$4:$U25)&lt;&gt;AQ$2,NA(),SLOPE(AE$4:AE$26,$R$4:$R$26)*($R25-COUNTIF(BO$4:BO25,"Hold"))+INTERCEPT(AE$4:AE$26,$R$4:$R$26)),NA())</f>
        <v>#N/A</v>
      </c>
      <c r="AR25" s="51" t="e">
        <f>IFERROR(IF(COUNT($U$4:$U25)&lt;&gt;AR$2,NA(),SLOPE(AF$4:AF$26,$R$4:$R$26)*($R25-COUNTIF(BP$4:BP25,"Hold"))+INTERCEPT(AF$4:AF$26,$R$4:$R$26)),NA())</f>
        <v>#N/A</v>
      </c>
      <c r="AS25" s="51" t="e">
        <f>IFERROR(IF(COUNT($U$4:$U25)&lt;&gt;AS$2,NA(),SLOPE(AG$4:AG$26,$R$4:$R$26)*($R25-COUNTIF(BQ$4:BQ25,"Hold"))+INTERCEPT(AG$4:AG$26,$R$4:$R$26)),NA())</f>
        <v>#N/A</v>
      </c>
      <c r="AT25" s="51" t="e">
        <f>IFERROR(IF(COUNT($U$4:$U25)&lt;&gt;AT$2,NA(),SLOPE(AH$4:AH$26,$R$4:$R$26)*($R25-COUNTIF(BR$4:BR25,"Hold"))+INTERCEPT(AH$4:AH$26,$R$4:$R$26)),NA())</f>
        <v>#N/A</v>
      </c>
      <c r="AU25" s="51" t="e">
        <f>IFERROR(IF(COUNT($U$4:$U25)&lt;&gt;AU$2,NA(),SLOPE(AI$4:AI$26,$R$4:$R$26)*($R25-COUNTIF(BS$4:BS25,"Hold"))+INTERCEPT(AI$4:AI$26,$R$4:$R$26)),NA())</f>
        <v>#N/A</v>
      </c>
      <c r="AV25" s="57" t="e">
        <f>IF(AND(ISNUMBER($U25),COUNT($U$4:$U25)=AV$2),$G25,IF($H25="Hold",AV24,IF(COUNT($U$4:$U25)=AV$2,$V25+AV24,NA())))</f>
        <v>#N/A</v>
      </c>
      <c r="AW25" s="57" t="e">
        <f>IF(AND(ISNUMBER($U25),COUNT($U$4:$U25)=AW$2),$G25,IF($H25="Hold",AW24,IF(COUNT($U$4:$U25)=AW$2,$V25+AW24,NA())))</f>
        <v>#N/A</v>
      </c>
      <c r="AX25" s="57" t="e">
        <f>IF(AND(ISNUMBER($U25),COUNT($U$4:$U25)=AX$2),$G25,IF($H25="Hold",AX24,IF(COUNT($U$4:$U25)=AX$2,$V25+AX24,NA())))</f>
        <v>#N/A</v>
      </c>
      <c r="AY25" s="57" t="e">
        <f>IF(AND(ISNUMBER($U25),COUNT($U$4:$U25)=AY$2),$G25,IF($H25="Hold",AY24,IF(COUNT($U$4:$U25)=AY$2,$V25+AY24,NA())))</f>
        <v>#N/A</v>
      </c>
      <c r="AZ25" s="57" t="e">
        <f>IF(AND(ISNUMBER($U25),COUNT($U$4:$U25)=AZ$2),$G25,IF($H25="Hold",AZ24,IF(COUNT($U$4:$U25)=AZ$2,$V25+AZ24,NA())))</f>
        <v>#N/A</v>
      </c>
      <c r="BA25" s="57" t="e">
        <f>IF(AND(ISNUMBER($U25),COUNT($U$4:$U25)=BA$2),$G25,IF($H25="Hold",BA24,IF(COUNT($U$4:$U25)=BA$2,$V25+BA24,NA())))</f>
        <v>#N/A</v>
      </c>
      <c r="BB25" s="57" t="e">
        <f>IF(AND(ISNUMBER($U25),COUNT($U$4:$U25)=BB$2),$G25,IF($H25="Hold",BB24,IF(COUNT($U$4:$U25)=BB$2,$V25+BB24,NA())))</f>
        <v>#N/A</v>
      </c>
      <c r="BC25" s="57" t="e">
        <f>IF(AND(ISNUMBER($U25),COUNT($U$4:$U25)=BC$2),$G25,IF($H25="Hold",BC24,IF(COUNT($U$4:$U25)=BC$2,$V25+BC24,NA())))</f>
        <v>#N/A</v>
      </c>
      <c r="BD25" s="57" t="e">
        <f>IF(AND(ISNUMBER($U25),COUNT($U$4:$U25)=BD$2),$G25,IF($H25="Hold",BD24,IF(COUNT($U$4:$U25)=BD$2,$V25+BD24,NA())))</f>
        <v>#N/A</v>
      </c>
      <c r="BE25" s="57" t="e">
        <f>IF(AND(ISNUMBER($U25),COUNT($U$4:$U25)=BE$2),$G25,IF($H25="Hold",BE24,IF(COUNT($U$4:$U25)=BE$2,$V25+BE24,NA())))</f>
        <v>#N/A</v>
      </c>
      <c r="BF25" s="57" t="e">
        <f>IF(AND(ISNUMBER($U25),COUNT($U$4:$U25)=BF$2),$G25,IF($H25="Hold",BF24,IF(COUNT($U$4:$U25)=BF$2,$V25+BF24,NA())))</f>
        <v>#N/A</v>
      </c>
      <c r="BG25" s="57" t="e">
        <f>IF(AND(ISNUMBER($U25),COUNT($U$4:$U25)=BG$2),$G25,IF($H25="Hold",BG24,IF(COUNT($U$4:$U25)=BG$2,$V25+BG24,NA())))</f>
        <v>#N/A</v>
      </c>
      <c r="BH25" s="55" t="e">
        <f>IF(AND(COUNT($U$4:$U25)=BH$2,$H25="Hold"),"Hold",NA())</f>
        <v>#N/A</v>
      </c>
      <c r="BI25" s="55" t="e">
        <f>IF(AND(COUNT($U$4:$U25)=BI$2,$H25="Hold"),"Hold",NA())</f>
        <v>#N/A</v>
      </c>
      <c r="BJ25" s="55" t="e">
        <f>IF(AND(COUNT($U$4:$U25)=BJ$2,$H25="Hold"),"Hold",NA())</f>
        <v>#N/A</v>
      </c>
      <c r="BK25" s="55" t="e">
        <f>IF(AND(COUNT($U$4:$U25)=BK$2,$H25="Hold"),"Hold",NA())</f>
        <v>#N/A</v>
      </c>
      <c r="BL25" s="55" t="e">
        <f>IF(AND(COUNT($U$4:$U25)=BL$2,$H25="Hold"),"Hold",NA())</f>
        <v>#N/A</v>
      </c>
      <c r="BM25" s="55" t="e">
        <f>IF(AND(COUNT($U$4:$U25)=BM$2,$H25="Hold"),"Hold",NA())</f>
        <v>#N/A</v>
      </c>
      <c r="BN25" s="55" t="e">
        <f>IF(AND(COUNT($U$4:$U25)=BN$2,$H25="Hold"),"Hold",NA())</f>
        <v>#N/A</v>
      </c>
      <c r="BO25" s="55" t="e">
        <f>IF(AND(COUNT($U$4:$U25)=BO$2,$H25="Hold"),"Hold",NA())</f>
        <v>#N/A</v>
      </c>
      <c r="BP25" s="55" t="e">
        <f>IF(AND(COUNT($U$4:$U25)=BP$2,$H25="Hold"),"Hold",NA())</f>
        <v>#N/A</v>
      </c>
      <c r="BQ25" s="55" t="e">
        <f>IF(AND(COUNT($U$4:$U25)=BQ$2,$H25="Hold"),"Hold",NA())</f>
        <v>#N/A</v>
      </c>
      <c r="BR25" s="55" t="e">
        <f>IF(AND(COUNT($U$4:$U25)=BR$2,$H25="Hold"),"Hold",NA())</f>
        <v>#N/A</v>
      </c>
      <c r="BS25" s="55" t="e">
        <f>IF(AND(COUNT($U$4:$U25)=BS$2,$H25="Hold"),"Hold",NA())</f>
        <v>#N/A</v>
      </c>
    </row>
    <row r="26" spans="1:71" s="96" customFormat="1" ht="18.75" customHeight="1" x14ac:dyDescent="0.25">
      <c r="B26" s="61" t="str">
        <f>IF(ISBLANK($A$1),"","This worksheet was created by Mike Braun for the Pulaski County School District.  (Delete contents of Cell A1.)")</f>
        <v/>
      </c>
      <c r="C26" s="95"/>
      <c r="D26" s="9">
        <f t="shared" si="2"/>
        <v>44</v>
      </c>
      <c r="E26" s="10">
        <f t="shared" si="3"/>
        <v>42898</v>
      </c>
      <c r="F26" s="5" t="str">
        <f>IFERROR(IF(COUNT(G$4:G26)=0,"",IF(H26="Hold",F25,IF(ISNUMBER(U26),G26,F25+V26))),"")</f>
        <v/>
      </c>
      <c r="G26" s="14"/>
      <c r="H26" s="27"/>
      <c r="I26" s="17"/>
      <c r="J26" s="93"/>
      <c r="K26" s="41"/>
      <c r="L26" s="152"/>
      <c r="M26" s="152"/>
      <c r="N26" s="152"/>
      <c r="O26" s="152"/>
      <c r="P26" s="42"/>
      <c r="R26" s="46">
        <v>23</v>
      </c>
      <c r="S26" s="47" t="e">
        <f t="shared" si="0"/>
        <v>#N/A</v>
      </c>
      <c r="T26" s="47"/>
      <c r="U26" s="52" t="str">
        <f>IF(H26="30 Mins",$N$19,IF(H26="45 Mins",$N$20,IF(H26="60 Mins",$N$21,IF(H26="Alt 1",$N$22,IF(H26="Alt 2",$N$23,IF(H26="Alt 3",$N$24,IF(H26="Alt 4",$N$25,IF(H26="Alt 5",#REF!,IF(H26="Change",V25,"")))))))))</f>
        <v/>
      </c>
      <c r="V26" s="53" t="e">
        <f>IF(COUNT(U$4:U26)=0,NA(),IF(ISNUMBER(U26),U26,V25))</f>
        <v>#N/A</v>
      </c>
      <c r="W26" s="48" t="e">
        <f t="shared" si="1"/>
        <v>#N/A</v>
      </c>
      <c r="X26" s="73" t="str">
        <f>IF(AND(ISNUMBER($S26),COUNT($U$4:$U26)=X$2),$S26,"")</f>
        <v/>
      </c>
      <c r="Y26" s="73" t="str">
        <f>IF(AND(ISNUMBER($S26),COUNT($U$4:$U26)=Y$2),$S26,"")</f>
        <v/>
      </c>
      <c r="Z26" s="73" t="str">
        <f>IF(AND(ISNUMBER($S26),COUNT($U$4:$U26)=Z$2),$S26,"")</f>
        <v/>
      </c>
      <c r="AA26" s="73" t="str">
        <f>IF(AND(ISNUMBER($S26),COUNT($U$4:$U26)=AA$2),$S26,"")</f>
        <v/>
      </c>
      <c r="AB26" s="73" t="str">
        <f>IF(AND(ISNUMBER($S26),COUNT($U$4:$U26)=AB$2),$S26,"")</f>
        <v/>
      </c>
      <c r="AC26" s="73" t="str">
        <f>IF(AND(ISNUMBER($S26),COUNT($U$4:$U26)=AC$2),$S26,"")</f>
        <v/>
      </c>
      <c r="AD26" s="73" t="str">
        <f>IF(AND(ISNUMBER($S26),COUNT($U$4:$U26)=AD$2),$S26,"")</f>
        <v/>
      </c>
      <c r="AE26" s="73" t="str">
        <f>IF(AND(ISNUMBER($S26),COUNT($U$4:$U26)=AE$2),$S26,"")</f>
        <v/>
      </c>
      <c r="AF26" s="73" t="str">
        <f>IF(AND(ISNUMBER($S26),COUNT($U$4:$U26)=AF$2),$S26,"")</f>
        <v/>
      </c>
      <c r="AG26" s="73" t="str">
        <f>IF(AND(ISNUMBER($S26),COUNT($U$4:$U26)=AG$2),$S26,"")</f>
        <v/>
      </c>
      <c r="AH26" s="73" t="str">
        <f>IF(AND(ISNUMBER($S26),COUNT($U$4:$U26)=AH$2),$S26,"")</f>
        <v/>
      </c>
      <c r="AI26" s="73" t="str">
        <f>IF(AND(ISNUMBER($S26),COUNT($U$4:$U26)=AI$2),$S26,"")</f>
        <v/>
      </c>
      <c r="AJ26" s="51" t="e">
        <f>IFERROR(IF(COUNT($U$4:$U26)&lt;&gt;AJ$2,NA(),SLOPE(X$4:X$26,$R$4:$R$26)*($R26-COUNTIF(BH$4:BH26,"Hold"))+INTERCEPT(X$4:X$26,$R$4:$R$26)),NA())</f>
        <v>#N/A</v>
      </c>
      <c r="AK26" s="51" t="e">
        <f>IFERROR(IF(COUNT($U$4:$U26)&lt;&gt;AK$2,NA(),SLOPE(Y$4:Y$26,$R$4:$R$26)*($R26-COUNTIF(BI$4:BI26,"Hold"))+INTERCEPT(Y$4:Y$26,$R$4:$R$26)),NA())</f>
        <v>#N/A</v>
      </c>
      <c r="AL26" s="51" t="e">
        <f>IFERROR(IF(COUNT($U$4:$U26)&lt;&gt;AL$2,NA(),SLOPE(Z$4:Z$26,$R$4:$R$26)*($R26-COUNTIF(BJ$4:BJ26,"Hold"))+INTERCEPT(Z$4:Z$26,$R$4:$R$26)),NA())</f>
        <v>#N/A</v>
      </c>
      <c r="AM26" s="51" t="e">
        <f>IFERROR(IF(COUNT($U$4:$U26)&lt;&gt;AM$2,NA(),SLOPE(AA$4:AA$26,$R$4:$R$26)*($R26-COUNTIF(BK$4:BK26,"Hold"))+INTERCEPT(AA$4:AA$26,$R$4:$R$26)),NA())</f>
        <v>#N/A</v>
      </c>
      <c r="AN26" s="51" t="e">
        <f>IFERROR(IF(COUNT($U$4:$U26)&lt;&gt;AN$2,NA(),SLOPE(AB$4:AB$26,$R$4:$R$26)*($R26-COUNTIF(BL$4:BL26,"Hold"))+INTERCEPT(AB$4:AB$26,$R$4:$R$26)),NA())</f>
        <v>#N/A</v>
      </c>
      <c r="AO26" s="51" t="e">
        <f>IFERROR(IF(COUNT($U$4:$U26)&lt;&gt;AO$2,NA(),SLOPE(AC$4:AC$26,$R$4:$R$26)*($R26-COUNTIF(BM$4:BM26,"Hold"))+INTERCEPT(AC$4:AC$26,$R$4:$R$26)),NA())</f>
        <v>#N/A</v>
      </c>
      <c r="AP26" s="51" t="e">
        <f>IFERROR(IF(COUNT($U$4:$U26)&lt;&gt;AP$2,NA(),SLOPE(AD$4:AD$26,$R$4:$R$26)*($R26-COUNTIF(BN$4:BN26,"Hold"))+INTERCEPT(AD$4:AD$26,$R$4:$R$26)),NA())</f>
        <v>#N/A</v>
      </c>
      <c r="AQ26" s="51" t="e">
        <f>IFERROR(IF(COUNT($U$4:$U26)&lt;&gt;AQ$2,NA(),SLOPE(AE$4:AE$26,$R$4:$R$26)*($R26-COUNTIF(BO$4:BO26,"Hold"))+INTERCEPT(AE$4:AE$26,$R$4:$R$26)),NA())</f>
        <v>#N/A</v>
      </c>
      <c r="AR26" s="51" t="e">
        <f>IFERROR(IF(COUNT($U$4:$U26)&lt;&gt;AR$2,NA(),SLOPE(AF$4:AF$26,$R$4:$R$26)*($R26-COUNTIF(BP$4:BP26,"Hold"))+INTERCEPT(AF$4:AF$26,$R$4:$R$26)),NA())</f>
        <v>#N/A</v>
      </c>
      <c r="AS26" s="51" t="e">
        <f>IFERROR(IF(COUNT($U$4:$U26)&lt;&gt;AS$2,NA(),SLOPE(AG$4:AG$26,$R$4:$R$26)*($R26-COUNTIF(BQ$4:BQ26,"Hold"))+INTERCEPT(AG$4:AG$26,$R$4:$R$26)),NA())</f>
        <v>#N/A</v>
      </c>
      <c r="AT26" s="51" t="e">
        <f>IFERROR(IF(COUNT($U$4:$U26)&lt;&gt;AT$2,NA(),SLOPE(AH$4:AH$26,$R$4:$R$26)*($R26-COUNTIF(BR$4:BR26,"Hold"))+INTERCEPT(AH$4:AH$26,$R$4:$R$26)),NA())</f>
        <v>#N/A</v>
      </c>
      <c r="AU26" s="51" t="e">
        <f>IFERROR(IF(COUNT($U$4:$U26)&lt;&gt;AU$2,NA(),SLOPE(AI$4:AI$26,$R$4:$R$26)*($R26-COUNTIF(BS$4:BS26,"Hold"))+INTERCEPT(AI$4:AI$26,$R$4:$R$26)),NA())</f>
        <v>#N/A</v>
      </c>
      <c r="AV26" s="57" t="e">
        <f>IF(AND(ISNUMBER($U26),COUNT($U$4:$U26)=AV$2),$G26,IF($H26="Hold",AV25,IF(COUNT($U$4:$U26)=AV$2,$V26+AV25,NA())))</f>
        <v>#N/A</v>
      </c>
      <c r="AW26" s="57" t="e">
        <f>IF(AND(ISNUMBER($U26),COUNT($U$4:$U26)=AW$2),$G26,IF($H26="Hold",AW25,IF(COUNT($U$4:$U26)=AW$2,$V26+AW25,NA())))</f>
        <v>#N/A</v>
      </c>
      <c r="AX26" s="57" t="e">
        <f>IF(AND(ISNUMBER($U26),COUNT($U$4:$U26)=AX$2),$G26,IF($H26="Hold",AX25,IF(COUNT($U$4:$U26)=AX$2,$V26+AX25,NA())))</f>
        <v>#N/A</v>
      </c>
      <c r="AY26" s="57" t="e">
        <f>IF(AND(ISNUMBER($U26),COUNT($U$4:$U26)=AY$2),$G26,IF($H26="Hold",AY25,IF(COUNT($U$4:$U26)=AY$2,$V26+AY25,NA())))</f>
        <v>#N/A</v>
      </c>
      <c r="AZ26" s="57" t="e">
        <f>IF(AND(ISNUMBER($U26),COUNT($U$4:$U26)=AZ$2),$G26,IF($H26="Hold",AZ25,IF(COUNT($U$4:$U26)=AZ$2,$V26+AZ25,NA())))</f>
        <v>#N/A</v>
      </c>
      <c r="BA26" s="57" t="e">
        <f>IF(AND(ISNUMBER($U26),COUNT($U$4:$U26)=BA$2),$G26,IF($H26="Hold",BA25,IF(COUNT($U$4:$U26)=BA$2,$V26+BA25,NA())))</f>
        <v>#N/A</v>
      </c>
      <c r="BB26" s="57" t="e">
        <f>IF(AND(ISNUMBER($U26),COUNT($U$4:$U26)=BB$2),$G26,IF($H26="Hold",BB25,IF(COUNT($U$4:$U26)=BB$2,$V26+BB25,NA())))</f>
        <v>#N/A</v>
      </c>
      <c r="BC26" s="57" t="e">
        <f>IF(AND(ISNUMBER($U26),COUNT($U$4:$U26)=BC$2),$G26,IF($H26="Hold",BC25,IF(COUNT($U$4:$U26)=BC$2,$V26+BC25,NA())))</f>
        <v>#N/A</v>
      </c>
      <c r="BD26" s="57" t="e">
        <f>IF(AND(ISNUMBER($U26),COUNT($U$4:$U26)=BD$2),$G26,IF($H26="Hold",BD25,IF(COUNT($U$4:$U26)=BD$2,$V26+BD25,NA())))</f>
        <v>#N/A</v>
      </c>
      <c r="BE26" s="57" t="e">
        <f>IF(AND(ISNUMBER($U26),COUNT($U$4:$U26)=BE$2),$G26,IF($H26="Hold",BE25,IF(COUNT($U$4:$U26)=BE$2,$V26+BE25,NA())))</f>
        <v>#N/A</v>
      </c>
      <c r="BF26" s="57" t="e">
        <f>IF(AND(ISNUMBER($U26),COUNT($U$4:$U26)=BF$2),$G26,IF($H26="Hold",BF25,IF(COUNT($U$4:$U26)=BF$2,$V26+BF25,NA())))</f>
        <v>#N/A</v>
      </c>
      <c r="BG26" s="57" t="e">
        <f>IF(AND(ISNUMBER($U26),COUNT($U$4:$U26)=BG$2),$G26,IF($H26="Hold",BG25,IF(COUNT($U$4:$U26)=BG$2,$V26+BG25,NA())))</f>
        <v>#N/A</v>
      </c>
      <c r="BH26" s="55" t="e">
        <f>IF(AND(COUNT($U$4:$U26)=BH$2,$H26="Hold"),"Hold",NA())</f>
        <v>#N/A</v>
      </c>
      <c r="BI26" s="55" t="e">
        <f>IF(AND(COUNT($U$4:$U26)=BI$2,$H26="Hold"),"Hold",NA())</f>
        <v>#N/A</v>
      </c>
      <c r="BJ26" s="55" t="e">
        <f>IF(AND(COUNT($U$4:$U26)=BJ$2,$H26="Hold"),"Hold",NA())</f>
        <v>#N/A</v>
      </c>
      <c r="BK26" s="55" t="e">
        <f>IF(AND(COUNT($U$4:$U26)=BK$2,$H26="Hold"),"Hold",NA())</f>
        <v>#N/A</v>
      </c>
      <c r="BL26" s="55" t="e">
        <f>IF(AND(COUNT($U$4:$U26)=BL$2,$H26="Hold"),"Hold",NA())</f>
        <v>#N/A</v>
      </c>
      <c r="BM26" s="55" t="e">
        <f>IF(AND(COUNT($U$4:$U26)=BM$2,$H26="Hold"),"Hold",NA())</f>
        <v>#N/A</v>
      </c>
      <c r="BN26" s="55" t="e">
        <f>IF(AND(COUNT($U$4:$U26)=BN$2,$H26="Hold"),"Hold",NA())</f>
        <v>#N/A</v>
      </c>
      <c r="BO26" s="55" t="e">
        <f>IF(AND(COUNT($U$4:$U26)=BO$2,$H26="Hold"),"Hold",NA())</f>
        <v>#N/A</v>
      </c>
      <c r="BP26" s="55" t="e">
        <f>IF(AND(COUNT($U$4:$U26)=BP$2,$H26="Hold"),"Hold",NA())</f>
        <v>#N/A</v>
      </c>
      <c r="BQ26" s="55" t="e">
        <f>IF(AND(COUNT($U$4:$U26)=BQ$2,$H26="Hold"),"Hold",NA())</f>
        <v>#N/A</v>
      </c>
      <c r="BR26" s="55" t="e">
        <f>IF(AND(COUNT($U$4:$U26)=BR$2,$H26="Hold"),"Hold",NA())</f>
        <v>#N/A</v>
      </c>
      <c r="BS26" s="55" t="e">
        <f>IF(AND(COUNT($U$4:$U26)=BS$2,$H26="Hold"),"Hold",NA())</f>
        <v>#N/A</v>
      </c>
    </row>
    <row r="27" spans="1:71" s="96" customFormat="1" ht="8.25" customHeight="1" x14ac:dyDescent="0.3">
      <c r="B27" s="98"/>
      <c r="C27" s="95"/>
      <c r="D27" s="140" t="s">
        <v>87</v>
      </c>
      <c r="E27" s="140"/>
      <c r="F27" s="140"/>
      <c r="G27" s="140"/>
      <c r="H27" s="140"/>
      <c r="I27" s="140"/>
      <c r="J27" s="15"/>
      <c r="K27" s="88"/>
      <c r="L27" s="149" t="s">
        <v>85</v>
      </c>
      <c r="M27" s="149"/>
      <c r="N27" s="149"/>
      <c r="O27" s="149"/>
      <c r="R27" s="11"/>
      <c r="S27" s="11"/>
      <c r="T27" s="11"/>
      <c r="U27" s="100"/>
      <c r="V27" s="100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71" s="96" customFormat="1" ht="18.75" customHeight="1" x14ac:dyDescent="0.25">
      <c r="B28" s="130" t="s">
        <v>18</v>
      </c>
      <c r="C28" s="95"/>
      <c r="D28" s="141"/>
      <c r="E28" s="141"/>
      <c r="F28" s="141"/>
      <c r="G28" s="141"/>
      <c r="H28" s="141"/>
      <c r="I28" s="141"/>
      <c r="J28" s="101"/>
      <c r="L28" s="150"/>
      <c r="M28" s="150"/>
      <c r="N28" s="150"/>
      <c r="O28" s="150"/>
      <c r="P28" s="117"/>
      <c r="Q28" s="117"/>
    </row>
    <row r="29" spans="1:71" s="96" customFormat="1" ht="31.5" x14ac:dyDescent="0.25">
      <c r="A29" s="2"/>
      <c r="B29" s="80" t="s">
        <v>76</v>
      </c>
      <c r="C29" s="88"/>
      <c r="J29" s="101"/>
      <c r="L29" s="118"/>
      <c r="M29" s="118"/>
      <c r="N29" s="118"/>
      <c r="O29" s="118"/>
      <c r="P29" s="116"/>
      <c r="Q29" s="116"/>
    </row>
    <row r="30" spans="1:71" s="96" customFormat="1" ht="18.75" customHeight="1" x14ac:dyDescent="0.25">
      <c r="A30" s="2"/>
      <c r="B30" s="119" t="s">
        <v>74</v>
      </c>
      <c r="C30" s="88"/>
      <c r="J30" s="101"/>
      <c r="K30" s="88"/>
      <c r="L30" s="131"/>
      <c r="M30" s="88"/>
      <c r="N30" s="88"/>
      <c r="O30" s="88"/>
      <c r="P30" s="102"/>
    </row>
    <row r="31" spans="1:71" s="2" customFormat="1" ht="18.75" customHeight="1" x14ac:dyDescent="0.25">
      <c r="B31" s="103"/>
      <c r="C31" s="88"/>
      <c r="J31" s="15"/>
      <c r="K31" s="88"/>
      <c r="L31" s="104"/>
      <c r="M31" s="104"/>
      <c r="N31" s="104"/>
      <c r="O31" s="105"/>
      <c r="P31" s="106"/>
    </row>
    <row r="32" spans="1:71" s="2" customFormat="1" ht="18.75" customHeight="1" x14ac:dyDescent="0.25">
      <c r="A32" s="12"/>
      <c r="C32" s="104"/>
      <c r="J32" s="15"/>
      <c r="L32" s="88"/>
      <c r="M32" s="88"/>
      <c r="N32" s="88"/>
      <c r="O32" s="88"/>
      <c r="P32" s="102"/>
    </row>
    <row r="33" spans="1:16" s="2" customFormat="1" ht="18.75" customHeight="1" x14ac:dyDescent="0.25">
      <c r="C33" s="88"/>
      <c r="D33" s="102"/>
      <c r="E33" s="107"/>
      <c r="F33" s="107"/>
      <c r="G33" s="108"/>
      <c r="H33" s="99"/>
      <c r="I33" s="3"/>
      <c r="J33" s="3"/>
      <c r="L33" s="88"/>
      <c r="M33" s="88"/>
      <c r="N33" s="88"/>
      <c r="O33" s="88"/>
      <c r="P33" s="102"/>
    </row>
    <row r="34" spans="1:16" ht="49.5" customHeight="1" x14ac:dyDescent="0.25">
      <c r="A34" s="2"/>
      <c r="B34" s="2"/>
      <c r="C34" s="88"/>
      <c r="K34" s="2"/>
      <c r="L34" s="2"/>
      <c r="M34" s="2"/>
      <c r="N34" s="2"/>
      <c r="O34" s="2"/>
      <c r="P34" s="19"/>
    </row>
    <row r="35" spans="1:16" s="2" customFormat="1" ht="15" customHeight="1" x14ac:dyDescent="0.25">
      <c r="D35" s="102"/>
      <c r="E35" s="107"/>
      <c r="F35" s="107"/>
      <c r="G35" s="113"/>
      <c r="H35" s="113"/>
      <c r="I35" s="114"/>
      <c r="J35" s="49"/>
      <c r="P35" s="19"/>
    </row>
    <row r="36" spans="1:16" s="2" customFormat="1" ht="15" customHeight="1" x14ac:dyDescent="0.25">
      <c r="D36" s="102"/>
      <c r="E36" s="107"/>
      <c r="F36" s="107"/>
      <c r="G36" s="113"/>
      <c r="H36" s="113"/>
      <c r="I36" s="114"/>
      <c r="J36" s="49"/>
      <c r="P36" s="19"/>
    </row>
    <row r="37" spans="1:16" s="2" customFormat="1" ht="15" customHeight="1" x14ac:dyDescent="0.25">
      <c r="D37" s="19"/>
      <c r="E37" s="15"/>
      <c r="F37" s="15"/>
      <c r="J37" s="15"/>
      <c r="P37" s="19"/>
    </row>
    <row r="38" spans="1:16" s="2" customFormat="1" ht="15" customHeight="1" x14ac:dyDescent="0.25">
      <c r="D38" s="19"/>
      <c r="E38" s="15"/>
      <c r="F38" s="15"/>
      <c r="J38" s="15"/>
      <c r="P38" s="19"/>
    </row>
    <row r="39" spans="1:16" s="2" customFormat="1" ht="15" customHeight="1" x14ac:dyDescent="0.25">
      <c r="D39" s="19"/>
      <c r="E39" s="15"/>
      <c r="F39" s="15"/>
      <c r="J39" s="15"/>
      <c r="P39" s="19"/>
    </row>
    <row r="40" spans="1:16" s="2" customFormat="1" ht="15" customHeight="1" x14ac:dyDescent="0.25">
      <c r="D40" s="19"/>
      <c r="E40" s="15"/>
      <c r="F40" s="15"/>
      <c r="J40" s="15"/>
      <c r="P40" s="19"/>
    </row>
    <row r="41" spans="1:16" s="2" customFormat="1" ht="15" customHeight="1" x14ac:dyDescent="0.25">
      <c r="D41" s="19"/>
      <c r="E41" s="15"/>
      <c r="F41" s="15"/>
      <c r="J41" s="15"/>
      <c r="P41" s="19"/>
    </row>
    <row r="42" spans="1:16" s="2" customFormat="1" ht="15" customHeight="1" x14ac:dyDescent="0.25">
      <c r="D42" s="19"/>
      <c r="E42" s="15"/>
      <c r="F42" s="15"/>
      <c r="J42" s="15"/>
      <c r="P42" s="19"/>
    </row>
    <row r="43" spans="1:16" s="2" customFormat="1" ht="15" customHeight="1" x14ac:dyDescent="0.25">
      <c r="D43" s="19"/>
      <c r="E43" s="15"/>
      <c r="F43" s="15"/>
      <c r="J43" s="15"/>
      <c r="P43" s="19"/>
    </row>
    <row r="44" spans="1:16" s="2" customFormat="1" ht="15" customHeight="1" x14ac:dyDescent="0.25">
      <c r="D44" s="19"/>
      <c r="E44" s="15"/>
      <c r="F44" s="15"/>
      <c r="J44" s="15"/>
      <c r="P44" s="19"/>
    </row>
    <row r="45" spans="1:16" s="2" customFormat="1" ht="15" customHeight="1" x14ac:dyDescent="0.25">
      <c r="D45" s="19"/>
      <c r="E45" s="15"/>
      <c r="F45" s="15"/>
      <c r="J45" s="15"/>
      <c r="P45" s="19"/>
    </row>
    <row r="46" spans="1:16" s="2" customFormat="1" ht="15" customHeight="1" x14ac:dyDescent="0.25">
      <c r="D46" s="19"/>
      <c r="E46" s="15"/>
      <c r="F46" s="15"/>
      <c r="J46" s="15"/>
      <c r="P46" s="19"/>
    </row>
    <row r="47" spans="1:16" s="2" customFormat="1" ht="15" customHeight="1" x14ac:dyDescent="0.25">
      <c r="D47" s="19"/>
      <c r="E47" s="15"/>
      <c r="F47" s="15"/>
      <c r="J47" s="15"/>
      <c r="P47" s="19"/>
    </row>
    <row r="48" spans="1:16" s="2" customFormat="1" ht="15" customHeight="1" x14ac:dyDescent="0.25">
      <c r="D48" s="19"/>
      <c r="E48" s="15"/>
      <c r="F48" s="15"/>
      <c r="J48" s="15"/>
      <c r="P48" s="19"/>
    </row>
    <row r="49" spans="1:59" s="2" customFormat="1" ht="15" customHeight="1" x14ac:dyDescent="0.25">
      <c r="D49" s="19"/>
      <c r="E49" s="15"/>
      <c r="F49" s="15"/>
      <c r="J49" s="15"/>
      <c r="P49" s="19"/>
    </row>
    <row r="50" spans="1:59" s="2" customFormat="1" ht="15" customHeight="1" x14ac:dyDescent="0.25">
      <c r="D50" s="19"/>
      <c r="E50" s="15"/>
      <c r="F50" s="15"/>
      <c r="J50" s="15"/>
      <c r="P50" s="19"/>
    </row>
    <row r="51" spans="1:59" s="2" customFormat="1" ht="15" customHeight="1" x14ac:dyDescent="0.25">
      <c r="D51" s="19"/>
      <c r="E51" s="15"/>
      <c r="F51" s="15"/>
      <c r="J51" s="15"/>
      <c r="P51" s="19"/>
    </row>
    <row r="52" spans="1:59" s="2" customFormat="1" ht="15" customHeight="1" x14ac:dyDescent="0.25">
      <c r="B52" s="12"/>
      <c r="D52" s="19"/>
      <c r="E52" s="15"/>
      <c r="F52" s="15"/>
      <c r="J52" s="15"/>
      <c r="K52" s="12"/>
      <c r="P52" s="19"/>
    </row>
    <row r="53" spans="1:59" s="2" customFormat="1" ht="15" customHeight="1" x14ac:dyDescent="0.25">
      <c r="B53" s="12"/>
      <c r="D53" s="19"/>
      <c r="E53" s="15"/>
      <c r="F53" s="15"/>
      <c r="J53" s="15"/>
      <c r="K53" s="12"/>
      <c r="P53" s="19"/>
    </row>
    <row r="54" spans="1:59" s="2" customFormat="1" ht="15" customHeight="1" x14ac:dyDescent="0.25">
      <c r="B54" s="12"/>
      <c r="D54" s="19"/>
      <c r="E54" s="15"/>
      <c r="F54" s="15"/>
      <c r="J54" s="15"/>
      <c r="K54" s="12"/>
      <c r="L54" s="12"/>
      <c r="M54" s="12"/>
      <c r="N54" s="12"/>
      <c r="O54" s="12"/>
      <c r="P54" s="20"/>
    </row>
    <row r="55" spans="1:59" s="2" customFormat="1" ht="14.1" customHeight="1" x14ac:dyDescent="0.25">
      <c r="A55" s="12"/>
      <c r="B55" s="12"/>
      <c r="C55" s="12"/>
      <c r="D55" s="19"/>
      <c r="E55" s="15"/>
      <c r="F55" s="15"/>
      <c r="J55" s="15"/>
      <c r="K55" s="12"/>
      <c r="L55" s="12"/>
      <c r="M55" s="12"/>
      <c r="N55" s="12"/>
      <c r="O55" s="12"/>
      <c r="P55" s="20"/>
    </row>
    <row r="56" spans="1:59" s="2" customFormat="1" ht="14.1" customHeight="1" x14ac:dyDescent="0.25">
      <c r="A56" s="12"/>
      <c r="B56" s="12"/>
      <c r="C56" s="12"/>
      <c r="D56" s="19"/>
      <c r="E56" s="15"/>
      <c r="F56" s="15"/>
      <c r="J56" s="15"/>
      <c r="K56" s="12"/>
      <c r="L56" s="12"/>
      <c r="M56" s="12"/>
      <c r="N56" s="12"/>
      <c r="O56" s="12"/>
      <c r="P56" s="20"/>
    </row>
    <row r="57" spans="1:59" ht="14.1" customHeight="1" x14ac:dyDescent="0.25">
      <c r="C57" s="12"/>
      <c r="D57" s="20"/>
      <c r="E57" s="16"/>
      <c r="F57" s="16"/>
      <c r="G57" s="12"/>
      <c r="H57" s="12"/>
      <c r="I57" s="12"/>
      <c r="J57" s="16"/>
      <c r="K57" s="12"/>
      <c r="L57" s="12"/>
      <c r="M57" s="12"/>
      <c r="N57" s="12"/>
      <c r="O57" s="12"/>
      <c r="P57" s="20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59" ht="14.1" customHeight="1" x14ac:dyDescent="0.25">
      <c r="C58" s="12"/>
      <c r="D58" s="20"/>
      <c r="E58" s="16"/>
      <c r="F58" s="16"/>
      <c r="G58" s="12"/>
      <c r="H58" s="12"/>
      <c r="I58" s="12"/>
      <c r="J58" s="16"/>
      <c r="L58" s="12"/>
      <c r="M58" s="12"/>
      <c r="N58" s="12"/>
      <c r="O58" s="12"/>
      <c r="P58" s="20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59" ht="14.1" customHeight="1" x14ac:dyDescent="0.25">
      <c r="C59" s="12"/>
      <c r="D59" s="20"/>
      <c r="E59" s="16"/>
      <c r="F59" s="16"/>
      <c r="G59" s="12"/>
      <c r="H59" s="12"/>
      <c r="I59" s="12"/>
      <c r="J59" s="16"/>
      <c r="L59" s="12"/>
      <c r="M59" s="12"/>
      <c r="N59" s="12"/>
      <c r="O59" s="12"/>
      <c r="P59" s="20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0" spans="1:59" ht="14.1" customHeight="1" x14ac:dyDescent="0.25">
      <c r="C60" s="12"/>
      <c r="D60" s="20"/>
      <c r="E60" s="16"/>
      <c r="F60" s="16"/>
      <c r="G60" s="12"/>
      <c r="H60" s="12"/>
      <c r="I60" s="12"/>
      <c r="J60" s="16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</row>
    <row r="61" spans="1:59" ht="14.1" customHeight="1" x14ac:dyDescent="0.25">
      <c r="D61" s="20"/>
      <c r="E61" s="16"/>
      <c r="F61" s="16"/>
      <c r="G61" s="12"/>
      <c r="H61" s="12"/>
      <c r="I61" s="12"/>
      <c r="J61" s="16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</row>
    <row r="62" spans="1:59" ht="14.1" customHeight="1" x14ac:dyDescent="0.25">
      <c r="D62" s="20"/>
      <c r="E62" s="16"/>
      <c r="F62" s="16"/>
      <c r="G62" s="12"/>
      <c r="H62" s="12"/>
      <c r="I62" s="12"/>
      <c r="J62" s="16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3" spans="1:59" ht="14.1" customHeight="1" x14ac:dyDescent="0.25">
      <c r="Q63" s="115"/>
    </row>
    <row r="65" spans="17:17" ht="14.1" customHeight="1" x14ac:dyDescent="0.25">
      <c r="Q65" s="115"/>
    </row>
    <row r="67" spans="17:17" ht="14.1" customHeight="1" x14ac:dyDescent="0.25">
      <c r="Q67" s="115"/>
    </row>
    <row r="69" spans="17:17" ht="14.1" customHeight="1" x14ac:dyDescent="0.25">
      <c r="Q69" s="115"/>
    </row>
    <row r="71" spans="17:17" ht="14.1" customHeight="1" x14ac:dyDescent="0.25">
      <c r="Q71" s="115"/>
    </row>
    <row r="73" spans="17:17" ht="14.1" customHeight="1" x14ac:dyDescent="0.25">
      <c r="Q73" s="115"/>
    </row>
    <row r="75" spans="17:17" ht="14.1" customHeight="1" x14ac:dyDescent="0.25">
      <c r="Q75" s="115"/>
    </row>
    <row r="77" spans="17:17" ht="14.1" customHeight="1" x14ac:dyDescent="0.25">
      <c r="Q77" s="115"/>
    </row>
  </sheetData>
  <sheetProtection algorithmName="SHA-512" hashValue="XTzoBpOw6XEr/1KbqidLjIU/1CrBMXqZ3ZX7mNHxZKRG5aq5OFWDaZVY1nn73Kgb1byXXfEBK3xherKGfK9c4w==" saltValue="fvk0wZLYl1BiC0apZvKDiw==" spinCount="100000" sheet="1" objects="1" scenarios="1" sort="0"/>
  <mergeCells count="22">
    <mergeCell ref="L13:M13"/>
    <mergeCell ref="D2:H2"/>
    <mergeCell ref="B3:B4"/>
    <mergeCell ref="L3:O3"/>
    <mergeCell ref="L4:M4"/>
    <mergeCell ref="N4:O4"/>
    <mergeCell ref="L5:M5"/>
    <mergeCell ref="N5:O5"/>
    <mergeCell ref="L7:O7"/>
    <mergeCell ref="L8:M8"/>
    <mergeCell ref="N8:O8"/>
    <mergeCell ref="L9:M9"/>
    <mergeCell ref="L11:O11"/>
    <mergeCell ref="L24:O26"/>
    <mergeCell ref="D27:I28"/>
    <mergeCell ref="L27:O28"/>
    <mergeCell ref="L14:M14"/>
    <mergeCell ref="L15:M15"/>
    <mergeCell ref="L16:M16"/>
    <mergeCell ref="L18:O18"/>
    <mergeCell ref="O22:P22"/>
    <mergeCell ref="O23:P23"/>
  </mergeCells>
  <conditionalFormatting sqref="R2:BS26">
    <cfRule type="expression" dxfId="53" priority="1">
      <formula>IF(ISBLANK($A$1),TRUE,FALSE)</formula>
    </cfRule>
  </conditionalFormatting>
  <conditionalFormatting sqref="AJ4:BS26">
    <cfRule type="containsErrors" dxfId="52" priority="2">
      <formula>ISERROR(AJ4)</formula>
    </cfRule>
  </conditionalFormatting>
  <dataValidations count="2">
    <dataValidation type="list" showInputMessage="1" showErrorMessage="1" sqref="H4">
      <formula1>$T$4:$T$9</formula1>
    </dataValidation>
    <dataValidation type="list" showInputMessage="1" showErrorMessage="1" sqref="H5:H26">
      <formula1>$T$4:$T$11</formula1>
    </dataValidation>
  </dataValidations>
  <hyperlinks>
    <hyperlink ref="L27" r:id="rId1" display="https://youtu.be/myxUd_RfmoI"/>
  </hyperlinks>
  <printOptions horizontalCentered="1"/>
  <pageMargins left="0.5" right="0.5" top="0.5" bottom="0.7" header="0" footer="0.3"/>
  <pageSetup orientation="landscape" r:id="rId2"/>
  <headerFooter>
    <oddFooter>&amp;L&amp;8Printed &amp;D  &amp;T&amp;C&amp;8Pulaski County Schools&amp;R&amp;8Page &amp;P of &amp;N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77"/>
  <sheetViews>
    <sheetView showGridLines="0" zoomScaleNormal="100" workbookViewId="0"/>
  </sheetViews>
  <sheetFormatPr defaultColWidth="9.140625" defaultRowHeight="14.1" customHeight="1" x14ac:dyDescent="0.25"/>
  <cols>
    <col min="1" max="1" width="2.7109375" style="12" customWidth="1"/>
    <col min="2" max="2" width="113.5703125" style="12" customWidth="1"/>
    <col min="3" max="3" width="2.7109375" style="104" customWidth="1"/>
    <col min="4" max="4" width="6.42578125" style="106" customWidth="1"/>
    <col min="5" max="5" width="10.42578125" style="109" customWidth="1"/>
    <col min="6" max="6" width="7" style="109" customWidth="1"/>
    <col min="7" max="7" width="7" style="110" customWidth="1"/>
    <col min="8" max="8" width="8.42578125" style="110" customWidth="1"/>
    <col min="9" max="9" width="41.85546875" style="111" customWidth="1"/>
    <col min="10" max="10" width="2.7109375" style="112" customWidth="1"/>
    <col min="11" max="11" width="2.7109375" style="104" customWidth="1"/>
    <col min="12" max="12" width="14.42578125" style="104" customWidth="1"/>
    <col min="13" max="13" width="2" style="104" bestFit="1" customWidth="1"/>
    <col min="14" max="15" width="10.5703125" style="104" customWidth="1"/>
    <col min="16" max="16" width="2.5703125" style="106" customWidth="1"/>
    <col min="17" max="17" width="14" style="2" customWidth="1"/>
    <col min="18" max="18" width="8.140625" style="2" bestFit="1" customWidth="1"/>
    <col min="19" max="20" width="9.140625" style="2" customWidth="1"/>
    <col min="21" max="22" width="10.7109375" style="2" customWidth="1"/>
    <col min="23" max="35" width="9.140625" style="2" customWidth="1"/>
    <col min="36" max="48" width="9.140625" style="2"/>
    <col min="49" max="56" width="9.140625" style="2" customWidth="1"/>
    <col min="57" max="59" width="9.140625" style="2"/>
    <col min="60" max="16384" width="9.140625" style="12"/>
  </cols>
  <sheetData>
    <row r="1" spans="1:73" s="81" customFormat="1" ht="10.5" customHeight="1" x14ac:dyDescent="0.3">
      <c r="A1" s="1"/>
      <c r="B1" s="82"/>
      <c r="D1" s="83"/>
      <c r="E1" s="84"/>
      <c r="F1" s="84"/>
      <c r="G1" s="82"/>
      <c r="H1" s="82"/>
      <c r="I1" s="85"/>
      <c r="J1" s="86"/>
      <c r="M1" s="129"/>
      <c r="N1" s="83"/>
      <c r="O1" s="83"/>
      <c r="P1" s="83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U1" s="87"/>
    </row>
    <row r="2" spans="1:73" s="81" customFormat="1" ht="18.75" customHeight="1" x14ac:dyDescent="0.35">
      <c r="B2" s="79" t="s">
        <v>78</v>
      </c>
      <c r="D2" s="142" t="str">
        <f>IF($N$4="","",$N$4)</f>
        <v/>
      </c>
      <c r="E2" s="142"/>
      <c r="F2" s="142"/>
      <c r="G2" s="142"/>
      <c r="H2" s="142"/>
      <c r="I2" s="120" t="str">
        <f>IF($N$8="","",$N$8)</f>
        <v/>
      </c>
      <c r="J2" s="120"/>
      <c r="K2" s="121"/>
      <c r="L2" s="122"/>
      <c r="M2" s="122"/>
      <c r="N2" s="122"/>
      <c r="O2" s="28"/>
      <c r="P2" s="29"/>
      <c r="Q2" s="87"/>
      <c r="R2" s="11" t="s">
        <v>23</v>
      </c>
      <c r="S2" s="4"/>
      <c r="T2" s="4"/>
      <c r="U2" s="4"/>
      <c r="V2" s="4"/>
      <c r="W2" s="6"/>
      <c r="X2" s="68">
        <v>1</v>
      </c>
      <c r="Y2" s="68">
        <v>2</v>
      </c>
      <c r="Z2" s="68">
        <v>3</v>
      </c>
      <c r="AA2" s="68">
        <v>4</v>
      </c>
      <c r="AB2" s="69">
        <v>5</v>
      </c>
      <c r="AC2" s="70">
        <v>6</v>
      </c>
      <c r="AD2" s="70">
        <v>7</v>
      </c>
      <c r="AE2" s="70">
        <v>8</v>
      </c>
      <c r="AF2" s="70">
        <v>9</v>
      </c>
      <c r="AG2" s="70">
        <v>10</v>
      </c>
      <c r="AH2" s="70">
        <v>11</v>
      </c>
      <c r="AI2" s="70">
        <v>12</v>
      </c>
      <c r="AJ2" s="65">
        <v>1</v>
      </c>
      <c r="AK2" s="66">
        <v>2</v>
      </c>
      <c r="AL2" s="66">
        <v>3</v>
      </c>
      <c r="AM2" s="66">
        <v>4</v>
      </c>
      <c r="AN2" s="67">
        <v>5</v>
      </c>
      <c r="AO2" s="67">
        <v>6</v>
      </c>
      <c r="AP2" s="67">
        <v>7</v>
      </c>
      <c r="AQ2" s="67">
        <v>8</v>
      </c>
      <c r="AR2" s="67">
        <v>9</v>
      </c>
      <c r="AS2" s="67">
        <v>10</v>
      </c>
      <c r="AT2" s="67">
        <v>11</v>
      </c>
      <c r="AU2" s="67">
        <v>12</v>
      </c>
      <c r="AV2" s="62">
        <v>1</v>
      </c>
      <c r="AW2" s="63">
        <v>2</v>
      </c>
      <c r="AX2" s="63">
        <v>3</v>
      </c>
      <c r="AY2" s="63">
        <v>4</v>
      </c>
      <c r="AZ2" s="64">
        <v>5</v>
      </c>
      <c r="BA2" s="62">
        <v>6</v>
      </c>
      <c r="BB2" s="62">
        <v>7</v>
      </c>
      <c r="BC2" s="62">
        <v>8</v>
      </c>
      <c r="BD2" s="62">
        <v>9</v>
      </c>
      <c r="BE2" s="62">
        <v>10</v>
      </c>
      <c r="BF2" s="62">
        <v>11</v>
      </c>
      <c r="BG2" s="62">
        <v>12</v>
      </c>
      <c r="BH2" s="58">
        <v>1</v>
      </c>
      <c r="BI2" s="59">
        <v>2</v>
      </c>
      <c r="BJ2" s="59">
        <v>3</v>
      </c>
      <c r="BK2" s="59">
        <v>4</v>
      </c>
      <c r="BL2" s="60">
        <v>5</v>
      </c>
      <c r="BM2" s="58">
        <v>6</v>
      </c>
      <c r="BN2" s="58">
        <v>7</v>
      </c>
      <c r="BO2" s="58">
        <v>8</v>
      </c>
      <c r="BP2" s="58">
        <v>9</v>
      </c>
      <c r="BQ2" s="58">
        <v>10</v>
      </c>
      <c r="BR2" s="58">
        <v>11</v>
      </c>
      <c r="BS2" s="58">
        <v>12</v>
      </c>
    </row>
    <row r="3" spans="1:73" s="2" customFormat="1" ht="18.75" customHeight="1" thickBot="1" x14ac:dyDescent="0.35">
      <c r="B3" s="156" t="str">
        <f>IF($N$4="","",IF($N$8="",$N$4,$N$4&amp;"  ("&amp;N8&amp;")"))</f>
        <v/>
      </c>
      <c r="C3" s="88"/>
      <c r="D3" s="89" t="s">
        <v>22</v>
      </c>
      <c r="E3" s="89" t="s">
        <v>20</v>
      </c>
      <c r="F3" s="89" t="s">
        <v>19</v>
      </c>
      <c r="G3" s="89" t="s">
        <v>21</v>
      </c>
      <c r="H3" s="90" t="s">
        <v>72</v>
      </c>
      <c r="I3" s="91" t="s">
        <v>18</v>
      </c>
      <c r="J3" s="92"/>
      <c r="K3" s="30"/>
      <c r="L3" s="157" t="s">
        <v>62</v>
      </c>
      <c r="M3" s="157"/>
      <c r="N3" s="157"/>
      <c r="O3" s="157"/>
      <c r="P3" s="31"/>
      <c r="Q3" s="18"/>
      <c r="R3" s="43">
        <v>0</v>
      </c>
      <c r="S3" s="44" t="s">
        <v>71</v>
      </c>
      <c r="T3" s="44" t="s">
        <v>65</v>
      </c>
      <c r="U3" s="44" t="s">
        <v>69</v>
      </c>
      <c r="V3" s="44" t="s">
        <v>70</v>
      </c>
      <c r="W3" s="45" t="s">
        <v>11</v>
      </c>
      <c r="X3" s="71" t="s">
        <v>5</v>
      </c>
      <c r="Y3" s="71" t="s">
        <v>6</v>
      </c>
      <c r="Z3" s="71" t="s">
        <v>7</v>
      </c>
      <c r="AA3" s="71" t="s">
        <v>8</v>
      </c>
      <c r="AB3" s="71" t="s">
        <v>9</v>
      </c>
      <c r="AC3" s="71" t="s">
        <v>10</v>
      </c>
      <c r="AD3" s="71" t="s">
        <v>36</v>
      </c>
      <c r="AE3" s="71" t="s">
        <v>26</v>
      </c>
      <c r="AF3" s="71" t="s">
        <v>28</v>
      </c>
      <c r="AG3" s="71" t="s">
        <v>30</v>
      </c>
      <c r="AH3" s="71" t="s">
        <v>32</v>
      </c>
      <c r="AI3" s="71" t="s">
        <v>34</v>
      </c>
      <c r="AJ3" s="50" t="s">
        <v>75</v>
      </c>
      <c r="AK3" s="50" t="s">
        <v>0</v>
      </c>
      <c r="AL3" s="50" t="s">
        <v>1</v>
      </c>
      <c r="AM3" s="50" t="s">
        <v>2</v>
      </c>
      <c r="AN3" s="50" t="s">
        <v>3</v>
      </c>
      <c r="AO3" s="50" t="s">
        <v>4</v>
      </c>
      <c r="AP3" s="50" t="s">
        <v>25</v>
      </c>
      <c r="AQ3" s="50" t="s">
        <v>27</v>
      </c>
      <c r="AR3" s="50" t="s">
        <v>29</v>
      </c>
      <c r="AS3" s="50" t="s">
        <v>31</v>
      </c>
      <c r="AT3" s="50" t="s">
        <v>33</v>
      </c>
      <c r="AU3" s="50" t="s">
        <v>35</v>
      </c>
      <c r="AV3" s="56" t="s">
        <v>77</v>
      </c>
      <c r="AW3" s="56" t="s">
        <v>13</v>
      </c>
      <c r="AX3" s="56" t="s">
        <v>14</v>
      </c>
      <c r="AY3" s="56" t="s">
        <v>15</v>
      </c>
      <c r="AZ3" s="56" t="s">
        <v>16</v>
      </c>
      <c r="BA3" s="56" t="s">
        <v>17</v>
      </c>
      <c r="BB3" s="56" t="s">
        <v>37</v>
      </c>
      <c r="BC3" s="56" t="s">
        <v>38</v>
      </c>
      <c r="BD3" s="56" t="s">
        <v>39</v>
      </c>
      <c r="BE3" s="56" t="s">
        <v>40</v>
      </c>
      <c r="BF3" s="56" t="s">
        <v>41</v>
      </c>
      <c r="BG3" s="56" t="s">
        <v>42</v>
      </c>
      <c r="BH3" s="54" t="s">
        <v>43</v>
      </c>
      <c r="BI3" s="54" t="s">
        <v>44</v>
      </c>
      <c r="BJ3" s="54" t="s">
        <v>45</v>
      </c>
      <c r="BK3" s="54" t="s">
        <v>46</v>
      </c>
      <c r="BL3" s="54" t="s">
        <v>47</v>
      </c>
      <c r="BM3" s="54" t="s">
        <v>48</v>
      </c>
      <c r="BN3" s="54" t="s">
        <v>49</v>
      </c>
      <c r="BO3" s="54" t="s">
        <v>50</v>
      </c>
      <c r="BP3" s="54" t="s">
        <v>51</v>
      </c>
      <c r="BQ3" s="54" t="s">
        <v>52</v>
      </c>
      <c r="BR3" s="54" t="s">
        <v>53</v>
      </c>
      <c r="BS3" s="54" t="s">
        <v>54</v>
      </c>
    </row>
    <row r="4" spans="1:73" s="2" customFormat="1" ht="18.75" customHeight="1" thickTop="1" thickBot="1" x14ac:dyDescent="0.3">
      <c r="B4" s="156"/>
      <c r="C4" s="88"/>
      <c r="D4" s="7">
        <v>0</v>
      </c>
      <c r="E4" s="8">
        <v>42590</v>
      </c>
      <c r="F4" s="5" t="str">
        <f>IFERROR(IF(COUNT(G$4:G4)=0,"",IF(H4="Hold",F3,IF(ISNUMBER(U4),G4,F3+V4))),"")</f>
        <v/>
      </c>
      <c r="G4" s="13"/>
      <c r="H4" s="26"/>
      <c r="I4" s="17"/>
      <c r="J4" s="93"/>
      <c r="K4" s="30"/>
      <c r="L4" s="145" t="s">
        <v>24</v>
      </c>
      <c r="M4" s="145"/>
      <c r="N4" s="147"/>
      <c r="O4" s="147"/>
      <c r="P4" s="32"/>
      <c r="Q4" s="18"/>
      <c r="R4" s="46">
        <v>1</v>
      </c>
      <c r="S4" s="47" t="e">
        <f t="shared" ref="S4:S26" si="0">IF(OR(ISTEXT($G4),ISBLANK($G4)),NA(),$G4)</f>
        <v>#N/A</v>
      </c>
      <c r="T4" s="52" t="s">
        <v>64</v>
      </c>
      <c r="U4" s="52" t="str">
        <f>IF(H4="30 Mins",$N$19,IF(H4="45 Mins",$N$20,IF(H4="60 Mins",$N$21,IF(H4="Alt 1",$N$22,IF(H4="Alt 2",$N$23,IF(H4="Alt 3",$N$24,IF(H4="Alt 4",$N$25,IF(H4="Alt 5",#REF!,IF(H4="Change",V3,"")))))))))</f>
        <v/>
      </c>
      <c r="V4" s="53" t="e">
        <f>IF(COUNT(U$4:U4)=0,NA(),IF(ISNUMBER(U4),U4,V3))</f>
        <v>#N/A</v>
      </c>
      <c r="W4" s="48" t="e">
        <f t="shared" ref="W4:W26" si="1">IF(ISNUMBER(U4),E4-3,NA())</f>
        <v>#N/A</v>
      </c>
      <c r="X4" s="72" t="str">
        <f>IF(AND(ISNUMBER($S4),COUNT($U$4:$U4)=X$2),$S4,"")</f>
        <v/>
      </c>
      <c r="Y4" s="72" t="str">
        <f>IF(AND(ISNUMBER($S4),COUNT($U$4:$U4)=Y$2),$S4,"")</f>
        <v/>
      </c>
      <c r="Z4" s="72" t="str">
        <f>IF(AND(ISNUMBER($S4),COUNT($U$4:$U4)=Z$2),$S4,"")</f>
        <v/>
      </c>
      <c r="AA4" s="72" t="str">
        <f>IF(AND(ISNUMBER($S4),COUNT($U$4:$U4)=AA$2),$S4,"")</f>
        <v/>
      </c>
      <c r="AB4" s="72" t="str">
        <f>IF(AND(ISNUMBER($S4),COUNT($U$4:$U4)=AB$2),$S4,"")</f>
        <v/>
      </c>
      <c r="AC4" s="72" t="str">
        <f>IF(AND(ISNUMBER($S4),COUNT($U$4:$U4)=AC$2),$S4,"")</f>
        <v/>
      </c>
      <c r="AD4" s="72" t="str">
        <f>IF(AND(ISNUMBER($S4),COUNT($U$4:$U4)=AD$2),$S4,"")</f>
        <v/>
      </c>
      <c r="AE4" s="72" t="str">
        <f>IF(AND(ISNUMBER($S4),COUNT($U$4:$U4)=AE$2),$S4,"")</f>
        <v/>
      </c>
      <c r="AF4" s="72" t="str">
        <f>IF(AND(ISNUMBER($S4),COUNT($U$4:$U4)=AF$2),$S4,"")</f>
        <v/>
      </c>
      <c r="AG4" s="72" t="str">
        <f>IF(AND(ISNUMBER($S4),COUNT($U$4:$U4)=AG$2),$S4,"")</f>
        <v/>
      </c>
      <c r="AH4" s="72" t="str">
        <f>IF(AND(ISNUMBER($S4),COUNT($U$4:$U4)=AH$2),$S4,"")</f>
        <v/>
      </c>
      <c r="AI4" s="72" t="str">
        <f>IF(AND(ISNUMBER($S4),COUNT($U$4:$U4)=AI$2),$S4,"")</f>
        <v/>
      </c>
      <c r="AJ4" s="51" t="e">
        <f>IFERROR(IF(COUNT($U$4:$U4)&lt;&gt;AJ$2,NA(),SLOPE(X$4:X$26,$R$4:$R$26)*($R4-COUNTIF(BH$4:BH4,"Hold"))+INTERCEPT(X$4:X$26,$R$4:$R$26)),NA())</f>
        <v>#N/A</v>
      </c>
      <c r="AK4" s="51" t="e">
        <f>IFERROR(IF(COUNT($U$4:$U4)&lt;&gt;AK$2,NA(),SLOPE(Y$4:Y$26,$R$4:$R$26)*($R4-COUNTIF(BI$4:BI4,"Hold"))+INTERCEPT(Y$4:Y$26,$R$4:$R$26)),NA())</f>
        <v>#N/A</v>
      </c>
      <c r="AL4" s="51" t="e">
        <f>IFERROR(IF(COUNT($U$4:$U4)&lt;&gt;AL$2,NA(),SLOPE(Z$4:Z$26,$R$4:$R$26)*($R4-COUNTIF(BJ$4:BJ4,"Hold"))+INTERCEPT(Z$4:Z$26,$R$4:$R$26)),NA())</f>
        <v>#N/A</v>
      </c>
      <c r="AM4" s="51" t="e">
        <f>IFERROR(IF(COUNT($U$4:$U4)&lt;&gt;AM$2,NA(),SLOPE(AA$4:AA$26,$R$4:$R$26)*($R4-COUNTIF(BK$4:BK4,"Hold"))+INTERCEPT(AA$4:AA$26,$R$4:$R$26)),NA())</f>
        <v>#N/A</v>
      </c>
      <c r="AN4" s="51" t="e">
        <f>IFERROR(IF(COUNT($U$4:$U4)&lt;&gt;AN$2,NA(),SLOPE(AB$4:AB$26,$R$4:$R$26)*($R4-COUNTIF(BL$4:BL4,"Hold"))+INTERCEPT(AB$4:AB$26,$R$4:$R$26)),NA())</f>
        <v>#N/A</v>
      </c>
      <c r="AO4" s="51" t="e">
        <f>IFERROR(IF(COUNT($U$4:$U4)&lt;&gt;AO$2,NA(),SLOPE(AC$4:AC$26,$R$4:$R$26)*($R4-COUNTIF(BM$4:BM4,"Hold"))+INTERCEPT(AC$4:AC$26,$R$4:$R$26)),NA())</f>
        <v>#N/A</v>
      </c>
      <c r="AP4" s="51" t="e">
        <f>IFERROR(IF(COUNT($U$4:$U4)&lt;&gt;AP$2,NA(),SLOPE(AD$4:AD$26,$R$4:$R$26)*($R4-COUNTIF(BN$4:BN4,"Hold"))+INTERCEPT(AD$4:AD$26,$R$4:$R$26)),NA())</f>
        <v>#N/A</v>
      </c>
      <c r="AQ4" s="51" t="e">
        <f>IFERROR(IF(COUNT($U$4:$U4)&lt;&gt;AQ$2,NA(),SLOPE(AE$4:AE$26,$R$4:$R$26)*($R4-COUNTIF(BO$4:BO4,"Hold"))+INTERCEPT(AE$4:AE$26,$R$4:$R$26)),NA())</f>
        <v>#N/A</v>
      </c>
      <c r="AR4" s="51" t="e">
        <f>IFERROR(IF(COUNT($U$4:$U4)&lt;&gt;AR$2,NA(),SLOPE(AF$4:AF$26,$R$4:$R$26)*($R4-COUNTIF(BP$4:BP4,"Hold"))+INTERCEPT(AF$4:AF$26,$R$4:$R$26)),NA())</f>
        <v>#N/A</v>
      </c>
      <c r="AS4" s="51" t="e">
        <f>IFERROR(IF(COUNT($U$4:$U4)&lt;&gt;AS$2,NA(),SLOPE(AG$4:AG$26,$R$4:$R$26)*($R4-COUNTIF(BQ$4:BQ4,"Hold"))+INTERCEPT(AG$4:AG$26,$R$4:$R$26)),NA())</f>
        <v>#N/A</v>
      </c>
      <c r="AT4" s="51" t="e">
        <f>IFERROR(IF(COUNT($U$4:$U4)&lt;&gt;AT$2,NA(),SLOPE(AH$4:AH$26,$R$4:$R$26)*($R4-COUNTIF(BR$4:BR4,"Hold"))+INTERCEPT(AH$4:AH$26,$R$4:$R$26)),NA())</f>
        <v>#N/A</v>
      </c>
      <c r="AU4" s="51" t="e">
        <f>IFERROR(IF(COUNT($U$4:$U4)&lt;&gt;AU$2,NA(),SLOPE(AI$4:AI$26,$R$4:$R$26)*($R4-COUNTIF(BS$4:BS4,"Hold"))+INTERCEPT(AI$4:AI$26,$R$4:$R$26)),NA())</f>
        <v>#N/A</v>
      </c>
      <c r="AV4" s="57" t="e">
        <f>IF(AND(ISNUMBER($U4),COUNT($U$4:$U4)=AV$2),$G4,IF($H4="Hold",AV3,IF(COUNT($U$4:$U4)=AV$2,$V4+AV3,NA())))</f>
        <v>#N/A</v>
      </c>
      <c r="AW4" s="57" t="e">
        <f>IF(AND(ISNUMBER($U4),COUNT($U$4:$U4)=AW$2),$G4,IF($H4="Hold",AW3,IF(COUNT($U$4:$U4)=AW$2,$V4+AW3,NA())))</f>
        <v>#N/A</v>
      </c>
      <c r="AX4" s="57" t="e">
        <f>IF(AND(ISNUMBER($U4),COUNT($U$4:$U4)=AX$2),$G4,IF($H4="Hold",AX3,IF(COUNT($U$4:$U4)=AX$2,$V4+AX3,NA())))</f>
        <v>#N/A</v>
      </c>
      <c r="AY4" s="57" t="e">
        <f>IF(AND(ISNUMBER($U4),COUNT($U$4:$U4)=AY$2),$G4,IF($H4="Hold",AY3,IF(COUNT($U$4:$U4)=AY$2,$V4+AY3,NA())))</f>
        <v>#N/A</v>
      </c>
      <c r="AZ4" s="57" t="e">
        <f>IF(AND(ISNUMBER($U4),COUNT($U$4:$U4)=AZ$2),$G4,IF($H4="Hold",AZ3,IF(COUNT($U$4:$U4)=AZ$2,$V4+AZ3,NA())))</f>
        <v>#N/A</v>
      </c>
      <c r="BA4" s="57" t="e">
        <f>IF(AND(ISNUMBER($U4),COUNT($U$4:$U4)=BA$2),$G4,IF($H4="Hold",BA3,IF(COUNT($U$4:$U4)=BA$2,$V4+BA3,NA())))</f>
        <v>#N/A</v>
      </c>
      <c r="BB4" s="57" t="e">
        <f>IF(AND(ISNUMBER($U4),COUNT($U$4:$U4)=BB$2),$G4,IF($H4="Hold",BB3,IF(COUNT($U$4:$U4)=BB$2,$V4+BB3,NA())))</f>
        <v>#N/A</v>
      </c>
      <c r="BC4" s="57" t="e">
        <f>IF(AND(ISNUMBER($U4),COUNT($U$4:$U4)=BC$2),$G4,IF($H4="Hold",BC3,IF(COUNT($U$4:$U4)=BC$2,$V4+BC3,NA())))</f>
        <v>#N/A</v>
      </c>
      <c r="BD4" s="57" t="e">
        <f>IF(AND(ISNUMBER($U4),COUNT($U$4:$U4)=BD$2),$G4,IF($H4="Hold",BD3,IF(COUNT($U$4:$U4)=BD$2,$V4+BD3,NA())))</f>
        <v>#N/A</v>
      </c>
      <c r="BE4" s="57" t="e">
        <f>IF(AND(ISNUMBER($U4),COUNT($U$4:$U4)=BE$2),$G4,IF($H4="Hold",BE3,IF(COUNT($U$4:$U4)=BE$2,$V4+BE3,NA())))</f>
        <v>#N/A</v>
      </c>
      <c r="BF4" s="57" t="e">
        <f>IF(AND(ISNUMBER($U4),COUNT($U$4:$U4)=BF$2),$G4,IF($H4="Hold",BF3,IF(COUNT($U$4:$U4)=BF$2,$V4+BF3,NA())))</f>
        <v>#N/A</v>
      </c>
      <c r="BG4" s="57" t="e">
        <f>IF(AND(ISNUMBER($U4),COUNT($U$4:$U4)=BG$2),$G4,IF($H4="Hold",BG3,IF(COUNT($U$4:$U4)=BG$2,$V4+BG3,NA())))</f>
        <v>#N/A</v>
      </c>
      <c r="BH4" s="55" t="e">
        <f>IF(AND(COUNT($U$4:$U4)=BH$2,$H4="Hold"),"Hold",NA())</f>
        <v>#N/A</v>
      </c>
      <c r="BI4" s="55" t="e">
        <f>IF(AND(COUNT($U$4:$U4)=BI$2,$H4="Hold"),"Hold",NA())</f>
        <v>#N/A</v>
      </c>
      <c r="BJ4" s="55" t="e">
        <f>IF(AND(COUNT($U$4:$U4)=BJ$2,$H4="Hold"),"Hold",NA())</f>
        <v>#N/A</v>
      </c>
      <c r="BK4" s="55" t="e">
        <f>IF(AND(COUNT($U$4:$U4)=BK$2,$H4="Hold"),"Hold",NA())</f>
        <v>#N/A</v>
      </c>
      <c r="BL4" s="55" t="e">
        <f>IF(AND(COUNT($U$4:$U4)=BL$2,$H4="Hold"),"Hold",NA())</f>
        <v>#N/A</v>
      </c>
      <c r="BM4" s="55" t="e">
        <f>IF(AND(COUNT($U$4:$U4)=BM$2,$H4="Hold"),"Hold",NA())</f>
        <v>#N/A</v>
      </c>
      <c r="BN4" s="55" t="e">
        <f>IF(AND(COUNT($U$4:$U4)=BN$2,$H4="Hold"),"Hold",NA())</f>
        <v>#N/A</v>
      </c>
      <c r="BO4" s="55" t="e">
        <f>IF(AND(COUNT($U$4:$U4)=BO$2,$H4="Hold"),"Hold",NA())</f>
        <v>#N/A</v>
      </c>
      <c r="BP4" s="55" t="e">
        <f>IF(AND(COUNT($U$4:$U4)=BP$2,$H4="Hold"),"Hold",NA())</f>
        <v>#N/A</v>
      </c>
      <c r="BQ4" s="55" t="e">
        <f>IF(AND(COUNT($U$4:$U4)=BQ$2,$H4="Hold"),"Hold",NA())</f>
        <v>#N/A</v>
      </c>
      <c r="BR4" s="55" t="e">
        <f>IF(AND(COUNT($U$4:$U4)=BR$2,$H4="Hold"),"Hold",NA())</f>
        <v>#N/A</v>
      </c>
      <c r="BS4" s="55" t="e">
        <f>IF(AND(COUNT($U$4:$U4)=BS$2,$H4="Hold"),"Hold",NA())</f>
        <v>#N/A</v>
      </c>
    </row>
    <row r="5" spans="1:73" s="2" customFormat="1" ht="18.75" customHeight="1" thickTop="1" thickBot="1" x14ac:dyDescent="0.3">
      <c r="B5" s="21"/>
      <c r="C5" s="88"/>
      <c r="D5" s="9">
        <f>D4+2</f>
        <v>2</v>
      </c>
      <c r="E5" s="10">
        <f>E4+14</f>
        <v>42604</v>
      </c>
      <c r="F5" s="5" t="str">
        <f>IFERROR(IF(COUNT(G$4:G5)=0,"",IF(H5="Hold",F4,IF(ISNUMBER(U5),G5,F4+V5))),"")</f>
        <v/>
      </c>
      <c r="G5" s="13"/>
      <c r="H5" s="27"/>
      <c r="I5" s="17"/>
      <c r="J5" s="93"/>
      <c r="K5" s="30"/>
      <c r="L5" s="144" t="s">
        <v>12</v>
      </c>
      <c r="M5" s="144"/>
      <c r="N5" s="159"/>
      <c r="O5" s="159"/>
      <c r="P5" s="33"/>
      <c r="R5" s="46">
        <v>2</v>
      </c>
      <c r="S5" s="47" t="e">
        <f t="shared" si="0"/>
        <v>#N/A</v>
      </c>
      <c r="T5" s="47" t="s">
        <v>55</v>
      </c>
      <c r="U5" s="52" t="str">
        <f>IF(H5="30 Mins",$N$19,IF(H5="45 Mins",$N$20,IF(H5="60 Mins",$N$21,IF(H5="Alt 1",$N$22,IF(H5="Alt 2",$N$23,IF(H5="Alt 3",$N$24,IF(H5="Alt 4",$N$25,IF(H5="Alt 5",#REF!,IF(H5="Change",V4,"")))))))))</f>
        <v/>
      </c>
      <c r="V5" s="53" t="e">
        <f>IF(COUNT(U$4:U5)=0,NA(),IF(ISNUMBER(U5),U5,V4))</f>
        <v>#N/A</v>
      </c>
      <c r="W5" s="48" t="e">
        <f t="shared" si="1"/>
        <v>#N/A</v>
      </c>
      <c r="X5" s="72" t="str">
        <f>IF(AND(ISNUMBER($S5),COUNT($U$4:$U5)=X$2),$S5,"")</f>
        <v/>
      </c>
      <c r="Y5" s="72" t="str">
        <f>IF(AND(ISNUMBER($S5),COUNT($U$4:$U5)=Y$2),$S5,"")</f>
        <v/>
      </c>
      <c r="Z5" s="72" t="str">
        <f>IF(AND(ISNUMBER($S5),COUNT($U$4:$U5)=Z$2),$S5,"")</f>
        <v/>
      </c>
      <c r="AA5" s="72" t="str">
        <f>IF(AND(ISNUMBER($S5),COUNT($U$4:$U5)=AA$2),$S5,"")</f>
        <v/>
      </c>
      <c r="AB5" s="72" t="str">
        <f>IF(AND(ISNUMBER($S5),COUNT($U$4:$U5)=AB$2),$S5,"")</f>
        <v/>
      </c>
      <c r="AC5" s="72" t="str">
        <f>IF(AND(ISNUMBER($S5),COUNT($U$4:$U5)=AC$2),$S5,"")</f>
        <v/>
      </c>
      <c r="AD5" s="72" t="str">
        <f>IF(AND(ISNUMBER($S5),COUNT($U$4:$U5)=AD$2),$S5,"")</f>
        <v/>
      </c>
      <c r="AE5" s="72" t="str">
        <f>IF(AND(ISNUMBER($S5),COUNT($U$4:$U5)=AE$2),$S5,"")</f>
        <v/>
      </c>
      <c r="AF5" s="72" t="str">
        <f>IF(AND(ISNUMBER($S5),COUNT($U$4:$U5)=AF$2),$S5,"")</f>
        <v/>
      </c>
      <c r="AG5" s="72" t="str">
        <f>IF(AND(ISNUMBER($S5),COUNT($U$4:$U5)=AG$2),$S5,"")</f>
        <v/>
      </c>
      <c r="AH5" s="72" t="str">
        <f>IF(AND(ISNUMBER($S5),COUNT($U$4:$U5)=AH$2),$S5,"")</f>
        <v/>
      </c>
      <c r="AI5" s="72" t="str">
        <f>IF(AND(ISNUMBER($S5),COUNT($U$4:$U5)=AI$2),$S5,"")</f>
        <v/>
      </c>
      <c r="AJ5" s="51" t="e">
        <f>IFERROR(IF(COUNT($U$4:$U5)&lt;&gt;AJ$2,NA(),SLOPE(X$4:X$26,$R$4:$R$26)*($R5-COUNTIF(BH$4:BH5,"Hold"))+INTERCEPT(X$4:X$26,$R$4:$R$26)),NA())</f>
        <v>#N/A</v>
      </c>
      <c r="AK5" s="51" t="e">
        <f>IFERROR(IF(COUNT($U$4:$U5)&lt;&gt;AK$2,NA(),SLOPE(Y$4:Y$26,$R$4:$R$26)*($R5-COUNTIF(BI$4:BI5,"Hold"))+INTERCEPT(Y$4:Y$26,$R$4:$R$26)),NA())</f>
        <v>#N/A</v>
      </c>
      <c r="AL5" s="51" t="e">
        <f>IFERROR(IF(COUNT($U$4:$U5)&lt;&gt;AL$2,NA(),SLOPE(Z$4:Z$26,$R$4:$R$26)*($R5-COUNTIF(BJ$4:BJ5,"Hold"))+INTERCEPT(Z$4:Z$26,$R$4:$R$26)),NA())</f>
        <v>#N/A</v>
      </c>
      <c r="AM5" s="51" t="e">
        <f>IFERROR(IF(COUNT($U$4:$U5)&lt;&gt;AM$2,NA(),SLOPE(AA$4:AA$26,$R$4:$R$26)*($R5-COUNTIF(BK$4:BK5,"Hold"))+INTERCEPT(AA$4:AA$26,$R$4:$R$26)),NA())</f>
        <v>#N/A</v>
      </c>
      <c r="AN5" s="51" t="e">
        <f>IFERROR(IF(COUNT($U$4:$U5)&lt;&gt;AN$2,NA(),SLOPE(AB$4:AB$26,$R$4:$R$26)*($R5-COUNTIF(BL$4:BL5,"Hold"))+INTERCEPT(AB$4:AB$26,$R$4:$R$26)),NA())</f>
        <v>#N/A</v>
      </c>
      <c r="AO5" s="51" t="e">
        <f>IFERROR(IF(COUNT($U$4:$U5)&lt;&gt;AO$2,NA(),SLOPE(AC$4:AC$26,$R$4:$R$26)*($R5-COUNTIF(BM$4:BM5,"Hold"))+INTERCEPT(AC$4:AC$26,$R$4:$R$26)),NA())</f>
        <v>#N/A</v>
      </c>
      <c r="AP5" s="51" t="e">
        <f>IFERROR(IF(COUNT($U$4:$U5)&lt;&gt;AP$2,NA(),SLOPE(AD$4:AD$26,$R$4:$R$26)*($R5-COUNTIF(BN$4:BN5,"Hold"))+INTERCEPT(AD$4:AD$26,$R$4:$R$26)),NA())</f>
        <v>#N/A</v>
      </c>
      <c r="AQ5" s="51" t="e">
        <f>IFERROR(IF(COUNT($U$4:$U5)&lt;&gt;AQ$2,NA(),SLOPE(AE$4:AE$26,$R$4:$R$26)*($R5-COUNTIF(BO$4:BO5,"Hold"))+INTERCEPT(AE$4:AE$26,$R$4:$R$26)),NA())</f>
        <v>#N/A</v>
      </c>
      <c r="AR5" s="51" t="e">
        <f>IFERROR(IF(COUNT($U$4:$U5)&lt;&gt;AR$2,NA(),SLOPE(AF$4:AF$26,$R$4:$R$26)*($R5-COUNTIF(BP$4:BP5,"Hold"))+INTERCEPT(AF$4:AF$26,$R$4:$R$26)),NA())</f>
        <v>#N/A</v>
      </c>
      <c r="AS5" s="51" t="e">
        <f>IFERROR(IF(COUNT($U$4:$U5)&lt;&gt;AS$2,NA(),SLOPE(AG$4:AG$26,$R$4:$R$26)*($R5-COUNTIF(BQ$4:BQ5,"Hold"))+INTERCEPT(AG$4:AG$26,$R$4:$R$26)),NA())</f>
        <v>#N/A</v>
      </c>
      <c r="AT5" s="51" t="e">
        <f>IFERROR(IF(COUNT($U$4:$U5)&lt;&gt;AT$2,NA(),SLOPE(AH$4:AH$26,$R$4:$R$26)*($R5-COUNTIF(BR$4:BR5,"Hold"))+INTERCEPT(AH$4:AH$26,$R$4:$R$26)),NA())</f>
        <v>#N/A</v>
      </c>
      <c r="AU5" s="51" t="e">
        <f>IFERROR(IF(COUNT($U$4:$U5)&lt;&gt;AU$2,NA(),SLOPE(AI$4:AI$26,$R$4:$R$26)*($R5-COUNTIF(BS$4:BS5,"Hold"))+INTERCEPT(AI$4:AI$26,$R$4:$R$26)),NA())</f>
        <v>#N/A</v>
      </c>
      <c r="AV5" s="57" t="e">
        <f>IF(AND(ISNUMBER($U5),COUNT($U$4:$U5)=AV$2),$G5,IF($H5="Hold",AV4,IF(COUNT($U$4:$U5)=AV$2,$V5+AV4,NA())))</f>
        <v>#N/A</v>
      </c>
      <c r="AW5" s="57" t="e">
        <f>IF(AND(ISNUMBER($U5),COUNT($U$4:$U5)=AW$2),$G5,IF($H5="Hold",AW4,IF(COUNT($U$4:$U5)=AW$2,$V5+AW4,NA())))</f>
        <v>#N/A</v>
      </c>
      <c r="AX5" s="57" t="e">
        <f>IF(AND(ISNUMBER($U5),COUNT($U$4:$U5)=AX$2),$G5,IF($H5="Hold",AX4,IF(COUNT($U$4:$U5)=AX$2,$V5+AX4,NA())))</f>
        <v>#N/A</v>
      </c>
      <c r="AY5" s="57" t="e">
        <f>IF(AND(ISNUMBER($U5),COUNT($U$4:$U5)=AY$2),$G5,IF($H5="Hold",AY4,IF(COUNT($U$4:$U5)=AY$2,$V5+AY4,NA())))</f>
        <v>#N/A</v>
      </c>
      <c r="AZ5" s="57" t="e">
        <f>IF(AND(ISNUMBER($U5),COUNT($U$4:$U5)=AZ$2),$G5,IF($H5="Hold",AZ4,IF(COUNT($U$4:$U5)=AZ$2,$V5+AZ4,NA())))</f>
        <v>#N/A</v>
      </c>
      <c r="BA5" s="57" t="e">
        <f>IF(AND(ISNUMBER($U5),COUNT($U$4:$U5)=BA$2),$G5,IF($H5="Hold",BA4,IF(COUNT($U$4:$U5)=BA$2,$V5+BA4,NA())))</f>
        <v>#N/A</v>
      </c>
      <c r="BB5" s="57" t="e">
        <f>IF(AND(ISNUMBER($U5),COUNT($U$4:$U5)=BB$2),$G5,IF($H5="Hold",BB4,IF(COUNT($U$4:$U5)=BB$2,$V5+BB4,NA())))</f>
        <v>#N/A</v>
      </c>
      <c r="BC5" s="57" t="e">
        <f>IF(AND(ISNUMBER($U5),COUNT($U$4:$U5)=BC$2),$G5,IF($H5="Hold",BC4,IF(COUNT($U$4:$U5)=BC$2,$V5+BC4,NA())))</f>
        <v>#N/A</v>
      </c>
      <c r="BD5" s="57" t="e">
        <f>IF(AND(ISNUMBER($U5),COUNT($U$4:$U5)=BD$2),$G5,IF($H5="Hold",BD4,IF(COUNT($U$4:$U5)=BD$2,$V5+BD4,NA())))</f>
        <v>#N/A</v>
      </c>
      <c r="BE5" s="57" t="e">
        <f>IF(AND(ISNUMBER($U5),COUNT($U$4:$U5)=BE$2),$G5,IF($H5="Hold",BE4,IF(COUNT($U$4:$U5)=BE$2,$V5+BE4,NA())))</f>
        <v>#N/A</v>
      </c>
      <c r="BF5" s="57" t="e">
        <f>IF(AND(ISNUMBER($U5),COUNT($U$4:$U5)=BF$2),$G5,IF($H5="Hold",BF4,IF(COUNT($U$4:$U5)=BF$2,$V5+BF4,NA())))</f>
        <v>#N/A</v>
      </c>
      <c r="BG5" s="57" t="e">
        <f>IF(AND(ISNUMBER($U5),COUNT($U$4:$U5)=BG$2),$G5,IF($H5="Hold",BG4,IF(COUNT($U$4:$U5)=BG$2,$V5+BG4,NA())))</f>
        <v>#N/A</v>
      </c>
      <c r="BH5" s="55" t="e">
        <f>IF(AND(COUNT($U$4:$U5)=BH$2,$H5="Hold"),"Hold",NA())</f>
        <v>#N/A</v>
      </c>
      <c r="BI5" s="55" t="e">
        <f>IF(AND(COUNT($U$4:$U5)=BI$2,$H5="Hold"),"Hold",NA())</f>
        <v>#N/A</v>
      </c>
      <c r="BJ5" s="55" t="e">
        <f>IF(AND(COUNT($U$4:$U5)=BJ$2,$H5="Hold"),"Hold",NA())</f>
        <v>#N/A</v>
      </c>
      <c r="BK5" s="55" t="e">
        <f>IF(AND(COUNT($U$4:$U5)=BK$2,$H5="Hold"),"Hold",NA())</f>
        <v>#N/A</v>
      </c>
      <c r="BL5" s="55" t="e">
        <f>IF(AND(COUNT($U$4:$U5)=BL$2,$H5="Hold"),"Hold",NA())</f>
        <v>#N/A</v>
      </c>
      <c r="BM5" s="55" t="e">
        <f>IF(AND(COUNT($U$4:$U5)=BM$2,$H5="Hold"),"Hold",NA())</f>
        <v>#N/A</v>
      </c>
      <c r="BN5" s="55" t="e">
        <f>IF(AND(COUNT($U$4:$U5)=BN$2,$H5="Hold"),"Hold",NA())</f>
        <v>#N/A</v>
      </c>
      <c r="BO5" s="55" t="e">
        <f>IF(AND(COUNT($U$4:$U5)=BO$2,$H5="Hold"),"Hold",NA())</f>
        <v>#N/A</v>
      </c>
      <c r="BP5" s="55" t="e">
        <f>IF(AND(COUNT($U$4:$U5)=BP$2,$H5="Hold"),"Hold",NA())</f>
        <v>#N/A</v>
      </c>
      <c r="BQ5" s="55" t="e">
        <f>IF(AND(COUNT($U$4:$U5)=BQ$2,$H5="Hold"),"Hold",NA())</f>
        <v>#N/A</v>
      </c>
      <c r="BR5" s="55" t="e">
        <f>IF(AND(COUNT($U$4:$U5)=BR$2,$H5="Hold"),"Hold",NA())</f>
        <v>#N/A</v>
      </c>
      <c r="BS5" s="55" t="e">
        <f>IF(AND(COUNT($U$4:$U5)=BS$2,$H5="Hold"),"Hold",NA())</f>
        <v>#N/A</v>
      </c>
    </row>
    <row r="6" spans="1:73" s="94" customFormat="1" ht="18.75" customHeight="1" thickTop="1" x14ac:dyDescent="0.25">
      <c r="B6" s="22"/>
      <c r="C6" s="95"/>
      <c r="D6" s="9">
        <f t="shared" ref="D6:D26" si="2">D5+2</f>
        <v>4</v>
      </c>
      <c r="E6" s="10">
        <f t="shared" ref="E6:E26" si="3">E5+14</f>
        <v>42618</v>
      </c>
      <c r="F6" s="5" t="str">
        <f>IFERROR(IF(COUNT(G$4:G6)=0,"",IF(H6="Hold",F5,IF(ISNUMBER(U6),G6,F5+V6))),"")</f>
        <v/>
      </c>
      <c r="G6" s="13"/>
      <c r="H6" s="27"/>
      <c r="I6" s="17"/>
      <c r="J6" s="93"/>
      <c r="K6" s="34"/>
      <c r="L6" s="74"/>
      <c r="M6" s="74"/>
      <c r="N6" s="75"/>
      <c r="O6" s="75"/>
      <c r="P6" s="35"/>
      <c r="R6" s="46">
        <v>3</v>
      </c>
      <c r="S6" s="47" t="e">
        <f t="shared" si="0"/>
        <v>#N/A</v>
      </c>
      <c r="T6" s="47" t="s">
        <v>66</v>
      </c>
      <c r="U6" s="52" t="str">
        <f>IF(H6="30 Mins",$N$19,IF(H6="45 Mins",$N$20,IF(H6="60 Mins",$N$21,IF(H6="Alt 1",$N$22,IF(H6="Alt 2",$N$23,IF(H6="Alt 3",$N$24,IF(H6="Alt 4",$N$25,IF(H6="Alt 5",#REF!,IF(H6="Change",V5,"")))))))))</f>
        <v/>
      </c>
      <c r="V6" s="53" t="e">
        <f>IF(COUNT(U$4:U6)=0,NA(),IF(ISNUMBER(U6),U6,V5))</f>
        <v>#N/A</v>
      </c>
      <c r="W6" s="48" t="e">
        <f t="shared" si="1"/>
        <v>#N/A</v>
      </c>
      <c r="X6" s="72" t="str">
        <f>IF(AND(ISNUMBER($S6),COUNT($U$4:$U6)=X$2),$S6,"")</f>
        <v/>
      </c>
      <c r="Y6" s="72" t="str">
        <f>IF(AND(ISNUMBER($S6),COUNT($U$4:$U6)=Y$2),$S6,"")</f>
        <v/>
      </c>
      <c r="Z6" s="72" t="str">
        <f>IF(AND(ISNUMBER($S6),COUNT($U$4:$U6)=Z$2),$S6,"")</f>
        <v/>
      </c>
      <c r="AA6" s="72" t="str">
        <f>IF(AND(ISNUMBER($S6),COUNT($U$4:$U6)=AA$2),$S6,"")</f>
        <v/>
      </c>
      <c r="AB6" s="72" t="str">
        <f>IF(AND(ISNUMBER($S6),COUNT($U$4:$U6)=AB$2),$S6,"")</f>
        <v/>
      </c>
      <c r="AC6" s="72" t="str">
        <f>IF(AND(ISNUMBER($S6),COUNT($U$4:$U6)=AC$2),$S6,"")</f>
        <v/>
      </c>
      <c r="AD6" s="72" t="str">
        <f>IF(AND(ISNUMBER($S6),COUNT($U$4:$U6)=AD$2),$S6,"")</f>
        <v/>
      </c>
      <c r="AE6" s="72" t="str">
        <f>IF(AND(ISNUMBER($S6),COUNT($U$4:$U6)=AE$2),$S6,"")</f>
        <v/>
      </c>
      <c r="AF6" s="72" t="str">
        <f>IF(AND(ISNUMBER($S6),COUNT($U$4:$U6)=AF$2),$S6,"")</f>
        <v/>
      </c>
      <c r="AG6" s="72" t="str">
        <f>IF(AND(ISNUMBER($S6),COUNT($U$4:$U6)=AG$2),$S6,"")</f>
        <v/>
      </c>
      <c r="AH6" s="72" t="str">
        <f>IF(AND(ISNUMBER($S6),COUNT($U$4:$U6)=AH$2),$S6,"")</f>
        <v/>
      </c>
      <c r="AI6" s="72" t="str">
        <f>IF(AND(ISNUMBER($S6),COUNT($U$4:$U6)=AI$2),$S6,"")</f>
        <v/>
      </c>
      <c r="AJ6" s="51" t="e">
        <f>IFERROR(IF(COUNT($U$4:$U6)&lt;&gt;AJ$2,NA(),SLOPE(X$4:X$26,$R$4:$R$26)*($R6-COUNTIF(BH$4:BH6,"Hold"))+INTERCEPT(X$4:X$26,$R$4:$R$26)),NA())</f>
        <v>#N/A</v>
      </c>
      <c r="AK6" s="51" t="e">
        <f>IFERROR(IF(COUNT($U$4:$U6)&lt;&gt;AK$2,NA(),SLOPE(Y$4:Y$26,$R$4:$R$26)*($R6-COUNTIF(BI$4:BI6,"Hold"))+INTERCEPT(Y$4:Y$26,$R$4:$R$26)),NA())</f>
        <v>#N/A</v>
      </c>
      <c r="AL6" s="51" t="e">
        <f>IFERROR(IF(COUNT($U$4:$U6)&lt;&gt;AL$2,NA(),SLOPE(Z$4:Z$26,$R$4:$R$26)*($R6-COUNTIF(BJ$4:BJ6,"Hold"))+INTERCEPT(Z$4:Z$26,$R$4:$R$26)),NA())</f>
        <v>#N/A</v>
      </c>
      <c r="AM6" s="51" t="e">
        <f>IFERROR(IF(COUNT($U$4:$U6)&lt;&gt;AM$2,NA(),SLOPE(AA$4:AA$26,$R$4:$R$26)*($R6-COUNTIF(BK$4:BK6,"Hold"))+INTERCEPT(AA$4:AA$26,$R$4:$R$26)),NA())</f>
        <v>#N/A</v>
      </c>
      <c r="AN6" s="51" t="e">
        <f>IFERROR(IF(COUNT($U$4:$U6)&lt;&gt;AN$2,NA(),SLOPE(AB$4:AB$26,$R$4:$R$26)*($R6-COUNTIF(BL$4:BL6,"Hold"))+INTERCEPT(AB$4:AB$26,$R$4:$R$26)),NA())</f>
        <v>#N/A</v>
      </c>
      <c r="AO6" s="51" t="e">
        <f>IFERROR(IF(COUNT($U$4:$U6)&lt;&gt;AO$2,NA(),SLOPE(AC$4:AC$26,$R$4:$R$26)*($R6-COUNTIF(BM$4:BM6,"Hold"))+INTERCEPT(AC$4:AC$26,$R$4:$R$26)),NA())</f>
        <v>#N/A</v>
      </c>
      <c r="AP6" s="51" t="e">
        <f>IFERROR(IF(COUNT($U$4:$U6)&lt;&gt;AP$2,NA(),SLOPE(AD$4:AD$26,$R$4:$R$26)*($R6-COUNTIF(BN$4:BN6,"Hold"))+INTERCEPT(AD$4:AD$26,$R$4:$R$26)),NA())</f>
        <v>#N/A</v>
      </c>
      <c r="AQ6" s="51" t="e">
        <f>IFERROR(IF(COUNT($U$4:$U6)&lt;&gt;AQ$2,NA(),SLOPE(AE$4:AE$26,$R$4:$R$26)*($R6-COUNTIF(BO$4:BO6,"Hold"))+INTERCEPT(AE$4:AE$26,$R$4:$R$26)),NA())</f>
        <v>#N/A</v>
      </c>
      <c r="AR6" s="51" t="e">
        <f>IFERROR(IF(COUNT($U$4:$U6)&lt;&gt;AR$2,NA(),SLOPE(AF$4:AF$26,$R$4:$R$26)*($R6-COUNTIF(BP$4:BP6,"Hold"))+INTERCEPT(AF$4:AF$26,$R$4:$R$26)),NA())</f>
        <v>#N/A</v>
      </c>
      <c r="AS6" s="51" t="e">
        <f>IFERROR(IF(COUNT($U$4:$U6)&lt;&gt;AS$2,NA(),SLOPE(AG$4:AG$26,$R$4:$R$26)*($R6-COUNTIF(BQ$4:BQ6,"Hold"))+INTERCEPT(AG$4:AG$26,$R$4:$R$26)),NA())</f>
        <v>#N/A</v>
      </c>
      <c r="AT6" s="51" t="e">
        <f>IFERROR(IF(COUNT($U$4:$U6)&lt;&gt;AT$2,NA(),SLOPE(AH$4:AH$26,$R$4:$R$26)*($R6-COUNTIF(BR$4:BR6,"Hold"))+INTERCEPT(AH$4:AH$26,$R$4:$R$26)),NA())</f>
        <v>#N/A</v>
      </c>
      <c r="AU6" s="51" t="e">
        <f>IFERROR(IF(COUNT($U$4:$U6)&lt;&gt;AU$2,NA(),SLOPE(AI$4:AI$26,$R$4:$R$26)*($R6-COUNTIF(BS$4:BS6,"Hold"))+INTERCEPT(AI$4:AI$26,$R$4:$R$26)),NA())</f>
        <v>#N/A</v>
      </c>
      <c r="AV6" s="57" t="e">
        <f>IF(AND(ISNUMBER($U6),COUNT($U$4:$U6)=AV$2),$G6,IF($H6="Hold",AV5,IF(COUNT($U$4:$U6)=AV$2,$V6+AV5,NA())))</f>
        <v>#N/A</v>
      </c>
      <c r="AW6" s="57" t="e">
        <f>IF(AND(ISNUMBER($U6),COUNT($U$4:$U6)=AW$2),$G6,IF($H6="Hold",AW5,IF(COUNT($U$4:$U6)=AW$2,$V6+AW5,NA())))</f>
        <v>#N/A</v>
      </c>
      <c r="AX6" s="57" t="e">
        <f>IF(AND(ISNUMBER($U6),COUNT($U$4:$U6)=AX$2),$G6,IF($H6="Hold",AX5,IF(COUNT($U$4:$U6)=AX$2,$V6+AX5,NA())))</f>
        <v>#N/A</v>
      </c>
      <c r="AY6" s="57" t="e">
        <f>IF(AND(ISNUMBER($U6),COUNT($U$4:$U6)=AY$2),$G6,IF($H6="Hold",AY5,IF(COUNT($U$4:$U6)=AY$2,$V6+AY5,NA())))</f>
        <v>#N/A</v>
      </c>
      <c r="AZ6" s="57" t="e">
        <f>IF(AND(ISNUMBER($U6),COUNT($U$4:$U6)=AZ$2),$G6,IF($H6="Hold",AZ5,IF(COUNT($U$4:$U6)=AZ$2,$V6+AZ5,NA())))</f>
        <v>#N/A</v>
      </c>
      <c r="BA6" s="57" t="e">
        <f>IF(AND(ISNUMBER($U6),COUNT($U$4:$U6)=BA$2),$G6,IF($H6="Hold",BA5,IF(COUNT($U$4:$U6)=BA$2,$V6+BA5,NA())))</f>
        <v>#N/A</v>
      </c>
      <c r="BB6" s="57" t="e">
        <f>IF(AND(ISNUMBER($U6),COUNT($U$4:$U6)=BB$2),$G6,IF($H6="Hold",BB5,IF(COUNT($U$4:$U6)=BB$2,$V6+BB5,NA())))</f>
        <v>#N/A</v>
      </c>
      <c r="BC6" s="57" t="e">
        <f>IF(AND(ISNUMBER($U6),COUNT($U$4:$U6)=BC$2),$G6,IF($H6="Hold",BC5,IF(COUNT($U$4:$U6)=BC$2,$V6+BC5,NA())))</f>
        <v>#N/A</v>
      </c>
      <c r="BD6" s="57" t="e">
        <f>IF(AND(ISNUMBER($U6),COUNT($U$4:$U6)=BD$2),$G6,IF($H6="Hold",BD5,IF(COUNT($U$4:$U6)=BD$2,$V6+BD5,NA())))</f>
        <v>#N/A</v>
      </c>
      <c r="BE6" s="57" t="e">
        <f>IF(AND(ISNUMBER($U6),COUNT($U$4:$U6)=BE$2),$G6,IF($H6="Hold",BE5,IF(COUNT($U$4:$U6)=BE$2,$V6+BE5,NA())))</f>
        <v>#N/A</v>
      </c>
      <c r="BF6" s="57" t="e">
        <f>IF(AND(ISNUMBER($U6),COUNT($U$4:$U6)=BF$2),$G6,IF($H6="Hold",BF5,IF(COUNT($U$4:$U6)=BF$2,$V6+BF5,NA())))</f>
        <v>#N/A</v>
      </c>
      <c r="BG6" s="57" t="e">
        <f>IF(AND(ISNUMBER($U6),COUNT($U$4:$U6)=BG$2),$G6,IF($H6="Hold",BG5,IF(COUNT($U$4:$U6)=BG$2,$V6+BG5,NA())))</f>
        <v>#N/A</v>
      </c>
      <c r="BH6" s="55" t="e">
        <f>IF(AND(COUNT($U$4:$U6)=BH$2,$H6="Hold"),"Hold",NA())</f>
        <v>#N/A</v>
      </c>
      <c r="BI6" s="55" t="e">
        <f>IF(AND(COUNT($U$4:$U6)=BI$2,$H6="Hold"),"Hold",NA())</f>
        <v>#N/A</v>
      </c>
      <c r="BJ6" s="55" t="e">
        <f>IF(AND(COUNT($U$4:$U6)=BJ$2,$H6="Hold"),"Hold",NA())</f>
        <v>#N/A</v>
      </c>
      <c r="BK6" s="55" t="e">
        <f>IF(AND(COUNT($U$4:$U6)=BK$2,$H6="Hold"),"Hold",NA())</f>
        <v>#N/A</v>
      </c>
      <c r="BL6" s="55" t="e">
        <f>IF(AND(COUNT($U$4:$U6)=BL$2,$H6="Hold"),"Hold",NA())</f>
        <v>#N/A</v>
      </c>
      <c r="BM6" s="55" t="e">
        <f>IF(AND(COUNT($U$4:$U6)=BM$2,$H6="Hold"),"Hold",NA())</f>
        <v>#N/A</v>
      </c>
      <c r="BN6" s="55" t="e">
        <f>IF(AND(COUNT($U$4:$U6)=BN$2,$H6="Hold"),"Hold",NA())</f>
        <v>#N/A</v>
      </c>
      <c r="BO6" s="55" t="e">
        <f>IF(AND(COUNT($U$4:$U6)=BO$2,$H6="Hold"),"Hold",NA())</f>
        <v>#N/A</v>
      </c>
      <c r="BP6" s="55" t="e">
        <f>IF(AND(COUNT($U$4:$U6)=BP$2,$H6="Hold"),"Hold",NA())</f>
        <v>#N/A</v>
      </c>
      <c r="BQ6" s="55" t="e">
        <f>IF(AND(COUNT($U$4:$U6)=BQ$2,$H6="Hold"),"Hold",NA())</f>
        <v>#N/A</v>
      </c>
      <c r="BR6" s="55" t="e">
        <f>IF(AND(COUNT($U$4:$U6)=BR$2,$H6="Hold"),"Hold",NA())</f>
        <v>#N/A</v>
      </c>
      <c r="BS6" s="55" t="e">
        <f>IF(AND(COUNT($U$4:$U6)=BS$2,$H6="Hold"),"Hold",NA())</f>
        <v>#N/A</v>
      </c>
    </row>
    <row r="7" spans="1:73" s="94" customFormat="1" ht="18.75" customHeight="1" x14ac:dyDescent="0.25">
      <c r="B7" s="22"/>
      <c r="C7" s="95"/>
      <c r="D7" s="9">
        <f t="shared" si="2"/>
        <v>6</v>
      </c>
      <c r="E7" s="10">
        <f t="shared" si="3"/>
        <v>42632</v>
      </c>
      <c r="F7" s="5" t="str">
        <f>IFERROR(IF(COUNT(G$4:G7)=0,"",IF(H7="Hold",F6,IF(ISNUMBER(U7),G7,F6+V7))),"")</f>
        <v/>
      </c>
      <c r="G7" s="13"/>
      <c r="H7" s="27"/>
      <c r="I7" s="17"/>
      <c r="J7" s="93"/>
      <c r="K7" s="34"/>
      <c r="L7" s="158" t="s">
        <v>61</v>
      </c>
      <c r="M7" s="158"/>
      <c r="N7" s="158"/>
      <c r="O7" s="158"/>
      <c r="P7" s="36"/>
      <c r="R7" s="46">
        <v>4</v>
      </c>
      <c r="S7" s="47" t="e">
        <f t="shared" si="0"/>
        <v>#N/A</v>
      </c>
      <c r="T7" s="47" t="s">
        <v>67</v>
      </c>
      <c r="U7" s="52" t="str">
        <f>IF(H7="30 Mins",$N$19,IF(H7="45 Mins",$N$20,IF(H7="60 Mins",$N$21,IF(H7="Alt 1",$N$22,IF(H7="Alt 2",$N$23,IF(H7="Alt 3",$N$24,IF(H7="Alt 4",$N$25,IF(H7="Alt 5",#REF!,IF(H7="Change",V6,"")))))))))</f>
        <v/>
      </c>
      <c r="V7" s="53" t="e">
        <f>IF(COUNT(U$4:U7)=0,NA(),IF(ISNUMBER(U7),U7,V6))</f>
        <v>#N/A</v>
      </c>
      <c r="W7" s="48" t="e">
        <f t="shared" si="1"/>
        <v>#N/A</v>
      </c>
      <c r="X7" s="72" t="str">
        <f>IF(AND(ISNUMBER($S7),COUNT($U$4:$U7)=X$2),$S7,"")</f>
        <v/>
      </c>
      <c r="Y7" s="72" t="str">
        <f>IF(AND(ISNUMBER($S7),COUNT($U$4:$U7)=Y$2),$S7,"")</f>
        <v/>
      </c>
      <c r="Z7" s="72" t="str">
        <f>IF(AND(ISNUMBER($S7),COUNT($U$4:$U7)=Z$2),$S7,"")</f>
        <v/>
      </c>
      <c r="AA7" s="72" t="str">
        <f>IF(AND(ISNUMBER($S7),COUNT($U$4:$U7)=AA$2),$S7,"")</f>
        <v/>
      </c>
      <c r="AB7" s="72" t="str">
        <f>IF(AND(ISNUMBER($S7),COUNT($U$4:$U7)=AB$2),$S7,"")</f>
        <v/>
      </c>
      <c r="AC7" s="72" t="str">
        <f>IF(AND(ISNUMBER($S7),COUNT($U$4:$U7)=AC$2),$S7,"")</f>
        <v/>
      </c>
      <c r="AD7" s="72" t="str">
        <f>IF(AND(ISNUMBER($S7),COUNT($U$4:$U7)=AD$2),$S7,"")</f>
        <v/>
      </c>
      <c r="AE7" s="72" t="str">
        <f>IF(AND(ISNUMBER($S7),COUNT($U$4:$U7)=AE$2),$S7,"")</f>
        <v/>
      </c>
      <c r="AF7" s="72" t="str">
        <f>IF(AND(ISNUMBER($S7),COUNT($U$4:$U7)=AF$2),$S7,"")</f>
        <v/>
      </c>
      <c r="AG7" s="72" t="str">
        <f>IF(AND(ISNUMBER($S7),COUNT($U$4:$U7)=AG$2),$S7,"")</f>
        <v/>
      </c>
      <c r="AH7" s="72" t="str">
        <f>IF(AND(ISNUMBER($S7),COUNT($U$4:$U7)=AH$2),$S7,"")</f>
        <v/>
      </c>
      <c r="AI7" s="72" t="str">
        <f>IF(AND(ISNUMBER($S7),COUNT($U$4:$U7)=AI$2),$S7,"")</f>
        <v/>
      </c>
      <c r="AJ7" s="51" t="e">
        <f>IFERROR(IF(COUNT($U$4:$U7)&lt;&gt;AJ$2,NA(),SLOPE(X$4:X$26,$R$4:$R$26)*($R7-COUNTIF(BH$4:BH7,"Hold"))+INTERCEPT(X$4:X$26,$R$4:$R$26)),NA())</f>
        <v>#N/A</v>
      </c>
      <c r="AK7" s="51" t="e">
        <f>IFERROR(IF(COUNT($U$4:$U7)&lt;&gt;AK$2,NA(),SLOPE(Y$4:Y$26,$R$4:$R$26)*($R7-COUNTIF(BI$4:BI7,"Hold"))+INTERCEPT(Y$4:Y$26,$R$4:$R$26)),NA())</f>
        <v>#N/A</v>
      </c>
      <c r="AL7" s="51" t="e">
        <f>IFERROR(IF(COUNT($U$4:$U7)&lt;&gt;AL$2,NA(),SLOPE(Z$4:Z$26,$R$4:$R$26)*($R7-COUNTIF(BJ$4:BJ7,"Hold"))+INTERCEPT(Z$4:Z$26,$R$4:$R$26)),NA())</f>
        <v>#N/A</v>
      </c>
      <c r="AM7" s="51" t="e">
        <f>IFERROR(IF(COUNT($U$4:$U7)&lt;&gt;AM$2,NA(),SLOPE(AA$4:AA$26,$R$4:$R$26)*($R7-COUNTIF(BK$4:BK7,"Hold"))+INTERCEPT(AA$4:AA$26,$R$4:$R$26)),NA())</f>
        <v>#N/A</v>
      </c>
      <c r="AN7" s="51" t="e">
        <f>IFERROR(IF(COUNT($U$4:$U7)&lt;&gt;AN$2,NA(),SLOPE(AB$4:AB$26,$R$4:$R$26)*($R7-COUNTIF(BL$4:BL7,"Hold"))+INTERCEPT(AB$4:AB$26,$R$4:$R$26)),NA())</f>
        <v>#N/A</v>
      </c>
      <c r="AO7" s="51" t="e">
        <f>IFERROR(IF(COUNT($U$4:$U7)&lt;&gt;AO$2,NA(),SLOPE(AC$4:AC$26,$R$4:$R$26)*($R7-COUNTIF(BM$4:BM7,"Hold"))+INTERCEPT(AC$4:AC$26,$R$4:$R$26)),NA())</f>
        <v>#N/A</v>
      </c>
      <c r="AP7" s="51" t="e">
        <f>IFERROR(IF(COUNT($U$4:$U7)&lt;&gt;AP$2,NA(),SLOPE(AD$4:AD$26,$R$4:$R$26)*($R7-COUNTIF(BN$4:BN7,"Hold"))+INTERCEPT(AD$4:AD$26,$R$4:$R$26)),NA())</f>
        <v>#N/A</v>
      </c>
      <c r="AQ7" s="51" t="e">
        <f>IFERROR(IF(COUNT($U$4:$U7)&lt;&gt;AQ$2,NA(),SLOPE(AE$4:AE$26,$R$4:$R$26)*($R7-COUNTIF(BO$4:BO7,"Hold"))+INTERCEPT(AE$4:AE$26,$R$4:$R$26)),NA())</f>
        <v>#N/A</v>
      </c>
      <c r="AR7" s="51" t="e">
        <f>IFERROR(IF(COUNT($U$4:$U7)&lt;&gt;AR$2,NA(),SLOPE(AF$4:AF$26,$R$4:$R$26)*($R7-COUNTIF(BP$4:BP7,"Hold"))+INTERCEPT(AF$4:AF$26,$R$4:$R$26)),NA())</f>
        <v>#N/A</v>
      </c>
      <c r="AS7" s="51" t="e">
        <f>IFERROR(IF(COUNT($U$4:$U7)&lt;&gt;AS$2,NA(),SLOPE(AG$4:AG$26,$R$4:$R$26)*($R7-COUNTIF(BQ$4:BQ7,"Hold"))+INTERCEPT(AG$4:AG$26,$R$4:$R$26)),NA())</f>
        <v>#N/A</v>
      </c>
      <c r="AT7" s="51" t="e">
        <f>IFERROR(IF(COUNT($U$4:$U7)&lt;&gt;AT$2,NA(),SLOPE(AH$4:AH$26,$R$4:$R$26)*($R7-COUNTIF(BR$4:BR7,"Hold"))+INTERCEPT(AH$4:AH$26,$R$4:$R$26)),NA())</f>
        <v>#N/A</v>
      </c>
      <c r="AU7" s="51" t="e">
        <f>IFERROR(IF(COUNT($U$4:$U7)&lt;&gt;AU$2,NA(),SLOPE(AI$4:AI$26,$R$4:$R$26)*($R7-COUNTIF(BS$4:BS7,"Hold"))+INTERCEPT(AI$4:AI$26,$R$4:$R$26)),NA())</f>
        <v>#N/A</v>
      </c>
      <c r="AV7" s="57" t="e">
        <f>IF(AND(ISNUMBER($U7),COUNT($U$4:$U7)=AV$2),$G7,IF($H7="Hold",AV6,IF(COUNT($U$4:$U7)=AV$2,$V7+AV6,NA())))</f>
        <v>#N/A</v>
      </c>
      <c r="AW7" s="57" t="e">
        <f>IF(AND(ISNUMBER($U7),COUNT($U$4:$U7)=AW$2),$G7,IF($H7="Hold",AW6,IF(COUNT($U$4:$U7)=AW$2,$V7+AW6,NA())))</f>
        <v>#N/A</v>
      </c>
      <c r="AX7" s="57" t="e">
        <f>IF(AND(ISNUMBER($U7),COUNT($U$4:$U7)=AX$2),$G7,IF($H7="Hold",AX6,IF(COUNT($U$4:$U7)=AX$2,$V7+AX6,NA())))</f>
        <v>#N/A</v>
      </c>
      <c r="AY7" s="57" t="e">
        <f>IF(AND(ISNUMBER($U7),COUNT($U$4:$U7)=AY$2),$G7,IF($H7="Hold",AY6,IF(COUNT($U$4:$U7)=AY$2,$V7+AY6,NA())))</f>
        <v>#N/A</v>
      </c>
      <c r="AZ7" s="57" t="e">
        <f>IF(AND(ISNUMBER($U7),COUNT($U$4:$U7)=AZ$2),$G7,IF($H7="Hold",AZ6,IF(COUNT($U$4:$U7)=AZ$2,$V7+AZ6,NA())))</f>
        <v>#N/A</v>
      </c>
      <c r="BA7" s="57" t="e">
        <f>IF(AND(ISNUMBER($U7),COUNT($U$4:$U7)=BA$2),$G7,IF($H7="Hold",BA6,IF(COUNT($U$4:$U7)=BA$2,$V7+BA6,NA())))</f>
        <v>#N/A</v>
      </c>
      <c r="BB7" s="57" t="e">
        <f>IF(AND(ISNUMBER($U7),COUNT($U$4:$U7)=BB$2),$G7,IF($H7="Hold",BB6,IF(COUNT($U$4:$U7)=BB$2,$V7+BB6,NA())))</f>
        <v>#N/A</v>
      </c>
      <c r="BC7" s="57" t="e">
        <f>IF(AND(ISNUMBER($U7),COUNT($U$4:$U7)=BC$2),$G7,IF($H7="Hold",BC6,IF(COUNT($U$4:$U7)=BC$2,$V7+BC6,NA())))</f>
        <v>#N/A</v>
      </c>
      <c r="BD7" s="57" t="e">
        <f>IF(AND(ISNUMBER($U7),COUNT($U$4:$U7)=BD$2),$G7,IF($H7="Hold",BD6,IF(COUNT($U$4:$U7)=BD$2,$V7+BD6,NA())))</f>
        <v>#N/A</v>
      </c>
      <c r="BE7" s="57" t="e">
        <f>IF(AND(ISNUMBER($U7),COUNT($U$4:$U7)=BE$2),$G7,IF($H7="Hold",BE6,IF(COUNT($U$4:$U7)=BE$2,$V7+BE6,NA())))</f>
        <v>#N/A</v>
      </c>
      <c r="BF7" s="57" t="e">
        <f>IF(AND(ISNUMBER($U7),COUNT($U$4:$U7)=BF$2),$G7,IF($H7="Hold",BF6,IF(COUNT($U$4:$U7)=BF$2,$V7+BF6,NA())))</f>
        <v>#N/A</v>
      </c>
      <c r="BG7" s="57" t="e">
        <f>IF(AND(ISNUMBER($U7),COUNT($U$4:$U7)=BG$2),$G7,IF($H7="Hold",BG6,IF(COUNT($U$4:$U7)=BG$2,$V7+BG6,NA())))</f>
        <v>#N/A</v>
      </c>
      <c r="BH7" s="55" t="e">
        <f>IF(AND(COUNT($U$4:$U7)=BH$2,$H7="Hold"),"Hold",NA())</f>
        <v>#N/A</v>
      </c>
      <c r="BI7" s="55" t="e">
        <f>IF(AND(COUNT($U$4:$U7)=BI$2,$H7="Hold"),"Hold",NA())</f>
        <v>#N/A</v>
      </c>
      <c r="BJ7" s="55" t="e">
        <f>IF(AND(COUNT($U$4:$U7)=BJ$2,$H7="Hold"),"Hold",NA())</f>
        <v>#N/A</v>
      </c>
      <c r="BK7" s="55" t="e">
        <f>IF(AND(COUNT($U$4:$U7)=BK$2,$H7="Hold"),"Hold",NA())</f>
        <v>#N/A</v>
      </c>
      <c r="BL7" s="55" t="e">
        <f>IF(AND(COUNT($U$4:$U7)=BL$2,$H7="Hold"),"Hold",NA())</f>
        <v>#N/A</v>
      </c>
      <c r="BM7" s="55" t="e">
        <f>IF(AND(COUNT($U$4:$U7)=BM$2,$H7="Hold"),"Hold",NA())</f>
        <v>#N/A</v>
      </c>
      <c r="BN7" s="55" t="e">
        <f>IF(AND(COUNT($U$4:$U7)=BN$2,$H7="Hold"),"Hold",NA())</f>
        <v>#N/A</v>
      </c>
      <c r="BO7" s="55" t="e">
        <f>IF(AND(COUNT($U$4:$U7)=BO$2,$H7="Hold"),"Hold",NA())</f>
        <v>#N/A</v>
      </c>
      <c r="BP7" s="55" t="e">
        <f>IF(AND(COUNT($U$4:$U7)=BP$2,$H7="Hold"),"Hold",NA())</f>
        <v>#N/A</v>
      </c>
      <c r="BQ7" s="55" t="e">
        <f>IF(AND(COUNT($U$4:$U7)=BQ$2,$H7="Hold"),"Hold",NA())</f>
        <v>#N/A</v>
      </c>
      <c r="BR7" s="55" t="e">
        <f>IF(AND(COUNT($U$4:$U7)=BR$2,$H7="Hold"),"Hold",NA())</f>
        <v>#N/A</v>
      </c>
      <c r="BS7" s="55" t="e">
        <f>IF(AND(COUNT($U$4:$U7)=BS$2,$H7="Hold"),"Hold",NA())</f>
        <v>#N/A</v>
      </c>
    </row>
    <row r="8" spans="1:73" s="96" customFormat="1" ht="18.75" customHeight="1" thickBot="1" x14ac:dyDescent="0.3">
      <c r="B8" s="23"/>
      <c r="C8" s="95"/>
      <c r="D8" s="9">
        <f t="shared" si="2"/>
        <v>8</v>
      </c>
      <c r="E8" s="10">
        <f t="shared" si="3"/>
        <v>42646</v>
      </c>
      <c r="F8" s="5" t="str">
        <f>IFERROR(IF(COUNT(G$4:G8)=0,"",IF(H8="Hold",F7,IF(ISNUMBER(U8),G8,F7+V8))),"")</f>
        <v/>
      </c>
      <c r="G8" s="13"/>
      <c r="H8" s="27"/>
      <c r="I8" s="17"/>
      <c r="J8" s="93"/>
      <c r="K8" s="34"/>
      <c r="L8" s="143" t="s">
        <v>56</v>
      </c>
      <c r="M8" s="143"/>
      <c r="N8" s="147"/>
      <c r="O8" s="147"/>
      <c r="P8" s="37"/>
      <c r="R8" s="46">
        <v>5</v>
      </c>
      <c r="S8" s="47" t="e">
        <f t="shared" si="0"/>
        <v>#N/A</v>
      </c>
      <c r="T8" s="47" t="str">
        <f>IFERROR(IF(L22="Alternate 1","Alt 1",L22),"Alt 1")</f>
        <v>Alt 1</v>
      </c>
      <c r="U8" s="52" t="str">
        <f>IF(H8="30 Mins",$N$19,IF(H8="45 Mins",$N$20,IF(H8="60 Mins",$N$21,IF(H8="Alt 1",$N$22,IF(H8="Alt 2",$N$23,IF(H8="Alt 3",$N$24,IF(H8="Alt 4",$N$25,IF(H8="Alt 5",#REF!,IF(H8="Change",V7,"")))))))))</f>
        <v/>
      </c>
      <c r="V8" s="53" t="e">
        <f>IF(COUNT(U$4:U8)=0,NA(),IF(ISNUMBER(U8),U8,V7))</f>
        <v>#N/A</v>
      </c>
      <c r="W8" s="48" t="e">
        <f t="shared" si="1"/>
        <v>#N/A</v>
      </c>
      <c r="X8" s="72" t="str">
        <f>IF(AND(ISNUMBER($S8),COUNT($U$4:$U8)=X$2),$S8,"")</f>
        <v/>
      </c>
      <c r="Y8" s="72" t="str">
        <f>IF(AND(ISNUMBER($S8),COUNT($U$4:$U8)=Y$2),$S8,"")</f>
        <v/>
      </c>
      <c r="Z8" s="72" t="str">
        <f>IF(AND(ISNUMBER($S8),COUNT($U$4:$U8)=Z$2),$S8,"")</f>
        <v/>
      </c>
      <c r="AA8" s="72" t="str">
        <f>IF(AND(ISNUMBER($S8),COUNT($U$4:$U8)=AA$2),$S8,"")</f>
        <v/>
      </c>
      <c r="AB8" s="72" t="str">
        <f>IF(AND(ISNUMBER($S8),COUNT($U$4:$U8)=AB$2),$S8,"")</f>
        <v/>
      </c>
      <c r="AC8" s="72" t="str">
        <f>IF(AND(ISNUMBER($S8),COUNT($U$4:$U8)=AC$2),$S8,"")</f>
        <v/>
      </c>
      <c r="AD8" s="72" t="str">
        <f>IF(AND(ISNUMBER($S8),COUNT($U$4:$U8)=AD$2),$S8,"")</f>
        <v/>
      </c>
      <c r="AE8" s="72" t="str">
        <f>IF(AND(ISNUMBER($S8),COUNT($U$4:$U8)=AE$2),$S8,"")</f>
        <v/>
      </c>
      <c r="AF8" s="72" t="str">
        <f>IF(AND(ISNUMBER($S8),COUNT($U$4:$U8)=AF$2),$S8,"")</f>
        <v/>
      </c>
      <c r="AG8" s="72" t="str">
        <f>IF(AND(ISNUMBER($S8),COUNT($U$4:$U8)=AG$2),$S8,"")</f>
        <v/>
      </c>
      <c r="AH8" s="72" t="str">
        <f>IF(AND(ISNUMBER($S8),COUNT($U$4:$U8)=AH$2),$S8,"")</f>
        <v/>
      </c>
      <c r="AI8" s="72" t="str">
        <f>IF(AND(ISNUMBER($S8),COUNT($U$4:$U8)=AI$2),$S8,"")</f>
        <v/>
      </c>
      <c r="AJ8" s="51" t="e">
        <f>IFERROR(IF(COUNT($U$4:$U8)&lt;&gt;AJ$2,NA(),SLOPE(X$4:X$26,$R$4:$R$26)*($R8-COUNTIF(BH$4:BH8,"Hold"))+INTERCEPT(X$4:X$26,$R$4:$R$26)),NA())</f>
        <v>#N/A</v>
      </c>
      <c r="AK8" s="51" t="e">
        <f>IFERROR(IF(COUNT($U$4:$U8)&lt;&gt;AK$2,NA(),SLOPE(Y$4:Y$26,$R$4:$R$26)*($R8-COUNTIF(BI$4:BI8,"Hold"))+INTERCEPT(Y$4:Y$26,$R$4:$R$26)),NA())</f>
        <v>#N/A</v>
      </c>
      <c r="AL8" s="51" t="e">
        <f>IFERROR(IF(COUNT($U$4:$U8)&lt;&gt;AL$2,NA(),SLOPE(Z$4:Z$26,$R$4:$R$26)*($R8-COUNTIF(BJ$4:BJ8,"Hold"))+INTERCEPT(Z$4:Z$26,$R$4:$R$26)),NA())</f>
        <v>#N/A</v>
      </c>
      <c r="AM8" s="51" t="e">
        <f>IFERROR(IF(COUNT($U$4:$U8)&lt;&gt;AM$2,NA(),SLOPE(AA$4:AA$26,$R$4:$R$26)*($R8-COUNTIF(BK$4:BK8,"Hold"))+INTERCEPT(AA$4:AA$26,$R$4:$R$26)),NA())</f>
        <v>#N/A</v>
      </c>
      <c r="AN8" s="51" t="e">
        <f>IFERROR(IF(COUNT($U$4:$U8)&lt;&gt;AN$2,NA(),SLOPE(AB$4:AB$26,$R$4:$R$26)*($R8-COUNTIF(BL$4:BL8,"Hold"))+INTERCEPT(AB$4:AB$26,$R$4:$R$26)),NA())</f>
        <v>#N/A</v>
      </c>
      <c r="AO8" s="51" t="e">
        <f>IFERROR(IF(COUNT($U$4:$U8)&lt;&gt;AO$2,NA(),SLOPE(AC$4:AC$26,$R$4:$R$26)*($R8-COUNTIF(BM$4:BM8,"Hold"))+INTERCEPT(AC$4:AC$26,$R$4:$R$26)),NA())</f>
        <v>#N/A</v>
      </c>
      <c r="AP8" s="51" t="e">
        <f>IFERROR(IF(COUNT($U$4:$U8)&lt;&gt;AP$2,NA(),SLOPE(AD$4:AD$26,$R$4:$R$26)*($R8-COUNTIF(BN$4:BN8,"Hold"))+INTERCEPT(AD$4:AD$26,$R$4:$R$26)),NA())</f>
        <v>#N/A</v>
      </c>
      <c r="AQ8" s="51" t="e">
        <f>IFERROR(IF(COUNT($U$4:$U8)&lt;&gt;AQ$2,NA(),SLOPE(AE$4:AE$26,$R$4:$R$26)*($R8-COUNTIF(BO$4:BO8,"Hold"))+INTERCEPT(AE$4:AE$26,$R$4:$R$26)),NA())</f>
        <v>#N/A</v>
      </c>
      <c r="AR8" s="51" t="e">
        <f>IFERROR(IF(COUNT($U$4:$U8)&lt;&gt;AR$2,NA(),SLOPE(AF$4:AF$26,$R$4:$R$26)*($R8-COUNTIF(BP$4:BP8,"Hold"))+INTERCEPT(AF$4:AF$26,$R$4:$R$26)),NA())</f>
        <v>#N/A</v>
      </c>
      <c r="AS8" s="51" t="e">
        <f>IFERROR(IF(COUNT($U$4:$U8)&lt;&gt;AS$2,NA(),SLOPE(AG$4:AG$26,$R$4:$R$26)*($R8-COUNTIF(BQ$4:BQ8,"Hold"))+INTERCEPT(AG$4:AG$26,$R$4:$R$26)),NA())</f>
        <v>#N/A</v>
      </c>
      <c r="AT8" s="51" t="e">
        <f>IFERROR(IF(COUNT($U$4:$U8)&lt;&gt;AT$2,NA(),SLOPE(AH$4:AH$26,$R$4:$R$26)*($R8-COUNTIF(BR$4:BR8,"Hold"))+INTERCEPT(AH$4:AH$26,$R$4:$R$26)),NA())</f>
        <v>#N/A</v>
      </c>
      <c r="AU8" s="51" t="e">
        <f>IFERROR(IF(COUNT($U$4:$U8)&lt;&gt;AU$2,NA(),SLOPE(AI$4:AI$26,$R$4:$R$26)*($R8-COUNTIF(BS$4:BS8,"Hold"))+INTERCEPT(AI$4:AI$26,$R$4:$R$26)),NA())</f>
        <v>#N/A</v>
      </c>
      <c r="AV8" s="57" t="e">
        <f>IF(AND(ISNUMBER($U8),COUNT($U$4:$U8)=AV$2),$G8,IF($H8="Hold",AV7,IF(COUNT($U$4:$U8)=AV$2,$V8+AV7,NA())))</f>
        <v>#N/A</v>
      </c>
      <c r="AW8" s="57" t="e">
        <f>IF(AND(ISNUMBER($U8),COUNT($U$4:$U8)=AW$2),$G8,IF($H8="Hold",AW7,IF(COUNT($U$4:$U8)=AW$2,$V8+AW7,NA())))</f>
        <v>#N/A</v>
      </c>
      <c r="AX8" s="57" t="e">
        <f>IF(AND(ISNUMBER($U8),COUNT($U$4:$U8)=AX$2),$G8,IF($H8="Hold",AX7,IF(COUNT($U$4:$U8)=AX$2,$V8+AX7,NA())))</f>
        <v>#N/A</v>
      </c>
      <c r="AY8" s="57" t="e">
        <f>IF(AND(ISNUMBER($U8),COUNT($U$4:$U8)=AY$2),$G8,IF($H8="Hold",AY7,IF(COUNT($U$4:$U8)=AY$2,$V8+AY7,NA())))</f>
        <v>#N/A</v>
      </c>
      <c r="AZ8" s="57" t="e">
        <f>IF(AND(ISNUMBER($U8),COUNT($U$4:$U8)=AZ$2),$G8,IF($H8="Hold",AZ7,IF(COUNT($U$4:$U8)=AZ$2,$V8+AZ7,NA())))</f>
        <v>#N/A</v>
      </c>
      <c r="BA8" s="57" t="e">
        <f>IF(AND(ISNUMBER($U8),COUNT($U$4:$U8)=BA$2),$G8,IF($H8="Hold",BA7,IF(COUNT($U$4:$U8)=BA$2,$V8+BA7,NA())))</f>
        <v>#N/A</v>
      </c>
      <c r="BB8" s="57" t="e">
        <f>IF(AND(ISNUMBER($U8),COUNT($U$4:$U8)=BB$2),$G8,IF($H8="Hold",BB7,IF(COUNT($U$4:$U8)=BB$2,$V8+BB7,NA())))</f>
        <v>#N/A</v>
      </c>
      <c r="BC8" s="57" t="e">
        <f>IF(AND(ISNUMBER($U8),COUNT($U$4:$U8)=BC$2),$G8,IF($H8="Hold",BC7,IF(COUNT($U$4:$U8)=BC$2,$V8+BC7,NA())))</f>
        <v>#N/A</v>
      </c>
      <c r="BD8" s="57" t="e">
        <f>IF(AND(ISNUMBER($U8),COUNT($U$4:$U8)=BD$2),$G8,IF($H8="Hold",BD7,IF(COUNT($U$4:$U8)=BD$2,$V8+BD7,NA())))</f>
        <v>#N/A</v>
      </c>
      <c r="BE8" s="57" t="e">
        <f>IF(AND(ISNUMBER($U8),COUNT($U$4:$U8)=BE$2),$G8,IF($H8="Hold",BE7,IF(COUNT($U$4:$U8)=BE$2,$V8+BE7,NA())))</f>
        <v>#N/A</v>
      </c>
      <c r="BF8" s="57" t="e">
        <f>IF(AND(ISNUMBER($U8),COUNT($U$4:$U8)=BF$2),$G8,IF($H8="Hold",BF7,IF(COUNT($U$4:$U8)=BF$2,$V8+BF7,NA())))</f>
        <v>#N/A</v>
      </c>
      <c r="BG8" s="57" t="e">
        <f>IF(AND(ISNUMBER($U8),COUNT($U$4:$U8)=BG$2),$G8,IF($H8="Hold",BG7,IF(COUNT($U$4:$U8)=BG$2,$V8+BG7,NA())))</f>
        <v>#N/A</v>
      </c>
      <c r="BH8" s="55" t="e">
        <f>IF(AND(COUNT($U$4:$U8)=BH$2,$H8="Hold"),"Hold",NA())</f>
        <v>#N/A</v>
      </c>
      <c r="BI8" s="55" t="e">
        <f>IF(AND(COUNT($U$4:$U8)=BI$2,$H8="Hold"),"Hold",NA())</f>
        <v>#N/A</v>
      </c>
      <c r="BJ8" s="55" t="e">
        <f>IF(AND(COUNT($U$4:$U8)=BJ$2,$H8="Hold"),"Hold",NA())</f>
        <v>#N/A</v>
      </c>
      <c r="BK8" s="55" t="e">
        <f>IF(AND(COUNT($U$4:$U8)=BK$2,$H8="Hold"),"Hold",NA())</f>
        <v>#N/A</v>
      </c>
      <c r="BL8" s="55" t="e">
        <f>IF(AND(COUNT($U$4:$U8)=BL$2,$H8="Hold"),"Hold",NA())</f>
        <v>#N/A</v>
      </c>
      <c r="BM8" s="55" t="e">
        <f>IF(AND(COUNT($U$4:$U8)=BM$2,$H8="Hold"),"Hold",NA())</f>
        <v>#N/A</v>
      </c>
      <c r="BN8" s="55" t="e">
        <f>IF(AND(COUNT($U$4:$U8)=BN$2,$H8="Hold"),"Hold",NA())</f>
        <v>#N/A</v>
      </c>
      <c r="BO8" s="55" t="e">
        <f>IF(AND(COUNT($U$4:$U8)=BO$2,$H8="Hold"),"Hold",NA())</f>
        <v>#N/A</v>
      </c>
      <c r="BP8" s="55" t="e">
        <f>IF(AND(COUNT($U$4:$U8)=BP$2,$H8="Hold"),"Hold",NA())</f>
        <v>#N/A</v>
      </c>
      <c r="BQ8" s="55" t="e">
        <f>IF(AND(COUNT($U$4:$U8)=BQ$2,$H8="Hold"),"Hold",NA())</f>
        <v>#N/A</v>
      </c>
      <c r="BR8" s="55" t="e">
        <f>IF(AND(COUNT($U$4:$U8)=BR$2,$H8="Hold"),"Hold",NA())</f>
        <v>#N/A</v>
      </c>
      <c r="BS8" s="55" t="e">
        <f>IF(AND(COUNT($U$4:$U8)=BS$2,$H8="Hold"),"Hold",NA())</f>
        <v>#N/A</v>
      </c>
    </row>
    <row r="9" spans="1:73" s="96" customFormat="1" ht="18.75" customHeight="1" thickTop="1" x14ac:dyDescent="0.25">
      <c r="B9" s="23"/>
      <c r="C9" s="95"/>
      <c r="D9" s="9">
        <f t="shared" si="2"/>
        <v>10</v>
      </c>
      <c r="E9" s="10">
        <f t="shared" si="3"/>
        <v>42660</v>
      </c>
      <c r="F9" s="5" t="str">
        <f>IFERROR(IF(COUNT(G$4:G9)=0,"",IF(H9="Hold",F8,IF(ISNUMBER(U9),G9,F8+V9))),"")</f>
        <v/>
      </c>
      <c r="G9" s="13"/>
      <c r="H9" s="27"/>
      <c r="I9" s="17"/>
      <c r="J9" s="93"/>
      <c r="K9" s="34"/>
      <c r="L9" s="148" t="s">
        <v>63</v>
      </c>
      <c r="M9" s="148"/>
      <c r="N9" s="24"/>
      <c r="O9" s="76"/>
      <c r="P9" s="37"/>
      <c r="R9" s="46">
        <v>6</v>
      </c>
      <c r="S9" s="47" t="e">
        <f t="shared" si="0"/>
        <v>#N/A</v>
      </c>
      <c r="T9" s="47" t="str">
        <f>IFERROR(IF(L23="Alternate 2","Alt 2",L23),"Alt 2")</f>
        <v>Alt 2</v>
      </c>
      <c r="U9" s="52" t="str">
        <f>IF(H9="30 Mins",$N$19,IF(H9="45 Mins",$N$20,IF(H9="60 Mins",$N$21,IF(H9="Alt 1",$N$22,IF(H9="Alt 2",$N$23,IF(H9="Alt 3",$N$24,IF(H9="Alt 4",$N$25,IF(H9="Alt 5",#REF!,IF(H9="Change",V8,"")))))))))</f>
        <v/>
      </c>
      <c r="V9" s="53" t="e">
        <f>IF(COUNT(U$4:U9)=0,NA(),IF(ISNUMBER(U9),U9,V8))</f>
        <v>#N/A</v>
      </c>
      <c r="W9" s="48" t="e">
        <f t="shared" si="1"/>
        <v>#N/A</v>
      </c>
      <c r="X9" s="72" t="str">
        <f>IF(AND(ISNUMBER($S9),COUNT($U$4:$U9)=X$2),$S9,"")</f>
        <v/>
      </c>
      <c r="Y9" s="72" t="str">
        <f>IF(AND(ISNUMBER($S9),COUNT($U$4:$U9)=Y$2),$S9,"")</f>
        <v/>
      </c>
      <c r="Z9" s="72" t="str">
        <f>IF(AND(ISNUMBER($S9),COUNT($U$4:$U9)=Z$2),$S9,"")</f>
        <v/>
      </c>
      <c r="AA9" s="72" t="str">
        <f>IF(AND(ISNUMBER($S9),COUNT($U$4:$U9)=AA$2),$S9,"")</f>
        <v/>
      </c>
      <c r="AB9" s="72" t="str">
        <f>IF(AND(ISNUMBER($S9),COUNT($U$4:$U9)=AB$2),$S9,"")</f>
        <v/>
      </c>
      <c r="AC9" s="72" t="str">
        <f>IF(AND(ISNUMBER($S9),COUNT($U$4:$U9)=AC$2),$S9,"")</f>
        <v/>
      </c>
      <c r="AD9" s="72" t="str">
        <f>IF(AND(ISNUMBER($S9),COUNT($U$4:$U9)=AD$2),$S9,"")</f>
        <v/>
      </c>
      <c r="AE9" s="72" t="str">
        <f>IF(AND(ISNUMBER($S9),COUNT($U$4:$U9)=AE$2),$S9,"")</f>
        <v/>
      </c>
      <c r="AF9" s="72" t="str">
        <f>IF(AND(ISNUMBER($S9),COUNT($U$4:$U9)=AF$2),$S9,"")</f>
        <v/>
      </c>
      <c r="AG9" s="72" t="str">
        <f>IF(AND(ISNUMBER($S9),COUNT($U$4:$U9)=AG$2),$S9,"")</f>
        <v/>
      </c>
      <c r="AH9" s="72" t="str">
        <f>IF(AND(ISNUMBER($S9),COUNT($U$4:$U9)=AH$2),$S9,"")</f>
        <v/>
      </c>
      <c r="AI9" s="72" t="str">
        <f>IF(AND(ISNUMBER($S9),COUNT($U$4:$U9)=AI$2),$S9,"")</f>
        <v/>
      </c>
      <c r="AJ9" s="51" t="e">
        <f>IFERROR(IF(COUNT($U$4:$U9)&lt;&gt;AJ$2,NA(),SLOPE(X$4:X$26,$R$4:$R$26)*($R9-COUNTIF(BH$4:BH9,"Hold"))+INTERCEPT(X$4:X$26,$R$4:$R$26)),NA())</f>
        <v>#N/A</v>
      </c>
      <c r="AK9" s="51" t="e">
        <f>IFERROR(IF(COUNT($U$4:$U9)&lt;&gt;AK$2,NA(),SLOPE(Y$4:Y$26,$R$4:$R$26)*($R9-COUNTIF(BI$4:BI9,"Hold"))+INTERCEPT(Y$4:Y$26,$R$4:$R$26)),NA())</f>
        <v>#N/A</v>
      </c>
      <c r="AL9" s="51" t="e">
        <f>IFERROR(IF(COUNT($U$4:$U9)&lt;&gt;AL$2,NA(),SLOPE(Z$4:Z$26,$R$4:$R$26)*($R9-COUNTIF(BJ$4:BJ9,"Hold"))+INTERCEPT(Z$4:Z$26,$R$4:$R$26)),NA())</f>
        <v>#N/A</v>
      </c>
      <c r="AM9" s="51" t="e">
        <f>IFERROR(IF(COUNT($U$4:$U9)&lt;&gt;AM$2,NA(),SLOPE(AA$4:AA$26,$R$4:$R$26)*($R9-COUNTIF(BK$4:BK9,"Hold"))+INTERCEPT(AA$4:AA$26,$R$4:$R$26)),NA())</f>
        <v>#N/A</v>
      </c>
      <c r="AN9" s="51" t="e">
        <f>IFERROR(IF(COUNT($U$4:$U9)&lt;&gt;AN$2,NA(),SLOPE(AB$4:AB$26,$R$4:$R$26)*($R9-COUNTIF(BL$4:BL9,"Hold"))+INTERCEPT(AB$4:AB$26,$R$4:$R$26)),NA())</f>
        <v>#N/A</v>
      </c>
      <c r="AO9" s="51" t="e">
        <f>IFERROR(IF(COUNT($U$4:$U9)&lt;&gt;AO$2,NA(),SLOPE(AC$4:AC$26,$R$4:$R$26)*($R9-COUNTIF(BM$4:BM9,"Hold"))+INTERCEPT(AC$4:AC$26,$R$4:$R$26)),NA())</f>
        <v>#N/A</v>
      </c>
      <c r="AP9" s="51" t="e">
        <f>IFERROR(IF(COUNT($U$4:$U9)&lt;&gt;AP$2,NA(),SLOPE(AD$4:AD$26,$R$4:$R$26)*($R9-COUNTIF(BN$4:BN9,"Hold"))+INTERCEPT(AD$4:AD$26,$R$4:$R$26)),NA())</f>
        <v>#N/A</v>
      </c>
      <c r="AQ9" s="51" t="e">
        <f>IFERROR(IF(COUNT($U$4:$U9)&lt;&gt;AQ$2,NA(),SLOPE(AE$4:AE$26,$R$4:$R$26)*($R9-COUNTIF(BO$4:BO9,"Hold"))+INTERCEPT(AE$4:AE$26,$R$4:$R$26)),NA())</f>
        <v>#N/A</v>
      </c>
      <c r="AR9" s="51" t="e">
        <f>IFERROR(IF(COUNT($U$4:$U9)&lt;&gt;AR$2,NA(),SLOPE(AF$4:AF$26,$R$4:$R$26)*($R9-COUNTIF(BP$4:BP9,"Hold"))+INTERCEPT(AF$4:AF$26,$R$4:$R$26)),NA())</f>
        <v>#N/A</v>
      </c>
      <c r="AS9" s="51" t="e">
        <f>IFERROR(IF(COUNT($U$4:$U9)&lt;&gt;AS$2,NA(),SLOPE(AG$4:AG$26,$R$4:$R$26)*($R9-COUNTIF(BQ$4:BQ9,"Hold"))+INTERCEPT(AG$4:AG$26,$R$4:$R$26)),NA())</f>
        <v>#N/A</v>
      </c>
      <c r="AT9" s="51" t="e">
        <f>IFERROR(IF(COUNT($U$4:$U9)&lt;&gt;AT$2,NA(),SLOPE(AH$4:AH$26,$R$4:$R$26)*($R9-COUNTIF(BR$4:BR9,"Hold"))+INTERCEPT(AH$4:AH$26,$R$4:$R$26)),NA())</f>
        <v>#N/A</v>
      </c>
      <c r="AU9" s="51" t="e">
        <f>IFERROR(IF(COUNT($U$4:$U9)&lt;&gt;AU$2,NA(),SLOPE(AI$4:AI$26,$R$4:$R$26)*($R9-COUNTIF(BS$4:BS9,"Hold"))+INTERCEPT(AI$4:AI$26,$R$4:$R$26)),NA())</f>
        <v>#N/A</v>
      </c>
      <c r="AV9" s="57" t="e">
        <f>IF(AND(ISNUMBER($U9),COUNT($U$4:$U9)=AV$2),$G9,IF($H9="Hold",AV8,IF(COUNT($U$4:$U9)=AV$2,$V9+AV8,NA())))</f>
        <v>#N/A</v>
      </c>
      <c r="AW9" s="57" t="e">
        <f>IF(AND(ISNUMBER($U9),COUNT($U$4:$U9)=AW$2),$G9,IF($H9="Hold",AW8,IF(COUNT($U$4:$U9)=AW$2,$V9+AW8,NA())))</f>
        <v>#N/A</v>
      </c>
      <c r="AX9" s="57" t="e">
        <f>IF(AND(ISNUMBER($U9),COUNT($U$4:$U9)=AX$2),$G9,IF($H9="Hold",AX8,IF(COUNT($U$4:$U9)=AX$2,$V9+AX8,NA())))</f>
        <v>#N/A</v>
      </c>
      <c r="AY9" s="57" t="e">
        <f>IF(AND(ISNUMBER($U9),COUNT($U$4:$U9)=AY$2),$G9,IF($H9="Hold",AY8,IF(COUNT($U$4:$U9)=AY$2,$V9+AY8,NA())))</f>
        <v>#N/A</v>
      </c>
      <c r="AZ9" s="57" t="e">
        <f>IF(AND(ISNUMBER($U9),COUNT($U$4:$U9)=AZ$2),$G9,IF($H9="Hold",AZ8,IF(COUNT($U$4:$U9)=AZ$2,$V9+AZ8,NA())))</f>
        <v>#N/A</v>
      </c>
      <c r="BA9" s="57" t="e">
        <f>IF(AND(ISNUMBER($U9),COUNT($U$4:$U9)=BA$2),$G9,IF($H9="Hold",BA8,IF(COUNT($U$4:$U9)=BA$2,$V9+BA8,NA())))</f>
        <v>#N/A</v>
      </c>
      <c r="BB9" s="57" t="e">
        <f>IF(AND(ISNUMBER($U9),COUNT($U$4:$U9)=BB$2),$G9,IF($H9="Hold",BB8,IF(COUNT($U$4:$U9)=BB$2,$V9+BB8,NA())))</f>
        <v>#N/A</v>
      </c>
      <c r="BC9" s="57" t="e">
        <f>IF(AND(ISNUMBER($U9),COUNT($U$4:$U9)=BC$2),$G9,IF($H9="Hold",BC8,IF(COUNT($U$4:$U9)=BC$2,$V9+BC8,NA())))</f>
        <v>#N/A</v>
      </c>
      <c r="BD9" s="57" t="e">
        <f>IF(AND(ISNUMBER($U9),COUNT($U$4:$U9)=BD$2),$G9,IF($H9="Hold",BD8,IF(COUNT($U$4:$U9)=BD$2,$V9+BD8,NA())))</f>
        <v>#N/A</v>
      </c>
      <c r="BE9" s="57" t="e">
        <f>IF(AND(ISNUMBER($U9),COUNT($U$4:$U9)=BE$2),$G9,IF($H9="Hold",BE8,IF(COUNT($U$4:$U9)=BE$2,$V9+BE8,NA())))</f>
        <v>#N/A</v>
      </c>
      <c r="BF9" s="57" t="e">
        <f>IF(AND(ISNUMBER($U9),COUNT($U$4:$U9)=BF$2),$G9,IF($H9="Hold",BF8,IF(COUNT($U$4:$U9)=BF$2,$V9+BF8,NA())))</f>
        <v>#N/A</v>
      </c>
      <c r="BG9" s="57" t="e">
        <f>IF(AND(ISNUMBER($U9),COUNT($U$4:$U9)=BG$2),$G9,IF($H9="Hold",BG8,IF(COUNT($U$4:$U9)=BG$2,$V9+BG8,NA())))</f>
        <v>#N/A</v>
      </c>
      <c r="BH9" s="55" t="e">
        <f>IF(AND(COUNT($U$4:$U9)=BH$2,$H9="Hold"),"Hold",NA())</f>
        <v>#N/A</v>
      </c>
      <c r="BI9" s="55" t="e">
        <f>IF(AND(COUNT($U$4:$U9)=BI$2,$H9="Hold"),"Hold",NA())</f>
        <v>#N/A</v>
      </c>
      <c r="BJ9" s="55" t="e">
        <f>IF(AND(COUNT($U$4:$U9)=BJ$2,$H9="Hold"),"Hold",NA())</f>
        <v>#N/A</v>
      </c>
      <c r="BK9" s="55" t="e">
        <f>IF(AND(COUNT($U$4:$U9)=BK$2,$H9="Hold"),"Hold",NA())</f>
        <v>#N/A</v>
      </c>
      <c r="BL9" s="55" t="e">
        <f>IF(AND(COUNT($U$4:$U9)=BL$2,$H9="Hold"),"Hold",NA())</f>
        <v>#N/A</v>
      </c>
      <c r="BM9" s="55" t="e">
        <f>IF(AND(COUNT($U$4:$U9)=BM$2,$H9="Hold"),"Hold",NA())</f>
        <v>#N/A</v>
      </c>
      <c r="BN9" s="55" t="e">
        <f>IF(AND(COUNT($U$4:$U9)=BN$2,$H9="Hold"),"Hold",NA())</f>
        <v>#N/A</v>
      </c>
      <c r="BO9" s="55" t="e">
        <f>IF(AND(COUNT($U$4:$U9)=BO$2,$H9="Hold"),"Hold",NA())</f>
        <v>#N/A</v>
      </c>
      <c r="BP9" s="55" t="e">
        <f>IF(AND(COUNT($U$4:$U9)=BP$2,$H9="Hold"),"Hold",NA())</f>
        <v>#N/A</v>
      </c>
      <c r="BQ9" s="55" t="e">
        <f>IF(AND(COUNT($U$4:$U9)=BQ$2,$H9="Hold"),"Hold",NA())</f>
        <v>#N/A</v>
      </c>
      <c r="BR9" s="55" t="e">
        <f>IF(AND(COUNT($U$4:$U9)=BR$2,$H9="Hold"),"Hold",NA())</f>
        <v>#N/A</v>
      </c>
      <c r="BS9" s="55" t="e">
        <f>IF(AND(COUNT($U$4:$U9)=BS$2,$H9="Hold"),"Hold",NA())</f>
        <v>#N/A</v>
      </c>
    </row>
    <row r="10" spans="1:73" s="96" customFormat="1" ht="18.75" customHeight="1" x14ac:dyDescent="0.25">
      <c r="B10" s="23"/>
      <c r="C10" s="95"/>
      <c r="D10" s="9">
        <f t="shared" si="2"/>
        <v>12</v>
      </c>
      <c r="E10" s="10">
        <f t="shared" si="3"/>
        <v>42674</v>
      </c>
      <c r="F10" s="5" t="str">
        <f>IFERROR(IF(COUNT(G$4:G10)=0,"",IF(H10="Hold",F9,IF(ISNUMBER(U10),G10,F9+V10))),"")</f>
        <v/>
      </c>
      <c r="G10" s="13"/>
      <c r="H10" s="27"/>
      <c r="I10" s="17"/>
      <c r="J10" s="93"/>
      <c r="K10" s="34"/>
      <c r="L10" s="38"/>
      <c r="M10" s="38"/>
      <c r="N10" s="38"/>
      <c r="O10" s="38"/>
      <c r="P10" s="37"/>
      <c r="R10" s="46">
        <v>7</v>
      </c>
      <c r="S10" s="47" t="e">
        <f t="shared" si="0"/>
        <v>#N/A</v>
      </c>
      <c r="T10" s="47" t="s">
        <v>68</v>
      </c>
      <c r="U10" s="52" t="str">
        <f>IF(H10="30 Mins",$N$19,IF(H10="45 Mins",$N$20,IF(H10="60 Mins",$N$21,IF(H10="Alt 1",$N$22,IF(H10="Alt 2",$N$23,IF(H10="Alt 3",$N$24,IF(H10="Alt 4",$N$25,IF(H10="Alt 5",#REF!,IF(H10="Change",V9,"")))))))))</f>
        <v/>
      </c>
      <c r="V10" s="53" t="e">
        <f>IF(COUNT(U$4:U10)=0,NA(),IF(ISNUMBER(U10),U10,V9))</f>
        <v>#N/A</v>
      </c>
      <c r="W10" s="48" t="e">
        <f t="shared" si="1"/>
        <v>#N/A</v>
      </c>
      <c r="X10" s="72" t="str">
        <f>IF(AND(ISNUMBER($S10),COUNT($U$4:$U10)=X$2),$S10,"")</f>
        <v/>
      </c>
      <c r="Y10" s="72" t="str">
        <f>IF(AND(ISNUMBER($S10),COUNT($U$4:$U10)=Y$2),$S10,"")</f>
        <v/>
      </c>
      <c r="Z10" s="72" t="str">
        <f>IF(AND(ISNUMBER($S10),COUNT($U$4:$U10)=Z$2),$S10,"")</f>
        <v/>
      </c>
      <c r="AA10" s="72" t="str">
        <f>IF(AND(ISNUMBER($S10),COUNT($U$4:$U10)=AA$2),$S10,"")</f>
        <v/>
      </c>
      <c r="AB10" s="72" t="str">
        <f>IF(AND(ISNUMBER($S10),COUNT($U$4:$U10)=AB$2),$S10,"")</f>
        <v/>
      </c>
      <c r="AC10" s="72" t="str">
        <f>IF(AND(ISNUMBER($S10),COUNT($U$4:$U10)=AC$2),$S10,"")</f>
        <v/>
      </c>
      <c r="AD10" s="72" t="str">
        <f>IF(AND(ISNUMBER($S10),COUNT($U$4:$U10)=AD$2),$S10,"")</f>
        <v/>
      </c>
      <c r="AE10" s="72" t="str">
        <f>IF(AND(ISNUMBER($S10),COUNT($U$4:$U10)=AE$2),$S10,"")</f>
        <v/>
      </c>
      <c r="AF10" s="72" t="str">
        <f>IF(AND(ISNUMBER($S10),COUNT($U$4:$U10)=AF$2),$S10,"")</f>
        <v/>
      </c>
      <c r="AG10" s="72" t="str">
        <f>IF(AND(ISNUMBER($S10),COUNT($U$4:$U10)=AG$2),$S10,"")</f>
        <v/>
      </c>
      <c r="AH10" s="72" t="str">
        <f>IF(AND(ISNUMBER($S10),COUNT($U$4:$U10)=AH$2),$S10,"")</f>
        <v/>
      </c>
      <c r="AI10" s="72" t="str">
        <f>IF(AND(ISNUMBER($S10),COUNT($U$4:$U10)=AI$2),$S10,"")</f>
        <v/>
      </c>
      <c r="AJ10" s="51" t="e">
        <f>IFERROR(IF(COUNT($U$4:$U10)&lt;&gt;AJ$2,NA(),SLOPE(X$4:X$26,$R$4:$R$26)*($R10-COUNTIF(BH$4:BH10,"Hold"))+INTERCEPT(X$4:X$26,$R$4:$R$26)),NA())</f>
        <v>#N/A</v>
      </c>
      <c r="AK10" s="51" t="e">
        <f>IFERROR(IF(COUNT($U$4:$U10)&lt;&gt;AK$2,NA(),SLOPE(Y$4:Y$26,$R$4:$R$26)*($R10-COUNTIF(BI$4:BI10,"Hold"))+INTERCEPT(Y$4:Y$26,$R$4:$R$26)),NA())</f>
        <v>#N/A</v>
      </c>
      <c r="AL10" s="51" t="e">
        <f>IFERROR(IF(COUNT($U$4:$U10)&lt;&gt;AL$2,NA(),SLOPE(Z$4:Z$26,$R$4:$R$26)*($R10-COUNTIF(BJ$4:BJ10,"Hold"))+INTERCEPT(Z$4:Z$26,$R$4:$R$26)),NA())</f>
        <v>#N/A</v>
      </c>
      <c r="AM10" s="51" t="e">
        <f>IFERROR(IF(COUNT($U$4:$U10)&lt;&gt;AM$2,NA(),SLOPE(AA$4:AA$26,$R$4:$R$26)*($R10-COUNTIF(BK$4:BK10,"Hold"))+INTERCEPT(AA$4:AA$26,$R$4:$R$26)),NA())</f>
        <v>#N/A</v>
      </c>
      <c r="AN10" s="51" t="e">
        <f>IFERROR(IF(COUNT($U$4:$U10)&lt;&gt;AN$2,NA(),SLOPE(AB$4:AB$26,$R$4:$R$26)*($R10-COUNTIF(BL$4:BL10,"Hold"))+INTERCEPT(AB$4:AB$26,$R$4:$R$26)),NA())</f>
        <v>#N/A</v>
      </c>
      <c r="AO10" s="51" t="e">
        <f>IFERROR(IF(COUNT($U$4:$U10)&lt;&gt;AO$2,NA(),SLOPE(AC$4:AC$26,$R$4:$R$26)*($R10-COUNTIF(BM$4:BM10,"Hold"))+INTERCEPT(AC$4:AC$26,$R$4:$R$26)),NA())</f>
        <v>#N/A</v>
      </c>
      <c r="AP10" s="51" t="e">
        <f>IFERROR(IF(COUNT($U$4:$U10)&lt;&gt;AP$2,NA(),SLOPE(AD$4:AD$26,$R$4:$R$26)*($R10-COUNTIF(BN$4:BN10,"Hold"))+INTERCEPT(AD$4:AD$26,$R$4:$R$26)),NA())</f>
        <v>#N/A</v>
      </c>
      <c r="AQ10" s="51" t="e">
        <f>IFERROR(IF(COUNT($U$4:$U10)&lt;&gt;AQ$2,NA(),SLOPE(AE$4:AE$26,$R$4:$R$26)*($R10-COUNTIF(BO$4:BO10,"Hold"))+INTERCEPT(AE$4:AE$26,$R$4:$R$26)),NA())</f>
        <v>#N/A</v>
      </c>
      <c r="AR10" s="51" t="e">
        <f>IFERROR(IF(COUNT($U$4:$U10)&lt;&gt;AR$2,NA(),SLOPE(AF$4:AF$26,$R$4:$R$26)*($R10-COUNTIF(BP$4:BP10,"Hold"))+INTERCEPT(AF$4:AF$26,$R$4:$R$26)),NA())</f>
        <v>#N/A</v>
      </c>
      <c r="AS10" s="51" t="e">
        <f>IFERROR(IF(COUNT($U$4:$U10)&lt;&gt;AS$2,NA(),SLOPE(AG$4:AG$26,$R$4:$R$26)*($R10-COUNTIF(BQ$4:BQ10,"Hold"))+INTERCEPT(AG$4:AG$26,$R$4:$R$26)),NA())</f>
        <v>#N/A</v>
      </c>
      <c r="AT10" s="51" t="e">
        <f>IFERROR(IF(COUNT($U$4:$U10)&lt;&gt;AT$2,NA(),SLOPE(AH$4:AH$26,$R$4:$R$26)*($R10-COUNTIF(BR$4:BR10,"Hold"))+INTERCEPT(AH$4:AH$26,$R$4:$R$26)),NA())</f>
        <v>#N/A</v>
      </c>
      <c r="AU10" s="51" t="e">
        <f>IFERROR(IF(COUNT($U$4:$U10)&lt;&gt;AU$2,NA(),SLOPE(AI$4:AI$26,$R$4:$R$26)*($R10-COUNTIF(BS$4:BS10,"Hold"))+INTERCEPT(AI$4:AI$26,$R$4:$R$26)),NA())</f>
        <v>#N/A</v>
      </c>
      <c r="AV10" s="57" t="e">
        <f>IF(AND(ISNUMBER($U10),COUNT($U$4:$U10)=AV$2),$G10,IF($H10="Hold",AV9,IF(COUNT($U$4:$U10)=AV$2,$V10+AV9,NA())))</f>
        <v>#N/A</v>
      </c>
      <c r="AW10" s="57" t="e">
        <f>IF(AND(ISNUMBER($U10),COUNT($U$4:$U10)=AW$2),$G10,IF($H10="Hold",AW9,IF(COUNT($U$4:$U10)=AW$2,$V10+AW9,NA())))</f>
        <v>#N/A</v>
      </c>
      <c r="AX10" s="57" t="e">
        <f>IF(AND(ISNUMBER($U10),COUNT($U$4:$U10)=AX$2),$G10,IF($H10="Hold",AX9,IF(COUNT($U$4:$U10)=AX$2,$V10+AX9,NA())))</f>
        <v>#N/A</v>
      </c>
      <c r="AY10" s="57" t="e">
        <f>IF(AND(ISNUMBER($U10),COUNT($U$4:$U10)=AY$2),$G10,IF($H10="Hold",AY9,IF(COUNT($U$4:$U10)=AY$2,$V10+AY9,NA())))</f>
        <v>#N/A</v>
      </c>
      <c r="AZ10" s="57" t="e">
        <f>IF(AND(ISNUMBER($U10),COUNT($U$4:$U10)=AZ$2),$G10,IF($H10="Hold",AZ9,IF(COUNT($U$4:$U10)=AZ$2,$V10+AZ9,NA())))</f>
        <v>#N/A</v>
      </c>
      <c r="BA10" s="57" t="e">
        <f>IF(AND(ISNUMBER($U10),COUNT($U$4:$U10)=BA$2),$G10,IF($H10="Hold",BA9,IF(COUNT($U$4:$U10)=BA$2,$V10+BA9,NA())))</f>
        <v>#N/A</v>
      </c>
      <c r="BB10" s="57" t="e">
        <f>IF(AND(ISNUMBER($U10),COUNT($U$4:$U10)=BB$2),$G10,IF($H10="Hold",BB9,IF(COUNT($U$4:$U10)=BB$2,$V10+BB9,NA())))</f>
        <v>#N/A</v>
      </c>
      <c r="BC10" s="57" t="e">
        <f>IF(AND(ISNUMBER($U10),COUNT($U$4:$U10)=BC$2),$G10,IF($H10="Hold",BC9,IF(COUNT($U$4:$U10)=BC$2,$V10+BC9,NA())))</f>
        <v>#N/A</v>
      </c>
      <c r="BD10" s="57" t="e">
        <f>IF(AND(ISNUMBER($U10),COUNT($U$4:$U10)=BD$2),$G10,IF($H10="Hold",BD9,IF(COUNT($U$4:$U10)=BD$2,$V10+BD9,NA())))</f>
        <v>#N/A</v>
      </c>
      <c r="BE10" s="57" t="e">
        <f>IF(AND(ISNUMBER($U10),COUNT($U$4:$U10)=BE$2),$G10,IF($H10="Hold",BE9,IF(COUNT($U$4:$U10)=BE$2,$V10+BE9,NA())))</f>
        <v>#N/A</v>
      </c>
      <c r="BF10" s="57" t="e">
        <f>IF(AND(ISNUMBER($U10),COUNT($U$4:$U10)=BF$2),$G10,IF($H10="Hold",BF9,IF(COUNT($U$4:$U10)=BF$2,$V10+BF9,NA())))</f>
        <v>#N/A</v>
      </c>
      <c r="BG10" s="57" t="e">
        <f>IF(AND(ISNUMBER($U10),COUNT($U$4:$U10)=BG$2),$G10,IF($H10="Hold",BG9,IF(COUNT($U$4:$U10)=BG$2,$V10+BG9,NA())))</f>
        <v>#N/A</v>
      </c>
      <c r="BH10" s="55" t="e">
        <f>IF(AND(COUNT($U$4:$U10)=BH$2,$H10="Hold"),"Hold",NA())</f>
        <v>#N/A</v>
      </c>
      <c r="BI10" s="55" t="e">
        <f>IF(AND(COUNT($U$4:$U10)=BI$2,$H10="Hold"),"Hold",NA())</f>
        <v>#N/A</v>
      </c>
      <c r="BJ10" s="55" t="e">
        <f>IF(AND(COUNT($U$4:$U10)=BJ$2,$H10="Hold"),"Hold",NA())</f>
        <v>#N/A</v>
      </c>
      <c r="BK10" s="55" t="e">
        <f>IF(AND(COUNT($U$4:$U10)=BK$2,$H10="Hold"),"Hold",NA())</f>
        <v>#N/A</v>
      </c>
      <c r="BL10" s="55" t="e">
        <f>IF(AND(COUNT($U$4:$U10)=BL$2,$H10="Hold"),"Hold",NA())</f>
        <v>#N/A</v>
      </c>
      <c r="BM10" s="55" t="e">
        <f>IF(AND(COUNT($U$4:$U10)=BM$2,$H10="Hold"),"Hold",NA())</f>
        <v>#N/A</v>
      </c>
      <c r="BN10" s="55" t="e">
        <f>IF(AND(COUNT($U$4:$U10)=BN$2,$H10="Hold"),"Hold",NA())</f>
        <v>#N/A</v>
      </c>
      <c r="BO10" s="55" t="e">
        <f>IF(AND(COUNT($U$4:$U10)=BO$2,$H10="Hold"),"Hold",NA())</f>
        <v>#N/A</v>
      </c>
      <c r="BP10" s="55" t="e">
        <f>IF(AND(COUNT($U$4:$U10)=BP$2,$H10="Hold"),"Hold",NA())</f>
        <v>#N/A</v>
      </c>
      <c r="BQ10" s="55" t="e">
        <f>IF(AND(COUNT($U$4:$U10)=BQ$2,$H10="Hold"),"Hold",NA())</f>
        <v>#N/A</v>
      </c>
      <c r="BR10" s="55" t="e">
        <f>IF(AND(COUNT($U$4:$U10)=BR$2,$H10="Hold"),"Hold",NA())</f>
        <v>#N/A</v>
      </c>
      <c r="BS10" s="55" t="e">
        <f>IF(AND(COUNT($U$4:$U10)=BS$2,$H10="Hold"),"Hold",NA())</f>
        <v>#N/A</v>
      </c>
    </row>
    <row r="11" spans="1:73" s="96" customFormat="1" ht="18.75" customHeight="1" x14ac:dyDescent="0.25">
      <c r="B11" s="23"/>
      <c r="C11" s="95"/>
      <c r="D11" s="9">
        <f t="shared" si="2"/>
        <v>14</v>
      </c>
      <c r="E11" s="10">
        <f t="shared" si="3"/>
        <v>42688</v>
      </c>
      <c r="F11" s="5" t="str">
        <f>IFERROR(IF(COUNT(G$4:G11)=0,"",IF(H11="Hold",F10,IF(ISNUMBER(U11),G11,F10+V11))),"")</f>
        <v/>
      </c>
      <c r="G11" s="13"/>
      <c r="H11" s="27"/>
      <c r="I11" s="17"/>
      <c r="J11" s="93"/>
      <c r="K11" s="34"/>
      <c r="L11" s="146" t="s">
        <v>82</v>
      </c>
      <c r="M11" s="146"/>
      <c r="N11" s="146"/>
      <c r="O11" s="146"/>
      <c r="P11" s="37"/>
      <c r="R11" s="46">
        <v>8</v>
      </c>
      <c r="S11" s="47" t="e">
        <f t="shared" si="0"/>
        <v>#N/A</v>
      </c>
      <c r="T11" s="47"/>
      <c r="U11" s="52" t="str">
        <f>IF(H11="30 Mins",$N$19,IF(H11="45 Mins",$N$20,IF(H11="60 Mins",$N$21,IF(H11="Alt 1",$N$22,IF(H11="Alt 2",$N$23,IF(H11="Alt 3",$N$24,IF(H11="Alt 4",$N$25,IF(H11="Alt 5",#REF!,IF(H11="Change",V10,"")))))))))</f>
        <v/>
      </c>
      <c r="V11" s="53" t="e">
        <f>IF(COUNT(U$4:U11)=0,NA(),IF(ISNUMBER(U11),U11,V10))</f>
        <v>#N/A</v>
      </c>
      <c r="W11" s="48" t="e">
        <f t="shared" si="1"/>
        <v>#N/A</v>
      </c>
      <c r="X11" s="72" t="str">
        <f>IF(AND(ISNUMBER($S11),COUNT($U$4:$U11)=X$2),$S11,"")</f>
        <v/>
      </c>
      <c r="Y11" s="72" t="str">
        <f>IF(AND(ISNUMBER($S11),COUNT($U$4:$U11)=Y$2),$S11,"")</f>
        <v/>
      </c>
      <c r="Z11" s="72" t="str">
        <f>IF(AND(ISNUMBER($S11),COUNT($U$4:$U11)=Z$2),$S11,"")</f>
        <v/>
      </c>
      <c r="AA11" s="72" t="str">
        <f>IF(AND(ISNUMBER($S11),COUNT($U$4:$U11)=AA$2),$S11,"")</f>
        <v/>
      </c>
      <c r="AB11" s="72" t="str">
        <f>IF(AND(ISNUMBER($S11),COUNT($U$4:$U11)=AB$2),$S11,"")</f>
        <v/>
      </c>
      <c r="AC11" s="72" t="str">
        <f>IF(AND(ISNUMBER($S11),COUNT($U$4:$U11)=AC$2),$S11,"")</f>
        <v/>
      </c>
      <c r="AD11" s="72" t="str">
        <f>IF(AND(ISNUMBER($S11),COUNT($U$4:$U11)=AD$2),$S11,"")</f>
        <v/>
      </c>
      <c r="AE11" s="72" t="str">
        <f>IF(AND(ISNUMBER($S11),COUNT($U$4:$U11)=AE$2),$S11,"")</f>
        <v/>
      </c>
      <c r="AF11" s="72" t="str">
        <f>IF(AND(ISNUMBER($S11),COUNT($U$4:$U11)=AF$2),$S11,"")</f>
        <v/>
      </c>
      <c r="AG11" s="72" t="str">
        <f>IF(AND(ISNUMBER($S11),COUNT($U$4:$U11)=AG$2),$S11,"")</f>
        <v/>
      </c>
      <c r="AH11" s="72" t="str">
        <f>IF(AND(ISNUMBER($S11),COUNT($U$4:$U11)=AH$2),$S11,"")</f>
        <v/>
      </c>
      <c r="AI11" s="72" t="str">
        <f>IF(AND(ISNUMBER($S11),COUNT($U$4:$U11)=AI$2),$S11,"")</f>
        <v/>
      </c>
      <c r="AJ11" s="51" t="e">
        <f>IFERROR(IF(COUNT($U$4:$U11)&lt;&gt;AJ$2,NA(),SLOPE(X$4:X$26,$R$4:$R$26)*($R11-COUNTIF(BH$4:BH11,"Hold"))+INTERCEPT(X$4:X$26,$R$4:$R$26)),NA())</f>
        <v>#N/A</v>
      </c>
      <c r="AK11" s="51" t="e">
        <f>IFERROR(IF(COUNT($U$4:$U11)&lt;&gt;AK$2,NA(),SLOPE(Y$4:Y$26,$R$4:$R$26)*($R11-COUNTIF(BI$4:BI11,"Hold"))+INTERCEPT(Y$4:Y$26,$R$4:$R$26)),NA())</f>
        <v>#N/A</v>
      </c>
      <c r="AL11" s="51" t="e">
        <f>IFERROR(IF(COUNT($U$4:$U11)&lt;&gt;AL$2,NA(),SLOPE(Z$4:Z$26,$R$4:$R$26)*($R11-COUNTIF(BJ$4:BJ11,"Hold"))+INTERCEPT(Z$4:Z$26,$R$4:$R$26)),NA())</f>
        <v>#N/A</v>
      </c>
      <c r="AM11" s="51" t="e">
        <f>IFERROR(IF(COUNT($U$4:$U11)&lt;&gt;AM$2,NA(),SLOPE(AA$4:AA$26,$R$4:$R$26)*($R11-COUNTIF(BK$4:BK11,"Hold"))+INTERCEPT(AA$4:AA$26,$R$4:$R$26)),NA())</f>
        <v>#N/A</v>
      </c>
      <c r="AN11" s="51" t="e">
        <f>IFERROR(IF(COUNT($U$4:$U11)&lt;&gt;AN$2,NA(),SLOPE(AB$4:AB$26,$R$4:$R$26)*($R11-COUNTIF(BL$4:BL11,"Hold"))+INTERCEPT(AB$4:AB$26,$R$4:$R$26)),NA())</f>
        <v>#N/A</v>
      </c>
      <c r="AO11" s="51" t="e">
        <f>IFERROR(IF(COUNT($U$4:$U11)&lt;&gt;AO$2,NA(),SLOPE(AC$4:AC$26,$R$4:$R$26)*($R11-COUNTIF(BM$4:BM11,"Hold"))+INTERCEPT(AC$4:AC$26,$R$4:$R$26)),NA())</f>
        <v>#N/A</v>
      </c>
      <c r="AP11" s="51" t="e">
        <f>IFERROR(IF(COUNT($U$4:$U11)&lt;&gt;AP$2,NA(),SLOPE(AD$4:AD$26,$R$4:$R$26)*($R11-COUNTIF(BN$4:BN11,"Hold"))+INTERCEPT(AD$4:AD$26,$R$4:$R$26)),NA())</f>
        <v>#N/A</v>
      </c>
      <c r="AQ11" s="51" t="e">
        <f>IFERROR(IF(COUNT($U$4:$U11)&lt;&gt;AQ$2,NA(),SLOPE(AE$4:AE$26,$R$4:$R$26)*($R11-COUNTIF(BO$4:BO11,"Hold"))+INTERCEPT(AE$4:AE$26,$R$4:$R$26)),NA())</f>
        <v>#N/A</v>
      </c>
      <c r="AR11" s="51" t="e">
        <f>IFERROR(IF(COUNT($U$4:$U11)&lt;&gt;AR$2,NA(),SLOPE(AF$4:AF$26,$R$4:$R$26)*($R11-COUNTIF(BP$4:BP11,"Hold"))+INTERCEPT(AF$4:AF$26,$R$4:$R$26)),NA())</f>
        <v>#N/A</v>
      </c>
      <c r="AS11" s="51" t="e">
        <f>IFERROR(IF(COUNT($U$4:$U11)&lt;&gt;AS$2,NA(),SLOPE(AG$4:AG$26,$R$4:$R$26)*($R11-COUNTIF(BQ$4:BQ11,"Hold"))+INTERCEPT(AG$4:AG$26,$R$4:$R$26)),NA())</f>
        <v>#N/A</v>
      </c>
      <c r="AT11" s="51" t="e">
        <f>IFERROR(IF(COUNT($U$4:$U11)&lt;&gt;AT$2,NA(),SLOPE(AH$4:AH$26,$R$4:$R$26)*($R11-COUNTIF(BR$4:BR11,"Hold"))+INTERCEPT(AH$4:AH$26,$R$4:$R$26)),NA())</f>
        <v>#N/A</v>
      </c>
      <c r="AU11" s="51" t="e">
        <f>IFERROR(IF(COUNT($U$4:$U11)&lt;&gt;AU$2,NA(),SLOPE(AI$4:AI$26,$R$4:$R$26)*($R11-COUNTIF(BS$4:BS11,"Hold"))+INTERCEPT(AI$4:AI$26,$R$4:$R$26)),NA())</f>
        <v>#N/A</v>
      </c>
      <c r="AV11" s="57" t="e">
        <f>IF(AND(ISNUMBER($U11),COUNT($U$4:$U11)=AV$2),$G11,IF($H11="Hold",AV10,IF(COUNT($U$4:$U11)=AV$2,$V11+AV10,NA())))</f>
        <v>#N/A</v>
      </c>
      <c r="AW11" s="57" t="e">
        <f>IF(AND(ISNUMBER($U11),COUNT($U$4:$U11)=AW$2),$G11,IF($H11="Hold",AW10,IF(COUNT($U$4:$U11)=AW$2,$V11+AW10,NA())))</f>
        <v>#N/A</v>
      </c>
      <c r="AX11" s="57" t="e">
        <f>IF(AND(ISNUMBER($U11),COUNT($U$4:$U11)=AX$2),$G11,IF($H11="Hold",AX10,IF(COUNT($U$4:$U11)=AX$2,$V11+AX10,NA())))</f>
        <v>#N/A</v>
      </c>
      <c r="AY11" s="57" t="e">
        <f>IF(AND(ISNUMBER($U11),COUNT($U$4:$U11)=AY$2),$G11,IF($H11="Hold",AY10,IF(COUNT($U$4:$U11)=AY$2,$V11+AY10,NA())))</f>
        <v>#N/A</v>
      </c>
      <c r="AZ11" s="57" t="e">
        <f>IF(AND(ISNUMBER($U11),COUNT($U$4:$U11)=AZ$2),$G11,IF($H11="Hold",AZ10,IF(COUNT($U$4:$U11)=AZ$2,$V11+AZ10,NA())))</f>
        <v>#N/A</v>
      </c>
      <c r="BA11" s="57" t="e">
        <f>IF(AND(ISNUMBER($U11),COUNT($U$4:$U11)=BA$2),$G11,IF($H11="Hold",BA10,IF(COUNT($U$4:$U11)=BA$2,$V11+BA10,NA())))</f>
        <v>#N/A</v>
      </c>
      <c r="BB11" s="57" t="e">
        <f>IF(AND(ISNUMBER($U11),COUNT($U$4:$U11)=BB$2),$G11,IF($H11="Hold",BB10,IF(COUNT($U$4:$U11)=BB$2,$V11+BB10,NA())))</f>
        <v>#N/A</v>
      </c>
      <c r="BC11" s="57" t="e">
        <f>IF(AND(ISNUMBER($U11),COUNT($U$4:$U11)=BC$2),$G11,IF($H11="Hold",BC10,IF(COUNT($U$4:$U11)=BC$2,$V11+BC10,NA())))</f>
        <v>#N/A</v>
      </c>
      <c r="BD11" s="57" t="e">
        <f>IF(AND(ISNUMBER($U11),COUNT($U$4:$U11)=BD$2),$G11,IF($H11="Hold",BD10,IF(COUNT($U$4:$U11)=BD$2,$V11+BD10,NA())))</f>
        <v>#N/A</v>
      </c>
      <c r="BE11" s="57" t="e">
        <f>IF(AND(ISNUMBER($U11),COUNT($U$4:$U11)=BE$2),$G11,IF($H11="Hold",BE10,IF(COUNT($U$4:$U11)=BE$2,$V11+BE10,NA())))</f>
        <v>#N/A</v>
      </c>
      <c r="BF11" s="57" t="e">
        <f>IF(AND(ISNUMBER($U11),COUNT($U$4:$U11)=BF$2),$G11,IF($H11="Hold",BF10,IF(COUNT($U$4:$U11)=BF$2,$V11+BF10,NA())))</f>
        <v>#N/A</v>
      </c>
      <c r="BG11" s="57" t="e">
        <f>IF(AND(ISNUMBER($U11),COUNT($U$4:$U11)=BG$2),$G11,IF($H11="Hold",BG10,IF(COUNT($U$4:$U11)=BG$2,$V11+BG10,NA())))</f>
        <v>#N/A</v>
      </c>
      <c r="BH11" s="55" t="e">
        <f>IF(AND(COUNT($U$4:$U11)=BH$2,$H11="Hold"),"Hold",NA())</f>
        <v>#N/A</v>
      </c>
      <c r="BI11" s="55" t="e">
        <f>IF(AND(COUNT($U$4:$U11)=BI$2,$H11="Hold"),"Hold",NA())</f>
        <v>#N/A</v>
      </c>
      <c r="BJ11" s="55" t="e">
        <f>IF(AND(COUNT($U$4:$U11)=BJ$2,$H11="Hold"),"Hold",NA())</f>
        <v>#N/A</v>
      </c>
      <c r="BK11" s="55" t="e">
        <f>IF(AND(COUNT($U$4:$U11)=BK$2,$H11="Hold"),"Hold",NA())</f>
        <v>#N/A</v>
      </c>
      <c r="BL11" s="55" t="e">
        <f>IF(AND(COUNT($U$4:$U11)=BL$2,$H11="Hold"),"Hold",NA())</f>
        <v>#N/A</v>
      </c>
      <c r="BM11" s="55" t="e">
        <f>IF(AND(COUNT($U$4:$U11)=BM$2,$H11="Hold"),"Hold",NA())</f>
        <v>#N/A</v>
      </c>
      <c r="BN11" s="55" t="e">
        <f>IF(AND(COUNT($U$4:$U11)=BN$2,$H11="Hold"),"Hold",NA())</f>
        <v>#N/A</v>
      </c>
      <c r="BO11" s="55" t="e">
        <f>IF(AND(COUNT($U$4:$U11)=BO$2,$H11="Hold"),"Hold",NA())</f>
        <v>#N/A</v>
      </c>
      <c r="BP11" s="55" t="e">
        <f>IF(AND(COUNT($U$4:$U11)=BP$2,$H11="Hold"),"Hold",NA())</f>
        <v>#N/A</v>
      </c>
      <c r="BQ11" s="55" t="e">
        <f>IF(AND(COUNT($U$4:$U11)=BQ$2,$H11="Hold"),"Hold",NA())</f>
        <v>#N/A</v>
      </c>
      <c r="BR11" s="55" t="e">
        <f>IF(AND(COUNT($U$4:$U11)=BR$2,$H11="Hold"),"Hold",NA())</f>
        <v>#N/A</v>
      </c>
      <c r="BS11" s="55" t="e">
        <f>IF(AND(COUNT($U$4:$U11)=BS$2,$H11="Hold"),"Hold",NA())</f>
        <v>#N/A</v>
      </c>
    </row>
    <row r="12" spans="1:73" s="96" customFormat="1" ht="18.75" customHeight="1" x14ac:dyDescent="0.25">
      <c r="B12" s="23"/>
      <c r="C12" s="95"/>
      <c r="D12" s="9">
        <f t="shared" si="2"/>
        <v>16</v>
      </c>
      <c r="E12" s="10">
        <f t="shared" si="3"/>
        <v>42702</v>
      </c>
      <c r="F12" s="5" t="str">
        <f>IFERROR(IF(COUNT(G$4:G12)=0,"",IF(H12="Hold",F11,IF(ISNUMBER(U12),G12,F11+V12))),"")</f>
        <v/>
      </c>
      <c r="G12" s="13"/>
      <c r="H12" s="27"/>
      <c r="I12" s="17"/>
      <c r="J12" s="93"/>
      <c r="K12" s="34"/>
      <c r="L12" s="124"/>
      <c r="M12" s="124"/>
      <c r="N12" s="132" t="s">
        <v>83</v>
      </c>
      <c r="O12" s="132" t="s">
        <v>84</v>
      </c>
      <c r="P12" s="37"/>
      <c r="R12" s="46">
        <v>9</v>
      </c>
      <c r="S12" s="47" t="e">
        <f t="shared" si="0"/>
        <v>#N/A</v>
      </c>
      <c r="T12" s="47" t="str">
        <f>IF(ISNUMBER(N25),"Alt 4","")</f>
        <v/>
      </c>
      <c r="U12" s="52" t="str">
        <f>IF(H12="30 Mins",$N$19,IF(H12="45 Mins",$N$20,IF(H12="60 Mins",$N$21,IF(H12="Alt 1",$N$22,IF(H12="Alt 2",$N$23,IF(H12="Alt 3",$N$24,IF(H12="Alt 4",$N$25,IF(H12="Alt 5",#REF!,IF(H12="Change",V11,"")))))))))</f>
        <v/>
      </c>
      <c r="V12" s="53" t="e">
        <f>IF(COUNT(U$4:U12)=0,NA(),IF(ISNUMBER(U12),U12,V11))</f>
        <v>#N/A</v>
      </c>
      <c r="W12" s="48" t="e">
        <f t="shared" si="1"/>
        <v>#N/A</v>
      </c>
      <c r="X12" s="72" t="str">
        <f>IF(AND(ISNUMBER($S12),COUNT($U$4:$U12)=X$2),$S12,"")</f>
        <v/>
      </c>
      <c r="Y12" s="72" t="str">
        <f>IF(AND(ISNUMBER($S12),COUNT($U$4:$U12)=Y$2),$S12,"")</f>
        <v/>
      </c>
      <c r="Z12" s="72" t="str">
        <f>IF(AND(ISNUMBER($S12),COUNT($U$4:$U12)=Z$2),$S12,"")</f>
        <v/>
      </c>
      <c r="AA12" s="72" t="str">
        <f>IF(AND(ISNUMBER($S12),COUNT($U$4:$U12)=AA$2),$S12,"")</f>
        <v/>
      </c>
      <c r="AB12" s="72" t="str">
        <f>IF(AND(ISNUMBER($S12),COUNT($U$4:$U12)=AB$2),$S12,"")</f>
        <v/>
      </c>
      <c r="AC12" s="72" t="str">
        <f>IF(AND(ISNUMBER($S12),COUNT($U$4:$U12)=AC$2),$S12,"")</f>
        <v/>
      </c>
      <c r="AD12" s="72" t="str">
        <f>IF(AND(ISNUMBER($S12),COUNT($U$4:$U12)=AD$2),$S12,"")</f>
        <v/>
      </c>
      <c r="AE12" s="72" t="str">
        <f>IF(AND(ISNUMBER($S12),COUNT($U$4:$U12)=AE$2),$S12,"")</f>
        <v/>
      </c>
      <c r="AF12" s="72" t="str">
        <f>IF(AND(ISNUMBER($S12),COUNT($U$4:$U12)=AF$2),$S12,"")</f>
        <v/>
      </c>
      <c r="AG12" s="72" t="str">
        <f>IF(AND(ISNUMBER($S12),COUNT($U$4:$U12)=AG$2),$S12,"")</f>
        <v/>
      </c>
      <c r="AH12" s="72" t="str">
        <f>IF(AND(ISNUMBER($S12),COUNT($U$4:$U12)=AH$2),$S12,"")</f>
        <v/>
      </c>
      <c r="AI12" s="72" t="str">
        <f>IF(AND(ISNUMBER($S12),COUNT($U$4:$U12)=AI$2),$S12,"")</f>
        <v/>
      </c>
      <c r="AJ12" s="51" t="e">
        <f>IFERROR(IF(COUNT($U$4:$U12)&lt;&gt;AJ$2,NA(),SLOPE(X$4:X$26,$R$4:$R$26)*($R12-COUNTIF(BH$4:BH12,"Hold"))+INTERCEPT(X$4:X$26,$R$4:$R$26)),NA())</f>
        <v>#N/A</v>
      </c>
      <c r="AK12" s="51" t="e">
        <f>IFERROR(IF(COUNT($U$4:$U12)&lt;&gt;AK$2,NA(),SLOPE(Y$4:Y$26,$R$4:$R$26)*($R12-COUNTIF(BI$4:BI12,"Hold"))+INTERCEPT(Y$4:Y$26,$R$4:$R$26)),NA())</f>
        <v>#N/A</v>
      </c>
      <c r="AL12" s="51" t="e">
        <f>IFERROR(IF(COUNT($U$4:$U12)&lt;&gt;AL$2,NA(),SLOPE(Z$4:Z$26,$R$4:$R$26)*($R12-COUNTIF(BJ$4:BJ12,"Hold"))+INTERCEPT(Z$4:Z$26,$R$4:$R$26)),NA())</f>
        <v>#N/A</v>
      </c>
      <c r="AM12" s="51" t="e">
        <f>IFERROR(IF(COUNT($U$4:$U12)&lt;&gt;AM$2,NA(),SLOPE(AA$4:AA$26,$R$4:$R$26)*($R12-COUNTIF(BK$4:BK12,"Hold"))+INTERCEPT(AA$4:AA$26,$R$4:$R$26)),NA())</f>
        <v>#N/A</v>
      </c>
      <c r="AN12" s="51" t="e">
        <f>IFERROR(IF(COUNT($U$4:$U12)&lt;&gt;AN$2,NA(),SLOPE(AB$4:AB$26,$R$4:$R$26)*($R12-COUNTIF(BL$4:BL12,"Hold"))+INTERCEPT(AB$4:AB$26,$R$4:$R$26)),NA())</f>
        <v>#N/A</v>
      </c>
      <c r="AO12" s="51" t="e">
        <f>IFERROR(IF(COUNT($U$4:$U12)&lt;&gt;AO$2,NA(),SLOPE(AC$4:AC$26,$R$4:$R$26)*($R12-COUNTIF(BM$4:BM12,"Hold"))+INTERCEPT(AC$4:AC$26,$R$4:$R$26)),NA())</f>
        <v>#N/A</v>
      </c>
      <c r="AP12" s="51" t="e">
        <f>IFERROR(IF(COUNT($U$4:$U12)&lt;&gt;AP$2,NA(),SLOPE(AD$4:AD$26,$R$4:$R$26)*($R12-COUNTIF(BN$4:BN12,"Hold"))+INTERCEPT(AD$4:AD$26,$R$4:$R$26)),NA())</f>
        <v>#N/A</v>
      </c>
      <c r="AQ12" s="51" t="e">
        <f>IFERROR(IF(COUNT($U$4:$U12)&lt;&gt;AQ$2,NA(),SLOPE(AE$4:AE$26,$R$4:$R$26)*($R12-COUNTIF(BO$4:BO12,"Hold"))+INTERCEPT(AE$4:AE$26,$R$4:$R$26)),NA())</f>
        <v>#N/A</v>
      </c>
      <c r="AR12" s="51" t="e">
        <f>IFERROR(IF(COUNT($U$4:$U12)&lt;&gt;AR$2,NA(),SLOPE(AF$4:AF$26,$R$4:$R$26)*($R12-COUNTIF(BP$4:BP12,"Hold"))+INTERCEPT(AF$4:AF$26,$R$4:$R$26)),NA())</f>
        <v>#N/A</v>
      </c>
      <c r="AS12" s="51" t="e">
        <f>IFERROR(IF(COUNT($U$4:$U12)&lt;&gt;AS$2,NA(),SLOPE(AG$4:AG$26,$R$4:$R$26)*($R12-COUNTIF(BQ$4:BQ12,"Hold"))+INTERCEPT(AG$4:AG$26,$R$4:$R$26)),NA())</f>
        <v>#N/A</v>
      </c>
      <c r="AT12" s="51" t="e">
        <f>IFERROR(IF(COUNT($U$4:$U12)&lt;&gt;AT$2,NA(),SLOPE(AH$4:AH$26,$R$4:$R$26)*($R12-COUNTIF(BR$4:BR12,"Hold"))+INTERCEPT(AH$4:AH$26,$R$4:$R$26)),NA())</f>
        <v>#N/A</v>
      </c>
      <c r="AU12" s="51" t="e">
        <f>IFERROR(IF(COUNT($U$4:$U12)&lt;&gt;AU$2,NA(),SLOPE(AI$4:AI$26,$R$4:$R$26)*($R12-COUNTIF(BS$4:BS12,"Hold"))+INTERCEPT(AI$4:AI$26,$R$4:$R$26)),NA())</f>
        <v>#N/A</v>
      </c>
      <c r="AV12" s="57" t="e">
        <f>IF(AND(ISNUMBER($U12),COUNT($U$4:$U12)=AV$2),$G12,IF($H12="Hold",AV11,IF(COUNT($U$4:$U12)=AV$2,$V12+AV11,NA())))</f>
        <v>#N/A</v>
      </c>
      <c r="AW12" s="57" t="e">
        <f>IF(AND(ISNUMBER($U12),COUNT($U$4:$U12)=AW$2),$G12,IF($H12="Hold",AW11,IF(COUNT($U$4:$U12)=AW$2,$V12+AW11,NA())))</f>
        <v>#N/A</v>
      </c>
      <c r="AX12" s="57" t="e">
        <f>IF(AND(ISNUMBER($U12),COUNT($U$4:$U12)=AX$2),$G12,IF($H12="Hold",AX11,IF(COUNT($U$4:$U12)=AX$2,$V12+AX11,NA())))</f>
        <v>#N/A</v>
      </c>
      <c r="AY12" s="57" t="e">
        <f>IF(AND(ISNUMBER($U12),COUNT($U$4:$U12)=AY$2),$G12,IF($H12="Hold",AY11,IF(COUNT($U$4:$U12)=AY$2,$V12+AY11,NA())))</f>
        <v>#N/A</v>
      </c>
      <c r="AZ12" s="57" t="e">
        <f>IF(AND(ISNUMBER($U12),COUNT($U$4:$U12)=AZ$2),$G12,IF($H12="Hold",AZ11,IF(COUNT($U$4:$U12)=AZ$2,$V12+AZ11,NA())))</f>
        <v>#N/A</v>
      </c>
      <c r="BA12" s="57" t="e">
        <f>IF(AND(ISNUMBER($U12),COUNT($U$4:$U12)=BA$2),$G12,IF($H12="Hold",BA11,IF(COUNT($U$4:$U12)=BA$2,$V12+BA11,NA())))</f>
        <v>#N/A</v>
      </c>
      <c r="BB12" s="57" t="e">
        <f>IF(AND(ISNUMBER($U12),COUNT($U$4:$U12)=BB$2),$G12,IF($H12="Hold",BB11,IF(COUNT($U$4:$U12)=BB$2,$V12+BB11,NA())))</f>
        <v>#N/A</v>
      </c>
      <c r="BC12" s="57" t="e">
        <f>IF(AND(ISNUMBER($U12),COUNT($U$4:$U12)=BC$2),$G12,IF($H12="Hold",BC11,IF(COUNT($U$4:$U12)=BC$2,$V12+BC11,NA())))</f>
        <v>#N/A</v>
      </c>
      <c r="BD12" s="57" t="e">
        <f>IF(AND(ISNUMBER($U12),COUNT($U$4:$U12)=BD$2),$G12,IF($H12="Hold",BD11,IF(COUNT($U$4:$U12)=BD$2,$V12+BD11,NA())))</f>
        <v>#N/A</v>
      </c>
      <c r="BE12" s="57" t="e">
        <f>IF(AND(ISNUMBER($U12),COUNT($U$4:$U12)=BE$2),$G12,IF($H12="Hold",BE11,IF(COUNT($U$4:$U12)=BE$2,$V12+BE11,NA())))</f>
        <v>#N/A</v>
      </c>
      <c r="BF12" s="57" t="e">
        <f>IF(AND(ISNUMBER($U12),COUNT($U$4:$U12)=BF$2),$G12,IF($H12="Hold",BF11,IF(COUNT($U$4:$U12)=BF$2,$V12+BF11,NA())))</f>
        <v>#N/A</v>
      </c>
      <c r="BG12" s="57" t="e">
        <f>IF(AND(ISNUMBER($U12),COUNT($U$4:$U12)=BG$2),$G12,IF($H12="Hold",BG11,IF(COUNT($U$4:$U12)=BG$2,$V12+BG11,NA())))</f>
        <v>#N/A</v>
      </c>
      <c r="BH12" s="55" t="e">
        <f>IF(AND(COUNT($U$4:$U12)=BH$2,$H12="Hold"),"Hold",NA())</f>
        <v>#N/A</v>
      </c>
      <c r="BI12" s="55" t="e">
        <f>IF(AND(COUNT($U$4:$U12)=BI$2,$H12="Hold"),"Hold",NA())</f>
        <v>#N/A</v>
      </c>
      <c r="BJ12" s="55" t="e">
        <f>IF(AND(COUNT($U$4:$U12)=BJ$2,$H12="Hold"),"Hold",NA())</f>
        <v>#N/A</v>
      </c>
      <c r="BK12" s="55" t="e">
        <f>IF(AND(COUNT($U$4:$U12)=BK$2,$H12="Hold"),"Hold",NA())</f>
        <v>#N/A</v>
      </c>
      <c r="BL12" s="55" t="e">
        <f>IF(AND(COUNT($U$4:$U12)=BL$2,$H12="Hold"),"Hold",NA())</f>
        <v>#N/A</v>
      </c>
      <c r="BM12" s="55" t="e">
        <f>IF(AND(COUNT($U$4:$U12)=BM$2,$H12="Hold"),"Hold",NA())</f>
        <v>#N/A</v>
      </c>
      <c r="BN12" s="55" t="e">
        <f>IF(AND(COUNT($U$4:$U12)=BN$2,$H12="Hold"),"Hold",NA())</f>
        <v>#N/A</v>
      </c>
      <c r="BO12" s="55" t="e">
        <f>IF(AND(COUNT($U$4:$U12)=BO$2,$H12="Hold"),"Hold",NA())</f>
        <v>#N/A</v>
      </c>
      <c r="BP12" s="55" t="e">
        <f>IF(AND(COUNT($U$4:$U12)=BP$2,$H12="Hold"),"Hold",NA())</f>
        <v>#N/A</v>
      </c>
      <c r="BQ12" s="55" t="e">
        <f>IF(AND(COUNT($U$4:$U12)=BQ$2,$H12="Hold"),"Hold",NA())</f>
        <v>#N/A</v>
      </c>
      <c r="BR12" s="55" t="e">
        <f>IF(AND(COUNT($U$4:$U12)=BR$2,$H12="Hold"),"Hold",NA())</f>
        <v>#N/A</v>
      </c>
      <c r="BS12" s="55" t="e">
        <f>IF(AND(COUNT($U$4:$U12)=BS$2,$H12="Hold"),"Hold",NA())</f>
        <v>#N/A</v>
      </c>
    </row>
    <row r="13" spans="1:73" s="96" customFormat="1" ht="18.75" customHeight="1" thickBot="1" x14ac:dyDescent="0.3">
      <c r="B13" s="23"/>
      <c r="C13" s="95"/>
      <c r="D13" s="9">
        <f t="shared" si="2"/>
        <v>18</v>
      </c>
      <c r="E13" s="10">
        <f t="shared" si="3"/>
        <v>42716</v>
      </c>
      <c r="F13" s="5" t="str">
        <f>IFERROR(IF(COUNT(G$4:G13)=0,"",IF(H13="Hold",F12,IF(ISNUMBER(U13),G13,F12+V13))),"")</f>
        <v/>
      </c>
      <c r="G13" s="13"/>
      <c r="H13" s="27"/>
      <c r="I13" s="17"/>
      <c r="J13" s="93"/>
      <c r="K13" s="34"/>
      <c r="L13" s="148" t="s">
        <v>57</v>
      </c>
      <c r="M13" s="148"/>
      <c r="N13" s="134"/>
      <c r="O13" s="135"/>
      <c r="P13" s="37"/>
      <c r="R13" s="46">
        <v>10</v>
      </c>
      <c r="S13" s="47" t="e">
        <f t="shared" si="0"/>
        <v>#N/A</v>
      </c>
      <c r="T13" s="47" t="str">
        <f>IF(ISNUMBER(#REF!),"Alt 5","")</f>
        <v/>
      </c>
      <c r="U13" s="52" t="str">
        <f>IF(H13="30 Mins",$N$19,IF(H13="45 Mins",$N$20,IF(H13="60 Mins",$N$21,IF(H13="Alt 1",$N$22,IF(H13="Alt 2",$N$23,IF(H13="Alt 3",$N$24,IF(H13="Alt 4",$N$25,IF(H13="Alt 5",#REF!,IF(H13="Change",V12,"")))))))))</f>
        <v/>
      </c>
      <c r="V13" s="53" t="e">
        <f>IF(COUNT(U$4:U13)=0,NA(),IF(ISNUMBER(U13),U13,V12))</f>
        <v>#N/A</v>
      </c>
      <c r="W13" s="48" t="e">
        <f t="shared" si="1"/>
        <v>#N/A</v>
      </c>
      <c r="X13" s="72" t="str">
        <f>IF(AND(ISNUMBER($S13),COUNT($U$4:$U13)=X$2),$S13,"")</f>
        <v/>
      </c>
      <c r="Y13" s="72" t="str">
        <f>IF(AND(ISNUMBER($S13),COUNT($U$4:$U13)=Y$2),$S13,"")</f>
        <v/>
      </c>
      <c r="Z13" s="72" t="str">
        <f>IF(AND(ISNUMBER($S13),COUNT($U$4:$U13)=Z$2),$S13,"")</f>
        <v/>
      </c>
      <c r="AA13" s="72" t="str">
        <f>IF(AND(ISNUMBER($S13),COUNT($U$4:$U13)=AA$2),$S13,"")</f>
        <v/>
      </c>
      <c r="AB13" s="72" t="str">
        <f>IF(AND(ISNUMBER($S13),COUNT($U$4:$U13)=AB$2),$S13,"")</f>
        <v/>
      </c>
      <c r="AC13" s="72" t="str">
        <f>IF(AND(ISNUMBER($S13),COUNT($U$4:$U13)=AC$2),$S13,"")</f>
        <v/>
      </c>
      <c r="AD13" s="72" t="str">
        <f>IF(AND(ISNUMBER($S13),COUNT($U$4:$U13)=AD$2),$S13,"")</f>
        <v/>
      </c>
      <c r="AE13" s="72" t="str">
        <f>IF(AND(ISNUMBER($S13),COUNT($U$4:$U13)=AE$2),$S13,"")</f>
        <v/>
      </c>
      <c r="AF13" s="72" t="str">
        <f>IF(AND(ISNUMBER($S13),COUNT($U$4:$U13)=AF$2),$S13,"")</f>
        <v/>
      </c>
      <c r="AG13" s="72" t="str">
        <f>IF(AND(ISNUMBER($S13),COUNT($U$4:$U13)=AG$2),$S13,"")</f>
        <v/>
      </c>
      <c r="AH13" s="72" t="str">
        <f>IF(AND(ISNUMBER($S13),COUNT($U$4:$U13)=AH$2),$S13,"")</f>
        <v/>
      </c>
      <c r="AI13" s="72" t="str">
        <f>IF(AND(ISNUMBER($S13),COUNT($U$4:$U13)=AI$2),$S13,"")</f>
        <v/>
      </c>
      <c r="AJ13" s="51" t="e">
        <f>IFERROR(IF(COUNT($U$4:$U13)&lt;&gt;AJ$2,NA(),SLOPE(X$4:X$26,$R$4:$R$26)*($R13-COUNTIF(BH$4:BH13,"Hold"))+INTERCEPT(X$4:X$26,$R$4:$R$26)),NA())</f>
        <v>#N/A</v>
      </c>
      <c r="AK13" s="51" t="e">
        <f>IFERROR(IF(COUNT($U$4:$U13)&lt;&gt;AK$2,NA(),SLOPE(Y$4:Y$26,$R$4:$R$26)*($R13-COUNTIF(BI$4:BI13,"Hold"))+INTERCEPT(Y$4:Y$26,$R$4:$R$26)),NA())</f>
        <v>#N/A</v>
      </c>
      <c r="AL13" s="51" t="e">
        <f>IFERROR(IF(COUNT($U$4:$U13)&lt;&gt;AL$2,NA(),SLOPE(Z$4:Z$26,$R$4:$R$26)*($R13-COUNTIF(BJ$4:BJ13,"Hold"))+INTERCEPT(Z$4:Z$26,$R$4:$R$26)),NA())</f>
        <v>#N/A</v>
      </c>
      <c r="AM13" s="51" t="e">
        <f>IFERROR(IF(COUNT($U$4:$U13)&lt;&gt;AM$2,NA(),SLOPE(AA$4:AA$26,$R$4:$R$26)*($R13-COUNTIF(BK$4:BK13,"Hold"))+INTERCEPT(AA$4:AA$26,$R$4:$R$26)),NA())</f>
        <v>#N/A</v>
      </c>
      <c r="AN13" s="51" t="e">
        <f>IFERROR(IF(COUNT($U$4:$U13)&lt;&gt;AN$2,NA(),SLOPE(AB$4:AB$26,$R$4:$R$26)*($R13-COUNTIF(BL$4:BL13,"Hold"))+INTERCEPT(AB$4:AB$26,$R$4:$R$26)),NA())</f>
        <v>#N/A</v>
      </c>
      <c r="AO13" s="51" t="e">
        <f>IFERROR(IF(COUNT($U$4:$U13)&lt;&gt;AO$2,NA(),SLOPE(AC$4:AC$26,$R$4:$R$26)*($R13-COUNTIF(BM$4:BM13,"Hold"))+INTERCEPT(AC$4:AC$26,$R$4:$R$26)),NA())</f>
        <v>#N/A</v>
      </c>
      <c r="AP13" s="51" t="e">
        <f>IFERROR(IF(COUNT($U$4:$U13)&lt;&gt;AP$2,NA(),SLOPE(AD$4:AD$26,$R$4:$R$26)*($R13-COUNTIF(BN$4:BN13,"Hold"))+INTERCEPT(AD$4:AD$26,$R$4:$R$26)),NA())</f>
        <v>#N/A</v>
      </c>
      <c r="AQ13" s="51" t="e">
        <f>IFERROR(IF(COUNT($U$4:$U13)&lt;&gt;AQ$2,NA(),SLOPE(AE$4:AE$26,$R$4:$R$26)*($R13-COUNTIF(BO$4:BO13,"Hold"))+INTERCEPT(AE$4:AE$26,$R$4:$R$26)),NA())</f>
        <v>#N/A</v>
      </c>
      <c r="AR13" s="51" t="e">
        <f>IFERROR(IF(COUNT($U$4:$U13)&lt;&gt;AR$2,NA(),SLOPE(AF$4:AF$26,$R$4:$R$26)*($R13-COUNTIF(BP$4:BP13,"Hold"))+INTERCEPT(AF$4:AF$26,$R$4:$R$26)),NA())</f>
        <v>#N/A</v>
      </c>
      <c r="AS13" s="51" t="e">
        <f>IFERROR(IF(COUNT($U$4:$U13)&lt;&gt;AS$2,NA(),SLOPE(AG$4:AG$26,$R$4:$R$26)*($R13-COUNTIF(BQ$4:BQ13,"Hold"))+INTERCEPT(AG$4:AG$26,$R$4:$R$26)),NA())</f>
        <v>#N/A</v>
      </c>
      <c r="AT13" s="51" t="e">
        <f>IFERROR(IF(COUNT($U$4:$U13)&lt;&gt;AT$2,NA(),SLOPE(AH$4:AH$26,$R$4:$R$26)*($R13-COUNTIF(BR$4:BR13,"Hold"))+INTERCEPT(AH$4:AH$26,$R$4:$R$26)),NA())</f>
        <v>#N/A</v>
      </c>
      <c r="AU13" s="51" t="e">
        <f>IFERROR(IF(COUNT($U$4:$U13)&lt;&gt;AU$2,NA(),SLOPE(AI$4:AI$26,$R$4:$R$26)*($R13-COUNTIF(BS$4:BS13,"Hold"))+INTERCEPT(AI$4:AI$26,$R$4:$R$26)),NA())</f>
        <v>#N/A</v>
      </c>
      <c r="AV13" s="57" t="e">
        <f>IF(AND(ISNUMBER($U13),COUNT($U$4:$U13)=AV$2),$G13,IF($H13="Hold",AV12,IF(COUNT($U$4:$U13)=AV$2,$V13+AV12,NA())))</f>
        <v>#N/A</v>
      </c>
      <c r="AW13" s="57" t="e">
        <f>IF(AND(ISNUMBER($U13),COUNT($U$4:$U13)=AW$2),$G13,IF($H13="Hold",AW12,IF(COUNT($U$4:$U13)=AW$2,$V13+AW12,NA())))</f>
        <v>#N/A</v>
      </c>
      <c r="AX13" s="57" t="e">
        <f>IF(AND(ISNUMBER($U13),COUNT($U$4:$U13)=AX$2),$G13,IF($H13="Hold",AX12,IF(COUNT($U$4:$U13)=AX$2,$V13+AX12,NA())))</f>
        <v>#N/A</v>
      </c>
      <c r="AY13" s="57" t="e">
        <f>IF(AND(ISNUMBER($U13),COUNT($U$4:$U13)=AY$2),$G13,IF($H13="Hold",AY12,IF(COUNT($U$4:$U13)=AY$2,$V13+AY12,NA())))</f>
        <v>#N/A</v>
      </c>
      <c r="AZ13" s="57" t="e">
        <f>IF(AND(ISNUMBER($U13),COUNT($U$4:$U13)=AZ$2),$G13,IF($H13="Hold",AZ12,IF(COUNT($U$4:$U13)=AZ$2,$V13+AZ12,NA())))</f>
        <v>#N/A</v>
      </c>
      <c r="BA13" s="57" t="e">
        <f>IF(AND(ISNUMBER($U13),COUNT($U$4:$U13)=BA$2),$G13,IF($H13="Hold",BA12,IF(COUNT($U$4:$U13)=BA$2,$V13+BA12,NA())))</f>
        <v>#N/A</v>
      </c>
      <c r="BB13" s="57" t="e">
        <f>IF(AND(ISNUMBER($U13),COUNT($U$4:$U13)=BB$2),$G13,IF($H13="Hold",BB12,IF(COUNT($U$4:$U13)=BB$2,$V13+BB12,NA())))</f>
        <v>#N/A</v>
      </c>
      <c r="BC13" s="57" t="e">
        <f>IF(AND(ISNUMBER($U13),COUNT($U$4:$U13)=BC$2),$G13,IF($H13="Hold",BC12,IF(COUNT($U$4:$U13)=BC$2,$V13+BC12,NA())))</f>
        <v>#N/A</v>
      </c>
      <c r="BD13" s="57" t="e">
        <f>IF(AND(ISNUMBER($U13),COUNT($U$4:$U13)=BD$2),$G13,IF($H13="Hold",BD12,IF(COUNT($U$4:$U13)=BD$2,$V13+BD12,NA())))</f>
        <v>#N/A</v>
      </c>
      <c r="BE13" s="57" t="e">
        <f>IF(AND(ISNUMBER($U13),COUNT($U$4:$U13)=BE$2),$G13,IF($H13="Hold",BE12,IF(COUNT($U$4:$U13)=BE$2,$V13+BE12,NA())))</f>
        <v>#N/A</v>
      </c>
      <c r="BF13" s="57" t="e">
        <f>IF(AND(ISNUMBER($U13),COUNT($U$4:$U13)=BF$2),$G13,IF($H13="Hold",BF12,IF(COUNT($U$4:$U13)=BF$2,$V13+BF12,NA())))</f>
        <v>#N/A</v>
      </c>
      <c r="BG13" s="57" t="e">
        <f>IF(AND(ISNUMBER($U13),COUNT($U$4:$U13)=BG$2),$G13,IF($H13="Hold",BG12,IF(COUNT($U$4:$U13)=BG$2,$V13+BG12,NA())))</f>
        <v>#N/A</v>
      </c>
      <c r="BH13" s="55" t="e">
        <f>IF(AND(COUNT($U$4:$U13)=BH$2,$H13="Hold"),"Hold",NA())</f>
        <v>#N/A</v>
      </c>
      <c r="BI13" s="55" t="e">
        <f>IF(AND(COUNT($U$4:$U13)=BI$2,$H13="Hold"),"Hold",NA())</f>
        <v>#N/A</v>
      </c>
      <c r="BJ13" s="55" t="e">
        <f>IF(AND(COUNT($U$4:$U13)=BJ$2,$H13="Hold"),"Hold",NA())</f>
        <v>#N/A</v>
      </c>
      <c r="BK13" s="55" t="e">
        <f>IF(AND(COUNT($U$4:$U13)=BK$2,$H13="Hold"),"Hold",NA())</f>
        <v>#N/A</v>
      </c>
      <c r="BL13" s="55" t="e">
        <f>IF(AND(COUNT($U$4:$U13)=BL$2,$H13="Hold"),"Hold",NA())</f>
        <v>#N/A</v>
      </c>
      <c r="BM13" s="55" t="e">
        <f>IF(AND(COUNT($U$4:$U13)=BM$2,$H13="Hold"),"Hold",NA())</f>
        <v>#N/A</v>
      </c>
      <c r="BN13" s="55" t="e">
        <f>IF(AND(COUNT($U$4:$U13)=BN$2,$H13="Hold"),"Hold",NA())</f>
        <v>#N/A</v>
      </c>
      <c r="BO13" s="55" t="e">
        <f>IF(AND(COUNT($U$4:$U13)=BO$2,$H13="Hold"),"Hold",NA())</f>
        <v>#N/A</v>
      </c>
      <c r="BP13" s="55" t="e">
        <f>IF(AND(COUNT($U$4:$U13)=BP$2,$H13="Hold"),"Hold",NA())</f>
        <v>#N/A</v>
      </c>
      <c r="BQ13" s="55" t="e">
        <f>IF(AND(COUNT($U$4:$U13)=BQ$2,$H13="Hold"),"Hold",NA())</f>
        <v>#N/A</v>
      </c>
      <c r="BR13" s="55" t="e">
        <f>IF(AND(COUNT($U$4:$U13)=BR$2,$H13="Hold"),"Hold",NA())</f>
        <v>#N/A</v>
      </c>
      <c r="BS13" s="55" t="e">
        <f>IF(AND(COUNT($U$4:$U13)=BS$2,$H13="Hold"),"Hold",NA())</f>
        <v>#N/A</v>
      </c>
    </row>
    <row r="14" spans="1:73" s="96" customFormat="1" ht="18.75" customHeight="1" thickTop="1" thickBot="1" x14ac:dyDescent="0.3">
      <c r="B14" s="23"/>
      <c r="C14" s="95"/>
      <c r="D14" s="9">
        <f t="shared" si="2"/>
        <v>20</v>
      </c>
      <c r="E14" s="10">
        <f t="shared" si="3"/>
        <v>42730</v>
      </c>
      <c r="F14" s="5" t="str">
        <f>IFERROR(IF(COUNT(G$4:G14)=0,"",IF(H14="Hold",F13,IF(ISNUMBER(U14),G14,F13+V14))),"")</f>
        <v/>
      </c>
      <c r="G14" s="13"/>
      <c r="H14" s="27"/>
      <c r="I14" s="17"/>
      <c r="J14" s="93"/>
      <c r="K14" s="34"/>
      <c r="L14" s="148" t="s">
        <v>58</v>
      </c>
      <c r="M14" s="148"/>
      <c r="N14" s="136"/>
      <c r="O14" s="137"/>
      <c r="P14" s="37"/>
      <c r="R14" s="46">
        <v>11</v>
      </c>
      <c r="S14" s="47" t="e">
        <f t="shared" si="0"/>
        <v>#N/A</v>
      </c>
      <c r="T14" s="47"/>
      <c r="U14" s="52" t="str">
        <f>IF(H14="30 Mins",$N$19,IF(H14="45 Mins",$N$20,IF(H14="60 Mins",$N$21,IF(H14="Alt 1",$N$22,IF(H14="Alt 2",$N$23,IF(H14="Alt 3",$N$24,IF(H14="Alt 4",$N$25,IF(H14="Alt 5",#REF!,IF(H14="Change",V13,"")))))))))</f>
        <v/>
      </c>
      <c r="V14" s="53" t="e">
        <f>IF(COUNT(U$4:U14)=0,NA(),IF(ISNUMBER(U14),U14,V13))</f>
        <v>#N/A</v>
      </c>
      <c r="W14" s="48" t="e">
        <f t="shared" si="1"/>
        <v>#N/A</v>
      </c>
      <c r="X14" s="72" t="str">
        <f>IF(AND(ISNUMBER($S14),COUNT($U$4:$U14)=X$2),$S14,"")</f>
        <v/>
      </c>
      <c r="Y14" s="72" t="str">
        <f>IF(AND(ISNUMBER($S14),COUNT($U$4:$U14)=Y$2),$S14,"")</f>
        <v/>
      </c>
      <c r="Z14" s="72" t="str">
        <f>IF(AND(ISNUMBER($S14),COUNT($U$4:$U14)=Z$2),$S14,"")</f>
        <v/>
      </c>
      <c r="AA14" s="72" t="str">
        <f>IF(AND(ISNUMBER($S14),COUNT($U$4:$U14)=AA$2),$S14,"")</f>
        <v/>
      </c>
      <c r="AB14" s="72" t="str">
        <f>IF(AND(ISNUMBER($S14),COUNT($U$4:$U14)=AB$2),$S14,"")</f>
        <v/>
      </c>
      <c r="AC14" s="72" t="str">
        <f>IF(AND(ISNUMBER($S14),COUNT($U$4:$U14)=AC$2),$S14,"")</f>
        <v/>
      </c>
      <c r="AD14" s="72" t="str">
        <f>IF(AND(ISNUMBER($S14),COUNT($U$4:$U14)=AD$2),$S14,"")</f>
        <v/>
      </c>
      <c r="AE14" s="72" t="str">
        <f>IF(AND(ISNUMBER($S14),COUNT($U$4:$U14)=AE$2),$S14,"")</f>
        <v/>
      </c>
      <c r="AF14" s="72" t="str">
        <f>IF(AND(ISNUMBER($S14),COUNT($U$4:$U14)=AF$2),$S14,"")</f>
        <v/>
      </c>
      <c r="AG14" s="72" t="str">
        <f>IF(AND(ISNUMBER($S14),COUNT($U$4:$U14)=AG$2),$S14,"")</f>
        <v/>
      </c>
      <c r="AH14" s="72" t="str">
        <f>IF(AND(ISNUMBER($S14),COUNT($U$4:$U14)=AH$2),$S14,"")</f>
        <v/>
      </c>
      <c r="AI14" s="72" t="str">
        <f>IF(AND(ISNUMBER($S14),COUNT($U$4:$U14)=AI$2),$S14,"")</f>
        <v/>
      </c>
      <c r="AJ14" s="51" t="e">
        <f>IFERROR(IF(COUNT($U$4:$U14)&lt;&gt;AJ$2,NA(),SLOPE(X$4:X$26,$R$4:$R$26)*($R14-COUNTIF(BH$4:BH14,"Hold"))+INTERCEPT(X$4:X$26,$R$4:$R$26)),NA())</f>
        <v>#N/A</v>
      </c>
      <c r="AK14" s="51" t="e">
        <f>IFERROR(IF(COUNT($U$4:$U14)&lt;&gt;AK$2,NA(),SLOPE(Y$4:Y$26,$R$4:$R$26)*($R14-COUNTIF(BI$4:BI14,"Hold"))+INTERCEPT(Y$4:Y$26,$R$4:$R$26)),NA())</f>
        <v>#N/A</v>
      </c>
      <c r="AL14" s="51" t="e">
        <f>IFERROR(IF(COUNT($U$4:$U14)&lt;&gt;AL$2,NA(),SLOPE(Z$4:Z$26,$R$4:$R$26)*($R14-COUNTIF(BJ$4:BJ14,"Hold"))+INTERCEPT(Z$4:Z$26,$R$4:$R$26)),NA())</f>
        <v>#N/A</v>
      </c>
      <c r="AM14" s="51" t="e">
        <f>IFERROR(IF(COUNT($U$4:$U14)&lt;&gt;AM$2,NA(),SLOPE(AA$4:AA$26,$R$4:$R$26)*($R14-COUNTIF(BK$4:BK14,"Hold"))+INTERCEPT(AA$4:AA$26,$R$4:$R$26)),NA())</f>
        <v>#N/A</v>
      </c>
      <c r="AN14" s="51" t="e">
        <f>IFERROR(IF(COUNT($U$4:$U14)&lt;&gt;AN$2,NA(),SLOPE(AB$4:AB$26,$R$4:$R$26)*($R14-COUNTIF(BL$4:BL14,"Hold"))+INTERCEPT(AB$4:AB$26,$R$4:$R$26)),NA())</f>
        <v>#N/A</v>
      </c>
      <c r="AO14" s="51" t="e">
        <f>IFERROR(IF(COUNT($U$4:$U14)&lt;&gt;AO$2,NA(),SLOPE(AC$4:AC$26,$R$4:$R$26)*($R14-COUNTIF(BM$4:BM14,"Hold"))+INTERCEPT(AC$4:AC$26,$R$4:$R$26)),NA())</f>
        <v>#N/A</v>
      </c>
      <c r="AP14" s="51" t="e">
        <f>IFERROR(IF(COUNT($U$4:$U14)&lt;&gt;AP$2,NA(),SLOPE(AD$4:AD$26,$R$4:$R$26)*($R14-COUNTIF(BN$4:BN14,"Hold"))+INTERCEPT(AD$4:AD$26,$R$4:$R$26)),NA())</f>
        <v>#N/A</v>
      </c>
      <c r="AQ14" s="51" t="e">
        <f>IFERROR(IF(COUNT($U$4:$U14)&lt;&gt;AQ$2,NA(),SLOPE(AE$4:AE$26,$R$4:$R$26)*($R14-COUNTIF(BO$4:BO14,"Hold"))+INTERCEPT(AE$4:AE$26,$R$4:$R$26)),NA())</f>
        <v>#N/A</v>
      </c>
      <c r="AR14" s="51" t="e">
        <f>IFERROR(IF(COUNT($U$4:$U14)&lt;&gt;AR$2,NA(),SLOPE(AF$4:AF$26,$R$4:$R$26)*($R14-COUNTIF(BP$4:BP14,"Hold"))+INTERCEPT(AF$4:AF$26,$R$4:$R$26)),NA())</f>
        <v>#N/A</v>
      </c>
      <c r="AS14" s="51" t="e">
        <f>IFERROR(IF(COUNT($U$4:$U14)&lt;&gt;AS$2,NA(),SLOPE(AG$4:AG$26,$R$4:$R$26)*($R14-COUNTIF(BQ$4:BQ14,"Hold"))+INTERCEPT(AG$4:AG$26,$R$4:$R$26)),NA())</f>
        <v>#N/A</v>
      </c>
      <c r="AT14" s="51" t="e">
        <f>IFERROR(IF(COUNT($U$4:$U14)&lt;&gt;AT$2,NA(),SLOPE(AH$4:AH$26,$R$4:$R$26)*($R14-COUNTIF(BR$4:BR14,"Hold"))+INTERCEPT(AH$4:AH$26,$R$4:$R$26)),NA())</f>
        <v>#N/A</v>
      </c>
      <c r="AU14" s="51" t="e">
        <f>IFERROR(IF(COUNT($U$4:$U14)&lt;&gt;AU$2,NA(),SLOPE(AI$4:AI$26,$R$4:$R$26)*($R14-COUNTIF(BS$4:BS14,"Hold"))+INTERCEPT(AI$4:AI$26,$R$4:$R$26)),NA())</f>
        <v>#N/A</v>
      </c>
      <c r="AV14" s="57" t="e">
        <f>IF(AND(ISNUMBER($U14),COUNT($U$4:$U14)=AV$2),$G14,IF($H14="Hold",AV13,IF(COUNT($U$4:$U14)=AV$2,$V14+AV13,NA())))</f>
        <v>#N/A</v>
      </c>
      <c r="AW14" s="57" t="e">
        <f>IF(AND(ISNUMBER($U14),COUNT($U$4:$U14)=AW$2),$G14,IF($H14="Hold",AW13,IF(COUNT($U$4:$U14)=AW$2,$V14+AW13,NA())))</f>
        <v>#N/A</v>
      </c>
      <c r="AX14" s="57" t="e">
        <f>IF(AND(ISNUMBER($U14),COUNT($U$4:$U14)=AX$2),$G14,IF($H14="Hold",AX13,IF(COUNT($U$4:$U14)=AX$2,$V14+AX13,NA())))</f>
        <v>#N/A</v>
      </c>
      <c r="AY14" s="57" t="e">
        <f>IF(AND(ISNUMBER($U14),COUNT($U$4:$U14)=AY$2),$G14,IF($H14="Hold",AY13,IF(COUNT($U$4:$U14)=AY$2,$V14+AY13,NA())))</f>
        <v>#N/A</v>
      </c>
      <c r="AZ14" s="57" t="e">
        <f>IF(AND(ISNUMBER($U14),COUNT($U$4:$U14)=AZ$2),$G14,IF($H14="Hold",AZ13,IF(COUNT($U$4:$U14)=AZ$2,$V14+AZ13,NA())))</f>
        <v>#N/A</v>
      </c>
      <c r="BA14" s="57" t="e">
        <f>IF(AND(ISNUMBER($U14),COUNT($U$4:$U14)=BA$2),$G14,IF($H14="Hold",BA13,IF(COUNT($U$4:$U14)=BA$2,$V14+BA13,NA())))</f>
        <v>#N/A</v>
      </c>
      <c r="BB14" s="57" t="e">
        <f>IF(AND(ISNUMBER($U14),COUNT($U$4:$U14)=BB$2),$G14,IF($H14="Hold",BB13,IF(COUNT($U$4:$U14)=BB$2,$V14+BB13,NA())))</f>
        <v>#N/A</v>
      </c>
      <c r="BC14" s="57" t="e">
        <f>IF(AND(ISNUMBER($U14),COUNT($U$4:$U14)=BC$2),$G14,IF($H14="Hold",BC13,IF(COUNT($U$4:$U14)=BC$2,$V14+BC13,NA())))</f>
        <v>#N/A</v>
      </c>
      <c r="BD14" s="57" t="e">
        <f>IF(AND(ISNUMBER($U14),COUNT($U$4:$U14)=BD$2),$G14,IF($H14="Hold",BD13,IF(COUNT($U$4:$U14)=BD$2,$V14+BD13,NA())))</f>
        <v>#N/A</v>
      </c>
      <c r="BE14" s="57" t="e">
        <f>IF(AND(ISNUMBER($U14),COUNT($U$4:$U14)=BE$2),$G14,IF($H14="Hold",BE13,IF(COUNT($U$4:$U14)=BE$2,$V14+BE13,NA())))</f>
        <v>#N/A</v>
      </c>
      <c r="BF14" s="57" t="e">
        <f>IF(AND(ISNUMBER($U14),COUNT($U$4:$U14)=BF$2),$G14,IF($H14="Hold",BF13,IF(COUNT($U$4:$U14)=BF$2,$V14+BF13,NA())))</f>
        <v>#N/A</v>
      </c>
      <c r="BG14" s="57" t="e">
        <f>IF(AND(ISNUMBER($U14),COUNT($U$4:$U14)=BG$2),$G14,IF($H14="Hold",BG13,IF(COUNT($U$4:$U14)=BG$2,$V14+BG13,NA())))</f>
        <v>#N/A</v>
      </c>
      <c r="BH14" s="55" t="e">
        <f>IF(AND(COUNT($U$4:$U14)=BH$2,$H14="Hold"),"Hold",NA())</f>
        <v>#N/A</v>
      </c>
      <c r="BI14" s="55" t="e">
        <f>IF(AND(COUNT($U$4:$U14)=BI$2,$H14="Hold"),"Hold",NA())</f>
        <v>#N/A</v>
      </c>
      <c r="BJ14" s="55" t="e">
        <f>IF(AND(COUNT($U$4:$U14)=BJ$2,$H14="Hold"),"Hold",NA())</f>
        <v>#N/A</v>
      </c>
      <c r="BK14" s="55" t="e">
        <f>IF(AND(COUNT($U$4:$U14)=BK$2,$H14="Hold"),"Hold",NA())</f>
        <v>#N/A</v>
      </c>
      <c r="BL14" s="55" t="e">
        <f>IF(AND(COUNT($U$4:$U14)=BL$2,$H14="Hold"),"Hold",NA())</f>
        <v>#N/A</v>
      </c>
      <c r="BM14" s="55" t="e">
        <f>IF(AND(COUNT($U$4:$U14)=BM$2,$H14="Hold"),"Hold",NA())</f>
        <v>#N/A</v>
      </c>
      <c r="BN14" s="55" t="e">
        <f>IF(AND(COUNT($U$4:$U14)=BN$2,$H14="Hold"),"Hold",NA())</f>
        <v>#N/A</v>
      </c>
      <c r="BO14" s="55" t="e">
        <f>IF(AND(COUNT($U$4:$U14)=BO$2,$H14="Hold"),"Hold",NA())</f>
        <v>#N/A</v>
      </c>
      <c r="BP14" s="55" t="e">
        <f>IF(AND(COUNT($U$4:$U14)=BP$2,$H14="Hold"),"Hold",NA())</f>
        <v>#N/A</v>
      </c>
      <c r="BQ14" s="55" t="e">
        <f>IF(AND(COUNT($U$4:$U14)=BQ$2,$H14="Hold"),"Hold",NA())</f>
        <v>#N/A</v>
      </c>
      <c r="BR14" s="55" t="e">
        <f>IF(AND(COUNT($U$4:$U14)=BR$2,$H14="Hold"),"Hold",NA())</f>
        <v>#N/A</v>
      </c>
      <c r="BS14" s="55" t="e">
        <f>IF(AND(COUNT($U$4:$U14)=BS$2,$H14="Hold"),"Hold",NA())</f>
        <v>#N/A</v>
      </c>
    </row>
    <row r="15" spans="1:73" s="96" customFormat="1" ht="18.75" customHeight="1" thickTop="1" thickBot="1" x14ac:dyDescent="0.3">
      <c r="B15" s="23"/>
      <c r="C15" s="95"/>
      <c r="D15" s="9">
        <f t="shared" si="2"/>
        <v>22</v>
      </c>
      <c r="E15" s="10">
        <f t="shared" si="3"/>
        <v>42744</v>
      </c>
      <c r="F15" s="5" t="str">
        <f>IFERROR(IF(COUNT(G$4:G15)=0,"",IF(H15="Hold",F14,IF(ISNUMBER(U15),G15,F14+V15))),"")</f>
        <v/>
      </c>
      <c r="G15" s="13"/>
      <c r="H15" s="27"/>
      <c r="I15" s="17"/>
      <c r="J15" s="93"/>
      <c r="K15" s="34"/>
      <c r="L15" s="148" t="s">
        <v>59</v>
      </c>
      <c r="M15" s="148"/>
      <c r="N15" s="136"/>
      <c r="O15" s="137"/>
      <c r="P15" s="37"/>
      <c r="R15" s="46">
        <v>12</v>
      </c>
      <c r="S15" s="47" t="e">
        <f t="shared" si="0"/>
        <v>#N/A</v>
      </c>
      <c r="T15" s="47"/>
      <c r="U15" s="52" t="str">
        <f>IF(H15="30 Mins",$N$19,IF(H15="45 Mins",$N$20,IF(H15="60 Mins",$N$21,IF(H15="Alt 1",$N$22,IF(H15="Alt 2",$N$23,IF(H15="Alt 3",$N$24,IF(H15="Alt 4",$N$25,IF(H15="Alt 5",#REF!,IF(H15="Change",V14,"")))))))))</f>
        <v/>
      </c>
      <c r="V15" s="53" t="e">
        <f>IF(COUNT(U$4:U15)=0,NA(),IF(ISNUMBER(U15),U15,V14))</f>
        <v>#N/A</v>
      </c>
      <c r="W15" s="48" t="e">
        <f t="shared" si="1"/>
        <v>#N/A</v>
      </c>
      <c r="X15" s="72" t="str">
        <f>IF(AND(ISNUMBER($S15),COUNT($U$4:$U15)=X$2),$S15,"")</f>
        <v/>
      </c>
      <c r="Y15" s="72" t="str">
        <f>IF(AND(ISNUMBER($S15),COUNT($U$4:$U15)=Y$2),$S15,"")</f>
        <v/>
      </c>
      <c r="Z15" s="72" t="str">
        <f>IF(AND(ISNUMBER($S15),COUNT($U$4:$U15)=Z$2),$S15,"")</f>
        <v/>
      </c>
      <c r="AA15" s="72" t="str">
        <f>IF(AND(ISNUMBER($S15),COUNT($U$4:$U15)=AA$2),$S15,"")</f>
        <v/>
      </c>
      <c r="AB15" s="72" t="str">
        <f>IF(AND(ISNUMBER($S15),COUNT($U$4:$U15)=AB$2),$S15,"")</f>
        <v/>
      </c>
      <c r="AC15" s="72" t="str">
        <f>IF(AND(ISNUMBER($S15),COUNT($U$4:$U15)=AC$2),$S15,"")</f>
        <v/>
      </c>
      <c r="AD15" s="72" t="str">
        <f>IF(AND(ISNUMBER($S15),COUNT($U$4:$U15)=AD$2),$S15,"")</f>
        <v/>
      </c>
      <c r="AE15" s="72" t="str">
        <f>IF(AND(ISNUMBER($S15),COUNT($U$4:$U15)=AE$2),$S15,"")</f>
        <v/>
      </c>
      <c r="AF15" s="72" t="str">
        <f>IF(AND(ISNUMBER($S15),COUNT($U$4:$U15)=AF$2),$S15,"")</f>
        <v/>
      </c>
      <c r="AG15" s="72" t="str">
        <f>IF(AND(ISNUMBER($S15),COUNT($U$4:$U15)=AG$2),$S15,"")</f>
        <v/>
      </c>
      <c r="AH15" s="72" t="str">
        <f>IF(AND(ISNUMBER($S15),COUNT($U$4:$U15)=AH$2),$S15,"")</f>
        <v/>
      </c>
      <c r="AI15" s="72" t="str">
        <f>IF(AND(ISNUMBER($S15),COUNT($U$4:$U15)=AI$2),$S15,"")</f>
        <v/>
      </c>
      <c r="AJ15" s="51" t="e">
        <f>IFERROR(IF(COUNT($U$4:$U15)&lt;&gt;AJ$2,NA(),SLOPE(X$4:X$26,$R$4:$R$26)*($R15-COUNTIF(BH$4:BH15,"Hold"))+INTERCEPT(X$4:X$26,$R$4:$R$26)),NA())</f>
        <v>#N/A</v>
      </c>
      <c r="AK15" s="51" t="e">
        <f>IFERROR(IF(COUNT($U$4:$U15)&lt;&gt;AK$2,NA(),SLOPE(Y$4:Y$26,$R$4:$R$26)*($R15-COUNTIF(BI$4:BI15,"Hold"))+INTERCEPT(Y$4:Y$26,$R$4:$R$26)),NA())</f>
        <v>#N/A</v>
      </c>
      <c r="AL15" s="51" t="e">
        <f>IFERROR(IF(COUNT($U$4:$U15)&lt;&gt;AL$2,NA(),SLOPE(Z$4:Z$26,$R$4:$R$26)*($R15-COUNTIF(BJ$4:BJ15,"Hold"))+INTERCEPT(Z$4:Z$26,$R$4:$R$26)),NA())</f>
        <v>#N/A</v>
      </c>
      <c r="AM15" s="51" t="e">
        <f>IFERROR(IF(COUNT($U$4:$U15)&lt;&gt;AM$2,NA(),SLOPE(AA$4:AA$26,$R$4:$R$26)*($R15-COUNTIF(BK$4:BK15,"Hold"))+INTERCEPT(AA$4:AA$26,$R$4:$R$26)),NA())</f>
        <v>#N/A</v>
      </c>
      <c r="AN15" s="51" t="e">
        <f>IFERROR(IF(COUNT($U$4:$U15)&lt;&gt;AN$2,NA(),SLOPE(AB$4:AB$26,$R$4:$R$26)*($R15-COUNTIF(BL$4:BL15,"Hold"))+INTERCEPT(AB$4:AB$26,$R$4:$R$26)),NA())</f>
        <v>#N/A</v>
      </c>
      <c r="AO15" s="51" t="e">
        <f>IFERROR(IF(COUNT($U$4:$U15)&lt;&gt;AO$2,NA(),SLOPE(AC$4:AC$26,$R$4:$R$26)*($R15-COUNTIF(BM$4:BM15,"Hold"))+INTERCEPT(AC$4:AC$26,$R$4:$R$26)),NA())</f>
        <v>#N/A</v>
      </c>
      <c r="AP15" s="51" t="e">
        <f>IFERROR(IF(COUNT($U$4:$U15)&lt;&gt;AP$2,NA(),SLOPE(AD$4:AD$26,$R$4:$R$26)*($R15-COUNTIF(BN$4:BN15,"Hold"))+INTERCEPT(AD$4:AD$26,$R$4:$R$26)),NA())</f>
        <v>#N/A</v>
      </c>
      <c r="AQ15" s="51" t="e">
        <f>IFERROR(IF(COUNT($U$4:$U15)&lt;&gt;AQ$2,NA(),SLOPE(AE$4:AE$26,$R$4:$R$26)*($R15-COUNTIF(BO$4:BO15,"Hold"))+INTERCEPT(AE$4:AE$26,$R$4:$R$26)),NA())</f>
        <v>#N/A</v>
      </c>
      <c r="AR15" s="51" t="e">
        <f>IFERROR(IF(COUNT($U$4:$U15)&lt;&gt;AR$2,NA(),SLOPE(AF$4:AF$26,$R$4:$R$26)*($R15-COUNTIF(BP$4:BP15,"Hold"))+INTERCEPT(AF$4:AF$26,$R$4:$R$26)),NA())</f>
        <v>#N/A</v>
      </c>
      <c r="AS15" s="51" t="e">
        <f>IFERROR(IF(COUNT($U$4:$U15)&lt;&gt;AS$2,NA(),SLOPE(AG$4:AG$26,$R$4:$R$26)*($R15-COUNTIF(BQ$4:BQ15,"Hold"))+INTERCEPT(AG$4:AG$26,$R$4:$R$26)),NA())</f>
        <v>#N/A</v>
      </c>
      <c r="AT15" s="51" t="e">
        <f>IFERROR(IF(COUNT($U$4:$U15)&lt;&gt;AT$2,NA(),SLOPE(AH$4:AH$26,$R$4:$R$26)*($R15-COUNTIF(BR$4:BR15,"Hold"))+INTERCEPT(AH$4:AH$26,$R$4:$R$26)),NA())</f>
        <v>#N/A</v>
      </c>
      <c r="AU15" s="51" t="e">
        <f>IFERROR(IF(COUNT($U$4:$U15)&lt;&gt;AU$2,NA(),SLOPE(AI$4:AI$26,$R$4:$R$26)*($R15-COUNTIF(BS$4:BS15,"Hold"))+INTERCEPT(AI$4:AI$26,$R$4:$R$26)),NA())</f>
        <v>#N/A</v>
      </c>
      <c r="AV15" s="57" t="e">
        <f>IF(AND(ISNUMBER($U15),COUNT($U$4:$U15)=AV$2),$G15,IF($H15="Hold",AV14,IF(COUNT($U$4:$U15)=AV$2,$V15+AV14,NA())))</f>
        <v>#N/A</v>
      </c>
      <c r="AW15" s="57" t="e">
        <f>IF(AND(ISNUMBER($U15),COUNT($U$4:$U15)=AW$2),$G15,IF($H15="Hold",AW14,IF(COUNT($U$4:$U15)=AW$2,$V15+AW14,NA())))</f>
        <v>#N/A</v>
      </c>
      <c r="AX15" s="57" t="e">
        <f>IF(AND(ISNUMBER($U15),COUNT($U$4:$U15)=AX$2),$G15,IF($H15="Hold",AX14,IF(COUNT($U$4:$U15)=AX$2,$V15+AX14,NA())))</f>
        <v>#N/A</v>
      </c>
      <c r="AY15" s="57" t="e">
        <f>IF(AND(ISNUMBER($U15),COUNT($U$4:$U15)=AY$2),$G15,IF($H15="Hold",AY14,IF(COUNT($U$4:$U15)=AY$2,$V15+AY14,NA())))</f>
        <v>#N/A</v>
      </c>
      <c r="AZ15" s="57" t="e">
        <f>IF(AND(ISNUMBER($U15),COUNT($U$4:$U15)=AZ$2),$G15,IF($H15="Hold",AZ14,IF(COUNT($U$4:$U15)=AZ$2,$V15+AZ14,NA())))</f>
        <v>#N/A</v>
      </c>
      <c r="BA15" s="57" t="e">
        <f>IF(AND(ISNUMBER($U15),COUNT($U$4:$U15)=BA$2),$G15,IF($H15="Hold",BA14,IF(COUNT($U$4:$U15)=BA$2,$V15+BA14,NA())))</f>
        <v>#N/A</v>
      </c>
      <c r="BB15" s="57" t="e">
        <f>IF(AND(ISNUMBER($U15),COUNT($U$4:$U15)=BB$2),$G15,IF($H15="Hold",BB14,IF(COUNT($U$4:$U15)=BB$2,$V15+BB14,NA())))</f>
        <v>#N/A</v>
      </c>
      <c r="BC15" s="57" t="e">
        <f>IF(AND(ISNUMBER($U15),COUNT($U$4:$U15)=BC$2),$G15,IF($H15="Hold",BC14,IF(COUNT($U$4:$U15)=BC$2,$V15+BC14,NA())))</f>
        <v>#N/A</v>
      </c>
      <c r="BD15" s="57" t="e">
        <f>IF(AND(ISNUMBER($U15),COUNT($U$4:$U15)=BD$2),$G15,IF($H15="Hold",BD14,IF(COUNT($U$4:$U15)=BD$2,$V15+BD14,NA())))</f>
        <v>#N/A</v>
      </c>
      <c r="BE15" s="57" t="e">
        <f>IF(AND(ISNUMBER($U15),COUNT($U$4:$U15)=BE$2),$G15,IF($H15="Hold",BE14,IF(COUNT($U$4:$U15)=BE$2,$V15+BE14,NA())))</f>
        <v>#N/A</v>
      </c>
      <c r="BF15" s="57" t="e">
        <f>IF(AND(ISNUMBER($U15),COUNT($U$4:$U15)=BF$2),$G15,IF($H15="Hold",BF14,IF(COUNT($U$4:$U15)=BF$2,$V15+BF14,NA())))</f>
        <v>#N/A</v>
      </c>
      <c r="BG15" s="57" t="e">
        <f>IF(AND(ISNUMBER($U15),COUNT($U$4:$U15)=BG$2),$G15,IF($H15="Hold",BG14,IF(COUNT($U$4:$U15)=BG$2,$V15+BG14,NA())))</f>
        <v>#N/A</v>
      </c>
      <c r="BH15" s="55" t="e">
        <f>IF(AND(COUNT($U$4:$U15)=BH$2,$H15="Hold"),"Hold",NA())</f>
        <v>#N/A</v>
      </c>
      <c r="BI15" s="55" t="e">
        <f>IF(AND(COUNT($U$4:$U15)=BI$2,$H15="Hold"),"Hold",NA())</f>
        <v>#N/A</v>
      </c>
      <c r="BJ15" s="55" t="e">
        <f>IF(AND(COUNT($U$4:$U15)=BJ$2,$H15="Hold"),"Hold",NA())</f>
        <v>#N/A</v>
      </c>
      <c r="BK15" s="55" t="e">
        <f>IF(AND(COUNT($U$4:$U15)=BK$2,$H15="Hold"),"Hold",NA())</f>
        <v>#N/A</v>
      </c>
      <c r="BL15" s="55" t="e">
        <f>IF(AND(COUNT($U$4:$U15)=BL$2,$H15="Hold"),"Hold",NA())</f>
        <v>#N/A</v>
      </c>
      <c r="BM15" s="55" t="e">
        <f>IF(AND(COUNT($U$4:$U15)=BM$2,$H15="Hold"),"Hold",NA())</f>
        <v>#N/A</v>
      </c>
      <c r="BN15" s="55" t="e">
        <f>IF(AND(COUNT($U$4:$U15)=BN$2,$H15="Hold"),"Hold",NA())</f>
        <v>#N/A</v>
      </c>
      <c r="BO15" s="55" t="e">
        <f>IF(AND(COUNT($U$4:$U15)=BO$2,$H15="Hold"),"Hold",NA())</f>
        <v>#N/A</v>
      </c>
      <c r="BP15" s="55" t="e">
        <f>IF(AND(COUNT($U$4:$U15)=BP$2,$H15="Hold"),"Hold",NA())</f>
        <v>#N/A</v>
      </c>
      <c r="BQ15" s="55" t="e">
        <f>IF(AND(COUNT($U$4:$U15)=BQ$2,$H15="Hold"),"Hold",NA())</f>
        <v>#N/A</v>
      </c>
      <c r="BR15" s="55" t="e">
        <f>IF(AND(COUNT($U$4:$U15)=BR$2,$H15="Hold"),"Hold",NA())</f>
        <v>#N/A</v>
      </c>
      <c r="BS15" s="55" t="e">
        <f>IF(AND(COUNT($U$4:$U15)=BS$2,$H15="Hold"),"Hold",NA())</f>
        <v>#N/A</v>
      </c>
    </row>
    <row r="16" spans="1:73" s="96" customFormat="1" ht="18.75" customHeight="1" thickTop="1" x14ac:dyDescent="0.25">
      <c r="B16" s="23"/>
      <c r="C16" s="95"/>
      <c r="D16" s="9">
        <f t="shared" si="2"/>
        <v>24</v>
      </c>
      <c r="E16" s="10">
        <f t="shared" si="3"/>
        <v>42758</v>
      </c>
      <c r="F16" s="5" t="str">
        <f>IFERROR(IF(COUNT(G$4:G16)=0,"",IF(H16="Hold",F15,IF(ISNUMBER(U16),G16,F15+V16))),"")</f>
        <v/>
      </c>
      <c r="G16" s="13"/>
      <c r="H16" s="27"/>
      <c r="I16" s="17"/>
      <c r="J16" s="93"/>
      <c r="K16" s="34"/>
      <c r="L16" s="148" t="s">
        <v>60</v>
      </c>
      <c r="M16" s="148"/>
      <c r="N16" s="138"/>
      <c r="O16" s="139"/>
      <c r="P16" s="37"/>
      <c r="R16" s="46">
        <v>13</v>
      </c>
      <c r="S16" s="47" t="e">
        <f t="shared" si="0"/>
        <v>#N/A</v>
      </c>
      <c r="T16" s="47"/>
      <c r="U16" s="52" t="str">
        <f>IF(H16="30 Mins",$N$19,IF(H16="45 Mins",$N$20,IF(H16="60 Mins",$N$21,IF(H16="Alt 1",$N$22,IF(H16="Alt 2",$N$23,IF(H16="Alt 3",$N$24,IF(H16="Alt 4",$N$25,IF(H16="Alt 5",#REF!,IF(H16="Change",V15,"")))))))))</f>
        <v/>
      </c>
      <c r="V16" s="53" t="e">
        <f>IF(COUNT(U$4:U16)=0,NA(),IF(ISNUMBER(U16),U16,V15))</f>
        <v>#N/A</v>
      </c>
      <c r="W16" s="48" t="e">
        <f t="shared" si="1"/>
        <v>#N/A</v>
      </c>
      <c r="X16" s="72" t="str">
        <f>IF(AND(ISNUMBER($S16),COUNT($U$4:$U16)=X$2),$S16,"")</f>
        <v/>
      </c>
      <c r="Y16" s="72" t="str">
        <f>IF(AND(ISNUMBER($S16),COUNT($U$4:$U16)=Y$2),$S16,"")</f>
        <v/>
      </c>
      <c r="Z16" s="72" t="str">
        <f>IF(AND(ISNUMBER($S16),COUNT($U$4:$U16)=Z$2),$S16,"")</f>
        <v/>
      </c>
      <c r="AA16" s="72" t="str">
        <f>IF(AND(ISNUMBER($S16),COUNT($U$4:$U16)=AA$2),$S16,"")</f>
        <v/>
      </c>
      <c r="AB16" s="72" t="str">
        <f>IF(AND(ISNUMBER($S16),COUNT($U$4:$U16)=AB$2),$S16,"")</f>
        <v/>
      </c>
      <c r="AC16" s="72" t="str">
        <f>IF(AND(ISNUMBER($S16),COUNT($U$4:$U16)=AC$2),$S16,"")</f>
        <v/>
      </c>
      <c r="AD16" s="72" t="str">
        <f>IF(AND(ISNUMBER($S16),COUNT($U$4:$U16)=AD$2),$S16,"")</f>
        <v/>
      </c>
      <c r="AE16" s="72" t="str">
        <f>IF(AND(ISNUMBER($S16),COUNT($U$4:$U16)=AE$2),$S16,"")</f>
        <v/>
      </c>
      <c r="AF16" s="72" t="str">
        <f>IF(AND(ISNUMBER($S16),COUNT($U$4:$U16)=AF$2),$S16,"")</f>
        <v/>
      </c>
      <c r="AG16" s="72" t="str">
        <f>IF(AND(ISNUMBER($S16),COUNT($U$4:$U16)=AG$2),$S16,"")</f>
        <v/>
      </c>
      <c r="AH16" s="72" t="str">
        <f>IF(AND(ISNUMBER($S16),COUNT($U$4:$U16)=AH$2),$S16,"")</f>
        <v/>
      </c>
      <c r="AI16" s="72" t="str">
        <f>IF(AND(ISNUMBER($S16),COUNT($U$4:$U16)=AI$2),$S16,"")</f>
        <v/>
      </c>
      <c r="AJ16" s="51" t="e">
        <f>IFERROR(IF(COUNT($U$4:$U16)&lt;&gt;AJ$2,NA(),SLOPE(X$4:X$26,$R$4:$R$26)*($R16-COUNTIF(BH$4:BH16,"Hold"))+INTERCEPT(X$4:X$26,$R$4:$R$26)),NA())</f>
        <v>#N/A</v>
      </c>
      <c r="AK16" s="51" t="e">
        <f>IFERROR(IF(COUNT($U$4:$U16)&lt;&gt;AK$2,NA(),SLOPE(Y$4:Y$26,$R$4:$R$26)*($R16-COUNTIF(BI$4:BI16,"Hold"))+INTERCEPT(Y$4:Y$26,$R$4:$R$26)),NA())</f>
        <v>#N/A</v>
      </c>
      <c r="AL16" s="51" t="e">
        <f>IFERROR(IF(COUNT($U$4:$U16)&lt;&gt;AL$2,NA(),SLOPE(Z$4:Z$26,$R$4:$R$26)*($R16-COUNTIF(BJ$4:BJ16,"Hold"))+INTERCEPT(Z$4:Z$26,$R$4:$R$26)),NA())</f>
        <v>#N/A</v>
      </c>
      <c r="AM16" s="51" t="e">
        <f>IFERROR(IF(COUNT($U$4:$U16)&lt;&gt;AM$2,NA(),SLOPE(AA$4:AA$26,$R$4:$R$26)*($R16-COUNTIF(BK$4:BK16,"Hold"))+INTERCEPT(AA$4:AA$26,$R$4:$R$26)),NA())</f>
        <v>#N/A</v>
      </c>
      <c r="AN16" s="51" t="e">
        <f>IFERROR(IF(COUNT($U$4:$U16)&lt;&gt;AN$2,NA(),SLOPE(AB$4:AB$26,$R$4:$R$26)*($R16-COUNTIF(BL$4:BL16,"Hold"))+INTERCEPT(AB$4:AB$26,$R$4:$R$26)),NA())</f>
        <v>#N/A</v>
      </c>
      <c r="AO16" s="51" t="e">
        <f>IFERROR(IF(COUNT($U$4:$U16)&lt;&gt;AO$2,NA(),SLOPE(AC$4:AC$26,$R$4:$R$26)*($R16-COUNTIF(BM$4:BM16,"Hold"))+INTERCEPT(AC$4:AC$26,$R$4:$R$26)),NA())</f>
        <v>#N/A</v>
      </c>
      <c r="AP16" s="51" t="e">
        <f>IFERROR(IF(COUNT($U$4:$U16)&lt;&gt;AP$2,NA(),SLOPE(AD$4:AD$26,$R$4:$R$26)*($R16-COUNTIF(BN$4:BN16,"Hold"))+INTERCEPT(AD$4:AD$26,$R$4:$R$26)),NA())</f>
        <v>#N/A</v>
      </c>
      <c r="AQ16" s="51" t="e">
        <f>IFERROR(IF(COUNT($U$4:$U16)&lt;&gt;AQ$2,NA(),SLOPE(AE$4:AE$26,$R$4:$R$26)*($R16-COUNTIF(BO$4:BO16,"Hold"))+INTERCEPT(AE$4:AE$26,$R$4:$R$26)),NA())</f>
        <v>#N/A</v>
      </c>
      <c r="AR16" s="51" t="e">
        <f>IFERROR(IF(COUNT($U$4:$U16)&lt;&gt;AR$2,NA(),SLOPE(AF$4:AF$26,$R$4:$R$26)*($R16-COUNTIF(BP$4:BP16,"Hold"))+INTERCEPT(AF$4:AF$26,$R$4:$R$26)),NA())</f>
        <v>#N/A</v>
      </c>
      <c r="AS16" s="51" t="e">
        <f>IFERROR(IF(COUNT($U$4:$U16)&lt;&gt;AS$2,NA(),SLOPE(AG$4:AG$26,$R$4:$R$26)*($R16-COUNTIF(BQ$4:BQ16,"Hold"))+INTERCEPT(AG$4:AG$26,$R$4:$R$26)),NA())</f>
        <v>#N/A</v>
      </c>
      <c r="AT16" s="51" t="e">
        <f>IFERROR(IF(COUNT($U$4:$U16)&lt;&gt;AT$2,NA(),SLOPE(AH$4:AH$26,$R$4:$R$26)*($R16-COUNTIF(BR$4:BR16,"Hold"))+INTERCEPT(AH$4:AH$26,$R$4:$R$26)),NA())</f>
        <v>#N/A</v>
      </c>
      <c r="AU16" s="51" t="e">
        <f>IFERROR(IF(COUNT($U$4:$U16)&lt;&gt;AU$2,NA(),SLOPE(AI$4:AI$26,$R$4:$R$26)*($R16-COUNTIF(BS$4:BS16,"Hold"))+INTERCEPT(AI$4:AI$26,$R$4:$R$26)),NA())</f>
        <v>#N/A</v>
      </c>
      <c r="AV16" s="57" t="e">
        <f>IF(AND(ISNUMBER($U16),COUNT($U$4:$U16)=AV$2),$G16,IF($H16="Hold",AV15,IF(COUNT($U$4:$U16)=AV$2,$V16+AV15,NA())))</f>
        <v>#N/A</v>
      </c>
      <c r="AW16" s="57" t="e">
        <f>IF(AND(ISNUMBER($U16),COUNT($U$4:$U16)=AW$2),$G16,IF($H16="Hold",AW15,IF(COUNT($U$4:$U16)=AW$2,$V16+AW15,NA())))</f>
        <v>#N/A</v>
      </c>
      <c r="AX16" s="57" t="e">
        <f>IF(AND(ISNUMBER($U16),COUNT($U$4:$U16)=AX$2),$G16,IF($H16="Hold",AX15,IF(COUNT($U$4:$U16)=AX$2,$V16+AX15,NA())))</f>
        <v>#N/A</v>
      </c>
      <c r="AY16" s="57" t="e">
        <f>IF(AND(ISNUMBER($U16),COUNT($U$4:$U16)=AY$2),$G16,IF($H16="Hold",AY15,IF(COUNT($U$4:$U16)=AY$2,$V16+AY15,NA())))</f>
        <v>#N/A</v>
      </c>
      <c r="AZ16" s="57" t="e">
        <f>IF(AND(ISNUMBER($U16),COUNT($U$4:$U16)=AZ$2),$G16,IF($H16="Hold",AZ15,IF(COUNT($U$4:$U16)=AZ$2,$V16+AZ15,NA())))</f>
        <v>#N/A</v>
      </c>
      <c r="BA16" s="57" t="e">
        <f>IF(AND(ISNUMBER($U16),COUNT($U$4:$U16)=BA$2),$G16,IF($H16="Hold",BA15,IF(COUNT($U$4:$U16)=BA$2,$V16+BA15,NA())))</f>
        <v>#N/A</v>
      </c>
      <c r="BB16" s="57" t="e">
        <f>IF(AND(ISNUMBER($U16),COUNT($U$4:$U16)=BB$2),$G16,IF($H16="Hold",BB15,IF(COUNT($U$4:$U16)=BB$2,$V16+BB15,NA())))</f>
        <v>#N/A</v>
      </c>
      <c r="BC16" s="57" t="e">
        <f>IF(AND(ISNUMBER($U16),COUNT($U$4:$U16)=BC$2),$G16,IF($H16="Hold",BC15,IF(COUNT($U$4:$U16)=BC$2,$V16+BC15,NA())))</f>
        <v>#N/A</v>
      </c>
      <c r="BD16" s="57" t="e">
        <f>IF(AND(ISNUMBER($U16),COUNT($U$4:$U16)=BD$2),$G16,IF($H16="Hold",BD15,IF(COUNT($U$4:$U16)=BD$2,$V16+BD15,NA())))</f>
        <v>#N/A</v>
      </c>
      <c r="BE16" s="57" t="e">
        <f>IF(AND(ISNUMBER($U16),COUNT($U$4:$U16)=BE$2),$G16,IF($H16="Hold",BE15,IF(COUNT($U$4:$U16)=BE$2,$V16+BE15,NA())))</f>
        <v>#N/A</v>
      </c>
      <c r="BF16" s="57" t="e">
        <f>IF(AND(ISNUMBER($U16),COUNT($U$4:$U16)=BF$2),$G16,IF($H16="Hold",BF15,IF(COUNT($U$4:$U16)=BF$2,$V16+BF15,NA())))</f>
        <v>#N/A</v>
      </c>
      <c r="BG16" s="57" t="e">
        <f>IF(AND(ISNUMBER($U16),COUNT($U$4:$U16)=BG$2),$G16,IF($H16="Hold",BG15,IF(COUNT($U$4:$U16)=BG$2,$V16+BG15,NA())))</f>
        <v>#N/A</v>
      </c>
      <c r="BH16" s="55" t="e">
        <f>IF(AND(COUNT($U$4:$U16)=BH$2,$H16="Hold"),"Hold",NA())</f>
        <v>#N/A</v>
      </c>
      <c r="BI16" s="55" t="e">
        <f>IF(AND(COUNT($U$4:$U16)=BI$2,$H16="Hold"),"Hold",NA())</f>
        <v>#N/A</v>
      </c>
      <c r="BJ16" s="55" t="e">
        <f>IF(AND(COUNT($U$4:$U16)=BJ$2,$H16="Hold"),"Hold",NA())</f>
        <v>#N/A</v>
      </c>
      <c r="BK16" s="55" t="e">
        <f>IF(AND(COUNT($U$4:$U16)=BK$2,$H16="Hold"),"Hold",NA())</f>
        <v>#N/A</v>
      </c>
      <c r="BL16" s="55" t="e">
        <f>IF(AND(COUNT($U$4:$U16)=BL$2,$H16="Hold"),"Hold",NA())</f>
        <v>#N/A</v>
      </c>
      <c r="BM16" s="55" t="e">
        <f>IF(AND(COUNT($U$4:$U16)=BM$2,$H16="Hold"),"Hold",NA())</f>
        <v>#N/A</v>
      </c>
      <c r="BN16" s="55" t="e">
        <f>IF(AND(COUNT($U$4:$U16)=BN$2,$H16="Hold"),"Hold",NA())</f>
        <v>#N/A</v>
      </c>
      <c r="BO16" s="55" t="e">
        <f>IF(AND(COUNT($U$4:$U16)=BO$2,$H16="Hold"),"Hold",NA())</f>
        <v>#N/A</v>
      </c>
      <c r="BP16" s="55" t="e">
        <f>IF(AND(COUNT($U$4:$U16)=BP$2,$H16="Hold"),"Hold",NA())</f>
        <v>#N/A</v>
      </c>
      <c r="BQ16" s="55" t="e">
        <f>IF(AND(COUNT($U$4:$U16)=BQ$2,$H16="Hold"),"Hold",NA())</f>
        <v>#N/A</v>
      </c>
      <c r="BR16" s="55" t="e">
        <f>IF(AND(COUNT($U$4:$U16)=BR$2,$H16="Hold"),"Hold",NA())</f>
        <v>#N/A</v>
      </c>
      <c r="BS16" s="55" t="e">
        <f>IF(AND(COUNT($U$4:$U16)=BS$2,$H16="Hold"),"Hold",NA())</f>
        <v>#N/A</v>
      </c>
    </row>
    <row r="17" spans="1:71" s="96" customFormat="1" ht="18.75" customHeight="1" x14ac:dyDescent="0.25">
      <c r="B17" s="23"/>
      <c r="C17" s="95"/>
      <c r="D17" s="9">
        <f t="shared" si="2"/>
        <v>26</v>
      </c>
      <c r="E17" s="10">
        <f t="shared" si="3"/>
        <v>42772</v>
      </c>
      <c r="F17" s="5" t="str">
        <f>IFERROR(IF(COUNT(G$4:G17)=0,"",IF(H17="Hold",F16,IF(ISNUMBER(U17),G17,F16+V17))),"")</f>
        <v/>
      </c>
      <c r="G17" s="13"/>
      <c r="H17" s="27"/>
      <c r="I17" s="17"/>
      <c r="J17" s="93"/>
      <c r="K17" s="34"/>
      <c r="L17" s="74"/>
      <c r="M17" s="74"/>
      <c r="N17" s="75"/>
      <c r="O17" s="75"/>
      <c r="P17" s="37"/>
      <c r="R17" s="46">
        <v>14</v>
      </c>
      <c r="S17" s="47" t="e">
        <f t="shared" si="0"/>
        <v>#N/A</v>
      </c>
      <c r="T17" s="47"/>
      <c r="U17" s="52" t="str">
        <f>IF(H17="30 Mins",$N$19,IF(H17="45 Mins",$N$20,IF(H17="60 Mins",$N$21,IF(H17="Alt 1",$N$22,IF(H17="Alt 2",$N$23,IF(H17="Alt 3",$N$24,IF(H17="Alt 4",$N$25,IF(H17="Alt 5",#REF!,IF(H17="Change",V16,"")))))))))</f>
        <v/>
      </c>
      <c r="V17" s="53" t="e">
        <f>IF(COUNT(U$4:U17)=0,NA(),IF(ISNUMBER(U17),U17,V16))</f>
        <v>#N/A</v>
      </c>
      <c r="W17" s="48" t="e">
        <f t="shared" si="1"/>
        <v>#N/A</v>
      </c>
      <c r="X17" s="72" t="str">
        <f>IF(AND(ISNUMBER($S17),COUNT($U$4:$U17)=X$2),$S17,"")</f>
        <v/>
      </c>
      <c r="Y17" s="72" t="str">
        <f>IF(AND(ISNUMBER($S17),COUNT($U$4:$U17)=Y$2),$S17,"")</f>
        <v/>
      </c>
      <c r="Z17" s="72" t="str">
        <f>IF(AND(ISNUMBER($S17),COUNT($U$4:$U17)=Z$2),$S17,"")</f>
        <v/>
      </c>
      <c r="AA17" s="72" t="str">
        <f>IF(AND(ISNUMBER($S17),COUNT($U$4:$U17)=AA$2),$S17,"")</f>
        <v/>
      </c>
      <c r="AB17" s="72" t="str">
        <f>IF(AND(ISNUMBER($S17),COUNT($U$4:$U17)=AB$2),$S17,"")</f>
        <v/>
      </c>
      <c r="AC17" s="72" t="str">
        <f>IF(AND(ISNUMBER($S17),COUNT($U$4:$U17)=AC$2),$S17,"")</f>
        <v/>
      </c>
      <c r="AD17" s="72" t="str">
        <f>IF(AND(ISNUMBER($S17),COUNT($U$4:$U17)=AD$2),$S17,"")</f>
        <v/>
      </c>
      <c r="AE17" s="72" t="str">
        <f>IF(AND(ISNUMBER($S17),COUNT($U$4:$U17)=AE$2),$S17,"")</f>
        <v/>
      </c>
      <c r="AF17" s="72" t="str">
        <f>IF(AND(ISNUMBER($S17),COUNT($U$4:$U17)=AF$2),$S17,"")</f>
        <v/>
      </c>
      <c r="AG17" s="72" t="str">
        <f>IF(AND(ISNUMBER($S17),COUNT($U$4:$U17)=AG$2),$S17,"")</f>
        <v/>
      </c>
      <c r="AH17" s="72" t="str">
        <f>IF(AND(ISNUMBER($S17),COUNT($U$4:$U17)=AH$2),$S17,"")</f>
        <v/>
      </c>
      <c r="AI17" s="72" t="str">
        <f>IF(AND(ISNUMBER($S17),COUNT($U$4:$U17)=AI$2),$S17,"")</f>
        <v/>
      </c>
      <c r="AJ17" s="51" t="e">
        <f>IFERROR(IF(COUNT($U$4:$U17)&lt;&gt;AJ$2,NA(),SLOPE(X$4:X$26,$R$4:$R$26)*($R17-COUNTIF(BH$4:BH17,"Hold"))+INTERCEPT(X$4:X$26,$R$4:$R$26)),NA())</f>
        <v>#N/A</v>
      </c>
      <c r="AK17" s="51" t="e">
        <f>IFERROR(IF(COUNT($U$4:$U17)&lt;&gt;AK$2,NA(),SLOPE(Y$4:Y$26,$R$4:$R$26)*($R17-COUNTIF(BI$4:BI17,"Hold"))+INTERCEPT(Y$4:Y$26,$R$4:$R$26)),NA())</f>
        <v>#N/A</v>
      </c>
      <c r="AL17" s="51" t="e">
        <f>IFERROR(IF(COUNT($U$4:$U17)&lt;&gt;AL$2,NA(),SLOPE(Z$4:Z$26,$R$4:$R$26)*($R17-COUNTIF(BJ$4:BJ17,"Hold"))+INTERCEPT(Z$4:Z$26,$R$4:$R$26)),NA())</f>
        <v>#N/A</v>
      </c>
      <c r="AM17" s="51" t="e">
        <f>IFERROR(IF(COUNT($U$4:$U17)&lt;&gt;AM$2,NA(),SLOPE(AA$4:AA$26,$R$4:$R$26)*($R17-COUNTIF(BK$4:BK17,"Hold"))+INTERCEPT(AA$4:AA$26,$R$4:$R$26)),NA())</f>
        <v>#N/A</v>
      </c>
      <c r="AN17" s="51" t="e">
        <f>IFERROR(IF(COUNT($U$4:$U17)&lt;&gt;AN$2,NA(),SLOPE(AB$4:AB$26,$R$4:$R$26)*($R17-COUNTIF(BL$4:BL17,"Hold"))+INTERCEPT(AB$4:AB$26,$R$4:$R$26)),NA())</f>
        <v>#N/A</v>
      </c>
      <c r="AO17" s="51" t="e">
        <f>IFERROR(IF(COUNT($U$4:$U17)&lt;&gt;AO$2,NA(),SLOPE(AC$4:AC$26,$R$4:$R$26)*($R17-COUNTIF(BM$4:BM17,"Hold"))+INTERCEPT(AC$4:AC$26,$R$4:$R$26)),NA())</f>
        <v>#N/A</v>
      </c>
      <c r="AP17" s="51" t="e">
        <f>IFERROR(IF(COUNT($U$4:$U17)&lt;&gt;AP$2,NA(),SLOPE(AD$4:AD$26,$R$4:$R$26)*($R17-COUNTIF(BN$4:BN17,"Hold"))+INTERCEPT(AD$4:AD$26,$R$4:$R$26)),NA())</f>
        <v>#N/A</v>
      </c>
      <c r="AQ17" s="51" t="e">
        <f>IFERROR(IF(COUNT($U$4:$U17)&lt;&gt;AQ$2,NA(),SLOPE(AE$4:AE$26,$R$4:$R$26)*($R17-COUNTIF(BO$4:BO17,"Hold"))+INTERCEPT(AE$4:AE$26,$R$4:$R$26)),NA())</f>
        <v>#N/A</v>
      </c>
      <c r="AR17" s="51" t="e">
        <f>IFERROR(IF(COUNT($U$4:$U17)&lt;&gt;AR$2,NA(),SLOPE(AF$4:AF$26,$R$4:$R$26)*($R17-COUNTIF(BP$4:BP17,"Hold"))+INTERCEPT(AF$4:AF$26,$R$4:$R$26)),NA())</f>
        <v>#N/A</v>
      </c>
      <c r="AS17" s="51" t="e">
        <f>IFERROR(IF(COUNT($U$4:$U17)&lt;&gt;AS$2,NA(),SLOPE(AG$4:AG$26,$R$4:$R$26)*($R17-COUNTIF(BQ$4:BQ17,"Hold"))+INTERCEPT(AG$4:AG$26,$R$4:$R$26)),NA())</f>
        <v>#N/A</v>
      </c>
      <c r="AT17" s="51" t="e">
        <f>IFERROR(IF(COUNT($U$4:$U17)&lt;&gt;AT$2,NA(),SLOPE(AH$4:AH$26,$R$4:$R$26)*($R17-COUNTIF(BR$4:BR17,"Hold"))+INTERCEPT(AH$4:AH$26,$R$4:$R$26)),NA())</f>
        <v>#N/A</v>
      </c>
      <c r="AU17" s="51" t="e">
        <f>IFERROR(IF(COUNT($U$4:$U17)&lt;&gt;AU$2,NA(),SLOPE(AI$4:AI$26,$R$4:$R$26)*($R17-COUNTIF(BS$4:BS17,"Hold"))+INTERCEPT(AI$4:AI$26,$R$4:$R$26)),NA())</f>
        <v>#N/A</v>
      </c>
      <c r="AV17" s="57" t="e">
        <f>IF(AND(ISNUMBER($U17),COUNT($U$4:$U17)=AV$2),$G17,IF($H17="Hold",AV16,IF(COUNT($U$4:$U17)=AV$2,$V17+AV16,NA())))</f>
        <v>#N/A</v>
      </c>
      <c r="AW17" s="57" t="e">
        <f>IF(AND(ISNUMBER($U17),COUNT($U$4:$U17)=AW$2),$G17,IF($H17="Hold",AW16,IF(COUNT($U$4:$U17)=AW$2,$V17+AW16,NA())))</f>
        <v>#N/A</v>
      </c>
      <c r="AX17" s="57" t="e">
        <f>IF(AND(ISNUMBER($U17),COUNT($U$4:$U17)=AX$2),$G17,IF($H17="Hold",AX16,IF(COUNT($U$4:$U17)=AX$2,$V17+AX16,NA())))</f>
        <v>#N/A</v>
      </c>
      <c r="AY17" s="57" t="e">
        <f>IF(AND(ISNUMBER($U17),COUNT($U$4:$U17)=AY$2),$G17,IF($H17="Hold",AY16,IF(COUNT($U$4:$U17)=AY$2,$V17+AY16,NA())))</f>
        <v>#N/A</v>
      </c>
      <c r="AZ17" s="57" t="e">
        <f>IF(AND(ISNUMBER($U17),COUNT($U$4:$U17)=AZ$2),$G17,IF($H17="Hold",AZ16,IF(COUNT($U$4:$U17)=AZ$2,$V17+AZ16,NA())))</f>
        <v>#N/A</v>
      </c>
      <c r="BA17" s="57" t="e">
        <f>IF(AND(ISNUMBER($U17),COUNT($U$4:$U17)=BA$2),$G17,IF($H17="Hold",BA16,IF(COUNT($U$4:$U17)=BA$2,$V17+BA16,NA())))</f>
        <v>#N/A</v>
      </c>
      <c r="BB17" s="57" t="e">
        <f>IF(AND(ISNUMBER($U17),COUNT($U$4:$U17)=BB$2),$G17,IF($H17="Hold",BB16,IF(COUNT($U$4:$U17)=BB$2,$V17+BB16,NA())))</f>
        <v>#N/A</v>
      </c>
      <c r="BC17" s="57" t="e">
        <f>IF(AND(ISNUMBER($U17),COUNT($U$4:$U17)=BC$2),$G17,IF($H17="Hold",BC16,IF(COUNT($U$4:$U17)=BC$2,$V17+BC16,NA())))</f>
        <v>#N/A</v>
      </c>
      <c r="BD17" s="57" t="e">
        <f>IF(AND(ISNUMBER($U17),COUNT($U$4:$U17)=BD$2),$G17,IF($H17="Hold",BD16,IF(COUNT($U$4:$U17)=BD$2,$V17+BD16,NA())))</f>
        <v>#N/A</v>
      </c>
      <c r="BE17" s="57" t="e">
        <f>IF(AND(ISNUMBER($U17),COUNT($U$4:$U17)=BE$2),$G17,IF($H17="Hold",BE16,IF(COUNT($U$4:$U17)=BE$2,$V17+BE16,NA())))</f>
        <v>#N/A</v>
      </c>
      <c r="BF17" s="57" t="e">
        <f>IF(AND(ISNUMBER($U17),COUNT($U$4:$U17)=BF$2),$G17,IF($H17="Hold",BF16,IF(COUNT($U$4:$U17)=BF$2,$V17+BF16,NA())))</f>
        <v>#N/A</v>
      </c>
      <c r="BG17" s="57" t="e">
        <f>IF(AND(ISNUMBER($U17),COUNT($U$4:$U17)=BG$2),$G17,IF($H17="Hold",BG16,IF(COUNT($U$4:$U17)=BG$2,$V17+BG16,NA())))</f>
        <v>#N/A</v>
      </c>
      <c r="BH17" s="55" t="e">
        <f>IF(AND(COUNT($U$4:$U17)=BH$2,$H17="Hold"),"Hold",NA())</f>
        <v>#N/A</v>
      </c>
      <c r="BI17" s="55" t="e">
        <f>IF(AND(COUNT($U$4:$U17)=BI$2,$H17="Hold"),"Hold",NA())</f>
        <v>#N/A</v>
      </c>
      <c r="BJ17" s="55" t="e">
        <f>IF(AND(COUNT($U$4:$U17)=BJ$2,$H17="Hold"),"Hold",NA())</f>
        <v>#N/A</v>
      </c>
      <c r="BK17" s="55" t="e">
        <f>IF(AND(COUNT($U$4:$U17)=BK$2,$H17="Hold"),"Hold",NA())</f>
        <v>#N/A</v>
      </c>
      <c r="BL17" s="55" t="e">
        <f>IF(AND(COUNT($U$4:$U17)=BL$2,$H17="Hold"),"Hold",NA())</f>
        <v>#N/A</v>
      </c>
      <c r="BM17" s="55" t="e">
        <f>IF(AND(COUNT($U$4:$U17)=BM$2,$H17="Hold"),"Hold",NA())</f>
        <v>#N/A</v>
      </c>
      <c r="BN17" s="55" t="e">
        <f>IF(AND(COUNT($U$4:$U17)=BN$2,$H17="Hold"),"Hold",NA())</f>
        <v>#N/A</v>
      </c>
      <c r="BO17" s="55" t="e">
        <f>IF(AND(COUNT($U$4:$U17)=BO$2,$H17="Hold"),"Hold",NA())</f>
        <v>#N/A</v>
      </c>
      <c r="BP17" s="55" t="e">
        <f>IF(AND(COUNT($U$4:$U17)=BP$2,$H17="Hold"),"Hold",NA())</f>
        <v>#N/A</v>
      </c>
      <c r="BQ17" s="55" t="e">
        <f>IF(AND(COUNT($U$4:$U17)=BQ$2,$H17="Hold"),"Hold",NA())</f>
        <v>#N/A</v>
      </c>
      <c r="BR17" s="55" t="e">
        <f>IF(AND(COUNT($U$4:$U17)=BR$2,$H17="Hold"),"Hold",NA())</f>
        <v>#N/A</v>
      </c>
      <c r="BS17" s="55" t="e">
        <f>IF(AND(COUNT($U$4:$U17)=BS$2,$H17="Hold"),"Hold",NA())</f>
        <v>#N/A</v>
      </c>
    </row>
    <row r="18" spans="1:71" s="96" customFormat="1" ht="18.75" customHeight="1" x14ac:dyDescent="0.25">
      <c r="B18" s="23"/>
      <c r="C18" s="95"/>
      <c r="D18" s="9">
        <f t="shared" si="2"/>
        <v>28</v>
      </c>
      <c r="E18" s="10">
        <f t="shared" si="3"/>
        <v>42786</v>
      </c>
      <c r="F18" s="5" t="str">
        <f>IFERROR(IF(COUNT(G$4:G18)=0,"",IF(H18="Hold",F17,IF(ISNUMBER(U18),G18,F17+V18))),"")</f>
        <v/>
      </c>
      <c r="G18" s="13"/>
      <c r="H18" s="27"/>
      <c r="I18" s="17"/>
      <c r="J18" s="93"/>
      <c r="K18" s="34"/>
      <c r="L18" s="155" t="s">
        <v>73</v>
      </c>
      <c r="M18" s="155"/>
      <c r="N18" s="155"/>
      <c r="O18" s="155"/>
      <c r="P18" s="37"/>
      <c r="R18" s="46">
        <v>15</v>
      </c>
      <c r="S18" s="47" t="e">
        <f t="shared" si="0"/>
        <v>#N/A</v>
      </c>
      <c r="T18" s="47"/>
      <c r="U18" s="52" t="str">
        <f>IF(H18="30 Mins",$N$19,IF(H18="45 Mins",$N$20,IF(H18="60 Mins",$N$21,IF(H18="Alt 1",$N$22,IF(H18="Alt 2",$N$23,IF(H18="Alt 3",$N$24,IF(H18="Alt 4",$N$25,IF(H18="Alt 5",#REF!,IF(H18="Change",V17,"")))))))))</f>
        <v/>
      </c>
      <c r="V18" s="53" t="e">
        <f>IF(COUNT(U$4:U18)=0,NA(),IF(ISNUMBER(U18),U18,V17))</f>
        <v>#N/A</v>
      </c>
      <c r="W18" s="48" t="e">
        <f t="shared" si="1"/>
        <v>#N/A</v>
      </c>
      <c r="X18" s="72" t="str">
        <f>IF(AND(ISNUMBER($S18),COUNT($U$4:$U18)=X$2),$S18,"")</f>
        <v/>
      </c>
      <c r="Y18" s="72" t="str">
        <f>IF(AND(ISNUMBER($S18),COUNT($U$4:$U18)=Y$2),$S18,"")</f>
        <v/>
      </c>
      <c r="Z18" s="72" t="str">
        <f>IF(AND(ISNUMBER($S18),COUNT($U$4:$U18)=Z$2),$S18,"")</f>
        <v/>
      </c>
      <c r="AA18" s="72" t="str">
        <f>IF(AND(ISNUMBER($S18),COUNT($U$4:$U18)=AA$2),$S18,"")</f>
        <v/>
      </c>
      <c r="AB18" s="72" t="str">
        <f>IF(AND(ISNUMBER($S18),COUNT($U$4:$U18)=AB$2),$S18,"")</f>
        <v/>
      </c>
      <c r="AC18" s="72" t="str">
        <f>IF(AND(ISNUMBER($S18),COUNT($U$4:$U18)=AC$2),$S18,"")</f>
        <v/>
      </c>
      <c r="AD18" s="72" t="str">
        <f>IF(AND(ISNUMBER($S18),COUNT($U$4:$U18)=AD$2),$S18,"")</f>
        <v/>
      </c>
      <c r="AE18" s="72" t="str">
        <f>IF(AND(ISNUMBER($S18),COUNT($U$4:$U18)=AE$2),$S18,"")</f>
        <v/>
      </c>
      <c r="AF18" s="72" t="str">
        <f>IF(AND(ISNUMBER($S18),COUNT($U$4:$U18)=AF$2),$S18,"")</f>
        <v/>
      </c>
      <c r="AG18" s="72" t="str">
        <f>IF(AND(ISNUMBER($S18),COUNT($U$4:$U18)=AG$2),$S18,"")</f>
        <v/>
      </c>
      <c r="AH18" s="72" t="str">
        <f>IF(AND(ISNUMBER($S18),COUNT($U$4:$U18)=AH$2),$S18,"")</f>
        <v/>
      </c>
      <c r="AI18" s="72" t="str">
        <f>IF(AND(ISNUMBER($S18),COUNT($U$4:$U18)=AI$2),$S18,"")</f>
        <v/>
      </c>
      <c r="AJ18" s="51" t="e">
        <f>IFERROR(IF(COUNT($U$4:$U18)&lt;&gt;AJ$2,NA(),SLOPE(X$4:X$26,$R$4:$R$26)*($R18-COUNTIF(BH$4:BH18,"Hold"))+INTERCEPT(X$4:X$26,$R$4:$R$26)),NA())</f>
        <v>#N/A</v>
      </c>
      <c r="AK18" s="51" t="e">
        <f>IFERROR(IF(COUNT($U$4:$U18)&lt;&gt;AK$2,NA(),SLOPE(Y$4:Y$26,$R$4:$R$26)*($R18-COUNTIF(BI$4:BI18,"Hold"))+INTERCEPT(Y$4:Y$26,$R$4:$R$26)),NA())</f>
        <v>#N/A</v>
      </c>
      <c r="AL18" s="51" t="e">
        <f>IFERROR(IF(COUNT($U$4:$U18)&lt;&gt;AL$2,NA(),SLOPE(Z$4:Z$26,$R$4:$R$26)*($R18-COUNTIF(BJ$4:BJ18,"Hold"))+INTERCEPT(Z$4:Z$26,$R$4:$R$26)),NA())</f>
        <v>#N/A</v>
      </c>
      <c r="AM18" s="51" t="e">
        <f>IFERROR(IF(COUNT($U$4:$U18)&lt;&gt;AM$2,NA(),SLOPE(AA$4:AA$26,$R$4:$R$26)*($R18-COUNTIF(BK$4:BK18,"Hold"))+INTERCEPT(AA$4:AA$26,$R$4:$R$26)),NA())</f>
        <v>#N/A</v>
      </c>
      <c r="AN18" s="51" t="e">
        <f>IFERROR(IF(COUNT($U$4:$U18)&lt;&gt;AN$2,NA(),SLOPE(AB$4:AB$26,$R$4:$R$26)*($R18-COUNTIF(BL$4:BL18,"Hold"))+INTERCEPT(AB$4:AB$26,$R$4:$R$26)),NA())</f>
        <v>#N/A</v>
      </c>
      <c r="AO18" s="51" t="e">
        <f>IFERROR(IF(COUNT($U$4:$U18)&lt;&gt;AO$2,NA(),SLOPE(AC$4:AC$26,$R$4:$R$26)*($R18-COUNTIF(BM$4:BM18,"Hold"))+INTERCEPT(AC$4:AC$26,$R$4:$R$26)),NA())</f>
        <v>#N/A</v>
      </c>
      <c r="AP18" s="51" t="e">
        <f>IFERROR(IF(COUNT($U$4:$U18)&lt;&gt;AP$2,NA(),SLOPE(AD$4:AD$26,$R$4:$R$26)*($R18-COUNTIF(BN$4:BN18,"Hold"))+INTERCEPT(AD$4:AD$26,$R$4:$R$26)),NA())</f>
        <v>#N/A</v>
      </c>
      <c r="AQ18" s="51" t="e">
        <f>IFERROR(IF(COUNT($U$4:$U18)&lt;&gt;AQ$2,NA(),SLOPE(AE$4:AE$26,$R$4:$R$26)*($R18-COUNTIF(BO$4:BO18,"Hold"))+INTERCEPT(AE$4:AE$26,$R$4:$R$26)),NA())</f>
        <v>#N/A</v>
      </c>
      <c r="AR18" s="51" t="e">
        <f>IFERROR(IF(COUNT($U$4:$U18)&lt;&gt;AR$2,NA(),SLOPE(AF$4:AF$26,$R$4:$R$26)*($R18-COUNTIF(BP$4:BP18,"Hold"))+INTERCEPT(AF$4:AF$26,$R$4:$R$26)),NA())</f>
        <v>#N/A</v>
      </c>
      <c r="AS18" s="51" t="e">
        <f>IFERROR(IF(COUNT($U$4:$U18)&lt;&gt;AS$2,NA(),SLOPE(AG$4:AG$26,$R$4:$R$26)*($R18-COUNTIF(BQ$4:BQ18,"Hold"))+INTERCEPT(AG$4:AG$26,$R$4:$R$26)),NA())</f>
        <v>#N/A</v>
      </c>
      <c r="AT18" s="51" t="e">
        <f>IFERROR(IF(COUNT($U$4:$U18)&lt;&gt;AT$2,NA(),SLOPE(AH$4:AH$26,$R$4:$R$26)*($R18-COUNTIF(BR$4:BR18,"Hold"))+INTERCEPT(AH$4:AH$26,$R$4:$R$26)),NA())</f>
        <v>#N/A</v>
      </c>
      <c r="AU18" s="51" t="e">
        <f>IFERROR(IF(COUNT($U$4:$U18)&lt;&gt;AU$2,NA(),SLOPE(AI$4:AI$26,$R$4:$R$26)*($R18-COUNTIF(BS$4:BS18,"Hold"))+INTERCEPT(AI$4:AI$26,$R$4:$R$26)),NA())</f>
        <v>#N/A</v>
      </c>
      <c r="AV18" s="57" t="e">
        <f>IF(AND(ISNUMBER($U18),COUNT($U$4:$U18)=AV$2),$G18,IF($H18="Hold",AV17,IF(COUNT($U$4:$U18)=AV$2,$V18+AV17,NA())))</f>
        <v>#N/A</v>
      </c>
      <c r="AW18" s="57" t="e">
        <f>IF(AND(ISNUMBER($U18),COUNT($U$4:$U18)=AW$2),$G18,IF($H18="Hold",AW17,IF(COUNT($U$4:$U18)=AW$2,$V18+AW17,NA())))</f>
        <v>#N/A</v>
      </c>
      <c r="AX18" s="57" t="e">
        <f>IF(AND(ISNUMBER($U18),COUNT($U$4:$U18)=AX$2),$G18,IF($H18="Hold",AX17,IF(COUNT($U$4:$U18)=AX$2,$V18+AX17,NA())))</f>
        <v>#N/A</v>
      </c>
      <c r="AY18" s="57" t="e">
        <f>IF(AND(ISNUMBER($U18),COUNT($U$4:$U18)=AY$2),$G18,IF($H18="Hold",AY17,IF(COUNT($U$4:$U18)=AY$2,$V18+AY17,NA())))</f>
        <v>#N/A</v>
      </c>
      <c r="AZ18" s="57" t="e">
        <f>IF(AND(ISNUMBER($U18),COUNT($U$4:$U18)=AZ$2),$G18,IF($H18="Hold",AZ17,IF(COUNT($U$4:$U18)=AZ$2,$V18+AZ17,NA())))</f>
        <v>#N/A</v>
      </c>
      <c r="BA18" s="57" t="e">
        <f>IF(AND(ISNUMBER($U18),COUNT($U$4:$U18)=BA$2),$G18,IF($H18="Hold",BA17,IF(COUNT($U$4:$U18)=BA$2,$V18+BA17,NA())))</f>
        <v>#N/A</v>
      </c>
      <c r="BB18" s="57" t="e">
        <f>IF(AND(ISNUMBER($U18),COUNT($U$4:$U18)=BB$2),$G18,IF($H18="Hold",BB17,IF(COUNT($U$4:$U18)=BB$2,$V18+BB17,NA())))</f>
        <v>#N/A</v>
      </c>
      <c r="BC18" s="57" t="e">
        <f>IF(AND(ISNUMBER($U18),COUNT($U$4:$U18)=BC$2),$G18,IF($H18="Hold",BC17,IF(COUNT($U$4:$U18)=BC$2,$V18+BC17,NA())))</f>
        <v>#N/A</v>
      </c>
      <c r="BD18" s="57" t="e">
        <f>IF(AND(ISNUMBER($U18),COUNT($U$4:$U18)=BD$2),$G18,IF($H18="Hold",BD17,IF(COUNT($U$4:$U18)=BD$2,$V18+BD17,NA())))</f>
        <v>#N/A</v>
      </c>
      <c r="BE18" s="57" t="e">
        <f>IF(AND(ISNUMBER($U18),COUNT($U$4:$U18)=BE$2),$G18,IF($H18="Hold",BE17,IF(COUNT($U$4:$U18)=BE$2,$V18+BE17,NA())))</f>
        <v>#N/A</v>
      </c>
      <c r="BF18" s="57" t="e">
        <f>IF(AND(ISNUMBER($U18),COUNT($U$4:$U18)=BF$2),$G18,IF($H18="Hold",BF17,IF(COUNT($U$4:$U18)=BF$2,$V18+BF17,NA())))</f>
        <v>#N/A</v>
      </c>
      <c r="BG18" s="57" t="e">
        <f>IF(AND(ISNUMBER($U18),COUNT($U$4:$U18)=BG$2),$G18,IF($H18="Hold",BG17,IF(COUNT($U$4:$U18)=BG$2,$V18+BG17,NA())))</f>
        <v>#N/A</v>
      </c>
      <c r="BH18" s="55" t="e">
        <f>IF(AND(COUNT($U$4:$U18)=BH$2,$H18="Hold"),"Hold",NA())</f>
        <v>#N/A</v>
      </c>
      <c r="BI18" s="55" t="e">
        <f>IF(AND(COUNT($U$4:$U18)=BI$2,$H18="Hold"),"Hold",NA())</f>
        <v>#N/A</v>
      </c>
      <c r="BJ18" s="55" t="e">
        <f>IF(AND(COUNT($U$4:$U18)=BJ$2,$H18="Hold"),"Hold",NA())</f>
        <v>#N/A</v>
      </c>
      <c r="BK18" s="55" t="e">
        <f>IF(AND(COUNT($U$4:$U18)=BK$2,$H18="Hold"),"Hold",NA())</f>
        <v>#N/A</v>
      </c>
      <c r="BL18" s="55" t="e">
        <f>IF(AND(COUNT($U$4:$U18)=BL$2,$H18="Hold"),"Hold",NA())</f>
        <v>#N/A</v>
      </c>
      <c r="BM18" s="55" t="e">
        <f>IF(AND(COUNT($U$4:$U18)=BM$2,$H18="Hold"),"Hold",NA())</f>
        <v>#N/A</v>
      </c>
      <c r="BN18" s="55" t="e">
        <f>IF(AND(COUNT($U$4:$U18)=BN$2,$H18="Hold"),"Hold",NA())</f>
        <v>#N/A</v>
      </c>
      <c r="BO18" s="55" t="e">
        <f>IF(AND(COUNT($U$4:$U18)=BO$2,$H18="Hold"),"Hold",NA())</f>
        <v>#N/A</v>
      </c>
      <c r="BP18" s="55" t="e">
        <f>IF(AND(COUNT($U$4:$U18)=BP$2,$H18="Hold"),"Hold",NA())</f>
        <v>#N/A</v>
      </c>
      <c r="BQ18" s="55" t="e">
        <f>IF(AND(COUNT($U$4:$U18)=BQ$2,$H18="Hold"),"Hold",NA())</f>
        <v>#N/A</v>
      </c>
      <c r="BR18" s="55" t="e">
        <f>IF(AND(COUNT($U$4:$U18)=BR$2,$H18="Hold"),"Hold",NA())</f>
        <v>#N/A</v>
      </c>
      <c r="BS18" s="55" t="e">
        <f>IF(AND(COUNT($U$4:$U18)=BS$2,$H18="Hold"),"Hold",NA())</f>
        <v>#N/A</v>
      </c>
    </row>
    <row r="19" spans="1:71" s="96" customFormat="1" ht="18.75" customHeight="1" x14ac:dyDescent="0.25">
      <c r="B19" s="23"/>
      <c r="C19" s="95"/>
      <c r="D19" s="9">
        <f t="shared" si="2"/>
        <v>30</v>
      </c>
      <c r="E19" s="10">
        <f t="shared" si="3"/>
        <v>42800</v>
      </c>
      <c r="F19" s="5" t="str">
        <f>IFERROR(IF(COUNT(G$4:G19)=0,"",IF(H19="Hold",F18,IF(ISNUMBER(U19),G19,F18+V19))),"")</f>
        <v/>
      </c>
      <c r="G19" s="13"/>
      <c r="H19" s="27"/>
      <c r="I19" s="17"/>
      <c r="J19" s="93"/>
      <c r="K19" s="34"/>
      <c r="L19" s="39" t="s">
        <v>55</v>
      </c>
      <c r="M19" s="125" t="s">
        <v>79</v>
      </c>
      <c r="N19" s="97">
        <v>4.5</v>
      </c>
      <c r="O19" s="75"/>
      <c r="P19" s="37"/>
      <c r="R19" s="46">
        <v>16</v>
      </c>
      <c r="S19" s="47" t="e">
        <f t="shared" si="0"/>
        <v>#N/A</v>
      </c>
      <c r="T19" s="47"/>
      <c r="U19" s="52" t="str">
        <f>IF(H19="30 Mins",$N$19,IF(H19="45 Mins",$N$20,IF(H19="60 Mins",$N$21,IF(H19="Alt 1",$N$22,IF(H19="Alt 2",$N$23,IF(H19="Alt 3",$N$24,IF(H19="Alt 4",$N$25,IF(H19="Alt 5",#REF!,IF(H19="Change",V18,"")))))))))</f>
        <v/>
      </c>
      <c r="V19" s="53" t="e">
        <f>IF(COUNT(U$4:U19)=0,NA(),IF(ISNUMBER(U19),U19,V18))</f>
        <v>#N/A</v>
      </c>
      <c r="W19" s="48" t="e">
        <f t="shared" si="1"/>
        <v>#N/A</v>
      </c>
      <c r="X19" s="72" t="str">
        <f>IF(AND(ISNUMBER($S19),COUNT($U$4:$U19)=X$2),$S19,"")</f>
        <v/>
      </c>
      <c r="Y19" s="72" t="str">
        <f>IF(AND(ISNUMBER($S19),COUNT($U$4:$U19)=Y$2),$S19,"")</f>
        <v/>
      </c>
      <c r="Z19" s="72" t="str">
        <f>IF(AND(ISNUMBER($S19),COUNT($U$4:$U19)=Z$2),$S19,"")</f>
        <v/>
      </c>
      <c r="AA19" s="72" t="str">
        <f>IF(AND(ISNUMBER($S19),COUNT($U$4:$U19)=AA$2),$S19,"")</f>
        <v/>
      </c>
      <c r="AB19" s="72" t="str">
        <f>IF(AND(ISNUMBER($S19),COUNT($U$4:$U19)=AB$2),$S19,"")</f>
        <v/>
      </c>
      <c r="AC19" s="72" t="str">
        <f>IF(AND(ISNUMBER($S19),COUNT($U$4:$U19)=AC$2),$S19,"")</f>
        <v/>
      </c>
      <c r="AD19" s="72" t="str">
        <f>IF(AND(ISNUMBER($S19),COUNT($U$4:$U19)=AD$2),$S19,"")</f>
        <v/>
      </c>
      <c r="AE19" s="72" t="str">
        <f>IF(AND(ISNUMBER($S19),COUNT($U$4:$U19)=AE$2),$S19,"")</f>
        <v/>
      </c>
      <c r="AF19" s="72" t="str">
        <f>IF(AND(ISNUMBER($S19),COUNT($U$4:$U19)=AF$2),$S19,"")</f>
        <v/>
      </c>
      <c r="AG19" s="72" t="str">
        <f>IF(AND(ISNUMBER($S19),COUNT($U$4:$U19)=AG$2),$S19,"")</f>
        <v/>
      </c>
      <c r="AH19" s="72" t="str">
        <f>IF(AND(ISNUMBER($S19),COUNT($U$4:$U19)=AH$2),$S19,"")</f>
        <v/>
      </c>
      <c r="AI19" s="72" t="str">
        <f>IF(AND(ISNUMBER($S19),COUNT($U$4:$U19)=AI$2),$S19,"")</f>
        <v/>
      </c>
      <c r="AJ19" s="51" t="e">
        <f>IFERROR(IF(COUNT($U$4:$U19)&lt;&gt;AJ$2,NA(),SLOPE(X$4:X$26,$R$4:$R$26)*($R19-COUNTIF(BH$4:BH19,"Hold"))+INTERCEPT(X$4:X$26,$R$4:$R$26)),NA())</f>
        <v>#N/A</v>
      </c>
      <c r="AK19" s="51" t="e">
        <f>IFERROR(IF(COUNT($U$4:$U19)&lt;&gt;AK$2,NA(),SLOPE(Y$4:Y$26,$R$4:$R$26)*($R19-COUNTIF(BI$4:BI19,"Hold"))+INTERCEPT(Y$4:Y$26,$R$4:$R$26)),NA())</f>
        <v>#N/A</v>
      </c>
      <c r="AL19" s="51" t="e">
        <f>IFERROR(IF(COUNT($U$4:$U19)&lt;&gt;AL$2,NA(),SLOPE(Z$4:Z$26,$R$4:$R$26)*($R19-COUNTIF(BJ$4:BJ19,"Hold"))+INTERCEPT(Z$4:Z$26,$R$4:$R$26)),NA())</f>
        <v>#N/A</v>
      </c>
      <c r="AM19" s="51" t="e">
        <f>IFERROR(IF(COUNT($U$4:$U19)&lt;&gt;AM$2,NA(),SLOPE(AA$4:AA$26,$R$4:$R$26)*($R19-COUNTIF(BK$4:BK19,"Hold"))+INTERCEPT(AA$4:AA$26,$R$4:$R$26)),NA())</f>
        <v>#N/A</v>
      </c>
      <c r="AN19" s="51" t="e">
        <f>IFERROR(IF(COUNT($U$4:$U19)&lt;&gt;AN$2,NA(),SLOPE(AB$4:AB$26,$R$4:$R$26)*($R19-COUNTIF(BL$4:BL19,"Hold"))+INTERCEPT(AB$4:AB$26,$R$4:$R$26)),NA())</f>
        <v>#N/A</v>
      </c>
      <c r="AO19" s="51" t="e">
        <f>IFERROR(IF(COUNT($U$4:$U19)&lt;&gt;AO$2,NA(),SLOPE(AC$4:AC$26,$R$4:$R$26)*($R19-COUNTIF(BM$4:BM19,"Hold"))+INTERCEPT(AC$4:AC$26,$R$4:$R$26)),NA())</f>
        <v>#N/A</v>
      </c>
      <c r="AP19" s="51" t="e">
        <f>IFERROR(IF(COUNT($U$4:$U19)&lt;&gt;AP$2,NA(),SLOPE(AD$4:AD$26,$R$4:$R$26)*($R19-COUNTIF(BN$4:BN19,"Hold"))+INTERCEPT(AD$4:AD$26,$R$4:$R$26)),NA())</f>
        <v>#N/A</v>
      </c>
      <c r="AQ19" s="51" t="e">
        <f>IFERROR(IF(COUNT($U$4:$U19)&lt;&gt;AQ$2,NA(),SLOPE(AE$4:AE$26,$R$4:$R$26)*($R19-COUNTIF(BO$4:BO19,"Hold"))+INTERCEPT(AE$4:AE$26,$R$4:$R$26)),NA())</f>
        <v>#N/A</v>
      </c>
      <c r="AR19" s="51" t="e">
        <f>IFERROR(IF(COUNT($U$4:$U19)&lt;&gt;AR$2,NA(),SLOPE(AF$4:AF$26,$R$4:$R$26)*($R19-COUNTIF(BP$4:BP19,"Hold"))+INTERCEPT(AF$4:AF$26,$R$4:$R$26)),NA())</f>
        <v>#N/A</v>
      </c>
      <c r="AS19" s="51" t="e">
        <f>IFERROR(IF(COUNT($U$4:$U19)&lt;&gt;AS$2,NA(),SLOPE(AG$4:AG$26,$R$4:$R$26)*($R19-COUNTIF(BQ$4:BQ19,"Hold"))+INTERCEPT(AG$4:AG$26,$R$4:$R$26)),NA())</f>
        <v>#N/A</v>
      </c>
      <c r="AT19" s="51" t="e">
        <f>IFERROR(IF(COUNT($U$4:$U19)&lt;&gt;AT$2,NA(),SLOPE(AH$4:AH$26,$R$4:$R$26)*($R19-COUNTIF(BR$4:BR19,"Hold"))+INTERCEPT(AH$4:AH$26,$R$4:$R$26)),NA())</f>
        <v>#N/A</v>
      </c>
      <c r="AU19" s="51" t="e">
        <f>IFERROR(IF(COUNT($U$4:$U19)&lt;&gt;AU$2,NA(),SLOPE(AI$4:AI$26,$R$4:$R$26)*($R19-COUNTIF(BS$4:BS19,"Hold"))+INTERCEPT(AI$4:AI$26,$R$4:$R$26)),NA())</f>
        <v>#N/A</v>
      </c>
      <c r="AV19" s="57" t="e">
        <f>IF(AND(ISNUMBER($U19),COUNT($U$4:$U19)=AV$2),$G19,IF($H19="Hold",AV18,IF(COUNT($U$4:$U19)=AV$2,$V19+AV18,NA())))</f>
        <v>#N/A</v>
      </c>
      <c r="AW19" s="57" t="e">
        <f>IF(AND(ISNUMBER($U19),COUNT($U$4:$U19)=AW$2),$G19,IF($H19="Hold",AW18,IF(COUNT($U$4:$U19)=AW$2,$V19+AW18,NA())))</f>
        <v>#N/A</v>
      </c>
      <c r="AX19" s="57" t="e">
        <f>IF(AND(ISNUMBER($U19),COUNT($U$4:$U19)=AX$2),$G19,IF($H19="Hold",AX18,IF(COUNT($U$4:$U19)=AX$2,$V19+AX18,NA())))</f>
        <v>#N/A</v>
      </c>
      <c r="AY19" s="57" t="e">
        <f>IF(AND(ISNUMBER($U19),COUNT($U$4:$U19)=AY$2),$G19,IF($H19="Hold",AY18,IF(COUNT($U$4:$U19)=AY$2,$V19+AY18,NA())))</f>
        <v>#N/A</v>
      </c>
      <c r="AZ19" s="57" t="e">
        <f>IF(AND(ISNUMBER($U19),COUNT($U$4:$U19)=AZ$2),$G19,IF($H19="Hold",AZ18,IF(COUNT($U$4:$U19)=AZ$2,$V19+AZ18,NA())))</f>
        <v>#N/A</v>
      </c>
      <c r="BA19" s="57" t="e">
        <f>IF(AND(ISNUMBER($U19),COUNT($U$4:$U19)=BA$2),$G19,IF($H19="Hold",BA18,IF(COUNT($U$4:$U19)=BA$2,$V19+BA18,NA())))</f>
        <v>#N/A</v>
      </c>
      <c r="BB19" s="57" t="e">
        <f>IF(AND(ISNUMBER($U19),COUNT($U$4:$U19)=BB$2),$G19,IF($H19="Hold",BB18,IF(COUNT($U$4:$U19)=BB$2,$V19+BB18,NA())))</f>
        <v>#N/A</v>
      </c>
      <c r="BC19" s="57" t="e">
        <f>IF(AND(ISNUMBER($U19),COUNT($U$4:$U19)=BC$2),$G19,IF($H19="Hold",BC18,IF(COUNT($U$4:$U19)=BC$2,$V19+BC18,NA())))</f>
        <v>#N/A</v>
      </c>
      <c r="BD19" s="57" t="e">
        <f>IF(AND(ISNUMBER($U19),COUNT($U$4:$U19)=BD$2),$G19,IF($H19="Hold",BD18,IF(COUNT($U$4:$U19)=BD$2,$V19+BD18,NA())))</f>
        <v>#N/A</v>
      </c>
      <c r="BE19" s="57" t="e">
        <f>IF(AND(ISNUMBER($U19),COUNT($U$4:$U19)=BE$2),$G19,IF($H19="Hold",BE18,IF(COUNT($U$4:$U19)=BE$2,$V19+BE18,NA())))</f>
        <v>#N/A</v>
      </c>
      <c r="BF19" s="57" t="e">
        <f>IF(AND(ISNUMBER($U19),COUNT($U$4:$U19)=BF$2),$G19,IF($H19="Hold",BF18,IF(COUNT($U$4:$U19)=BF$2,$V19+BF18,NA())))</f>
        <v>#N/A</v>
      </c>
      <c r="BG19" s="57" t="e">
        <f>IF(AND(ISNUMBER($U19),COUNT($U$4:$U19)=BG$2),$G19,IF($H19="Hold",BG18,IF(COUNT($U$4:$U19)=BG$2,$V19+BG18,NA())))</f>
        <v>#N/A</v>
      </c>
      <c r="BH19" s="55" t="e">
        <f>IF(AND(COUNT($U$4:$U19)=BH$2,$H19="Hold"),"Hold",NA())</f>
        <v>#N/A</v>
      </c>
      <c r="BI19" s="55" t="e">
        <f>IF(AND(COUNT($U$4:$U19)=BI$2,$H19="Hold"),"Hold",NA())</f>
        <v>#N/A</v>
      </c>
      <c r="BJ19" s="55" t="e">
        <f>IF(AND(COUNT($U$4:$U19)=BJ$2,$H19="Hold"),"Hold",NA())</f>
        <v>#N/A</v>
      </c>
      <c r="BK19" s="55" t="e">
        <f>IF(AND(COUNT($U$4:$U19)=BK$2,$H19="Hold"),"Hold",NA())</f>
        <v>#N/A</v>
      </c>
      <c r="BL19" s="55" t="e">
        <f>IF(AND(COUNT($U$4:$U19)=BL$2,$H19="Hold"),"Hold",NA())</f>
        <v>#N/A</v>
      </c>
      <c r="BM19" s="55" t="e">
        <f>IF(AND(COUNT($U$4:$U19)=BM$2,$H19="Hold"),"Hold",NA())</f>
        <v>#N/A</v>
      </c>
      <c r="BN19" s="55" t="e">
        <f>IF(AND(COUNT($U$4:$U19)=BN$2,$H19="Hold"),"Hold",NA())</f>
        <v>#N/A</v>
      </c>
      <c r="BO19" s="55" t="e">
        <f>IF(AND(COUNT($U$4:$U19)=BO$2,$H19="Hold"),"Hold",NA())</f>
        <v>#N/A</v>
      </c>
      <c r="BP19" s="55" t="e">
        <f>IF(AND(COUNT($U$4:$U19)=BP$2,$H19="Hold"),"Hold",NA())</f>
        <v>#N/A</v>
      </c>
      <c r="BQ19" s="55" t="e">
        <f>IF(AND(COUNT($U$4:$U19)=BQ$2,$H19="Hold"),"Hold",NA())</f>
        <v>#N/A</v>
      </c>
      <c r="BR19" s="55" t="e">
        <f>IF(AND(COUNT($U$4:$U19)=BR$2,$H19="Hold"),"Hold",NA())</f>
        <v>#N/A</v>
      </c>
      <c r="BS19" s="55" t="e">
        <f>IF(AND(COUNT($U$4:$U19)=BS$2,$H19="Hold"),"Hold",NA())</f>
        <v>#N/A</v>
      </c>
    </row>
    <row r="20" spans="1:71" s="96" customFormat="1" ht="18.75" customHeight="1" x14ac:dyDescent="0.25">
      <c r="B20" s="23"/>
      <c r="C20" s="95"/>
      <c r="D20" s="9">
        <f t="shared" si="2"/>
        <v>32</v>
      </c>
      <c r="E20" s="10">
        <f t="shared" si="3"/>
        <v>42814</v>
      </c>
      <c r="F20" s="5" t="str">
        <f>IFERROR(IF(COUNT(G$4:G20)=0,"",IF(H20="Hold",F19,IF(ISNUMBER(U20),G20,F19+V20))),"")</f>
        <v/>
      </c>
      <c r="G20" s="13"/>
      <c r="H20" s="27"/>
      <c r="I20" s="17"/>
      <c r="J20" s="93"/>
      <c r="K20" s="34"/>
      <c r="L20" s="40" t="s">
        <v>66</v>
      </c>
      <c r="M20" s="126" t="s">
        <v>79</v>
      </c>
      <c r="N20" s="97">
        <v>5.55</v>
      </c>
      <c r="O20" s="75"/>
      <c r="P20" s="37"/>
      <c r="R20" s="46">
        <v>17</v>
      </c>
      <c r="S20" s="47" t="e">
        <f t="shared" si="0"/>
        <v>#N/A</v>
      </c>
      <c r="T20" s="47"/>
      <c r="U20" s="52" t="str">
        <f>IF(H20="30 Mins",$N$19,IF(H20="45 Mins",$N$20,IF(H20="60 Mins",$N$21,IF(H20="Alt 1",$N$22,IF(H20="Alt 2",$N$23,IF(H20="Alt 3",$N$24,IF(H20="Alt 4",$N$25,IF(H20="Alt 5",#REF!,IF(H20="Change",V19,"")))))))))</f>
        <v/>
      </c>
      <c r="V20" s="53" t="e">
        <f>IF(COUNT(U$4:U20)=0,NA(),IF(ISNUMBER(U20),U20,V19))</f>
        <v>#N/A</v>
      </c>
      <c r="W20" s="48" t="e">
        <f t="shared" si="1"/>
        <v>#N/A</v>
      </c>
      <c r="X20" s="72" t="str">
        <f>IF(AND(ISNUMBER($S20),COUNT($U$4:$U20)=X$2),$S20,"")</f>
        <v/>
      </c>
      <c r="Y20" s="72" t="str">
        <f>IF(AND(ISNUMBER($S20),COUNT($U$4:$U20)=Y$2),$S20,"")</f>
        <v/>
      </c>
      <c r="Z20" s="72" t="str">
        <f>IF(AND(ISNUMBER($S20),COUNT($U$4:$U20)=Z$2),$S20,"")</f>
        <v/>
      </c>
      <c r="AA20" s="72" t="str">
        <f>IF(AND(ISNUMBER($S20),COUNT($U$4:$U20)=AA$2),$S20,"")</f>
        <v/>
      </c>
      <c r="AB20" s="72" t="str">
        <f>IF(AND(ISNUMBER($S20),COUNT($U$4:$U20)=AB$2),$S20,"")</f>
        <v/>
      </c>
      <c r="AC20" s="72" t="str">
        <f>IF(AND(ISNUMBER($S20),COUNT($U$4:$U20)=AC$2),$S20,"")</f>
        <v/>
      </c>
      <c r="AD20" s="72" t="str">
        <f>IF(AND(ISNUMBER($S20),COUNT($U$4:$U20)=AD$2),$S20,"")</f>
        <v/>
      </c>
      <c r="AE20" s="72" t="str">
        <f>IF(AND(ISNUMBER($S20),COUNT($U$4:$U20)=AE$2),$S20,"")</f>
        <v/>
      </c>
      <c r="AF20" s="72" t="str">
        <f>IF(AND(ISNUMBER($S20),COUNT($U$4:$U20)=AF$2),$S20,"")</f>
        <v/>
      </c>
      <c r="AG20" s="72" t="str">
        <f>IF(AND(ISNUMBER($S20),COUNT($U$4:$U20)=AG$2),$S20,"")</f>
        <v/>
      </c>
      <c r="AH20" s="72" t="str">
        <f>IF(AND(ISNUMBER($S20),COUNT($U$4:$U20)=AH$2),$S20,"")</f>
        <v/>
      </c>
      <c r="AI20" s="72" t="str">
        <f>IF(AND(ISNUMBER($S20),COUNT($U$4:$U20)=AI$2),$S20,"")</f>
        <v/>
      </c>
      <c r="AJ20" s="51" t="e">
        <f>IFERROR(IF(COUNT($U$4:$U20)&lt;&gt;AJ$2,NA(),SLOPE(X$4:X$26,$R$4:$R$26)*($R20-COUNTIF(BH$4:BH20,"Hold"))+INTERCEPT(X$4:X$26,$R$4:$R$26)),NA())</f>
        <v>#N/A</v>
      </c>
      <c r="AK20" s="51" t="e">
        <f>IFERROR(IF(COUNT($U$4:$U20)&lt;&gt;AK$2,NA(),SLOPE(Y$4:Y$26,$R$4:$R$26)*($R20-COUNTIF(BI$4:BI20,"Hold"))+INTERCEPT(Y$4:Y$26,$R$4:$R$26)),NA())</f>
        <v>#N/A</v>
      </c>
      <c r="AL20" s="51" t="e">
        <f>IFERROR(IF(COUNT($U$4:$U20)&lt;&gt;AL$2,NA(),SLOPE(Z$4:Z$26,$R$4:$R$26)*($R20-COUNTIF(BJ$4:BJ20,"Hold"))+INTERCEPT(Z$4:Z$26,$R$4:$R$26)),NA())</f>
        <v>#N/A</v>
      </c>
      <c r="AM20" s="51" t="e">
        <f>IFERROR(IF(COUNT($U$4:$U20)&lt;&gt;AM$2,NA(),SLOPE(AA$4:AA$26,$R$4:$R$26)*($R20-COUNTIF(BK$4:BK20,"Hold"))+INTERCEPT(AA$4:AA$26,$R$4:$R$26)),NA())</f>
        <v>#N/A</v>
      </c>
      <c r="AN20" s="51" t="e">
        <f>IFERROR(IF(COUNT($U$4:$U20)&lt;&gt;AN$2,NA(),SLOPE(AB$4:AB$26,$R$4:$R$26)*($R20-COUNTIF(BL$4:BL20,"Hold"))+INTERCEPT(AB$4:AB$26,$R$4:$R$26)),NA())</f>
        <v>#N/A</v>
      </c>
      <c r="AO20" s="51" t="e">
        <f>IFERROR(IF(COUNT($U$4:$U20)&lt;&gt;AO$2,NA(),SLOPE(AC$4:AC$26,$R$4:$R$26)*($R20-COUNTIF(BM$4:BM20,"Hold"))+INTERCEPT(AC$4:AC$26,$R$4:$R$26)),NA())</f>
        <v>#N/A</v>
      </c>
      <c r="AP20" s="51" t="e">
        <f>IFERROR(IF(COUNT($U$4:$U20)&lt;&gt;AP$2,NA(),SLOPE(AD$4:AD$26,$R$4:$R$26)*($R20-COUNTIF(BN$4:BN20,"Hold"))+INTERCEPT(AD$4:AD$26,$R$4:$R$26)),NA())</f>
        <v>#N/A</v>
      </c>
      <c r="AQ20" s="51" t="e">
        <f>IFERROR(IF(COUNT($U$4:$U20)&lt;&gt;AQ$2,NA(),SLOPE(AE$4:AE$26,$R$4:$R$26)*($R20-COUNTIF(BO$4:BO20,"Hold"))+INTERCEPT(AE$4:AE$26,$R$4:$R$26)),NA())</f>
        <v>#N/A</v>
      </c>
      <c r="AR20" s="51" t="e">
        <f>IFERROR(IF(COUNT($U$4:$U20)&lt;&gt;AR$2,NA(),SLOPE(AF$4:AF$26,$R$4:$R$26)*($R20-COUNTIF(BP$4:BP20,"Hold"))+INTERCEPT(AF$4:AF$26,$R$4:$R$26)),NA())</f>
        <v>#N/A</v>
      </c>
      <c r="AS20" s="51" t="e">
        <f>IFERROR(IF(COUNT($U$4:$U20)&lt;&gt;AS$2,NA(),SLOPE(AG$4:AG$26,$R$4:$R$26)*($R20-COUNTIF(BQ$4:BQ20,"Hold"))+INTERCEPT(AG$4:AG$26,$R$4:$R$26)),NA())</f>
        <v>#N/A</v>
      </c>
      <c r="AT20" s="51" t="e">
        <f>IFERROR(IF(COUNT($U$4:$U20)&lt;&gt;AT$2,NA(),SLOPE(AH$4:AH$26,$R$4:$R$26)*($R20-COUNTIF(BR$4:BR20,"Hold"))+INTERCEPT(AH$4:AH$26,$R$4:$R$26)),NA())</f>
        <v>#N/A</v>
      </c>
      <c r="AU20" s="51" t="e">
        <f>IFERROR(IF(COUNT($U$4:$U20)&lt;&gt;AU$2,NA(),SLOPE(AI$4:AI$26,$R$4:$R$26)*($R20-COUNTIF(BS$4:BS20,"Hold"))+INTERCEPT(AI$4:AI$26,$R$4:$R$26)),NA())</f>
        <v>#N/A</v>
      </c>
      <c r="AV20" s="57" t="e">
        <f>IF(AND(ISNUMBER($U20),COUNT($U$4:$U20)=AV$2),$G20,IF($H20="Hold",AV19,IF(COUNT($U$4:$U20)=AV$2,$V20+AV19,NA())))</f>
        <v>#N/A</v>
      </c>
      <c r="AW20" s="57" t="e">
        <f>IF(AND(ISNUMBER($U20),COUNT($U$4:$U20)=AW$2),$G20,IF($H20="Hold",AW19,IF(COUNT($U$4:$U20)=AW$2,$V20+AW19,NA())))</f>
        <v>#N/A</v>
      </c>
      <c r="AX20" s="57" t="e">
        <f>IF(AND(ISNUMBER($U20),COUNT($U$4:$U20)=AX$2),$G20,IF($H20="Hold",AX19,IF(COUNT($U$4:$U20)=AX$2,$V20+AX19,NA())))</f>
        <v>#N/A</v>
      </c>
      <c r="AY20" s="57" t="e">
        <f>IF(AND(ISNUMBER($U20),COUNT($U$4:$U20)=AY$2),$G20,IF($H20="Hold",AY19,IF(COUNT($U$4:$U20)=AY$2,$V20+AY19,NA())))</f>
        <v>#N/A</v>
      </c>
      <c r="AZ20" s="57" t="e">
        <f>IF(AND(ISNUMBER($U20),COUNT($U$4:$U20)=AZ$2),$G20,IF($H20="Hold",AZ19,IF(COUNT($U$4:$U20)=AZ$2,$V20+AZ19,NA())))</f>
        <v>#N/A</v>
      </c>
      <c r="BA20" s="57" t="e">
        <f>IF(AND(ISNUMBER($U20),COUNT($U$4:$U20)=BA$2),$G20,IF($H20="Hold",BA19,IF(COUNT($U$4:$U20)=BA$2,$V20+BA19,NA())))</f>
        <v>#N/A</v>
      </c>
      <c r="BB20" s="57" t="e">
        <f>IF(AND(ISNUMBER($U20),COUNT($U$4:$U20)=BB$2),$G20,IF($H20="Hold",BB19,IF(COUNT($U$4:$U20)=BB$2,$V20+BB19,NA())))</f>
        <v>#N/A</v>
      </c>
      <c r="BC20" s="57" t="e">
        <f>IF(AND(ISNUMBER($U20),COUNT($U$4:$U20)=BC$2),$G20,IF($H20="Hold",BC19,IF(COUNT($U$4:$U20)=BC$2,$V20+BC19,NA())))</f>
        <v>#N/A</v>
      </c>
      <c r="BD20" s="57" t="e">
        <f>IF(AND(ISNUMBER($U20),COUNT($U$4:$U20)=BD$2),$G20,IF($H20="Hold",BD19,IF(COUNT($U$4:$U20)=BD$2,$V20+BD19,NA())))</f>
        <v>#N/A</v>
      </c>
      <c r="BE20" s="57" t="e">
        <f>IF(AND(ISNUMBER($U20),COUNT($U$4:$U20)=BE$2),$G20,IF($H20="Hold",BE19,IF(COUNT($U$4:$U20)=BE$2,$V20+BE19,NA())))</f>
        <v>#N/A</v>
      </c>
      <c r="BF20" s="57" t="e">
        <f>IF(AND(ISNUMBER($U20),COUNT($U$4:$U20)=BF$2),$G20,IF($H20="Hold",BF19,IF(COUNT($U$4:$U20)=BF$2,$V20+BF19,NA())))</f>
        <v>#N/A</v>
      </c>
      <c r="BG20" s="57" t="e">
        <f>IF(AND(ISNUMBER($U20),COUNT($U$4:$U20)=BG$2),$G20,IF($H20="Hold",BG19,IF(COUNT($U$4:$U20)=BG$2,$V20+BG19,NA())))</f>
        <v>#N/A</v>
      </c>
      <c r="BH20" s="55" t="e">
        <f>IF(AND(COUNT($U$4:$U20)=BH$2,$H20="Hold"),"Hold",NA())</f>
        <v>#N/A</v>
      </c>
      <c r="BI20" s="55" t="e">
        <f>IF(AND(COUNT($U$4:$U20)=BI$2,$H20="Hold"),"Hold",NA())</f>
        <v>#N/A</v>
      </c>
      <c r="BJ20" s="55" t="e">
        <f>IF(AND(COUNT($U$4:$U20)=BJ$2,$H20="Hold"),"Hold",NA())</f>
        <v>#N/A</v>
      </c>
      <c r="BK20" s="55" t="e">
        <f>IF(AND(COUNT($U$4:$U20)=BK$2,$H20="Hold"),"Hold",NA())</f>
        <v>#N/A</v>
      </c>
      <c r="BL20" s="55" t="e">
        <f>IF(AND(COUNT($U$4:$U20)=BL$2,$H20="Hold"),"Hold",NA())</f>
        <v>#N/A</v>
      </c>
      <c r="BM20" s="55" t="e">
        <f>IF(AND(COUNT($U$4:$U20)=BM$2,$H20="Hold"),"Hold",NA())</f>
        <v>#N/A</v>
      </c>
      <c r="BN20" s="55" t="e">
        <f>IF(AND(COUNT($U$4:$U20)=BN$2,$H20="Hold"),"Hold",NA())</f>
        <v>#N/A</v>
      </c>
      <c r="BO20" s="55" t="e">
        <f>IF(AND(COUNT($U$4:$U20)=BO$2,$H20="Hold"),"Hold",NA())</f>
        <v>#N/A</v>
      </c>
      <c r="BP20" s="55" t="e">
        <f>IF(AND(COUNT($U$4:$U20)=BP$2,$H20="Hold"),"Hold",NA())</f>
        <v>#N/A</v>
      </c>
      <c r="BQ20" s="55" t="e">
        <f>IF(AND(COUNT($U$4:$U20)=BQ$2,$H20="Hold"),"Hold",NA())</f>
        <v>#N/A</v>
      </c>
      <c r="BR20" s="55" t="e">
        <f>IF(AND(COUNT($U$4:$U20)=BR$2,$H20="Hold"),"Hold",NA())</f>
        <v>#N/A</v>
      </c>
      <c r="BS20" s="55" t="e">
        <f>IF(AND(COUNT($U$4:$U20)=BS$2,$H20="Hold"),"Hold",NA())</f>
        <v>#N/A</v>
      </c>
    </row>
    <row r="21" spans="1:71" s="96" customFormat="1" ht="18.75" customHeight="1" x14ac:dyDescent="0.25">
      <c r="B21" s="23"/>
      <c r="C21" s="95"/>
      <c r="D21" s="9">
        <f t="shared" si="2"/>
        <v>34</v>
      </c>
      <c r="E21" s="10">
        <f t="shared" si="3"/>
        <v>42828</v>
      </c>
      <c r="F21" s="5" t="str">
        <f>IFERROR(IF(COUNT(G$4:G21)=0,"",IF(H21="Hold",F20,IF(ISNUMBER(U21),G21,F20+V21))),"")</f>
        <v/>
      </c>
      <c r="G21" s="13"/>
      <c r="H21" s="27"/>
      <c r="I21" s="17"/>
      <c r="J21" s="93"/>
      <c r="K21" s="34"/>
      <c r="L21" s="25" t="s">
        <v>67</v>
      </c>
      <c r="M21" s="133" t="s">
        <v>79</v>
      </c>
      <c r="N21" s="97">
        <v>6.6</v>
      </c>
      <c r="O21" s="75"/>
      <c r="P21" s="37"/>
      <c r="R21" s="46">
        <v>18</v>
      </c>
      <c r="S21" s="47" t="e">
        <f t="shared" si="0"/>
        <v>#N/A</v>
      </c>
      <c r="T21" s="47"/>
      <c r="U21" s="52" t="str">
        <f>IF(H21="30 Mins",$N$19,IF(H21="45 Mins",$N$20,IF(H21="60 Mins",$N$21,IF(H21="Alt 1",$N$22,IF(H21="Alt 2",$N$23,IF(H21="Alt 3",$N$24,IF(H21="Alt 4",$N$25,IF(H21="Alt 5",#REF!,IF(H21="Change",V20,"")))))))))</f>
        <v/>
      </c>
      <c r="V21" s="53" t="e">
        <f>IF(COUNT(U$4:U21)=0,NA(),IF(ISNUMBER(U21),U21,V20))</f>
        <v>#N/A</v>
      </c>
      <c r="W21" s="48" t="e">
        <f t="shared" si="1"/>
        <v>#N/A</v>
      </c>
      <c r="X21" s="72" t="str">
        <f>IF(AND(ISNUMBER($S21),COUNT($U$4:$U21)=X$2),$S21,"")</f>
        <v/>
      </c>
      <c r="Y21" s="72" t="str">
        <f>IF(AND(ISNUMBER($S21),COUNT($U$4:$U21)=Y$2),$S21,"")</f>
        <v/>
      </c>
      <c r="Z21" s="72" t="str">
        <f>IF(AND(ISNUMBER($S21),COUNT($U$4:$U21)=Z$2),$S21,"")</f>
        <v/>
      </c>
      <c r="AA21" s="72" t="str">
        <f>IF(AND(ISNUMBER($S21),COUNT($U$4:$U21)=AA$2),$S21,"")</f>
        <v/>
      </c>
      <c r="AB21" s="72" t="str">
        <f>IF(AND(ISNUMBER($S21),COUNT($U$4:$U21)=AB$2),$S21,"")</f>
        <v/>
      </c>
      <c r="AC21" s="72" t="str">
        <f>IF(AND(ISNUMBER($S21),COUNT($U$4:$U21)=AC$2),$S21,"")</f>
        <v/>
      </c>
      <c r="AD21" s="72" t="str">
        <f>IF(AND(ISNUMBER($S21),COUNT($U$4:$U21)=AD$2),$S21,"")</f>
        <v/>
      </c>
      <c r="AE21" s="72" t="str">
        <f>IF(AND(ISNUMBER($S21),COUNT($U$4:$U21)=AE$2),$S21,"")</f>
        <v/>
      </c>
      <c r="AF21" s="72" t="str">
        <f>IF(AND(ISNUMBER($S21),COUNT($U$4:$U21)=AF$2),$S21,"")</f>
        <v/>
      </c>
      <c r="AG21" s="72" t="str">
        <f>IF(AND(ISNUMBER($S21),COUNT($U$4:$U21)=AG$2),$S21,"")</f>
        <v/>
      </c>
      <c r="AH21" s="72" t="str">
        <f>IF(AND(ISNUMBER($S21),COUNT($U$4:$U21)=AH$2),$S21,"")</f>
        <v/>
      </c>
      <c r="AI21" s="72" t="str">
        <f>IF(AND(ISNUMBER($S21),COUNT($U$4:$U21)=AI$2),$S21,"")</f>
        <v/>
      </c>
      <c r="AJ21" s="51" t="e">
        <f>IFERROR(IF(COUNT($U$4:$U21)&lt;&gt;AJ$2,NA(),SLOPE(X$4:X$26,$R$4:$R$26)*($R21-COUNTIF(BH$4:BH21,"Hold"))+INTERCEPT(X$4:X$26,$R$4:$R$26)),NA())</f>
        <v>#N/A</v>
      </c>
      <c r="AK21" s="51" t="e">
        <f>IFERROR(IF(COUNT($U$4:$U21)&lt;&gt;AK$2,NA(),SLOPE(Y$4:Y$26,$R$4:$R$26)*($R21-COUNTIF(BI$4:BI21,"Hold"))+INTERCEPT(Y$4:Y$26,$R$4:$R$26)),NA())</f>
        <v>#N/A</v>
      </c>
      <c r="AL21" s="51" t="e">
        <f>IFERROR(IF(COUNT($U$4:$U21)&lt;&gt;AL$2,NA(),SLOPE(Z$4:Z$26,$R$4:$R$26)*($R21-COUNTIF(BJ$4:BJ21,"Hold"))+INTERCEPT(Z$4:Z$26,$R$4:$R$26)),NA())</f>
        <v>#N/A</v>
      </c>
      <c r="AM21" s="51" t="e">
        <f>IFERROR(IF(COUNT($U$4:$U21)&lt;&gt;AM$2,NA(),SLOPE(AA$4:AA$26,$R$4:$R$26)*($R21-COUNTIF(BK$4:BK21,"Hold"))+INTERCEPT(AA$4:AA$26,$R$4:$R$26)),NA())</f>
        <v>#N/A</v>
      </c>
      <c r="AN21" s="51" t="e">
        <f>IFERROR(IF(COUNT($U$4:$U21)&lt;&gt;AN$2,NA(),SLOPE(AB$4:AB$26,$R$4:$R$26)*($R21-COUNTIF(BL$4:BL21,"Hold"))+INTERCEPT(AB$4:AB$26,$R$4:$R$26)),NA())</f>
        <v>#N/A</v>
      </c>
      <c r="AO21" s="51" t="e">
        <f>IFERROR(IF(COUNT($U$4:$U21)&lt;&gt;AO$2,NA(),SLOPE(AC$4:AC$26,$R$4:$R$26)*($R21-COUNTIF(BM$4:BM21,"Hold"))+INTERCEPT(AC$4:AC$26,$R$4:$R$26)),NA())</f>
        <v>#N/A</v>
      </c>
      <c r="AP21" s="51" t="e">
        <f>IFERROR(IF(COUNT($U$4:$U21)&lt;&gt;AP$2,NA(),SLOPE(AD$4:AD$26,$R$4:$R$26)*($R21-COUNTIF(BN$4:BN21,"Hold"))+INTERCEPT(AD$4:AD$26,$R$4:$R$26)),NA())</f>
        <v>#N/A</v>
      </c>
      <c r="AQ21" s="51" t="e">
        <f>IFERROR(IF(COUNT($U$4:$U21)&lt;&gt;AQ$2,NA(),SLOPE(AE$4:AE$26,$R$4:$R$26)*($R21-COUNTIF(BO$4:BO21,"Hold"))+INTERCEPT(AE$4:AE$26,$R$4:$R$26)),NA())</f>
        <v>#N/A</v>
      </c>
      <c r="AR21" s="51" t="e">
        <f>IFERROR(IF(COUNT($U$4:$U21)&lt;&gt;AR$2,NA(),SLOPE(AF$4:AF$26,$R$4:$R$26)*($R21-COUNTIF(BP$4:BP21,"Hold"))+INTERCEPT(AF$4:AF$26,$R$4:$R$26)),NA())</f>
        <v>#N/A</v>
      </c>
      <c r="AS21" s="51" t="e">
        <f>IFERROR(IF(COUNT($U$4:$U21)&lt;&gt;AS$2,NA(),SLOPE(AG$4:AG$26,$R$4:$R$26)*($R21-COUNTIF(BQ$4:BQ21,"Hold"))+INTERCEPT(AG$4:AG$26,$R$4:$R$26)),NA())</f>
        <v>#N/A</v>
      </c>
      <c r="AT21" s="51" t="e">
        <f>IFERROR(IF(COUNT($U$4:$U21)&lt;&gt;AT$2,NA(),SLOPE(AH$4:AH$26,$R$4:$R$26)*($R21-COUNTIF(BR$4:BR21,"Hold"))+INTERCEPT(AH$4:AH$26,$R$4:$R$26)),NA())</f>
        <v>#N/A</v>
      </c>
      <c r="AU21" s="51" t="e">
        <f>IFERROR(IF(COUNT($U$4:$U21)&lt;&gt;AU$2,NA(),SLOPE(AI$4:AI$26,$R$4:$R$26)*($R21-COUNTIF(BS$4:BS21,"Hold"))+INTERCEPT(AI$4:AI$26,$R$4:$R$26)),NA())</f>
        <v>#N/A</v>
      </c>
      <c r="AV21" s="57" t="e">
        <f>IF(AND(ISNUMBER($U21),COUNT($U$4:$U21)=AV$2),$G21,IF($H21="Hold",AV20,IF(COUNT($U$4:$U21)=AV$2,$V21+AV20,NA())))</f>
        <v>#N/A</v>
      </c>
      <c r="AW21" s="57" t="e">
        <f>IF(AND(ISNUMBER($U21),COUNT($U$4:$U21)=AW$2),$G21,IF($H21="Hold",AW20,IF(COUNT($U$4:$U21)=AW$2,$V21+AW20,NA())))</f>
        <v>#N/A</v>
      </c>
      <c r="AX21" s="57" t="e">
        <f>IF(AND(ISNUMBER($U21),COUNT($U$4:$U21)=AX$2),$G21,IF($H21="Hold",AX20,IF(COUNT($U$4:$U21)=AX$2,$V21+AX20,NA())))</f>
        <v>#N/A</v>
      </c>
      <c r="AY21" s="57" t="e">
        <f>IF(AND(ISNUMBER($U21),COUNT($U$4:$U21)=AY$2),$G21,IF($H21="Hold",AY20,IF(COUNT($U$4:$U21)=AY$2,$V21+AY20,NA())))</f>
        <v>#N/A</v>
      </c>
      <c r="AZ21" s="57" t="e">
        <f>IF(AND(ISNUMBER($U21),COUNT($U$4:$U21)=AZ$2),$G21,IF($H21="Hold",AZ20,IF(COUNT($U$4:$U21)=AZ$2,$V21+AZ20,NA())))</f>
        <v>#N/A</v>
      </c>
      <c r="BA21" s="57" t="e">
        <f>IF(AND(ISNUMBER($U21),COUNT($U$4:$U21)=BA$2),$G21,IF($H21="Hold",BA20,IF(COUNT($U$4:$U21)=BA$2,$V21+BA20,NA())))</f>
        <v>#N/A</v>
      </c>
      <c r="BB21" s="57" t="e">
        <f>IF(AND(ISNUMBER($U21),COUNT($U$4:$U21)=BB$2),$G21,IF($H21="Hold",BB20,IF(COUNT($U$4:$U21)=BB$2,$V21+BB20,NA())))</f>
        <v>#N/A</v>
      </c>
      <c r="BC21" s="57" t="e">
        <f>IF(AND(ISNUMBER($U21),COUNT($U$4:$U21)=BC$2),$G21,IF($H21="Hold",BC20,IF(COUNT($U$4:$U21)=BC$2,$V21+BC20,NA())))</f>
        <v>#N/A</v>
      </c>
      <c r="BD21" s="57" t="e">
        <f>IF(AND(ISNUMBER($U21),COUNT($U$4:$U21)=BD$2),$G21,IF($H21="Hold",BD20,IF(COUNT($U$4:$U21)=BD$2,$V21+BD20,NA())))</f>
        <v>#N/A</v>
      </c>
      <c r="BE21" s="57" t="e">
        <f>IF(AND(ISNUMBER($U21),COUNT($U$4:$U21)=BE$2),$G21,IF($H21="Hold",BE20,IF(COUNT($U$4:$U21)=BE$2,$V21+BE20,NA())))</f>
        <v>#N/A</v>
      </c>
      <c r="BF21" s="57" t="e">
        <f>IF(AND(ISNUMBER($U21),COUNT($U$4:$U21)=BF$2),$G21,IF($H21="Hold",BF20,IF(COUNT($U$4:$U21)=BF$2,$V21+BF20,NA())))</f>
        <v>#N/A</v>
      </c>
      <c r="BG21" s="57" t="e">
        <f>IF(AND(ISNUMBER($U21),COUNT($U$4:$U21)=BG$2),$G21,IF($H21="Hold",BG20,IF(COUNT($U$4:$U21)=BG$2,$V21+BG20,NA())))</f>
        <v>#N/A</v>
      </c>
      <c r="BH21" s="55" t="e">
        <f>IF(AND(COUNT($U$4:$U21)=BH$2,$H21="Hold"),"Hold",NA())</f>
        <v>#N/A</v>
      </c>
      <c r="BI21" s="55" t="e">
        <f>IF(AND(COUNT($U$4:$U21)=BI$2,$H21="Hold"),"Hold",NA())</f>
        <v>#N/A</v>
      </c>
      <c r="BJ21" s="55" t="e">
        <f>IF(AND(COUNT($U$4:$U21)=BJ$2,$H21="Hold"),"Hold",NA())</f>
        <v>#N/A</v>
      </c>
      <c r="BK21" s="55" t="e">
        <f>IF(AND(COUNT($U$4:$U21)=BK$2,$H21="Hold"),"Hold",NA())</f>
        <v>#N/A</v>
      </c>
      <c r="BL21" s="55" t="e">
        <f>IF(AND(COUNT($U$4:$U21)=BL$2,$H21="Hold"),"Hold",NA())</f>
        <v>#N/A</v>
      </c>
      <c r="BM21" s="55" t="e">
        <f>IF(AND(COUNT($U$4:$U21)=BM$2,$H21="Hold"),"Hold",NA())</f>
        <v>#N/A</v>
      </c>
      <c r="BN21" s="55" t="e">
        <f>IF(AND(COUNT($U$4:$U21)=BN$2,$H21="Hold"),"Hold",NA())</f>
        <v>#N/A</v>
      </c>
      <c r="BO21" s="55" t="e">
        <f>IF(AND(COUNT($U$4:$U21)=BO$2,$H21="Hold"),"Hold",NA())</f>
        <v>#N/A</v>
      </c>
      <c r="BP21" s="55" t="e">
        <f>IF(AND(COUNT($U$4:$U21)=BP$2,$H21="Hold"),"Hold",NA())</f>
        <v>#N/A</v>
      </c>
      <c r="BQ21" s="55" t="e">
        <f>IF(AND(COUNT($U$4:$U21)=BQ$2,$H21="Hold"),"Hold",NA())</f>
        <v>#N/A</v>
      </c>
      <c r="BR21" s="55" t="e">
        <f>IF(AND(COUNT($U$4:$U21)=BR$2,$H21="Hold"),"Hold",NA())</f>
        <v>#N/A</v>
      </c>
      <c r="BS21" s="55" t="e">
        <f>IF(AND(COUNT($U$4:$U21)=BS$2,$H21="Hold"),"Hold",NA())</f>
        <v>#N/A</v>
      </c>
    </row>
    <row r="22" spans="1:71" s="96" customFormat="1" ht="18.75" customHeight="1" thickBot="1" x14ac:dyDescent="0.3">
      <c r="B22" s="23"/>
      <c r="C22" s="95"/>
      <c r="D22" s="9">
        <f t="shared" si="2"/>
        <v>36</v>
      </c>
      <c r="E22" s="10">
        <f t="shared" si="3"/>
        <v>42842</v>
      </c>
      <c r="F22" s="5" t="str">
        <f>IFERROR(IF(COUNT(G$4:G22)=0,"",IF(H22="Hold",F21,IF(ISNUMBER(U22),G22,F21+V22))),"")</f>
        <v/>
      </c>
      <c r="G22" s="13"/>
      <c r="H22" s="27"/>
      <c r="I22" s="17"/>
      <c r="J22" s="93"/>
      <c r="K22" s="34"/>
      <c r="L22" s="123" t="s">
        <v>80</v>
      </c>
      <c r="M22" s="128" t="s">
        <v>79</v>
      </c>
      <c r="N22" s="77"/>
      <c r="O22" s="153" t="str">
        <f>IF(AND(COUNTIF($H$4:$H$26,"Alt 1")&gt;0,ISBLANK(N22)),"← RoI* Needed","")</f>
        <v/>
      </c>
      <c r="P22" s="154"/>
      <c r="R22" s="46">
        <v>19</v>
      </c>
      <c r="S22" s="47" t="e">
        <f t="shared" si="0"/>
        <v>#N/A</v>
      </c>
      <c r="T22" s="47"/>
      <c r="U22" s="52" t="str">
        <f>IF(H22="30 Mins",$N$19,IF(H22="45 Mins",$N$20,IF(H22="60 Mins",$N$21,IF(H22="Alt 1",$N$22,IF(H22="Alt 2",$N$23,IF(H22="Alt 3",$N$24,IF(H22="Alt 4",$N$25,IF(H22="Alt 5",#REF!,IF(H22="Change",V21,"")))))))))</f>
        <v/>
      </c>
      <c r="V22" s="53" t="e">
        <f>IF(COUNT(U$4:U22)=0,NA(),IF(ISNUMBER(U22),U22,V21))</f>
        <v>#N/A</v>
      </c>
      <c r="W22" s="48" t="e">
        <f t="shared" si="1"/>
        <v>#N/A</v>
      </c>
      <c r="X22" s="72" t="str">
        <f>IF(AND(ISNUMBER($S22),COUNT($U$4:$U22)=X$2),$S22,"")</f>
        <v/>
      </c>
      <c r="Y22" s="72" t="str">
        <f>IF(AND(ISNUMBER($S22),COUNT($U$4:$U22)=Y$2),$S22,"")</f>
        <v/>
      </c>
      <c r="Z22" s="72" t="str">
        <f>IF(AND(ISNUMBER($S22),COUNT($U$4:$U22)=Z$2),$S22,"")</f>
        <v/>
      </c>
      <c r="AA22" s="72" t="str">
        <f>IF(AND(ISNUMBER($S22),COUNT($U$4:$U22)=AA$2),$S22,"")</f>
        <v/>
      </c>
      <c r="AB22" s="72" t="str">
        <f>IF(AND(ISNUMBER($S22),COUNT($U$4:$U22)=AB$2),$S22,"")</f>
        <v/>
      </c>
      <c r="AC22" s="72" t="str">
        <f>IF(AND(ISNUMBER($S22),COUNT($U$4:$U22)=AC$2),$S22,"")</f>
        <v/>
      </c>
      <c r="AD22" s="72" t="str">
        <f>IF(AND(ISNUMBER($S22),COUNT($U$4:$U22)=AD$2),$S22,"")</f>
        <v/>
      </c>
      <c r="AE22" s="72" t="str">
        <f>IF(AND(ISNUMBER($S22),COUNT($U$4:$U22)=AE$2),$S22,"")</f>
        <v/>
      </c>
      <c r="AF22" s="72" t="str">
        <f>IF(AND(ISNUMBER($S22),COUNT($U$4:$U22)=AF$2),$S22,"")</f>
        <v/>
      </c>
      <c r="AG22" s="72" t="str">
        <f>IF(AND(ISNUMBER($S22),COUNT($U$4:$U22)=AG$2),$S22,"")</f>
        <v/>
      </c>
      <c r="AH22" s="72" t="str">
        <f>IF(AND(ISNUMBER($S22),COUNT($U$4:$U22)=AH$2),$S22,"")</f>
        <v/>
      </c>
      <c r="AI22" s="72" t="str">
        <f>IF(AND(ISNUMBER($S22),COUNT($U$4:$U22)=AI$2),$S22,"")</f>
        <v/>
      </c>
      <c r="AJ22" s="51" t="e">
        <f>IFERROR(IF(COUNT($U$4:$U22)&lt;&gt;AJ$2,NA(),SLOPE(X$4:X$26,$R$4:$R$26)*($R22-COUNTIF(BH$4:BH22,"Hold"))+INTERCEPT(X$4:X$26,$R$4:$R$26)),NA())</f>
        <v>#N/A</v>
      </c>
      <c r="AK22" s="51" t="e">
        <f>IFERROR(IF(COUNT($U$4:$U22)&lt;&gt;AK$2,NA(),SLOPE(Y$4:Y$26,$R$4:$R$26)*($R22-COUNTIF(BI$4:BI22,"Hold"))+INTERCEPT(Y$4:Y$26,$R$4:$R$26)),NA())</f>
        <v>#N/A</v>
      </c>
      <c r="AL22" s="51" t="e">
        <f>IFERROR(IF(COUNT($U$4:$U22)&lt;&gt;AL$2,NA(),SLOPE(Z$4:Z$26,$R$4:$R$26)*($R22-COUNTIF(BJ$4:BJ22,"Hold"))+INTERCEPT(Z$4:Z$26,$R$4:$R$26)),NA())</f>
        <v>#N/A</v>
      </c>
      <c r="AM22" s="51" t="e">
        <f>IFERROR(IF(COUNT($U$4:$U22)&lt;&gt;AM$2,NA(),SLOPE(AA$4:AA$26,$R$4:$R$26)*($R22-COUNTIF(BK$4:BK22,"Hold"))+INTERCEPT(AA$4:AA$26,$R$4:$R$26)),NA())</f>
        <v>#N/A</v>
      </c>
      <c r="AN22" s="51" t="e">
        <f>IFERROR(IF(COUNT($U$4:$U22)&lt;&gt;AN$2,NA(),SLOPE(AB$4:AB$26,$R$4:$R$26)*($R22-COUNTIF(BL$4:BL22,"Hold"))+INTERCEPT(AB$4:AB$26,$R$4:$R$26)),NA())</f>
        <v>#N/A</v>
      </c>
      <c r="AO22" s="51" t="e">
        <f>IFERROR(IF(COUNT($U$4:$U22)&lt;&gt;AO$2,NA(),SLOPE(AC$4:AC$26,$R$4:$R$26)*($R22-COUNTIF(BM$4:BM22,"Hold"))+INTERCEPT(AC$4:AC$26,$R$4:$R$26)),NA())</f>
        <v>#N/A</v>
      </c>
      <c r="AP22" s="51" t="e">
        <f>IFERROR(IF(COUNT($U$4:$U22)&lt;&gt;AP$2,NA(),SLOPE(AD$4:AD$26,$R$4:$R$26)*($R22-COUNTIF(BN$4:BN22,"Hold"))+INTERCEPT(AD$4:AD$26,$R$4:$R$26)),NA())</f>
        <v>#N/A</v>
      </c>
      <c r="AQ22" s="51" t="e">
        <f>IFERROR(IF(COUNT($U$4:$U22)&lt;&gt;AQ$2,NA(),SLOPE(AE$4:AE$26,$R$4:$R$26)*($R22-COUNTIF(BO$4:BO22,"Hold"))+INTERCEPT(AE$4:AE$26,$R$4:$R$26)),NA())</f>
        <v>#N/A</v>
      </c>
      <c r="AR22" s="51" t="e">
        <f>IFERROR(IF(COUNT($U$4:$U22)&lt;&gt;AR$2,NA(),SLOPE(AF$4:AF$26,$R$4:$R$26)*($R22-COUNTIF(BP$4:BP22,"Hold"))+INTERCEPT(AF$4:AF$26,$R$4:$R$26)),NA())</f>
        <v>#N/A</v>
      </c>
      <c r="AS22" s="51" t="e">
        <f>IFERROR(IF(COUNT($U$4:$U22)&lt;&gt;AS$2,NA(),SLOPE(AG$4:AG$26,$R$4:$R$26)*($R22-COUNTIF(BQ$4:BQ22,"Hold"))+INTERCEPT(AG$4:AG$26,$R$4:$R$26)),NA())</f>
        <v>#N/A</v>
      </c>
      <c r="AT22" s="51" t="e">
        <f>IFERROR(IF(COUNT($U$4:$U22)&lt;&gt;AT$2,NA(),SLOPE(AH$4:AH$26,$R$4:$R$26)*($R22-COUNTIF(BR$4:BR22,"Hold"))+INTERCEPT(AH$4:AH$26,$R$4:$R$26)),NA())</f>
        <v>#N/A</v>
      </c>
      <c r="AU22" s="51" t="e">
        <f>IFERROR(IF(COUNT($U$4:$U22)&lt;&gt;AU$2,NA(),SLOPE(AI$4:AI$26,$R$4:$R$26)*($R22-COUNTIF(BS$4:BS22,"Hold"))+INTERCEPT(AI$4:AI$26,$R$4:$R$26)),NA())</f>
        <v>#N/A</v>
      </c>
      <c r="AV22" s="57" t="e">
        <f>IF(AND(ISNUMBER($U22),COUNT($U$4:$U22)=AV$2),$G22,IF($H22="Hold",AV21,IF(COUNT($U$4:$U22)=AV$2,$V22+AV21,NA())))</f>
        <v>#N/A</v>
      </c>
      <c r="AW22" s="57" t="e">
        <f>IF(AND(ISNUMBER($U22),COUNT($U$4:$U22)=AW$2),$G22,IF($H22="Hold",AW21,IF(COUNT($U$4:$U22)=AW$2,$V22+AW21,NA())))</f>
        <v>#N/A</v>
      </c>
      <c r="AX22" s="57" t="e">
        <f>IF(AND(ISNUMBER($U22),COUNT($U$4:$U22)=AX$2),$G22,IF($H22="Hold",AX21,IF(COUNT($U$4:$U22)=AX$2,$V22+AX21,NA())))</f>
        <v>#N/A</v>
      </c>
      <c r="AY22" s="57" t="e">
        <f>IF(AND(ISNUMBER($U22),COUNT($U$4:$U22)=AY$2),$G22,IF($H22="Hold",AY21,IF(COUNT($U$4:$U22)=AY$2,$V22+AY21,NA())))</f>
        <v>#N/A</v>
      </c>
      <c r="AZ22" s="57" t="e">
        <f>IF(AND(ISNUMBER($U22),COUNT($U$4:$U22)=AZ$2),$G22,IF($H22="Hold",AZ21,IF(COUNT($U$4:$U22)=AZ$2,$V22+AZ21,NA())))</f>
        <v>#N/A</v>
      </c>
      <c r="BA22" s="57" t="e">
        <f>IF(AND(ISNUMBER($U22),COUNT($U$4:$U22)=BA$2),$G22,IF($H22="Hold",BA21,IF(COUNT($U$4:$U22)=BA$2,$V22+BA21,NA())))</f>
        <v>#N/A</v>
      </c>
      <c r="BB22" s="57" t="e">
        <f>IF(AND(ISNUMBER($U22),COUNT($U$4:$U22)=BB$2),$G22,IF($H22="Hold",BB21,IF(COUNT($U$4:$U22)=BB$2,$V22+BB21,NA())))</f>
        <v>#N/A</v>
      </c>
      <c r="BC22" s="57" t="e">
        <f>IF(AND(ISNUMBER($U22),COUNT($U$4:$U22)=BC$2),$G22,IF($H22="Hold",BC21,IF(COUNT($U$4:$U22)=BC$2,$V22+BC21,NA())))</f>
        <v>#N/A</v>
      </c>
      <c r="BD22" s="57" t="e">
        <f>IF(AND(ISNUMBER($U22),COUNT($U$4:$U22)=BD$2),$G22,IF($H22="Hold",BD21,IF(COUNT($U$4:$U22)=BD$2,$V22+BD21,NA())))</f>
        <v>#N/A</v>
      </c>
      <c r="BE22" s="57" t="e">
        <f>IF(AND(ISNUMBER($U22),COUNT($U$4:$U22)=BE$2),$G22,IF($H22="Hold",BE21,IF(COUNT($U$4:$U22)=BE$2,$V22+BE21,NA())))</f>
        <v>#N/A</v>
      </c>
      <c r="BF22" s="57" t="e">
        <f>IF(AND(ISNUMBER($U22),COUNT($U$4:$U22)=BF$2),$G22,IF($H22="Hold",BF21,IF(COUNT($U$4:$U22)=BF$2,$V22+BF21,NA())))</f>
        <v>#N/A</v>
      </c>
      <c r="BG22" s="57" t="e">
        <f>IF(AND(ISNUMBER($U22),COUNT($U$4:$U22)=BG$2),$G22,IF($H22="Hold",BG21,IF(COUNT($U$4:$U22)=BG$2,$V22+BG21,NA())))</f>
        <v>#N/A</v>
      </c>
      <c r="BH22" s="55" t="e">
        <f>IF(AND(COUNT($U$4:$U22)=BH$2,$H22="Hold"),"Hold",NA())</f>
        <v>#N/A</v>
      </c>
      <c r="BI22" s="55" t="e">
        <f>IF(AND(COUNT($U$4:$U22)=BI$2,$H22="Hold"),"Hold",NA())</f>
        <v>#N/A</v>
      </c>
      <c r="BJ22" s="55" t="e">
        <f>IF(AND(COUNT($U$4:$U22)=BJ$2,$H22="Hold"),"Hold",NA())</f>
        <v>#N/A</v>
      </c>
      <c r="BK22" s="55" t="e">
        <f>IF(AND(COUNT($U$4:$U22)=BK$2,$H22="Hold"),"Hold",NA())</f>
        <v>#N/A</v>
      </c>
      <c r="BL22" s="55" t="e">
        <f>IF(AND(COUNT($U$4:$U22)=BL$2,$H22="Hold"),"Hold",NA())</f>
        <v>#N/A</v>
      </c>
      <c r="BM22" s="55" t="e">
        <f>IF(AND(COUNT($U$4:$U22)=BM$2,$H22="Hold"),"Hold",NA())</f>
        <v>#N/A</v>
      </c>
      <c r="BN22" s="55" t="e">
        <f>IF(AND(COUNT($U$4:$U22)=BN$2,$H22="Hold"),"Hold",NA())</f>
        <v>#N/A</v>
      </c>
      <c r="BO22" s="55" t="e">
        <f>IF(AND(COUNT($U$4:$U22)=BO$2,$H22="Hold"),"Hold",NA())</f>
        <v>#N/A</v>
      </c>
      <c r="BP22" s="55" t="e">
        <f>IF(AND(COUNT($U$4:$U22)=BP$2,$H22="Hold"),"Hold",NA())</f>
        <v>#N/A</v>
      </c>
      <c r="BQ22" s="55" t="e">
        <f>IF(AND(COUNT($U$4:$U22)=BQ$2,$H22="Hold"),"Hold",NA())</f>
        <v>#N/A</v>
      </c>
      <c r="BR22" s="55" t="e">
        <f>IF(AND(COUNT($U$4:$U22)=BR$2,$H22="Hold"),"Hold",NA())</f>
        <v>#N/A</v>
      </c>
      <c r="BS22" s="55" t="e">
        <f>IF(AND(COUNT($U$4:$U22)=BS$2,$H22="Hold"),"Hold",NA())</f>
        <v>#N/A</v>
      </c>
    </row>
    <row r="23" spans="1:71" s="96" customFormat="1" ht="18.75" customHeight="1" thickTop="1" x14ac:dyDescent="0.25">
      <c r="B23" s="23"/>
      <c r="C23" s="95"/>
      <c r="D23" s="9">
        <f t="shared" si="2"/>
        <v>38</v>
      </c>
      <c r="E23" s="10">
        <f t="shared" si="3"/>
        <v>42856</v>
      </c>
      <c r="F23" s="5" t="str">
        <f>IFERROR(IF(COUNT(G$4:G23)=0,"",IF(H23="Hold",F22,IF(ISNUMBER(U23),G23,F22+V23))),"")</f>
        <v/>
      </c>
      <c r="G23" s="13"/>
      <c r="H23" s="27"/>
      <c r="I23" s="17"/>
      <c r="J23" s="93"/>
      <c r="K23" s="34"/>
      <c r="L23" s="123" t="s">
        <v>81</v>
      </c>
      <c r="M23" s="128" t="s">
        <v>79</v>
      </c>
      <c r="N23" s="78"/>
      <c r="O23" s="153" t="str">
        <f>IF(AND(COUNTIF($H$4:$H$26,"Alt 2")&gt;0,ISBLANK(N23)),"← RoI* Needed","")</f>
        <v/>
      </c>
      <c r="P23" s="154"/>
      <c r="R23" s="46">
        <v>20</v>
      </c>
      <c r="S23" s="47" t="e">
        <f t="shared" si="0"/>
        <v>#N/A</v>
      </c>
      <c r="T23" s="47"/>
      <c r="U23" s="52" t="str">
        <f>IF(H23="30 Mins",$N$19,IF(H23="45 Mins",$N$20,IF(H23="60 Mins",$N$21,IF(H23="Alt 1",$N$22,IF(H23="Alt 2",$N$23,IF(H23="Alt 3",$N$24,IF(H23="Alt 4",$N$25,IF(H23="Alt 5",#REF!,IF(H23="Change",V22,"")))))))))</f>
        <v/>
      </c>
      <c r="V23" s="53" t="e">
        <f>IF(COUNT(U$4:U23)=0,NA(),IF(ISNUMBER(U23),U23,V22))</f>
        <v>#N/A</v>
      </c>
      <c r="W23" s="48" t="e">
        <f t="shared" si="1"/>
        <v>#N/A</v>
      </c>
      <c r="X23" s="72" t="str">
        <f>IF(AND(ISNUMBER($S23),COUNT($U$4:$U23)=X$2),$S23,"")</f>
        <v/>
      </c>
      <c r="Y23" s="72" t="str">
        <f>IF(AND(ISNUMBER($S23),COUNT($U$4:$U23)=Y$2),$S23,"")</f>
        <v/>
      </c>
      <c r="Z23" s="72" t="str">
        <f>IF(AND(ISNUMBER($S23),COUNT($U$4:$U23)=Z$2),$S23,"")</f>
        <v/>
      </c>
      <c r="AA23" s="72" t="str">
        <f>IF(AND(ISNUMBER($S23),COUNT($U$4:$U23)=AA$2),$S23,"")</f>
        <v/>
      </c>
      <c r="AB23" s="72" t="str">
        <f>IF(AND(ISNUMBER($S23),COUNT($U$4:$U23)=AB$2),$S23,"")</f>
        <v/>
      </c>
      <c r="AC23" s="72" t="str">
        <f>IF(AND(ISNUMBER($S23),COUNT($U$4:$U23)=AC$2),$S23,"")</f>
        <v/>
      </c>
      <c r="AD23" s="72" t="str">
        <f>IF(AND(ISNUMBER($S23),COUNT($U$4:$U23)=AD$2),$S23,"")</f>
        <v/>
      </c>
      <c r="AE23" s="72" t="str">
        <f>IF(AND(ISNUMBER($S23),COUNT($U$4:$U23)=AE$2),$S23,"")</f>
        <v/>
      </c>
      <c r="AF23" s="72" t="str">
        <f>IF(AND(ISNUMBER($S23),COUNT($U$4:$U23)=AF$2),$S23,"")</f>
        <v/>
      </c>
      <c r="AG23" s="72" t="str">
        <f>IF(AND(ISNUMBER($S23),COUNT($U$4:$U23)=AG$2),$S23,"")</f>
        <v/>
      </c>
      <c r="AH23" s="72" t="str">
        <f>IF(AND(ISNUMBER($S23),COUNT($U$4:$U23)=AH$2),$S23,"")</f>
        <v/>
      </c>
      <c r="AI23" s="72" t="str">
        <f>IF(AND(ISNUMBER($S23),COUNT($U$4:$U23)=AI$2),$S23,"")</f>
        <v/>
      </c>
      <c r="AJ23" s="51" t="e">
        <f>IFERROR(IF(COUNT($U$4:$U23)&lt;&gt;AJ$2,NA(),SLOPE(X$4:X$26,$R$4:$R$26)*($R23-COUNTIF(BH$4:BH23,"Hold"))+INTERCEPT(X$4:X$26,$R$4:$R$26)),NA())</f>
        <v>#N/A</v>
      </c>
      <c r="AK23" s="51" t="e">
        <f>IFERROR(IF(COUNT($U$4:$U23)&lt;&gt;AK$2,NA(),SLOPE(Y$4:Y$26,$R$4:$R$26)*($R23-COUNTIF(BI$4:BI23,"Hold"))+INTERCEPT(Y$4:Y$26,$R$4:$R$26)),NA())</f>
        <v>#N/A</v>
      </c>
      <c r="AL23" s="51" t="e">
        <f>IFERROR(IF(COUNT($U$4:$U23)&lt;&gt;AL$2,NA(),SLOPE(Z$4:Z$26,$R$4:$R$26)*($R23-COUNTIF(BJ$4:BJ23,"Hold"))+INTERCEPT(Z$4:Z$26,$R$4:$R$26)),NA())</f>
        <v>#N/A</v>
      </c>
      <c r="AM23" s="51" t="e">
        <f>IFERROR(IF(COUNT($U$4:$U23)&lt;&gt;AM$2,NA(),SLOPE(AA$4:AA$26,$R$4:$R$26)*($R23-COUNTIF(BK$4:BK23,"Hold"))+INTERCEPT(AA$4:AA$26,$R$4:$R$26)),NA())</f>
        <v>#N/A</v>
      </c>
      <c r="AN23" s="51" t="e">
        <f>IFERROR(IF(COUNT($U$4:$U23)&lt;&gt;AN$2,NA(),SLOPE(AB$4:AB$26,$R$4:$R$26)*($R23-COUNTIF(BL$4:BL23,"Hold"))+INTERCEPT(AB$4:AB$26,$R$4:$R$26)),NA())</f>
        <v>#N/A</v>
      </c>
      <c r="AO23" s="51" t="e">
        <f>IFERROR(IF(COUNT($U$4:$U23)&lt;&gt;AO$2,NA(),SLOPE(AC$4:AC$26,$R$4:$R$26)*($R23-COUNTIF(BM$4:BM23,"Hold"))+INTERCEPT(AC$4:AC$26,$R$4:$R$26)),NA())</f>
        <v>#N/A</v>
      </c>
      <c r="AP23" s="51" t="e">
        <f>IFERROR(IF(COUNT($U$4:$U23)&lt;&gt;AP$2,NA(),SLOPE(AD$4:AD$26,$R$4:$R$26)*($R23-COUNTIF(BN$4:BN23,"Hold"))+INTERCEPT(AD$4:AD$26,$R$4:$R$26)),NA())</f>
        <v>#N/A</v>
      </c>
      <c r="AQ23" s="51" t="e">
        <f>IFERROR(IF(COUNT($U$4:$U23)&lt;&gt;AQ$2,NA(),SLOPE(AE$4:AE$26,$R$4:$R$26)*($R23-COUNTIF(BO$4:BO23,"Hold"))+INTERCEPT(AE$4:AE$26,$R$4:$R$26)),NA())</f>
        <v>#N/A</v>
      </c>
      <c r="AR23" s="51" t="e">
        <f>IFERROR(IF(COUNT($U$4:$U23)&lt;&gt;AR$2,NA(),SLOPE(AF$4:AF$26,$R$4:$R$26)*($R23-COUNTIF(BP$4:BP23,"Hold"))+INTERCEPT(AF$4:AF$26,$R$4:$R$26)),NA())</f>
        <v>#N/A</v>
      </c>
      <c r="AS23" s="51" t="e">
        <f>IFERROR(IF(COUNT($U$4:$U23)&lt;&gt;AS$2,NA(),SLOPE(AG$4:AG$26,$R$4:$R$26)*($R23-COUNTIF(BQ$4:BQ23,"Hold"))+INTERCEPT(AG$4:AG$26,$R$4:$R$26)),NA())</f>
        <v>#N/A</v>
      </c>
      <c r="AT23" s="51" t="e">
        <f>IFERROR(IF(COUNT($U$4:$U23)&lt;&gt;AT$2,NA(),SLOPE(AH$4:AH$26,$R$4:$R$26)*($R23-COUNTIF(BR$4:BR23,"Hold"))+INTERCEPT(AH$4:AH$26,$R$4:$R$26)),NA())</f>
        <v>#N/A</v>
      </c>
      <c r="AU23" s="51" t="e">
        <f>IFERROR(IF(COUNT($U$4:$U23)&lt;&gt;AU$2,NA(),SLOPE(AI$4:AI$26,$R$4:$R$26)*($R23-COUNTIF(BS$4:BS23,"Hold"))+INTERCEPT(AI$4:AI$26,$R$4:$R$26)),NA())</f>
        <v>#N/A</v>
      </c>
      <c r="AV23" s="57" t="e">
        <f>IF(AND(ISNUMBER($U23),COUNT($U$4:$U23)=AV$2),$G23,IF($H23="Hold",AV22,IF(COUNT($U$4:$U23)=AV$2,$V23+AV22,NA())))</f>
        <v>#N/A</v>
      </c>
      <c r="AW23" s="57" t="e">
        <f>IF(AND(ISNUMBER($U23),COUNT($U$4:$U23)=AW$2),$G23,IF($H23="Hold",AW22,IF(COUNT($U$4:$U23)=AW$2,$V23+AW22,NA())))</f>
        <v>#N/A</v>
      </c>
      <c r="AX23" s="57" t="e">
        <f>IF(AND(ISNUMBER($U23),COUNT($U$4:$U23)=AX$2),$G23,IF($H23="Hold",AX22,IF(COUNT($U$4:$U23)=AX$2,$V23+AX22,NA())))</f>
        <v>#N/A</v>
      </c>
      <c r="AY23" s="57" t="e">
        <f>IF(AND(ISNUMBER($U23),COUNT($U$4:$U23)=AY$2),$G23,IF($H23="Hold",AY22,IF(COUNT($U$4:$U23)=AY$2,$V23+AY22,NA())))</f>
        <v>#N/A</v>
      </c>
      <c r="AZ23" s="57" t="e">
        <f>IF(AND(ISNUMBER($U23),COUNT($U$4:$U23)=AZ$2),$G23,IF($H23="Hold",AZ22,IF(COUNT($U$4:$U23)=AZ$2,$V23+AZ22,NA())))</f>
        <v>#N/A</v>
      </c>
      <c r="BA23" s="57" t="e">
        <f>IF(AND(ISNUMBER($U23),COUNT($U$4:$U23)=BA$2),$G23,IF($H23="Hold",BA22,IF(COUNT($U$4:$U23)=BA$2,$V23+BA22,NA())))</f>
        <v>#N/A</v>
      </c>
      <c r="BB23" s="57" t="e">
        <f>IF(AND(ISNUMBER($U23),COUNT($U$4:$U23)=BB$2),$G23,IF($H23="Hold",BB22,IF(COUNT($U$4:$U23)=BB$2,$V23+BB22,NA())))</f>
        <v>#N/A</v>
      </c>
      <c r="BC23" s="57" t="e">
        <f>IF(AND(ISNUMBER($U23),COUNT($U$4:$U23)=BC$2),$G23,IF($H23="Hold",BC22,IF(COUNT($U$4:$U23)=BC$2,$V23+BC22,NA())))</f>
        <v>#N/A</v>
      </c>
      <c r="BD23" s="57" t="e">
        <f>IF(AND(ISNUMBER($U23),COUNT($U$4:$U23)=BD$2),$G23,IF($H23="Hold",BD22,IF(COUNT($U$4:$U23)=BD$2,$V23+BD22,NA())))</f>
        <v>#N/A</v>
      </c>
      <c r="BE23" s="57" t="e">
        <f>IF(AND(ISNUMBER($U23),COUNT($U$4:$U23)=BE$2),$G23,IF($H23="Hold",BE22,IF(COUNT($U$4:$U23)=BE$2,$V23+BE22,NA())))</f>
        <v>#N/A</v>
      </c>
      <c r="BF23" s="57" t="e">
        <f>IF(AND(ISNUMBER($U23),COUNT($U$4:$U23)=BF$2),$G23,IF($H23="Hold",BF22,IF(COUNT($U$4:$U23)=BF$2,$V23+BF22,NA())))</f>
        <v>#N/A</v>
      </c>
      <c r="BG23" s="57" t="e">
        <f>IF(AND(ISNUMBER($U23),COUNT($U$4:$U23)=BG$2),$G23,IF($H23="Hold",BG22,IF(COUNT($U$4:$U23)=BG$2,$V23+BG22,NA())))</f>
        <v>#N/A</v>
      </c>
      <c r="BH23" s="55" t="e">
        <f>IF(AND(COUNT($U$4:$U23)=BH$2,$H23="Hold"),"Hold",NA())</f>
        <v>#N/A</v>
      </c>
      <c r="BI23" s="55" t="e">
        <f>IF(AND(COUNT($U$4:$U23)=BI$2,$H23="Hold"),"Hold",NA())</f>
        <v>#N/A</v>
      </c>
      <c r="BJ23" s="55" t="e">
        <f>IF(AND(COUNT($U$4:$U23)=BJ$2,$H23="Hold"),"Hold",NA())</f>
        <v>#N/A</v>
      </c>
      <c r="BK23" s="55" t="e">
        <f>IF(AND(COUNT($U$4:$U23)=BK$2,$H23="Hold"),"Hold",NA())</f>
        <v>#N/A</v>
      </c>
      <c r="BL23" s="55" t="e">
        <f>IF(AND(COUNT($U$4:$U23)=BL$2,$H23="Hold"),"Hold",NA())</f>
        <v>#N/A</v>
      </c>
      <c r="BM23" s="55" t="e">
        <f>IF(AND(COUNT($U$4:$U23)=BM$2,$H23="Hold"),"Hold",NA())</f>
        <v>#N/A</v>
      </c>
      <c r="BN23" s="55" t="e">
        <f>IF(AND(COUNT($U$4:$U23)=BN$2,$H23="Hold"),"Hold",NA())</f>
        <v>#N/A</v>
      </c>
      <c r="BO23" s="55" t="e">
        <f>IF(AND(COUNT($U$4:$U23)=BO$2,$H23="Hold"),"Hold",NA())</f>
        <v>#N/A</v>
      </c>
      <c r="BP23" s="55" t="e">
        <f>IF(AND(COUNT($U$4:$U23)=BP$2,$H23="Hold"),"Hold",NA())</f>
        <v>#N/A</v>
      </c>
      <c r="BQ23" s="55" t="e">
        <f>IF(AND(COUNT($U$4:$U23)=BQ$2,$H23="Hold"),"Hold",NA())</f>
        <v>#N/A</v>
      </c>
      <c r="BR23" s="55" t="e">
        <f>IF(AND(COUNT($U$4:$U23)=BR$2,$H23="Hold"),"Hold",NA())</f>
        <v>#N/A</v>
      </c>
      <c r="BS23" s="55" t="e">
        <f>IF(AND(COUNT($U$4:$U23)=BS$2,$H23="Hold"),"Hold",NA())</f>
        <v>#N/A</v>
      </c>
    </row>
    <row r="24" spans="1:71" s="96" customFormat="1" ht="18.75" customHeight="1" x14ac:dyDescent="0.25">
      <c r="B24" s="23"/>
      <c r="C24" s="95"/>
      <c r="D24" s="9">
        <f t="shared" si="2"/>
        <v>40</v>
      </c>
      <c r="E24" s="10">
        <f t="shared" si="3"/>
        <v>42870</v>
      </c>
      <c r="F24" s="5" t="str">
        <f>IFERROR(IF(COUNT(G$4:G24)=0,"",IF(H24="Hold",F23,IF(ISNUMBER(U24),G24,F23+V24))),"")</f>
        <v/>
      </c>
      <c r="G24" s="13"/>
      <c r="H24" s="27"/>
      <c r="I24" s="17"/>
      <c r="J24" s="93"/>
      <c r="K24" s="34"/>
      <c r="L24" s="151" t="s">
        <v>86</v>
      </c>
      <c r="M24" s="151"/>
      <c r="N24" s="151"/>
      <c r="O24" s="151"/>
      <c r="P24" s="37"/>
      <c r="R24" s="46">
        <v>21</v>
      </c>
      <c r="S24" s="47" t="e">
        <f t="shared" si="0"/>
        <v>#N/A</v>
      </c>
      <c r="T24" s="47"/>
      <c r="U24" s="52" t="str">
        <f>IF(H24="30 Mins",$N$19,IF(H24="45 Mins",$N$20,IF(H24="60 Mins",$N$21,IF(H24="Alt 1",$N$22,IF(H24="Alt 2",$N$23,IF(H24="Alt 3",$N$24,IF(H24="Alt 4",$N$25,IF(H24="Alt 5",#REF!,IF(H24="Change",V23,"")))))))))</f>
        <v/>
      </c>
      <c r="V24" s="53" t="e">
        <f>IF(COUNT(U$4:U24)=0,NA(),IF(ISNUMBER(U24),U24,V23))</f>
        <v>#N/A</v>
      </c>
      <c r="W24" s="48" t="e">
        <f t="shared" si="1"/>
        <v>#N/A</v>
      </c>
      <c r="X24" s="72" t="str">
        <f>IF(AND(ISNUMBER($S24),COUNT($U$4:$U24)=X$2),$S24,"")</f>
        <v/>
      </c>
      <c r="Y24" s="72" t="str">
        <f>IF(AND(ISNUMBER($S24),COUNT($U$4:$U24)=Y$2),$S24,"")</f>
        <v/>
      </c>
      <c r="Z24" s="72" t="str">
        <f>IF(AND(ISNUMBER($S24),COUNT($U$4:$U24)=Z$2),$S24,"")</f>
        <v/>
      </c>
      <c r="AA24" s="72" t="str">
        <f>IF(AND(ISNUMBER($S24),COUNT($U$4:$U24)=AA$2),$S24,"")</f>
        <v/>
      </c>
      <c r="AB24" s="72" t="str">
        <f>IF(AND(ISNUMBER($S24),COUNT($U$4:$U24)=AB$2),$S24,"")</f>
        <v/>
      </c>
      <c r="AC24" s="72" t="str">
        <f>IF(AND(ISNUMBER($S24),COUNT($U$4:$U24)=AC$2),$S24,"")</f>
        <v/>
      </c>
      <c r="AD24" s="72" t="str">
        <f>IF(AND(ISNUMBER($S24),COUNT($U$4:$U24)=AD$2),$S24,"")</f>
        <v/>
      </c>
      <c r="AE24" s="72" t="str">
        <f>IF(AND(ISNUMBER($S24),COUNT($U$4:$U24)=AE$2),$S24,"")</f>
        <v/>
      </c>
      <c r="AF24" s="72" t="str">
        <f>IF(AND(ISNUMBER($S24),COUNT($U$4:$U24)=AF$2),$S24,"")</f>
        <v/>
      </c>
      <c r="AG24" s="72" t="str">
        <f>IF(AND(ISNUMBER($S24),COUNT($U$4:$U24)=AG$2),$S24,"")</f>
        <v/>
      </c>
      <c r="AH24" s="72" t="str">
        <f>IF(AND(ISNUMBER($S24),COUNT($U$4:$U24)=AH$2),$S24,"")</f>
        <v/>
      </c>
      <c r="AI24" s="72" t="str">
        <f>IF(AND(ISNUMBER($S24),COUNT($U$4:$U24)=AI$2),$S24,"")</f>
        <v/>
      </c>
      <c r="AJ24" s="51" t="e">
        <f>IFERROR(IF(COUNT($U$4:$U24)&lt;&gt;AJ$2,NA(),SLOPE(X$4:X$26,$R$4:$R$26)*($R24-COUNTIF(BH$4:BH24,"Hold"))+INTERCEPT(X$4:X$26,$R$4:$R$26)),NA())</f>
        <v>#N/A</v>
      </c>
      <c r="AK24" s="51" t="e">
        <f>IFERROR(IF(COUNT($U$4:$U24)&lt;&gt;AK$2,NA(),SLOPE(Y$4:Y$26,$R$4:$R$26)*($R24-COUNTIF(BI$4:BI24,"Hold"))+INTERCEPT(Y$4:Y$26,$R$4:$R$26)),NA())</f>
        <v>#N/A</v>
      </c>
      <c r="AL24" s="51" t="e">
        <f>IFERROR(IF(COUNT($U$4:$U24)&lt;&gt;AL$2,NA(),SLOPE(Z$4:Z$26,$R$4:$R$26)*($R24-COUNTIF(BJ$4:BJ24,"Hold"))+INTERCEPT(Z$4:Z$26,$R$4:$R$26)),NA())</f>
        <v>#N/A</v>
      </c>
      <c r="AM24" s="51" t="e">
        <f>IFERROR(IF(COUNT($U$4:$U24)&lt;&gt;AM$2,NA(),SLOPE(AA$4:AA$26,$R$4:$R$26)*($R24-COUNTIF(BK$4:BK24,"Hold"))+INTERCEPT(AA$4:AA$26,$R$4:$R$26)),NA())</f>
        <v>#N/A</v>
      </c>
      <c r="AN24" s="51" t="e">
        <f>IFERROR(IF(COUNT($U$4:$U24)&lt;&gt;AN$2,NA(),SLOPE(AB$4:AB$26,$R$4:$R$26)*($R24-COUNTIF(BL$4:BL24,"Hold"))+INTERCEPT(AB$4:AB$26,$R$4:$R$26)),NA())</f>
        <v>#N/A</v>
      </c>
      <c r="AO24" s="51" t="e">
        <f>IFERROR(IF(COUNT($U$4:$U24)&lt;&gt;AO$2,NA(),SLOPE(AC$4:AC$26,$R$4:$R$26)*($R24-COUNTIF(BM$4:BM24,"Hold"))+INTERCEPT(AC$4:AC$26,$R$4:$R$26)),NA())</f>
        <v>#N/A</v>
      </c>
      <c r="AP24" s="51" t="e">
        <f>IFERROR(IF(COUNT($U$4:$U24)&lt;&gt;AP$2,NA(),SLOPE(AD$4:AD$26,$R$4:$R$26)*($R24-COUNTIF(BN$4:BN24,"Hold"))+INTERCEPT(AD$4:AD$26,$R$4:$R$26)),NA())</f>
        <v>#N/A</v>
      </c>
      <c r="AQ24" s="51" t="e">
        <f>IFERROR(IF(COUNT($U$4:$U24)&lt;&gt;AQ$2,NA(),SLOPE(AE$4:AE$26,$R$4:$R$26)*($R24-COUNTIF(BO$4:BO24,"Hold"))+INTERCEPT(AE$4:AE$26,$R$4:$R$26)),NA())</f>
        <v>#N/A</v>
      </c>
      <c r="AR24" s="51" t="e">
        <f>IFERROR(IF(COUNT($U$4:$U24)&lt;&gt;AR$2,NA(),SLOPE(AF$4:AF$26,$R$4:$R$26)*($R24-COUNTIF(BP$4:BP24,"Hold"))+INTERCEPT(AF$4:AF$26,$R$4:$R$26)),NA())</f>
        <v>#N/A</v>
      </c>
      <c r="AS24" s="51" t="e">
        <f>IFERROR(IF(COUNT($U$4:$U24)&lt;&gt;AS$2,NA(),SLOPE(AG$4:AG$26,$R$4:$R$26)*($R24-COUNTIF(BQ$4:BQ24,"Hold"))+INTERCEPT(AG$4:AG$26,$R$4:$R$26)),NA())</f>
        <v>#N/A</v>
      </c>
      <c r="AT24" s="51" t="e">
        <f>IFERROR(IF(COUNT($U$4:$U24)&lt;&gt;AT$2,NA(),SLOPE(AH$4:AH$26,$R$4:$R$26)*($R24-COUNTIF(BR$4:BR24,"Hold"))+INTERCEPT(AH$4:AH$26,$R$4:$R$26)),NA())</f>
        <v>#N/A</v>
      </c>
      <c r="AU24" s="51" t="e">
        <f>IFERROR(IF(COUNT($U$4:$U24)&lt;&gt;AU$2,NA(),SLOPE(AI$4:AI$26,$R$4:$R$26)*($R24-COUNTIF(BS$4:BS24,"Hold"))+INTERCEPT(AI$4:AI$26,$R$4:$R$26)),NA())</f>
        <v>#N/A</v>
      </c>
      <c r="AV24" s="57" t="e">
        <f>IF(AND(ISNUMBER($U24),COUNT($U$4:$U24)=AV$2),$G24,IF($H24="Hold",AV23,IF(COUNT($U$4:$U24)=AV$2,$V24+AV23,NA())))</f>
        <v>#N/A</v>
      </c>
      <c r="AW24" s="57" t="e">
        <f>IF(AND(ISNUMBER($U24),COUNT($U$4:$U24)=AW$2),$G24,IF($H24="Hold",AW23,IF(COUNT($U$4:$U24)=AW$2,$V24+AW23,NA())))</f>
        <v>#N/A</v>
      </c>
      <c r="AX24" s="57" t="e">
        <f>IF(AND(ISNUMBER($U24),COUNT($U$4:$U24)=AX$2),$G24,IF($H24="Hold",AX23,IF(COUNT($U$4:$U24)=AX$2,$V24+AX23,NA())))</f>
        <v>#N/A</v>
      </c>
      <c r="AY24" s="57" t="e">
        <f>IF(AND(ISNUMBER($U24),COUNT($U$4:$U24)=AY$2),$G24,IF($H24="Hold",AY23,IF(COUNT($U$4:$U24)=AY$2,$V24+AY23,NA())))</f>
        <v>#N/A</v>
      </c>
      <c r="AZ24" s="57" t="e">
        <f>IF(AND(ISNUMBER($U24),COUNT($U$4:$U24)=AZ$2),$G24,IF($H24="Hold",AZ23,IF(COUNT($U$4:$U24)=AZ$2,$V24+AZ23,NA())))</f>
        <v>#N/A</v>
      </c>
      <c r="BA24" s="57" t="e">
        <f>IF(AND(ISNUMBER($U24),COUNT($U$4:$U24)=BA$2),$G24,IF($H24="Hold",BA23,IF(COUNT($U$4:$U24)=BA$2,$V24+BA23,NA())))</f>
        <v>#N/A</v>
      </c>
      <c r="BB24" s="57" t="e">
        <f>IF(AND(ISNUMBER($U24),COUNT($U$4:$U24)=BB$2),$G24,IF($H24="Hold",BB23,IF(COUNT($U$4:$U24)=BB$2,$V24+BB23,NA())))</f>
        <v>#N/A</v>
      </c>
      <c r="BC24" s="57" t="e">
        <f>IF(AND(ISNUMBER($U24),COUNT($U$4:$U24)=BC$2),$G24,IF($H24="Hold",BC23,IF(COUNT($U$4:$U24)=BC$2,$V24+BC23,NA())))</f>
        <v>#N/A</v>
      </c>
      <c r="BD24" s="57" t="e">
        <f>IF(AND(ISNUMBER($U24),COUNT($U$4:$U24)=BD$2),$G24,IF($H24="Hold",BD23,IF(COUNT($U$4:$U24)=BD$2,$V24+BD23,NA())))</f>
        <v>#N/A</v>
      </c>
      <c r="BE24" s="57" t="e">
        <f>IF(AND(ISNUMBER($U24),COUNT($U$4:$U24)=BE$2),$G24,IF($H24="Hold",BE23,IF(COUNT($U$4:$U24)=BE$2,$V24+BE23,NA())))</f>
        <v>#N/A</v>
      </c>
      <c r="BF24" s="57" t="e">
        <f>IF(AND(ISNUMBER($U24),COUNT($U$4:$U24)=BF$2),$G24,IF($H24="Hold",BF23,IF(COUNT($U$4:$U24)=BF$2,$V24+BF23,NA())))</f>
        <v>#N/A</v>
      </c>
      <c r="BG24" s="57" t="e">
        <f>IF(AND(ISNUMBER($U24),COUNT($U$4:$U24)=BG$2),$G24,IF($H24="Hold",BG23,IF(COUNT($U$4:$U24)=BG$2,$V24+BG23,NA())))</f>
        <v>#N/A</v>
      </c>
      <c r="BH24" s="55" t="e">
        <f>IF(AND(COUNT($U$4:$U24)=BH$2,$H24="Hold"),"Hold",NA())</f>
        <v>#N/A</v>
      </c>
      <c r="BI24" s="55" t="e">
        <f>IF(AND(COUNT($U$4:$U24)=BI$2,$H24="Hold"),"Hold",NA())</f>
        <v>#N/A</v>
      </c>
      <c r="BJ24" s="55" t="e">
        <f>IF(AND(COUNT($U$4:$U24)=BJ$2,$H24="Hold"),"Hold",NA())</f>
        <v>#N/A</v>
      </c>
      <c r="BK24" s="55" t="e">
        <f>IF(AND(COUNT($U$4:$U24)=BK$2,$H24="Hold"),"Hold",NA())</f>
        <v>#N/A</v>
      </c>
      <c r="BL24" s="55" t="e">
        <f>IF(AND(COUNT($U$4:$U24)=BL$2,$H24="Hold"),"Hold",NA())</f>
        <v>#N/A</v>
      </c>
      <c r="BM24" s="55" t="e">
        <f>IF(AND(COUNT($U$4:$U24)=BM$2,$H24="Hold"),"Hold",NA())</f>
        <v>#N/A</v>
      </c>
      <c r="BN24" s="55" t="e">
        <f>IF(AND(COUNT($U$4:$U24)=BN$2,$H24="Hold"),"Hold",NA())</f>
        <v>#N/A</v>
      </c>
      <c r="BO24" s="55" t="e">
        <f>IF(AND(COUNT($U$4:$U24)=BO$2,$H24="Hold"),"Hold",NA())</f>
        <v>#N/A</v>
      </c>
      <c r="BP24" s="55" t="e">
        <f>IF(AND(COUNT($U$4:$U24)=BP$2,$H24="Hold"),"Hold",NA())</f>
        <v>#N/A</v>
      </c>
      <c r="BQ24" s="55" t="e">
        <f>IF(AND(COUNT($U$4:$U24)=BQ$2,$H24="Hold"),"Hold",NA())</f>
        <v>#N/A</v>
      </c>
      <c r="BR24" s="55" t="e">
        <f>IF(AND(COUNT($U$4:$U24)=BR$2,$H24="Hold"),"Hold",NA())</f>
        <v>#N/A</v>
      </c>
      <c r="BS24" s="55" t="e">
        <f>IF(AND(COUNT($U$4:$U24)=BS$2,$H24="Hold"),"Hold",NA())</f>
        <v>#N/A</v>
      </c>
    </row>
    <row r="25" spans="1:71" s="96" customFormat="1" ht="18.75" customHeight="1" x14ac:dyDescent="0.25">
      <c r="B25" s="23"/>
      <c r="C25" s="95"/>
      <c r="D25" s="9">
        <f t="shared" si="2"/>
        <v>42</v>
      </c>
      <c r="E25" s="10">
        <f t="shared" si="3"/>
        <v>42884</v>
      </c>
      <c r="F25" s="5" t="str">
        <f>IFERROR(IF(COUNT(G$4:G25)=0,"",IF(H25="Hold",F24,IF(ISNUMBER(U25),G25,F24+V25))),"")</f>
        <v/>
      </c>
      <c r="G25" s="13"/>
      <c r="H25" s="27"/>
      <c r="I25" s="17"/>
      <c r="J25" s="93"/>
      <c r="K25" s="34"/>
      <c r="L25" s="151"/>
      <c r="M25" s="151"/>
      <c r="N25" s="151"/>
      <c r="O25" s="151"/>
      <c r="P25" s="37"/>
      <c r="R25" s="46">
        <v>22</v>
      </c>
      <c r="S25" s="47" t="e">
        <f t="shared" si="0"/>
        <v>#N/A</v>
      </c>
      <c r="T25" s="47"/>
      <c r="U25" s="52" t="str">
        <f>IF(H25="30 Mins",$N$19,IF(H25="45 Mins",$N$20,IF(H25="60 Mins",$N$21,IF(H25="Alt 1",$N$22,IF(H25="Alt 2",$N$23,IF(H25="Alt 3",$N$24,IF(H25="Alt 4",$N$25,IF(H25="Alt 5",#REF!,IF(H25="Change",V24,"")))))))))</f>
        <v/>
      </c>
      <c r="V25" s="53" t="e">
        <f>IF(COUNT(U$4:U25)=0,NA(),IF(ISNUMBER(U25),U25,V24))</f>
        <v>#N/A</v>
      </c>
      <c r="W25" s="48" t="e">
        <f t="shared" si="1"/>
        <v>#N/A</v>
      </c>
      <c r="X25" s="72" t="str">
        <f>IF(AND(ISNUMBER($S25),COUNT($U$4:$U25)=X$2),$S25,"")</f>
        <v/>
      </c>
      <c r="Y25" s="72" t="str">
        <f>IF(AND(ISNUMBER($S25),COUNT($U$4:$U25)=Y$2),$S25,"")</f>
        <v/>
      </c>
      <c r="Z25" s="72" t="str">
        <f>IF(AND(ISNUMBER($S25),COUNT($U$4:$U25)=Z$2),$S25,"")</f>
        <v/>
      </c>
      <c r="AA25" s="72" t="str">
        <f>IF(AND(ISNUMBER($S25),COUNT($U$4:$U25)=AA$2),$S25,"")</f>
        <v/>
      </c>
      <c r="AB25" s="72" t="str">
        <f>IF(AND(ISNUMBER($S25),COUNT($U$4:$U25)=AB$2),$S25,"")</f>
        <v/>
      </c>
      <c r="AC25" s="72" t="str">
        <f>IF(AND(ISNUMBER($S25),COUNT($U$4:$U25)=AC$2),$S25,"")</f>
        <v/>
      </c>
      <c r="AD25" s="72" t="str">
        <f>IF(AND(ISNUMBER($S25),COUNT($U$4:$U25)=AD$2),$S25,"")</f>
        <v/>
      </c>
      <c r="AE25" s="72" t="str">
        <f>IF(AND(ISNUMBER($S25),COUNT($U$4:$U25)=AE$2),$S25,"")</f>
        <v/>
      </c>
      <c r="AF25" s="72" t="str">
        <f>IF(AND(ISNUMBER($S25),COUNT($U$4:$U25)=AF$2),$S25,"")</f>
        <v/>
      </c>
      <c r="AG25" s="72" t="str">
        <f>IF(AND(ISNUMBER($S25),COUNT($U$4:$U25)=AG$2),$S25,"")</f>
        <v/>
      </c>
      <c r="AH25" s="72" t="str">
        <f>IF(AND(ISNUMBER($S25),COUNT($U$4:$U25)=AH$2),$S25,"")</f>
        <v/>
      </c>
      <c r="AI25" s="72" t="str">
        <f>IF(AND(ISNUMBER($S25),COUNT($U$4:$U25)=AI$2),$S25,"")</f>
        <v/>
      </c>
      <c r="AJ25" s="51" t="e">
        <f>IFERROR(IF(COUNT($U$4:$U25)&lt;&gt;AJ$2,NA(),SLOPE(X$4:X$26,$R$4:$R$26)*($R25-COUNTIF(BH$4:BH25,"Hold"))+INTERCEPT(X$4:X$26,$R$4:$R$26)),NA())</f>
        <v>#N/A</v>
      </c>
      <c r="AK25" s="51" t="e">
        <f>IFERROR(IF(COUNT($U$4:$U25)&lt;&gt;AK$2,NA(),SLOPE(Y$4:Y$26,$R$4:$R$26)*($R25-COUNTIF(BI$4:BI25,"Hold"))+INTERCEPT(Y$4:Y$26,$R$4:$R$26)),NA())</f>
        <v>#N/A</v>
      </c>
      <c r="AL25" s="51" t="e">
        <f>IFERROR(IF(COUNT($U$4:$U25)&lt;&gt;AL$2,NA(),SLOPE(Z$4:Z$26,$R$4:$R$26)*($R25-COUNTIF(BJ$4:BJ25,"Hold"))+INTERCEPT(Z$4:Z$26,$R$4:$R$26)),NA())</f>
        <v>#N/A</v>
      </c>
      <c r="AM25" s="51" t="e">
        <f>IFERROR(IF(COUNT($U$4:$U25)&lt;&gt;AM$2,NA(),SLOPE(AA$4:AA$26,$R$4:$R$26)*($R25-COUNTIF(BK$4:BK25,"Hold"))+INTERCEPT(AA$4:AA$26,$R$4:$R$26)),NA())</f>
        <v>#N/A</v>
      </c>
      <c r="AN25" s="51" t="e">
        <f>IFERROR(IF(COUNT($U$4:$U25)&lt;&gt;AN$2,NA(),SLOPE(AB$4:AB$26,$R$4:$R$26)*($R25-COUNTIF(BL$4:BL25,"Hold"))+INTERCEPT(AB$4:AB$26,$R$4:$R$26)),NA())</f>
        <v>#N/A</v>
      </c>
      <c r="AO25" s="51" t="e">
        <f>IFERROR(IF(COUNT($U$4:$U25)&lt;&gt;AO$2,NA(),SLOPE(AC$4:AC$26,$R$4:$R$26)*($R25-COUNTIF(BM$4:BM25,"Hold"))+INTERCEPT(AC$4:AC$26,$R$4:$R$26)),NA())</f>
        <v>#N/A</v>
      </c>
      <c r="AP25" s="51" t="e">
        <f>IFERROR(IF(COUNT($U$4:$U25)&lt;&gt;AP$2,NA(),SLOPE(AD$4:AD$26,$R$4:$R$26)*($R25-COUNTIF(BN$4:BN25,"Hold"))+INTERCEPT(AD$4:AD$26,$R$4:$R$26)),NA())</f>
        <v>#N/A</v>
      </c>
      <c r="AQ25" s="51" t="e">
        <f>IFERROR(IF(COUNT($U$4:$U25)&lt;&gt;AQ$2,NA(),SLOPE(AE$4:AE$26,$R$4:$R$26)*($R25-COUNTIF(BO$4:BO25,"Hold"))+INTERCEPT(AE$4:AE$26,$R$4:$R$26)),NA())</f>
        <v>#N/A</v>
      </c>
      <c r="AR25" s="51" t="e">
        <f>IFERROR(IF(COUNT($U$4:$U25)&lt;&gt;AR$2,NA(),SLOPE(AF$4:AF$26,$R$4:$R$26)*($R25-COUNTIF(BP$4:BP25,"Hold"))+INTERCEPT(AF$4:AF$26,$R$4:$R$26)),NA())</f>
        <v>#N/A</v>
      </c>
      <c r="AS25" s="51" t="e">
        <f>IFERROR(IF(COUNT($U$4:$U25)&lt;&gt;AS$2,NA(),SLOPE(AG$4:AG$26,$R$4:$R$26)*($R25-COUNTIF(BQ$4:BQ25,"Hold"))+INTERCEPT(AG$4:AG$26,$R$4:$R$26)),NA())</f>
        <v>#N/A</v>
      </c>
      <c r="AT25" s="51" t="e">
        <f>IFERROR(IF(COUNT($U$4:$U25)&lt;&gt;AT$2,NA(),SLOPE(AH$4:AH$26,$R$4:$R$26)*($R25-COUNTIF(BR$4:BR25,"Hold"))+INTERCEPT(AH$4:AH$26,$R$4:$R$26)),NA())</f>
        <v>#N/A</v>
      </c>
      <c r="AU25" s="51" t="e">
        <f>IFERROR(IF(COUNT($U$4:$U25)&lt;&gt;AU$2,NA(),SLOPE(AI$4:AI$26,$R$4:$R$26)*($R25-COUNTIF(BS$4:BS25,"Hold"))+INTERCEPT(AI$4:AI$26,$R$4:$R$26)),NA())</f>
        <v>#N/A</v>
      </c>
      <c r="AV25" s="57" t="e">
        <f>IF(AND(ISNUMBER($U25),COUNT($U$4:$U25)=AV$2),$G25,IF($H25="Hold",AV24,IF(COUNT($U$4:$U25)=AV$2,$V25+AV24,NA())))</f>
        <v>#N/A</v>
      </c>
      <c r="AW25" s="57" t="e">
        <f>IF(AND(ISNUMBER($U25),COUNT($U$4:$U25)=AW$2),$G25,IF($H25="Hold",AW24,IF(COUNT($U$4:$U25)=AW$2,$V25+AW24,NA())))</f>
        <v>#N/A</v>
      </c>
      <c r="AX25" s="57" t="e">
        <f>IF(AND(ISNUMBER($U25),COUNT($U$4:$U25)=AX$2),$G25,IF($H25="Hold",AX24,IF(COUNT($U$4:$U25)=AX$2,$V25+AX24,NA())))</f>
        <v>#N/A</v>
      </c>
      <c r="AY25" s="57" t="e">
        <f>IF(AND(ISNUMBER($U25),COUNT($U$4:$U25)=AY$2),$G25,IF($H25="Hold",AY24,IF(COUNT($U$4:$U25)=AY$2,$V25+AY24,NA())))</f>
        <v>#N/A</v>
      </c>
      <c r="AZ25" s="57" t="e">
        <f>IF(AND(ISNUMBER($U25),COUNT($U$4:$U25)=AZ$2),$G25,IF($H25="Hold",AZ24,IF(COUNT($U$4:$U25)=AZ$2,$V25+AZ24,NA())))</f>
        <v>#N/A</v>
      </c>
      <c r="BA25" s="57" t="e">
        <f>IF(AND(ISNUMBER($U25),COUNT($U$4:$U25)=BA$2),$G25,IF($H25="Hold",BA24,IF(COUNT($U$4:$U25)=BA$2,$V25+BA24,NA())))</f>
        <v>#N/A</v>
      </c>
      <c r="BB25" s="57" t="e">
        <f>IF(AND(ISNUMBER($U25),COUNT($U$4:$U25)=BB$2),$G25,IF($H25="Hold",BB24,IF(COUNT($U$4:$U25)=BB$2,$V25+BB24,NA())))</f>
        <v>#N/A</v>
      </c>
      <c r="BC25" s="57" t="e">
        <f>IF(AND(ISNUMBER($U25),COUNT($U$4:$U25)=BC$2),$G25,IF($H25="Hold",BC24,IF(COUNT($U$4:$U25)=BC$2,$V25+BC24,NA())))</f>
        <v>#N/A</v>
      </c>
      <c r="BD25" s="57" t="e">
        <f>IF(AND(ISNUMBER($U25),COUNT($U$4:$U25)=BD$2),$G25,IF($H25="Hold",BD24,IF(COUNT($U$4:$U25)=BD$2,$V25+BD24,NA())))</f>
        <v>#N/A</v>
      </c>
      <c r="BE25" s="57" t="e">
        <f>IF(AND(ISNUMBER($U25),COUNT($U$4:$U25)=BE$2),$G25,IF($H25="Hold",BE24,IF(COUNT($U$4:$U25)=BE$2,$V25+BE24,NA())))</f>
        <v>#N/A</v>
      </c>
      <c r="BF25" s="57" t="e">
        <f>IF(AND(ISNUMBER($U25),COUNT($U$4:$U25)=BF$2),$G25,IF($H25="Hold",BF24,IF(COUNT($U$4:$U25)=BF$2,$V25+BF24,NA())))</f>
        <v>#N/A</v>
      </c>
      <c r="BG25" s="57" t="e">
        <f>IF(AND(ISNUMBER($U25),COUNT($U$4:$U25)=BG$2),$G25,IF($H25="Hold",BG24,IF(COUNT($U$4:$U25)=BG$2,$V25+BG24,NA())))</f>
        <v>#N/A</v>
      </c>
      <c r="BH25" s="55" t="e">
        <f>IF(AND(COUNT($U$4:$U25)=BH$2,$H25="Hold"),"Hold",NA())</f>
        <v>#N/A</v>
      </c>
      <c r="BI25" s="55" t="e">
        <f>IF(AND(COUNT($U$4:$U25)=BI$2,$H25="Hold"),"Hold",NA())</f>
        <v>#N/A</v>
      </c>
      <c r="BJ25" s="55" t="e">
        <f>IF(AND(COUNT($U$4:$U25)=BJ$2,$H25="Hold"),"Hold",NA())</f>
        <v>#N/A</v>
      </c>
      <c r="BK25" s="55" t="e">
        <f>IF(AND(COUNT($U$4:$U25)=BK$2,$H25="Hold"),"Hold",NA())</f>
        <v>#N/A</v>
      </c>
      <c r="BL25" s="55" t="e">
        <f>IF(AND(COUNT($U$4:$U25)=BL$2,$H25="Hold"),"Hold",NA())</f>
        <v>#N/A</v>
      </c>
      <c r="BM25" s="55" t="e">
        <f>IF(AND(COUNT($U$4:$U25)=BM$2,$H25="Hold"),"Hold",NA())</f>
        <v>#N/A</v>
      </c>
      <c r="BN25" s="55" t="e">
        <f>IF(AND(COUNT($U$4:$U25)=BN$2,$H25="Hold"),"Hold",NA())</f>
        <v>#N/A</v>
      </c>
      <c r="BO25" s="55" t="e">
        <f>IF(AND(COUNT($U$4:$U25)=BO$2,$H25="Hold"),"Hold",NA())</f>
        <v>#N/A</v>
      </c>
      <c r="BP25" s="55" t="e">
        <f>IF(AND(COUNT($U$4:$U25)=BP$2,$H25="Hold"),"Hold",NA())</f>
        <v>#N/A</v>
      </c>
      <c r="BQ25" s="55" t="e">
        <f>IF(AND(COUNT($U$4:$U25)=BQ$2,$H25="Hold"),"Hold",NA())</f>
        <v>#N/A</v>
      </c>
      <c r="BR25" s="55" t="e">
        <f>IF(AND(COUNT($U$4:$U25)=BR$2,$H25="Hold"),"Hold",NA())</f>
        <v>#N/A</v>
      </c>
      <c r="BS25" s="55" t="e">
        <f>IF(AND(COUNT($U$4:$U25)=BS$2,$H25="Hold"),"Hold",NA())</f>
        <v>#N/A</v>
      </c>
    </row>
    <row r="26" spans="1:71" s="96" customFormat="1" ht="18.75" customHeight="1" x14ac:dyDescent="0.25">
      <c r="B26" s="61" t="str">
        <f>IF(ISBLANK($A$1),"","This worksheet was created by Mike Braun for the Pulaski County School District.  (Delete contents of Cell A1.)")</f>
        <v/>
      </c>
      <c r="C26" s="95"/>
      <c r="D26" s="9">
        <f t="shared" si="2"/>
        <v>44</v>
      </c>
      <c r="E26" s="10">
        <f t="shared" si="3"/>
        <v>42898</v>
      </c>
      <c r="F26" s="5" t="str">
        <f>IFERROR(IF(COUNT(G$4:G26)=0,"",IF(H26="Hold",F25,IF(ISNUMBER(U26),G26,F25+V26))),"")</f>
        <v/>
      </c>
      <c r="G26" s="14"/>
      <c r="H26" s="27"/>
      <c r="I26" s="17"/>
      <c r="J26" s="93"/>
      <c r="K26" s="41"/>
      <c r="L26" s="152"/>
      <c r="M26" s="152"/>
      <c r="N26" s="152"/>
      <c r="O26" s="152"/>
      <c r="P26" s="42"/>
      <c r="R26" s="46">
        <v>23</v>
      </c>
      <c r="S26" s="47" t="e">
        <f t="shared" si="0"/>
        <v>#N/A</v>
      </c>
      <c r="T26" s="47"/>
      <c r="U26" s="52" t="str">
        <f>IF(H26="30 Mins",$N$19,IF(H26="45 Mins",$N$20,IF(H26="60 Mins",$N$21,IF(H26="Alt 1",$N$22,IF(H26="Alt 2",$N$23,IF(H26="Alt 3",$N$24,IF(H26="Alt 4",$N$25,IF(H26="Alt 5",#REF!,IF(H26="Change",V25,"")))))))))</f>
        <v/>
      </c>
      <c r="V26" s="53" t="e">
        <f>IF(COUNT(U$4:U26)=0,NA(),IF(ISNUMBER(U26),U26,V25))</f>
        <v>#N/A</v>
      </c>
      <c r="W26" s="48" t="e">
        <f t="shared" si="1"/>
        <v>#N/A</v>
      </c>
      <c r="X26" s="73" t="str">
        <f>IF(AND(ISNUMBER($S26),COUNT($U$4:$U26)=X$2),$S26,"")</f>
        <v/>
      </c>
      <c r="Y26" s="73" t="str">
        <f>IF(AND(ISNUMBER($S26),COUNT($U$4:$U26)=Y$2),$S26,"")</f>
        <v/>
      </c>
      <c r="Z26" s="73" t="str">
        <f>IF(AND(ISNUMBER($S26),COUNT($U$4:$U26)=Z$2),$S26,"")</f>
        <v/>
      </c>
      <c r="AA26" s="73" t="str">
        <f>IF(AND(ISNUMBER($S26),COUNT($U$4:$U26)=AA$2),$S26,"")</f>
        <v/>
      </c>
      <c r="AB26" s="73" t="str">
        <f>IF(AND(ISNUMBER($S26),COUNT($U$4:$U26)=AB$2),$S26,"")</f>
        <v/>
      </c>
      <c r="AC26" s="73" t="str">
        <f>IF(AND(ISNUMBER($S26),COUNT($U$4:$U26)=AC$2),$S26,"")</f>
        <v/>
      </c>
      <c r="AD26" s="73" t="str">
        <f>IF(AND(ISNUMBER($S26),COUNT($U$4:$U26)=AD$2),$S26,"")</f>
        <v/>
      </c>
      <c r="AE26" s="73" t="str">
        <f>IF(AND(ISNUMBER($S26),COUNT($U$4:$U26)=AE$2),$S26,"")</f>
        <v/>
      </c>
      <c r="AF26" s="73" t="str">
        <f>IF(AND(ISNUMBER($S26),COUNT($U$4:$U26)=AF$2),$S26,"")</f>
        <v/>
      </c>
      <c r="AG26" s="73" t="str">
        <f>IF(AND(ISNUMBER($S26),COUNT($U$4:$U26)=AG$2),$S26,"")</f>
        <v/>
      </c>
      <c r="AH26" s="73" t="str">
        <f>IF(AND(ISNUMBER($S26),COUNT($U$4:$U26)=AH$2),$S26,"")</f>
        <v/>
      </c>
      <c r="AI26" s="73" t="str">
        <f>IF(AND(ISNUMBER($S26),COUNT($U$4:$U26)=AI$2),$S26,"")</f>
        <v/>
      </c>
      <c r="AJ26" s="51" t="e">
        <f>IFERROR(IF(COUNT($U$4:$U26)&lt;&gt;AJ$2,NA(),SLOPE(X$4:X$26,$R$4:$R$26)*($R26-COUNTIF(BH$4:BH26,"Hold"))+INTERCEPT(X$4:X$26,$R$4:$R$26)),NA())</f>
        <v>#N/A</v>
      </c>
      <c r="AK26" s="51" t="e">
        <f>IFERROR(IF(COUNT($U$4:$U26)&lt;&gt;AK$2,NA(),SLOPE(Y$4:Y$26,$R$4:$R$26)*($R26-COUNTIF(BI$4:BI26,"Hold"))+INTERCEPT(Y$4:Y$26,$R$4:$R$26)),NA())</f>
        <v>#N/A</v>
      </c>
      <c r="AL26" s="51" t="e">
        <f>IFERROR(IF(COUNT($U$4:$U26)&lt;&gt;AL$2,NA(),SLOPE(Z$4:Z$26,$R$4:$R$26)*($R26-COUNTIF(BJ$4:BJ26,"Hold"))+INTERCEPT(Z$4:Z$26,$R$4:$R$26)),NA())</f>
        <v>#N/A</v>
      </c>
      <c r="AM26" s="51" t="e">
        <f>IFERROR(IF(COUNT($U$4:$U26)&lt;&gt;AM$2,NA(),SLOPE(AA$4:AA$26,$R$4:$R$26)*($R26-COUNTIF(BK$4:BK26,"Hold"))+INTERCEPT(AA$4:AA$26,$R$4:$R$26)),NA())</f>
        <v>#N/A</v>
      </c>
      <c r="AN26" s="51" t="e">
        <f>IFERROR(IF(COUNT($U$4:$U26)&lt;&gt;AN$2,NA(),SLOPE(AB$4:AB$26,$R$4:$R$26)*($R26-COUNTIF(BL$4:BL26,"Hold"))+INTERCEPT(AB$4:AB$26,$R$4:$R$26)),NA())</f>
        <v>#N/A</v>
      </c>
      <c r="AO26" s="51" t="e">
        <f>IFERROR(IF(COUNT($U$4:$U26)&lt;&gt;AO$2,NA(),SLOPE(AC$4:AC$26,$R$4:$R$26)*($R26-COUNTIF(BM$4:BM26,"Hold"))+INTERCEPT(AC$4:AC$26,$R$4:$R$26)),NA())</f>
        <v>#N/A</v>
      </c>
      <c r="AP26" s="51" t="e">
        <f>IFERROR(IF(COUNT($U$4:$U26)&lt;&gt;AP$2,NA(),SLOPE(AD$4:AD$26,$R$4:$R$26)*($R26-COUNTIF(BN$4:BN26,"Hold"))+INTERCEPT(AD$4:AD$26,$R$4:$R$26)),NA())</f>
        <v>#N/A</v>
      </c>
      <c r="AQ26" s="51" t="e">
        <f>IFERROR(IF(COUNT($U$4:$U26)&lt;&gt;AQ$2,NA(),SLOPE(AE$4:AE$26,$R$4:$R$26)*($R26-COUNTIF(BO$4:BO26,"Hold"))+INTERCEPT(AE$4:AE$26,$R$4:$R$26)),NA())</f>
        <v>#N/A</v>
      </c>
      <c r="AR26" s="51" t="e">
        <f>IFERROR(IF(COUNT($U$4:$U26)&lt;&gt;AR$2,NA(),SLOPE(AF$4:AF$26,$R$4:$R$26)*($R26-COUNTIF(BP$4:BP26,"Hold"))+INTERCEPT(AF$4:AF$26,$R$4:$R$26)),NA())</f>
        <v>#N/A</v>
      </c>
      <c r="AS26" s="51" t="e">
        <f>IFERROR(IF(COUNT($U$4:$U26)&lt;&gt;AS$2,NA(),SLOPE(AG$4:AG$26,$R$4:$R$26)*($R26-COUNTIF(BQ$4:BQ26,"Hold"))+INTERCEPT(AG$4:AG$26,$R$4:$R$26)),NA())</f>
        <v>#N/A</v>
      </c>
      <c r="AT26" s="51" t="e">
        <f>IFERROR(IF(COUNT($U$4:$U26)&lt;&gt;AT$2,NA(),SLOPE(AH$4:AH$26,$R$4:$R$26)*($R26-COUNTIF(BR$4:BR26,"Hold"))+INTERCEPT(AH$4:AH$26,$R$4:$R$26)),NA())</f>
        <v>#N/A</v>
      </c>
      <c r="AU26" s="51" t="e">
        <f>IFERROR(IF(COUNT($U$4:$U26)&lt;&gt;AU$2,NA(),SLOPE(AI$4:AI$26,$R$4:$R$26)*($R26-COUNTIF(BS$4:BS26,"Hold"))+INTERCEPT(AI$4:AI$26,$R$4:$R$26)),NA())</f>
        <v>#N/A</v>
      </c>
      <c r="AV26" s="57" t="e">
        <f>IF(AND(ISNUMBER($U26),COUNT($U$4:$U26)=AV$2),$G26,IF($H26="Hold",AV25,IF(COUNT($U$4:$U26)=AV$2,$V26+AV25,NA())))</f>
        <v>#N/A</v>
      </c>
      <c r="AW26" s="57" t="e">
        <f>IF(AND(ISNUMBER($U26),COUNT($U$4:$U26)=AW$2),$G26,IF($H26="Hold",AW25,IF(COUNT($U$4:$U26)=AW$2,$V26+AW25,NA())))</f>
        <v>#N/A</v>
      </c>
      <c r="AX26" s="57" t="e">
        <f>IF(AND(ISNUMBER($U26),COUNT($U$4:$U26)=AX$2),$G26,IF($H26="Hold",AX25,IF(COUNT($U$4:$U26)=AX$2,$V26+AX25,NA())))</f>
        <v>#N/A</v>
      </c>
      <c r="AY26" s="57" t="e">
        <f>IF(AND(ISNUMBER($U26),COUNT($U$4:$U26)=AY$2),$G26,IF($H26="Hold",AY25,IF(COUNT($U$4:$U26)=AY$2,$V26+AY25,NA())))</f>
        <v>#N/A</v>
      </c>
      <c r="AZ26" s="57" t="e">
        <f>IF(AND(ISNUMBER($U26),COUNT($U$4:$U26)=AZ$2),$G26,IF($H26="Hold",AZ25,IF(COUNT($U$4:$U26)=AZ$2,$V26+AZ25,NA())))</f>
        <v>#N/A</v>
      </c>
      <c r="BA26" s="57" t="e">
        <f>IF(AND(ISNUMBER($U26),COUNT($U$4:$U26)=BA$2),$G26,IF($H26="Hold",BA25,IF(COUNT($U$4:$U26)=BA$2,$V26+BA25,NA())))</f>
        <v>#N/A</v>
      </c>
      <c r="BB26" s="57" t="e">
        <f>IF(AND(ISNUMBER($U26),COUNT($U$4:$U26)=BB$2),$G26,IF($H26="Hold",BB25,IF(COUNT($U$4:$U26)=BB$2,$V26+BB25,NA())))</f>
        <v>#N/A</v>
      </c>
      <c r="BC26" s="57" t="e">
        <f>IF(AND(ISNUMBER($U26),COUNT($U$4:$U26)=BC$2),$G26,IF($H26="Hold",BC25,IF(COUNT($U$4:$U26)=BC$2,$V26+BC25,NA())))</f>
        <v>#N/A</v>
      </c>
      <c r="BD26" s="57" t="e">
        <f>IF(AND(ISNUMBER($U26),COUNT($U$4:$U26)=BD$2),$G26,IF($H26="Hold",BD25,IF(COUNT($U$4:$U26)=BD$2,$V26+BD25,NA())))</f>
        <v>#N/A</v>
      </c>
      <c r="BE26" s="57" t="e">
        <f>IF(AND(ISNUMBER($U26),COUNT($U$4:$U26)=BE$2),$G26,IF($H26="Hold",BE25,IF(COUNT($U$4:$U26)=BE$2,$V26+BE25,NA())))</f>
        <v>#N/A</v>
      </c>
      <c r="BF26" s="57" t="e">
        <f>IF(AND(ISNUMBER($U26),COUNT($U$4:$U26)=BF$2),$G26,IF($H26="Hold",BF25,IF(COUNT($U$4:$U26)=BF$2,$V26+BF25,NA())))</f>
        <v>#N/A</v>
      </c>
      <c r="BG26" s="57" t="e">
        <f>IF(AND(ISNUMBER($U26),COUNT($U$4:$U26)=BG$2),$G26,IF($H26="Hold",BG25,IF(COUNT($U$4:$U26)=BG$2,$V26+BG25,NA())))</f>
        <v>#N/A</v>
      </c>
      <c r="BH26" s="55" t="e">
        <f>IF(AND(COUNT($U$4:$U26)=BH$2,$H26="Hold"),"Hold",NA())</f>
        <v>#N/A</v>
      </c>
      <c r="BI26" s="55" t="e">
        <f>IF(AND(COUNT($U$4:$U26)=BI$2,$H26="Hold"),"Hold",NA())</f>
        <v>#N/A</v>
      </c>
      <c r="BJ26" s="55" t="e">
        <f>IF(AND(COUNT($U$4:$U26)=BJ$2,$H26="Hold"),"Hold",NA())</f>
        <v>#N/A</v>
      </c>
      <c r="BK26" s="55" t="e">
        <f>IF(AND(COUNT($U$4:$U26)=BK$2,$H26="Hold"),"Hold",NA())</f>
        <v>#N/A</v>
      </c>
      <c r="BL26" s="55" t="e">
        <f>IF(AND(COUNT($U$4:$U26)=BL$2,$H26="Hold"),"Hold",NA())</f>
        <v>#N/A</v>
      </c>
      <c r="BM26" s="55" t="e">
        <f>IF(AND(COUNT($U$4:$U26)=BM$2,$H26="Hold"),"Hold",NA())</f>
        <v>#N/A</v>
      </c>
      <c r="BN26" s="55" t="e">
        <f>IF(AND(COUNT($U$4:$U26)=BN$2,$H26="Hold"),"Hold",NA())</f>
        <v>#N/A</v>
      </c>
      <c r="BO26" s="55" t="e">
        <f>IF(AND(COUNT($U$4:$U26)=BO$2,$H26="Hold"),"Hold",NA())</f>
        <v>#N/A</v>
      </c>
      <c r="BP26" s="55" t="e">
        <f>IF(AND(COUNT($U$4:$U26)=BP$2,$H26="Hold"),"Hold",NA())</f>
        <v>#N/A</v>
      </c>
      <c r="BQ26" s="55" t="e">
        <f>IF(AND(COUNT($U$4:$U26)=BQ$2,$H26="Hold"),"Hold",NA())</f>
        <v>#N/A</v>
      </c>
      <c r="BR26" s="55" t="e">
        <f>IF(AND(COUNT($U$4:$U26)=BR$2,$H26="Hold"),"Hold",NA())</f>
        <v>#N/A</v>
      </c>
      <c r="BS26" s="55" t="e">
        <f>IF(AND(COUNT($U$4:$U26)=BS$2,$H26="Hold"),"Hold",NA())</f>
        <v>#N/A</v>
      </c>
    </row>
    <row r="27" spans="1:71" s="96" customFormat="1" ht="8.25" customHeight="1" x14ac:dyDescent="0.3">
      <c r="B27" s="98"/>
      <c r="C27" s="95"/>
      <c r="D27" s="140" t="s">
        <v>87</v>
      </c>
      <c r="E27" s="140"/>
      <c r="F27" s="140"/>
      <c r="G27" s="140"/>
      <c r="H27" s="140"/>
      <c r="I27" s="140"/>
      <c r="J27" s="15"/>
      <c r="K27" s="88"/>
      <c r="L27" s="149" t="s">
        <v>85</v>
      </c>
      <c r="M27" s="149"/>
      <c r="N27" s="149"/>
      <c r="O27" s="149"/>
      <c r="R27" s="11"/>
      <c r="S27" s="11"/>
      <c r="T27" s="11"/>
      <c r="U27" s="100"/>
      <c r="V27" s="100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71" s="96" customFormat="1" ht="18.75" customHeight="1" x14ac:dyDescent="0.25">
      <c r="B28" s="130" t="s">
        <v>18</v>
      </c>
      <c r="C28" s="95"/>
      <c r="D28" s="141"/>
      <c r="E28" s="141"/>
      <c r="F28" s="141"/>
      <c r="G28" s="141"/>
      <c r="H28" s="141"/>
      <c r="I28" s="141"/>
      <c r="J28" s="101"/>
      <c r="L28" s="150"/>
      <c r="M28" s="150"/>
      <c r="N28" s="150"/>
      <c r="O28" s="150"/>
      <c r="P28" s="117"/>
      <c r="Q28" s="117"/>
    </row>
    <row r="29" spans="1:71" s="96" customFormat="1" ht="31.5" x14ac:dyDescent="0.25">
      <c r="A29" s="2"/>
      <c r="B29" s="80" t="s">
        <v>76</v>
      </c>
      <c r="C29" s="88"/>
      <c r="J29" s="101"/>
      <c r="L29" s="118"/>
      <c r="M29" s="118"/>
      <c r="N29" s="118"/>
      <c r="O29" s="118"/>
      <c r="P29" s="116"/>
      <c r="Q29" s="116"/>
    </row>
    <row r="30" spans="1:71" s="96" customFormat="1" ht="18.75" customHeight="1" x14ac:dyDescent="0.25">
      <c r="A30" s="2"/>
      <c r="B30" s="119" t="s">
        <v>74</v>
      </c>
      <c r="C30" s="88"/>
      <c r="J30" s="101"/>
      <c r="K30" s="88"/>
      <c r="L30" s="131"/>
      <c r="M30" s="88"/>
      <c r="N30" s="88"/>
      <c r="O30" s="88"/>
      <c r="P30" s="102"/>
    </row>
    <row r="31" spans="1:71" s="2" customFormat="1" ht="18.75" customHeight="1" x14ac:dyDescent="0.25">
      <c r="B31" s="103"/>
      <c r="C31" s="88"/>
      <c r="J31" s="15"/>
      <c r="K31" s="88"/>
      <c r="L31" s="104"/>
      <c r="M31" s="104"/>
      <c r="N31" s="104"/>
      <c r="O31" s="105"/>
      <c r="P31" s="106"/>
    </row>
    <row r="32" spans="1:71" s="2" customFormat="1" ht="18.75" customHeight="1" x14ac:dyDescent="0.25">
      <c r="A32" s="12"/>
      <c r="C32" s="104"/>
      <c r="J32" s="15"/>
      <c r="L32" s="88"/>
      <c r="M32" s="88"/>
      <c r="N32" s="88"/>
      <c r="O32" s="88"/>
      <c r="P32" s="102"/>
    </row>
    <row r="33" spans="1:16" s="2" customFormat="1" ht="18.75" customHeight="1" x14ac:dyDescent="0.25">
      <c r="C33" s="88"/>
      <c r="D33" s="102"/>
      <c r="E33" s="107"/>
      <c r="F33" s="107"/>
      <c r="G33" s="108"/>
      <c r="H33" s="99"/>
      <c r="I33" s="3"/>
      <c r="J33" s="3"/>
      <c r="L33" s="88"/>
      <c r="M33" s="88"/>
      <c r="N33" s="88"/>
      <c r="O33" s="88"/>
      <c r="P33" s="102"/>
    </row>
    <row r="34" spans="1:16" ht="49.5" customHeight="1" x14ac:dyDescent="0.25">
      <c r="A34" s="2"/>
      <c r="B34" s="2"/>
      <c r="C34" s="88"/>
      <c r="K34" s="2"/>
      <c r="L34" s="2"/>
      <c r="M34" s="2"/>
      <c r="N34" s="2"/>
      <c r="O34" s="2"/>
      <c r="P34" s="19"/>
    </row>
    <row r="35" spans="1:16" s="2" customFormat="1" ht="15" customHeight="1" x14ac:dyDescent="0.25">
      <c r="D35" s="102"/>
      <c r="E35" s="107"/>
      <c r="F35" s="107"/>
      <c r="G35" s="113"/>
      <c r="H35" s="113"/>
      <c r="I35" s="114"/>
      <c r="J35" s="49"/>
      <c r="P35" s="19"/>
    </row>
    <row r="36" spans="1:16" s="2" customFormat="1" ht="15" customHeight="1" x14ac:dyDescent="0.25">
      <c r="D36" s="102"/>
      <c r="E36" s="107"/>
      <c r="F36" s="107"/>
      <c r="G36" s="113"/>
      <c r="H36" s="113"/>
      <c r="I36" s="114"/>
      <c r="J36" s="49"/>
      <c r="P36" s="19"/>
    </row>
    <row r="37" spans="1:16" s="2" customFormat="1" ht="15" customHeight="1" x14ac:dyDescent="0.25">
      <c r="D37" s="19"/>
      <c r="E37" s="15"/>
      <c r="F37" s="15"/>
      <c r="J37" s="15"/>
      <c r="P37" s="19"/>
    </row>
    <row r="38" spans="1:16" s="2" customFormat="1" ht="15" customHeight="1" x14ac:dyDescent="0.25">
      <c r="D38" s="19"/>
      <c r="E38" s="15"/>
      <c r="F38" s="15"/>
      <c r="J38" s="15"/>
      <c r="P38" s="19"/>
    </row>
    <row r="39" spans="1:16" s="2" customFormat="1" ht="15" customHeight="1" x14ac:dyDescent="0.25">
      <c r="D39" s="19"/>
      <c r="E39" s="15"/>
      <c r="F39" s="15"/>
      <c r="J39" s="15"/>
      <c r="P39" s="19"/>
    </row>
    <row r="40" spans="1:16" s="2" customFormat="1" ht="15" customHeight="1" x14ac:dyDescent="0.25">
      <c r="D40" s="19"/>
      <c r="E40" s="15"/>
      <c r="F40" s="15"/>
      <c r="J40" s="15"/>
      <c r="P40" s="19"/>
    </row>
    <row r="41" spans="1:16" s="2" customFormat="1" ht="15" customHeight="1" x14ac:dyDescent="0.25">
      <c r="D41" s="19"/>
      <c r="E41" s="15"/>
      <c r="F41" s="15"/>
      <c r="J41" s="15"/>
      <c r="P41" s="19"/>
    </row>
    <row r="42" spans="1:16" s="2" customFormat="1" ht="15" customHeight="1" x14ac:dyDescent="0.25">
      <c r="D42" s="19"/>
      <c r="E42" s="15"/>
      <c r="F42" s="15"/>
      <c r="J42" s="15"/>
      <c r="P42" s="19"/>
    </row>
    <row r="43" spans="1:16" s="2" customFormat="1" ht="15" customHeight="1" x14ac:dyDescent="0.25">
      <c r="D43" s="19"/>
      <c r="E43" s="15"/>
      <c r="F43" s="15"/>
      <c r="J43" s="15"/>
      <c r="P43" s="19"/>
    </row>
    <row r="44" spans="1:16" s="2" customFormat="1" ht="15" customHeight="1" x14ac:dyDescent="0.25">
      <c r="D44" s="19"/>
      <c r="E44" s="15"/>
      <c r="F44" s="15"/>
      <c r="J44" s="15"/>
      <c r="P44" s="19"/>
    </row>
    <row r="45" spans="1:16" s="2" customFormat="1" ht="15" customHeight="1" x14ac:dyDescent="0.25">
      <c r="D45" s="19"/>
      <c r="E45" s="15"/>
      <c r="F45" s="15"/>
      <c r="J45" s="15"/>
      <c r="P45" s="19"/>
    </row>
    <row r="46" spans="1:16" s="2" customFormat="1" ht="15" customHeight="1" x14ac:dyDescent="0.25">
      <c r="D46" s="19"/>
      <c r="E46" s="15"/>
      <c r="F46" s="15"/>
      <c r="J46" s="15"/>
      <c r="P46" s="19"/>
    </row>
    <row r="47" spans="1:16" s="2" customFormat="1" ht="15" customHeight="1" x14ac:dyDescent="0.25">
      <c r="D47" s="19"/>
      <c r="E47" s="15"/>
      <c r="F47" s="15"/>
      <c r="J47" s="15"/>
      <c r="P47" s="19"/>
    </row>
    <row r="48" spans="1:16" s="2" customFormat="1" ht="15" customHeight="1" x14ac:dyDescent="0.25">
      <c r="D48" s="19"/>
      <c r="E48" s="15"/>
      <c r="F48" s="15"/>
      <c r="J48" s="15"/>
      <c r="P48" s="19"/>
    </row>
    <row r="49" spans="1:59" s="2" customFormat="1" ht="15" customHeight="1" x14ac:dyDescent="0.25">
      <c r="D49" s="19"/>
      <c r="E49" s="15"/>
      <c r="F49" s="15"/>
      <c r="J49" s="15"/>
      <c r="P49" s="19"/>
    </row>
    <row r="50" spans="1:59" s="2" customFormat="1" ht="15" customHeight="1" x14ac:dyDescent="0.25">
      <c r="D50" s="19"/>
      <c r="E50" s="15"/>
      <c r="F50" s="15"/>
      <c r="J50" s="15"/>
      <c r="P50" s="19"/>
    </row>
    <row r="51" spans="1:59" s="2" customFormat="1" ht="15" customHeight="1" x14ac:dyDescent="0.25">
      <c r="D51" s="19"/>
      <c r="E51" s="15"/>
      <c r="F51" s="15"/>
      <c r="J51" s="15"/>
      <c r="P51" s="19"/>
    </row>
    <row r="52" spans="1:59" s="2" customFormat="1" ht="15" customHeight="1" x14ac:dyDescent="0.25">
      <c r="B52" s="12"/>
      <c r="D52" s="19"/>
      <c r="E52" s="15"/>
      <c r="F52" s="15"/>
      <c r="J52" s="15"/>
      <c r="K52" s="12"/>
      <c r="P52" s="19"/>
    </row>
    <row r="53" spans="1:59" s="2" customFormat="1" ht="15" customHeight="1" x14ac:dyDescent="0.25">
      <c r="B53" s="12"/>
      <c r="D53" s="19"/>
      <c r="E53" s="15"/>
      <c r="F53" s="15"/>
      <c r="J53" s="15"/>
      <c r="K53" s="12"/>
      <c r="P53" s="19"/>
    </row>
    <row r="54" spans="1:59" s="2" customFormat="1" ht="15" customHeight="1" x14ac:dyDescent="0.25">
      <c r="B54" s="12"/>
      <c r="D54" s="19"/>
      <c r="E54" s="15"/>
      <c r="F54" s="15"/>
      <c r="J54" s="15"/>
      <c r="K54" s="12"/>
      <c r="L54" s="12"/>
      <c r="M54" s="12"/>
      <c r="N54" s="12"/>
      <c r="O54" s="12"/>
      <c r="P54" s="20"/>
    </row>
    <row r="55" spans="1:59" s="2" customFormat="1" ht="14.1" customHeight="1" x14ac:dyDescent="0.25">
      <c r="A55" s="12"/>
      <c r="B55" s="12"/>
      <c r="C55" s="12"/>
      <c r="D55" s="19"/>
      <c r="E55" s="15"/>
      <c r="F55" s="15"/>
      <c r="J55" s="15"/>
      <c r="K55" s="12"/>
      <c r="L55" s="12"/>
      <c r="M55" s="12"/>
      <c r="N55" s="12"/>
      <c r="O55" s="12"/>
      <c r="P55" s="20"/>
    </row>
    <row r="56" spans="1:59" s="2" customFormat="1" ht="14.1" customHeight="1" x14ac:dyDescent="0.25">
      <c r="A56" s="12"/>
      <c r="B56" s="12"/>
      <c r="C56" s="12"/>
      <c r="D56" s="19"/>
      <c r="E56" s="15"/>
      <c r="F56" s="15"/>
      <c r="J56" s="15"/>
      <c r="K56" s="12"/>
      <c r="L56" s="12"/>
      <c r="M56" s="12"/>
      <c r="N56" s="12"/>
      <c r="O56" s="12"/>
      <c r="P56" s="20"/>
    </row>
    <row r="57" spans="1:59" ht="14.1" customHeight="1" x14ac:dyDescent="0.25">
      <c r="C57" s="12"/>
      <c r="D57" s="20"/>
      <c r="E57" s="16"/>
      <c r="F57" s="16"/>
      <c r="G57" s="12"/>
      <c r="H57" s="12"/>
      <c r="I57" s="12"/>
      <c r="J57" s="16"/>
      <c r="K57" s="12"/>
      <c r="L57" s="12"/>
      <c r="M57" s="12"/>
      <c r="N57" s="12"/>
      <c r="O57" s="12"/>
      <c r="P57" s="20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59" ht="14.1" customHeight="1" x14ac:dyDescent="0.25">
      <c r="C58" s="12"/>
      <c r="D58" s="20"/>
      <c r="E58" s="16"/>
      <c r="F58" s="16"/>
      <c r="G58" s="12"/>
      <c r="H58" s="12"/>
      <c r="I58" s="12"/>
      <c r="J58" s="16"/>
      <c r="L58" s="12"/>
      <c r="M58" s="12"/>
      <c r="N58" s="12"/>
      <c r="O58" s="12"/>
      <c r="P58" s="20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59" ht="14.1" customHeight="1" x14ac:dyDescent="0.25">
      <c r="C59" s="12"/>
      <c r="D59" s="20"/>
      <c r="E59" s="16"/>
      <c r="F59" s="16"/>
      <c r="G59" s="12"/>
      <c r="H59" s="12"/>
      <c r="I59" s="12"/>
      <c r="J59" s="16"/>
      <c r="L59" s="12"/>
      <c r="M59" s="12"/>
      <c r="N59" s="12"/>
      <c r="O59" s="12"/>
      <c r="P59" s="20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0" spans="1:59" ht="14.1" customHeight="1" x14ac:dyDescent="0.25">
      <c r="C60" s="12"/>
      <c r="D60" s="20"/>
      <c r="E60" s="16"/>
      <c r="F60" s="16"/>
      <c r="G60" s="12"/>
      <c r="H60" s="12"/>
      <c r="I60" s="12"/>
      <c r="J60" s="16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</row>
    <row r="61" spans="1:59" ht="14.1" customHeight="1" x14ac:dyDescent="0.25">
      <c r="D61" s="20"/>
      <c r="E61" s="16"/>
      <c r="F61" s="16"/>
      <c r="G61" s="12"/>
      <c r="H61" s="12"/>
      <c r="I61" s="12"/>
      <c r="J61" s="16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</row>
    <row r="62" spans="1:59" ht="14.1" customHeight="1" x14ac:dyDescent="0.25">
      <c r="D62" s="20"/>
      <c r="E62" s="16"/>
      <c r="F62" s="16"/>
      <c r="G62" s="12"/>
      <c r="H62" s="12"/>
      <c r="I62" s="12"/>
      <c r="J62" s="16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3" spans="1:59" ht="14.1" customHeight="1" x14ac:dyDescent="0.25">
      <c r="Q63" s="115"/>
    </row>
    <row r="65" spans="17:17" ht="14.1" customHeight="1" x14ac:dyDescent="0.25">
      <c r="Q65" s="115"/>
    </row>
    <row r="67" spans="17:17" ht="14.1" customHeight="1" x14ac:dyDescent="0.25">
      <c r="Q67" s="115"/>
    </row>
    <row r="69" spans="17:17" ht="14.1" customHeight="1" x14ac:dyDescent="0.25">
      <c r="Q69" s="115"/>
    </row>
    <row r="71" spans="17:17" ht="14.1" customHeight="1" x14ac:dyDescent="0.25">
      <c r="Q71" s="115"/>
    </row>
    <row r="73" spans="17:17" ht="14.1" customHeight="1" x14ac:dyDescent="0.25">
      <c r="Q73" s="115"/>
    </row>
    <row r="75" spans="17:17" ht="14.1" customHeight="1" x14ac:dyDescent="0.25">
      <c r="Q75" s="115"/>
    </row>
    <row r="77" spans="17:17" ht="14.1" customHeight="1" x14ac:dyDescent="0.25">
      <c r="Q77" s="115"/>
    </row>
  </sheetData>
  <sheetProtection algorithmName="SHA-512" hashValue="XTzoBpOw6XEr/1KbqidLjIU/1CrBMXqZ3ZX7mNHxZKRG5aq5OFWDaZVY1nn73Kgb1byXXfEBK3xherKGfK9c4w==" saltValue="fvk0wZLYl1BiC0apZvKDiw==" spinCount="100000" sheet="1" objects="1" scenarios="1" sort="0"/>
  <mergeCells count="22">
    <mergeCell ref="L13:M13"/>
    <mergeCell ref="D2:H2"/>
    <mergeCell ref="B3:B4"/>
    <mergeCell ref="L3:O3"/>
    <mergeCell ref="L4:M4"/>
    <mergeCell ref="N4:O4"/>
    <mergeCell ref="L5:M5"/>
    <mergeCell ref="N5:O5"/>
    <mergeCell ref="L7:O7"/>
    <mergeCell ref="L8:M8"/>
    <mergeCell ref="N8:O8"/>
    <mergeCell ref="L9:M9"/>
    <mergeCell ref="L11:O11"/>
    <mergeCell ref="L24:O26"/>
    <mergeCell ref="D27:I28"/>
    <mergeCell ref="L27:O28"/>
    <mergeCell ref="L14:M14"/>
    <mergeCell ref="L15:M15"/>
    <mergeCell ref="L16:M16"/>
    <mergeCell ref="L18:O18"/>
    <mergeCell ref="O22:P22"/>
    <mergeCell ref="O23:P23"/>
  </mergeCells>
  <conditionalFormatting sqref="R2:BS26">
    <cfRule type="expression" dxfId="51" priority="1">
      <formula>IF(ISBLANK($A$1),TRUE,FALSE)</formula>
    </cfRule>
  </conditionalFormatting>
  <conditionalFormatting sqref="AJ4:BS26">
    <cfRule type="containsErrors" dxfId="50" priority="2">
      <formula>ISERROR(AJ4)</formula>
    </cfRule>
  </conditionalFormatting>
  <dataValidations count="2">
    <dataValidation type="list" showInputMessage="1" showErrorMessage="1" sqref="H5:H26">
      <formula1>$T$4:$T$11</formula1>
    </dataValidation>
    <dataValidation type="list" showInputMessage="1" showErrorMessage="1" sqref="H4">
      <formula1>$T$4:$T$9</formula1>
    </dataValidation>
  </dataValidations>
  <hyperlinks>
    <hyperlink ref="L27" r:id="rId1" display="https://youtu.be/myxUd_RfmoI"/>
  </hyperlinks>
  <printOptions horizontalCentered="1"/>
  <pageMargins left="0.5" right="0.5" top="0.5" bottom="0.7" header="0" footer="0.3"/>
  <pageSetup orientation="landscape" r:id="rId2"/>
  <headerFooter>
    <oddFooter>&amp;L&amp;8Printed &amp;D  &amp;T&amp;C&amp;8Pulaski County Schools&amp;R&amp;8Page &amp;P of &amp;N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77"/>
  <sheetViews>
    <sheetView showGridLines="0" zoomScaleNormal="100" workbookViewId="0"/>
  </sheetViews>
  <sheetFormatPr defaultColWidth="9.140625" defaultRowHeight="14.1" customHeight="1" x14ac:dyDescent="0.25"/>
  <cols>
    <col min="1" max="1" width="2.7109375" style="12" customWidth="1"/>
    <col min="2" max="2" width="113.5703125" style="12" customWidth="1"/>
    <col min="3" max="3" width="2.7109375" style="104" customWidth="1"/>
    <col min="4" max="4" width="6.42578125" style="106" customWidth="1"/>
    <col min="5" max="5" width="10.42578125" style="109" customWidth="1"/>
    <col min="6" max="6" width="7" style="109" customWidth="1"/>
    <col min="7" max="7" width="7" style="110" customWidth="1"/>
    <col min="8" max="8" width="8.42578125" style="110" customWidth="1"/>
    <col min="9" max="9" width="41.85546875" style="111" customWidth="1"/>
    <col min="10" max="10" width="2.7109375" style="112" customWidth="1"/>
    <col min="11" max="11" width="2.7109375" style="104" customWidth="1"/>
    <col min="12" max="12" width="14.42578125" style="104" customWidth="1"/>
    <col min="13" max="13" width="2" style="104" bestFit="1" customWidth="1"/>
    <col min="14" max="15" width="10.5703125" style="104" customWidth="1"/>
    <col min="16" max="16" width="2.5703125" style="106" customWidth="1"/>
    <col min="17" max="17" width="14" style="2" customWidth="1"/>
    <col min="18" max="18" width="8.140625" style="2" bestFit="1" customWidth="1"/>
    <col min="19" max="20" width="9.140625" style="2" customWidth="1"/>
    <col min="21" max="22" width="10.7109375" style="2" customWidth="1"/>
    <col min="23" max="35" width="9.140625" style="2" customWidth="1"/>
    <col min="36" max="48" width="9.140625" style="2"/>
    <col min="49" max="56" width="9.140625" style="2" customWidth="1"/>
    <col min="57" max="59" width="9.140625" style="2"/>
    <col min="60" max="16384" width="9.140625" style="12"/>
  </cols>
  <sheetData>
    <row r="1" spans="1:73" s="81" customFormat="1" ht="10.5" customHeight="1" x14ac:dyDescent="0.3">
      <c r="A1" s="1"/>
      <c r="B1" s="82"/>
      <c r="D1" s="83"/>
      <c r="E1" s="84"/>
      <c r="F1" s="84"/>
      <c r="G1" s="82"/>
      <c r="H1" s="82"/>
      <c r="I1" s="85"/>
      <c r="J1" s="86"/>
      <c r="M1" s="129"/>
      <c r="N1" s="83"/>
      <c r="O1" s="83"/>
      <c r="P1" s="83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U1" s="87"/>
    </row>
    <row r="2" spans="1:73" s="81" customFormat="1" ht="18.75" customHeight="1" x14ac:dyDescent="0.35">
      <c r="B2" s="79" t="s">
        <v>78</v>
      </c>
      <c r="D2" s="142" t="str">
        <f>IF($N$4="","",$N$4)</f>
        <v/>
      </c>
      <c r="E2" s="142"/>
      <c r="F2" s="142"/>
      <c r="G2" s="142"/>
      <c r="H2" s="142"/>
      <c r="I2" s="120" t="str">
        <f>IF($N$8="","",$N$8)</f>
        <v/>
      </c>
      <c r="J2" s="120"/>
      <c r="K2" s="121"/>
      <c r="L2" s="122"/>
      <c r="M2" s="122"/>
      <c r="N2" s="122"/>
      <c r="O2" s="28"/>
      <c r="P2" s="29"/>
      <c r="Q2" s="87"/>
      <c r="R2" s="11" t="s">
        <v>23</v>
      </c>
      <c r="S2" s="4"/>
      <c r="T2" s="4"/>
      <c r="U2" s="4"/>
      <c r="V2" s="4"/>
      <c r="W2" s="6"/>
      <c r="X2" s="68">
        <v>1</v>
      </c>
      <c r="Y2" s="68">
        <v>2</v>
      </c>
      <c r="Z2" s="68">
        <v>3</v>
      </c>
      <c r="AA2" s="68">
        <v>4</v>
      </c>
      <c r="AB2" s="69">
        <v>5</v>
      </c>
      <c r="AC2" s="70">
        <v>6</v>
      </c>
      <c r="AD2" s="70">
        <v>7</v>
      </c>
      <c r="AE2" s="70">
        <v>8</v>
      </c>
      <c r="AF2" s="70">
        <v>9</v>
      </c>
      <c r="AG2" s="70">
        <v>10</v>
      </c>
      <c r="AH2" s="70">
        <v>11</v>
      </c>
      <c r="AI2" s="70">
        <v>12</v>
      </c>
      <c r="AJ2" s="65">
        <v>1</v>
      </c>
      <c r="AK2" s="66">
        <v>2</v>
      </c>
      <c r="AL2" s="66">
        <v>3</v>
      </c>
      <c r="AM2" s="66">
        <v>4</v>
      </c>
      <c r="AN2" s="67">
        <v>5</v>
      </c>
      <c r="AO2" s="67">
        <v>6</v>
      </c>
      <c r="AP2" s="67">
        <v>7</v>
      </c>
      <c r="AQ2" s="67">
        <v>8</v>
      </c>
      <c r="AR2" s="67">
        <v>9</v>
      </c>
      <c r="AS2" s="67">
        <v>10</v>
      </c>
      <c r="AT2" s="67">
        <v>11</v>
      </c>
      <c r="AU2" s="67">
        <v>12</v>
      </c>
      <c r="AV2" s="62">
        <v>1</v>
      </c>
      <c r="AW2" s="63">
        <v>2</v>
      </c>
      <c r="AX2" s="63">
        <v>3</v>
      </c>
      <c r="AY2" s="63">
        <v>4</v>
      </c>
      <c r="AZ2" s="64">
        <v>5</v>
      </c>
      <c r="BA2" s="62">
        <v>6</v>
      </c>
      <c r="BB2" s="62">
        <v>7</v>
      </c>
      <c r="BC2" s="62">
        <v>8</v>
      </c>
      <c r="BD2" s="62">
        <v>9</v>
      </c>
      <c r="BE2" s="62">
        <v>10</v>
      </c>
      <c r="BF2" s="62">
        <v>11</v>
      </c>
      <c r="BG2" s="62">
        <v>12</v>
      </c>
      <c r="BH2" s="58">
        <v>1</v>
      </c>
      <c r="BI2" s="59">
        <v>2</v>
      </c>
      <c r="BJ2" s="59">
        <v>3</v>
      </c>
      <c r="BK2" s="59">
        <v>4</v>
      </c>
      <c r="BL2" s="60">
        <v>5</v>
      </c>
      <c r="BM2" s="58">
        <v>6</v>
      </c>
      <c r="BN2" s="58">
        <v>7</v>
      </c>
      <c r="BO2" s="58">
        <v>8</v>
      </c>
      <c r="BP2" s="58">
        <v>9</v>
      </c>
      <c r="BQ2" s="58">
        <v>10</v>
      </c>
      <c r="BR2" s="58">
        <v>11</v>
      </c>
      <c r="BS2" s="58">
        <v>12</v>
      </c>
    </row>
    <row r="3" spans="1:73" s="2" customFormat="1" ht="18.75" customHeight="1" thickBot="1" x14ac:dyDescent="0.35">
      <c r="B3" s="156" t="str">
        <f>IF($N$4="","",IF($N$8="",$N$4,$N$4&amp;"  ("&amp;N8&amp;")"))</f>
        <v/>
      </c>
      <c r="C3" s="88"/>
      <c r="D3" s="89" t="s">
        <v>22</v>
      </c>
      <c r="E3" s="89" t="s">
        <v>20</v>
      </c>
      <c r="F3" s="89" t="s">
        <v>19</v>
      </c>
      <c r="G3" s="89" t="s">
        <v>21</v>
      </c>
      <c r="H3" s="90" t="s">
        <v>72</v>
      </c>
      <c r="I3" s="91" t="s">
        <v>18</v>
      </c>
      <c r="J3" s="92"/>
      <c r="K3" s="30"/>
      <c r="L3" s="157" t="s">
        <v>62</v>
      </c>
      <c r="M3" s="157"/>
      <c r="N3" s="157"/>
      <c r="O3" s="157"/>
      <c r="P3" s="31"/>
      <c r="Q3" s="18"/>
      <c r="R3" s="43">
        <v>0</v>
      </c>
      <c r="S3" s="44" t="s">
        <v>71</v>
      </c>
      <c r="T3" s="44" t="s">
        <v>65</v>
      </c>
      <c r="U3" s="44" t="s">
        <v>69</v>
      </c>
      <c r="V3" s="44" t="s">
        <v>70</v>
      </c>
      <c r="W3" s="45" t="s">
        <v>11</v>
      </c>
      <c r="X3" s="71" t="s">
        <v>5</v>
      </c>
      <c r="Y3" s="71" t="s">
        <v>6</v>
      </c>
      <c r="Z3" s="71" t="s">
        <v>7</v>
      </c>
      <c r="AA3" s="71" t="s">
        <v>8</v>
      </c>
      <c r="AB3" s="71" t="s">
        <v>9</v>
      </c>
      <c r="AC3" s="71" t="s">
        <v>10</v>
      </c>
      <c r="AD3" s="71" t="s">
        <v>36</v>
      </c>
      <c r="AE3" s="71" t="s">
        <v>26</v>
      </c>
      <c r="AF3" s="71" t="s">
        <v>28</v>
      </c>
      <c r="AG3" s="71" t="s">
        <v>30</v>
      </c>
      <c r="AH3" s="71" t="s">
        <v>32</v>
      </c>
      <c r="AI3" s="71" t="s">
        <v>34</v>
      </c>
      <c r="AJ3" s="50" t="s">
        <v>75</v>
      </c>
      <c r="AK3" s="50" t="s">
        <v>0</v>
      </c>
      <c r="AL3" s="50" t="s">
        <v>1</v>
      </c>
      <c r="AM3" s="50" t="s">
        <v>2</v>
      </c>
      <c r="AN3" s="50" t="s">
        <v>3</v>
      </c>
      <c r="AO3" s="50" t="s">
        <v>4</v>
      </c>
      <c r="AP3" s="50" t="s">
        <v>25</v>
      </c>
      <c r="AQ3" s="50" t="s">
        <v>27</v>
      </c>
      <c r="AR3" s="50" t="s">
        <v>29</v>
      </c>
      <c r="AS3" s="50" t="s">
        <v>31</v>
      </c>
      <c r="AT3" s="50" t="s">
        <v>33</v>
      </c>
      <c r="AU3" s="50" t="s">
        <v>35</v>
      </c>
      <c r="AV3" s="56" t="s">
        <v>77</v>
      </c>
      <c r="AW3" s="56" t="s">
        <v>13</v>
      </c>
      <c r="AX3" s="56" t="s">
        <v>14</v>
      </c>
      <c r="AY3" s="56" t="s">
        <v>15</v>
      </c>
      <c r="AZ3" s="56" t="s">
        <v>16</v>
      </c>
      <c r="BA3" s="56" t="s">
        <v>17</v>
      </c>
      <c r="BB3" s="56" t="s">
        <v>37</v>
      </c>
      <c r="BC3" s="56" t="s">
        <v>38</v>
      </c>
      <c r="BD3" s="56" t="s">
        <v>39</v>
      </c>
      <c r="BE3" s="56" t="s">
        <v>40</v>
      </c>
      <c r="BF3" s="56" t="s">
        <v>41</v>
      </c>
      <c r="BG3" s="56" t="s">
        <v>42</v>
      </c>
      <c r="BH3" s="54" t="s">
        <v>43</v>
      </c>
      <c r="BI3" s="54" t="s">
        <v>44</v>
      </c>
      <c r="BJ3" s="54" t="s">
        <v>45</v>
      </c>
      <c r="BK3" s="54" t="s">
        <v>46</v>
      </c>
      <c r="BL3" s="54" t="s">
        <v>47</v>
      </c>
      <c r="BM3" s="54" t="s">
        <v>48</v>
      </c>
      <c r="BN3" s="54" t="s">
        <v>49</v>
      </c>
      <c r="BO3" s="54" t="s">
        <v>50</v>
      </c>
      <c r="BP3" s="54" t="s">
        <v>51</v>
      </c>
      <c r="BQ3" s="54" t="s">
        <v>52</v>
      </c>
      <c r="BR3" s="54" t="s">
        <v>53</v>
      </c>
      <c r="BS3" s="54" t="s">
        <v>54</v>
      </c>
    </row>
    <row r="4" spans="1:73" s="2" customFormat="1" ht="18.75" customHeight="1" thickTop="1" thickBot="1" x14ac:dyDescent="0.3">
      <c r="B4" s="156"/>
      <c r="C4" s="88"/>
      <c r="D4" s="7">
        <v>0</v>
      </c>
      <c r="E4" s="8">
        <v>42590</v>
      </c>
      <c r="F4" s="5" t="str">
        <f>IFERROR(IF(COUNT(G$4:G4)=0,"",IF(H4="Hold",F3,IF(ISNUMBER(U4),G4,F3+V4))),"")</f>
        <v/>
      </c>
      <c r="G4" s="13"/>
      <c r="H4" s="26"/>
      <c r="I4" s="17"/>
      <c r="J4" s="93"/>
      <c r="K4" s="30"/>
      <c r="L4" s="145" t="s">
        <v>24</v>
      </c>
      <c r="M4" s="145"/>
      <c r="N4" s="147"/>
      <c r="O4" s="147"/>
      <c r="P4" s="32"/>
      <c r="Q4" s="18"/>
      <c r="R4" s="46">
        <v>1</v>
      </c>
      <c r="S4" s="47" t="e">
        <f t="shared" ref="S4:S26" si="0">IF(OR(ISTEXT($G4),ISBLANK($G4)),NA(),$G4)</f>
        <v>#N/A</v>
      </c>
      <c r="T4" s="52" t="s">
        <v>64</v>
      </c>
      <c r="U4" s="52" t="str">
        <f>IF(H4="30 Mins",$N$19,IF(H4="45 Mins",$N$20,IF(H4="60 Mins",$N$21,IF(H4="Alt 1",$N$22,IF(H4="Alt 2",$N$23,IF(H4="Alt 3",$N$24,IF(H4="Alt 4",$N$25,IF(H4="Alt 5",#REF!,IF(H4="Change",V3,"")))))))))</f>
        <v/>
      </c>
      <c r="V4" s="53" t="e">
        <f>IF(COUNT(U$4:U4)=0,NA(),IF(ISNUMBER(U4),U4,V3))</f>
        <v>#N/A</v>
      </c>
      <c r="W4" s="48" t="e">
        <f t="shared" ref="W4:W26" si="1">IF(ISNUMBER(U4),E4-3,NA())</f>
        <v>#N/A</v>
      </c>
      <c r="X4" s="72" t="str">
        <f>IF(AND(ISNUMBER($S4),COUNT($U$4:$U4)=X$2),$S4,"")</f>
        <v/>
      </c>
      <c r="Y4" s="72" t="str">
        <f>IF(AND(ISNUMBER($S4),COUNT($U$4:$U4)=Y$2),$S4,"")</f>
        <v/>
      </c>
      <c r="Z4" s="72" t="str">
        <f>IF(AND(ISNUMBER($S4),COUNT($U$4:$U4)=Z$2),$S4,"")</f>
        <v/>
      </c>
      <c r="AA4" s="72" t="str">
        <f>IF(AND(ISNUMBER($S4),COUNT($U$4:$U4)=AA$2),$S4,"")</f>
        <v/>
      </c>
      <c r="AB4" s="72" t="str">
        <f>IF(AND(ISNUMBER($S4),COUNT($U$4:$U4)=AB$2),$S4,"")</f>
        <v/>
      </c>
      <c r="AC4" s="72" t="str">
        <f>IF(AND(ISNUMBER($S4),COUNT($U$4:$U4)=AC$2),$S4,"")</f>
        <v/>
      </c>
      <c r="AD4" s="72" t="str">
        <f>IF(AND(ISNUMBER($S4),COUNT($U$4:$U4)=AD$2),$S4,"")</f>
        <v/>
      </c>
      <c r="AE4" s="72" t="str">
        <f>IF(AND(ISNUMBER($S4),COUNT($U$4:$U4)=AE$2),$S4,"")</f>
        <v/>
      </c>
      <c r="AF4" s="72" t="str">
        <f>IF(AND(ISNUMBER($S4),COUNT($U$4:$U4)=AF$2),$S4,"")</f>
        <v/>
      </c>
      <c r="AG4" s="72" t="str">
        <f>IF(AND(ISNUMBER($S4),COUNT($U$4:$U4)=AG$2),$S4,"")</f>
        <v/>
      </c>
      <c r="AH4" s="72" t="str">
        <f>IF(AND(ISNUMBER($S4),COUNT($U$4:$U4)=AH$2),$S4,"")</f>
        <v/>
      </c>
      <c r="AI4" s="72" t="str">
        <f>IF(AND(ISNUMBER($S4),COUNT($U$4:$U4)=AI$2),$S4,"")</f>
        <v/>
      </c>
      <c r="AJ4" s="51" t="e">
        <f>IFERROR(IF(COUNT($U$4:$U4)&lt;&gt;AJ$2,NA(),SLOPE(X$4:X$26,$R$4:$R$26)*($R4-COUNTIF(BH$4:BH4,"Hold"))+INTERCEPT(X$4:X$26,$R$4:$R$26)),NA())</f>
        <v>#N/A</v>
      </c>
      <c r="AK4" s="51" t="e">
        <f>IFERROR(IF(COUNT($U$4:$U4)&lt;&gt;AK$2,NA(),SLOPE(Y$4:Y$26,$R$4:$R$26)*($R4-COUNTIF(BI$4:BI4,"Hold"))+INTERCEPT(Y$4:Y$26,$R$4:$R$26)),NA())</f>
        <v>#N/A</v>
      </c>
      <c r="AL4" s="51" t="e">
        <f>IFERROR(IF(COUNT($U$4:$U4)&lt;&gt;AL$2,NA(),SLOPE(Z$4:Z$26,$R$4:$R$26)*($R4-COUNTIF(BJ$4:BJ4,"Hold"))+INTERCEPT(Z$4:Z$26,$R$4:$R$26)),NA())</f>
        <v>#N/A</v>
      </c>
      <c r="AM4" s="51" t="e">
        <f>IFERROR(IF(COUNT($U$4:$U4)&lt;&gt;AM$2,NA(),SLOPE(AA$4:AA$26,$R$4:$R$26)*($R4-COUNTIF(BK$4:BK4,"Hold"))+INTERCEPT(AA$4:AA$26,$R$4:$R$26)),NA())</f>
        <v>#N/A</v>
      </c>
      <c r="AN4" s="51" t="e">
        <f>IFERROR(IF(COUNT($U$4:$U4)&lt;&gt;AN$2,NA(),SLOPE(AB$4:AB$26,$R$4:$R$26)*($R4-COUNTIF(BL$4:BL4,"Hold"))+INTERCEPT(AB$4:AB$26,$R$4:$R$26)),NA())</f>
        <v>#N/A</v>
      </c>
      <c r="AO4" s="51" t="e">
        <f>IFERROR(IF(COUNT($U$4:$U4)&lt;&gt;AO$2,NA(),SLOPE(AC$4:AC$26,$R$4:$R$26)*($R4-COUNTIF(BM$4:BM4,"Hold"))+INTERCEPT(AC$4:AC$26,$R$4:$R$26)),NA())</f>
        <v>#N/A</v>
      </c>
      <c r="AP4" s="51" t="e">
        <f>IFERROR(IF(COUNT($U$4:$U4)&lt;&gt;AP$2,NA(),SLOPE(AD$4:AD$26,$R$4:$R$26)*($R4-COUNTIF(BN$4:BN4,"Hold"))+INTERCEPT(AD$4:AD$26,$R$4:$R$26)),NA())</f>
        <v>#N/A</v>
      </c>
      <c r="AQ4" s="51" t="e">
        <f>IFERROR(IF(COUNT($U$4:$U4)&lt;&gt;AQ$2,NA(),SLOPE(AE$4:AE$26,$R$4:$R$26)*($R4-COUNTIF(BO$4:BO4,"Hold"))+INTERCEPT(AE$4:AE$26,$R$4:$R$26)),NA())</f>
        <v>#N/A</v>
      </c>
      <c r="AR4" s="51" t="e">
        <f>IFERROR(IF(COUNT($U$4:$U4)&lt;&gt;AR$2,NA(),SLOPE(AF$4:AF$26,$R$4:$R$26)*($R4-COUNTIF(BP$4:BP4,"Hold"))+INTERCEPT(AF$4:AF$26,$R$4:$R$26)),NA())</f>
        <v>#N/A</v>
      </c>
      <c r="AS4" s="51" t="e">
        <f>IFERROR(IF(COUNT($U$4:$U4)&lt;&gt;AS$2,NA(),SLOPE(AG$4:AG$26,$R$4:$R$26)*($R4-COUNTIF(BQ$4:BQ4,"Hold"))+INTERCEPT(AG$4:AG$26,$R$4:$R$26)),NA())</f>
        <v>#N/A</v>
      </c>
      <c r="AT4" s="51" t="e">
        <f>IFERROR(IF(COUNT($U$4:$U4)&lt;&gt;AT$2,NA(),SLOPE(AH$4:AH$26,$R$4:$R$26)*($R4-COUNTIF(BR$4:BR4,"Hold"))+INTERCEPT(AH$4:AH$26,$R$4:$R$26)),NA())</f>
        <v>#N/A</v>
      </c>
      <c r="AU4" s="51" t="e">
        <f>IFERROR(IF(COUNT($U$4:$U4)&lt;&gt;AU$2,NA(),SLOPE(AI$4:AI$26,$R$4:$R$26)*($R4-COUNTIF(BS$4:BS4,"Hold"))+INTERCEPT(AI$4:AI$26,$R$4:$R$26)),NA())</f>
        <v>#N/A</v>
      </c>
      <c r="AV4" s="57" t="e">
        <f>IF(AND(ISNUMBER($U4),COUNT($U$4:$U4)=AV$2),$G4,IF($H4="Hold",AV3,IF(COUNT($U$4:$U4)=AV$2,$V4+AV3,NA())))</f>
        <v>#N/A</v>
      </c>
      <c r="AW4" s="57" t="e">
        <f>IF(AND(ISNUMBER($U4),COUNT($U$4:$U4)=AW$2),$G4,IF($H4="Hold",AW3,IF(COUNT($U$4:$U4)=AW$2,$V4+AW3,NA())))</f>
        <v>#N/A</v>
      </c>
      <c r="AX4" s="57" t="e">
        <f>IF(AND(ISNUMBER($U4),COUNT($U$4:$U4)=AX$2),$G4,IF($H4="Hold",AX3,IF(COUNT($U$4:$U4)=AX$2,$V4+AX3,NA())))</f>
        <v>#N/A</v>
      </c>
      <c r="AY4" s="57" t="e">
        <f>IF(AND(ISNUMBER($U4),COUNT($U$4:$U4)=AY$2),$G4,IF($H4="Hold",AY3,IF(COUNT($U$4:$U4)=AY$2,$V4+AY3,NA())))</f>
        <v>#N/A</v>
      </c>
      <c r="AZ4" s="57" t="e">
        <f>IF(AND(ISNUMBER($U4),COUNT($U$4:$U4)=AZ$2),$G4,IF($H4="Hold",AZ3,IF(COUNT($U$4:$U4)=AZ$2,$V4+AZ3,NA())))</f>
        <v>#N/A</v>
      </c>
      <c r="BA4" s="57" t="e">
        <f>IF(AND(ISNUMBER($U4),COUNT($U$4:$U4)=BA$2),$G4,IF($H4="Hold",BA3,IF(COUNT($U$4:$U4)=BA$2,$V4+BA3,NA())))</f>
        <v>#N/A</v>
      </c>
      <c r="BB4" s="57" t="e">
        <f>IF(AND(ISNUMBER($U4),COUNT($U$4:$U4)=BB$2),$G4,IF($H4="Hold",BB3,IF(COUNT($U$4:$U4)=BB$2,$V4+BB3,NA())))</f>
        <v>#N/A</v>
      </c>
      <c r="BC4" s="57" t="e">
        <f>IF(AND(ISNUMBER($U4),COUNT($U$4:$U4)=BC$2),$G4,IF($H4="Hold",BC3,IF(COUNT($U$4:$U4)=BC$2,$V4+BC3,NA())))</f>
        <v>#N/A</v>
      </c>
      <c r="BD4" s="57" t="e">
        <f>IF(AND(ISNUMBER($U4),COUNT($U$4:$U4)=BD$2),$G4,IF($H4="Hold",BD3,IF(COUNT($U$4:$U4)=BD$2,$V4+BD3,NA())))</f>
        <v>#N/A</v>
      </c>
      <c r="BE4" s="57" t="e">
        <f>IF(AND(ISNUMBER($U4),COUNT($U$4:$U4)=BE$2),$G4,IF($H4="Hold",BE3,IF(COUNT($U$4:$U4)=BE$2,$V4+BE3,NA())))</f>
        <v>#N/A</v>
      </c>
      <c r="BF4" s="57" t="e">
        <f>IF(AND(ISNUMBER($U4),COUNT($U$4:$U4)=BF$2),$G4,IF($H4="Hold",BF3,IF(COUNT($U$4:$U4)=BF$2,$V4+BF3,NA())))</f>
        <v>#N/A</v>
      </c>
      <c r="BG4" s="57" t="e">
        <f>IF(AND(ISNUMBER($U4),COUNT($U$4:$U4)=BG$2),$G4,IF($H4="Hold",BG3,IF(COUNT($U$4:$U4)=BG$2,$V4+BG3,NA())))</f>
        <v>#N/A</v>
      </c>
      <c r="BH4" s="55" t="e">
        <f>IF(AND(COUNT($U$4:$U4)=BH$2,$H4="Hold"),"Hold",NA())</f>
        <v>#N/A</v>
      </c>
      <c r="BI4" s="55" t="e">
        <f>IF(AND(COUNT($U$4:$U4)=BI$2,$H4="Hold"),"Hold",NA())</f>
        <v>#N/A</v>
      </c>
      <c r="BJ4" s="55" t="e">
        <f>IF(AND(COUNT($U$4:$U4)=BJ$2,$H4="Hold"),"Hold",NA())</f>
        <v>#N/A</v>
      </c>
      <c r="BK4" s="55" t="e">
        <f>IF(AND(COUNT($U$4:$U4)=BK$2,$H4="Hold"),"Hold",NA())</f>
        <v>#N/A</v>
      </c>
      <c r="BL4" s="55" t="e">
        <f>IF(AND(COUNT($U$4:$U4)=BL$2,$H4="Hold"),"Hold",NA())</f>
        <v>#N/A</v>
      </c>
      <c r="BM4" s="55" t="e">
        <f>IF(AND(COUNT($U$4:$U4)=BM$2,$H4="Hold"),"Hold",NA())</f>
        <v>#N/A</v>
      </c>
      <c r="BN4" s="55" t="e">
        <f>IF(AND(COUNT($U$4:$U4)=BN$2,$H4="Hold"),"Hold",NA())</f>
        <v>#N/A</v>
      </c>
      <c r="BO4" s="55" t="e">
        <f>IF(AND(COUNT($U$4:$U4)=BO$2,$H4="Hold"),"Hold",NA())</f>
        <v>#N/A</v>
      </c>
      <c r="BP4" s="55" t="e">
        <f>IF(AND(COUNT($U$4:$U4)=BP$2,$H4="Hold"),"Hold",NA())</f>
        <v>#N/A</v>
      </c>
      <c r="BQ4" s="55" t="e">
        <f>IF(AND(COUNT($U$4:$U4)=BQ$2,$H4="Hold"),"Hold",NA())</f>
        <v>#N/A</v>
      </c>
      <c r="BR4" s="55" t="e">
        <f>IF(AND(COUNT($U$4:$U4)=BR$2,$H4="Hold"),"Hold",NA())</f>
        <v>#N/A</v>
      </c>
      <c r="BS4" s="55" t="e">
        <f>IF(AND(COUNT($U$4:$U4)=BS$2,$H4="Hold"),"Hold",NA())</f>
        <v>#N/A</v>
      </c>
    </row>
    <row r="5" spans="1:73" s="2" customFormat="1" ht="18.75" customHeight="1" thickTop="1" thickBot="1" x14ac:dyDescent="0.3">
      <c r="B5" s="21"/>
      <c r="C5" s="88"/>
      <c r="D5" s="9">
        <f>D4+2</f>
        <v>2</v>
      </c>
      <c r="E5" s="10">
        <f>E4+14</f>
        <v>42604</v>
      </c>
      <c r="F5" s="5" t="str">
        <f>IFERROR(IF(COUNT(G$4:G5)=0,"",IF(H5="Hold",F4,IF(ISNUMBER(U5),G5,F4+V5))),"")</f>
        <v/>
      </c>
      <c r="G5" s="13"/>
      <c r="H5" s="27"/>
      <c r="I5" s="17"/>
      <c r="J5" s="93"/>
      <c r="K5" s="30"/>
      <c r="L5" s="144" t="s">
        <v>12</v>
      </c>
      <c r="M5" s="144"/>
      <c r="N5" s="159"/>
      <c r="O5" s="159"/>
      <c r="P5" s="33"/>
      <c r="R5" s="46">
        <v>2</v>
      </c>
      <c r="S5" s="47" t="e">
        <f t="shared" si="0"/>
        <v>#N/A</v>
      </c>
      <c r="T5" s="47" t="s">
        <v>55</v>
      </c>
      <c r="U5" s="52" t="str">
        <f>IF(H5="30 Mins",$N$19,IF(H5="45 Mins",$N$20,IF(H5="60 Mins",$N$21,IF(H5="Alt 1",$N$22,IF(H5="Alt 2",$N$23,IF(H5="Alt 3",$N$24,IF(H5="Alt 4",$N$25,IF(H5="Alt 5",#REF!,IF(H5="Change",V4,"")))))))))</f>
        <v/>
      </c>
      <c r="V5" s="53" t="e">
        <f>IF(COUNT(U$4:U5)=0,NA(),IF(ISNUMBER(U5),U5,V4))</f>
        <v>#N/A</v>
      </c>
      <c r="W5" s="48" t="e">
        <f t="shared" si="1"/>
        <v>#N/A</v>
      </c>
      <c r="X5" s="72" t="str">
        <f>IF(AND(ISNUMBER($S5),COUNT($U$4:$U5)=X$2),$S5,"")</f>
        <v/>
      </c>
      <c r="Y5" s="72" t="str">
        <f>IF(AND(ISNUMBER($S5),COUNT($U$4:$U5)=Y$2),$S5,"")</f>
        <v/>
      </c>
      <c r="Z5" s="72" t="str">
        <f>IF(AND(ISNUMBER($S5),COUNT($U$4:$U5)=Z$2),$S5,"")</f>
        <v/>
      </c>
      <c r="AA5" s="72" t="str">
        <f>IF(AND(ISNUMBER($S5),COUNT($U$4:$U5)=AA$2),$S5,"")</f>
        <v/>
      </c>
      <c r="AB5" s="72" t="str">
        <f>IF(AND(ISNUMBER($S5),COUNT($U$4:$U5)=AB$2),$S5,"")</f>
        <v/>
      </c>
      <c r="AC5" s="72" t="str">
        <f>IF(AND(ISNUMBER($S5),COUNT($U$4:$U5)=AC$2),$S5,"")</f>
        <v/>
      </c>
      <c r="AD5" s="72" t="str">
        <f>IF(AND(ISNUMBER($S5),COUNT($U$4:$U5)=AD$2),$S5,"")</f>
        <v/>
      </c>
      <c r="AE5" s="72" t="str">
        <f>IF(AND(ISNUMBER($S5),COUNT($U$4:$U5)=AE$2),$S5,"")</f>
        <v/>
      </c>
      <c r="AF5" s="72" t="str">
        <f>IF(AND(ISNUMBER($S5),COUNT($U$4:$U5)=AF$2),$S5,"")</f>
        <v/>
      </c>
      <c r="AG5" s="72" t="str">
        <f>IF(AND(ISNUMBER($S5),COUNT($U$4:$U5)=AG$2),$S5,"")</f>
        <v/>
      </c>
      <c r="AH5" s="72" t="str">
        <f>IF(AND(ISNUMBER($S5),COUNT($U$4:$U5)=AH$2),$S5,"")</f>
        <v/>
      </c>
      <c r="AI5" s="72" t="str">
        <f>IF(AND(ISNUMBER($S5),COUNT($U$4:$U5)=AI$2),$S5,"")</f>
        <v/>
      </c>
      <c r="AJ5" s="51" t="e">
        <f>IFERROR(IF(COUNT($U$4:$U5)&lt;&gt;AJ$2,NA(),SLOPE(X$4:X$26,$R$4:$R$26)*($R5-COUNTIF(BH$4:BH5,"Hold"))+INTERCEPT(X$4:X$26,$R$4:$R$26)),NA())</f>
        <v>#N/A</v>
      </c>
      <c r="AK5" s="51" t="e">
        <f>IFERROR(IF(COUNT($U$4:$U5)&lt;&gt;AK$2,NA(),SLOPE(Y$4:Y$26,$R$4:$R$26)*($R5-COUNTIF(BI$4:BI5,"Hold"))+INTERCEPT(Y$4:Y$26,$R$4:$R$26)),NA())</f>
        <v>#N/A</v>
      </c>
      <c r="AL5" s="51" t="e">
        <f>IFERROR(IF(COUNT($U$4:$U5)&lt;&gt;AL$2,NA(),SLOPE(Z$4:Z$26,$R$4:$R$26)*($R5-COUNTIF(BJ$4:BJ5,"Hold"))+INTERCEPT(Z$4:Z$26,$R$4:$R$26)),NA())</f>
        <v>#N/A</v>
      </c>
      <c r="AM5" s="51" t="e">
        <f>IFERROR(IF(COUNT($U$4:$U5)&lt;&gt;AM$2,NA(),SLOPE(AA$4:AA$26,$R$4:$R$26)*($R5-COUNTIF(BK$4:BK5,"Hold"))+INTERCEPT(AA$4:AA$26,$R$4:$R$26)),NA())</f>
        <v>#N/A</v>
      </c>
      <c r="AN5" s="51" t="e">
        <f>IFERROR(IF(COUNT($U$4:$U5)&lt;&gt;AN$2,NA(),SLOPE(AB$4:AB$26,$R$4:$R$26)*($R5-COUNTIF(BL$4:BL5,"Hold"))+INTERCEPT(AB$4:AB$26,$R$4:$R$26)),NA())</f>
        <v>#N/A</v>
      </c>
      <c r="AO5" s="51" t="e">
        <f>IFERROR(IF(COUNT($U$4:$U5)&lt;&gt;AO$2,NA(),SLOPE(AC$4:AC$26,$R$4:$R$26)*($R5-COUNTIF(BM$4:BM5,"Hold"))+INTERCEPT(AC$4:AC$26,$R$4:$R$26)),NA())</f>
        <v>#N/A</v>
      </c>
      <c r="AP5" s="51" t="e">
        <f>IFERROR(IF(COUNT($U$4:$U5)&lt;&gt;AP$2,NA(),SLOPE(AD$4:AD$26,$R$4:$R$26)*($R5-COUNTIF(BN$4:BN5,"Hold"))+INTERCEPT(AD$4:AD$26,$R$4:$R$26)),NA())</f>
        <v>#N/A</v>
      </c>
      <c r="AQ5" s="51" t="e">
        <f>IFERROR(IF(COUNT($U$4:$U5)&lt;&gt;AQ$2,NA(),SLOPE(AE$4:AE$26,$R$4:$R$26)*($R5-COUNTIF(BO$4:BO5,"Hold"))+INTERCEPT(AE$4:AE$26,$R$4:$R$26)),NA())</f>
        <v>#N/A</v>
      </c>
      <c r="AR5" s="51" t="e">
        <f>IFERROR(IF(COUNT($U$4:$U5)&lt;&gt;AR$2,NA(),SLOPE(AF$4:AF$26,$R$4:$R$26)*($R5-COUNTIF(BP$4:BP5,"Hold"))+INTERCEPT(AF$4:AF$26,$R$4:$R$26)),NA())</f>
        <v>#N/A</v>
      </c>
      <c r="AS5" s="51" t="e">
        <f>IFERROR(IF(COUNT($U$4:$U5)&lt;&gt;AS$2,NA(),SLOPE(AG$4:AG$26,$R$4:$R$26)*($R5-COUNTIF(BQ$4:BQ5,"Hold"))+INTERCEPT(AG$4:AG$26,$R$4:$R$26)),NA())</f>
        <v>#N/A</v>
      </c>
      <c r="AT5" s="51" t="e">
        <f>IFERROR(IF(COUNT($U$4:$U5)&lt;&gt;AT$2,NA(),SLOPE(AH$4:AH$26,$R$4:$R$26)*($R5-COUNTIF(BR$4:BR5,"Hold"))+INTERCEPT(AH$4:AH$26,$R$4:$R$26)),NA())</f>
        <v>#N/A</v>
      </c>
      <c r="AU5" s="51" t="e">
        <f>IFERROR(IF(COUNT($U$4:$U5)&lt;&gt;AU$2,NA(),SLOPE(AI$4:AI$26,$R$4:$R$26)*($R5-COUNTIF(BS$4:BS5,"Hold"))+INTERCEPT(AI$4:AI$26,$R$4:$R$26)),NA())</f>
        <v>#N/A</v>
      </c>
      <c r="AV5" s="57" t="e">
        <f>IF(AND(ISNUMBER($U5),COUNT($U$4:$U5)=AV$2),$G5,IF($H5="Hold",AV4,IF(COUNT($U$4:$U5)=AV$2,$V5+AV4,NA())))</f>
        <v>#N/A</v>
      </c>
      <c r="AW5" s="57" t="e">
        <f>IF(AND(ISNUMBER($U5),COUNT($U$4:$U5)=AW$2),$G5,IF($H5="Hold",AW4,IF(COUNT($U$4:$U5)=AW$2,$V5+AW4,NA())))</f>
        <v>#N/A</v>
      </c>
      <c r="AX5" s="57" t="e">
        <f>IF(AND(ISNUMBER($U5),COUNT($U$4:$U5)=AX$2),$G5,IF($H5="Hold",AX4,IF(COUNT($U$4:$U5)=AX$2,$V5+AX4,NA())))</f>
        <v>#N/A</v>
      </c>
      <c r="AY5" s="57" t="e">
        <f>IF(AND(ISNUMBER($U5),COUNT($U$4:$U5)=AY$2),$G5,IF($H5="Hold",AY4,IF(COUNT($U$4:$U5)=AY$2,$V5+AY4,NA())))</f>
        <v>#N/A</v>
      </c>
      <c r="AZ5" s="57" t="e">
        <f>IF(AND(ISNUMBER($U5),COUNT($U$4:$U5)=AZ$2),$G5,IF($H5="Hold",AZ4,IF(COUNT($U$4:$U5)=AZ$2,$V5+AZ4,NA())))</f>
        <v>#N/A</v>
      </c>
      <c r="BA5" s="57" t="e">
        <f>IF(AND(ISNUMBER($U5),COUNT($U$4:$U5)=BA$2),$G5,IF($H5="Hold",BA4,IF(COUNT($U$4:$U5)=BA$2,$V5+BA4,NA())))</f>
        <v>#N/A</v>
      </c>
      <c r="BB5" s="57" t="e">
        <f>IF(AND(ISNUMBER($U5),COUNT($U$4:$U5)=BB$2),$G5,IF($H5="Hold",BB4,IF(COUNT($U$4:$U5)=BB$2,$V5+BB4,NA())))</f>
        <v>#N/A</v>
      </c>
      <c r="BC5" s="57" t="e">
        <f>IF(AND(ISNUMBER($U5),COUNT($U$4:$U5)=BC$2),$G5,IF($H5="Hold",BC4,IF(COUNT($U$4:$U5)=BC$2,$V5+BC4,NA())))</f>
        <v>#N/A</v>
      </c>
      <c r="BD5" s="57" t="e">
        <f>IF(AND(ISNUMBER($U5),COUNT($U$4:$U5)=BD$2),$G5,IF($H5="Hold",BD4,IF(COUNT($U$4:$U5)=BD$2,$V5+BD4,NA())))</f>
        <v>#N/A</v>
      </c>
      <c r="BE5" s="57" t="e">
        <f>IF(AND(ISNUMBER($U5),COUNT($U$4:$U5)=BE$2),$G5,IF($H5="Hold",BE4,IF(COUNT($U$4:$U5)=BE$2,$V5+BE4,NA())))</f>
        <v>#N/A</v>
      </c>
      <c r="BF5" s="57" t="e">
        <f>IF(AND(ISNUMBER($U5),COUNT($U$4:$U5)=BF$2),$G5,IF($H5="Hold",BF4,IF(COUNT($U$4:$U5)=BF$2,$V5+BF4,NA())))</f>
        <v>#N/A</v>
      </c>
      <c r="BG5" s="57" t="e">
        <f>IF(AND(ISNUMBER($U5),COUNT($U$4:$U5)=BG$2),$G5,IF($H5="Hold",BG4,IF(COUNT($U$4:$U5)=BG$2,$V5+BG4,NA())))</f>
        <v>#N/A</v>
      </c>
      <c r="BH5" s="55" t="e">
        <f>IF(AND(COUNT($U$4:$U5)=BH$2,$H5="Hold"),"Hold",NA())</f>
        <v>#N/A</v>
      </c>
      <c r="BI5" s="55" t="e">
        <f>IF(AND(COUNT($U$4:$U5)=BI$2,$H5="Hold"),"Hold",NA())</f>
        <v>#N/A</v>
      </c>
      <c r="BJ5" s="55" t="e">
        <f>IF(AND(COUNT($U$4:$U5)=BJ$2,$H5="Hold"),"Hold",NA())</f>
        <v>#N/A</v>
      </c>
      <c r="BK5" s="55" t="e">
        <f>IF(AND(COUNT($U$4:$U5)=BK$2,$H5="Hold"),"Hold",NA())</f>
        <v>#N/A</v>
      </c>
      <c r="BL5" s="55" t="e">
        <f>IF(AND(COUNT($U$4:$U5)=BL$2,$H5="Hold"),"Hold",NA())</f>
        <v>#N/A</v>
      </c>
      <c r="BM5" s="55" t="e">
        <f>IF(AND(COUNT($U$4:$U5)=BM$2,$H5="Hold"),"Hold",NA())</f>
        <v>#N/A</v>
      </c>
      <c r="BN5" s="55" t="e">
        <f>IF(AND(COUNT($U$4:$U5)=BN$2,$H5="Hold"),"Hold",NA())</f>
        <v>#N/A</v>
      </c>
      <c r="BO5" s="55" t="e">
        <f>IF(AND(COUNT($U$4:$U5)=BO$2,$H5="Hold"),"Hold",NA())</f>
        <v>#N/A</v>
      </c>
      <c r="BP5" s="55" t="e">
        <f>IF(AND(COUNT($U$4:$U5)=BP$2,$H5="Hold"),"Hold",NA())</f>
        <v>#N/A</v>
      </c>
      <c r="BQ5" s="55" t="e">
        <f>IF(AND(COUNT($U$4:$U5)=BQ$2,$H5="Hold"),"Hold",NA())</f>
        <v>#N/A</v>
      </c>
      <c r="BR5" s="55" t="e">
        <f>IF(AND(COUNT($U$4:$U5)=BR$2,$H5="Hold"),"Hold",NA())</f>
        <v>#N/A</v>
      </c>
      <c r="BS5" s="55" t="e">
        <f>IF(AND(COUNT($U$4:$U5)=BS$2,$H5="Hold"),"Hold",NA())</f>
        <v>#N/A</v>
      </c>
    </row>
    <row r="6" spans="1:73" s="94" customFormat="1" ht="18.75" customHeight="1" thickTop="1" x14ac:dyDescent="0.25">
      <c r="B6" s="22"/>
      <c r="C6" s="95"/>
      <c r="D6" s="9">
        <f t="shared" ref="D6:D26" si="2">D5+2</f>
        <v>4</v>
      </c>
      <c r="E6" s="10">
        <f t="shared" ref="E6:E26" si="3">E5+14</f>
        <v>42618</v>
      </c>
      <c r="F6" s="5" t="str">
        <f>IFERROR(IF(COUNT(G$4:G6)=0,"",IF(H6="Hold",F5,IF(ISNUMBER(U6),G6,F5+V6))),"")</f>
        <v/>
      </c>
      <c r="G6" s="13"/>
      <c r="H6" s="27"/>
      <c r="I6" s="17"/>
      <c r="J6" s="93"/>
      <c r="K6" s="34"/>
      <c r="L6" s="74"/>
      <c r="M6" s="74"/>
      <c r="N6" s="75"/>
      <c r="O6" s="75"/>
      <c r="P6" s="35"/>
      <c r="R6" s="46">
        <v>3</v>
      </c>
      <c r="S6" s="47" t="e">
        <f t="shared" si="0"/>
        <v>#N/A</v>
      </c>
      <c r="T6" s="47" t="s">
        <v>66</v>
      </c>
      <c r="U6" s="52" t="str">
        <f>IF(H6="30 Mins",$N$19,IF(H6="45 Mins",$N$20,IF(H6="60 Mins",$N$21,IF(H6="Alt 1",$N$22,IF(H6="Alt 2",$N$23,IF(H6="Alt 3",$N$24,IF(H6="Alt 4",$N$25,IF(H6="Alt 5",#REF!,IF(H6="Change",V5,"")))))))))</f>
        <v/>
      </c>
      <c r="V6" s="53" t="e">
        <f>IF(COUNT(U$4:U6)=0,NA(),IF(ISNUMBER(U6),U6,V5))</f>
        <v>#N/A</v>
      </c>
      <c r="W6" s="48" t="e">
        <f t="shared" si="1"/>
        <v>#N/A</v>
      </c>
      <c r="X6" s="72" t="str">
        <f>IF(AND(ISNUMBER($S6),COUNT($U$4:$U6)=X$2),$S6,"")</f>
        <v/>
      </c>
      <c r="Y6" s="72" t="str">
        <f>IF(AND(ISNUMBER($S6),COUNT($U$4:$U6)=Y$2),$S6,"")</f>
        <v/>
      </c>
      <c r="Z6" s="72" t="str">
        <f>IF(AND(ISNUMBER($S6),COUNT($U$4:$U6)=Z$2),$S6,"")</f>
        <v/>
      </c>
      <c r="AA6" s="72" t="str">
        <f>IF(AND(ISNUMBER($S6),COUNT($U$4:$U6)=AA$2),$S6,"")</f>
        <v/>
      </c>
      <c r="AB6" s="72" t="str">
        <f>IF(AND(ISNUMBER($S6),COUNT($U$4:$U6)=AB$2),$S6,"")</f>
        <v/>
      </c>
      <c r="AC6" s="72" t="str">
        <f>IF(AND(ISNUMBER($S6),COUNT($U$4:$U6)=AC$2),$S6,"")</f>
        <v/>
      </c>
      <c r="AD6" s="72" t="str">
        <f>IF(AND(ISNUMBER($S6),COUNT($U$4:$U6)=AD$2),$S6,"")</f>
        <v/>
      </c>
      <c r="AE6" s="72" t="str">
        <f>IF(AND(ISNUMBER($S6),COUNT($U$4:$U6)=AE$2),$S6,"")</f>
        <v/>
      </c>
      <c r="AF6" s="72" t="str">
        <f>IF(AND(ISNUMBER($S6),COUNT($U$4:$U6)=AF$2),$S6,"")</f>
        <v/>
      </c>
      <c r="AG6" s="72" t="str">
        <f>IF(AND(ISNUMBER($S6),COUNT($U$4:$U6)=AG$2),$S6,"")</f>
        <v/>
      </c>
      <c r="AH6" s="72" t="str">
        <f>IF(AND(ISNUMBER($S6),COUNT($U$4:$U6)=AH$2),$S6,"")</f>
        <v/>
      </c>
      <c r="AI6" s="72" t="str">
        <f>IF(AND(ISNUMBER($S6),COUNT($U$4:$U6)=AI$2),$S6,"")</f>
        <v/>
      </c>
      <c r="AJ6" s="51" t="e">
        <f>IFERROR(IF(COUNT($U$4:$U6)&lt;&gt;AJ$2,NA(),SLOPE(X$4:X$26,$R$4:$R$26)*($R6-COUNTIF(BH$4:BH6,"Hold"))+INTERCEPT(X$4:X$26,$R$4:$R$26)),NA())</f>
        <v>#N/A</v>
      </c>
      <c r="AK6" s="51" t="e">
        <f>IFERROR(IF(COUNT($U$4:$U6)&lt;&gt;AK$2,NA(),SLOPE(Y$4:Y$26,$R$4:$R$26)*($R6-COUNTIF(BI$4:BI6,"Hold"))+INTERCEPT(Y$4:Y$26,$R$4:$R$26)),NA())</f>
        <v>#N/A</v>
      </c>
      <c r="AL6" s="51" t="e">
        <f>IFERROR(IF(COUNT($U$4:$U6)&lt;&gt;AL$2,NA(),SLOPE(Z$4:Z$26,$R$4:$R$26)*($R6-COUNTIF(BJ$4:BJ6,"Hold"))+INTERCEPT(Z$4:Z$26,$R$4:$R$26)),NA())</f>
        <v>#N/A</v>
      </c>
      <c r="AM6" s="51" t="e">
        <f>IFERROR(IF(COUNT($U$4:$U6)&lt;&gt;AM$2,NA(),SLOPE(AA$4:AA$26,$R$4:$R$26)*($R6-COUNTIF(BK$4:BK6,"Hold"))+INTERCEPT(AA$4:AA$26,$R$4:$R$26)),NA())</f>
        <v>#N/A</v>
      </c>
      <c r="AN6" s="51" t="e">
        <f>IFERROR(IF(COUNT($U$4:$U6)&lt;&gt;AN$2,NA(),SLOPE(AB$4:AB$26,$R$4:$R$26)*($R6-COUNTIF(BL$4:BL6,"Hold"))+INTERCEPT(AB$4:AB$26,$R$4:$R$26)),NA())</f>
        <v>#N/A</v>
      </c>
      <c r="AO6" s="51" t="e">
        <f>IFERROR(IF(COUNT($U$4:$U6)&lt;&gt;AO$2,NA(),SLOPE(AC$4:AC$26,$R$4:$R$26)*($R6-COUNTIF(BM$4:BM6,"Hold"))+INTERCEPT(AC$4:AC$26,$R$4:$R$26)),NA())</f>
        <v>#N/A</v>
      </c>
      <c r="AP6" s="51" t="e">
        <f>IFERROR(IF(COUNT($U$4:$U6)&lt;&gt;AP$2,NA(),SLOPE(AD$4:AD$26,$R$4:$R$26)*($R6-COUNTIF(BN$4:BN6,"Hold"))+INTERCEPT(AD$4:AD$26,$R$4:$R$26)),NA())</f>
        <v>#N/A</v>
      </c>
      <c r="AQ6" s="51" t="e">
        <f>IFERROR(IF(COUNT($U$4:$U6)&lt;&gt;AQ$2,NA(),SLOPE(AE$4:AE$26,$R$4:$R$26)*($R6-COUNTIF(BO$4:BO6,"Hold"))+INTERCEPT(AE$4:AE$26,$R$4:$R$26)),NA())</f>
        <v>#N/A</v>
      </c>
      <c r="AR6" s="51" t="e">
        <f>IFERROR(IF(COUNT($U$4:$U6)&lt;&gt;AR$2,NA(),SLOPE(AF$4:AF$26,$R$4:$R$26)*($R6-COUNTIF(BP$4:BP6,"Hold"))+INTERCEPT(AF$4:AF$26,$R$4:$R$26)),NA())</f>
        <v>#N/A</v>
      </c>
      <c r="AS6" s="51" t="e">
        <f>IFERROR(IF(COUNT($U$4:$U6)&lt;&gt;AS$2,NA(),SLOPE(AG$4:AG$26,$R$4:$R$26)*($R6-COUNTIF(BQ$4:BQ6,"Hold"))+INTERCEPT(AG$4:AG$26,$R$4:$R$26)),NA())</f>
        <v>#N/A</v>
      </c>
      <c r="AT6" s="51" t="e">
        <f>IFERROR(IF(COUNT($U$4:$U6)&lt;&gt;AT$2,NA(),SLOPE(AH$4:AH$26,$R$4:$R$26)*($R6-COUNTIF(BR$4:BR6,"Hold"))+INTERCEPT(AH$4:AH$26,$R$4:$R$26)),NA())</f>
        <v>#N/A</v>
      </c>
      <c r="AU6" s="51" t="e">
        <f>IFERROR(IF(COUNT($U$4:$U6)&lt;&gt;AU$2,NA(),SLOPE(AI$4:AI$26,$R$4:$R$26)*($R6-COUNTIF(BS$4:BS6,"Hold"))+INTERCEPT(AI$4:AI$26,$R$4:$R$26)),NA())</f>
        <v>#N/A</v>
      </c>
      <c r="AV6" s="57" t="e">
        <f>IF(AND(ISNUMBER($U6),COUNT($U$4:$U6)=AV$2),$G6,IF($H6="Hold",AV5,IF(COUNT($U$4:$U6)=AV$2,$V6+AV5,NA())))</f>
        <v>#N/A</v>
      </c>
      <c r="AW6" s="57" t="e">
        <f>IF(AND(ISNUMBER($U6),COUNT($U$4:$U6)=AW$2),$G6,IF($H6="Hold",AW5,IF(COUNT($U$4:$U6)=AW$2,$V6+AW5,NA())))</f>
        <v>#N/A</v>
      </c>
      <c r="AX6" s="57" t="e">
        <f>IF(AND(ISNUMBER($U6),COUNT($U$4:$U6)=AX$2),$G6,IF($H6="Hold",AX5,IF(COUNT($U$4:$U6)=AX$2,$V6+AX5,NA())))</f>
        <v>#N/A</v>
      </c>
      <c r="AY6" s="57" t="e">
        <f>IF(AND(ISNUMBER($U6),COUNT($U$4:$U6)=AY$2),$G6,IF($H6="Hold",AY5,IF(COUNT($U$4:$U6)=AY$2,$V6+AY5,NA())))</f>
        <v>#N/A</v>
      </c>
      <c r="AZ6" s="57" t="e">
        <f>IF(AND(ISNUMBER($U6),COUNT($U$4:$U6)=AZ$2),$G6,IF($H6="Hold",AZ5,IF(COUNT($U$4:$U6)=AZ$2,$V6+AZ5,NA())))</f>
        <v>#N/A</v>
      </c>
      <c r="BA6" s="57" t="e">
        <f>IF(AND(ISNUMBER($U6),COUNT($U$4:$U6)=BA$2),$G6,IF($H6="Hold",BA5,IF(COUNT($U$4:$U6)=BA$2,$V6+BA5,NA())))</f>
        <v>#N/A</v>
      </c>
      <c r="BB6" s="57" t="e">
        <f>IF(AND(ISNUMBER($U6),COUNT($U$4:$U6)=BB$2),$G6,IF($H6="Hold",BB5,IF(COUNT($U$4:$U6)=BB$2,$V6+BB5,NA())))</f>
        <v>#N/A</v>
      </c>
      <c r="BC6" s="57" t="e">
        <f>IF(AND(ISNUMBER($U6),COUNT($U$4:$U6)=BC$2),$G6,IF($H6="Hold",BC5,IF(COUNT($U$4:$U6)=BC$2,$V6+BC5,NA())))</f>
        <v>#N/A</v>
      </c>
      <c r="BD6" s="57" t="e">
        <f>IF(AND(ISNUMBER($U6),COUNT($U$4:$U6)=BD$2),$G6,IF($H6="Hold",BD5,IF(COUNT($U$4:$U6)=BD$2,$V6+BD5,NA())))</f>
        <v>#N/A</v>
      </c>
      <c r="BE6" s="57" t="e">
        <f>IF(AND(ISNUMBER($U6),COUNT($U$4:$U6)=BE$2),$G6,IF($H6="Hold",BE5,IF(COUNT($U$4:$U6)=BE$2,$V6+BE5,NA())))</f>
        <v>#N/A</v>
      </c>
      <c r="BF6" s="57" t="e">
        <f>IF(AND(ISNUMBER($U6),COUNT($U$4:$U6)=BF$2),$G6,IF($H6="Hold",BF5,IF(COUNT($U$4:$U6)=BF$2,$V6+BF5,NA())))</f>
        <v>#N/A</v>
      </c>
      <c r="BG6" s="57" t="e">
        <f>IF(AND(ISNUMBER($U6),COUNT($U$4:$U6)=BG$2),$G6,IF($H6="Hold",BG5,IF(COUNT($U$4:$U6)=BG$2,$V6+BG5,NA())))</f>
        <v>#N/A</v>
      </c>
      <c r="BH6" s="55" t="e">
        <f>IF(AND(COUNT($U$4:$U6)=BH$2,$H6="Hold"),"Hold",NA())</f>
        <v>#N/A</v>
      </c>
      <c r="BI6" s="55" t="e">
        <f>IF(AND(COUNT($U$4:$U6)=BI$2,$H6="Hold"),"Hold",NA())</f>
        <v>#N/A</v>
      </c>
      <c r="BJ6" s="55" t="e">
        <f>IF(AND(COUNT($U$4:$U6)=BJ$2,$H6="Hold"),"Hold",NA())</f>
        <v>#N/A</v>
      </c>
      <c r="BK6" s="55" t="e">
        <f>IF(AND(COUNT($U$4:$U6)=BK$2,$H6="Hold"),"Hold",NA())</f>
        <v>#N/A</v>
      </c>
      <c r="BL6" s="55" t="e">
        <f>IF(AND(COUNT($U$4:$U6)=BL$2,$H6="Hold"),"Hold",NA())</f>
        <v>#N/A</v>
      </c>
      <c r="BM6" s="55" t="e">
        <f>IF(AND(COUNT($U$4:$U6)=BM$2,$H6="Hold"),"Hold",NA())</f>
        <v>#N/A</v>
      </c>
      <c r="BN6" s="55" t="e">
        <f>IF(AND(COUNT($U$4:$U6)=BN$2,$H6="Hold"),"Hold",NA())</f>
        <v>#N/A</v>
      </c>
      <c r="BO6" s="55" t="e">
        <f>IF(AND(COUNT($U$4:$U6)=BO$2,$H6="Hold"),"Hold",NA())</f>
        <v>#N/A</v>
      </c>
      <c r="BP6" s="55" t="e">
        <f>IF(AND(COUNT($U$4:$U6)=BP$2,$H6="Hold"),"Hold",NA())</f>
        <v>#N/A</v>
      </c>
      <c r="BQ6" s="55" t="e">
        <f>IF(AND(COUNT($U$4:$U6)=BQ$2,$H6="Hold"),"Hold",NA())</f>
        <v>#N/A</v>
      </c>
      <c r="BR6" s="55" t="e">
        <f>IF(AND(COUNT($U$4:$U6)=BR$2,$H6="Hold"),"Hold",NA())</f>
        <v>#N/A</v>
      </c>
      <c r="BS6" s="55" t="e">
        <f>IF(AND(COUNT($U$4:$U6)=BS$2,$H6="Hold"),"Hold",NA())</f>
        <v>#N/A</v>
      </c>
    </row>
    <row r="7" spans="1:73" s="94" customFormat="1" ht="18.75" customHeight="1" x14ac:dyDescent="0.25">
      <c r="B7" s="22"/>
      <c r="C7" s="95"/>
      <c r="D7" s="9">
        <f t="shared" si="2"/>
        <v>6</v>
      </c>
      <c r="E7" s="10">
        <f t="shared" si="3"/>
        <v>42632</v>
      </c>
      <c r="F7" s="5" t="str">
        <f>IFERROR(IF(COUNT(G$4:G7)=0,"",IF(H7="Hold",F6,IF(ISNUMBER(U7),G7,F6+V7))),"")</f>
        <v/>
      </c>
      <c r="G7" s="13"/>
      <c r="H7" s="27"/>
      <c r="I7" s="17"/>
      <c r="J7" s="93"/>
      <c r="K7" s="34"/>
      <c r="L7" s="158" t="s">
        <v>61</v>
      </c>
      <c r="M7" s="158"/>
      <c r="N7" s="158"/>
      <c r="O7" s="158"/>
      <c r="P7" s="36"/>
      <c r="R7" s="46">
        <v>4</v>
      </c>
      <c r="S7" s="47" t="e">
        <f t="shared" si="0"/>
        <v>#N/A</v>
      </c>
      <c r="T7" s="47" t="s">
        <v>67</v>
      </c>
      <c r="U7" s="52" t="str">
        <f>IF(H7="30 Mins",$N$19,IF(H7="45 Mins",$N$20,IF(H7="60 Mins",$N$21,IF(H7="Alt 1",$N$22,IF(H7="Alt 2",$N$23,IF(H7="Alt 3",$N$24,IF(H7="Alt 4",$N$25,IF(H7="Alt 5",#REF!,IF(H7="Change",V6,"")))))))))</f>
        <v/>
      </c>
      <c r="V7" s="53" t="e">
        <f>IF(COUNT(U$4:U7)=0,NA(),IF(ISNUMBER(U7),U7,V6))</f>
        <v>#N/A</v>
      </c>
      <c r="W7" s="48" t="e">
        <f t="shared" si="1"/>
        <v>#N/A</v>
      </c>
      <c r="X7" s="72" t="str">
        <f>IF(AND(ISNUMBER($S7),COUNT($U$4:$U7)=X$2),$S7,"")</f>
        <v/>
      </c>
      <c r="Y7" s="72" t="str">
        <f>IF(AND(ISNUMBER($S7),COUNT($U$4:$U7)=Y$2),$S7,"")</f>
        <v/>
      </c>
      <c r="Z7" s="72" t="str">
        <f>IF(AND(ISNUMBER($S7),COUNT($U$4:$U7)=Z$2),$S7,"")</f>
        <v/>
      </c>
      <c r="AA7" s="72" t="str">
        <f>IF(AND(ISNUMBER($S7),COUNT($U$4:$U7)=AA$2),$S7,"")</f>
        <v/>
      </c>
      <c r="AB7" s="72" t="str">
        <f>IF(AND(ISNUMBER($S7),COUNT($U$4:$U7)=AB$2),$S7,"")</f>
        <v/>
      </c>
      <c r="AC7" s="72" t="str">
        <f>IF(AND(ISNUMBER($S7),COUNT($U$4:$U7)=AC$2),$S7,"")</f>
        <v/>
      </c>
      <c r="AD7" s="72" t="str">
        <f>IF(AND(ISNUMBER($S7),COUNT($U$4:$U7)=AD$2),$S7,"")</f>
        <v/>
      </c>
      <c r="AE7" s="72" t="str">
        <f>IF(AND(ISNUMBER($S7),COUNT($U$4:$U7)=AE$2),$S7,"")</f>
        <v/>
      </c>
      <c r="AF7" s="72" t="str">
        <f>IF(AND(ISNUMBER($S7),COUNT($U$4:$U7)=AF$2),$S7,"")</f>
        <v/>
      </c>
      <c r="AG7" s="72" t="str">
        <f>IF(AND(ISNUMBER($S7),COUNT($U$4:$U7)=AG$2),$S7,"")</f>
        <v/>
      </c>
      <c r="AH7" s="72" t="str">
        <f>IF(AND(ISNUMBER($S7),COUNT($U$4:$U7)=AH$2),$S7,"")</f>
        <v/>
      </c>
      <c r="AI7" s="72" t="str">
        <f>IF(AND(ISNUMBER($S7),COUNT($U$4:$U7)=AI$2),$S7,"")</f>
        <v/>
      </c>
      <c r="AJ7" s="51" t="e">
        <f>IFERROR(IF(COUNT($U$4:$U7)&lt;&gt;AJ$2,NA(),SLOPE(X$4:X$26,$R$4:$R$26)*($R7-COUNTIF(BH$4:BH7,"Hold"))+INTERCEPT(X$4:X$26,$R$4:$R$26)),NA())</f>
        <v>#N/A</v>
      </c>
      <c r="AK7" s="51" t="e">
        <f>IFERROR(IF(COUNT($U$4:$U7)&lt;&gt;AK$2,NA(),SLOPE(Y$4:Y$26,$R$4:$R$26)*($R7-COUNTIF(BI$4:BI7,"Hold"))+INTERCEPT(Y$4:Y$26,$R$4:$R$26)),NA())</f>
        <v>#N/A</v>
      </c>
      <c r="AL7" s="51" t="e">
        <f>IFERROR(IF(COUNT($U$4:$U7)&lt;&gt;AL$2,NA(),SLOPE(Z$4:Z$26,$R$4:$R$26)*($R7-COUNTIF(BJ$4:BJ7,"Hold"))+INTERCEPT(Z$4:Z$26,$R$4:$R$26)),NA())</f>
        <v>#N/A</v>
      </c>
      <c r="AM7" s="51" t="e">
        <f>IFERROR(IF(COUNT($U$4:$U7)&lt;&gt;AM$2,NA(),SLOPE(AA$4:AA$26,$R$4:$R$26)*($R7-COUNTIF(BK$4:BK7,"Hold"))+INTERCEPT(AA$4:AA$26,$R$4:$R$26)),NA())</f>
        <v>#N/A</v>
      </c>
      <c r="AN7" s="51" t="e">
        <f>IFERROR(IF(COUNT($U$4:$U7)&lt;&gt;AN$2,NA(),SLOPE(AB$4:AB$26,$R$4:$R$26)*($R7-COUNTIF(BL$4:BL7,"Hold"))+INTERCEPT(AB$4:AB$26,$R$4:$R$26)),NA())</f>
        <v>#N/A</v>
      </c>
      <c r="AO7" s="51" t="e">
        <f>IFERROR(IF(COUNT($U$4:$U7)&lt;&gt;AO$2,NA(),SLOPE(AC$4:AC$26,$R$4:$R$26)*($R7-COUNTIF(BM$4:BM7,"Hold"))+INTERCEPT(AC$4:AC$26,$R$4:$R$26)),NA())</f>
        <v>#N/A</v>
      </c>
      <c r="AP7" s="51" t="e">
        <f>IFERROR(IF(COUNT($U$4:$U7)&lt;&gt;AP$2,NA(),SLOPE(AD$4:AD$26,$R$4:$R$26)*($R7-COUNTIF(BN$4:BN7,"Hold"))+INTERCEPT(AD$4:AD$26,$R$4:$R$26)),NA())</f>
        <v>#N/A</v>
      </c>
      <c r="AQ7" s="51" t="e">
        <f>IFERROR(IF(COUNT($U$4:$U7)&lt;&gt;AQ$2,NA(),SLOPE(AE$4:AE$26,$R$4:$R$26)*($R7-COUNTIF(BO$4:BO7,"Hold"))+INTERCEPT(AE$4:AE$26,$R$4:$R$26)),NA())</f>
        <v>#N/A</v>
      </c>
      <c r="AR7" s="51" t="e">
        <f>IFERROR(IF(COUNT($U$4:$U7)&lt;&gt;AR$2,NA(),SLOPE(AF$4:AF$26,$R$4:$R$26)*($R7-COUNTIF(BP$4:BP7,"Hold"))+INTERCEPT(AF$4:AF$26,$R$4:$R$26)),NA())</f>
        <v>#N/A</v>
      </c>
      <c r="AS7" s="51" t="e">
        <f>IFERROR(IF(COUNT($U$4:$U7)&lt;&gt;AS$2,NA(),SLOPE(AG$4:AG$26,$R$4:$R$26)*($R7-COUNTIF(BQ$4:BQ7,"Hold"))+INTERCEPT(AG$4:AG$26,$R$4:$R$26)),NA())</f>
        <v>#N/A</v>
      </c>
      <c r="AT7" s="51" t="e">
        <f>IFERROR(IF(COUNT($U$4:$U7)&lt;&gt;AT$2,NA(),SLOPE(AH$4:AH$26,$R$4:$R$26)*($R7-COUNTIF(BR$4:BR7,"Hold"))+INTERCEPT(AH$4:AH$26,$R$4:$R$26)),NA())</f>
        <v>#N/A</v>
      </c>
      <c r="AU7" s="51" t="e">
        <f>IFERROR(IF(COUNT($U$4:$U7)&lt;&gt;AU$2,NA(),SLOPE(AI$4:AI$26,$R$4:$R$26)*($R7-COUNTIF(BS$4:BS7,"Hold"))+INTERCEPT(AI$4:AI$26,$R$4:$R$26)),NA())</f>
        <v>#N/A</v>
      </c>
      <c r="AV7" s="57" t="e">
        <f>IF(AND(ISNUMBER($U7),COUNT($U$4:$U7)=AV$2),$G7,IF($H7="Hold",AV6,IF(COUNT($U$4:$U7)=AV$2,$V7+AV6,NA())))</f>
        <v>#N/A</v>
      </c>
      <c r="AW7" s="57" t="e">
        <f>IF(AND(ISNUMBER($U7),COUNT($U$4:$U7)=AW$2),$G7,IF($H7="Hold",AW6,IF(COUNT($U$4:$U7)=AW$2,$V7+AW6,NA())))</f>
        <v>#N/A</v>
      </c>
      <c r="AX7" s="57" t="e">
        <f>IF(AND(ISNUMBER($U7),COUNT($U$4:$U7)=AX$2),$G7,IF($H7="Hold",AX6,IF(COUNT($U$4:$U7)=AX$2,$V7+AX6,NA())))</f>
        <v>#N/A</v>
      </c>
      <c r="AY7" s="57" t="e">
        <f>IF(AND(ISNUMBER($U7),COUNT($U$4:$U7)=AY$2),$G7,IF($H7="Hold",AY6,IF(COUNT($U$4:$U7)=AY$2,$V7+AY6,NA())))</f>
        <v>#N/A</v>
      </c>
      <c r="AZ7" s="57" t="e">
        <f>IF(AND(ISNUMBER($U7),COUNT($U$4:$U7)=AZ$2),$G7,IF($H7="Hold",AZ6,IF(COUNT($U$4:$U7)=AZ$2,$V7+AZ6,NA())))</f>
        <v>#N/A</v>
      </c>
      <c r="BA7" s="57" t="e">
        <f>IF(AND(ISNUMBER($U7),COUNT($U$4:$U7)=BA$2),$G7,IF($H7="Hold",BA6,IF(COUNT($U$4:$U7)=BA$2,$V7+BA6,NA())))</f>
        <v>#N/A</v>
      </c>
      <c r="BB7" s="57" t="e">
        <f>IF(AND(ISNUMBER($U7),COUNT($U$4:$U7)=BB$2),$G7,IF($H7="Hold",BB6,IF(COUNT($U$4:$U7)=BB$2,$V7+BB6,NA())))</f>
        <v>#N/A</v>
      </c>
      <c r="BC7" s="57" t="e">
        <f>IF(AND(ISNUMBER($U7),COUNT($U$4:$U7)=BC$2),$G7,IF($H7="Hold",BC6,IF(COUNT($U$4:$U7)=BC$2,$V7+BC6,NA())))</f>
        <v>#N/A</v>
      </c>
      <c r="BD7" s="57" t="e">
        <f>IF(AND(ISNUMBER($U7),COUNT($U$4:$U7)=BD$2),$G7,IF($H7="Hold",BD6,IF(COUNT($U$4:$U7)=BD$2,$V7+BD6,NA())))</f>
        <v>#N/A</v>
      </c>
      <c r="BE7" s="57" t="e">
        <f>IF(AND(ISNUMBER($U7),COUNT($U$4:$U7)=BE$2),$G7,IF($H7="Hold",BE6,IF(COUNT($U$4:$U7)=BE$2,$V7+BE6,NA())))</f>
        <v>#N/A</v>
      </c>
      <c r="BF7" s="57" t="e">
        <f>IF(AND(ISNUMBER($U7),COUNT($U$4:$U7)=BF$2),$G7,IF($H7="Hold",BF6,IF(COUNT($U$4:$U7)=BF$2,$V7+BF6,NA())))</f>
        <v>#N/A</v>
      </c>
      <c r="BG7" s="57" t="e">
        <f>IF(AND(ISNUMBER($U7),COUNT($U$4:$U7)=BG$2),$G7,IF($H7="Hold",BG6,IF(COUNT($U$4:$U7)=BG$2,$V7+BG6,NA())))</f>
        <v>#N/A</v>
      </c>
      <c r="BH7" s="55" t="e">
        <f>IF(AND(COUNT($U$4:$U7)=BH$2,$H7="Hold"),"Hold",NA())</f>
        <v>#N/A</v>
      </c>
      <c r="BI7" s="55" t="e">
        <f>IF(AND(COUNT($U$4:$U7)=BI$2,$H7="Hold"),"Hold",NA())</f>
        <v>#N/A</v>
      </c>
      <c r="BJ7" s="55" t="e">
        <f>IF(AND(COUNT($U$4:$U7)=BJ$2,$H7="Hold"),"Hold",NA())</f>
        <v>#N/A</v>
      </c>
      <c r="BK7" s="55" t="e">
        <f>IF(AND(COUNT($U$4:$U7)=BK$2,$H7="Hold"),"Hold",NA())</f>
        <v>#N/A</v>
      </c>
      <c r="BL7" s="55" t="e">
        <f>IF(AND(COUNT($U$4:$U7)=BL$2,$H7="Hold"),"Hold",NA())</f>
        <v>#N/A</v>
      </c>
      <c r="BM7" s="55" t="e">
        <f>IF(AND(COUNT($U$4:$U7)=BM$2,$H7="Hold"),"Hold",NA())</f>
        <v>#N/A</v>
      </c>
      <c r="BN7" s="55" t="e">
        <f>IF(AND(COUNT($U$4:$U7)=BN$2,$H7="Hold"),"Hold",NA())</f>
        <v>#N/A</v>
      </c>
      <c r="BO7" s="55" t="e">
        <f>IF(AND(COUNT($U$4:$U7)=BO$2,$H7="Hold"),"Hold",NA())</f>
        <v>#N/A</v>
      </c>
      <c r="BP7" s="55" t="e">
        <f>IF(AND(COUNT($U$4:$U7)=BP$2,$H7="Hold"),"Hold",NA())</f>
        <v>#N/A</v>
      </c>
      <c r="BQ7" s="55" t="e">
        <f>IF(AND(COUNT($U$4:$U7)=BQ$2,$H7="Hold"),"Hold",NA())</f>
        <v>#N/A</v>
      </c>
      <c r="BR7" s="55" t="e">
        <f>IF(AND(COUNT($U$4:$U7)=BR$2,$H7="Hold"),"Hold",NA())</f>
        <v>#N/A</v>
      </c>
      <c r="BS7" s="55" t="e">
        <f>IF(AND(COUNT($U$4:$U7)=BS$2,$H7="Hold"),"Hold",NA())</f>
        <v>#N/A</v>
      </c>
    </row>
    <row r="8" spans="1:73" s="96" customFormat="1" ht="18.75" customHeight="1" thickBot="1" x14ac:dyDescent="0.3">
      <c r="B8" s="23"/>
      <c r="C8" s="95"/>
      <c r="D8" s="9">
        <f t="shared" si="2"/>
        <v>8</v>
      </c>
      <c r="E8" s="10">
        <f t="shared" si="3"/>
        <v>42646</v>
      </c>
      <c r="F8" s="5" t="str">
        <f>IFERROR(IF(COUNT(G$4:G8)=0,"",IF(H8="Hold",F7,IF(ISNUMBER(U8),G8,F7+V8))),"")</f>
        <v/>
      </c>
      <c r="G8" s="13"/>
      <c r="H8" s="27"/>
      <c r="I8" s="17"/>
      <c r="J8" s="93"/>
      <c r="K8" s="34"/>
      <c r="L8" s="143" t="s">
        <v>56</v>
      </c>
      <c r="M8" s="143"/>
      <c r="N8" s="147"/>
      <c r="O8" s="147"/>
      <c r="P8" s="37"/>
      <c r="R8" s="46">
        <v>5</v>
      </c>
      <c r="S8" s="47" t="e">
        <f t="shared" si="0"/>
        <v>#N/A</v>
      </c>
      <c r="T8" s="47" t="str">
        <f>IFERROR(IF(L22="Alternate 1","Alt 1",L22),"Alt 1")</f>
        <v>Alt 1</v>
      </c>
      <c r="U8" s="52" t="str">
        <f>IF(H8="30 Mins",$N$19,IF(H8="45 Mins",$N$20,IF(H8="60 Mins",$N$21,IF(H8="Alt 1",$N$22,IF(H8="Alt 2",$N$23,IF(H8="Alt 3",$N$24,IF(H8="Alt 4",$N$25,IF(H8="Alt 5",#REF!,IF(H8="Change",V7,"")))))))))</f>
        <v/>
      </c>
      <c r="V8" s="53" t="e">
        <f>IF(COUNT(U$4:U8)=0,NA(),IF(ISNUMBER(U8),U8,V7))</f>
        <v>#N/A</v>
      </c>
      <c r="W8" s="48" t="e">
        <f t="shared" si="1"/>
        <v>#N/A</v>
      </c>
      <c r="X8" s="72" t="str">
        <f>IF(AND(ISNUMBER($S8),COUNT($U$4:$U8)=X$2),$S8,"")</f>
        <v/>
      </c>
      <c r="Y8" s="72" t="str">
        <f>IF(AND(ISNUMBER($S8),COUNT($U$4:$U8)=Y$2),$S8,"")</f>
        <v/>
      </c>
      <c r="Z8" s="72" t="str">
        <f>IF(AND(ISNUMBER($S8),COUNT($U$4:$U8)=Z$2),$S8,"")</f>
        <v/>
      </c>
      <c r="AA8" s="72" t="str">
        <f>IF(AND(ISNUMBER($S8),COUNT($U$4:$U8)=AA$2),$S8,"")</f>
        <v/>
      </c>
      <c r="AB8" s="72" t="str">
        <f>IF(AND(ISNUMBER($S8),COUNT($U$4:$U8)=AB$2),$S8,"")</f>
        <v/>
      </c>
      <c r="AC8" s="72" t="str">
        <f>IF(AND(ISNUMBER($S8),COUNT($U$4:$U8)=AC$2),$S8,"")</f>
        <v/>
      </c>
      <c r="AD8" s="72" t="str">
        <f>IF(AND(ISNUMBER($S8),COUNT($U$4:$U8)=AD$2),$S8,"")</f>
        <v/>
      </c>
      <c r="AE8" s="72" t="str">
        <f>IF(AND(ISNUMBER($S8),COUNT($U$4:$U8)=AE$2),$S8,"")</f>
        <v/>
      </c>
      <c r="AF8" s="72" t="str">
        <f>IF(AND(ISNUMBER($S8),COUNT($U$4:$U8)=AF$2),$S8,"")</f>
        <v/>
      </c>
      <c r="AG8" s="72" t="str">
        <f>IF(AND(ISNUMBER($S8),COUNT($U$4:$U8)=AG$2),$S8,"")</f>
        <v/>
      </c>
      <c r="AH8" s="72" t="str">
        <f>IF(AND(ISNUMBER($S8),COUNT($U$4:$U8)=AH$2),$S8,"")</f>
        <v/>
      </c>
      <c r="AI8" s="72" t="str">
        <f>IF(AND(ISNUMBER($S8),COUNT($U$4:$U8)=AI$2),$S8,"")</f>
        <v/>
      </c>
      <c r="AJ8" s="51" t="e">
        <f>IFERROR(IF(COUNT($U$4:$U8)&lt;&gt;AJ$2,NA(),SLOPE(X$4:X$26,$R$4:$R$26)*($R8-COUNTIF(BH$4:BH8,"Hold"))+INTERCEPT(X$4:X$26,$R$4:$R$26)),NA())</f>
        <v>#N/A</v>
      </c>
      <c r="AK8" s="51" t="e">
        <f>IFERROR(IF(COUNT($U$4:$U8)&lt;&gt;AK$2,NA(),SLOPE(Y$4:Y$26,$R$4:$R$26)*($R8-COUNTIF(BI$4:BI8,"Hold"))+INTERCEPT(Y$4:Y$26,$R$4:$R$26)),NA())</f>
        <v>#N/A</v>
      </c>
      <c r="AL8" s="51" t="e">
        <f>IFERROR(IF(COUNT($U$4:$U8)&lt;&gt;AL$2,NA(),SLOPE(Z$4:Z$26,$R$4:$R$26)*($R8-COUNTIF(BJ$4:BJ8,"Hold"))+INTERCEPT(Z$4:Z$26,$R$4:$R$26)),NA())</f>
        <v>#N/A</v>
      </c>
      <c r="AM8" s="51" t="e">
        <f>IFERROR(IF(COUNT($U$4:$U8)&lt;&gt;AM$2,NA(),SLOPE(AA$4:AA$26,$R$4:$R$26)*($R8-COUNTIF(BK$4:BK8,"Hold"))+INTERCEPT(AA$4:AA$26,$R$4:$R$26)),NA())</f>
        <v>#N/A</v>
      </c>
      <c r="AN8" s="51" t="e">
        <f>IFERROR(IF(COUNT($U$4:$U8)&lt;&gt;AN$2,NA(),SLOPE(AB$4:AB$26,$R$4:$R$26)*($R8-COUNTIF(BL$4:BL8,"Hold"))+INTERCEPT(AB$4:AB$26,$R$4:$R$26)),NA())</f>
        <v>#N/A</v>
      </c>
      <c r="AO8" s="51" t="e">
        <f>IFERROR(IF(COUNT($U$4:$U8)&lt;&gt;AO$2,NA(),SLOPE(AC$4:AC$26,$R$4:$R$26)*($R8-COUNTIF(BM$4:BM8,"Hold"))+INTERCEPT(AC$4:AC$26,$R$4:$R$26)),NA())</f>
        <v>#N/A</v>
      </c>
      <c r="AP8" s="51" t="e">
        <f>IFERROR(IF(COUNT($U$4:$U8)&lt;&gt;AP$2,NA(),SLOPE(AD$4:AD$26,$R$4:$R$26)*($R8-COUNTIF(BN$4:BN8,"Hold"))+INTERCEPT(AD$4:AD$26,$R$4:$R$26)),NA())</f>
        <v>#N/A</v>
      </c>
      <c r="AQ8" s="51" t="e">
        <f>IFERROR(IF(COUNT($U$4:$U8)&lt;&gt;AQ$2,NA(),SLOPE(AE$4:AE$26,$R$4:$R$26)*($R8-COUNTIF(BO$4:BO8,"Hold"))+INTERCEPT(AE$4:AE$26,$R$4:$R$26)),NA())</f>
        <v>#N/A</v>
      </c>
      <c r="AR8" s="51" t="e">
        <f>IFERROR(IF(COUNT($U$4:$U8)&lt;&gt;AR$2,NA(),SLOPE(AF$4:AF$26,$R$4:$R$26)*($R8-COUNTIF(BP$4:BP8,"Hold"))+INTERCEPT(AF$4:AF$26,$R$4:$R$26)),NA())</f>
        <v>#N/A</v>
      </c>
      <c r="AS8" s="51" t="e">
        <f>IFERROR(IF(COUNT($U$4:$U8)&lt;&gt;AS$2,NA(),SLOPE(AG$4:AG$26,$R$4:$R$26)*($R8-COUNTIF(BQ$4:BQ8,"Hold"))+INTERCEPT(AG$4:AG$26,$R$4:$R$26)),NA())</f>
        <v>#N/A</v>
      </c>
      <c r="AT8" s="51" t="e">
        <f>IFERROR(IF(COUNT($U$4:$U8)&lt;&gt;AT$2,NA(),SLOPE(AH$4:AH$26,$R$4:$R$26)*($R8-COUNTIF(BR$4:BR8,"Hold"))+INTERCEPT(AH$4:AH$26,$R$4:$R$26)),NA())</f>
        <v>#N/A</v>
      </c>
      <c r="AU8" s="51" t="e">
        <f>IFERROR(IF(COUNT($U$4:$U8)&lt;&gt;AU$2,NA(),SLOPE(AI$4:AI$26,$R$4:$R$26)*($R8-COUNTIF(BS$4:BS8,"Hold"))+INTERCEPT(AI$4:AI$26,$R$4:$R$26)),NA())</f>
        <v>#N/A</v>
      </c>
      <c r="AV8" s="57" t="e">
        <f>IF(AND(ISNUMBER($U8),COUNT($U$4:$U8)=AV$2),$G8,IF($H8="Hold",AV7,IF(COUNT($U$4:$U8)=AV$2,$V8+AV7,NA())))</f>
        <v>#N/A</v>
      </c>
      <c r="AW8" s="57" t="e">
        <f>IF(AND(ISNUMBER($U8),COUNT($U$4:$U8)=AW$2),$G8,IF($H8="Hold",AW7,IF(COUNT($U$4:$U8)=AW$2,$V8+AW7,NA())))</f>
        <v>#N/A</v>
      </c>
      <c r="AX8" s="57" t="e">
        <f>IF(AND(ISNUMBER($U8),COUNT($U$4:$U8)=AX$2),$G8,IF($H8="Hold",AX7,IF(COUNT($U$4:$U8)=AX$2,$V8+AX7,NA())))</f>
        <v>#N/A</v>
      </c>
      <c r="AY8" s="57" t="e">
        <f>IF(AND(ISNUMBER($U8),COUNT($U$4:$U8)=AY$2),$G8,IF($H8="Hold",AY7,IF(COUNT($U$4:$U8)=AY$2,$V8+AY7,NA())))</f>
        <v>#N/A</v>
      </c>
      <c r="AZ8" s="57" t="e">
        <f>IF(AND(ISNUMBER($U8),COUNT($U$4:$U8)=AZ$2),$G8,IF($H8="Hold",AZ7,IF(COUNT($U$4:$U8)=AZ$2,$V8+AZ7,NA())))</f>
        <v>#N/A</v>
      </c>
      <c r="BA8" s="57" t="e">
        <f>IF(AND(ISNUMBER($U8),COUNT($U$4:$U8)=BA$2),$G8,IF($H8="Hold",BA7,IF(COUNT($U$4:$U8)=BA$2,$V8+BA7,NA())))</f>
        <v>#N/A</v>
      </c>
      <c r="BB8" s="57" t="e">
        <f>IF(AND(ISNUMBER($U8),COUNT($U$4:$U8)=BB$2),$G8,IF($H8="Hold",BB7,IF(COUNT($U$4:$U8)=BB$2,$V8+BB7,NA())))</f>
        <v>#N/A</v>
      </c>
      <c r="BC8" s="57" t="e">
        <f>IF(AND(ISNUMBER($U8),COUNT($U$4:$U8)=BC$2),$G8,IF($H8="Hold",BC7,IF(COUNT($U$4:$U8)=BC$2,$V8+BC7,NA())))</f>
        <v>#N/A</v>
      </c>
      <c r="BD8" s="57" t="e">
        <f>IF(AND(ISNUMBER($U8),COUNT($U$4:$U8)=BD$2),$G8,IF($H8="Hold",BD7,IF(COUNT($U$4:$U8)=BD$2,$V8+BD7,NA())))</f>
        <v>#N/A</v>
      </c>
      <c r="BE8" s="57" t="e">
        <f>IF(AND(ISNUMBER($U8),COUNT($U$4:$U8)=BE$2),$G8,IF($H8="Hold",BE7,IF(COUNT($U$4:$U8)=BE$2,$V8+BE7,NA())))</f>
        <v>#N/A</v>
      </c>
      <c r="BF8" s="57" t="e">
        <f>IF(AND(ISNUMBER($U8),COUNT($U$4:$U8)=BF$2),$G8,IF($H8="Hold",BF7,IF(COUNT($U$4:$U8)=BF$2,$V8+BF7,NA())))</f>
        <v>#N/A</v>
      </c>
      <c r="BG8" s="57" t="e">
        <f>IF(AND(ISNUMBER($U8),COUNT($U$4:$U8)=BG$2),$G8,IF($H8="Hold",BG7,IF(COUNT($U$4:$U8)=BG$2,$V8+BG7,NA())))</f>
        <v>#N/A</v>
      </c>
      <c r="BH8" s="55" t="e">
        <f>IF(AND(COUNT($U$4:$U8)=BH$2,$H8="Hold"),"Hold",NA())</f>
        <v>#N/A</v>
      </c>
      <c r="BI8" s="55" t="e">
        <f>IF(AND(COUNT($U$4:$U8)=BI$2,$H8="Hold"),"Hold",NA())</f>
        <v>#N/A</v>
      </c>
      <c r="BJ8" s="55" t="e">
        <f>IF(AND(COUNT($U$4:$U8)=BJ$2,$H8="Hold"),"Hold",NA())</f>
        <v>#N/A</v>
      </c>
      <c r="BK8" s="55" t="e">
        <f>IF(AND(COUNT($U$4:$U8)=BK$2,$H8="Hold"),"Hold",NA())</f>
        <v>#N/A</v>
      </c>
      <c r="BL8" s="55" t="e">
        <f>IF(AND(COUNT($U$4:$U8)=BL$2,$H8="Hold"),"Hold",NA())</f>
        <v>#N/A</v>
      </c>
      <c r="BM8" s="55" t="e">
        <f>IF(AND(COUNT($U$4:$U8)=BM$2,$H8="Hold"),"Hold",NA())</f>
        <v>#N/A</v>
      </c>
      <c r="BN8" s="55" t="e">
        <f>IF(AND(COUNT($U$4:$U8)=BN$2,$H8="Hold"),"Hold",NA())</f>
        <v>#N/A</v>
      </c>
      <c r="BO8" s="55" t="e">
        <f>IF(AND(COUNT($U$4:$U8)=BO$2,$H8="Hold"),"Hold",NA())</f>
        <v>#N/A</v>
      </c>
      <c r="BP8" s="55" t="e">
        <f>IF(AND(COUNT($U$4:$U8)=BP$2,$H8="Hold"),"Hold",NA())</f>
        <v>#N/A</v>
      </c>
      <c r="BQ8" s="55" t="e">
        <f>IF(AND(COUNT($U$4:$U8)=BQ$2,$H8="Hold"),"Hold",NA())</f>
        <v>#N/A</v>
      </c>
      <c r="BR8" s="55" t="e">
        <f>IF(AND(COUNT($U$4:$U8)=BR$2,$H8="Hold"),"Hold",NA())</f>
        <v>#N/A</v>
      </c>
      <c r="BS8" s="55" t="e">
        <f>IF(AND(COUNT($U$4:$U8)=BS$2,$H8="Hold"),"Hold",NA())</f>
        <v>#N/A</v>
      </c>
    </row>
    <row r="9" spans="1:73" s="96" customFormat="1" ht="18.75" customHeight="1" thickTop="1" x14ac:dyDescent="0.25">
      <c r="B9" s="23"/>
      <c r="C9" s="95"/>
      <c r="D9" s="9">
        <f t="shared" si="2"/>
        <v>10</v>
      </c>
      <c r="E9" s="10">
        <f t="shared" si="3"/>
        <v>42660</v>
      </c>
      <c r="F9" s="5" t="str">
        <f>IFERROR(IF(COUNT(G$4:G9)=0,"",IF(H9="Hold",F8,IF(ISNUMBER(U9),G9,F8+V9))),"")</f>
        <v/>
      </c>
      <c r="G9" s="13"/>
      <c r="H9" s="27"/>
      <c r="I9" s="17"/>
      <c r="J9" s="93"/>
      <c r="K9" s="34"/>
      <c r="L9" s="148" t="s">
        <v>63</v>
      </c>
      <c r="M9" s="148"/>
      <c r="N9" s="24"/>
      <c r="O9" s="76"/>
      <c r="P9" s="37"/>
      <c r="R9" s="46">
        <v>6</v>
      </c>
      <c r="S9" s="47" t="e">
        <f t="shared" si="0"/>
        <v>#N/A</v>
      </c>
      <c r="T9" s="47" t="str">
        <f>IFERROR(IF(L23="Alternate 2","Alt 2",L23),"Alt 2")</f>
        <v>Alt 2</v>
      </c>
      <c r="U9" s="52" t="str">
        <f>IF(H9="30 Mins",$N$19,IF(H9="45 Mins",$N$20,IF(H9="60 Mins",$N$21,IF(H9="Alt 1",$N$22,IF(H9="Alt 2",$N$23,IF(H9="Alt 3",$N$24,IF(H9="Alt 4",$N$25,IF(H9="Alt 5",#REF!,IF(H9="Change",V8,"")))))))))</f>
        <v/>
      </c>
      <c r="V9" s="53" t="e">
        <f>IF(COUNT(U$4:U9)=0,NA(),IF(ISNUMBER(U9),U9,V8))</f>
        <v>#N/A</v>
      </c>
      <c r="W9" s="48" t="e">
        <f t="shared" si="1"/>
        <v>#N/A</v>
      </c>
      <c r="X9" s="72" t="str">
        <f>IF(AND(ISNUMBER($S9),COUNT($U$4:$U9)=X$2),$S9,"")</f>
        <v/>
      </c>
      <c r="Y9" s="72" t="str">
        <f>IF(AND(ISNUMBER($S9),COUNT($U$4:$U9)=Y$2),$S9,"")</f>
        <v/>
      </c>
      <c r="Z9" s="72" t="str">
        <f>IF(AND(ISNUMBER($S9),COUNT($U$4:$U9)=Z$2),$S9,"")</f>
        <v/>
      </c>
      <c r="AA9" s="72" t="str">
        <f>IF(AND(ISNUMBER($S9),COUNT($U$4:$U9)=AA$2),$S9,"")</f>
        <v/>
      </c>
      <c r="AB9" s="72" t="str">
        <f>IF(AND(ISNUMBER($S9),COUNT($U$4:$U9)=AB$2),$S9,"")</f>
        <v/>
      </c>
      <c r="AC9" s="72" t="str">
        <f>IF(AND(ISNUMBER($S9),COUNT($U$4:$U9)=AC$2),$S9,"")</f>
        <v/>
      </c>
      <c r="AD9" s="72" t="str">
        <f>IF(AND(ISNUMBER($S9),COUNT($U$4:$U9)=AD$2),$S9,"")</f>
        <v/>
      </c>
      <c r="AE9" s="72" t="str">
        <f>IF(AND(ISNUMBER($S9),COUNT($U$4:$U9)=AE$2),$S9,"")</f>
        <v/>
      </c>
      <c r="AF9" s="72" t="str">
        <f>IF(AND(ISNUMBER($S9),COUNT($U$4:$U9)=AF$2),$S9,"")</f>
        <v/>
      </c>
      <c r="AG9" s="72" t="str">
        <f>IF(AND(ISNUMBER($S9),COUNT($U$4:$U9)=AG$2),$S9,"")</f>
        <v/>
      </c>
      <c r="AH9" s="72" t="str">
        <f>IF(AND(ISNUMBER($S9),COUNT($U$4:$U9)=AH$2),$S9,"")</f>
        <v/>
      </c>
      <c r="AI9" s="72" t="str">
        <f>IF(AND(ISNUMBER($S9),COUNT($U$4:$U9)=AI$2),$S9,"")</f>
        <v/>
      </c>
      <c r="AJ9" s="51" t="e">
        <f>IFERROR(IF(COUNT($U$4:$U9)&lt;&gt;AJ$2,NA(),SLOPE(X$4:X$26,$R$4:$R$26)*($R9-COUNTIF(BH$4:BH9,"Hold"))+INTERCEPT(X$4:X$26,$R$4:$R$26)),NA())</f>
        <v>#N/A</v>
      </c>
      <c r="AK9" s="51" t="e">
        <f>IFERROR(IF(COUNT($U$4:$U9)&lt;&gt;AK$2,NA(),SLOPE(Y$4:Y$26,$R$4:$R$26)*($R9-COUNTIF(BI$4:BI9,"Hold"))+INTERCEPT(Y$4:Y$26,$R$4:$R$26)),NA())</f>
        <v>#N/A</v>
      </c>
      <c r="AL9" s="51" t="e">
        <f>IFERROR(IF(COUNT($U$4:$U9)&lt;&gt;AL$2,NA(),SLOPE(Z$4:Z$26,$R$4:$R$26)*($R9-COUNTIF(BJ$4:BJ9,"Hold"))+INTERCEPT(Z$4:Z$26,$R$4:$R$26)),NA())</f>
        <v>#N/A</v>
      </c>
      <c r="AM9" s="51" t="e">
        <f>IFERROR(IF(COUNT($U$4:$U9)&lt;&gt;AM$2,NA(),SLOPE(AA$4:AA$26,$R$4:$R$26)*($R9-COUNTIF(BK$4:BK9,"Hold"))+INTERCEPT(AA$4:AA$26,$R$4:$R$26)),NA())</f>
        <v>#N/A</v>
      </c>
      <c r="AN9" s="51" t="e">
        <f>IFERROR(IF(COUNT($U$4:$U9)&lt;&gt;AN$2,NA(),SLOPE(AB$4:AB$26,$R$4:$R$26)*($R9-COUNTIF(BL$4:BL9,"Hold"))+INTERCEPT(AB$4:AB$26,$R$4:$R$26)),NA())</f>
        <v>#N/A</v>
      </c>
      <c r="AO9" s="51" t="e">
        <f>IFERROR(IF(COUNT($U$4:$U9)&lt;&gt;AO$2,NA(),SLOPE(AC$4:AC$26,$R$4:$R$26)*($R9-COUNTIF(BM$4:BM9,"Hold"))+INTERCEPT(AC$4:AC$26,$R$4:$R$26)),NA())</f>
        <v>#N/A</v>
      </c>
      <c r="AP9" s="51" t="e">
        <f>IFERROR(IF(COUNT($U$4:$U9)&lt;&gt;AP$2,NA(),SLOPE(AD$4:AD$26,$R$4:$R$26)*($R9-COUNTIF(BN$4:BN9,"Hold"))+INTERCEPT(AD$4:AD$26,$R$4:$R$26)),NA())</f>
        <v>#N/A</v>
      </c>
      <c r="AQ9" s="51" t="e">
        <f>IFERROR(IF(COUNT($U$4:$U9)&lt;&gt;AQ$2,NA(),SLOPE(AE$4:AE$26,$R$4:$R$26)*($R9-COUNTIF(BO$4:BO9,"Hold"))+INTERCEPT(AE$4:AE$26,$R$4:$R$26)),NA())</f>
        <v>#N/A</v>
      </c>
      <c r="AR9" s="51" t="e">
        <f>IFERROR(IF(COUNT($U$4:$U9)&lt;&gt;AR$2,NA(),SLOPE(AF$4:AF$26,$R$4:$R$26)*($R9-COUNTIF(BP$4:BP9,"Hold"))+INTERCEPT(AF$4:AF$26,$R$4:$R$26)),NA())</f>
        <v>#N/A</v>
      </c>
      <c r="AS9" s="51" t="e">
        <f>IFERROR(IF(COUNT($U$4:$U9)&lt;&gt;AS$2,NA(),SLOPE(AG$4:AG$26,$R$4:$R$26)*($R9-COUNTIF(BQ$4:BQ9,"Hold"))+INTERCEPT(AG$4:AG$26,$R$4:$R$26)),NA())</f>
        <v>#N/A</v>
      </c>
      <c r="AT9" s="51" t="e">
        <f>IFERROR(IF(COUNT($U$4:$U9)&lt;&gt;AT$2,NA(),SLOPE(AH$4:AH$26,$R$4:$R$26)*($R9-COUNTIF(BR$4:BR9,"Hold"))+INTERCEPT(AH$4:AH$26,$R$4:$R$26)),NA())</f>
        <v>#N/A</v>
      </c>
      <c r="AU9" s="51" t="e">
        <f>IFERROR(IF(COUNT($U$4:$U9)&lt;&gt;AU$2,NA(),SLOPE(AI$4:AI$26,$R$4:$R$26)*($R9-COUNTIF(BS$4:BS9,"Hold"))+INTERCEPT(AI$4:AI$26,$R$4:$R$26)),NA())</f>
        <v>#N/A</v>
      </c>
      <c r="AV9" s="57" t="e">
        <f>IF(AND(ISNUMBER($U9),COUNT($U$4:$U9)=AV$2),$G9,IF($H9="Hold",AV8,IF(COUNT($U$4:$U9)=AV$2,$V9+AV8,NA())))</f>
        <v>#N/A</v>
      </c>
      <c r="AW9" s="57" t="e">
        <f>IF(AND(ISNUMBER($U9),COUNT($U$4:$U9)=AW$2),$G9,IF($H9="Hold",AW8,IF(COUNT($U$4:$U9)=AW$2,$V9+AW8,NA())))</f>
        <v>#N/A</v>
      </c>
      <c r="AX9" s="57" t="e">
        <f>IF(AND(ISNUMBER($U9),COUNT($U$4:$U9)=AX$2),$G9,IF($H9="Hold",AX8,IF(COUNT($U$4:$U9)=AX$2,$V9+AX8,NA())))</f>
        <v>#N/A</v>
      </c>
      <c r="AY9" s="57" t="e">
        <f>IF(AND(ISNUMBER($U9),COUNT($U$4:$U9)=AY$2),$G9,IF($H9="Hold",AY8,IF(COUNT($U$4:$U9)=AY$2,$V9+AY8,NA())))</f>
        <v>#N/A</v>
      </c>
      <c r="AZ9" s="57" t="e">
        <f>IF(AND(ISNUMBER($U9),COUNT($U$4:$U9)=AZ$2),$G9,IF($H9="Hold",AZ8,IF(COUNT($U$4:$U9)=AZ$2,$V9+AZ8,NA())))</f>
        <v>#N/A</v>
      </c>
      <c r="BA9" s="57" t="e">
        <f>IF(AND(ISNUMBER($U9),COUNT($U$4:$U9)=BA$2),$G9,IF($H9="Hold",BA8,IF(COUNT($U$4:$U9)=BA$2,$V9+BA8,NA())))</f>
        <v>#N/A</v>
      </c>
      <c r="BB9" s="57" t="e">
        <f>IF(AND(ISNUMBER($U9),COUNT($U$4:$U9)=BB$2),$G9,IF($H9="Hold",BB8,IF(COUNT($U$4:$U9)=BB$2,$V9+BB8,NA())))</f>
        <v>#N/A</v>
      </c>
      <c r="BC9" s="57" t="e">
        <f>IF(AND(ISNUMBER($U9),COUNT($U$4:$U9)=BC$2),$G9,IF($H9="Hold",BC8,IF(COUNT($U$4:$U9)=BC$2,$V9+BC8,NA())))</f>
        <v>#N/A</v>
      </c>
      <c r="BD9" s="57" t="e">
        <f>IF(AND(ISNUMBER($U9),COUNT($U$4:$U9)=BD$2),$G9,IF($H9="Hold",BD8,IF(COUNT($U$4:$U9)=BD$2,$V9+BD8,NA())))</f>
        <v>#N/A</v>
      </c>
      <c r="BE9" s="57" t="e">
        <f>IF(AND(ISNUMBER($U9),COUNT($U$4:$U9)=BE$2),$G9,IF($H9="Hold",BE8,IF(COUNT($U$4:$U9)=BE$2,$V9+BE8,NA())))</f>
        <v>#N/A</v>
      </c>
      <c r="BF9" s="57" t="e">
        <f>IF(AND(ISNUMBER($U9),COUNT($U$4:$U9)=BF$2),$G9,IF($H9="Hold",BF8,IF(COUNT($U$4:$U9)=BF$2,$V9+BF8,NA())))</f>
        <v>#N/A</v>
      </c>
      <c r="BG9" s="57" t="e">
        <f>IF(AND(ISNUMBER($U9),COUNT($U$4:$U9)=BG$2),$G9,IF($H9="Hold",BG8,IF(COUNT($U$4:$U9)=BG$2,$V9+BG8,NA())))</f>
        <v>#N/A</v>
      </c>
      <c r="BH9" s="55" t="e">
        <f>IF(AND(COUNT($U$4:$U9)=BH$2,$H9="Hold"),"Hold",NA())</f>
        <v>#N/A</v>
      </c>
      <c r="BI9" s="55" t="e">
        <f>IF(AND(COUNT($U$4:$U9)=BI$2,$H9="Hold"),"Hold",NA())</f>
        <v>#N/A</v>
      </c>
      <c r="BJ9" s="55" t="e">
        <f>IF(AND(COUNT($U$4:$U9)=BJ$2,$H9="Hold"),"Hold",NA())</f>
        <v>#N/A</v>
      </c>
      <c r="BK9" s="55" t="e">
        <f>IF(AND(COUNT($U$4:$U9)=BK$2,$H9="Hold"),"Hold",NA())</f>
        <v>#N/A</v>
      </c>
      <c r="BL9" s="55" t="e">
        <f>IF(AND(COUNT($U$4:$U9)=BL$2,$H9="Hold"),"Hold",NA())</f>
        <v>#N/A</v>
      </c>
      <c r="BM9" s="55" t="e">
        <f>IF(AND(COUNT($U$4:$U9)=BM$2,$H9="Hold"),"Hold",NA())</f>
        <v>#N/A</v>
      </c>
      <c r="BN9" s="55" t="e">
        <f>IF(AND(COUNT($U$4:$U9)=BN$2,$H9="Hold"),"Hold",NA())</f>
        <v>#N/A</v>
      </c>
      <c r="BO9" s="55" t="e">
        <f>IF(AND(COUNT($U$4:$U9)=BO$2,$H9="Hold"),"Hold",NA())</f>
        <v>#N/A</v>
      </c>
      <c r="BP9" s="55" t="e">
        <f>IF(AND(COUNT($U$4:$U9)=BP$2,$H9="Hold"),"Hold",NA())</f>
        <v>#N/A</v>
      </c>
      <c r="BQ9" s="55" t="e">
        <f>IF(AND(COUNT($U$4:$U9)=BQ$2,$H9="Hold"),"Hold",NA())</f>
        <v>#N/A</v>
      </c>
      <c r="BR9" s="55" t="e">
        <f>IF(AND(COUNT($U$4:$U9)=BR$2,$H9="Hold"),"Hold",NA())</f>
        <v>#N/A</v>
      </c>
      <c r="BS9" s="55" t="e">
        <f>IF(AND(COUNT($U$4:$U9)=BS$2,$H9="Hold"),"Hold",NA())</f>
        <v>#N/A</v>
      </c>
    </row>
    <row r="10" spans="1:73" s="96" customFormat="1" ht="18.75" customHeight="1" x14ac:dyDescent="0.25">
      <c r="B10" s="23"/>
      <c r="C10" s="95"/>
      <c r="D10" s="9">
        <f t="shared" si="2"/>
        <v>12</v>
      </c>
      <c r="E10" s="10">
        <f t="shared" si="3"/>
        <v>42674</v>
      </c>
      <c r="F10" s="5" t="str">
        <f>IFERROR(IF(COUNT(G$4:G10)=0,"",IF(H10="Hold",F9,IF(ISNUMBER(U10),G10,F9+V10))),"")</f>
        <v/>
      </c>
      <c r="G10" s="13"/>
      <c r="H10" s="27"/>
      <c r="I10" s="17"/>
      <c r="J10" s="93"/>
      <c r="K10" s="34"/>
      <c r="L10" s="38"/>
      <c r="M10" s="38"/>
      <c r="N10" s="38"/>
      <c r="O10" s="38"/>
      <c r="P10" s="37"/>
      <c r="R10" s="46">
        <v>7</v>
      </c>
      <c r="S10" s="47" t="e">
        <f t="shared" si="0"/>
        <v>#N/A</v>
      </c>
      <c r="T10" s="47" t="s">
        <v>68</v>
      </c>
      <c r="U10" s="52" t="str">
        <f>IF(H10="30 Mins",$N$19,IF(H10="45 Mins",$N$20,IF(H10="60 Mins",$N$21,IF(H10="Alt 1",$N$22,IF(H10="Alt 2",$N$23,IF(H10="Alt 3",$N$24,IF(H10="Alt 4",$N$25,IF(H10="Alt 5",#REF!,IF(H10="Change",V9,"")))))))))</f>
        <v/>
      </c>
      <c r="V10" s="53" t="e">
        <f>IF(COUNT(U$4:U10)=0,NA(),IF(ISNUMBER(U10),U10,V9))</f>
        <v>#N/A</v>
      </c>
      <c r="W10" s="48" t="e">
        <f t="shared" si="1"/>
        <v>#N/A</v>
      </c>
      <c r="X10" s="72" t="str">
        <f>IF(AND(ISNUMBER($S10),COUNT($U$4:$U10)=X$2),$S10,"")</f>
        <v/>
      </c>
      <c r="Y10" s="72" t="str">
        <f>IF(AND(ISNUMBER($S10),COUNT($U$4:$U10)=Y$2),$S10,"")</f>
        <v/>
      </c>
      <c r="Z10" s="72" t="str">
        <f>IF(AND(ISNUMBER($S10),COUNT($U$4:$U10)=Z$2),$S10,"")</f>
        <v/>
      </c>
      <c r="AA10" s="72" t="str">
        <f>IF(AND(ISNUMBER($S10),COUNT($U$4:$U10)=AA$2),$S10,"")</f>
        <v/>
      </c>
      <c r="AB10" s="72" t="str">
        <f>IF(AND(ISNUMBER($S10),COUNT($U$4:$U10)=AB$2),$S10,"")</f>
        <v/>
      </c>
      <c r="AC10" s="72" t="str">
        <f>IF(AND(ISNUMBER($S10),COUNT($U$4:$U10)=AC$2),$S10,"")</f>
        <v/>
      </c>
      <c r="AD10" s="72" t="str">
        <f>IF(AND(ISNUMBER($S10),COUNT($U$4:$U10)=AD$2),$S10,"")</f>
        <v/>
      </c>
      <c r="AE10" s="72" t="str">
        <f>IF(AND(ISNUMBER($S10),COUNT($U$4:$U10)=AE$2),$S10,"")</f>
        <v/>
      </c>
      <c r="AF10" s="72" t="str">
        <f>IF(AND(ISNUMBER($S10),COUNT($U$4:$U10)=AF$2),$S10,"")</f>
        <v/>
      </c>
      <c r="AG10" s="72" t="str">
        <f>IF(AND(ISNUMBER($S10),COUNT($U$4:$U10)=AG$2),$S10,"")</f>
        <v/>
      </c>
      <c r="AH10" s="72" t="str">
        <f>IF(AND(ISNUMBER($S10),COUNT($U$4:$U10)=AH$2),$S10,"")</f>
        <v/>
      </c>
      <c r="AI10" s="72" t="str">
        <f>IF(AND(ISNUMBER($S10),COUNT($U$4:$U10)=AI$2),$S10,"")</f>
        <v/>
      </c>
      <c r="AJ10" s="51" t="e">
        <f>IFERROR(IF(COUNT($U$4:$U10)&lt;&gt;AJ$2,NA(),SLOPE(X$4:X$26,$R$4:$R$26)*($R10-COUNTIF(BH$4:BH10,"Hold"))+INTERCEPT(X$4:X$26,$R$4:$R$26)),NA())</f>
        <v>#N/A</v>
      </c>
      <c r="AK10" s="51" t="e">
        <f>IFERROR(IF(COUNT($U$4:$U10)&lt;&gt;AK$2,NA(),SLOPE(Y$4:Y$26,$R$4:$R$26)*($R10-COUNTIF(BI$4:BI10,"Hold"))+INTERCEPT(Y$4:Y$26,$R$4:$R$26)),NA())</f>
        <v>#N/A</v>
      </c>
      <c r="AL10" s="51" t="e">
        <f>IFERROR(IF(COUNT($U$4:$U10)&lt;&gt;AL$2,NA(),SLOPE(Z$4:Z$26,$R$4:$R$26)*($R10-COUNTIF(BJ$4:BJ10,"Hold"))+INTERCEPT(Z$4:Z$26,$R$4:$R$26)),NA())</f>
        <v>#N/A</v>
      </c>
      <c r="AM10" s="51" t="e">
        <f>IFERROR(IF(COUNT($U$4:$U10)&lt;&gt;AM$2,NA(),SLOPE(AA$4:AA$26,$R$4:$R$26)*($R10-COUNTIF(BK$4:BK10,"Hold"))+INTERCEPT(AA$4:AA$26,$R$4:$R$26)),NA())</f>
        <v>#N/A</v>
      </c>
      <c r="AN10" s="51" t="e">
        <f>IFERROR(IF(COUNT($U$4:$U10)&lt;&gt;AN$2,NA(),SLOPE(AB$4:AB$26,$R$4:$R$26)*($R10-COUNTIF(BL$4:BL10,"Hold"))+INTERCEPT(AB$4:AB$26,$R$4:$R$26)),NA())</f>
        <v>#N/A</v>
      </c>
      <c r="AO10" s="51" t="e">
        <f>IFERROR(IF(COUNT($U$4:$U10)&lt;&gt;AO$2,NA(),SLOPE(AC$4:AC$26,$R$4:$R$26)*($R10-COUNTIF(BM$4:BM10,"Hold"))+INTERCEPT(AC$4:AC$26,$R$4:$R$26)),NA())</f>
        <v>#N/A</v>
      </c>
      <c r="AP10" s="51" t="e">
        <f>IFERROR(IF(COUNT($U$4:$U10)&lt;&gt;AP$2,NA(),SLOPE(AD$4:AD$26,$R$4:$R$26)*($R10-COUNTIF(BN$4:BN10,"Hold"))+INTERCEPT(AD$4:AD$26,$R$4:$R$26)),NA())</f>
        <v>#N/A</v>
      </c>
      <c r="AQ10" s="51" t="e">
        <f>IFERROR(IF(COUNT($U$4:$U10)&lt;&gt;AQ$2,NA(),SLOPE(AE$4:AE$26,$R$4:$R$26)*($R10-COUNTIF(BO$4:BO10,"Hold"))+INTERCEPT(AE$4:AE$26,$R$4:$R$26)),NA())</f>
        <v>#N/A</v>
      </c>
      <c r="AR10" s="51" t="e">
        <f>IFERROR(IF(COUNT($U$4:$U10)&lt;&gt;AR$2,NA(),SLOPE(AF$4:AF$26,$R$4:$R$26)*($R10-COUNTIF(BP$4:BP10,"Hold"))+INTERCEPT(AF$4:AF$26,$R$4:$R$26)),NA())</f>
        <v>#N/A</v>
      </c>
      <c r="AS10" s="51" t="e">
        <f>IFERROR(IF(COUNT($U$4:$U10)&lt;&gt;AS$2,NA(),SLOPE(AG$4:AG$26,$R$4:$R$26)*($R10-COUNTIF(BQ$4:BQ10,"Hold"))+INTERCEPT(AG$4:AG$26,$R$4:$R$26)),NA())</f>
        <v>#N/A</v>
      </c>
      <c r="AT10" s="51" t="e">
        <f>IFERROR(IF(COUNT($U$4:$U10)&lt;&gt;AT$2,NA(),SLOPE(AH$4:AH$26,$R$4:$R$26)*($R10-COUNTIF(BR$4:BR10,"Hold"))+INTERCEPT(AH$4:AH$26,$R$4:$R$26)),NA())</f>
        <v>#N/A</v>
      </c>
      <c r="AU10" s="51" t="e">
        <f>IFERROR(IF(COUNT($U$4:$U10)&lt;&gt;AU$2,NA(),SLOPE(AI$4:AI$26,$R$4:$R$26)*($R10-COUNTIF(BS$4:BS10,"Hold"))+INTERCEPT(AI$4:AI$26,$R$4:$R$26)),NA())</f>
        <v>#N/A</v>
      </c>
      <c r="AV10" s="57" t="e">
        <f>IF(AND(ISNUMBER($U10),COUNT($U$4:$U10)=AV$2),$G10,IF($H10="Hold",AV9,IF(COUNT($U$4:$U10)=AV$2,$V10+AV9,NA())))</f>
        <v>#N/A</v>
      </c>
      <c r="AW10" s="57" t="e">
        <f>IF(AND(ISNUMBER($U10),COUNT($U$4:$U10)=AW$2),$G10,IF($H10="Hold",AW9,IF(COUNT($U$4:$U10)=AW$2,$V10+AW9,NA())))</f>
        <v>#N/A</v>
      </c>
      <c r="AX10" s="57" t="e">
        <f>IF(AND(ISNUMBER($U10),COUNT($U$4:$U10)=AX$2),$G10,IF($H10="Hold",AX9,IF(COUNT($U$4:$U10)=AX$2,$V10+AX9,NA())))</f>
        <v>#N/A</v>
      </c>
      <c r="AY10" s="57" t="e">
        <f>IF(AND(ISNUMBER($U10),COUNT($U$4:$U10)=AY$2),$G10,IF($H10="Hold",AY9,IF(COUNT($U$4:$U10)=AY$2,$V10+AY9,NA())))</f>
        <v>#N/A</v>
      </c>
      <c r="AZ10" s="57" t="e">
        <f>IF(AND(ISNUMBER($U10),COUNT($U$4:$U10)=AZ$2),$G10,IF($H10="Hold",AZ9,IF(COUNT($U$4:$U10)=AZ$2,$V10+AZ9,NA())))</f>
        <v>#N/A</v>
      </c>
      <c r="BA10" s="57" t="e">
        <f>IF(AND(ISNUMBER($U10),COUNT($U$4:$U10)=BA$2),$G10,IF($H10="Hold",BA9,IF(COUNT($U$4:$U10)=BA$2,$V10+BA9,NA())))</f>
        <v>#N/A</v>
      </c>
      <c r="BB10" s="57" t="e">
        <f>IF(AND(ISNUMBER($U10),COUNT($U$4:$U10)=BB$2),$G10,IF($H10="Hold",BB9,IF(COUNT($U$4:$U10)=BB$2,$V10+BB9,NA())))</f>
        <v>#N/A</v>
      </c>
      <c r="BC10" s="57" t="e">
        <f>IF(AND(ISNUMBER($U10),COUNT($U$4:$U10)=BC$2),$G10,IF($H10="Hold",BC9,IF(COUNT($U$4:$U10)=BC$2,$V10+BC9,NA())))</f>
        <v>#N/A</v>
      </c>
      <c r="BD10" s="57" t="e">
        <f>IF(AND(ISNUMBER($U10),COUNT($U$4:$U10)=BD$2),$G10,IF($H10="Hold",BD9,IF(COUNT($U$4:$U10)=BD$2,$V10+BD9,NA())))</f>
        <v>#N/A</v>
      </c>
      <c r="BE10" s="57" t="e">
        <f>IF(AND(ISNUMBER($U10),COUNT($U$4:$U10)=BE$2),$G10,IF($H10="Hold",BE9,IF(COUNT($U$4:$U10)=BE$2,$V10+BE9,NA())))</f>
        <v>#N/A</v>
      </c>
      <c r="BF10" s="57" t="e">
        <f>IF(AND(ISNUMBER($U10),COUNT($U$4:$U10)=BF$2),$G10,IF($H10="Hold",BF9,IF(COUNT($U$4:$U10)=BF$2,$V10+BF9,NA())))</f>
        <v>#N/A</v>
      </c>
      <c r="BG10" s="57" t="e">
        <f>IF(AND(ISNUMBER($U10),COUNT($U$4:$U10)=BG$2),$G10,IF($H10="Hold",BG9,IF(COUNT($U$4:$U10)=BG$2,$V10+BG9,NA())))</f>
        <v>#N/A</v>
      </c>
      <c r="BH10" s="55" t="e">
        <f>IF(AND(COUNT($U$4:$U10)=BH$2,$H10="Hold"),"Hold",NA())</f>
        <v>#N/A</v>
      </c>
      <c r="BI10" s="55" t="e">
        <f>IF(AND(COUNT($U$4:$U10)=BI$2,$H10="Hold"),"Hold",NA())</f>
        <v>#N/A</v>
      </c>
      <c r="BJ10" s="55" t="e">
        <f>IF(AND(COUNT($U$4:$U10)=BJ$2,$H10="Hold"),"Hold",NA())</f>
        <v>#N/A</v>
      </c>
      <c r="BK10" s="55" t="e">
        <f>IF(AND(COUNT($U$4:$U10)=BK$2,$H10="Hold"),"Hold",NA())</f>
        <v>#N/A</v>
      </c>
      <c r="BL10" s="55" t="e">
        <f>IF(AND(COUNT($U$4:$U10)=BL$2,$H10="Hold"),"Hold",NA())</f>
        <v>#N/A</v>
      </c>
      <c r="BM10" s="55" t="e">
        <f>IF(AND(COUNT($U$4:$U10)=BM$2,$H10="Hold"),"Hold",NA())</f>
        <v>#N/A</v>
      </c>
      <c r="BN10" s="55" t="e">
        <f>IF(AND(COUNT($U$4:$U10)=BN$2,$H10="Hold"),"Hold",NA())</f>
        <v>#N/A</v>
      </c>
      <c r="BO10" s="55" t="e">
        <f>IF(AND(COUNT($U$4:$U10)=BO$2,$H10="Hold"),"Hold",NA())</f>
        <v>#N/A</v>
      </c>
      <c r="BP10" s="55" t="e">
        <f>IF(AND(COUNT($U$4:$U10)=BP$2,$H10="Hold"),"Hold",NA())</f>
        <v>#N/A</v>
      </c>
      <c r="BQ10" s="55" t="e">
        <f>IF(AND(COUNT($U$4:$U10)=BQ$2,$H10="Hold"),"Hold",NA())</f>
        <v>#N/A</v>
      </c>
      <c r="BR10" s="55" t="e">
        <f>IF(AND(COUNT($U$4:$U10)=BR$2,$H10="Hold"),"Hold",NA())</f>
        <v>#N/A</v>
      </c>
      <c r="BS10" s="55" t="e">
        <f>IF(AND(COUNT($U$4:$U10)=BS$2,$H10="Hold"),"Hold",NA())</f>
        <v>#N/A</v>
      </c>
    </row>
    <row r="11" spans="1:73" s="96" customFormat="1" ht="18.75" customHeight="1" x14ac:dyDescent="0.25">
      <c r="B11" s="23"/>
      <c r="C11" s="95"/>
      <c r="D11" s="9">
        <f t="shared" si="2"/>
        <v>14</v>
      </c>
      <c r="E11" s="10">
        <f t="shared" si="3"/>
        <v>42688</v>
      </c>
      <c r="F11" s="5" t="str">
        <f>IFERROR(IF(COUNT(G$4:G11)=0,"",IF(H11="Hold",F10,IF(ISNUMBER(U11),G11,F10+V11))),"")</f>
        <v/>
      </c>
      <c r="G11" s="13"/>
      <c r="H11" s="27"/>
      <c r="I11" s="17"/>
      <c r="J11" s="93"/>
      <c r="K11" s="34"/>
      <c r="L11" s="146" t="s">
        <v>82</v>
      </c>
      <c r="M11" s="146"/>
      <c r="N11" s="146"/>
      <c r="O11" s="146"/>
      <c r="P11" s="37"/>
      <c r="R11" s="46">
        <v>8</v>
      </c>
      <c r="S11" s="47" t="e">
        <f t="shared" si="0"/>
        <v>#N/A</v>
      </c>
      <c r="T11" s="47"/>
      <c r="U11" s="52" t="str">
        <f>IF(H11="30 Mins",$N$19,IF(H11="45 Mins",$N$20,IF(H11="60 Mins",$N$21,IF(H11="Alt 1",$N$22,IF(H11="Alt 2",$N$23,IF(H11="Alt 3",$N$24,IF(H11="Alt 4",$N$25,IF(H11="Alt 5",#REF!,IF(H11="Change",V10,"")))))))))</f>
        <v/>
      </c>
      <c r="V11" s="53" t="e">
        <f>IF(COUNT(U$4:U11)=0,NA(),IF(ISNUMBER(U11),U11,V10))</f>
        <v>#N/A</v>
      </c>
      <c r="W11" s="48" t="e">
        <f t="shared" si="1"/>
        <v>#N/A</v>
      </c>
      <c r="X11" s="72" t="str">
        <f>IF(AND(ISNUMBER($S11),COUNT($U$4:$U11)=X$2),$S11,"")</f>
        <v/>
      </c>
      <c r="Y11" s="72" t="str">
        <f>IF(AND(ISNUMBER($S11),COUNT($U$4:$U11)=Y$2),$S11,"")</f>
        <v/>
      </c>
      <c r="Z11" s="72" t="str">
        <f>IF(AND(ISNUMBER($S11),COUNT($U$4:$U11)=Z$2),$S11,"")</f>
        <v/>
      </c>
      <c r="AA11" s="72" t="str">
        <f>IF(AND(ISNUMBER($S11),COUNT($U$4:$U11)=AA$2),$S11,"")</f>
        <v/>
      </c>
      <c r="AB11" s="72" t="str">
        <f>IF(AND(ISNUMBER($S11),COUNT($U$4:$U11)=AB$2),$S11,"")</f>
        <v/>
      </c>
      <c r="AC11" s="72" t="str">
        <f>IF(AND(ISNUMBER($S11),COUNT($U$4:$U11)=AC$2),$S11,"")</f>
        <v/>
      </c>
      <c r="AD11" s="72" t="str">
        <f>IF(AND(ISNUMBER($S11),COUNT($U$4:$U11)=AD$2),$S11,"")</f>
        <v/>
      </c>
      <c r="AE11" s="72" t="str">
        <f>IF(AND(ISNUMBER($S11),COUNT($U$4:$U11)=AE$2),$S11,"")</f>
        <v/>
      </c>
      <c r="AF11" s="72" t="str">
        <f>IF(AND(ISNUMBER($S11),COUNT($U$4:$U11)=AF$2),$S11,"")</f>
        <v/>
      </c>
      <c r="AG11" s="72" t="str">
        <f>IF(AND(ISNUMBER($S11),COUNT($U$4:$U11)=AG$2),$S11,"")</f>
        <v/>
      </c>
      <c r="AH11" s="72" t="str">
        <f>IF(AND(ISNUMBER($S11),COUNT($U$4:$U11)=AH$2),$S11,"")</f>
        <v/>
      </c>
      <c r="AI11" s="72" t="str">
        <f>IF(AND(ISNUMBER($S11),COUNT($U$4:$U11)=AI$2),$S11,"")</f>
        <v/>
      </c>
      <c r="AJ11" s="51" t="e">
        <f>IFERROR(IF(COUNT($U$4:$U11)&lt;&gt;AJ$2,NA(),SLOPE(X$4:X$26,$R$4:$R$26)*($R11-COUNTIF(BH$4:BH11,"Hold"))+INTERCEPT(X$4:X$26,$R$4:$R$26)),NA())</f>
        <v>#N/A</v>
      </c>
      <c r="AK11" s="51" t="e">
        <f>IFERROR(IF(COUNT($U$4:$U11)&lt;&gt;AK$2,NA(),SLOPE(Y$4:Y$26,$R$4:$R$26)*($R11-COUNTIF(BI$4:BI11,"Hold"))+INTERCEPT(Y$4:Y$26,$R$4:$R$26)),NA())</f>
        <v>#N/A</v>
      </c>
      <c r="AL11" s="51" t="e">
        <f>IFERROR(IF(COUNT($U$4:$U11)&lt;&gt;AL$2,NA(),SLOPE(Z$4:Z$26,$R$4:$R$26)*($R11-COUNTIF(BJ$4:BJ11,"Hold"))+INTERCEPT(Z$4:Z$26,$R$4:$R$26)),NA())</f>
        <v>#N/A</v>
      </c>
      <c r="AM11" s="51" t="e">
        <f>IFERROR(IF(COUNT($U$4:$U11)&lt;&gt;AM$2,NA(),SLOPE(AA$4:AA$26,$R$4:$R$26)*($R11-COUNTIF(BK$4:BK11,"Hold"))+INTERCEPT(AA$4:AA$26,$R$4:$R$26)),NA())</f>
        <v>#N/A</v>
      </c>
      <c r="AN11" s="51" t="e">
        <f>IFERROR(IF(COUNT($U$4:$U11)&lt;&gt;AN$2,NA(),SLOPE(AB$4:AB$26,$R$4:$R$26)*($R11-COUNTIF(BL$4:BL11,"Hold"))+INTERCEPT(AB$4:AB$26,$R$4:$R$26)),NA())</f>
        <v>#N/A</v>
      </c>
      <c r="AO11" s="51" t="e">
        <f>IFERROR(IF(COUNT($U$4:$U11)&lt;&gt;AO$2,NA(),SLOPE(AC$4:AC$26,$R$4:$R$26)*($R11-COUNTIF(BM$4:BM11,"Hold"))+INTERCEPT(AC$4:AC$26,$R$4:$R$26)),NA())</f>
        <v>#N/A</v>
      </c>
      <c r="AP11" s="51" t="e">
        <f>IFERROR(IF(COUNT($U$4:$U11)&lt;&gt;AP$2,NA(),SLOPE(AD$4:AD$26,$R$4:$R$26)*($R11-COUNTIF(BN$4:BN11,"Hold"))+INTERCEPT(AD$4:AD$26,$R$4:$R$26)),NA())</f>
        <v>#N/A</v>
      </c>
      <c r="AQ11" s="51" t="e">
        <f>IFERROR(IF(COUNT($U$4:$U11)&lt;&gt;AQ$2,NA(),SLOPE(AE$4:AE$26,$R$4:$R$26)*($R11-COUNTIF(BO$4:BO11,"Hold"))+INTERCEPT(AE$4:AE$26,$R$4:$R$26)),NA())</f>
        <v>#N/A</v>
      </c>
      <c r="AR11" s="51" t="e">
        <f>IFERROR(IF(COUNT($U$4:$U11)&lt;&gt;AR$2,NA(),SLOPE(AF$4:AF$26,$R$4:$R$26)*($R11-COUNTIF(BP$4:BP11,"Hold"))+INTERCEPT(AF$4:AF$26,$R$4:$R$26)),NA())</f>
        <v>#N/A</v>
      </c>
      <c r="AS11" s="51" t="e">
        <f>IFERROR(IF(COUNT($U$4:$U11)&lt;&gt;AS$2,NA(),SLOPE(AG$4:AG$26,$R$4:$R$26)*($R11-COUNTIF(BQ$4:BQ11,"Hold"))+INTERCEPT(AG$4:AG$26,$R$4:$R$26)),NA())</f>
        <v>#N/A</v>
      </c>
      <c r="AT11" s="51" t="e">
        <f>IFERROR(IF(COUNT($U$4:$U11)&lt;&gt;AT$2,NA(),SLOPE(AH$4:AH$26,$R$4:$R$26)*($R11-COUNTIF(BR$4:BR11,"Hold"))+INTERCEPT(AH$4:AH$26,$R$4:$R$26)),NA())</f>
        <v>#N/A</v>
      </c>
      <c r="AU11" s="51" t="e">
        <f>IFERROR(IF(COUNT($U$4:$U11)&lt;&gt;AU$2,NA(),SLOPE(AI$4:AI$26,$R$4:$R$26)*($R11-COUNTIF(BS$4:BS11,"Hold"))+INTERCEPT(AI$4:AI$26,$R$4:$R$26)),NA())</f>
        <v>#N/A</v>
      </c>
      <c r="AV11" s="57" t="e">
        <f>IF(AND(ISNUMBER($U11),COUNT($U$4:$U11)=AV$2),$G11,IF($H11="Hold",AV10,IF(COUNT($U$4:$U11)=AV$2,$V11+AV10,NA())))</f>
        <v>#N/A</v>
      </c>
      <c r="AW11" s="57" t="e">
        <f>IF(AND(ISNUMBER($U11),COUNT($U$4:$U11)=AW$2),$G11,IF($H11="Hold",AW10,IF(COUNT($U$4:$U11)=AW$2,$V11+AW10,NA())))</f>
        <v>#N/A</v>
      </c>
      <c r="AX11" s="57" t="e">
        <f>IF(AND(ISNUMBER($U11),COUNT($U$4:$U11)=AX$2),$G11,IF($H11="Hold",AX10,IF(COUNT($U$4:$U11)=AX$2,$V11+AX10,NA())))</f>
        <v>#N/A</v>
      </c>
      <c r="AY11" s="57" t="e">
        <f>IF(AND(ISNUMBER($U11),COUNT($U$4:$U11)=AY$2),$G11,IF($H11="Hold",AY10,IF(COUNT($U$4:$U11)=AY$2,$V11+AY10,NA())))</f>
        <v>#N/A</v>
      </c>
      <c r="AZ11" s="57" t="e">
        <f>IF(AND(ISNUMBER($U11),COUNT($U$4:$U11)=AZ$2),$G11,IF($H11="Hold",AZ10,IF(COUNT($U$4:$U11)=AZ$2,$V11+AZ10,NA())))</f>
        <v>#N/A</v>
      </c>
      <c r="BA11" s="57" t="e">
        <f>IF(AND(ISNUMBER($U11),COUNT($U$4:$U11)=BA$2),$G11,IF($H11="Hold",BA10,IF(COUNT($U$4:$U11)=BA$2,$V11+BA10,NA())))</f>
        <v>#N/A</v>
      </c>
      <c r="BB11" s="57" t="e">
        <f>IF(AND(ISNUMBER($U11),COUNT($U$4:$U11)=BB$2),$G11,IF($H11="Hold",BB10,IF(COUNT($U$4:$U11)=BB$2,$V11+BB10,NA())))</f>
        <v>#N/A</v>
      </c>
      <c r="BC11" s="57" t="e">
        <f>IF(AND(ISNUMBER($U11),COUNT($U$4:$U11)=BC$2),$G11,IF($H11="Hold",BC10,IF(COUNT($U$4:$U11)=BC$2,$V11+BC10,NA())))</f>
        <v>#N/A</v>
      </c>
      <c r="BD11" s="57" t="e">
        <f>IF(AND(ISNUMBER($U11),COUNT($U$4:$U11)=BD$2),$G11,IF($H11="Hold",BD10,IF(COUNT($U$4:$U11)=BD$2,$V11+BD10,NA())))</f>
        <v>#N/A</v>
      </c>
      <c r="BE11" s="57" t="e">
        <f>IF(AND(ISNUMBER($U11),COUNT($U$4:$U11)=BE$2),$G11,IF($H11="Hold",BE10,IF(COUNT($U$4:$U11)=BE$2,$V11+BE10,NA())))</f>
        <v>#N/A</v>
      </c>
      <c r="BF11" s="57" t="e">
        <f>IF(AND(ISNUMBER($U11),COUNT($U$4:$U11)=BF$2),$G11,IF($H11="Hold",BF10,IF(COUNT($U$4:$U11)=BF$2,$V11+BF10,NA())))</f>
        <v>#N/A</v>
      </c>
      <c r="BG11" s="57" t="e">
        <f>IF(AND(ISNUMBER($U11),COUNT($U$4:$U11)=BG$2),$G11,IF($H11="Hold",BG10,IF(COUNT($U$4:$U11)=BG$2,$V11+BG10,NA())))</f>
        <v>#N/A</v>
      </c>
      <c r="BH11" s="55" t="e">
        <f>IF(AND(COUNT($U$4:$U11)=BH$2,$H11="Hold"),"Hold",NA())</f>
        <v>#N/A</v>
      </c>
      <c r="BI11" s="55" t="e">
        <f>IF(AND(COUNT($U$4:$U11)=BI$2,$H11="Hold"),"Hold",NA())</f>
        <v>#N/A</v>
      </c>
      <c r="BJ11" s="55" t="e">
        <f>IF(AND(COUNT($U$4:$U11)=BJ$2,$H11="Hold"),"Hold",NA())</f>
        <v>#N/A</v>
      </c>
      <c r="BK11" s="55" t="e">
        <f>IF(AND(COUNT($U$4:$U11)=BK$2,$H11="Hold"),"Hold",NA())</f>
        <v>#N/A</v>
      </c>
      <c r="BL11" s="55" t="e">
        <f>IF(AND(COUNT($U$4:$U11)=BL$2,$H11="Hold"),"Hold",NA())</f>
        <v>#N/A</v>
      </c>
      <c r="BM11" s="55" t="e">
        <f>IF(AND(COUNT($U$4:$U11)=BM$2,$H11="Hold"),"Hold",NA())</f>
        <v>#N/A</v>
      </c>
      <c r="BN11" s="55" t="e">
        <f>IF(AND(COUNT($U$4:$U11)=BN$2,$H11="Hold"),"Hold",NA())</f>
        <v>#N/A</v>
      </c>
      <c r="BO11" s="55" t="e">
        <f>IF(AND(COUNT($U$4:$U11)=BO$2,$H11="Hold"),"Hold",NA())</f>
        <v>#N/A</v>
      </c>
      <c r="BP11" s="55" t="e">
        <f>IF(AND(COUNT($U$4:$U11)=BP$2,$H11="Hold"),"Hold",NA())</f>
        <v>#N/A</v>
      </c>
      <c r="BQ11" s="55" t="e">
        <f>IF(AND(COUNT($U$4:$U11)=BQ$2,$H11="Hold"),"Hold",NA())</f>
        <v>#N/A</v>
      </c>
      <c r="BR11" s="55" t="e">
        <f>IF(AND(COUNT($U$4:$U11)=BR$2,$H11="Hold"),"Hold",NA())</f>
        <v>#N/A</v>
      </c>
      <c r="BS11" s="55" t="e">
        <f>IF(AND(COUNT($U$4:$U11)=BS$2,$H11="Hold"),"Hold",NA())</f>
        <v>#N/A</v>
      </c>
    </row>
    <row r="12" spans="1:73" s="96" customFormat="1" ht="18.75" customHeight="1" x14ac:dyDescent="0.25">
      <c r="B12" s="23"/>
      <c r="C12" s="95"/>
      <c r="D12" s="9">
        <f t="shared" si="2"/>
        <v>16</v>
      </c>
      <c r="E12" s="10">
        <f t="shared" si="3"/>
        <v>42702</v>
      </c>
      <c r="F12" s="5" t="str">
        <f>IFERROR(IF(COUNT(G$4:G12)=0,"",IF(H12="Hold",F11,IF(ISNUMBER(U12),G12,F11+V12))),"")</f>
        <v/>
      </c>
      <c r="G12" s="13"/>
      <c r="H12" s="27"/>
      <c r="I12" s="17"/>
      <c r="J12" s="93"/>
      <c r="K12" s="34"/>
      <c r="L12" s="124"/>
      <c r="M12" s="124"/>
      <c r="N12" s="132" t="s">
        <v>83</v>
      </c>
      <c r="O12" s="132" t="s">
        <v>84</v>
      </c>
      <c r="P12" s="37"/>
      <c r="R12" s="46">
        <v>9</v>
      </c>
      <c r="S12" s="47" t="e">
        <f t="shared" si="0"/>
        <v>#N/A</v>
      </c>
      <c r="T12" s="47" t="str">
        <f>IF(ISNUMBER(N25),"Alt 4","")</f>
        <v/>
      </c>
      <c r="U12" s="52" t="str">
        <f>IF(H12="30 Mins",$N$19,IF(H12="45 Mins",$N$20,IF(H12="60 Mins",$N$21,IF(H12="Alt 1",$N$22,IF(H12="Alt 2",$N$23,IF(H12="Alt 3",$N$24,IF(H12="Alt 4",$N$25,IF(H12="Alt 5",#REF!,IF(H12="Change",V11,"")))))))))</f>
        <v/>
      </c>
      <c r="V12" s="53" t="e">
        <f>IF(COUNT(U$4:U12)=0,NA(),IF(ISNUMBER(U12),U12,V11))</f>
        <v>#N/A</v>
      </c>
      <c r="W12" s="48" t="e">
        <f t="shared" si="1"/>
        <v>#N/A</v>
      </c>
      <c r="X12" s="72" t="str">
        <f>IF(AND(ISNUMBER($S12),COUNT($U$4:$U12)=X$2),$S12,"")</f>
        <v/>
      </c>
      <c r="Y12" s="72" t="str">
        <f>IF(AND(ISNUMBER($S12),COUNT($U$4:$U12)=Y$2),$S12,"")</f>
        <v/>
      </c>
      <c r="Z12" s="72" t="str">
        <f>IF(AND(ISNUMBER($S12),COUNT($U$4:$U12)=Z$2),$S12,"")</f>
        <v/>
      </c>
      <c r="AA12" s="72" t="str">
        <f>IF(AND(ISNUMBER($S12),COUNT($U$4:$U12)=AA$2),$S12,"")</f>
        <v/>
      </c>
      <c r="AB12" s="72" t="str">
        <f>IF(AND(ISNUMBER($S12),COUNT($U$4:$U12)=AB$2),$S12,"")</f>
        <v/>
      </c>
      <c r="AC12" s="72" t="str">
        <f>IF(AND(ISNUMBER($S12),COUNT($U$4:$U12)=AC$2),$S12,"")</f>
        <v/>
      </c>
      <c r="AD12" s="72" t="str">
        <f>IF(AND(ISNUMBER($S12),COUNT($U$4:$U12)=AD$2),$S12,"")</f>
        <v/>
      </c>
      <c r="AE12" s="72" t="str">
        <f>IF(AND(ISNUMBER($S12),COUNT($U$4:$U12)=AE$2),$S12,"")</f>
        <v/>
      </c>
      <c r="AF12" s="72" t="str">
        <f>IF(AND(ISNUMBER($S12),COUNT($U$4:$U12)=AF$2),$S12,"")</f>
        <v/>
      </c>
      <c r="AG12" s="72" t="str">
        <f>IF(AND(ISNUMBER($S12),COUNT($U$4:$U12)=AG$2),$S12,"")</f>
        <v/>
      </c>
      <c r="AH12" s="72" t="str">
        <f>IF(AND(ISNUMBER($S12),COUNT($U$4:$U12)=AH$2),$S12,"")</f>
        <v/>
      </c>
      <c r="AI12" s="72" t="str">
        <f>IF(AND(ISNUMBER($S12),COUNT($U$4:$U12)=AI$2),$S12,"")</f>
        <v/>
      </c>
      <c r="AJ12" s="51" t="e">
        <f>IFERROR(IF(COUNT($U$4:$U12)&lt;&gt;AJ$2,NA(),SLOPE(X$4:X$26,$R$4:$R$26)*($R12-COUNTIF(BH$4:BH12,"Hold"))+INTERCEPT(X$4:X$26,$R$4:$R$26)),NA())</f>
        <v>#N/A</v>
      </c>
      <c r="AK12" s="51" t="e">
        <f>IFERROR(IF(COUNT($U$4:$U12)&lt;&gt;AK$2,NA(),SLOPE(Y$4:Y$26,$R$4:$R$26)*($R12-COUNTIF(BI$4:BI12,"Hold"))+INTERCEPT(Y$4:Y$26,$R$4:$R$26)),NA())</f>
        <v>#N/A</v>
      </c>
      <c r="AL12" s="51" t="e">
        <f>IFERROR(IF(COUNT($U$4:$U12)&lt;&gt;AL$2,NA(),SLOPE(Z$4:Z$26,$R$4:$R$26)*($R12-COUNTIF(BJ$4:BJ12,"Hold"))+INTERCEPT(Z$4:Z$26,$R$4:$R$26)),NA())</f>
        <v>#N/A</v>
      </c>
      <c r="AM12" s="51" t="e">
        <f>IFERROR(IF(COUNT($U$4:$U12)&lt;&gt;AM$2,NA(),SLOPE(AA$4:AA$26,$R$4:$R$26)*($R12-COUNTIF(BK$4:BK12,"Hold"))+INTERCEPT(AA$4:AA$26,$R$4:$R$26)),NA())</f>
        <v>#N/A</v>
      </c>
      <c r="AN12" s="51" t="e">
        <f>IFERROR(IF(COUNT($U$4:$U12)&lt;&gt;AN$2,NA(),SLOPE(AB$4:AB$26,$R$4:$R$26)*($R12-COUNTIF(BL$4:BL12,"Hold"))+INTERCEPT(AB$4:AB$26,$R$4:$R$26)),NA())</f>
        <v>#N/A</v>
      </c>
      <c r="AO12" s="51" t="e">
        <f>IFERROR(IF(COUNT($U$4:$U12)&lt;&gt;AO$2,NA(),SLOPE(AC$4:AC$26,$R$4:$R$26)*($R12-COUNTIF(BM$4:BM12,"Hold"))+INTERCEPT(AC$4:AC$26,$R$4:$R$26)),NA())</f>
        <v>#N/A</v>
      </c>
      <c r="AP12" s="51" t="e">
        <f>IFERROR(IF(COUNT($U$4:$U12)&lt;&gt;AP$2,NA(),SLOPE(AD$4:AD$26,$R$4:$R$26)*($R12-COUNTIF(BN$4:BN12,"Hold"))+INTERCEPT(AD$4:AD$26,$R$4:$R$26)),NA())</f>
        <v>#N/A</v>
      </c>
      <c r="AQ12" s="51" t="e">
        <f>IFERROR(IF(COUNT($U$4:$U12)&lt;&gt;AQ$2,NA(),SLOPE(AE$4:AE$26,$R$4:$R$26)*($R12-COUNTIF(BO$4:BO12,"Hold"))+INTERCEPT(AE$4:AE$26,$R$4:$R$26)),NA())</f>
        <v>#N/A</v>
      </c>
      <c r="AR12" s="51" t="e">
        <f>IFERROR(IF(COUNT($U$4:$U12)&lt;&gt;AR$2,NA(),SLOPE(AF$4:AF$26,$R$4:$R$26)*($R12-COUNTIF(BP$4:BP12,"Hold"))+INTERCEPT(AF$4:AF$26,$R$4:$R$26)),NA())</f>
        <v>#N/A</v>
      </c>
      <c r="AS12" s="51" t="e">
        <f>IFERROR(IF(COUNT($U$4:$U12)&lt;&gt;AS$2,NA(),SLOPE(AG$4:AG$26,$R$4:$R$26)*($R12-COUNTIF(BQ$4:BQ12,"Hold"))+INTERCEPT(AG$4:AG$26,$R$4:$R$26)),NA())</f>
        <v>#N/A</v>
      </c>
      <c r="AT12" s="51" t="e">
        <f>IFERROR(IF(COUNT($U$4:$U12)&lt;&gt;AT$2,NA(),SLOPE(AH$4:AH$26,$R$4:$R$26)*($R12-COUNTIF(BR$4:BR12,"Hold"))+INTERCEPT(AH$4:AH$26,$R$4:$R$26)),NA())</f>
        <v>#N/A</v>
      </c>
      <c r="AU12" s="51" t="e">
        <f>IFERROR(IF(COUNT($U$4:$U12)&lt;&gt;AU$2,NA(),SLOPE(AI$4:AI$26,$R$4:$R$26)*($R12-COUNTIF(BS$4:BS12,"Hold"))+INTERCEPT(AI$4:AI$26,$R$4:$R$26)),NA())</f>
        <v>#N/A</v>
      </c>
      <c r="AV12" s="57" t="e">
        <f>IF(AND(ISNUMBER($U12),COUNT($U$4:$U12)=AV$2),$G12,IF($H12="Hold",AV11,IF(COUNT($U$4:$U12)=AV$2,$V12+AV11,NA())))</f>
        <v>#N/A</v>
      </c>
      <c r="AW12" s="57" t="e">
        <f>IF(AND(ISNUMBER($U12),COUNT($U$4:$U12)=AW$2),$G12,IF($H12="Hold",AW11,IF(COUNT($U$4:$U12)=AW$2,$V12+AW11,NA())))</f>
        <v>#N/A</v>
      </c>
      <c r="AX12" s="57" t="e">
        <f>IF(AND(ISNUMBER($U12),COUNT($U$4:$U12)=AX$2),$G12,IF($H12="Hold",AX11,IF(COUNT($U$4:$U12)=AX$2,$V12+AX11,NA())))</f>
        <v>#N/A</v>
      </c>
      <c r="AY12" s="57" t="e">
        <f>IF(AND(ISNUMBER($U12),COUNT($U$4:$U12)=AY$2),$G12,IF($H12="Hold",AY11,IF(COUNT($U$4:$U12)=AY$2,$V12+AY11,NA())))</f>
        <v>#N/A</v>
      </c>
      <c r="AZ12" s="57" t="e">
        <f>IF(AND(ISNUMBER($U12),COUNT($U$4:$U12)=AZ$2),$G12,IF($H12="Hold",AZ11,IF(COUNT($U$4:$U12)=AZ$2,$V12+AZ11,NA())))</f>
        <v>#N/A</v>
      </c>
      <c r="BA12" s="57" t="e">
        <f>IF(AND(ISNUMBER($U12),COUNT($U$4:$U12)=BA$2),$G12,IF($H12="Hold",BA11,IF(COUNT($U$4:$U12)=BA$2,$V12+BA11,NA())))</f>
        <v>#N/A</v>
      </c>
      <c r="BB12" s="57" t="e">
        <f>IF(AND(ISNUMBER($U12),COUNT($U$4:$U12)=BB$2),$G12,IF($H12="Hold",BB11,IF(COUNT($U$4:$U12)=BB$2,$V12+BB11,NA())))</f>
        <v>#N/A</v>
      </c>
      <c r="BC12" s="57" t="e">
        <f>IF(AND(ISNUMBER($U12),COUNT($U$4:$U12)=BC$2),$G12,IF($H12="Hold",BC11,IF(COUNT($U$4:$U12)=BC$2,$V12+BC11,NA())))</f>
        <v>#N/A</v>
      </c>
      <c r="BD12" s="57" t="e">
        <f>IF(AND(ISNUMBER($U12),COUNT($U$4:$U12)=BD$2),$G12,IF($H12="Hold",BD11,IF(COUNT($U$4:$U12)=BD$2,$V12+BD11,NA())))</f>
        <v>#N/A</v>
      </c>
      <c r="BE12" s="57" t="e">
        <f>IF(AND(ISNUMBER($U12),COUNT($U$4:$U12)=BE$2),$G12,IF($H12="Hold",BE11,IF(COUNT($U$4:$U12)=BE$2,$V12+BE11,NA())))</f>
        <v>#N/A</v>
      </c>
      <c r="BF12" s="57" t="e">
        <f>IF(AND(ISNUMBER($U12),COUNT($U$4:$U12)=BF$2),$G12,IF($H12="Hold",BF11,IF(COUNT($U$4:$U12)=BF$2,$V12+BF11,NA())))</f>
        <v>#N/A</v>
      </c>
      <c r="BG12" s="57" t="e">
        <f>IF(AND(ISNUMBER($U12),COUNT($U$4:$U12)=BG$2),$G12,IF($H12="Hold",BG11,IF(COUNT($U$4:$U12)=BG$2,$V12+BG11,NA())))</f>
        <v>#N/A</v>
      </c>
      <c r="BH12" s="55" t="e">
        <f>IF(AND(COUNT($U$4:$U12)=BH$2,$H12="Hold"),"Hold",NA())</f>
        <v>#N/A</v>
      </c>
      <c r="BI12" s="55" t="e">
        <f>IF(AND(COUNT($U$4:$U12)=BI$2,$H12="Hold"),"Hold",NA())</f>
        <v>#N/A</v>
      </c>
      <c r="BJ12" s="55" t="e">
        <f>IF(AND(COUNT($U$4:$U12)=BJ$2,$H12="Hold"),"Hold",NA())</f>
        <v>#N/A</v>
      </c>
      <c r="BK12" s="55" t="e">
        <f>IF(AND(COUNT($U$4:$U12)=BK$2,$H12="Hold"),"Hold",NA())</f>
        <v>#N/A</v>
      </c>
      <c r="BL12" s="55" t="e">
        <f>IF(AND(COUNT($U$4:$U12)=BL$2,$H12="Hold"),"Hold",NA())</f>
        <v>#N/A</v>
      </c>
      <c r="BM12" s="55" t="e">
        <f>IF(AND(COUNT($U$4:$U12)=BM$2,$H12="Hold"),"Hold",NA())</f>
        <v>#N/A</v>
      </c>
      <c r="BN12" s="55" t="e">
        <f>IF(AND(COUNT($U$4:$U12)=BN$2,$H12="Hold"),"Hold",NA())</f>
        <v>#N/A</v>
      </c>
      <c r="BO12" s="55" t="e">
        <f>IF(AND(COUNT($U$4:$U12)=BO$2,$H12="Hold"),"Hold",NA())</f>
        <v>#N/A</v>
      </c>
      <c r="BP12" s="55" t="e">
        <f>IF(AND(COUNT($U$4:$U12)=BP$2,$H12="Hold"),"Hold",NA())</f>
        <v>#N/A</v>
      </c>
      <c r="BQ12" s="55" t="e">
        <f>IF(AND(COUNT($U$4:$U12)=BQ$2,$H12="Hold"),"Hold",NA())</f>
        <v>#N/A</v>
      </c>
      <c r="BR12" s="55" t="e">
        <f>IF(AND(COUNT($U$4:$U12)=BR$2,$H12="Hold"),"Hold",NA())</f>
        <v>#N/A</v>
      </c>
      <c r="BS12" s="55" t="e">
        <f>IF(AND(COUNT($U$4:$U12)=BS$2,$H12="Hold"),"Hold",NA())</f>
        <v>#N/A</v>
      </c>
    </row>
    <row r="13" spans="1:73" s="96" customFormat="1" ht="18.75" customHeight="1" thickBot="1" x14ac:dyDescent="0.3">
      <c r="B13" s="23"/>
      <c r="C13" s="95"/>
      <c r="D13" s="9">
        <f t="shared" si="2"/>
        <v>18</v>
      </c>
      <c r="E13" s="10">
        <f t="shared" si="3"/>
        <v>42716</v>
      </c>
      <c r="F13" s="5" t="str">
        <f>IFERROR(IF(COUNT(G$4:G13)=0,"",IF(H13="Hold",F12,IF(ISNUMBER(U13),G13,F12+V13))),"")</f>
        <v/>
      </c>
      <c r="G13" s="13"/>
      <c r="H13" s="27"/>
      <c r="I13" s="17"/>
      <c r="J13" s="93"/>
      <c r="K13" s="34"/>
      <c r="L13" s="148" t="s">
        <v>57</v>
      </c>
      <c r="M13" s="148"/>
      <c r="N13" s="134"/>
      <c r="O13" s="135"/>
      <c r="P13" s="37"/>
      <c r="R13" s="46">
        <v>10</v>
      </c>
      <c r="S13" s="47" t="e">
        <f t="shared" si="0"/>
        <v>#N/A</v>
      </c>
      <c r="T13" s="47" t="str">
        <f>IF(ISNUMBER(#REF!),"Alt 5","")</f>
        <v/>
      </c>
      <c r="U13" s="52" t="str">
        <f>IF(H13="30 Mins",$N$19,IF(H13="45 Mins",$N$20,IF(H13="60 Mins",$N$21,IF(H13="Alt 1",$N$22,IF(H13="Alt 2",$N$23,IF(H13="Alt 3",$N$24,IF(H13="Alt 4",$N$25,IF(H13="Alt 5",#REF!,IF(H13="Change",V12,"")))))))))</f>
        <v/>
      </c>
      <c r="V13" s="53" t="e">
        <f>IF(COUNT(U$4:U13)=0,NA(),IF(ISNUMBER(U13),U13,V12))</f>
        <v>#N/A</v>
      </c>
      <c r="W13" s="48" t="e">
        <f t="shared" si="1"/>
        <v>#N/A</v>
      </c>
      <c r="X13" s="72" t="str">
        <f>IF(AND(ISNUMBER($S13),COUNT($U$4:$U13)=X$2),$S13,"")</f>
        <v/>
      </c>
      <c r="Y13" s="72" t="str">
        <f>IF(AND(ISNUMBER($S13),COUNT($U$4:$U13)=Y$2),$S13,"")</f>
        <v/>
      </c>
      <c r="Z13" s="72" t="str">
        <f>IF(AND(ISNUMBER($S13),COUNT($U$4:$U13)=Z$2),$S13,"")</f>
        <v/>
      </c>
      <c r="AA13" s="72" t="str">
        <f>IF(AND(ISNUMBER($S13),COUNT($U$4:$U13)=AA$2),$S13,"")</f>
        <v/>
      </c>
      <c r="AB13" s="72" t="str">
        <f>IF(AND(ISNUMBER($S13),COUNT($U$4:$U13)=AB$2),$S13,"")</f>
        <v/>
      </c>
      <c r="AC13" s="72" t="str">
        <f>IF(AND(ISNUMBER($S13),COUNT($U$4:$U13)=AC$2),$S13,"")</f>
        <v/>
      </c>
      <c r="AD13" s="72" t="str">
        <f>IF(AND(ISNUMBER($S13),COUNT($U$4:$U13)=AD$2),$S13,"")</f>
        <v/>
      </c>
      <c r="AE13" s="72" t="str">
        <f>IF(AND(ISNUMBER($S13),COUNT($U$4:$U13)=AE$2),$S13,"")</f>
        <v/>
      </c>
      <c r="AF13" s="72" t="str">
        <f>IF(AND(ISNUMBER($S13),COUNT($U$4:$U13)=AF$2),$S13,"")</f>
        <v/>
      </c>
      <c r="AG13" s="72" t="str">
        <f>IF(AND(ISNUMBER($S13),COUNT($U$4:$U13)=AG$2),$S13,"")</f>
        <v/>
      </c>
      <c r="AH13" s="72" t="str">
        <f>IF(AND(ISNUMBER($S13),COUNT($U$4:$U13)=AH$2),$S13,"")</f>
        <v/>
      </c>
      <c r="AI13" s="72" t="str">
        <f>IF(AND(ISNUMBER($S13),COUNT($U$4:$U13)=AI$2),$S13,"")</f>
        <v/>
      </c>
      <c r="AJ13" s="51" t="e">
        <f>IFERROR(IF(COUNT($U$4:$U13)&lt;&gt;AJ$2,NA(),SLOPE(X$4:X$26,$R$4:$R$26)*($R13-COUNTIF(BH$4:BH13,"Hold"))+INTERCEPT(X$4:X$26,$R$4:$R$26)),NA())</f>
        <v>#N/A</v>
      </c>
      <c r="AK13" s="51" t="e">
        <f>IFERROR(IF(COUNT($U$4:$U13)&lt;&gt;AK$2,NA(),SLOPE(Y$4:Y$26,$R$4:$R$26)*($R13-COUNTIF(BI$4:BI13,"Hold"))+INTERCEPT(Y$4:Y$26,$R$4:$R$26)),NA())</f>
        <v>#N/A</v>
      </c>
      <c r="AL13" s="51" t="e">
        <f>IFERROR(IF(COUNT($U$4:$U13)&lt;&gt;AL$2,NA(),SLOPE(Z$4:Z$26,$R$4:$R$26)*($R13-COUNTIF(BJ$4:BJ13,"Hold"))+INTERCEPT(Z$4:Z$26,$R$4:$R$26)),NA())</f>
        <v>#N/A</v>
      </c>
      <c r="AM13" s="51" t="e">
        <f>IFERROR(IF(COUNT($U$4:$U13)&lt;&gt;AM$2,NA(),SLOPE(AA$4:AA$26,$R$4:$R$26)*($R13-COUNTIF(BK$4:BK13,"Hold"))+INTERCEPT(AA$4:AA$26,$R$4:$R$26)),NA())</f>
        <v>#N/A</v>
      </c>
      <c r="AN13" s="51" t="e">
        <f>IFERROR(IF(COUNT($U$4:$U13)&lt;&gt;AN$2,NA(),SLOPE(AB$4:AB$26,$R$4:$R$26)*($R13-COUNTIF(BL$4:BL13,"Hold"))+INTERCEPT(AB$4:AB$26,$R$4:$R$26)),NA())</f>
        <v>#N/A</v>
      </c>
      <c r="AO13" s="51" t="e">
        <f>IFERROR(IF(COUNT($U$4:$U13)&lt;&gt;AO$2,NA(),SLOPE(AC$4:AC$26,$R$4:$R$26)*($R13-COUNTIF(BM$4:BM13,"Hold"))+INTERCEPT(AC$4:AC$26,$R$4:$R$26)),NA())</f>
        <v>#N/A</v>
      </c>
      <c r="AP13" s="51" t="e">
        <f>IFERROR(IF(COUNT($U$4:$U13)&lt;&gt;AP$2,NA(),SLOPE(AD$4:AD$26,$R$4:$R$26)*($R13-COUNTIF(BN$4:BN13,"Hold"))+INTERCEPT(AD$4:AD$26,$R$4:$R$26)),NA())</f>
        <v>#N/A</v>
      </c>
      <c r="AQ13" s="51" t="e">
        <f>IFERROR(IF(COUNT($U$4:$U13)&lt;&gt;AQ$2,NA(),SLOPE(AE$4:AE$26,$R$4:$R$26)*($R13-COUNTIF(BO$4:BO13,"Hold"))+INTERCEPT(AE$4:AE$26,$R$4:$R$26)),NA())</f>
        <v>#N/A</v>
      </c>
      <c r="AR13" s="51" t="e">
        <f>IFERROR(IF(COUNT($U$4:$U13)&lt;&gt;AR$2,NA(),SLOPE(AF$4:AF$26,$R$4:$R$26)*($R13-COUNTIF(BP$4:BP13,"Hold"))+INTERCEPT(AF$4:AF$26,$R$4:$R$26)),NA())</f>
        <v>#N/A</v>
      </c>
      <c r="AS13" s="51" t="e">
        <f>IFERROR(IF(COUNT($U$4:$U13)&lt;&gt;AS$2,NA(),SLOPE(AG$4:AG$26,$R$4:$R$26)*($R13-COUNTIF(BQ$4:BQ13,"Hold"))+INTERCEPT(AG$4:AG$26,$R$4:$R$26)),NA())</f>
        <v>#N/A</v>
      </c>
      <c r="AT13" s="51" t="e">
        <f>IFERROR(IF(COUNT($U$4:$U13)&lt;&gt;AT$2,NA(),SLOPE(AH$4:AH$26,$R$4:$R$26)*($R13-COUNTIF(BR$4:BR13,"Hold"))+INTERCEPT(AH$4:AH$26,$R$4:$R$26)),NA())</f>
        <v>#N/A</v>
      </c>
      <c r="AU13" s="51" t="e">
        <f>IFERROR(IF(COUNT($U$4:$U13)&lt;&gt;AU$2,NA(),SLOPE(AI$4:AI$26,$R$4:$R$26)*($R13-COUNTIF(BS$4:BS13,"Hold"))+INTERCEPT(AI$4:AI$26,$R$4:$R$26)),NA())</f>
        <v>#N/A</v>
      </c>
      <c r="AV13" s="57" t="e">
        <f>IF(AND(ISNUMBER($U13),COUNT($U$4:$U13)=AV$2),$G13,IF($H13="Hold",AV12,IF(COUNT($U$4:$U13)=AV$2,$V13+AV12,NA())))</f>
        <v>#N/A</v>
      </c>
      <c r="AW13" s="57" t="e">
        <f>IF(AND(ISNUMBER($U13),COUNT($U$4:$U13)=AW$2),$G13,IF($H13="Hold",AW12,IF(COUNT($U$4:$U13)=AW$2,$V13+AW12,NA())))</f>
        <v>#N/A</v>
      </c>
      <c r="AX13" s="57" t="e">
        <f>IF(AND(ISNUMBER($U13),COUNT($U$4:$U13)=AX$2),$G13,IF($H13="Hold",AX12,IF(COUNT($U$4:$U13)=AX$2,$V13+AX12,NA())))</f>
        <v>#N/A</v>
      </c>
      <c r="AY13" s="57" t="e">
        <f>IF(AND(ISNUMBER($U13),COUNT($U$4:$U13)=AY$2),$G13,IF($H13="Hold",AY12,IF(COUNT($U$4:$U13)=AY$2,$V13+AY12,NA())))</f>
        <v>#N/A</v>
      </c>
      <c r="AZ13" s="57" t="e">
        <f>IF(AND(ISNUMBER($U13),COUNT($U$4:$U13)=AZ$2),$G13,IF($H13="Hold",AZ12,IF(COUNT($U$4:$U13)=AZ$2,$V13+AZ12,NA())))</f>
        <v>#N/A</v>
      </c>
      <c r="BA13" s="57" t="e">
        <f>IF(AND(ISNUMBER($U13),COUNT($U$4:$U13)=BA$2),$G13,IF($H13="Hold",BA12,IF(COUNT($U$4:$U13)=BA$2,$V13+BA12,NA())))</f>
        <v>#N/A</v>
      </c>
      <c r="BB13" s="57" t="e">
        <f>IF(AND(ISNUMBER($U13),COUNT($U$4:$U13)=BB$2),$G13,IF($H13="Hold",BB12,IF(COUNT($U$4:$U13)=BB$2,$V13+BB12,NA())))</f>
        <v>#N/A</v>
      </c>
      <c r="BC13" s="57" t="e">
        <f>IF(AND(ISNUMBER($U13),COUNT($U$4:$U13)=BC$2),$G13,IF($H13="Hold",BC12,IF(COUNT($U$4:$U13)=BC$2,$V13+BC12,NA())))</f>
        <v>#N/A</v>
      </c>
      <c r="BD13" s="57" t="e">
        <f>IF(AND(ISNUMBER($U13),COUNT($U$4:$U13)=BD$2),$G13,IF($H13="Hold",BD12,IF(COUNT($U$4:$U13)=BD$2,$V13+BD12,NA())))</f>
        <v>#N/A</v>
      </c>
      <c r="BE13" s="57" t="e">
        <f>IF(AND(ISNUMBER($U13),COUNT($U$4:$U13)=BE$2),$G13,IF($H13="Hold",BE12,IF(COUNT($U$4:$U13)=BE$2,$V13+BE12,NA())))</f>
        <v>#N/A</v>
      </c>
      <c r="BF13" s="57" t="e">
        <f>IF(AND(ISNUMBER($U13),COUNT($U$4:$U13)=BF$2),$G13,IF($H13="Hold",BF12,IF(COUNT($U$4:$U13)=BF$2,$V13+BF12,NA())))</f>
        <v>#N/A</v>
      </c>
      <c r="BG13" s="57" t="e">
        <f>IF(AND(ISNUMBER($U13),COUNT($U$4:$U13)=BG$2),$G13,IF($H13="Hold",BG12,IF(COUNT($U$4:$U13)=BG$2,$V13+BG12,NA())))</f>
        <v>#N/A</v>
      </c>
      <c r="BH13" s="55" t="e">
        <f>IF(AND(COUNT($U$4:$U13)=BH$2,$H13="Hold"),"Hold",NA())</f>
        <v>#N/A</v>
      </c>
      <c r="BI13" s="55" t="e">
        <f>IF(AND(COUNT($U$4:$U13)=BI$2,$H13="Hold"),"Hold",NA())</f>
        <v>#N/A</v>
      </c>
      <c r="BJ13" s="55" t="e">
        <f>IF(AND(COUNT($U$4:$U13)=BJ$2,$H13="Hold"),"Hold",NA())</f>
        <v>#N/A</v>
      </c>
      <c r="BK13" s="55" t="e">
        <f>IF(AND(COUNT($U$4:$U13)=BK$2,$H13="Hold"),"Hold",NA())</f>
        <v>#N/A</v>
      </c>
      <c r="BL13" s="55" t="e">
        <f>IF(AND(COUNT($U$4:$U13)=BL$2,$H13="Hold"),"Hold",NA())</f>
        <v>#N/A</v>
      </c>
      <c r="BM13" s="55" t="e">
        <f>IF(AND(COUNT($U$4:$U13)=BM$2,$H13="Hold"),"Hold",NA())</f>
        <v>#N/A</v>
      </c>
      <c r="BN13" s="55" t="e">
        <f>IF(AND(COUNT($U$4:$U13)=BN$2,$H13="Hold"),"Hold",NA())</f>
        <v>#N/A</v>
      </c>
      <c r="BO13" s="55" t="e">
        <f>IF(AND(COUNT($U$4:$U13)=BO$2,$H13="Hold"),"Hold",NA())</f>
        <v>#N/A</v>
      </c>
      <c r="BP13" s="55" t="e">
        <f>IF(AND(COUNT($U$4:$U13)=BP$2,$H13="Hold"),"Hold",NA())</f>
        <v>#N/A</v>
      </c>
      <c r="BQ13" s="55" t="e">
        <f>IF(AND(COUNT($U$4:$U13)=BQ$2,$H13="Hold"),"Hold",NA())</f>
        <v>#N/A</v>
      </c>
      <c r="BR13" s="55" t="e">
        <f>IF(AND(COUNT($U$4:$U13)=BR$2,$H13="Hold"),"Hold",NA())</f>
        <v>#N/A</v>
      </c>
      <c r="BS13" s="55" t="e">
        <f>IF(AND(COUNT($U$4:$U13)=BS$2,$H13="Hold"),"Hold",NA())</f>
        <v>#N/A</v>
      </c>
    </row>
    <row r="14" spans="1:73" s="96" customFormat="1" ht="18.75" customHeight="1" thickTop="1" thickBot="1" x14ac:dyDescent="0.3">
      <c r="B14" s="23"/>
      <c r="C14" s="95"/>
      <c r="D14" s="9">
        <f t="shared" si="2"/>
        <v>20</v>
      </c>
      <c r="E14" s="10">
        <f t="shared" si="3"/>
        <v>42730</v>
      </c>
      <c r="F14" s="5" t="str">
        <f>IFERROR(IF(COUNT(G$4:G14)=0,"",IF(H14="Hold",F13,IF(ISNUMBER(U14),G14,F13+V14))),"")</f>
        <v/>
      </c>
      <c r="G14" s="13"/>
      <c r="H14" s="27"/>
      <c r="I14" s="17"/>
      <c r="J14" s="93"/>
      <c r="K14" s="34"/>
      <c r="L14" s="148" t="s">
        <v>58</v>
      </c>
      <c r="M14" s="148"/>
      <c r="N14" s="136"/>
      <c r="O14" s="137"/>
      <c r="P14" s="37"/>
      <c r="R14" s="46">
        <v>11</v>
      </c>
      <c r="S14" s="47" t="e">
        <f t="shared" si="0"/>
        <v>#N/A</v>
      </c>
      <c r="T14" s="47"/>
      <c r="U14" s="52" t="str">
        <f>IF(H14="30 Mins",$N$19,IF(H14="45 Mins",$N$20,IF(H14="60 Mins",$N$21,IF(H14="Alt 1",$N$22,IF(H14="Alt 2",$N$23,IF(H14="Alt 3",$N$24,IF(H14="Alt 4",$N$25,IF(H14="Alt 5",#REF!,IF(H14="Change",V13,"")))))))))</f>
        <v/>
      </c>
      <c r="V14" s="53" t="e">
        <f>IF(COUNT(U$4:U14)=0,NA(),IF(ISNUMBER(U14),U14,V13))</f>
        <v>#N/A</v>
      </c>
      <c r="W14" s="48" t="e">
        <f t="shared" si="1"/>
        <v>#N/A</v>
      </c>
      <c r="X14" s="72" t="str">
        <f>IF(AND(ISNUMBER($S14),COUNT($U$4:$U14)=X$2),$S14,"")</f>
        <v/>
      </c>
      <c r="Y14" s="72" t="str">
        <f>IF(AND(ISNUMBER($S14),COUNT($U$4:$U14)=Y$2),$S14,"")</f>
        <v/>
      </c>
      <c r="Z14" s="72" t="str">
        <f>IF(AND(ISNUMBER($S14),COUNT($U$4:$U14)=Z$2),$S14,"")</f>
        <v/>
      </c>
      <c r="AA14" s="72" t="str">
        <f>IF(AND(ISNUMBER($S14),COUNT($U$4:$U14)=AA$2),$S14,"")</f>
        <v/>
      </c>
      <c r="AB14" s="72" t="str">
        <f>IF(AND(ISNUMBER($S14),COUNT($U$4:$U14)=AB$2),$S14,"")</f>
        <v/>
      </c>
      <c r="AC14" s="72" t="str">
        <f>IF(AND(ISNUMBER($S14),COUNT($U$4:$U14)=AC$2),$S14,"")</f>
        <v/>
      </c>
      <c r="AD14" s="72" t="str">
        <f>IF(AND(ISNUMBER($S14),COUNT($U$4:$U14)=AD$2),$S14,"")</f>
        <v/>
      </c>
      <c r="AE14" s="72" t="str">
        <f>IF(AND(ISNUMBER($S14),COUNT($U$4:$U14)=AE$2),$S14,"")</f>
        <v/>
      </c>
      <c r="AF14" s="72" t="str">
        <f>IF(AND(ISNUMBER($S14),COUNT($U$4:$U14)=AF$2),$S14,"")</f>
        <v/>
      </c>
      <c r="AG14" s="72" t="str">
        <f>IF(AND(ISNUMBER($S14),COUNT($U$4:$U14)=AG$2),$S14,"")</f>
        <v/>
      </c>
      <c r="AH14" s="72" t="str">
        <f>IF(AND(ISNUMBER($S14),COUNT($U$4:$U14)=AH$2),$S14,"")</f>
        <v/>
      </c>
      <c r="AI14" s="72" t="str">
        <f>IF(AND(ISNUMBER($S14),COUNT($U$4:$U14)=AI$2),$S14,"")</f>
        <v/>
      </c>
      <c r="AJ14" s="51" t="e">
        <f>IFERROR(IF(COUNT($U$4:$U14)&lt;&gt;AJ$2,NA(),SLOPE(X$4:X$26,$R$4:$R$26)*($R14-COUNTIF(BH$4:BH14,"Hold"))+INTERCEPT(X$4:X$26,$R$4:$R$26)),NA())</f>
        <v>#N/A</v>
      </c>
      <c r="AK14" s="51" t="e">
        <f>IFERROR(IF(COUNT($U$4:$U14)&lt;&gt;AK$2,NA(),SLOPE(Y$4:Y$26,$R$4:$R$26)*($R14-COUNTIF(BI$4:BI14,"Hold"))+INTERCEPT(Y$4:Y$26,$R$4:$R$26)),NA())</f>
        <v>#N/A</v>
      </c>
      <c r="AL14" s="51" t="e">
        <f>IFERROR(IF(COUNT($U$4:$U14)&lt;&gt;AL$2,NA(),SLOPE(Z$4:Z$26,$R$4:$R$26)*($R14-COUNTIF(BJ$4:BJ14,"Hold"))+INTERCEPT(Z$4:Z$26,$R$4:$R$26)),NA())</f>
        <v>#N/A</v>
      </c>
      <c r="AM14" s="51" t="e">
        <f>IFERROR(IF(COUNT($U$4:$U14)&lt;&gt;AM$2,NA(),SLOPE(AA$4:AA$26,$R$4:$R$26)*($R14-COUNTIF(BK$4:BK14,"Hold"))+INTERCEPT(AA$4:AA$26,$R$4:$R$26)),NA())</f>
        <v>#N/A</v>
      </c>
      <c r="AN14" s="51" t="e">
        <f>IFERROR(IF(COUNT($U$4:$U14)&lt;&gt;AN$2,NA(),SLOPE(AB$4:AB$26,$R$4:$R$26)*($R14-COUNTIF(BL$4:BL14,"Hold"))+INTERCEPT(AB$4:AB$26,$R$4:$R$26)),NA())</f>
        <v>#N/A</v>
      </c>
      <c r="AO14" s="51" t="e">
        <f>IFERROR(IF(COUNT($U$4:$U14)&lt;&gt;AO$2,NA(),SLOPE(AC$4:AC$26,$R$4:$R$26)*($R14-COUNTIF(BM$4:BM14,"Hold"))+INTERCEPT(AC$4:AC$26,$R$4:$R$26)),NA())</f>
        <v>#N/A</v>
      </c>
      <c r="AP14" s="51" t="e">
        <f>IFERROR(IF(COUNT($U$4:$U14)&lt;&gt;AP$2,NA(),SLOPE(AD$4:AD$26,$R$4:$R$26)*($R14-COUNTIF(BN$4:BN14,"Hold"))+INTERCEPT(AD$4:AD$26,$R$4:$R$26)),NA())</f>
        <v>#N/A</v>
      </c>
      <c r="AQ14" s="51" t="e">
        <f>IFERROR(IF(COUNT($U$4:$U14)&lt;&gt;AQ$2,NA(),SLOPE(AE$4:AE$26,$R$4:$R$26)*($R14-COUNTIF(BO$4:BO14,"Hold"))+INTERCEPT(AE$4:AE$26,$R$4:$R$26)),NA())</f>
        <v>#N/A</v>
      </c>
      <c r="AR14" s="51" t="e">
        <f>IFERROR(IF(COUNT($U$4:$U14)&lt;&gt;AR$2,NA(),SLOPE(AF$4:AF$26,$R$4:$R$26)*($R14-COUNTIF(BP$4:BP14,"Hold"))+INTERCEPT(AF$4:AF$26,$R$4:$R$26)),NA())</f>
        <v>#N/A</v>
      </c>
      <c r="AS14" s="51" t="e">
        <f>IFERROR(IF(COUNT($U$4:$U14)&lt;&gt;AS$2,NA(),SLOPE(AG$4:AG$26,$R$4:$R$26)*($R14-COUNTIF(BQ$4:BQ14,"Hold"))+INTERCEPT(AG$4:AG$26,$R$4:$R$26)),NA())</f>
        <v>#N/A</v>
      </c>
      <c r="AT14" s="51" t="e">
        <f>IFERROR(IF(COUNT($U$4:$U14)&lt;&gt;AT$2,NA(),SLOPE(AH$4:AH$26,$R$4:$R$26)*($R14-COUNTIF(BR$4:BR14,"Hold"))+INTERCEPT(AH$4:AH$26,$R$4:$R$26)),NA())</f>
        <v>#N/A</v>
      </c>
      <c r="AU14" s="51" t="e">
        <f>IFERROR(IF(COUNT($U$4:$U14)&lt;&gt;AU$2,NA(),SLOPE(AI$4:AI$26,$R$4:$R$26)*($R14-COUNTIF(BS$4:BS14,"Hold"))+INTERCEPT(AI$4:AI$26,$R$4:$R$26)),NA())</f>
        <v>#N/A</v>
      </c>
      <c r="AV14" s="57" t="e">
        <f>IF(AND(ISNUMBER($U14),COUNT($U$4:$U14)=AV$2),$G14,IF($H14="Hold",AV13,IF(COUNT($U$4:$U14)=AV$2,$V14+AV13,NA())))</f>
        <v>#N/A</v>
      </c>
      <c r="AW14" s="57" t="e">
        <f>IF(AND(ISNUMBER($U14),COUNT($U$4:$U14)=AW$2),$G14,IF($H14="Hold",AW13,IF(COUNT($U$4:$U14)=AW$2,$V14+AW13,NA())))</f>
        <v>#N/A</v>
      </c>
      <c r="AX14" s="57" t="e">
        <f>IF(AND(ISNUMBER($U14),COUNT($U$4:$U14)=AX$2),$G14,IF($H14="Hold",AX13,IF(COUNT($U$4:$U14)=AX$2,$V14+AX13,NA())))</f>
        <v>#N/A</v>
      </c>
      <c r="AY14" s="57" t="e">
        <f>IF(AND(ISNUMBER($U14),COUNT($U$4:$U14)=AY$2),$G14,IF($H14="Hold",AY13,IF(COUNT($U$4:$U14)=AY$2,$V14+AY13,NA())))</f>
        <v>#N/A</v>
      </c>
      <c r="AZ14" s="57" t="e">
        <f>IF(AND(ISNUMBER($U14),COUNT($U$4:$U14)=AZ$2),$G14,IF($H14="Hold",AZ13,IF(COUNT($U$4:$U14)=AZ$2,$V14+AZ13,NA())))</f>
        <v>#N/A</v>
      </c>
      <c r="BA14" s="57" t="e">
        <f>IF(AND(ISNUMBER($U14),COUNT($U$4:$U14)=BA$2),$G14,IF($H14="Hold",BA13,IF(COUNT($U$4:$U14)=BA$2,$V14+BA13,NA())))</f>
        <v>#N/A</v>
      </c>
      <c r="BB14" s="57" t="e">
        <f>IF(AND(ISNUMBER($U14),COUNT($U$4:$U14)=BB$2),$G14,IF($H14="Hold",BB13,IF(COUNT($U$4:$U14)=BB$2,$V14+BB13,NA())))</f>
        <v>#N/A</v>
      </c>
      <c r="BC14" s="57" t="e">
        <f>IF(AND(ISNUMBER($U14),COUNT($U$4:$U14)=BC$2),$G14,IF($H14="Hold",BC13,IF(COUNT($U$4:$U14)=BC$2,$V14+BC13,NA())))</f>
        <v>#N/A</v>
      </c>
      <c r="BD14" s="57" t="e">
        <f>IF(AND(ISNUMBER($U14),COUNT($U$4:$U14)=BD$2),$G14,IF($H14="Hold",BD13,IF(COUNT($U$4:$U14)=BD$2,$V14+BD13,NA())))</f>
        <v>#N/A</v>
      </c>
      <c r="BE14" s="57" t="e">
        <f>IF(AND(ISNUMBER($U14),COUNT($U$4:$U14)=BE$2),$G14,IF($H14="Hold",BE13,IF(COUNT($U$4:$U14)=BE$2,$V14+BE13,NA())))</f>
        <v>#N/A</v>
      </c>
      <c r="BF14" s="57" t="e">
        <f>IF(AND(ISNUMBER($U14),COUNT($U$4:$U14)=BF$2),$G14,IF($H14="Hold",BF13,IF(COUNT($U$4:$U14)=BF$2,$V14+BF13,NA())))</f>
        <v>#N/A</v>
      </c>
      <c r="BG14" s="57" t="e">
        <f>IF(AND(ISNUMBER($U14),COUNT($U$4:$U14)=BG$2),$G14,IF($H14="Hold",BG13,IF(COUNT($U$4:$U14)=BG$2,$V14+BG13,NA())))</f>
        <v>#N/A</v>
      </c>
      <c r="BH14" s="55" t="e">
        <f>IF(AND(COUNT($U$4:$U14)=BH$2,$H14="Hold"),"Hold",NA())</f>
        <v>#N/A</v>
      </c>
      <c r="BI14" s="55" t="e">
        <f>IF(AND(COUNT($U$4:$U14)=BI$2,$H14="Hold"),"Hold",NA())</f>
        <v>#N/A</v>
      </c>
      <c r="BJ14" s="55" t="e">
        <f>IF(AND(COUNT($U$4:$U14)=BJ$2,$H14="Hold"),"Hold",NA())</f>
        <v>#N/A</v>
      </c>
      <c r="BK14" s="55" t="e">
        <f>IF(AND(COUNT($U$4:$U14)=BK$2,$H14="Hold"),"Hold",NA())</f>
        <v>#N/A</v>
      </c>
      <c r="BL14" s="55" t="e">
        <f>IF(AND(COUNT($U$4:$U14)=BL$2,$H14="Hold"),"Hold",NA())</f>
        <v>#N/A</v>
      </c>
      <c r="BM14" s="55" t="e">
        <f>IF(AND(COUNT($U$4:$U14)=BM$2,$H14="Hold"),"Hold",NA())</f>
        <v>#N/A</v>
      </c>
      <c r="BN14" s="55" t="e">
        <f>IF(AND(COUNT($U$4:$U14)=BN$2,$H14="Hold"),"Hold",NA())</f>
        <v>#N/A</v>
      </c>
      <c r="BO14" s="55" t="e">
        <f>IF(AND(COUNT($U$4:$U14)=BO$2,$H14="Hold"),"Hold",NA())</f>
        <v>#N/A</v>
      </c>
      <c r="BP14" s="55" t="e">
        <f>IF(AND(COUNT($U$4:$U14)=BP$2,$H14="Hold"),"Hold",NA())</f>
        <v>#N/A</v>
      </c>
      <c r="BQ14" s="55" t="e">
        <f>IF(AND(COUNT($U$4:$U14)=BQ$2,$H14="Hold"),"Hold",NA())</f>
        <v>#N/A</v>
      </c>
      <c r="BR14" s="55" t="e">
        <f>IF(AND(COUNT($U$4:$U14)=BR$2,$H14="Hold"),"Hold",NA())</f>
        <v>#N/A</v>
      </c>
      <c r="BS14" s="55" t="e">
        <f>IF(AND(COUNT($U$4:$U14)=BS$2,$H14="Hold"),"Hold",NA())</f>
        <v>#N/A</v>
      </c>
    </row>
    <row r="15" spans="1:73" s="96" customFormat="1" ht="18.75" customHeight="1" thickTop="1" thickBot="1" x14ac:dyDescent="0.3">
      <c r="B15" s="23"/>
      <c r="C15" s="95"/>
      <c r="D15" s="9">
        <f t="shared" si="2"/>
        <v>22</v>
      </c>
      <c r="E15" s="10">
        <f t="shared" si="3"/>
        <v>42744</v>
      </c>
      <c r="F15" s="5" t="str">
        <f>IFERROR(IF(COUNT(G$4:G15)=0,"",IF(H15="Hold",F14,IF(ISNUMBER(U15),G15,F14+V15))),"")</f>
        <v/>
      </c>
      <c r="G15" s="13"/>
      <c r="H15" s="27"/>
      <c r="I15" s="17"/>
      <c r="J15" s="93"/>
      <c r="K15" s="34"/>
      <c r="L15" s="148" t="s">
        <v>59</v>
      </c>
      <c r="M15" s="148"/>
      <c r="N15" s="136"/>
      <c r="O15" s="137"/>
      <c r="P15" s="37"/>
      <c r="R15" s="46">
        <v>12</v>
      </c>
      <c r="S15" s="47" t="e">
        <f t="shared" si="0"/>
        <v>#N/A</v>
      </c>
      <c r="T15" s="47"/>
      <c r="U15" s="52" t="str">
        <f>IF(H15="30 Mins",$N$19,IF(H15="45 Mins",$N$20,IF(H15="60 Mins",$N$21,IF(H15="Alt 1",$N$22,IF(H15="Alt 2",$N$23,IF(H15="Alt 3",$N$24,IF(H15="Alt 4",$N$25,IF(H15="Alt 5",#REF!,IF(H15="Change",V14,"")))))))))</f>
        <v/>
      </c>
      <c r="V15" s="53" t="e">
        <f>IF(COUNT(U$4:U15)=0,NA(),IF(ISNUMBER(U15),U15,V14))</f>
        <v>#N/A</v>
      </c>
      <c r="W15" s="48" t="e">
        <f t="shared" si="1"/>
        <v>#N/A</v>
      </c>
      <c r="X15" s="72" t="str">
        <f>IF(AND(ISNUMBER($S15),COUNT($U$4:$U15)=X$2),$S15,"")</f>
        <v/>
      </c>
      <c r="Y15" s="72" t="str">
        <f>IF(AND(ISNUMBER($S15),COUNT($U$4:$U15)=Y$2),$S15,"")</f>
        <v/>
      </c>
      <c r="Z15" s="72" t="str">
        <f>IF(AND(ISNUMBER($S15),COUNT($U$4:$U15)=Z$2),$S15,"")</f>
        <v/>
      </c>
      <c r="AA15" s="72" t="str">
        <f>IF(AND(ISNUMBER($S15),COUNT($U$4:$U15)=AA$2),$S15,"")</f>
        <v/>
      </c>
      <c r="AB15" s="72" t="str">
        <f>IF(AND(ISNUMBER($S15),COUNT($U$4:$U15)=AB$2),$S15,"")</f>
        <v/>
      </c>
      <c r="AC15" s="72" t="str">
        <f>IF(AND(ISNUMBER($S15),COUNT($U$4:$U15)=AC$2),$S15,"")</f>
        <v/>
      </c>
      <c r="AD15" s="72" t="str">
        <f>IF(AND(ISNUMBER($S15),COUNT($U$4:$U15)=AD$2),$S15,"")</f>
        <v/>
      </c>
      <c r="AE15" s="72" t="str">
        <f>IF(AND(ISNUMBER($S15),COUNT($U$4:$U15)=AE$2),$S15,"")</f>
        <v/>
      </c>
      <c r="AF15" s="72" t="str">
        <f>IF(AND(ISNUMBER($S15),COUNT($U$4:$U15)=AF$2),$S15,"")</f>
        <v/>
      </c>
      <c r="AG15" s="72" t="str">
        <f>IF(AND(ISNUMBER($S15),COUNT($U$4:$U15)=AG$2),$S15,"")</f>
        <v/>
      </c>
      <c r="AH15" s="72" t="str">
        <f>IF(AND(ISNUMBER($S15),COUNT($U$4:$U15)=AH$2),$S15,"")</f>
        <v/>
      </c>
      <c r="AI15" s="72" t="str">
        <f>IF(AND(ISNUMBER($S15),COUNT($U$4:$U15)=AI$2),$S15,"")</f>
        <v/>
      </c>
      <c r="AJ15" s="51" t="e">
        <f>IFERROR(IF(COUNT($U$4:$U15)&lt;&gt;AJ$2,NA(),SLOPE(X$4:X$26,$R$4:$R$26)*($R15-COUNTIF(BH$4:BH15,"Hold"))+INTERCEPT(X$4:X$26,$R$4:$R$26)),NA())</f>
        <v>#N/A</v>
      </c>
      <c r="AK15" s="51" t="e">
        <f>IFERROR(IF(COUNT($U$4:$U15)&lt;&gt;AK$2,NA(),SLOPE(Y$4:Y$26,$R$4:$R$26)*($R15-COUNTIF(BI$4:BI15,"Hold"))+INTERCEPT(Y$4:Y$26,$R$4:$R$26)),NA())</f>
        <v>#N/A</v>
      </c>
      <c r="AL15" s="51" t="e">
        <f>IFERROR(IF(COUNT($U$4:$U15)&lt;&gt;AL$2,NA(),SLOPE(Z$4:Z$26,$R$4:$R$26)*($R15-COUNTIF(BJ$4:BJ15,"Hold"))+INTERCEPT(Z$4:Z$26,$R$4:$R$26)),NA())</f>
        <v>#N/A</v>
      </c>
      <c r="AM15" s="51" t="e">
        <f>IFERROR(IF(COUNT($U$4:$U15)&lt;&gt;AM$2,NA(),SLOPE(AA$4:AA$26,$R$4:$R$26)*($R15-COUNTIF(BK$4:BK15,"Hold"))+INTERCEPT(AA$4:AA$26,$R$4:$R$26)),NA())</f>
        <v>#N/A</v>
      </c>
      <c r="AN15" s="51" t="e">
        <f>IFERROR(IF(COUNT($U$4:$U15)&lt;&gt;AN$2,NA(),SLOPE(AB$4:AB$26,$R$4:$R$26)*($R15-COUNTIF(BL$4:BL15,"Hold"))+INTERCEPT(AB$4:AB$26,$R$4:$R$26)),NA())</f>
        <v>#N/A</v>
      </c>
      <c r="AO15" s="51" t="e">
        <f>IFERROR(IF(COUNT($U$4:$U15)&lt;&gt;AO$2,NA(),SLOPE(AC$4:AC$26,$R$4:$R$26)*($R15-COUNTIF(BM$4:BM15,"Hold"))+INTERCEPT(AC$4:AC$26,$R$4:$R$26)),NA())</f>
        <v>#N/A</v>
      </c>
      <c r="AP15" s="51" t="e">
        <f>IFERROR(IF(COUNT($U$4:$U15)&lt;&gt;AP$2,NA(),SLOPE(AD$4:AD$26,$R$4:$R$26)*($R15-COUNTIF(BN$4:BN15,"Hold"))+INTERCEPT(AD$4:AD$26,$R$4:$R$26)),NA())</f>
        <v>#N/A</v>
      </c>
      <c r="AQ15" s="51" t="e">
        <f>IFERROR(IF(COUNT($U$4:$U15)&lt;&gt;AQ$2,NA(),SLOPE(AE$4:AE$26,$R$4:$R$26)*($R15-COUNTIF(BO$4:BO15,"Hold"))+INTERCEPT(AE$4:AE$26,$R$4:$R$26)),NA())</f>
        <v>#N/A</v>
      </c>
      <c r="AR15" s="51" t="e">
        <f>IFERROR(IF(COUNT($U$4:$U15)&lt;&gt;AR$2,NA(),SLOPE(AF$4:AF$26,$R$4:$R$26)*($R15-COUNTIF(BP$4:BP15,"Hold"))+INTERCEPT(AF$4:AF$26,$R$4:$R$26)),NA())</f>
        <v>#N/A</v>
      </c>
      <c r="AS15" s="51" t="e">
        <f>IFERROR(IF(COUNT($U$4:$U15)&lt;&gt;AS$2,NA(),SLOPE(AG$4:AG$26,$R$4:$R$26)*($R15-COUNTIF(BQ$4:BQ15,"Hold"))+INTERCEPT(AG$4:AG$26,$R$4:$R$26)),NA())</f>
        <v>#N/A</v>
      </c>
      <c r="AT15" s="51" t="e">
        <f>IFERROR(IF(COUNT($U$4:$U15)&lt;&gt;AT$2,NA(),SLOPE(AH$4:AH$26,$R$4:$R$26)*($R15-COUNTIF(BR$4:BR15,"Hold"))+INTERCEPT(AH$4:AH$26,$R$4:$R$26)),NA())</f>
        <v>#N/A</v>
      </c>
      <c r="AU15" s="51" t="e">
        <f>IFERROR(IF(COUNT($U$4:$U15)&lt;&gt;AU$2,NA(),SLOPE(AI$4:AI$26,$R$4:$R$26)*($R15-COUNTIF(BS$4:BS15,"Hold"))+INTERCEPT(AI$4:AI$26,$R$4:$R$26)),NA())</f>
        <v>#N/A</v>
      </c>
      <c r="AV15" s="57" t="e">
        <f>IF(AND(ISNUMBER($U15),COUNT($U$4:$U15)=AV$2),$G15,IF($H15="Hold",AV14,IF(COUNT($U$4:$U15)=AV$2,$V15+AV14,NA())))</f>
        <v>#N/A</v>
      </c>
      <c r="AW15" s="57" t="e">
        <f>IF(AND(ISNUMBER($U15),COUNT($U$4:$U15)=AW$2),$G15,IF($H15="Hold",AW14,IF(COUNT($U$4:$U15)=AW$2,$V15+AW14,NA())))</f>
        <v>#N/A</v>
      </c>
      <c r="AX15" s="57" t="e">
        <f>IF(AND(ISNUMBER($U15),COUNT($U$4:$U15)=AX$2),$G15,IF($H15="Hold",AX14,IF(COUNT($U$4:$U15)=AX$2,$V15+AX14,NA())))</f>
        <v>#N/A</v>
      </c>
      <c r="AY15" s="57" t="e">
        <f>IF(AND(ISNUMBER($U15),COUNT($U$4:$U15)=AY$2),$G15,IF($H15="Hold",AY14,IF(COUNT($U$4:$U15)=AY$2,$V15+AY14,NA())))</f>
        <v>#N/A</v>
      </c>
      <c r="AZ15" s="57" t="e">
        <f>IF(AND(ISNUMBER($U15),COUNT($U$4:$U15)=AZ$2),$G15,IF($H15="Hold",AZ14,IF(COUNT($U$4:$U15)=AZ$2,$V15+AZ14,NA())))</f>
        <v>#N/A</v>
      </c>
      <c r="BA15" s="57" t="e">
        <f>IF(AND(ISNUMBER($U15),COUNT($U$4:$U15)=BA$2),$G15,IF($H15="Hold",BA14,IF(COUNT($U$4:$U15)=BA$2,$V15+BA14,NA())))</f>
        <v>#N/A</v>
      </c>
      <c r="BB15" s="57" t="e">
        <f>IF(AND(ISNUMBER($U15),COUNT($U$4:$U15)=BB$2),$G15,IF($H15="Hold",BB14,IF(COUNT($U$4:$U15)=BB$2,$V15+BB14,NA())))</f>
        <v>#N/A</v>
      </c>
      <c r="BC15" s="57" t="e">
        <f>IF(AND(ISNUMBER($U15),COUNT($U$4:$U15)=BC$2),$G15,IF($H15="Hold",BC14,IF(COUNT($U$4:$U15)=BC$2,$V15+BC14,NA())))</f>
        <v>#N/A</v>
      </c>
      <c r="BD15" s="57" t="e">
        <f>IF(AND(ISNUMBER($U15),COUNT($U$4:$U15)=BD$2),$G15,IF($H15="Hold",BD14,IF(COUNT($U$4:$U15)=BD$2,$V15+BD14,NA())))</f>
        <v>#N/A</v>
      </c>
      <c r="BE15" s="57" t="e">
        <f>IF(AND(ISNUMBER($U15),COUNT($U$4:$U15)=BE$2),$G15,IF($H15="Hold",BE14,IF(COUNT($U$4:$U15)=BE$2,$V15+BE14,NA())))</f>
        <v>#N/A</v>
      </c>
      <c r="BF15" s="57" t="e">
        <f>IF(AND(ISNUMBER($U15),COUNT($U$4:$U15)=BF$2),$G15,IF($H15="Hold",BF14,IF(COUNT($U$4:$U15)=BF$2,$V15+BF14,NA())))</f>
        <v>#N/A</v>
      </c>
      <c r="BG15" s="57" t="e">
        <f>IF(AND(ISNUMBER($U15),COUNT($U$4:$U15)=BG$2),$G15,IF($H15="Hold",BG14,IF(COUNT($U$4:$U15)=BG$2,$V15+BG14,NA())))</f>
        <v>#N/A</v>
      </c>
      <c r="BH15" s="55" t="e">
        <f>IF(AND(COUNT($U$4:$U15)=BH$2,$H15="Hold"),"Hold",NA())</f>
        <v>#N/A</v>
      </c>
      <c r="BI15" s="55" t="e">
        <f>IF(AND(COUNT($U$4:$U15)=BI$2,$H15="Hold"),"Hold",NA())</f>
        <v>#N/A</v>
      </c>
      <c r="BJ15" s="55" t="e">
        <f>IF(AND(COUNT($U$4:$U15)=BJ$2,$H15="Hold"),"Hold",NA())</f>
        <v>#N/A</v>
      </c>
      <c r="BK15" s="55" t="e">
        <f>IF(AND(COUNT($U$4:$U15)=BK$2,$H15="Hold"),"Hold",NA())</f>
        <v>#N/A</v>
      </c>
      <c r="BL15" s="55" t="e">
        <f>IF(AND(COUNT($U$4:$U15)=BL$2,$H15="Hold"),"Hold",NA())</f>
        <v>#N/A</v>
      </c>
      <c r="BM15" s="55" t="e">
        <f>IF(AND(COUNT($U$4:$U15)=BM$2,$H15="Hold"),"Hold",NA())</f>
        <v>#N/A</v>
      </c>
      <c r="BN15" s="55" t="e">
        <f>IF(AND(COUNT($U$4:$U15)=BN$2,$H15="Hold"),"Hold",NA())</f>
        <v>#N/A</v>
      </c>
      <c r="BO15" s="55" t="e">
        <f>IF(AND(COUNT($U$4:$U15)=BO$2,$H15="Hold"),"Hold",NA())</f>
        <v>#N/A</v>
      </c>
      <c r="BP15" s="55" t="e">
        <f>IF(AND(COUNT($U$4:$U15)=BP$2,$H15="Hold"),"Hold",NA())</f>
        <v>#N/A</v>
      </c>
      <c r="BQ15" s="55" t="e">
        <f>IF(AND(COUNT($U$4:$U15)=BQ$2,$H15="Hold"),"Hold",NA())</f>
        <v>#N/A</v>
      </c>
      <c r="BR15" s="55" t="e">
        <f>IF(AND(COUNT($U$4:$U15)=BR$2,$H15="Hold"),"Hold",NA())</f>
        <v>#N/A</v>
      </c>
      <c r="BS15" s="55" t="e">
        <f>IF(AND(COUNT($U$4:$U15)=BS$2,$H15="Hold"),"Hold",NA())</f>
        <v>#N/A</v>
      </c>
    </row>
    <row r="16" spans="1:73" s="96" customFormat="1" ht="18.75" customHeight="1" thickTop="1" x14ac:dyDescent="0.25">
      <c r="B16" s="23"/>
      <c r="C16" s="95"/>
      <c r="D16" s="9">
        <f t="shared" si="2"/>
        <v>24</v>
      </c>
      <c r="E16" s="10">
        <f t="shared" si="3"/>
        <v>42758</v>
      </c>
      <c r="F16" s="5" t="str">
        <f>IFERROR(IF(COUNT(G$4:G16)=0,"",IF(H16="Hold",F15,IF(ISNUMBER(U16),G16,F15+V16))),"")</f>
        <v/>
      </c>
      <c r="G16" s="13"/>
      <c r="H16" s="27"/>
      <c r="I16" s="17"/>
      <c r="J16" s="93"/>
      <c r="K16" s="34"/>
      <c r="L16" s="148" t="s">
        <v>60</v>
      </c>
      <c r="M16" s="148"/>
      <c r="N16" s="138"/>
      <c r="O16" s="139"/>
      <c r="P16" s="37"/>
      <c r="R16" s="46">
        <v>13</v>
      </c>
      <c r="S16" s="47" t="e">
        <f t="shared" si="0"/>
        <v>#N/A</v>
      </c>
      <c r="T16" s="47"/>
      <c r="U16" s="52" t="str">
        <f>IF(H16="30 Mins",$N$19,IF(H16="45 Mins",$N$20,IF(H16="60 Mins",$N$21,IF(H16="Alt 1",$N$22,IF(H16="Alt 2",$N$23,IF(H16="Alt 3",$N$24,IF(H16="Alt 4",$N$25,IF(H16="Alt 5",#REF!,IF(H16="Change",V15,"")))))))))</f>
        <v/>
      </c>
      <c r="V16" s="53" t="e">
        <f>IF(COUNT(U$4:U16)=0,NA(),IF(ISNUMBER(U16),U16,V15))</f>
        <v>#N/A</v>
      </c>
      <c r="W16" s="48" t="e">
        <f t="shared" si="1"/>
        <v>#N/A</v>
      </c>
      <c r="X16" s="72" t="str">
        <f>IF(AND(ISNUMBER($S16),COUNT($U$4:$U16)=X$2),$S16,"")</f>
        <v/>
      </c>
      <c r="Y16" s="72" t="str">
        <f>IF(AND(ISNUMBER($S16),COUNT($U$4:$U16)=Y$2),$S16,"")</f>
        <v/>
      </c>
      <c r="Z16" s="72" t="str">
        <f>IF(AND(ISNUMBER($S16),COUNT($U$4:$U16)=Z$2),$S16,"")</f>
        <v/>
      </c>
      <c r="AA16" s="72" t="str">
        <f>IF(AND(ISNUMBER($S16),COUNT($U$4:$U16)=AA$2),$S16,"")</f>
        <v/>
      </c>
      <c r="AB16" s="72" t="str">
        <f>IF(AND(ISNUMBER($S16),COUNT($U$4:$U16)=AB$2),$S16,"")</f>
        <v/>
      </c>
      <c r="AC16" s="72" t="str">
        <f>IF(AND(ISNUMBER($S16),COUNT($U$4:$U16)=AC$2),$S16,"")</f>
        <v/>
      </c>
      <c r="AD16" s="72" t="str">
        <f>IF(AND(ISNUMBER($S16),COUNT($U$4:$U16)=AD$2),$S16,"")</f>
        <v/>
      </c>
      <c r="AE16" s="72" t="str">
        <f>IF(AND(ISNUMBER($S16),COUNT($U$4:$U16)=AE$2),$S16,"")</f>
        <v/>
      </c>
      <c r="AF16" s="72" t="str">
        <f>IF(AND(ISNUMBER($S16),COUNT($U$4:$U16)=AF$2),$S16,"")</f>
        <v/>
      </c>
      <c r="AG16" s="72" t="str">
        <f>IF(AND(ISNUMBER($S16),COUNT($U$4:$U16)=AG$2),$S16,"")</f>
        <v/>
      </c>
      <c r="AH16" s="72" t="str">
        <f>IF(AND(ISNUMBER($S16),COUNT($U$4:$U16)=AH$2),$S16,"")</f>
        <v/>
      </c>
      <c r="AI16" s="72" t="str">
        <f>IF(AND(ISNUMBER($S16),COUNT($U$4:$U16)=AI$2),$S16,"")</f>
        <v/>
      </c>
      <c r="AJ16" s="51" t="e">
        <f>IFERROR(IF(COUNT($U$4:$U16)&lt;&gt;AJ$2,NA(),SLOPE(X$4:X$26,$R$4:$R$26)*($R16-COUNTIF(BH$4:BH16,"Hold"))+INTERCEPT(X$4:X$26,$R$4:$R$26)),NA())</f>
        <v>#N/A</v>
      </c>
      <c r="AK16" s="51" t="e">
        <f>IFERROR(IF(COUNT($U$4:$U16)&lt;&gt;AK$2,NA(),SLOPE(Y$4:Y$26,$R$4:$R$26)*($R16-COUNTIF(BI$4:BI16,"Hold"))+INTERCEPT(Y$4:Y$26,$R$4:$R$26)),NA())</f>
        <v>#N/A</v>
      </c>
      <c r="AL16" s="51" t="e">
        <f>IFERROR(IF(COUNT($U$4:$U16)&lt;&gt;AL$2,NA(),SLOPE(Z$4:Z$26,$R$4:$R$26)*($R16-COUNTIF(BJ$4:BJ16,"Hold"))+INTERCEPT(Z$4:Z$26,$R$4:$R$26)),NA())</f>
        <v>#N/A</v>
      </c>
      <c r="AM16" s="51" t="e">
        <f>IFERROR(IF(COUNT($U$4:$U16)&lt;&gt;AM$2,NA(),SLOPE(AA$4:AA$26,$R$4:$R$26)*($R16-COUNTIF(BK$4:BK16,"Hold"))+INTERCEPT(AA$4:AA$26,$R$4:$R$26)),NA())</f>
        <v>#N/A</v>
      </c>
      <c r="AN16" s="51" t="e">
        <f>IFERROR(IF(COUNT($U$4:$U16)&lt;&gt;AN$2,NA(),SLOPE(AB$4:AB$26,$R$4:$R$26)*($R16-COUNTIF(BL$4:BL16,"Hold"))+INTERCEPT(AB$4:AB$26,$R$4:$R$26)),NA())</f>
        <v>#N/A</v>
      </c>
      <c r="AO16" s="51" t="e">
        <f>IFERROR(IF(COUNT($U$4:$U16)&lt;&gt;AO$2,NA(),SLOPE(AC$4:AC$26,$R$4:$R$26)*($R16-COUNTIF(BM$4:BM16,"Hold"))+INTERCEPT(AC$4:AC$26,$R$4:$R$26)),NA())</f>
        <v>#N/A</v>
      </c>
      <c r="AP16" s="51" t="e">
        <f>IFERROR(IF(COUNT($U$4:$U16)&lt;&gt;AP$2,NA(),SLOPE(AD$4:AD$26,$R$4:$R$26)*($R16-COUNTIF(BN$4:BN16,"Hold"))+INTERCEPT(AD$4:AD$26,$R$4:$R$26)),NA())</f>
        <v>#N/A</v>
      </c>
      <c r="AQ16" s="51" t="e">
        <f>IFERROR(IF(COUNT($U$4:$U16)&lt;&gt;AQ$2,NA(),SLOPE(AE$4:AE$26,$R$4:$R$26)*($R16-COUNTIF(BO$4:BO16,"Hold"))+INTERCEPT(AE$4:AE$26,$R$4:$R$26)),NA())</f>
        <v>#N/A</v>
      </c>
      <c r="AR16" s="51" t="e">
        <f>IFERROR(IF(COUNT($U$4:$U16)&lt;&gt;AR$2,NA(),SLOPE(AF$4:AF$26,$R$4:$R$26)*($R16-COUNTIF(BP$4:BP16,"Hold"))+INTERCEPT(AF$4:AF$26,$R$4:$R$26)),NA())</f>
        <v>#N/A</v>
      </c>
      <c r="AS16" s="51" t="e">
        <f>IFERROR(IF(COUNT($U$4:$U16)&lt;&gt;AS$2,NA(),SLOPE(AG$4:AG$26,$R$4:$R$26)*($R16-COUNTIF(BQ$4:BQ16,"Hold"))+INTERCEPT(AG$4:AG$26,$R$4:$R$26)),NA())</f>
        <v>#N/A</v>
      </c>
      <c r="AT16" s="51" t="e">
        <f>IFERROR(IF(COUNT($U$4:$U16)&lt;&gt;AT$2,NA(),SLOPE(AH$4:AH$26,$R$4:$R$26)*($R16-COUNTIF(BR$4:BR16,"Hold"))+INTERCEPT(AH$4:AH$26,$R$4:$R$26)),NA())</f>
        <v>#N/A</v>
      </c>
      <c r="AU16" s="51" t="e">
        <f>IFERROR(IF(COUNT($U$4:$U16)&lt;&gt;AU$2,NA(),SLOPE(AI$4:AI$26,$R$4:$R$26)*($R16-COUNTIF(BS$4:BS16,"Hold"))+INTERCEPT(AI$4:AI$26,$R$4:$R$26)),NA())</f>
        <v>#N/A</v>
      </c>
      <c r="AV16" s="57" t="e">
        <f>IF(AND(ISNUMBER($U16),COUNT($U$4:$U16)=AV$2),$G16,IF($H16="Hold",AV15,IF(COUNT($U$4:$U16)=AV$2,$V16+AV15,NA())))</f>
        <v>#N/A</v>
      </c>
      <c r="AW16" s="57" t="e">
        <f>IF(AND(ISNUMBER($U16),COUNT($U$4:$U16)=AW$2),$G16,IF($H16="Hold",AW15,IF(COUNT($U$4:$U16)=AW$2,$V16+AW15,NA())))</f>
        <v>#N/A</v>
      </c>
      <c r="AX16" s="57" t="e">
        <f>IF(AND(ISNUMBER($U16),COUNT($U$4:$U16)=AX$2),$G16,IF($H16="Hold",AX15,IF(COUNT($U$4:$U16)=AX$2,$V16+AX15,NA())))</f>
        <v>#N/A</v>
      </c>
      <c r="AY16" s="57" t="e">
        <f>IF(AND(ISNUMBER($U16),COUNT($U$4:$U16)=AY$2),$G16,IF($H16="Hold",AY15,IF(COUNT($U$4:$U16)=AY$2,$V16+AY15,NA())))</f>
        <v>#N/A</v>
      </c>
      <c r="AZ16" s="57" t="e">
        <f>IF(AND(ISNUMBER($U16),COUNT($U$4:$U16)=AZ$2),$G16,IF($H16="Hold",AZ15,IF(COUNT($U$4:$U16)=AZ$2,$V16+AZ15,NA())))</f>
        <v>#N/A</v>
      </c>
      <c r="BA16" s="57" t="e">
        <f>IF(AND(ISNUMBER($U16),COUNT($U$4:$U16)=BA$2),$G16,IF($H16="Hold",BA15,IF(COUNT($U$4:$U16)=BA$2,$V16+BA15,NA())))</f>
        <v>#N/A</v>
      </c>
      <c r="BB16" s="57" t="e">
        <f>IF(AND(ISNUMBER($U16),COUNT($U$4:$U16)=BB$2),$G16,IF($H16="Hold",BB15,IF(COUNT($U$4:$U16)=BB$2,$V16+BB15,NA())))</f>
        <v>#N/A</v>
      </c>
      <c r="BC16" s="57" t="e">
        <f>IF(AND(ISNUMBER($U16),COUNT($U$4:$U16)=BC$2),$G16,IF($H16="Hold",BC15,IF(COUNT($U$4:$U16)=BC$2,$V16+BC15,NA())))</f>
        <v>#N/A</v>
      </c>
      <c r="BD16" s="57" t="e">
        <f>IF(AND(ISNUMBER($U16),COUNT($U$4:$U16)=BD$2),$G16,IF($H16="Hold",BD15,IF(COUNT($U$4:$U16)=BD$2,$V16+BD15,NA())))</f>
        <v>#N/A</v>
      </c>
      <c r="BE16" s="57" t="e">
        <f>IF(AND(ISNUMBER($U16),COUNT($U$4:$U16)=BE$2),$G16,IF($H16="Hold",BE15,IF(COUNT($U$4:$U16)=BE$2,$V16+BE15,NA())))</f>
        <v>#N/A</v>
      </c>
      <c r="BF16" s="57" t="e">
        <f>IF(AND(ISNUMBER($U16),COUNT($U$4:$U16)=BF$2),$G16,IF($H16="Hold",BF15,IF(COUNT($U$4:$U16)=BF$2,$V16+BF15,NA())))</f>
        <v>#N/A</v>
      </c>
      <c r="BG16" s="57" t="e">
        <f>IF(AND(ISNUMBER($U16),COUNT($U$4:$U16)=BG$2),$G16,IF($H16="Hold",BG15,IF(COUNT($U$4:$U16)=BG$2,$V16+BG15,NA())))</f>
        <v>#N/A</v>
      </c>
      <c r="BH16" s="55" t="e">
        <f>IF(AND(COUNT($U$4:$U16)=BH$2,$H16="Hold"),"Hold",NA())</f>
        <v>#N/A</v>
      </c>
      <c r="BI16" s="55" t="e">
        <f>IF(AND(COUNT($U$4:$U16)=BI$2,$H16="Hold"),"Hold",NA())</f>
        <v>#N/A</v>
      </c>
      <c r="BJ16" s="55" t="e">
        <f>IF(AND(COUNT($U$4:$U16)=BJ$2,$H16="Hold"),"Hold",NA())</f>
        <v>#N/A</v>
      </c>
      <c r="BK16" s="55" t="e">
        <f>IF(AND(COUNT($U$4:$U16)=BK$2,$H16="Hold"),"Hold",NA())</f>
        <v>#N/A</v>
      </c>
      <c r="BL16" s="55" t="e">
        <f>IF(AND(COUNT($U$4:$U16)=BL$2,$H16="Hold"),"Hold",NA())</f>
        <v>#N/A</v>
      </c>
      <c r="BM16" s="55" t="e">
        <f>IF(AND(COUNT($U$4:$U16)=BM$2,$H16="Hold"),"Hold",NA())</f>
        <v>#N/A</v>
      </c>
      <c r="BN16" s="55" t="e">
        <f>IF(AND(COUNT($U$4:$U16)=BN$2,$H16="Hold"),"Hold",NA())</f>
        <v>#N/A</v>
      </c>
      <c r="BO16" s="55" t="e">
        <f>IF(AND(COUNT($U$4:$U16)=BO$2,$H16="Hold"),"Hold",NA())</f>
        <v>#N/A</v>
      </c>
      <c r="BP16" s="55" t="e">
        <f>IF(AND(COUNT($U$4:$U16)=BP$2,$H16="Hold"),"Hold",NA())</f>
        <v>#N/A</v>
      </c>
      <c r="BQ16" s="55" t="e">
        <f>IF(AND(COUNT($U$4:$U16)=BQ$2,$H16="Hold"),"Hold",NA())</f>
        <v>#N/A</v>
      </c>
      <c r="BR16" s="55" t="e">
        <f>IF(AND(COUNT($U$4:$U16)=BR$2,$H16="Hold"),"Hold",NA())</f>
        <v>#N/A</v>
      </c>
      <c r="BS16" s="55" t="e">
        <f>IF(AND(COUNT($U$4:$U16)=BS$2,$H16="Hold"),"Hold",NA())</f>
        <v>#N/A</v>
      </c>
    </row>
    <row r="17" spans="1:71" s="96" customFormat="1" ht="18.75" customHeight="1" x14ac:dyDescent="0.25">
      <c r="B17" s="23"/>
      <c r="C17" s="95"/>
      <c r="D17" s="9">
        <f t="shared" si="2"/>
        <v>26</v>
      </c>
      <c r="E17" s="10">
        <f t="shared" si="3"/>
        <v>42772</v>
      </c>
      <c r="F17" s="5" t="str">
        <f>IFERROR(IF(COUNT(G$4:G17)=0,"",IF(H17="Hold",F16,IF(ISNUMBER(U17),G17,F16+V17))),"")</f>
        <v/>
      </c>
      <c r="G17" s="13"/>
      <c r="H17" s="27"/>
      <c r="I17" s="17"/>
      <c r="J17" s="93"/>
      <c r="K17" s="34"/>
      <c r="L17" s="74"/>
      <c r="M17" s="74"/>
      <c r="N17" s="75"/>
      <c r="O17" s="75"/>
      <c r="P17" s="37"/>
      <c r="R17" s="46">
        <v>14</v>
      </c>
      <c r="S17" s="47" t="e">
        <f t="shared" si="0"/>
        <v>#N/A</v>
      </c>
      <c r="T17" s="47"/>
      <c r="U17" s="52" t="str">
        <f>IF(H17="30 Mins",$N$19,IF(H17="45 Mins",$N$20,IF(H17="60 Mins",$N$21,IF(H17="Alt 1",$N$22,IF(H17="Alt 2",$N$23,IF(H17="Alt 3",$N$24,IF(H17="Alt 4",$N$25,IF(H17="Alt 5",#REF!,IF(H17="Change",V16,"")))))))))</f>
        <v/>
      </c>
      <c r="V17" s="53" t="e">
        <f>IF(COUNT(U$4:U17)=0,NA(),IF(ISNUMBER(U17),U17,V16))</f>
        <v>#N/A</v>
      </c>
      <c r="W17" s="48" t="e">
        <f t="shared" si="1"/>
        <v>#N/A</v>
      </c>
      <c r="X17" s="72" t="str">
        <f>IF(AND(ISNUMBER($S17),COUNT($U$4:$U17)=X$2),$S17,"")</f>
        <v/>
      </c>
      <c r="Y17" s="72" t="str">
        <f>IF(AND(ISNUMBER($S17),COUNT($U$4:$U17)=Y$2),$S17,"")</f>
        <v/>
      </c>
      <c r="Z17" s="72" t="str">
        <f>IF(AND(ISNUMBER($S17),COUNT($U$4:$U17)=Z$2),$S17,"")</f>
        <v/>
      </c>
      <c r="AA17" s="72" t="str">
        <f>IF(AND(ISNUMBER($S17),COUNT($U$4:$U17)=AA$2),$S17,"")</f>
        <v/>
      </c>
      <c r="AB17" s="72" t="str">
        <f>IF(AND(ISNUMBER($S17),COUNT($U$4:$U17)=AB$2),$S17,"")</f>
        <v/>
      </c>
      <c r="AC17" s="72" t="str">
        <f>IF(AND(ISNUMBER($S17),COUNT($U$4:$U17)=AC$2),$S17,"")</f>
        <v/>
      </c>
      <c r="AD17" s="72" t="str">
        <f>IF(AND(ISNUMBER($S17),COUNT($U$4:$U17)=AD$2),$S17,"")</f>
        <v/>
      </c>
      <c r="AE17" s="72" t="str">
        <f>IF(AND(ISNUMBER($S17),COUNT($U$4:$U17)=AE$2),$S17,"")</f>
        <v/>
      </c>
      <c r="AF17" s="72" t="str">
        <f>IF(AND(ISNUMBER($S17),COUNT($U$4:$U17)=AF$2),$S17,"")</f>
        <v/>
      </c>
      <c r="AG17" s="72" t="str">
        <f>IF(AND(ISNUMBER($S17),COUNT($U$4:$U17)=AG$2),$S17,"")</f>
        <v/>
      </c>
      <c r="AH17" s="72" t="str">
        <f>IF(AND(ISNUMBER($S17),COUNT($U$4:$U17)=AH$2),$S17,"")</f>
        <v/>
      </c>
      <c r="AI17" s="72" t="str">
        <f>IF(AND(ISNUMBER($S17),COUNT($U$4:$U17)=AI$2),$S17,"")</f>
        <v/>
      </c>
      <c r="AJ17" s="51" t="e">
        <f>IFERROR(IF(COUNT($U$4:$U17)&lt;&gt;AJ$2,NA(),SLOPE(X$4:X$26,$R$4:$R$26)*($R17-COUNTIF(BH$4:BH17,"Hold"))+INTERCEPT(X$4:X$26,$R$4:$R$26)),NA())</f>
        <v>#N/A</v>
      </c>
      <c r="AK17" s="51" t="e">
        <f>IFERROR(IF(COUNT($U$4:$U17)&lt;&gt;AK$2,NA(),SLOPE(Y$4:Y$26,$R$4:$R$26)*($R17-COUNTIF(BI$4:BI17,"Hold"))+INTERCEPT(Y$4:Y$26,$R$4:$R$26)),NA())</f>
        <v>#N/A</v>
      </c>
      <c r="AL17" s="51" t="e">
        <f>IFERROR(IF(COUNT($U$4:$U17)&lt;&gt;AL$2,NA(),SLOPE(Z$4:Z$26,$R$4:$R$26)*($R17-COUNTIF(BJ$4:BJ17,"Hold"))+INTERCEPT(Z$4:Z$26,$R$4:$R$26)),NA())</f>
        <v>#N/A</v>
      </c>
      <c r="AM17" s="51" t="e">
        <f>IFERROR(IF(COUNT($U$4:$U17)&lt;&gt;AM$2,NA(),SLOPE(AA$4:AA$26,$R$4:$R$26)*($R17-COUNTIF(BK$4:BK17,"Hold"))+INTERCEPT(AA$4:AA$26,$R$4:$R$26)),NA())</f>
        <v>#N/A</v>
      </c>
      <c r="AN17" s="51" t="e">
        <f>IFERROR(IF(COUNT($U$4:$U17)&lt;&gt;AN$2,NA(),SLOPE(AB$4:AB$26,$R$4:$R$26)*($R17-COUNTIF(BL$4:BL17,"Hold"))+INTERCEPT(AB$4:AB$26,$R$4:$R$26)),NA())</f>
        <v>#N/A</v>
      </c>
      <c r="AO17" s="51" t="e">
        <f>IFERROR(IF(COUNT($U$4:$U17)&lt;&gt;AO$2,NA(),SLOPE(AC$4:AC$26,$R$4:$R$26)*($R17-COUNTIF(BM$4:BM17,"Hold"))+INTERCEPT(AC$4:AC$26,$R$4:$R$26)),NA())</f>
        <v>#N/A</v>
      </c>
      <c r="AP17" s="51" t="e">
        <f>IFERROR(IF(COUNT($U$4:$U17)&lt;&gt;AP$2,NA(),SLOPE(AD$4:AD$26,$R$4:$R$26)*($R17-COUNTIF(BN$4:BN17,"Hold"))+INTERCEPT(AD$4:AD$26,$R$4:$R$26)),NA())</f>
        <v>#N/A</v>
      </c>
      <c r="AQ17" s="51" t="e">
        <f>IFERROR(IF(COUNT($U$4:$U17)&lt;&gt;AQ$2,NA(),SLOPE(AE$4:AE$26,$R$4:$R$26)*($R17-COUNTIF(BO$4:BO17,"Hold"))+INTERCEPT(AE$4:AE$26,$R$4:$R$26)),NA())</f>
        <v>#N/A</v>
      </c>
      <c r="AR17" s="51" t="e">
        <f>IFERROR(IF(COUNT($U$4:$U17)&lt;&gt;AR$2,NA(),SLOPE(AF$4:AF$26,$R$4:$R$26)*($R17-COUNTIF(BP$4:BP17,"Hold"))+INTERCEPT(AF$4:AF$26,$R$4:$R$26)),NA())</f>
        <v>#N/A</v>
      </c>
      <c r="AS17" s="51" t="e">
        <f>IFERROR(IF(COUNT($U$4:$U17)&lt;&gt;AS$2,NA(),SLOPE(AG$4:AG$26,$R$4:$R$26)*($R17-COUNTIF(BQ$4:BQ17,"Hold"))+INTERCEPT(AG$4:AG$26,$R$4:$R$26)),NA())</f>
        <v>#N/A</v>
      </c>
      <c r="AT17" s="51" t="e">
        <f>IFERROR(IF(COUNT($U$4:$U17)&lt;&gt;AT$2,NA(),SLOPE(AH$4:AH$26,$R$4:$R$26)*($R17-COUNTIF(BR$4:BR17,"Hold"))+INTERCEPT(AH$4:AH$26,$R$4:$R$26)),NA())</f>
        <v>#N/A</v>
      </c>
      <c r="AU17" s="51" t="e">
        <f>IFERROR(IF(COUNT($U$4:$U17)&lt;&gt;AU$2,NA(),SLOPE(AI$4:AI$26,$R$4:$R$26)*($R17-COUNTIF(BS$4:BS17,"Hold"))+INTERCEPT(AI$4:AI$26,$R$4:$R$26)),NA())</f>
        <v>#N/A</v>
      </c>
      <c r="AV17" s="57" t="e">
        <f>IF(AND(ISNUMBER($U17),COUNT($U$4:$U17)=AV$2),$G17,IF($H17="Hold",AV16,IF(COUNT($U$4:$U17)=AV$2,$V17+AV16,NA())))</f>
        <v>#N/A</v>
      </c>
      <c r="AW17" s="57" t="e">
        <f>IF(AND(ISNUMBER($U17),COUNT($U$4:$U17)=AW$2),$G17,IF($H17="Hold",AW16,IF(COUNT($U$4:$U17)=AW$2,$V17+AW16,NA())))</f>
        <v>#N/A</v>
      </c>
      <c r="AX17" s="57" t="e">
        <f>IF(AND(ISNUMBER($U17),COUNT($U$4:$U17)=AX$2),$G17,IF($H17="Hold",AX16,IF(COUNT($U$4:$U17)=AX$2,$V17+AX16,NA())))</f>
        <v>#N/A</v>
      </c>
      <c r="AY17" s="57" t="e">
        <f>IF(AND(ISNUMBER($U17),COUNT($U$4:$U17)=AY$2),$G17,IF($H17="Hold",AY16,IF(COUNT($U$4:$U17)=AY$2,$V17+AY16,NA())))</f>
        <v>#N/A</v>
      </c>
      <c r="AZ17" s="57" t="e">
        <f>IF(AND(ISNUMBER($U17),COUNT($U$4:$U17)=AZ$2),$G17,IF($H17="Hold",AZ16,IF(COUNT($U$4:$U17)=AZ$2,$V17+AZ16,NA())))</f>
        <v>#N/A</v>
      </c>
      <c r="BA17" s="57" t="e">
        <f>IF(AND(ISNUMBER($U17),COUNT($U$4:$U17)=BA$2),$G17,IF($H17="Hold",BA16,IF(COUNT($U$4:$U17)=BA$2,$V17+BA16,NA())))</f>
        <v>#N/A</v>
      </c>
      <c r="BB17" s="57" t="e">
        <f>IF(AND(ISNUMBER($U17),COUNT($U$4:$U17)=BB$2),$G17,IF($H17="Hold",BB16,IF(COUNT($U$4:$U17)=BB$2,$V17+BB16,NA())))</f>
        <v>#N/A</v>
      </c>
      <c r="BC17" s="57" t="e">
        <f>IF(AND(ISNUMBER($U17),COUNT($U$4:$U17)=BC$2),$G17,IF($H17="Hold",BC16,IF(COUNT($U$4:$U17)=BC$2,$V17+BC16,NA())))</f>
        <v>#N/A</v>
      </c>
      <c r="BD17" s="57" t="e">
        <f>IF(AND(ISNUMBER($U17),COUNT($U$4:$U17)=BD$2),$G17,IF($H17="Hold",BD16,IF(COUNT($U$4:$U17)=BD$2,$V17+BD16,NA())))</f>
        <v>#N/A</v>
      </c>
      <c r="BE17" s="57" t="e">
        <f>IF(AND(ISNUMBER($U17),COUNT($U$4:$U17)=BE$2),$G17,IF($H17="Hold",BE16,IF(COUNT($U$4:$U17)=BE$2,$V17+BE16,NA())))</f>
        <v>#N/A</v>
      </c>
      <c r="BF17" s="57" t="e">
        <f>IF(AND(ISNUMBER($U17),COUNT($U$4:$U17)=BF$2),$G17,IF($H17="Hold",BF16,IF(COUNT($U$4:$U17)=BF$2,$V17+BF16,NA())))</f>
        <v>#N/A</v>
      </c>
      <c r="BG17" s="57" t="e">
        <f>IF(AND(ISNUMBER($U17),COUNT($U$4:$U17)=BG$2),$G17,IF($H17="Hold",BG16,IF(COUNT($U$4:$U17)=BG$2,$V17+BG16,NA())))</f>
        <v>#N/A</v>
      </c>
      <c r="BH17" s="55" t="e">
        <f>IF(AND(COUNT($U$4:$U17)=BH$2,$H17="Hold"),"Hold",NA())</f>
        <v>#N/A</v>
      </c>
      <c r="BI17" s="55" t="e">
        <f>IF(AND(COUNT($U$4:$U17)=BI$2,$H17="Hold"),"Hold",NA())</f>
        <v>#N/A</v>
      </c>
      <c r="BJ17" s="55" t="e">
        <f>IF(AND(COUNT($U$4:$U17)=BJ$2,$H17="Hold"),"Hold",NA())</f>
        <v>#N/A</v>
      </c>
      <c r="BK17" s="55" t="e">
        <f>IF(AND(COUNT($U$4:$U17)=BK$2,$H17="Hold"),"Hold",NA())</f>
        <v>#N/A</v>
      </c>
      <c r="BL17" s="55" t="e">
        <f>IF(AND(COUNT($U$4:$U17)=BL$2,$H17="Hold"),"Hold",NA())</f>
        <v>#N/A</v>
      </c>
      <c r="BM17" s="55" t="e">
        <f>IF(AND(COUNT($U$4:$U17)=BM$2,$H17="Hold"),"Hold",NA())</f>
        <v>#N/A</v>
      </c>
      <c r="BN17" s="55" t="e">
        <f>IF(AND(COUNT($U$4:$U17)=BN$2,$H17="Hold"),"Hold",NA())</f>
        <v>#N/A</v>
      </c>
      <c r="BO17" s="55" t="e">
        <f>IF(AND(COUNT($U$4:$U17)=BO$2,$H17="Hold"),"Hold",NA())</f>
        <v>#N/A</v>
      </c>
      <c r="BP17" s="55" t="e">
        <f>IF(AND(COUNT($U$4:$U17)=BP$2,$H17="Hold"),"Hold",NA())</f>
        <v>#N/A</v>
      </c>
      <c r="BQ17" s="55" t="e">
        <f>IF(AND(COUNT($U$4:$U17)=BQ$2,$H17="Hold"),"Hold",NA())</f>
        <v>#N/A</v>
      </c>
      <c r="BR17" s="55" t="e">
        <f>IF(AND(COUNT($U$4:$U17)=BR$2,$H17="Hold"),"Hold",NA())</f>
        <v>#N/A</v>
      </c>
      <c r="BS17" s="55" t="e">
        <f>IF(AND(COUNT($U$4:$U17)=BS$2,$H17="Hold"),"Hold",NA())</f>
        <v>#N/A</v>
      </c>
    </row>
    <row r="18" spans="1:71" s="96" customFormat="1" ht="18.75" customHeight="1" x14ac:dyDescent="0.25">
      <c r="B18" s="23"/>
      <c r="C18" s="95"/>
      <c r="D18" s="9">
        <f t="shared" si="2"/>
        <v>28</v>
      </c>
      <c r="E18" s="10">
        <f t="shared" si="3"/>
        <v>42786</v>
      </c>
      <c r="F18" s="5" t="str">
        <f>IFERROR(IF(COUNT(G$4:G18)=0,"",IF(H18="Hold",F17,IF(ISNUMBER(U18),G18,F17+V18))),"")</f>
        <v/>
      </c>
      <c r="G18" s="13"/>
      <c r="H18" s="27"/>
      <c r="I18" s="17"/>
      <c r="J18" s="93"/>
      <c r="K18" s="34"/>
      <c r="L18" s="155" t="s">
        <v>73</v>
      </c>
      <c r="M18" s="155"/>
      <c r="N18" s="155"/>
      <c r="O18" s="155"/>
      <c r="P18" s="37"/>
      <c r="R18" s="46">
        <v>15</v>
      </c>
      <c r="S18" s="47" t="e">
        <f t="shared" si="0"/>
        <v>#N/A</v>
      </c>
      <c r="T18" s="47"/>
      <c r="U18" s="52" t="str">
        <f>IF(H18="30 Mins",$N$19,IF(H18="45 Mins",$N$20,IF(H18="60 Mins",$N$21,IF(H18="Alt 1",$N$22,IF(H18="Alt 2",$N$23,IF(H18="Alt 3",$N$24,IF(H18="Alt 4",$N$25,IF(H18="Alt 5",#REF!,IF(H18="Change",V17,"")))))))))</f>
        <v/>
      </c>
      <c r="V18" s="53" t="e">
        <f>IF(COUNT(U$4:U18)=0,NA(),IF(ISNUMBER(U18),U18,V17))</f>
        <v>#N/A</v>
      </c>
      <c r="W18" s="48" t="e">
        <f t="shared" si="1"/>
        <v>#N/A</v>
      </c>
      <c r="X18" s="72" t="str">
        <f>IF(AND(ISNUMBER($S18),COUNT($U$4:$U18)=X$2),$S18,"")</f>
        <v/>
      </c>
      <c r="Y18" s="72" t="str">
        <f>IF(AND(ISNUMBER($S18),COUNT($U$4:$U18)=Y$2),$S18,"")</f>
        <v/>
      </c>
      <c r="Z18" s="72" t="str">
        <f>IF(AND(ISNUMBER($S18),COUNT($U$4:$U18)=Z$2),$S18,"")</f>
        <v/>
      </c>
      <c r="AA18" s="72" t="str">
        <f>IF(AND(ISNUMBER($S18),COUNT($U$4:$U18)=AA$2),$S18,"")</f>
        <v/>
      </c>
      <c r="AB18" s="72" t="str">
        <f>IF(AND(ISNUMBER($S18),COUNT($U$4:$U18)=AB$2),$S18,"")</f>
        <v/>
      </c>
      <c r="AC18" s="72" t="str">
        <f>IF(AND(ISNUMBER($S18),COUNT($U$4:$U18)=AC$2),$S18,"")</f>
        <v/>
      </c>
      <c r="AD18" s="72" t="str">
        <f>IF(AND(ISNUMBER($S18),COUNT($U$4:$U18)=AD$2),$S18,"")</f>
        <v/>
      </c>
      <c r="AE18" s="72" t="str">
        <f>IF(AND(ISNUMBER($S18),COUNT($U$4:$U18)=AE$2),$S18,"")</f>
        <v/>
      </c>
      <c r="AF18" s="72" t="str">
        <f>IF(AND(ISNUMBER($S18),COUNT($U$4:$U18)=AF$2),$S18,"")</f>
        <v/>
      </c>
      <c r="AG18" s="72" t="str">
        <f>IF(AND(ISNUMBER($S18),COUNT($U$4:$U18)=AG$2),$S18,"")</f>
        <v/>
      </c>
      <c r="AH18" s="72" t="str">
        <f>IF(AND(ISNUMBER($S18),COUNT($U$4:$U18)=AH$2),$S18,"")</f>
        <v/>
      </c>
      <c r="AI18" s="72" t="str">
        <f>IF(AND(ISNUMBER($S18),COUNT($U$4:$U18)=AI$2),$S18,"")</f>
        <v/>
      </c>
      <c r="AJ18" s="51" t="e">
        <f>IFERROR(IF(COUNT($U$4:$U18)&lt;&gt;AJ$2,NA(),SLOPE(X$4:X$26,$R$4:$R$26)*($R18-COUNTIF(BH$4:BH18,"Hold"))+INTERCEPT(X$4:X$26,$R$4:$R$26)),NA())</f>
        <v>#N/A</v>
      </c>
      <c r="AK18" s="51" t="e">
        <f>IFERROR(IF(COUNT($U$4:$U18)&lt;&gt;AK$2,NA(),SLOPE(Y$4:Y$26,$R$4:$R$26)*($R18-COUNTIF(BI$4:BI18,"Hold"))+INTERCEPT(Y$4:Y$26,$R$4:$R$26)),NA())</f>
        <v>#N/A</v>
      </c>
      <c r="AL18" s="51" t="e">
        <f>IFERROR(IF(COUNT($U$4:$U18)&lt;&gt;AL$2,NA(),SLOPE(Z$4:Z$26,$R$4:$R$26)*($R18-COUNTIF(BJ$4:BJ18,"Hold"))+INTERCEPT(Z$4:Z$26,$R$4:$R$26)),NA())</f>
        <v>#N/A</v>
      </c>
      <c r="AM18" s="51" t="e">
        <f>IFERROR(IF(COUNT($U$4:$U18)&lt;&gt;AM$2,NA(),SLOPE(AA$4:AA$26,$R$4:$R$26)*($R18-COUNTIF(BK$4:BK18,"Hold"))+INTERCEPT(AA$4:AA$26,$R$4:$R$26)),NA())</f>
        <v>#N/A</v>
      </c>
      <c r="AN18" s="51" t="e">
        <f>IFERROR(IF(COUNT($U$4:$U18)&lt;&gt;AN$2,NA(),SLOPE(AB$4:AB$26,$R$4:$R$26)*($R18-COUNTIF(BL$4:BL18,"Hold"))+INTERCEPT(AB$4:AB$26,$R$4:$R$26)),NA())</f>
        <v>#N/A</v>
      </c>
      <c r="AO18" s="51" t="e">
        <f>IFERROR(IF(COUNT($U$4:$U18)&lt;&gt;AO$2,NA(),SLOPE(AC$4:AC$26,$R$4:$R$26)*($R18-COUNTIF(BM$4:BM18,"Hold"))+INTERCEPT(AC$4:AC$26,$R$4:$R$26)),NA())</f>
        <v>#N/A</v>
      </c>
      <c r="AP18" s="51" t="e">
        <f>IFERROR(IF(COUNT($U$4:$U18)&lt;&gt;AP$2,NA(),SLOPE(AD$4:AD$26,$R$4:$R$26)*($R18-COUNTIF(BN$4:BN18,"Hold"))+INTERCEPT(AD$4:AD$26,$R$4:$R$26)),NA())</f>
        <v>#N/A</v>
      </c>
      <c r="AQ18" s="51" t="e">
        <f>IFERROR(IF(COUNT($U$4:$U18)&lt;&gt;AQ$2,NA(),SLOPE(AE$4:AE$26,$R$4:$R$26)*($R18-COUNTIF(BO$4:BO18,"Hold"))+INTERCEPT(AE$4:AE$26,$R$4:$R$26)),NA())</f>
        <v>#N/A</v>
      </c>
      <c r="AR18" s="51" t="e">
        <f>IFERROR(IF(COUNT($U$4:$U18)&lt;&gt;AR$2,NA(),SLOPE(AF$4:AF$26,$R$4:$R$26)*($R18-COUNTIF(BP$4:BP18,"Hold"))+INTERCEPT(AF$4:AF$26,$R$4:$R$26)),NA())</f>
        <v>#N/A</v>
      </c>
      <c r="AS18" s="51" t="e">
        <f>IFERROR(IF(COUNT($U$4:$U18)&lt;&gt;AS$2,NA(),SLOPE(AG$4:AG$26,$R$4:$R$26)*($R18-COUNTIF(BQ$4:BQ18,"Hold"))+INTERCEPT(AG$4:AG$26,$R$4:$R$26)),NA())</f>
        <v>#N/A</v>
      </c>
      <c r="AT18" s="51" t="e">
        <f>IFERROR(IF(COUNT($U$4:$U18)&lt;&gt;AT$2,NA(),SLOPE(AH$4:AH$26,$R$4:$R$26)*($R18-COUNTIF(BR$4:BR18,"Hold"))+INTERCEPT(AH$4:AH$26,$R$4:$R$26)),NA())</f>
        <v>#N/A</v>
      </c>
      <c r="AU18" s="51" t="e">
        <f>IFERROR(IF(COUNT($U$4:$U18)&lt;&gt;AU$2,NA(),SLOPE(AI$4:AI$26,$R$4:$R$26)*($R18-COUNTIF(BS$4:BS18,"Hold"))+INTERCEPT(AI$4:AI$26,$R$4:$R$26)),NA())</f>
        <v>#N/A</v>
      </c>
      <c r="AV18" s="57" t="e">
        <f>IF(AND(ISNUMBER($U18),COUNT($U$4:$U18)=AV$2),$G18,IF($H18="Hold",AV17,IF(COUNT($U$4:$U18)=AV$2,$V18+AV17,NA())))</f>
        <v>#N/A</v>
      </c>
      <c r="AW18" s="57" t="e">
        <f>IF(AND(ISNUMBER($U18),COUNT($U$4:$U18)=AW$2),$G18,IF($H18="Hold",AW17,IF(COUNT($U$4:$U18)=AW$2,$V18+AW17,NA())))</f>
        <v>#N/A</v>
      </c>
      <c r="AX18" s="57" t="e">
        <f>IF(AND(ISNUMBER($U18),COUNT($U$4:$U18)=AX$2),$G18,IF($H18="Hold",AX17,IF(COUNT($U$4:$U18)=AX$2,$V18+AX17,NA())))</f>
        <v>#N/A</v>
      </c>
      <c r="AY18" s="57" t="e">
        <f>IF(AND(ISNUMBER($U18),COUNT($U$4:$U18)=AY$2),$G18,IF($H18="Hold",AY17,IF(COUNT($U$4:$U18)=AY$2,$V18+AY17,NA())))</f>
        <v>#N/A</v>
      </c>
      <c r="AZ18" s="57" t="e">
        <f>IF(AND(ISNUMBER($U18),COUNT($U$4:$U18)=AZ$2),$G18,IF($H18="Hold",AZ17,IF(COUNT($U$4:$U18)=AZ$2,$V18+AZ17,NA())))</f>
        <v>#N/A</v>
      </c>
      <c r="BA18" s="57" t="e">
        <f>IF(AND(ISNUMBER($U18),COUNT($U$4:$U18)=BA$2),$G18,IF($H18="Hold",BA17,IF(COUNT($U$4:$U18)=BA$2,$V18+BA17,NA())))</f>
        <v>#N/A</v>
      </c>
      <c r="BB18" s="57" t="e">
        <f>IF(AND(ISNUMBER($U18),COUNT($U$4:$U18)=BB$2),$G18,IF($H18="Hold",BB17,IF(COUNT($U$4:$U18)=BB$2,$V18+BB17,NA())))</f>
        <v>#N/A</v>
      </c>
      <c r="BC18" s="57" t="e">
        <f>IF(AND(ISNUMBER($U18),COUNT($U$4:$U18)=BC$2),$G18,IF($H18="Hold",BC17,IF(COUNT($U$4:$U18)=BC$2,$V18+BC17,NA())))</f>
        <v>#N/A</v>
      </c>
      <c r="BD18" s="57" t="e">
        <f>IF(AND(ISNUMBER($U18),COUNT($U$4:$U18)=BD$2),$G18,IF($H18="Hold",BD17,IF(COUNT($U$4:$U18)=BD$2,$V18+BD17,NA())))</f>
        <v>#N/A</v>
      </c>
      <c r="BE18" s="57" t="e">
        <f>IF(AND(ISNUMBER($U18),COUNT($U$4:$U18)=BE$2),$G18,IF($H18="Hold",BE17,IF(COUNT($U$4:$U18)=BE$2,$V18+BE17,NA())))</f>
        <v>#N/A</v>
      </c>
      <c r="BF18" s="57" t="e">
        <f>IF(AND(ISNUMBER($U18),COUNT($U$4:$U18)=BF$2),$G18,IF($H18="Hold",BF17,IF(COUNT($U$4:$U18)=BF$2,$V18+BF17,NA())))</f>
        <v>#N/A</v>
      </c>
      <c r="BG18" s="57" t="e">
        <f>IF(AND(ISNUMBER($U18),COUNT($U$4:$U18)=BG$2),$G18,IF($H18="Hold",BG17,IF(COUNT($U$4:$U18)=BG$2,$V18+BG17,NA())))</f>
        <v>#N/A</v>
      </c>
      <c r="BH18" s="55" t="e">
        <f>IF(AND(COUNT($U$4:$U18)=BH$2,$H18="Hold"),"Hold",NA())</f>
        <v>#N/A</v>
      </c>
      <c r="BI18" s="55" t="e">
        <f>IF(AND(COUNT($U$4:$U18)=BI$2,$H18="Hold"),"Hold",NA())</f>
        <v>#N/A</v>
      </c>
      <c r="BJ18" s="55" t="e">
        <f>IF(AND(COUNT($U$4:$U18)=BJ$2,$H18="Hold"),"Hold",NA())</f>
        <v>#N/A</v>
      </c>
      <c r="BK18" s="55" t="e">
        <f>IF(AND(COUNT($U$4:$U18)=BK$2,$H18="Hold"),"Hold",NA())</f>
        <v>#N/A</v>
      </c>
      <c r="BL18" s="55" t="e">
        <f>IF(AND(COUNT($U$4:$U18)=BL$2,$H18="Hold"),"Hold",NA())</f>
        <v>#N/A</v>
      </c>
      <c r="BM18" s="55" t="e">
        <f>IF(AND(COUNT($U$4:$U18)=BM$2,$H18="Hold"),"Hold",NA())</f>
        <v>#N/A</v>
      </c>
      <c r="BN18" s="55" t="e">
        <f>IF(AND(COUNT($U$4:$U18)=BN$2,$H18="Hold"),"Hold",NA())</f>
        <v>#N/A</v>
      </c>
      <c r="BO18" s="55" t="e">
        <f>IF(AND(COUNT($U$4:$U18)=BO$2,$H18="Hold"),"Hold",NA())</f>
        <v>#N/A</v>
      </c>
      <c r="BP18" s="55" t="e">
        <f>IF(AND(COUNT($U$4:$U18)=BP$2,$H18="Hold"),"Hold",NA())</f>
        <v>#N/A</v>
      </c>
      <c r="BQ18" s="55" t="e">
        <f>IF(AND(COUNT($U$4:$U18)=BQ$2,$H18="Hold"),"Hold",NA())</f>
        <v>#N/A</v>
      </c>
      <c r="BR18" s="55" t="e">
        <f>IF(AND(COUNT($U$4:$U18)=BR$2,$H18="Hold"),"Hold",NA())</f>
        <v>#N/A</v>
      </c>
      <c r="BS18" s="55" t="e">
        <f>IF(AND(COUNT($U$4:$U18)=BS$2,$H18="Hold"),"Hold",NA())</f>
        <v>#N/A</v>
      </c>
    </row>
    <row r="19" spans="1:71" s="96" customFormat="1" ht="18.75" customHeight="1" x14ac:dyDescent="0.25">
      <c r="B19" s="23"/>
      <c r="C19" s="95"/>
      <c r="D19" s="9">
        <f t="shared" si="2"/>
        <v>30</v>
      </c>
      <c r="E19" s="10">
        <f t="shared" si="3"/>
        <v>42800</v>
      </c>
      <c r="F19" s="5" t="str">
        <f>IFERROR(IF(COUNT(G$4:G19)=0,"",IF(H19="Hold",F18,IF(ISNUMBER(U19),G19,F18+V19))),"")</f>
        <v/>
      </c>
      <c r="G19" s="13"/>
      <c r="H19" s="27"/>
      <c r="I19" s="17"/>
      <c r="J19" s="93"/>
      <c r="K19" s="34"/>
      <c r="L19" s="39" t="s">
        <v>55</v>
      </c>
      <c r="M19" s="125" t="s">
        <v>79</v>
      </c>
      <c r="N19" s="97">
        <v>4.5</v>
      </c>
      <c r="O19" s="75"/>
      <c r="P19" s="37"/>
      <c r="R19" s="46">
        <v>16</v>
      </c>
      <c r="S19" s="47" t="e">
        <f t="shared" si="0"/>
        <v>#N/A</v>
      </c>
      <c r="T19" s="47"/>
      <c r="U19" s="52" t="str">
        <f>IF(H19="30 Mins",$N$19,IF(H19="45 Mins",$N$20,IF(H19="60 Mins",$N$21,IF(H19="Alt 1",$N$22,IF(H19="Alt 2",$N$23,IF(H19="Alt 3",$N$24,IF(H19="Alt 4",$N$25,IF(H19="Alt 5",#REF!,IF(H19="Change",V18,"")))))))))</f>
        <v/>
      </c>
      <c r="V19" s="53" t="e">
        <f>IF(COUNT(U$4:U19)=0,NA(),IF(ISNUMBER(U19),U19,V18))</f>
        <v>#N/A</v>
      </c>
      <c r="W19" s="48" t="e">
        <f t="shared" si="1"/>
        <v>#N/A</v>
      </c>
      <c r="X19" s="72" t="str">
        <f>IF(AND(ISNUMBER($S19),COUNT($U$4:$U19)=X$2),$S19,"")</f>
        <v/>
      </c>
      <c r="Y19" s="72" t="str">
        <f>IF(AND(ISNUMBER($S19),COUNT($U$4:$U19)=Y$2),$S19,"")</f>
        <v/>
      </c>
      <c r="Z19" s="72" t="str">
        <f>IF(AND(ISNUMBER($S19),COUNT($U$4:$U19)=Z$2),$S19,"")</f>
        <v/>
      </c>
      <c r="AA19" s="72" t="str">
        <f>IF(AND(ISNUMBER($S19),COUNT($U$4:$U19)=AA$2),$S19,"")</f>
        <v/>
      </c>
      <c r="AB19" s="72" t="str">
        <f>IF(AND(ISNUMBER($S19),COUNT($U$4:$U19)=AB$2),$S19,"")</f>
        <v/>
      </c>
      <c r="AC19" s="72" t="str">
        <f>IF(AND(ISNUMBER($S19),COUNT($U$4:$U19)=AC$2),$S19,"")</f>
        <v/>
      </c>
      <c r="AD19" s="72" t="str">
        <f>IF(AND(ISNUMBER($S19),COUNT($U$4:$U19)=AD$2),$S19,"")</f>
        <v/>
      </c>
      <c r="AE19" s="72" t="str">
        <f>IF(AND(ISNUMBER($S19),COUNT($U$4:$U19)=AE$2),$S19,"")</f>
        <v/>
      </c>
      <c r="AF19" s="72" t="str">
        <f>IF(AND(ISNUMBER($S19),COUNT($U$4:$U19)=AF$2),$S19,"")</f>
        <v/>
      </c>
      <c r="AG19" s="72" t="str">
        <f>IF(AND(ISNUMBER($S19),COUNT($U$4:$U19)=AG$2),$S19,"")</f>
        <v/>
      </c>
      <c r="AH19" s="72" t="str">
        <f>IF(AND(ISNUMBER($S19),COUNT($U$4:$U19)=AH$2),$S19,"")</f>
        <v/>
      </c>
      <c r="AI19" s="72" t="str">
        <f>IF(AND(ISNUMBER($S19),COUNT($U$4:$U19)=AI$2),$S19,"")</f>
        <v/>
      </c>
      <c r="AJ19" s="51" t="e">
        <f>IFERROR(IF(COUNT($U$4:$U19)&lt;&gt;AJ$2,NA(),SLOPE(X$4:X$26,$R$4:$R$26)*($R19-COUNTIF(BH$4:BH19,"Hold"))+INTERCEPT(X$4:X$26,$R$4:$R$26)),NA())</f>
        <v>#N/A</v>
      </c>
      <c r="AK19" s="51" t="e">
        <f>IFERROR(IF(COUNT($U$4:$U19)&lt;&gt;AK$2,NA(),SLOPE(Y$4:Y$26,$R$4:$R$26)*($R19-COUNTIF(BI$4:BI19,"Hold"))+INTERCEPT(Y$4:Y$26,$R$4:$R$26)),NA())</f>
        <v>#N/A</v>
      </c>
      <c r="AL19" s="51" t="e">
        <f>IFERROR(IF(COUNT($U$4:$U19)&lt;&gt;AL$2,NA(),SLOPE(Z$4:Z$26,$R$4:$R$26)*($R19-COUNTIF(BJ$4:BJ19,"Hold"))+INTERCEPT(Z$4:Z$26,$R$4:$R$26)),NA())</f>
        <v>#N/A</v>
      </c>
      <c r="AM19" s="51" t="e">
        <f>IFERROR(IF(COUNT($U$4:$U19)&lt;&gt;AM$2,NA(),SLOPE(AA$4:AA$26,$R$4:$R$26)*($R19-COUNTIF(BK$4:BK19,"Hold"))+INTERCEPT(AA$4:AA$26,$R$4:$R$26)),NA())</f>
        <v>#N/A</v>
      </c>
      <c r="AN19" s="51" t="e">
        <f>IFERROR(IF(COUNT($U$4:$U19)&lt;&gt;AN$2,NA(),SLOPE(AB$4:AB$26,$R$4:$R$26)*($R19-COUNTIF(BL$4:BL19,"Hold"))+INTERCEPT(AB$4:AB$26,$R$4:$R$26)),NA())</f>
        <v>#N/A</v>
      </c>
      <c r="AO19" s="51" t="e">
        <f>IFERROR(IF(COUNT($U$4:$U19)&lt;&gt;AO$2,NA(),SLOPE(AC$4:AC$26,$R$4:$R$26)*($R19-COUNTIF(BM$4:BM19,"Hold"))+INTERCEPT(AC$4:AC$26,$R$4:$R$26)),NA())</f>
        <v>#N/A</v>
      </c>
      <c r="AP19" s="51" t="e">
        <f>IFERROR(IF(COUNT($U$4:$U19)&lt;&gt;AP$2,NA(),SLOPE(AD$4:AD$26,$R$4:$R$26)*($R19-COUNTIF(BN$4:BN19,"Hold"))+INTERCEPT(AD$4:AD$26,$R$4:$R$26)),NA())</f>
        <v>#N/A</v>
      </c>
      <c r="AQ19" s="51" t="e">
        <f>IFERROR(IF(COUNT($U$4:$U19)&lt;&gt;AQ$2,NA(),SLOPE(AE$4:AE$26,$R$4:$R$26)*($R19-COUNTIF(BO$4:BO19,"Hold"))+INTERCEPT(AE$4:AE$26,$R$4:$R$26)),NA())</f>
        <v>#N/A</v>
      </c>
      <c r="AR19" s="51" t="e">
        <f>IFERROR(IF(COUNT($U$4:$U19)&lt;&gt;AR$2,NA(),SLOPE(AF$4:AF$26,$R$4:$R$26)*($R19-COUNTIF(BP$4:BP19,"Hold"))+INTERCEPT(AF$4:AF$26,$R$4:$R$26)),NA())</f>
        <v>#N/A</v>
      </c>
      <c r="AS19" s="51" t="e">
        <f>IFERROR(IF(COUNT($U$4:$U19)&lt;&gt;AS$2,NA(),SLOPE(AG$4:AG$26,$R$4:$R$26)*($R19-COUNTIF(BQ$4:BQ19,"Hold"))+INTERCEPT(AG$4:AG$26,$R$4:$R$26)),NA())</f>
        <v>#N/A</v>
      </c>
      <c r="AT19" s="51" t="e">
        <f>IFERROR(IF(COUNT($U$4:$U19)&lt;&gt;AT$2,NA(),SLOPE(AH$4:AH$26,$R$4:$R$26)*($R19-COUNTIF(BR$4:BR19,"Hold"))+INTERCEPT(AH$4:AH$26,$R$4:$R$26)),NA())</f>
        <v>#N/A</v>
      </c>
      <c r="AU19" s="51" t="e">
        <f>IFERROR(IF(COUNT($U$4:$U19)&lt;&gt;AU$2,NA(),SLOPE(AI$4:AI$26,$R$4:$R$26)*($R19-COUNTIF(BS$4:BS19,"Hold"))+INTERCEPT(AI$4:AI$26,$R$4:$R$26)),NA())</f>
        <v>#N/A</v>
      </c>
      <c r="AV19" s="57" t="e">
        <f>IF(AND(ISNUMBER($U19),COUNT($U$4:$U19)=AV$2),$G19,IF($H19="Hold",AV18,IF(COUNT($U$4:$U19)=AV$2,$V19+AV18,NA())))</f>
        <v>#N/A</v>
      </c>
      <c r="AW19" s="57" t="e">
        <f>IF(AND(ISNUMBER($U19),COUNT($U$4:$U19)=AW$2),$G19,IF($H19="Hold",AW18,IF(COUNT($U$4:$U19)=AW$2,$V19+AW18,NA())))</f>
        <v>#N/A</v>
      </c>
      <c r="AX19" s="57" t="e">
        <f>IF(AND(ISNUMBER($U19),COUNT($U$4:$U19)=AX$2),$G19,IF($H19="Hold",AX18,IF(COUNT($U$4:$U19)=AX$2,$V19+AX18,NA())))</f>
        <v>#N/A</v>
      </c>
      <c r="AY19" s="57" t="e">
        <f>IF(AND(ISNUMBER($U19),COUNT($U$4:$U19)=AY$2),$G19,IF($H19="Hold",AY18,IF(COUNT($U$4:$U19)=AY$2,$V19+AY18,NA())))</f>
        <v>#N/A</v>
      </c>
      <c r="AZ19" s="57" t="e">
        <f>IF(AND(ISNUMBER($U19),COUNT($U$4:$U19)=AZ$2),$G19,IF($H19="Hold",AZ18,IF(COUNT($U$4:$U19)=AZ$2,$V19+AZ18,NA())))</f>
        <v>#N/A</v>
      </c>
      <c r="BA19" s="57" t="e">
        <f>IF(AND(ISNUMBER($U19),COUNT($U$4:$U19)=BA$2),$G19,IF($H19="Hold",BA18,IF(COUNT($U$4:$U19)=BA$2,$V19+BA18,NA())))</f>
        <v>#N/A</v>
      </c>
      <c r="BB19" s="57" t="e">
        <f>IF(AND(ISNUMBER($U19),COUNT($U$4:$U19)=BB$2),$G19,IF($H19="Hold",BB18,IF(COUNT($U$4:$U19)=BB$2,$V19+BB18,NA())))</f>
        <v>#N/A</v>
      </c>
      <c r="BC19" s="57" t="e">
        <f>IF(AND(ISNUMBER($U19),COUNT($U$4:$U19)=BC$2),$G19,IF($H19="Hold",BC18,IF(COUNT($U$4:$U19)=BC$2,$V19+BC18,NA())))</f>
        <v>#N/A</v>
      </c>
      <c r="BD19" s="57" t="e">
        <f>IF(AND(ISNUMBER($U19),COUNT($U$4:$U19)=BD$2),$G19,IF($H19="Hold",BD18,IF(COUNT($U$4:$U19)=BD$2,$V19+BD18,NA())))</f>
        <v>#N/A</v>
      </c>
      <c r="BE19" s="57" t="e">
        <f>IF(AND(ISNUMBER($U19),COUNT($U$4:$U19)=BE$2),$G19,IF($H19="Hold",BE18,IF(COUNT($U$4:$U19)=BE$2,$V19+BE18,NA())))</f>
        <v>#N/A</v>
      </c>
      <c r="BF19" s="57" t="e">
        <f>IF(AND(ISNUMBER($U19),COUNT($U$4:$U19)=BF$2),$G19,IF($H19="Hold",BF18,IF(COUNT($U$4:$U19)=BF$2,$V19+BF18,NA())))</f>
        <v>#N/A</v>
      </c>
      <c r="BG19" s="57" t="e">
        <f>IF(AND(ISNUMBER($U19),COUNT($U$4:$U19)=BG$2),$G19,IF($H19="Hold",BG18,IF(COUNT($U$4:$U19)=BG$2,$V19+BG18,NA())))</f>
        <v>#N/A</v>
      </c>
      <c r="BH19" s="55" t="e">
        <f>IF(AND(COUNT($U$4:$U19)=BH$2,$H19="Hold"),"Hold",NA())</f>
        <v>#N/A</v>
      </c>
      <c r="BI19" s="55" t="e">
        <f>IF(AND(COUNT($U$4:$U19)=BI$2,$H19="Hold"),"Hold",NA())</f>
        <v>#N/A</v>
      </c>
      <c r="BJ19" s="55" t="e">
        <f>IF(AND(COUNT($U$4:$U19)=BJ$2,$H19="Hold"),"Hold",NA())</f>
        <v>#N/A</v>
      </c>
      <c r="BK19" s="55" t="e">
        <f>IF(AND(COUNT($U$4:$U19)=BK$2,$H19="Hold"),"Hold",NA())</f>
        <v>#N/A</v>
      </c>
      <c r="BL19" s="55" t="e">
        <f>IF(AND(COUNT($U$4:$U19)=BL$2,$H19="Hold"),"Hold",NA())</f>
        <v>#N/A</v>
      </c>
      <c r="BM19" s="55" t="e">
        <f>IF(AND(COUNT($U$4:$U19)=BM$2,$H19="Hold"),"Hold",NA())</f>
        <v>#N/A</v>
      </c>
      <c r="BN19" s="55" t="e">
        <f>IF(AND(COUNT($U$4:$U19)=BN$2,$H19="Hold"),"Hold",NA())</f>
        <v>#N/A</v>
      </c>
      <c r="BO19" s="55" t="e">
        <f>IF(AND(COUNT($U$4:$U19)=BO$2,$H19="Hold"),"Hold",NA())</f>
        <v>#N/A</v>
      </c>
      <c r="BP19" s="55" t="e">
        <f>IF(AND(COUNT($U$4:$U19)=BP$2,$H19="Hold"),"Hold",NA())</f>
        <v>#N/A</v>
      </c>
      <c r="BQ19" s="55" t="e">
        <f>IF(AND(COUNT($U$4:$U19)=BQ$2,$H19="Hold"),"Hold",NA())</f>
        <v>#N/A</v>
      </c>
      <c r="BR19" s="55" t="e">
        <f>IF(AND(COUNT($U$4:$U19)=BR$2,$H19="Hold"),"Hold",NA())</f>
        <v>#N/A</v>
      </c>
      <c r="BS19" s="55" t="e">
        <f>IF(AND(COUNT($U$4:$U19)=BS$2,$H19="Hold"),"Hold",NA())</f>
        <v>#N/A</v>
      </c>
    </row>
    <row r="20" spans="1:71" s="96" customFormat="1" ht="18.75" customHeight="1" x14ac:dyDescent="0.25">
      <c r="B20" s="23"/>
      <c r="C20" s="95"/>
      <c r="D20" s="9">
        <f t="shared" si="2"/>
        <v>32</v>
      </c>
      <c r="E20" s="10">
        <f t="shared" si="3"/>
        <v>42814</v>
      </c>
      <c r="F20" s="5" t="str">
        <f>IFERROR(IF(COUNT(G$4:G20)=0,"",IF(H20="Hold",F19,IF(ISNUMBER(U20),G20,F19+V20))),"")</f>
        <v/>
      </c>
      <c r="G20" s="13"/>
      <c r="H20" s="27"/>
      <c r="I20" s="17"/>
      <c r="J20" s="93"/>
      <c r="K20" s="34"/>
      <c r="L20" s="40" t="s">
        <v>66</v>
      </c>
      <c r="M20" s="126" t="s">
        <v>79</v>
      </c>
      <c r="N20" s="97">
        <v>5.55</v>
      </c>
      <c r="O20" s="75"/>
      <c r="P20" s="37"/>
      <c r="R20" s="46">
        <v>17</v>
      </c>
      <c r="S20" s="47" t="e">
        <f t="shared" si="0"/>
        <v>#N/A</v>
      </c>
      <c r="T20" s="47"/>
      <c r="U20" s="52" t="str">
        <f>IF(H20="30 Mins",$N$19,IF(H20="45 Mins",$N$20,IF(H20="60 Mins",$N$21,IF(H20="Alt 1",$N$22,IF(H20="Alt 2",$N$23,IF(H20="Alt 3",$N$24,IF(H20="Alt 4",$N$25,IF(H20="Alt 5",#REF!,IF(H20="Change",V19,"")))))))))</f>
        <v/>
      </c>
      <c r="V20" s="53" t="e">
        <f>IF(COUNT(U$4:U20)=0,NA(),IF(ISNUMBER(U20),U20,V19))</f>
        <v>#N/A</v>
      </c>
      <c r="W20" s="48" t="e">
        <f t="shared" si="1"/>
        <v>#N/A</v>
      </c>
      <c r="X20" s="72" t="str">
        <f>IF(AND(ISNUMBER($S20),COUNT($U$4:$U20)=X$2),$S20,"")</f>
        <v/>
      </c>
      <c r="Y20" s="72" t="str">
        <f>IF(AND(ISNUMBER($S20),COUNT($U$4:$U20)=Y$2),$S20,"")</f>
        <v/>
      </c>
      <c r="Z20" s="72" t="str">
        <f>IF(AND(ISNUMBER($S20),COUNT($U$4:$U20)=Z$2),$S20,"")</f>
        <v/>
      </c>
      <c r="AA20" s="72" t="str">
        <f>IF(AND(ISNUMBER($S20),COUNT($U$4:$U20)=AA$2),$S20,"")</f>
        <v/>
      </c>
      <c r="AB20" s="72" t="str">
        <f>IF(AND(ISNUMBER($S20),COUNT($U$4:$U20)=AB$2),$S20,"")</f>
        <v/>
      </c>
      <c r="AC20" s="72" t="str">
        <f>IF(AND(ISNUMBER($S20),COUNT($U$4:$U20)=AC$2),$S20,"")</f>
        <v/>
      </c>
      <c r="AD20" s="72" t="str">
        <f>IF(AND(ISNUMBER($S20),COUNT($U$4:$U20)=AD$2),$S20,"")</f>
        <v/>
      </c>
      <c r="AE20" s="72" t="str">
        <f>IF(AND(ISNUMBER($S20),COUNT($U$4:$U20)=AE$2),$S20,"")</f>
        <v/>
      </c>
      <c r="AF20" s="72" t="str">
        <f>IF(AND(ISNUMBER($S20),COUNT($U$4:$U20)=AF$2),$S20,"")</f>
        <v/>
      </c>
      <c r="AG20" s="72" t="str">
        <f>IF(AND(ISNUMBER($S20),COUNT($U$4:$U20)=AG$2),$S20,"")</f>
        <v/>
      </c>
      <c r="AH20" s="72" t="str">
        <f>IF(AND(ISNUMBER($S20),COUNT($U$4:$U20)=AH$2),$S20,"")</f>
        <v/>
      </c>
      <c r="AI20" s="72" t="str">
        <f>IF(AND(ISNUMBER($S20),COUNT($U$4:$U20)=AI$2),$S20,"")</f>
        <v/>
      </c>
      <c r="AJ20" s="51" t="e">
        <f>IFERROR(IF(COUNT($U$4:$U20)&lt;&gt;AJ$2,NA(),SLOPE(X$4:X$26,$R$4:$R$26)*($R20-COUNTIF(BH$4:BH20,"Hold"))+INTERCEPT(X$4:X$26,$R$4:$R$26)),NA())</f>
        <v>#N/A</v>
      </c>
      <c r="AK20" s="51" t="e">
        <f>IFERROR(IF(COUNT($U$4:$U20)&lt;&gt;AK$2,NA(),SLOPE(Y$4:Y$26,$R$4:$R$26)*($R20-COUNTIF(BI$4:BI20,"Hold"))+INTERCEPT(Y$4:Y$26,$R$4:$R$26)),NA())</f>
        <v>#N/A</v>
      </c>
      <c r="AL20" s="51" t="e">
        <f>IFERROR(IF(COUNT($U$4:$U20)&lt;&gt;AL$2,NA(),SLOPE(Z$4:Z$26,$R$4:$R$26)*($R20-COUNTIF(BJ$4:BJ20,"Hold"))+INTERCEPT(Z$4:Z$26,$R$4:$R$26)),NA())</f>
        <v>#N/A</v>
      </c>
      <c r="AM20" s="51" t="e">
        <f>IFERROR(IF(COUNT($U$4:$U20)&lt;&gt;AM$2,NA(),SLOPE(AA$4:AA$26,$R$4:$R$26)*($R20-COUNTIF(BK$4:BK20,"Hold"))+INTERCEPT(AA$4:AA$26,$R$4:$R$26)),NA())</f>
        <v>#N/A</v>
      </c>
      <c r="AN20" s="51" t="e">
        <f>IFERROR(IF(COUNT($U$4:$U20)&lt;&gt;AN$2,NA(),SLOPE(AB$4:AB$26,$R$4:$R$26)*($R20-COUNTIF(BL$4:BL20,"Hold"))+INTERCEPT(AB$4:AB$26,$R$4:$R$26)),NA())</f>
        <v>#N/A</v>
      </c>
      <c r="AO20" s="51" t="e">
        <f>IFERROR(IF(COUNT($U$4:$U20)&lt;&gt;AO$2,NA(),SLOPE(AC$4:AC$26,$R$4:$R$26)*($R20-COUNTIF(BM$4:BM20,"Hold"))+INTERCEPT(AC$4:AC$26,$R$4:$R$26)),NA())</f>
        <v>#N/A</v>
      </c>
      <c r="AP20" s="51" t="e">
        <f>IFERROR(IF(COUNT($U$4:$U20)&lt;&gt;AP$2,NA(),SLOPE(AD$4:AD$26,$R$4:$R$26)*($R20-COUNTIF(BN$4:BN20,"Hold"))+INTERCEPT(AD$4:AD$26,$R$4:$R$26)),NA())</f>
        <v>#N/A</v>
      </c>
      <c r="AQ20" s="51" t="e">
        <f>IFERROR(IF(COUNT($U$4:$U20)&lt;&gt;AQ$2,NA(),SLOPE(AE$4:AE$26,$R$4:$R$26)*($R20-COUNTIF(BO$4:BO20,"Hold"))+INTERCEPT(AE$4:AE$26,$R$4:$R$26)),NA())</f>
        <v>#N/A</v>
      </c>
      <c r="AR20" s="51" t="e">
        <f>IFERROR(IF(COUNT($U$4:$U20)&lt;&gt;AR$2,NA(),SLOPE(AF$4:AF$26,$R$4:$R$26)*($R20-COUNTIF(BP$4:BP20,"Hold"))+INTERCEPT(AF$4:AF$26,$R$4:$R$26)),NA())</f>
        <v>#N/A</v>
      </c>
      <c r="AS20" s="51" t="e">
        <f>IFERROR(IF(COUNT($U$4:$U20)&lt;&gt;AS$2,NA(),SLOPE(AG$4:AG$26,$R$4:$R$26)*($R20-COUNTIF(BQ$4:BQ20,"Hold"))+INTERCEPT(AG$4:AG$26,$R$4:$R$26)),NA())</f>
        <v>#N/A</v>
      </c>
      <c r="AT20" s="51" t="e">
        <f>IFERROR(IF(COUNT($U$4:$U20)&lt;&gt;AT$2,NA(),SLOPE(AH$4:AH$26,$R$4:$R$26)*($R20-COUNTIF(BR$4:BR20,"Hold"))+INTERCEPT(AH$4:AH$26,$R$4:$R$26)),NA())</f>
        <v>#N/A</v>
      </c>
      <c r="AU20" s="51" t="e">
        <f>IFERROR(IF(COUNT($U$4:$U20)&lt;&gt;AU$2,NA(),SLOPE(AI$4:AI$26,$R$4:$R$26)*($R20-COUNTIF(BS$4:BS20,"Hold"))+INTERCEPT(AI$4:AI$26,$R$4:$R$26)),NA())</f>
        <v>#N/A</v>
      </c>
      <c r="AV20" s="57" t="e">
        <f>IF(AND(ISNUMBER($U20),COUNT($U$4:$U20)=AV$2),$G20,IF($H20="Hold",AV19,IF(COUNT($U$4:$U20)=AV$2,$V20+AV19,NA())))</f>
        <v>#N/A</v>
      </c>
      <c r="AW20" s="57" t="e">
        <f>IF(AND(ISNUMBER($U20),COUNT($U$4:$U20)=AW$2),$G20,IF($H20="Hold",AW19,IF(COUNT($U$4:$U20)=AW$2,$V20+AW19,NA())))</f>
        <v>#N/A</v>
      </c>
      <c r="AX20" s="57" t="e">
        <f>IF(AND(ISNUMBER($U20),COUNT($U$4:$U20)=AX$2),$G20,IF($H20="Hold",AX19,IF(COUNT($U$4:$U20)=AX$2,$V20+AX19,NA())))</f>
        <v>#N/A</v>
      </c>
      <c r="AY20" s="57" t="e">
        <f>IF(AND(ISNUMBER($U20),COUNT($U$4:$U20)=AY$2),$G20,IF($H20="Hold",AY19,IF(COUNT($U$4:$U20)=AY$2,$V20+AY19,NA())))</f>
        <v>#N/A</v>
      </c>
      <c r="AZ20" s="57" t="e">
        <f>IF(AND(ISNUMBER($U20),COUNT($U$4:$U20)=AZ$2),$G20,IF($H20="Hold",AZ19,IF(COUNT($U$4:$U20)=AZ$2,$V20+AZ19,NA())))</f>
        <v>#N/A</v>
      </c>
      <c r="BA20" s="57" t="e">
        <f>IF(AND(ISNUMBER($U20),COUNT($U$4:$U20)=BA$2),$G20,IF($H20="Hold",BA19,IF(COUNT($U$4:$U20)=BA$2,$V20+BA19,NA())))</f>
        <v>#N/A</v>
      </c>
      <c r="BB20" s="57" t="e">
        <f>IF(AND(ISNUMBER($U20),COUNT($U$4:$U20)=BB$2),$G20,IF($H20="Hold",BB19,IF(COUNT($U$4:$U20)=BB$2,$V20+BB19,NA())))</f>
        <v>#N/A</v>
      </c>
      <c r="BC20" s="57" t="e">
        <f>IF(AND(ISNUMBER($U20),COUNT($U$4:$U20)=BC$2),$G20,IF($H20="Hold",BC19,IF(COUNT($U$4:$U20)=BC$2,$V20+BC19,NA())))</f>
        <v>#N/A</v>
      </c>
      <c r="BD20" s="57" t="e">
        <f>IF(AND(ISNUMBER($U20),COUNT($U$4:$U20)=BD$2),$G20,IF($H20="Hold",BD19,IF(COUNT($U$4:$U20)=BD$2,$V20+BD19,NA())))</f>
        <v>#N/A</v>
      </c>
      <c r="BE20" s="57" t="e">
        <f>IF(AND(ISNUMBER($U20),COUNT($U$4:$U20)=BE$2),$G20,IF($H20="Hold",BE19,IF(COUNT($U$4:$U20)=BE$2,$V20+BE19,NA())))</f>
        <v>#N/A</v>
      </c>
      <c r="BF20" s="57" t="e">
        <f>IF(AND(ISNUMBER($U20),COUNT($U$4:$U20)=BF$2),$G20,IF($H20="Hold",BF19,IF(COUNT($U$4:$U20)=BF$2,$V20+BF19,NA())))</f>
        <v>#N/A</v>
      </c>
      <c r="BG20" s="57" t="e">
        <f>IF(AND(ISNUMBER($U20),COUNT($U$4:$U20)=BG$2),$G20,IF($H20="Hold",BG19,IF(COUNT($U$4:$U20)=BG$2,$V20+BG19,NA())))</f>
        <v>#N/A</v>
      </c>
      <c r="BH20" s="55" t="e">
        <f>IF(AND(COUNT($U$4:$U20)=BH$2,$H20="Hold"),"Hold",NA())</f>
        <v>#N/A</v>
      </c>
      <c r="BI20" s="55" t="e">
        <f>IF(AND(COUNT($U$4:$U20)=BI$2,$H20="Hold"),"Hold",NA())</f>
        <v>#N/A</v>
      </c>
      <c r="BJ20" s="55" t="e">
        <f>IF(AND(COUNT($U$4:$U20)=BJ$2,$H20="Hold"),"Hold",NA())</f>
        <v>#N/A</v>
      </c>
      <c r="BK20" s="55" t="e">
        <f>IF(AND(COUNT($U$4:$U20)=BK$2,$H20="Hold"),"Hold",NA())</f>
        <v>#N/A</v>
      </c>
      <c r="BL20" s="55" t="e">
        <f>IF(AND(COUNT($U$4:$U20)=BL$2,$H20="Hold"),"Hold",NA())</f>
        <v>#N/A</v>
      </c>
      <c r="BM20" s="55" t="e">
        <f>IF(AND(COUNT($U$4:$U20)=BM$2,$H20="Hold"),"Hold",NA())</f>
        <v>#N/A</v>
      </c>
      <c r="BN20" s="55" t="e">
        <f>IF(AND(COUNT($U$4:$U20)=BN$2,$H20="Hold"),"Hold",NA())</f>
        <v>#N/A</v>
      </c>
      <c r="BO20" s="55" t="e">
        <f>IF(AND(COUNT($U$4:$U20)=BO$2,$H20="Hold"),"Hold",NA())</f>
        <v>#N/A</v>
      </c>
      <c r="BP20" s="55" t="e">
        <f>IF(AND(COUNT($U$4:$U20)=BP$2,$H20="Hold"),"Hold",NA())</f>
        <v>#N/A</v>
      </c>
      <c r="BQ20" s="55" t="e">
        <f>IF(AND(COUNT($U$4:$U20)=BQ$2,$H20="Hold"),"Hold",NA())</f>
        <v>#N/A</v>
      </c>
      <c r="BR20" s="55" t="e">
        <f>IF(AND(COUNT($U$4:$U20)=BR$2,$H20="Hold"),"Hold",NA())</f>
        <v>#N/A</v>
      </c>
      <c r="BS20" s="55" t="e">
        <f>IF(AND(COUNT($U$4:$U20)=BS$2,$H20="Hold"),"Hold",NA())</f>
        <v>#N/A</v>
      </c>
    </row>
    <row r="21" spans="1:71" s="96" customFormat="1" ht="18.75" customHeight="1" x14ac:dyDescent="0.25">
      <c r="B21" s="23"/>
      <c r="C21" s="95"/>
      <c r="D21" s="9">
        <f t="shared" si="2"/>
        <v>34</v>
      </c>
      <c r="E21" s="10">
        <f t="shared" si="3"/>
        <v>42828</v>
      </c>
      <c r="F21" s="5" t="str">
        <f>IFERROR(IF(COUNT(G$4:G21)=0,"",IF(H21="Hold",F20,IF(ISNUMBER(U21),G21,F20+V21))),"")</f>
        <v/>
      </c>
      <c r="G21" s="13"/>
      <c r="H21" s="27"/>
      <c r="I21" s="17"/>
      <c r="J21" s="93"/>
      <c r="K21" s="34"/>
      <c r="L21" s="25" t="s">
        <v>67</v>
      </c>
      <c r="M21" s="133" t="s">
        <v>79</v>
      </c>
      <c r="N21" s="97">
        <v>6.6</v>
      </c>
      <c r="O21" s="75"/>
      <c r="P21" s="37"/>
      <c r="R21" s="46">
        <v>18</v>
      </c>
      <c r="S21" s="47" t="e">
        <f t="shared" si="0"/>
        <v>#N/A</v>
      </c>
      <c r="T21" s="47"/>
      <c r="U21" s="52" t="str">
        <f>IF(H21="30 Mins",$N$19,IF(H21="45 Mins",$N$20,IF(H21="60 Mins",$N$21,IF(H21="Alt 1",$N$22,IF(H21="Alt 2",$N$23,IF(H21="Alt 3",$N$24,IF(H21="Alt 4",$N$25,IF(H21="Alt 5",#REF!,IF(H21="Change",V20,"")))))))))</f>
        <v/>
      </c>
      <c r="V21" s="53" t="e">
        <f>IF(COUNT(U$4:U21)=0,NA(),IF(ISNUMBER(U21),U21,V20))</f>
        <v>#N/A</v>
      </c>
      <c r="W21" s="48" t="e">
        <f t="shared" si="1"/>
        <v>#N/A</v>
      </c>
      <c r="X21" s="72" t="str">
        <f>IF(AND(ISNUMBER($S21),COUNT($U$4:$U21)=X$2),$S21,"")</f>
        <v/>
      </c>
      <c r="Y21" s="72" t="str">
        <f>IF(AND(ISNUMBER($S21),COUNT($U$4:$U21)=Y$2),$S21,"")</f>
        <v/>
      </c>
      <c r="Z21" s="72" t="str">
        <f>IF(AND(ISNUMBER($S21),COUNT($U$4:$U21)=Z$2),$S21,"")</f>
        <v/>
      </c>
      <c r="AA21" s="72" t="str">
        <f>IF(AND(ISNUMBER($S21),COUNT($U$4:$U21)=AA$2),$S21,"")</f>
        <v/>
      </c>
      <c r="AB21" s="72" t="str">
        <f>IF(AND(ISNUMBER($S21),COUNT($U$4:$U21)=AB$2),$S21,"")</f>
        <v/>
      </c>
      <c r="AC21" s="72" t="str">
        <f>IF(AND(ISNUMBER($S21),COUNT($U$4:$U21)=AC$2),$S21,"")</f>
        <v/>
      </c>
      <c r="AD21" s="72" t="str">
        <f>IF(AND(ISNUMBER($S21),COUNT($U$4:$U21)=AD$2),$S21,"")</f>
        <v/>
      </c>
      <c r="AE21" s="72" t="str">
        <f>IF(AND(ISNUMBER($S21),COUNT($U$4:$U21)=AE$2),$S21,"")</f>
        <v/>
      </c>
      <c r="AF21" s="72" t="str">
        <f>IF(AND(ISNUMBER($S21),COUNT($U$4:$U21)=AF$2),$S21,"")</f>
        <v/>
      </c>
      <c r="AG21" s="72" t="str">
        <f>IF(AND(ISNUMBER($S21),COUNT($U$4:$U21)=AG$2),$S21,"")</f>
        <v/>
      </c>
      <c r="AH21" s="72" t="str">
        <f>IF(AND(ISNUMBER($S21),COUNT($U$4:$U21)=AH$2),$S21,"")</f>
        <v/>
      </c>
      <c r="AI21" s="72" t="str">
        <f>IF(AND(ISNUMBER($S21),COUNT($U$4:$U21)=AI$2),$S21,"")</f>
        <v/>
      </c>
      <c r="AJ21" s="51" t="e">
        <f>IFERROR(IF(COUNT($U$4:$U21)&lt;&gt;AJ$2,NA(),SLOPE(X$4:X$26,$R$4:$R$26)*($R21-COUNTIF(BH$4:BH21,"Hold"))+INTERCEPT(X$4:X$26,$R$4:$R$26)),NA())</f>
        <v>#N/A</v>
      </c>
      <c r="AK21" s="51" t="e">
        <f>IFERROR(IF(COUNT($U$4:$U21)&lt;&gt;AK$2,NA(),SLOPE(Y$4:Y$26,$R$4:$R$26)*($R21-COUNTIF(BI$4:BI21,"Hold"))+INTERCEPT(Y$4:Y$26,$R$4:$R$26)),NA())</f>
        <v>#N/A</v>
      </c>
      <c r="AL21" s="51" t="e">
        <f>IFERROR(IF(COUNT($U$4:$U21)&lt;&gt;AL$2,NA(),SLOPE(Z$4:Z$26,$R$4:$R$26)*($R21-COUNTIF(BJ$4:BJ21,"Hold"))+INTERCEPT(Z$4:Z$26,$R$4:$R$26)),NA())</f>
        <v>#N/A</v>
      </c>
      <c r="AM21" s="51" t="e">
        <f>IFERROR(IF(COUNT($U$4:$U21)&lt;&gt;AM$2,NA(),SLOPE(AA$4:AA$26,$R$4:$R$26)*($R21-COUNTIF(BK$4:BK21,"Hold"))+INTERCEPT(AA$4:AA$26,$R$4:$R$26)),NA())</f>
        <v>#N/A</v>
      </c>
      <c r="AN21" s="51" t="e">
        <f>IFERROR(IF(COUNT($U$4:$U21)&lt;&gt;AN$2,NA(),SLOPE(AB$4:AB$26,$R$4:$R$26)*($R21-COUNTIF(BL$4:BL21,"Hold"))+INTERCEPT(AB$4:AB$26,$R$4:$R$26)),NA())</f>
        <v>#N/A</v>
      </c>
      <c r="AO21" s="51" t="e">
        <f>IFERROR(IF(COUNT($U$4:$U21)&lt;&gt;AO$2,NA(),SLOPE(AC$4:AC$26,$R$4:$R$26)*($R21-COUNTIF(BM$4:BM21,"Hold"))+INTERCEPT(AC$4:AC$26,$R$4:$R$26)),NA())</f>
        <v>#N/A</v>
      </c>
      <c r="AP21" s="51" t="e">
        <f>IFERROR(IF(COUNT($U$4:$U21)&lt;&gt;AP$2,NA(),SLOPE(AD$4:AD$26,$R$4:$R$26)*($R21-COUNTIF(BN$4:BN21,"Hold"))+INTERCEPT(AD$4:AD$26,$R$4:$R$26)),NA())</f>
        <v>#N/A</v>
      </c>
      <c r="AQ21" s="51" t="e">
        <f>IFERROR(IF(COUNT($U$4:$U21)&lt;&gt;AQ$2,NA(),SLOPE(AE$4:AE$26,$R$4:$R$26)*($R21-COUNTIF(BO$4:BO21,"Hold"))+INTERCEPT(AE$4:AE$26,$R$4:$R$26)),NA())</f>
        <v>#N/A</v>
      </c>
      <c r="AR21" s="51" t="e">
        <f>IFERROR(IF(COUNT($U$4:$U21)&lt;&gt;AR$2,NA(),SLOPE(AF$4:AF$26,$R$4:$R$26)*($R21-COUNTIF(BP$4:BP21,"Hold"))+INTERCEPT(AF$4:AF$26,$R$4:$R$26)),NA())</f>
        <v>#N/A</v>
      </c>
      <c r="AS21" s="51" t="e">
        <f>IFERROR(IF(COUNT($U$4:$U21)&lt;&gt;AS$2,NA(),SLOPE(AG$4:AG$26,$R$4:$R$26)*($R21-COUNTIF(BQ$4:BQ21,"Hold"))+INTERCEPT(AG$4:AG$26,$R$4:$R$26)),NA())</f>
        <v>#N/A</v>
      </c>
      <c r="AT21" s="51" t="e">
        <f>IFERROR(IF(COUNT($U$4:$U21)&lt;&gt;AT$2,NA(),SLOPE(AH$4:AH$26,$R$4:$R$26)*($R21-COUNTIF(BR$4:BR21,"Hold"))+INTERCEPT(AH$4:AH$26,$R$4:$R$26)),NA())</f>
        <v>#N/A</v>
      </c>
      <c r="AU21" s="51" t="e">
        <f>IFERROR(IF(COUNT($U$4:$U21)&lt;&gt;AU$2,NA(),SLOPE(AI$4:AI$26,$R$4:$R$26)*($R21-COUNTIF(BS$4:BS21,"Hold"))+INTERCEPT(AI$4:AI$26,$R$4:$R$26)),NA())</f>
        <v>#N/A</v>
      </c>
      <c r="AV21" s="57" t="e">
        <f>IF(AND(ISNUMBER($U21),COUNT($U$4:$U21)=AV$2),$G21,IF($H21="Hold",AV20,IF(COUNT($U$4:$U21)=AV$2,$V21+AV20,NA())))</f>
        <v>#N/A</v>
      </c>
      <c r="AW21" s="57" t="e">
        <f>IF(AND(ISNUMBER($U21),COUNT($U$4:$U21)=AW$2),$G21,IF($H21="Hold",AW20,IF(COUNT($U$4:$U21)=AW$2,$V21+AW20,NA())))</f>
        <v>#N/A</v>
      </c>
      <c r="AX21" s="57" t="e">
        <f>IF(AND(ISNUMBER($U21),COUNT($U$4:$U21)=AX$2),$G21,IF($H21="Hold",AX20,IF(COUNT($U$4:$U21)=AX$2,$V21+AX20,NA())))</f>
        <v>#N/A</v>
      </c>
      <c r="AY21" s="57" t="e">
        <f>IF(AND(ISNUMBER($U21),COUNT($U$4:$U21)=AY$2),$G21,IF($H21="Hold",AY20,IF(COUNT($U$4:$U21)=AY$2,$V21+AY20,NA())))</f>
        <v>#N/A</v>
      </c>
      <c r="AZ21" s="57" t="e">
        <f>IF(AND(ISNUMBER($U21),COUNT($U$4:$U21)=AZ$2),$G21,IF($H21="Hold",AZ20,IF(COUNT($U$4:$U21)=AZ$2,$V21+AZ20,NA())))</f>
        <v>#N/A</v>
      </c>
      <c r="BA21" s="57" t="e">
        <f>IF(AND(ISNUMBER($U21),COUNT($U$4:$U21)=BA$2),$G21,IF($H21="Hold",BA20,IF(COUNT($U$4:$U21)=BA$2,$V21+BA20,NA())))</f>
        <v>#N/A</v>
      </c>
      <c r="BB21" s="57" t="e">
        <f>IF(AND(ISNUMBER($U21),COUNT($U$4:$U21)=BB$2),$G21,IF($H21="Hold",BB20,IF(COUNT($U$4:$U21)=BB$2,$V21+BB20,NA())))</f>
        <v>#N/A</v>
      </c>
      <c r="BC21" s="57" t="e">
        <f>IF(AND(ISNUMBER($U21),COUNT($U$4:$U21)=BC$2),$G21,IF($H21="Hold",BC20,IF(COUNT($U$4:$U21)=BC$2,$V21+BC20,NA())))</f>
        <v>#N/A</v>
      </c>
      <c r="BD21" s="57" t="e">
        <f>IF(AND(ISNUMBER($U21),COUNT($U$4:$U21)=BD$2),$G21,IF($H21="Hold",BD20,IF(COUNT($U$4:$U21)=BD$2,$V21+BD20,NA())))</f>
        <v>#N/A</v>
      </c>
      <c r="BE21" s="57" t="e">
        <f>IF(AND(ISNUMBER($U21),COUNT($U$4:$U21)=BE$2),$G21,IF($H21="Hold",BE20,IF(COUNT($U$4:$U21)=BE$2,$V21+BE20,NA())))</f>
        <v>#N/A</v>
      </c>
      <c r="BF21" s="57" t="e">
        <f>IF(AND(ISNUMBER($U21),COUNT($U$4:$U21)=BF$2),$G21,IF($H21="Hold",BF20,IF(COUNT($U$4:$U21)=BF$2,$V21+BF20,NA())))</f>
        <v>#N/A</v>
      </c>
      <c r="BG21" s="57" t="e">
        <f>IF(AND(ISNUMBER($U21),COUNT($U$4:$U21)=BG$2),$G21,IF($H21="Hold",BG20,IF(COUNT($U$4:$U21)=BG$2,$V21+BG20,NA())))</f>
        <v>#N/A</v>
      </c>
      <c r="BH21" s="55" t="e">
        <f>IF(AND(COUNT($U$4:$U21)=BH$2,$H21="Hold"),"Hold",NA())</f>
        <v>#N/A</v>
      </c>
      <c r="BI21" s="55" t="e">
        <f>IF(AND(COUNT($U$4:$U21)=BI$2,$H21="Hold"),"Hold",NA())</f>
        <v>#N/A</v>
      </c>
      <c r="BJ21" s="55" t="e">
        <f>IF(AND(COUNT($U$4:$U21)=BJ$2,$H21="Hold"),"Hold",NA())</f>
        <v>#N/A</v>
      </c>
      <c r="BK21" s="55" t="e">
        <f>IF(AND(COUNT($U$4:$U21)=BK$2,$H21="Hold"),"Hold",NA())</f>
        <v>#N/A</v>
      </c>
      <c r="BL21" s="55" t="e">
        <f>IF(AND(COUNT($U$4:$U21)=BL$2,$H21="Hold"),"Hold",NA())</f>
        <v>#N/A</v>
      </c>
      <c r="BM21" s="55" t="e">
        <f>IF(AND(COUNT($U$4:$U21)=BM$2,$H21="Hold"),"Hold",NA())</f>
        <v>#N/A</v>
      </c>
      <c r="BN21" s="55" t="e">
        <f>IF(AND(COUNT($U$4:$U21)=BN$2,$H21="Hold"),"Hold",NA())</f>
        <v>#N/A</v>
      </c>
      <c r="BO21" s="55" t="e">
        <f>IF(AND(COUNT($U$4:$U21)=BO$2,$H21="Hold"),"Hold",NA())</f>
        <v>#N/A</v>
      </c>
      <c r="BP21" s="55" t="e">
        <f>IF(AND(COUNT($U$4:$U21)=BP$2,$H21="Hold"),"Hold",NA())</f>
        <v>#N/A</v>
      </c>
      <c r="BQ21" s="55" t="e">
        <f>IF(AND(COUNT($U$4:$U21)=BQ$2,$H21="Hold"),"Hold",NA())</f>
        <v>#N/A</v>
      </c>
      <c r="BR21" s="55" t="e">
        <f>IF(AND(COUNT($U$4:$U21)=BR$2,$H21="Hold"),"Hold",NA())</f>
        <v>#N/A</v>
      </c>
      <c r="BS21" s="55" t="e">
        <f>IF(AND(COUNT($U$4:$U21)=BS$2,$H21="Hold"),"Hold",NA())</f>
        <v>#N/A</v>
      </c>
    </row>
    <row r="22" spans="1:71" s="96" customFormat="1" ht="18.75" customHeight="1" thickBot="1" x14ac:dyDescent="0.3">
      <c r="B22" s="23"/>
      <c r="C22" s="95"/>
      <c r="D22" s="9">
        <f t="shared" si="2"/>
        <v>36</v>
      </c>
      <c r="E22" s="10">
        <f t="shared" si="3"/>
        <v>42842</v>
      </c>
      <c r="F22" s="5" t="str">
        <f>IFERROR(IF(COUNT(G$4:G22)=0,"",IF(H22="Hold",F21,IF(ISNUMBER(U22),G22,F21+V22))),"")</f>
        <v/>
      </c>
      <c r="G22" s="13"/>
      <c r="H22" s="27"/>
      <c r="I22" s="17"/>
      <c r="J22" s="93"/>
      <c r="K22" s="34"/>
      <c r="L22" s="123" t="s">
        <v>80</v>
      </c>
      <c r="M22" s="128" t="s">
        <v>79</v>
      </c>
      <c r="N22" s="77"/>
      <c r="O22" s="153" t="str">
        <f>IF(AND(COUNTIF($H$4:$H$26,"Alt 1")&gt;0,ISBLANK(N22)),"← RoI* Needed","")</f>
        <v/>
      </c>
      <c r="P22" s="154"/>
      <c r="R22" s="46">
        <v>19</v>
      </c>
      <c r="S22" s="47" t="e">
        <f t="shared" si="0"/>
        <v>#N/A</v>
      </c>
      <c r="T22" s="47"/>
      <c r="U22" s="52" t="str">
        <f>IF(H22="30 Mins",$N$19,IF(H22="45 Mins",$N$20,IF(H22="60 Mins",$N$21,IF(H22="Alt 1",$N$22,IF(H22="Alt 2",$N$23,IF(H22="Alt 3",$N$24,IF(H22="Alt 4",$N$25,IF(H22="Alt 5",#REF!,IF(H22="Change",V21,"")))))))))</f>
        <v/>
      </c>
      <c r="V22" s="53" t="e">
        <f>IF(COUNT(U$4:U22)=0,NA(),IF(ISNUMBER(U22),U22,V21))</f>
        <v>#N/A</v>
      </c>
      <c r="W22" s="48" t="e">
        <f t="shared" si="1"/>
        <v>#N/A</v>
      </c>
      <c r="X22" s="72" t="str">
        <f>IF(AND(ISNUMBER($S22),COUNT($U$4:$U22)=X$2),$S22,"")</f>
        <v/>
      </c>
      <c r="Y22" s="72" t="str">
        <f>IF(AND(ISNUMBER($S22),COUNT($U$4:$U22)=Y$2),$S22,"")</f>
        <v/>
      </c>
      <c r="Z22" s="72" t="str">
        <f>IF(AND(ISNUMBER($S22),COUNT($U$4:$U22)=Z$2),$S22,"")</f>
        <v/>
      </c>
      <c r="AA22" s="72" t="str">
        <f>IF(AND(ISNUMBER($S22),COUNT($U$4:$U22)=AA$2),$S22,"")</f>
        <v/>
      </c>
      <c r="AB22" s="72" t="str">
        <f>IF(AND(ISNUMBER($S22),COUNT($U$4:$U22)=AB$2),$S22,"")</f>
        <v/>
      </c>
      <c r="AC22" s="72" t="str">
        <f>IF(AND(ISNUMBER($S22),COUNT($U$4:$U22)=AC$2),$S22,"")</f>
        <v/>
      </c>
      <c r="AD22" s="72" t="str">
        <f>IF(AND(ISNUMBER($S22),COUNT($U$4:$U22)=AD$2),$S22,"")</f>
        <v/>
      </c>
      <c r="AE22" s="72" t="str">
        <f>IF(AND(ISNUMBER($S22),COUNT($U$4:$U22)=AE$2),$S22,"")</f>
        <v/>
      </c>
      <c r="AF22" s="72" t="str">
        <f>IF(AND(ISNUMBER($S22),COUNT($U$4:$U22)=AF$2),$S22,"")</f>
        <v/>
      </c>
      <c r="AG22" s="72" t="str">
        <f>IF(AND(ISNUMBER($S22),COUNT($U$4:$U22)=AG$2),$S22,"")</f>
        <v/>
      </c>
      <c r="AH22" s="72" t="str">
        <f>IF(AND(ISNUMBER($S22),COUNT($U$4:$U22)=AH$2),$S22,"")</f>
        <v/>
      </c>
      <c r="AI22" s="72" t="str">
        <f>IF(AND(ISNUMBER($S22),COUNT($U$4:$U22)=AI$2),$S22,"")</f>
        <v/>
      </c>
      <c r="AJ22" s="51" t="e">
        <f>IFERROR(IF(COUNT($U$4:$U22)&lt;&gt;AJ$2,NA(),SLOPE(X$4:X$26,$R$4:$R$26)*($R22-COUNTIF(BH$4:BH22,"Hold"))+INTERCEPT(X$4:X$26,$R$4:$R$26)),NA())</f>
        <v>#N/A</v>
      </c>
      <c r="AK22" s="51" t="e">
        <f>IFERROR(IF(COUNT($U$4:$U22)&lt;&gt;AK$2,NA(),SLOPE(Y$4:Y$26,$R$4:$R$26)*($R22-COUNTIF(BI$4:BI22,"Hold"))+INTERCEPT(Y$4:Y$26,$R$4:$R$26)),NA())</f>
        <v>#N/A</v>
      </c>
      <c r="AL22" s="51" t="e">
        <f>IFERROR(IF(COUNT($U$4:$U22)&lt;&gt;AL$2,NA(),SLOPE(Z$4:Z$26,$R$4:$R$26)*($R22-COUNTIF(BJ$4:BJ22,"Hold"))+INTERCEPT(Z$4:Z$26,$R$4:$R$26)),NA())</f>
        <v>#N/A</v>
      </c>
      <c r="AM22" s="51" t="e">
        <f>IFERROR(IF(COUNT($U$4:$U22)&lt;&gt;AM$2,NA(),SLOPE(AA$4:AA$26,$R$4:$R$26)*($R22-COUNTIF(BK$4:BK22,"Hold"))+INTERCEPT(AA$4:AA$26,$R$4:$R$26)),NA())</f>
        <v>#N/A</v>
      </c>
      <c r="AN22" s="51" t="e">
        <f>IFERROR(IF(COUNT($U$4:$U22)&lt;&gt;AN$2,NA(),SLOPE(AB$4:AB$26,$R$4:$R$26)*($R22-COUNTIF(BL$4:BL22,"Hold"))+INTERCEPT(AB$4:AB$26,$R$4:$R$26)),NA())</f>
        <v>#N/A</v>
      </c>
      <c r="AO22" s="51" t="e">
        <f>IFERROR(IF(COUNT($U$4:$U22)&lt;&gt;AO$2,NA(),SLOPE(AC$4:AC$26,$R$4:$R$26)*($R22-COUNTIF(BM$4:BM22,"Hold"))+INTERCEPT(AC$4:AC$26,$R$4:$R$26)),NA())</f>
        <v>#N/A</v>
      </c>
      <c r="AP22" s="51" t="e">
        <f>IFERROR(IF(COUNT($U$4:$U22)&lt;&gt;AP$2,NA(),SLOPE(AD$4:AD$26,$R$4:$R$26)*($R22-COUNTIF(BN$4:BN22,"Hold"))+INTERCEPT(AD$4:AD$26,$R$4:$R$26)),NA())</f>
        <v>#N/A</v>
      </c>
      <c r="AQ22" s="51" t="e">
        <f>IFERROR(IF(COUNT($U$4:$U22)&lt;&gt;AQ$2,NA(),SLOPE(AE$4:AE$26,$R$4:$R$26)*($R22-COUNTIF(BO$4:BO22,"Hold"))+INTERCEPT(AE$4:AE$26,$R$4:$R$26)),NA())</f>
        <v>#N/A</v>
      </c>
      <c r="AR22" s="51" t="e">
        <f>IFERROR(IF(COUNT($U$4:$U22)&lt;&gt;AR$2,NA(),SLOPE(AF$4:AF$26,$R$4:$R$26)*($R22-COUNTIF(BP$4:BP22,"Hold"))+INTERCEPT(AF$4:AF$26,$R$4:$R$26)),NA())</f>
        <v>#N/A</v>
      </c>
      <c r="AS22" s="51" t="e">
        <f>IFERROR(IF(COUNT($U$4:$U22)&lt;&gt;AS$2,NA(),SLOPE(AG$4:AG$26,$R$4:$R$26)*($R22-COUNTIF(BQ$4:BQ22,"Hold"))+INTERCEPT(AG$4:AG$26,$R$4:$R$26)),NA())</f>
        <v>#N/A</v>
      </c>
      <c r="AT22" s="51" t="e">
        <f>IFERROR(IF(COUNT($U$4:$U22)&lt;&gt;AT$2,NA(),SLOPE(AH$4:AH$26,$R$4:$R$26)*($R22-COUNTIF(BR$4:BR22,"Hold"))+INTERCEPT(AH$4:AH$26,$R$4:$R$26)),NA())</f>
        <v>#N/A</v>
      </c>
      <c r="AU22" s="51" t="e">
        <f>IFERROR(IF(COUNT($U$4:$U22)&lt;&gt;AU$2,NA(),SLOPE(AI$4:AI$26,$R$4:$R$26)*($R22-COUNTIF(BS$4:BS22,"Hold"))+INTERCEPT(AI$4:AI$26,$R$4:$R$26)),NA())</f>
        <v>#N/A</v>
      </c>
      <c r="AV22" s="57" t="e">
        <f>IF(AND(ISNUMBER($U22),COUNT($U$4:$U22)=AV$2),$G22,IF($H22="Hold",AV21,IF(COUNT($U$4:$U22)=AV$2,$V22+AV21,NA())))</f>
        <v>#N/A</v>
      </c>
      <c r="AW22" s="57" t="e">
        <f>IF(AND(ISNUMBER($U22),COUNT($U$4:$U22)=AW$2),$G22,IF($H22="Hold",AW21,IF(COUNT($U$4:$U22)=AW$2,$V22+AW21,NA())))</f>
        <v>#N/A</v>
      </c>
      <c r="AX22" s="57" t="e">
        <f>IF(AND(ISNUMBER($U22),COUNT($U$4:$U22)=AX$2),$G22,IF($H22="Hold",AX21,IF(COUNT($U$4:$U22)=AX$2,$V22+AX21,NA())))</f>
        <v>#N/A</v>
      </c>
      <c r="AY22" s="57" t="e">
        <f>IF(AND(ISNUMBER($U22),COUNT($U$4:$U22)=AY$2),$G22,IF($H22="Hold",AY21,IF(COUNT($U$4:$U22)=AY$2,$V22+AY21,NA())))</f>
        <v>#N/A</v>
      </c>
      <c r="AZ22" s="57" t="e">
        <f>IF(AND(ISNUMBER($U22),COUNT($U$4:$U22)=AZ$2),$G22,IF($H22="Hold",AZ21,IF(COUNT($U$4:$U22)=AZ$2,$V22+AZ21,NA())))</f>
        <v>#N/A</v>
      </c>
      <c r="BA22" s="57" t="e">
        <f>IF(AND(ISNUMBER($U22),COUNT($U$4:$U22)=BA$2),$G22,IF($H22="Hold",BA21,IF(COUNT($U$4:$U22)=BA$2,$V22+BA21,NA())))</f>
        <v>#N/A</v>
      </c>
      <c r="BB22" s="57" t="e">
        <f>IF(AND(ISNUMBER($U22),COUNT($U$4:$U22)=BB$2),$G22,IF($H22="Hold",BB21,IF(COUNT($U$4:$U22)=BB$2,$V22+BB21,NA())))</f>
        <v>#N/A</v>
      </c>
      <c r="BC22" s="57" t="e">
        <f>IF(AND(ISNUMBER($U22),COUNT($U$4:$U22)=BC$2),$G22,IF($H22="Hold",BC21,IF(COUNT($U$4:$U22)=BC$2,$V22+BC21,NA())))</f>
        <v>#N/A</v>
      </c>
      <c r="BD22" s="57" t="e">
        <f>IF(AND(ISNUMBER($U22),COUNT($U$4:$U22)=BD$2),$G22,IF($H22="Hold",BD21,IF(COUNT($U$4:$U22)=BD$2,$V22+BD21,NA())))</f>
        <v>#N/A</v>
      </c>
      <c r="BE22" s="57" t="e">
        <f>IF(AND(ISNUMBER($U22),COUNT($U$4:$U22)=BE$2),$G22,IF($H22="Hold",BE21,IF(COUNT($U$4:$U22)=BE$2,$V22+BE21,NA())))</f>
        <v>#N/A</v>
      </c>
      <c r="BF22" s="57" t="e">
        <f>IF(AND(ISNUMBER($U22),COUNT($U$4:$U22)=BF$2),$G22,IF($H22="Hold",BF21,IF(COUNT($U$4:$U22)=BF$2,$V22+BF21,NA())))</f>
        <v>#N/A</v>
      </c>
      <c r="BG22" s="57" t="e">
        <f>IF(AND(ISNUMBER($U22),COUNT($U$4:$U22)=BG$2),$G22,IF($H22="Hold",BG21,IF(COUNT($U$4:$U22)=BG$2,$V22+BG21,NA())))</f>
        <v>#N/A</v>
      </c>
      <c r="BH22" s="55" t="e">
        <f>IF(AND(COUNT($U$4:$U22)=BH$2,$H22="Hold"),"Hold",NA())</f>
        <v>#N/A</v>
      </c>
      <c r="BI22" s="55" t="e">
        <f>IF(AND(COUNT($U$4:$U22)=BI$2,$H22="Hold"),"Hold",NA())</f>
        <v>#N/A</v>
      </c>
      <c r="BJ22" s="55" t="e">
        <f>IF(AND(COUNT($U$4:$U22)=BJ$2,$H22="Hold"),"Hold",NA())</f>
        <v>#N/A</v>
      </c>
      <c r="BK22" s="55" t="e">
        <f>IF(AND(COUNT($U$4:$U22)=BK$2,$H22="Hold"),"Hold",NA())</f>
        <v>#N/A</v>
      </c>
      <c r="BL22" s="55" t="e">
        <f>IF(AND(COUNT($U$4:$U22)=BL$2,$H22="Hold"),"Hold",NA())</f>
        <v>#N/A</v>
      </c>
      <c r="BM22" s="55" t="e">
        <f>IF(AND(COUNT($U$4:$U22)=BM$2,$H22="Hold"),"Hold",NA())</f>
        <v>#N/A</v>
      </c>
      <c r="BN22" s="55" t="e">
        <f>IF(AND(COUNT($U$4:$U22)=BN$2,$H22="Hold"),"Hold",NA())</f>
        <v>#N/A</v>
      </c>
      <c r="BO22" s="55" t="e">
        <f>IF(AND(COUNT($U$4:$U22)=BO$2,$H22="Hold"),"Hold",NA())</f>
        <v>#N/A</v>
      </c>
      <c r="BP22" s="55" t="e">
        <f>IF(AND(COUNT($U$4:$U22)=BP$2,$H22="Hold"),"Hold",NA())</f>
        <v>#N/A</v>
      </c>
      <c r="BQ22" s="55" t="e">
        <f>IF(AND(COUNT($U$4:$U22)=BQ$2,$H22="Hold"),"Hold",NA())</f>
        <v>#N/A</v>
      </c>
      <c r="BR22" s="55" t="e">
        <f>IF(AND(COUNT($U$4:$U22)=BR$2,$H22="Hold"),"Hold",NA())</f>
        <v>#N/A</v>
      </c>
      <c r="BS22" s="55" t="e">
        <f>IF(AND(COUNT($U$4:$U22)=BS$2,$H22="Hold"),"Hold",NA())</f>
        <v>#N/A</v>
      </c>
    </row>
    <row r="23" spans="1:71" s="96" customFormat="1" ht="18.75" customHeight="1" thickTop="1" x14ac:dyDescent="0.25">
      <c r="B23" s="23"/>
      <c r="C23" s="95"/>
      <c r="D23" s="9">
        <f t="shared" si="2"/>
        <v>38</v>
      </c>
      <c r="E23" s="10">
        <f t="shared" si="3"/>
        <v>42856</v>
      </c>
      <c r="F23" s="5" t="str">
        <f>IFERROR(IF(COUNT(G$4:G23)=0,"",IF(H23="Hold",F22,IF(ISNUMBER(U23),G23,F22+V23))),"")</f>
        <v/>
      </c>
      <c r="G23" s="13"/>
      <c r="H23" s="27"/>
      <c r="I23" s="17"/>
      <c r="J23" s="93"/>
      <c r="K23" s="34"/>
      <c r="L23" s="123" t="s">
        <v>81</v>
      </c>
      <c r="M23" s="128" t="s">
        <v>79</v>
      </c>
      <c r="N23" s="78"/>
      <c r="O23" s="153" t="str">
        <f>IF(AND(COUNTIF($H$4:$H$26,"Alt 2")&gt;0,ISBLANK(N23)),"← RoI* Needed","")</f>
        <v/>
      </c>
      <c r="P23" s="154"/>
      <c r="R23" s="46">
        <v>20</v>
      </c>
      <c r="S23" s="47" t="e">
        <f t="shared" si="0"/>
        <v>#N/A</v>
      </c>
      <c r="T23" s="47"/>
      <c r="U23" s="52" t="str">
        <f>IF(H23="30 Mins",$N$19,IF(H23="45 Mins",$N$20,IF(H23="60 Mins",$N$21,IF(H23="Alt 1",$N$22,IF(H23="Alt 2",$N$23,IF(H23="Alt 3",$N$24,IF(H23="Alt 4",$N$25,IF(H23="Alt 5",#REF!,IF(H23="Change",V22,"")))))))))</f>
        <v/>
      </c>
      <c r="V23" s="53" t="e">
        <f>IF(COUNT(U$4:U23)=0,NA(),IF(ISNUMBER(U23),U23,V22))</f>
        <v>#N/A</v>
      </c>
      <c r="W23" s="48" t="e">
        <f t="shared" si="1"/>
        <v>#N/A</v>
      </c>
      <c r="X23" s="72" t="str">
        <f>IF(AND(ISNUMBER($S23),COUNT($U$4:$U23)=X$2),$S23,"")</f>
        <v/>
      </c>
      <c r="Y23" s="72" t="str">
        <f>IF(AND(ISNUMBER($S23),COUNT($U$4:$U23)=Y$2),$S23,"")</f>
        <v/>
      </c>
      <c r="Z23" s="72" t="str">
        <f>IF(AND(ISNUMBER($S23),COUNT($U$4:$U23)=Z$2),$S23,"")</f>
        <v/>
      </c>
      <c r="AA23" s="72" t="str">
        <f>IF(AND(ISNUMBER($S23),COUNT($U$4:$U23)=AA$2),$S23,"")</f>
        <v/>
      </c>
      <c r="AB23" s="72" t="str">
        <f>IF(AND(ISNUMBER($S23),COUNT($U$4:$U23)=AB$2),$S23,"")</f>
        <v/>
      </c>
      <c r="AC23" s="72" t="str">
        <f>IF(AND(ISNUMBER($S23),COUNT($U$4:$U23)=AC$2),$S23,"")</f>
        <v/>
      </c>
      <c r="AD23" s="72" t="str">
        <f>IF(AND(ISNUMBER($S23),COUNT($U$4:$U23)=AD$2),$S23,"")</f>
        <v/>
      </c>
      <c r="AE23" s="72" t="str">
        <f>IF(AND(ISNUMBER($S23),COUNT($U$4:$U23)=AE$2),$S23,"")</f>
        <v/>
      </c>
      <c r="AF23" s="72" t="str">
        <f>IF(AND(ISNUMBER($S23),COUNT($U$4:$U23)=AF$2),$S23,"")</f>
        <v/>
      </c>
      <c r="AG23" s="72" t="str">
        <f>IF(AND(ISNUMBER($S23),COUNT($U$4:$U23)=AG$2),$S23,"")</f>
        <v/>
      </c>
      <c r="AH23" s="72" t="str">
        <f>IF(AND(ISNUMBER($S23),COUNT($U$4:$U23)=AH$2),$S23,"")</f>
        <v/>
      </c>
      <c r="AI23" s="72" t="str">
        <f>IF(AND(ISNUMBER($S23),COUNT($U$4:$U23)=AI$2),$S23,"")</f>
        <v/>
      </c>
      <c r="AJ23" s="51" t="e">
        <f>IFERROR(IF(COUNT($U$4:$U23)&lt;&gt;AJ$2,NA(),SLOPE(X$4:X$26,$R$4:$R$26)*($R23-COUNTIF(BH$4:BH23,"Hold"))+INTERCEPT(X$4:X$26,$R$4:$R$26)),NA())</f>
        <v>#N/A</v>
      </c>
      <c r="AK23" s="51" t="e">
        <f>IFERROR(IF(COUNT($U$4:$U23)&lt;&gt;AK$2,NA(),SLOPE(Y$4:Y$26,$R$4:$R$26)*($R23-COUNTIF(BI$4:BI23,"Hold"))+INTERCEPT(Y$4:Y$26,$R$4:$R$26)),NA())</f>
        <v>#N/A</v>
      </c>
      <c r="AL23" s="51" t="e">
        <f>IFERROR(IF(COUNT($U$4:$U23)&lt;&gt;AL$2,NA(),SLOPE(Z$4:Z$26,$R$4:$R$26)*($R23-COUNTIF(BJ$4:BJ23,"Hold"))+INTERCEPT(Z$4:Z$26,$R$4:$R$26)),NA())</f>
        <v>#N/A</v>
      </c>
      <c r="AM23" s="51" t="e">
        <f>IFERROR(IF(COUNT($U$4:$U23)&lt;&gt;AM$2,NA(),SLOPE(AA$4:AA$26,$R$4:$R$26)*($R23-COUNTIF(BK$4:BK23,"Hold"))+INTERCEPT(AA$4:AA$26,$R$4:$R$26)),NA())</f>
        <v>#N/A</v>
      </c>
      <c r="AN23" s="51" t="e">
        <f>IFERROR(IF(COUNT($U$4:$U23)&lt;&gt;AN$2,NA(),SLOPE(AB$4:AB$26,$R$4:$R$26)*($R23-COUNTIF(BL$4:BL23,"Hold"))+INTERCEPT(AB$4:AB$26,$R$4:$R$26)),NA())</f>
        <v>#N/A</v>
      </c>
      <c r="AO23" s="51" t="e">
        <f>IFERROR(IF(COUNT($U$4:$U23)&lt;&gt;AO$2,NA(),SLOPE(AC$4:AC$26,$R$4:$R$26)*($R23-COUNTIF(BM$4:BM23,"Hold"))+INTERCEPT(AC$4:AC$26,$R$4:$R$26)),NA())</f>
        <v>#N/A</v>
      </c>
      <c r="AP23" s="51" t="e">
        <f>IFERROR(IF(COUNT($U$4:$U23)&lt;&gt;AP$2,NA(),SLOPE(AD$4:AD$26,$R$4:$R$26)*($R23-COUNTIF(BN$4:BN23,"Hold"))+INTERCEPT(AD$4:AD$26,$R$4:$R$26)),NA())</f>
        <v>#N/A</v>
      </c>
      <c r="AQ23" s="51" t="e">
        <f>IFERROR(IF(COUNT($U$4:$U23)&lt;&gt;AQ$2,NA(),SLOPE(AE$4:AE$26,$R$4:$R$26)*($R23-COUNTIF(BO$4:BO23,"Hold"))+INTERCEPT(AE$4:AE$26,$R$4:$R$26)),NA())</f>
        <v>#N/A</v>
      </c>
      <c r="AR23" s="51" t="e">
        <f>IFERROR(IF(COUNT($U$4:$U23)&lt;&gt;AR$2,NA(),SLOPE(AF$4:AF$26,$R$4:$R$26)*($R23-COUNTIF(BP$4:BP23,"Hold"))+INTERCEPT(AF$4:AF$26,$R$4:$R$26)),NA())</f>
        <v>#N/A</v>
      </c>
      <c r="AS23" s="51" t="e">
        <f>IFERROR(IF(COUNT($U$4:$U23)&lt;&gt;AS$2,NA(),SLOPE(AG$4:AG$26,$R$4:$R$26)*($R23-COUNTIF(BQ$4:BQ23,"Hold"))+INTERCEPT(AG$4:AG$26,$R$4:$R$26)),NA())</f>
        <v>#N/A</v>
      </c>
      <c r="AT23" s="51" t="e">
        <f>IFERROR(IF(COUNT($U$4:$U23)&lt;&gt;AT$2,NA(),SLOPE(AH$4:AH$26,$R$4:$R$26)*($R23-COUNTIF(BR$4:BR23,"Hold"))+INTERCEPT(AH$4:AH$26,$R$4:$R$26)),NA())</f>
        <v>#N/A</v>
      </c>
      <c r="AU23" s="51" t="e">
        <f>IFERROR(IF(COUNT($U$4:$U23)&lt;&gt;AU$2,NA(),SLOPE(AI$4:AI$26,$R$4:$R$26)*($R23-COUNTIF(BS$4:BS23,"Hold"))+INTERCEPT(AI$4:AI$26,$R$4:$R$26)),NA())</f>
        <v>#N/A</v>
      </c>
      <c r="AV23" s="57" t="e">
        <f>IF(AND(ISNUMBER($U23),COUNT($U$4:$U23)=AV$2),$G23,IF($H23="Hold",AV22,IF(COUNT($U$4:$U23)=AV$2,$V23+AV22,NA())))</f>
        <v>#N/A</v>
      </c>
      <c r="AW23" s="57" t="e">
        <f>IF(AND(ISNUMBER($U23),COUNT($U$4:$U23)=AW$2),$G23,IF($H23="Hold",AW22,IF(COUNT($U$4:$U23)=AW$2,$V23+AW22,NA())))</f>
        <v>#N/A</v>
      </c>
      <c r="AX23" s="57" t="e">
        <f>IF(AND(ISNUMBER($U23),COUNT($U$4:$U23)=AX$2),$G23,IF($H23="Hold",AX22,IF(COUNT($U$4:$U23)=AX$2,$V23+AX22,NA())))</f>
        <v>#N/A</v>
      </c>
      <c r="AY23" s="57" t="e">
        <f>IF(AND(ISNUMBER($U23),COUNT($U$4:$U23)=AY$2),$G23,IF($H23="Hold",AY22,IF(COUNT($U$4:$U23)=AY$2,$V23+AY22,NA())))</f>
        <v>#N/A</v>
      </c>
      <c r="AZ23" s="57" t="e">
        <f>IF(AND(ISNUMBER($U23),COUNT($U$4:$U23)=AZ$2),$G23,IF($H23="Hold",AZ22,IF(COUNT($U$4:$U23)=AZ$2,$V23+AZ22,NA())))</f>
        <v>#N/A</v>
      </c>
      <c r="BA23" s="57" t="e">
        <f>IF(AND(ISNUMBER($U23),COUNT($U$4:$U23)=BA$2),$G23,IF($H23="Hold",BA22,IF(COUNT($U$4:$U23)=BA$2,$V23+BA22,NA())))</f>
        <v>#N/A</v>
      </c>
      <c r="BB23" s="57" t="e">
        <f>IF(AND(ISNUMBER($U23),COUNT($U$4:$U23)=BB$2),$G23,IF($H23="Hold",BB22,IF(COUNT($U$4:$U23)=BB$2,$V23+BB22,NA())))</f>
        <v>#N/A</v>
      </c>
      <c r="BC23" s="57" t="e">
        <f>IF(AND(ISNUMBER($U23),COUNT($U$4:$U23)=BC$2),$G23,IF($H23="Hold",BC22,IF(COUNT($U$4:$U23)=BC$2,$V23+BC22,NA())))</f>
        <v>#N/A</v>
      </c>
      <c r="BD23" s="57" t="e">
        <f>IF(AND(ISNUMBER($U23),COUNT($U$4:$U23)=BD$2),$G23,IF($H23="Hold",BD22,IF(COUNT($U$4:$U23)=BD$2,$V23+BD22,NA())))</f>
        <v>#N/A</v>
      </c>
      <c r="BE23" s="57" t="e">
        <f>IF(AND(ISNUMBER($U23),COUNT($U$4:$U23)=BE$2),$G23,IF($H23="Hold",BE22,IF(COUNT($U$4:$U23)=BE$2,$V23+BE22,NA())))</f>
        <v>#N/A</v>
      </c>
      <c r="BF23" s="57" t="e">
        <f>IF(AND(ISNUMBER($U23),COUNT($U$4:$U23)=BF$2),$G23,IF($H23="Hold",BF22,IF(COUNT($U$4:$U23)=BF$2,$V23+BF22,NA())))</f>
        <v>#N/A</v>
      </c>
      <c r="BG23" s="57" t="e">
        <f>IF(AND(ISNUMBER($U23),COUNT($U$4:$U23)=BG$2),$G23,IF($H23="Hold",BG22,IF(COUNT($U$4:$U23)=BG$2,$V23+BG22,NA())))</f>
        <v>#N/A</v>
      </c>
      <c r="BH23" s="55" t="e">
        <f>IF(AND(COUNT($U$4:$U23)=BH$2,$H23="Hold"),"Hold",NA())</f>
        <v>#N/A</v>
      </c>
      <c r="BI23" s="55" t="e">
        <f>IF(AND(COUNT($U$4:$U23)=BI$2,$H23="Hold"),"Hold",NA())</f>
        <v>#N/A</v>
      </c>
      <c r="BJ23" s="55" t="e">
        <f>IF(AND(COUNT($U$4:$U23)=BJ$2,$H23="Hold"),"Hold",NA())</f>
        <v>#N/A</v>
      </c>
      <c r="BK23" s="55" t="e">
        <f>IF(AND(COUNT($U$4:$U23)=BK$2,$H23="Hold"),"Hold",NA())</f>
        <v>#N/A</v>
      </c>
      <c r="BL23" s="55" t="e">
        <f>IF(AND(COUNT($U$4:$U23)=BL$2,$H23="Hold"),"Hold",NA())</f>
        <v>#N/A</v>
      </c>
      <c r="BM23" s="55" t="e">
        <f>IF(AND(COUNT($U$4:$U23)=BM$2,$H23="Hold"),"Hold",NA())</f>
        <v>#N/A</v>
      </c>
      <c r="BN23" s="55" t="e">
        <f>IF(AND(COUNT($U$4:$U23)=BN$2,$H23="Hold"),"Hold",NA())</f>
        <v>#N/A</v>
      </c>
      <c r="BO23" s="55" t="e">
        <f>IF(AND(COUNT($U$4:$U23)=BO$2,$H23="Hold"),"Hold",NA())</f>
        <v>#N/A</v>
      </c>
      <c r="BP23" s="55" t="e">
        <f>IF(AND(COUNT($U$4:$U23)=BP$2,$H23="Hold"),"Hold",NA())</f>
        <v>#N/A</v>
      </c>
      <c r="BQ23" s="55" t="e">
        <f>IF(AND(COUNT($U$4:$U23)=BQ$2,$H23="Hold"),"Hold",NA())</f>
        <v>#N/A</v>
      </c>
      <c r="BR23" s="55" t="e">
        <f>IF(AND(COUNT($U$4:$U23)=BR$2,$H23="Hold"),"Hold",NA())</f>
        <v>#N/A</v>
      </c>
      <c r="BS23" s="55" t="e">
        <f>IF(AND(COUNT($U$4:$U23)=BS$2,$H23="Hold"),"Hold",NA())</f>
        <v>#N/A</v>
      </c>
    </row>
    <row r="24" spans="1:71" s="96" customFormat="1" ht="18.75" customHeight="1" x14ac:dyDescent="0.25">
      <c r="B24" s="23"/>
      <c r="C24" s="95"/>
      <c r="D24" s="9">
        <f t="shared" si="2"/>
        <v>40</v>
      </c>
      <c r="E24" s="10">
        <f t="shared" si="3"/>
        <v>42870</v>
      </c>
      <c r="F24" s="5" t="str">
        <f>IFERROR(IF(COUNT(G$4:G24)=0,"",IF(H24="Hold",F23,IF(ISNUMBER(U24),G24,F23+V24))),"")</f>
        <v/>
      </c>
      <c r="G24" s="13"/>
      <c r="H24" s="27"/>
      <c r="I24" s="17"/>
      <c r="J24" s="93"/>
      <c r="K24" s="34"/>
      <c r="L24" s="151" t="s">
        <v>86</v>
      </c>
      <c r="M24" s="151"/>
      <c r="N24" s="151"/>
      <c r="O24" s="151"/>
      <c r="P24" s="37"/>
      <c r="R24" s="46">
        <v>21</v>
      </c>
      <c r="S24" s="47" t="e">
        <f t="shared" si="0"/>
        <v>#N/A</v>
      </c>
      <c r="T24" s="47"/>
      <c r="U24" s="52" t="str">
        <f>IF(H24="30 Mins",$N$19,IF(H24="45 Mins",$N$20,IF(H24="60 Mins",$N$21,IF(H24="Alt 1",$N$22,IF(H24="Alt 2",$N$23,IF(H24="Alt 3",$N$24,IF(H24="Alt 4",$N$25,IF(H24="Alt 5",#REF!,IF(H24="Change",V23,"")))))))))</f>
        <v/>
      </c>
      <c r="V24" s="53" t="e">
        <f>IF(COUNT(U$4:U24)=0,NA(),IF(ISNUMBER(U24),U24,V23))</f>
        <v>#N/A</v>
      </c>
      <c r="W24" s="48" t="e">
        <f t="shared" si="1"/>
        <v>#N/A</v>
      </c>
      <c r="X24" s="72" t="str">
        <f>IF(AND(ISNUMBER($S24),COUNT($U$4:$U24)=X$2),$S24,"")</f>
        <v/>
      </c>
      <c r="Y24" s="72" t="str">
        <f>IF(AND(ISNUMBER($S24),COUNT($U$4:$U24)=Y$2),$S24,"")</f>
        <v/>
      </c>
      <c r="Z24" s="72" t="str">
        <f>IF(AND(ISNUMBER($S24),COUNT($U$4:$U24)=Z$2),$S24,"")</f>
        <v/>
      </c>
      <c r="AA24" s="72" t="str">
        <f>IF(AND(ISNUMBER($S24),COUNT($U$4:$U24)=AA$2),$S24,"")</f>
        <v/>
      </c>
      <c r="AB24" s="72" t="str">
        <f>IF(AND(ISNUMBER($S24),COUNT($U$4:$U24)=AB$2),$S24,"")</f>
        <v/>
      </c>
      <c r="AC24" s="72" t="str">
        <f>IF(AND(ISNUMBER($S24),COUNT($U$4:$U24)=AC$2),$S24,"")</f>
        <v/>
      </c>
      <c r="AD24" s="72" t="str">
        <f>IF(AND(ISNUMBER($S24),COUNT($U$4:$U24)=AD$2),$S24,"")</f>
        <v/>
      </c>
      <c r="AE24" s="72" t="str">
        <f>IF(AND(ISNUMBER($S24),COUNT($U$4:$U24)=AE$2),$S24,"")</f>
        <v/>
      </c>
      <c r="AF24" s="72" t="str">
        <f>IF(AND(ISNUMBER($S24),COUNT($U$4:$U24)=AF$2),$S24,"")</f>
        <v/>
      </c>
      <c r="AG24" s="72" t="str">
        <f>IF(AND(ISNUMBER($S24),COUNT($U$4:$U24)=AG$2),$S24,"")</f>
        <v/>
      </c>
      <c r="AH24" s="72" t="str">
        <f>IF(AND(ISNUMBER($S24),COUNT($U$4:$U24)=AH$2),$S24,"")</f>
        <v/>
      </c>
      <c r="AI24" s="72" t="str">
        <f>IF(AND(ISNUMBER($S24),COUNT($U$4:$U24)=AI$2),$S24,"")</f>
        <v/>
      </c>
      <c r="AJ24" s="51" t="e">
        <f>IFERROR(IF(COUNT($U$4:$U24)&lt;&gt;AJ$2,NA(),SLOPE(X$4:X$26,$R$4:$R$26)*($R24-COUNTIF(BH$4:BH24,"Hold"))+INTERCEPT(X$4:X$26,$R$4:$R$26)),NA())</f>
        <v>#N/A</v>
      </c>
      <c r="AK24" s="51" t="e">
        <f>IFERROR(IF(COUNT($U$4:$U24)&lt;&gt;AK$2,NA(),SLOPE(Y$4:Y$26,$R$4:$R$26)*($R24-COUNTIF(BI$4:BI24,"Hold"))+INTERCEPT(Y$4:Y$26,$R$4:$R$26)),NA())</f>
        <v>#N/A</v>
      </c>
      <c r="AL24" s="51" t="e">
        <f>IFERROR(IF(COUNT($U$4:$U24)&lt;&gt;AL$2,NA(),SLOPE(Z$4:Z$26,$R$4:$R$26)*($R24-COUNTIF(BJ$4:BJ24,"Hold"))+INTERCEPT(Z$4:Z$26,$R$4:$R$26)),NA())</f>
        <v>#N/A</v>
      </c>
      <c r="AM24" s="51" t="e">
        <f>IFERROR(IF(COUNT($U$4:$U24)&lt;&gt;AM$2,NA(),SLOPE(AA$4:AA$26,$R$4:$R$26)*($R24-COUNTIF(BK$4:BK24,"Hold"))+INTERCEPT(AA$4:AA$26,$R$4:$R$26)),NA())</f>
        <v>#N/A</v>
      </c>
      <c r="AN24" s="51" t="e">
        <f>IFERROR(IF(COUNT($U$4:$U24)&lt;&gt;AN$2,NA(),SLOPE(AB$4:AB$26,$R$4:$R$26)*($R24-COUNTIF(BL$4:BL24,"Hold"))+INTERCEPT(AB$4:AB$26,$R$4:$R$26)),NA())</f>
        <v>#N/A</v>
      </c>
      <c r="AO24" s="51" t="e">
        <f>IFERROR(IF(COUNT($U$4:$U24)&lt;&gt;AO$2,NA(),SLOPE(AC$4:AC$26,$R$4:$R$26)*($R24-COUNTIF(BM$4:BM24,"Hold"))+INTERCEPT(AC$4:AC$26,$R$4:$R$26)),NA())</f>
        <v>#N/A</v>
      </c>
      <c r="AP24" s="51" t="e">
        <f>IFERROR(IF(COUNT($U$4:$U24)&lt;&gt;AP$2,NA(),SLOPE(AD$4:AD$26,$R$4:$R$26)*($R24-COUNTIF(BN$4:BN24,"Hold"))+INTERCEPT(AD$4:AD$26,$R$4:$R$26)),NA())</f>
        <v>#N/A</v>
      </c>
      <c r="AQ24" s="51" t="e">
        <f>IFERROR(IF(COUNT($U$4:$U24)&lt;&gt;AQ$2,NA(),SLOPE(AE$4:AE$26,$R$4:$R$26)*($R24-COUNTIF(BO$4:BO24,"Hold"))+INTERCEPT(AE$4:AE$26,$R$4:$R$26)),NA())</f>
        <v>#N/A</v>
      </c>
      <c r="AR24" s="51" t="e">
        <f>IFERROR(IF(COUNT($U$4:$U24)&lt;&gt;AR$2,NA(),SLOPE(AF$4:AF$26,$R$4:$R$26)*($R24-COUNTIF(BP$4:BP24,"Hold"))+INTERCEPT(AF$4:AF$26,$R$4:$R$26)),NA())</f>
        <v>#N/A</v>
      </c>
      <c r="AS24" s="51" t="e">
        <f>IFERROR(IF(COUNT($U$4:$U24)&lt;&gt;AS$2,NA(),SLOPE(AG$4:AG$26,$R$4:$R$26)*($R24-COUNTIF(BQ$4:BQ24,"Hold"))+INTERCEPT(AG$4:AG$26,$R$4:$R$26)),NA())</f>
        <v>#N/A</v>
      </c>
      <c r="AT24" s="51" t="e">
        <f>IFERROR(IF(COUNT($U$4:$U24)&lt;&gt;AT$2,NA(),SLOPE(AH$4:AH$26,$R$4:$R$26)*($R24-COUNTIF(BR$4:BR24,"Hold"))+INTERCEPT(AH$4:AH$26,$R$4:$R$26)),NA())</f>
        <v>#N/A</v>
      </c>
      <c r="AU24" s="51" t="e">
        <f>IFERROR(IF(COUNT($U$4:$U24)&lt;&gt;AU$2,NA(),SLOPE(AI$4:AI$26,$R$4:$R$26)*($R24-COUNTIF(BS$4:BS24,"Hold"))+INTERCEPT(AI$4:AI$26,$R$4:$R$26)),NA())</f>
        <v>#N/A</v>
      </c>
      <c r="AV24" s="57" t="e">
        <f>IF(AND(ISNUMBER($U24),COUNT($U$4:$U24)=AV$2),$G24,IF($H24="Hold",AV23,IF(COUNT($U$4:$U24)=AV$2,$V24+AV23,NA())))</f>
        <v>#N/A</v>
      </c>
      <c r="AW24" s="57" t="e">
        <f>IF(AND(ISNUMBER($U24),COUNT($U$4:$U24)=AW$2),$G24,IF($H24="Hold",AW23,IF(COUNT($U$4:$U24)=AW$2,$V24+AW23,NA())))</f>
        <v>#N/A</v>
      </c>
      <c r="AX24" s="57" t="e">
        <f>IF(AND(ISNUMBER($U24),COUNT($U$4:$U24)=AX$2),$G24,IF($H24="Hold",AX23,IF(COUNT($U$4:$U24)=AX$2,$V24+AX23,NA())))</f>
        <v>#N/A</v>
      </c>
      <c r="AY24" s="57" t="e">
        <f>IF(AND(ISNUMBER($U24),COUNT($U$4:$U24)=AY$2),$G24,IF($H24="Hold",AY23,IF(COUNT($U$4:$U24)=AY$2,$V24+AY23,NA())))</f>
        <v>#N/A</v>
      </c>
      <c r="AZ24" s="57" t="e">
        <f>IF(AND(ISNUMBER($U24),COUNT($U$4:$U24)=AZ$2),$G24,IF($H24="Hold",AZ23,IF(COUNT($U$4:$U24)=AZ$2,$V24+AZ23,NA())))</f>
        <v>#N/A</v>
      </c>
      <c r="BA24" s="57" t="e">
        <f>IF(AND(ISNUMBER($U24),COUNT($U$4:$U24)=BA$2),$G24,IF($H24="Hold",BA23,IF(COUNT($U$4:$U24)=BA$2,$V24+BA23,NA())))</f>
        <v>#N/A</v>
      </c>
      <c r="BB24" s="57" t="e">
        <f>IF(AND(ISNUMBER($U24),COUNT($U$4:$U24)=BB$2),$G24,IF($H24="Hold",BB23,IF(COUNT($U$4:$U24)=BB$2,$V24+BB23,NA())))</f>
        <v>#N/A</v>
      </c>
      <c r="BC24" s="57" t="e">
        <f>IF(AND(ISNUMBER($U24),COUNT($U$4:$U24)=BC$2),$G24,IF($H24="Hold",BC23,IF(COUNT($U$4:$U24)=BC$2,$V24+BC23,NA())))</f>
        <v>#N/A</v>
      </c>
      <c r="BD24" s="57" t="e">
        <f>IF(AND(ISNUMBER($U24),COUNT($U$4:$U24)=BD$2),$G24,IF($H24="Hold",BD23,IF(COUNT($U$4:$U24)=BD$2,$V24+BD23,NA())))</f>
        <v>#N/A</v>
      </c>
      <c r="BE24" s="57" t="e">
        <f>IF(AND(ISNUMBER($U24),COUNT($U$4:$U24)=BE$2),$G24,IF($H24="Hold",BE23,IF(COUNT($U$4:$U24)=BE$2,$V24+BE23,NA())))</f>
        <v>#N/A</v>
      </c>
      <c r="BF24" s="57" t="e">
        <f>IF(AND(ISNUMBER($U24),COUNT($U$4:$U24)=BF$2),$G24,IF($H24="Hold",BF23,IF(COUNT($U$4:$U24)=BF$2,$V24+BF23,NA())))</f>
        <v>#N/A</v>
      </c>
      <c r="BG24" s="57" t="e">
        <f>IF(AND(ISNUMBER($U24),COUNT($U$4:$U24)=BG$2),$G24,IF($H24="Hold",BG23,IF(COUNT($U$4:$U24)=BG$2,$V24+BG23,NA())))</f>
        <v>#N/A</v>
      </c>
      <c r="BH24" s="55" t="e">
        <f>IF(AND(COUNT($U$4:$U24)=BH$2,$H24="Hold"),"Hold",NA())</f>
        <v>#N/A</v>
      </c>
      <c r="BI24" s="55" t="e">
        <f>IF(AND(COUNT($U$4:$U24)=BI$2,$H24="Hold"),"Hold",NA())</f>
        <v>#N/A</v>
      </c>
      <c r="BJ24" s="55" t="e">
        <f>IF(AND(COUNT($U$4:$U24)=BJ$2,$H24="Hold"),"Hold",NA())</f>
        <v>#N/A</v>
      </c>
      <c r="BK24" s="55" t="e">
        <f>IF(AND(COUNT($U$4:$U24)=BK$2,$H24="Hold"),"Hold",NA())</f>
        <v>#N/A</v>
      </c>
      <c r="BL24" s="55" t="e">
        <f>IF(AND(COUNT($U$4:$U24)=BL$2,$H24="Hold"),"Hold",NA())</f>
        <v>#N/A</v>
      </c>
      <c r="BM24" s="55" t="e">
        <f>IF(AND(COUNT($U$4:$U24)=BM$2,$H24="Hold"),"Hold",NA())</f>
        <v>#N/A</v>
      </c>
      <c r="BN24" s="55" t="e">
        <f>IF(AND(COUNT($U$4:$U24)=BN$2,$H24="Hold"),"Hold",NA())</f>
        <v>#N/A</v>
      </c>
      <c r="BO24" s="55" t="e">
        <f>IF(AND(COUNT($U$4:$U24)=BO$2,$H24="Hold"),"Hold",NA())</f>
        <v>#N/A</v>
      </c>
      <c r="BP24" s="55" t="e">
        <f>IF(AND(COUNT($U$4:$U24)=BP$2,$H24="Hold"),"Hold",NA())</f>
        <v>#N/A</v>
      </c>
      <c r="BQ24" s="55" t="e">
        <f>IF(AND(COUNT($U$4:$U24)=BQ$2,$H24="Hold"),"Hold",NA())</f>
        <v>#N/A</v>
      </c>
      <c r="BR24" s="55" t="e">
        <f>IF(AND(COUNT($U$4:$U24)=BR$2,$H24="Hold"),"Hold",NA())</f>
        <v>#N/A</v>
      </c>
      <c r="BS24" s="55" t="e">
        <f>IF(AND(COUNT($U$4:$U24)=BS$2,$H24="Hold"),"Hold",NA())</f>
        <v>#N/A</v>
      </c>
    </row>
    <row r="25" spans="1:71" s="96" customFormat="1" ht="18.75" customHeight="1" x14ac:dyDescent="0.25">
      <c r="B25" s="23"/>
      <c r="C25" s="95"/>
      <c r="D25" s="9">
        <f t="shared" si="2"/>
        <v>42</v>
      </c>
      <c r="E25" s="10">
        <f t="shared" si="3"/>
        <v>42884</v>
      </c>
      <c r="F25" s="5" t="str">
        <f>IFERROR(IF(COUNT(G$4:G25)=0,"",IF(H25="Hold",F24,IF(ISNUMBER(U25),G25,F24+V25))),"")</f>
        <v/>
      </c>
      <c r="G25" s="13"/>
      <c r="H25" s="27"/>
      <c r="I25" s="17"/>
      <c r="J25" s="93"/>
      <c r="K25" s="34"/>
      <c r="L25" s="151"/>
      <c r="M25" s="151"/>
      <c r="N25" s="151"/>
      <c r="O25" s="151"/>
      <c r="P25" s="37"/>
      <c r="R25" s="46">
        <v>22</v>
      </c>
      <c r="S25" s="47" t="e">
        <f t="shared" si="0"/>
        <v>#N/A</v>
      </c>
      <c r="T25" s="47"/>
      <c r="U25" s="52" t="str">
        <f>IF(H25="30 Mins",$N$19,IF(H25="45 Mins",$N$20,IF(H25="60 Mins",$N$21,IF(H25="Alt 1",$N$22,IF(H25="Alt 2",$N$23,IF(H25="Alt 3",$N$24,IF(H25="Alt 4",$N$25,IF(H25="Alt 5",#REF!,IF(H25="Change",V24,"")))))))))</f>
        <v/>
      </c>
      <c r="V25" s="53" t="e">
        <f>IF(COUNT(U$4:U25)=0,NA(),IF(ISNUMBER(U25),U25,V24))</f>
        <v>#N/A</v>
      </c>
      <c r="W25" s="48" t="e">
        <f t="shared" si="1"/>
        <v>#N/A</v>
      </c>
      <c r="X25" s="72" t="str">
        <f>IF(AND(ISNUMBER($S25),COUNT($U$4:$U25)=X$2),$S25,"")</f>
        <v/>
      </c>
      <c r="Y25" s="72" t="str">
        <f>IF(AND(ISNUMBER($S25),COUNT($U$4:$U25)=Y$2),$S25,"")</f>
        <v/>
      </c>
      <c r="Z25" s="72" t="str">
        <f>IF(AND(ISNUMBER($S25),COUNT($U$4:$U25)=Z$2),$S25,"")</f>
        <v/>
      </c>
      <c r="AA25" s="72" t="str">
        <f>IF(AND(ISNUMBER($S25),COUNT($U$4:$U25)=AA$2),$S25,"")</f>
        <v/>
      </c>
      <c r="AB25" s="72" t="str">
        <f>IF(AND(ISNUMBER($S25),COUNT($U$4:$U25)=AB$2),$S25,"")</f>
        <v/>
      </c>
      <c r="AC25" s="72" t="str">
        <f>IF(AND(ISNUMBER($S25),COUNT($U$4:$U25)=AC$2),$S25,"")</f>
        <v/>
      </c>
      <c r="AD25" s="72" t="str">
        <f>IF(AND(ISNUMBER($S25),COUNT($U$4:$U25)=AD$2),$S25,"")</f>
        <v/>
      </c>
      <c r="AE25" s="72" t="str">
        <f>IF(AND(ISNUMBER($S25),COUNT($U$4:$U25)=AE$2),$S25,"")</f>
        <v/>
      </c>
      <c r="AF25" s="72" t="str">
        <f>IF(AND(ISNUMBER($S25),COUNT($U$4:$U25)=AF$2),$S25,"")</f>
        <v/>
      </c>
      <c r="AG25" s="72" t="str">
        <f>IF(AND(ISNUMBER($S25),COUNT($U$4:$U25)=AG$2),$S25,"")</f>
        <v/>
      </c>
      <c r="AH25" s="72" t="str">
        <f>IF(AND(ISNUMBER($S25),COUNT($U$4:$U25)=AH$2),$S25,"")</f>
        <v/>
      </c>
      <c r="AI25" s="72" t="str">
        <f>IF(AND(ISNUMBER($S25),COUNT($U$4:$U25)=AI$2),$S25,"")</f>
        <v/>
      </c>
      <c r="AJ25" s="51" t="e">
        <f>IFERROR(IF(COUNT($U$4:$U25)&lt;&gt;AJ$2,NA(),SLOPE(X$4:X$26,$R$4:$R$26)*($R25-COUNTIF(BH$4:BH25,"Hold"))+INTERCEPT(X$4:X$26,$R$4:$R$26)),NA())</f>
        <v>#N/A</v>
      </c>
      <c r="AK25" s="51" t="e">
        <f>IFERROR(IF(COUNT($U$4:$U25)&lt;&gt;AK$2,NA(),SLOPE(Y$4:Y$26,$R$4:$R$26)*($R25-COUNTIF(BI$4:BI25,"Hold"))+INTERCEPT(Y$4:Y$26,$R$4:$R$26)),NA())</f>
        <v>#N/A</v>
      </c>
      <c r="AL25" s="51" t="e">
        <f>IFERROR(IF(COUNT($U$4:$U25)&lt;&gt;AL$2,NA(),SLOPE(Z$4:Z$26,$R$4:$R$26)*($R25-COUNTIF(BJ$4:BJ25,"Hold"))+INTERCEPT(Z$4:Z$26,$R$4:$R$26)),NA())</f>
        <v>#N/A</v>
      </c>
      <c r="AM25" s="51" t="e">
        <f>IFERROR(IF(COUNT($U$4:$U25)&lt;&gt;AM$2,NA(),SLOPE(AA$4:AA$26,$R$4:$R$26)*($R25-COUNTIF(BK$4:BK25,"Hold"))+INTERCEPT(AA$4:AA$26,$R$4:$R$26)),NA())</f>
        <v>#N/A</v>
      </c>
      <c r="AN25" s="51" t="e">
        <f>IFERROR(IF(COUNT($U$4:$U25)&lt;&gt;AN$2,NA(),SLOPE(AB$4:AB$26,$R$4:$R$26)*($R25-COUNTIF(BL$4:BL25,"Hold"))+INTERCEPT(AB$4:AB$26,$R$4:$R$26)),NA())</f>
        <v>#N/A</v>
      </c>
      <c r="AO25" s="51" t="e">
        <f>IFERROR(IF(COUNT($U$4:$U25)&lt;&gt;AO$2,NA(),SLOPE(AC$4:AC$26,$R$4:$R$26)*($R25-COUNTIF(BM$4:BM25,"Hold"))+INTERCEPT(AC$4:AC$26,$R$4:$R$26)),NA())</f>
        <v>#N/A</v>
      </c>
      <c r="AP25" s="51" t="e">
        <f>IFERROR(IF(COUNT($U$4:$U25)&lt;&gt;AP$2,NA(),SLOPE(AD$4:AD$26,$R$4:$R$26)*($R25-COUNTIF(BN$4:BN25,"Hold"))+INTERCEPT(AD$4:AD$26,$R$4:$R$26)),NA())</f>
        <v>#N/A</v>
      </c>
      <c r="AQ25" s="51" t="e">
        <f>IFERROR(IF(COUNT($U$4:$U25)&lt;&gt;AQ$2,NA(),SLOPE(AE$4:AE$26,$R$4:$R$26)*($R25-COUNTIF(BO$4:BO25,"Hold"))+INTERCEPT(AE$4:AE$26,$R$4:$R$26)),NA())</f>
        <v>#N/A</v>
      </c>
      <c r="AR25" s="51" t="e">
        <f>IFERROR(IF(COUNT($U$4:$U25)&lt;&gt;AR$2,NA(),SLOPE(AF$4:AF$26,$R$4:$R$26)*($R25-COUNTIF(BP$4:BP25,"Hold"))+INTERCEPT(AF$4:AF$26,$R$4:$R$26)),NA())</f>
        <v>#N/A</v>
      </c>
      <c r="AS25" s="51" t="e">
        <f>IFERROR(IF(COUNT($U$4:$U25)&lt;&gt;AS$2,NA(),SLOPE(AG$4:AG$26,$R$4:$R$26)*($R25-COUNTIF(BQ$4:BQ25,"Hold"))+INTERCEPT(AG$4:AG$26,$R$4:$R$26)),NA())</f>
        <v>#N/A</v>
      </c>
      <c r="AT25" s="51" t="e">
        <f>IFERROR(IF(COUNT($U$4:$U25)&lt;&gt;AT$2,NA(),SLOPE(AH$4:AH$26,$R$4:$R$26)*($R25-COUNTIF(BR$4:BR25,"Hold"))+INTERCEPT(AH$4:AH$26,$R$4:$R$26)),NA())</f>
        <v>#N/A</v>
      </c>
      <c r="AU25" s="51" t="e">
        <f>IFERROR(IF(COUNT($U$4:$U25)&lt;&gt;AU$2,NA(),SLOPE(AI$4:AI$26,$R$4:$R$26)*($R25-COUNTIF(BS$4:BS25,"Hold"))+INTERCEPT(AI$4:AI$26,$R$4:$R$26)),NA())</f>
        <v>#N/A</v>
      </c>
      <c r="AV25" s="57" t="e">
        <f>IF(AND(ISNUMBER($U25),COUNT($U$4:$U25)=AV$2),$G25,IF($H25="Hold",AV24,IF(COUNT($U$4:$U25)=AV$2,$V25+AV24,NA())))</f>
        <v>#N/A</v>
      </c>
      <c r="AW25" s="57" t="e">
        <f>IF(AND(ISNUMBER($U25),COUNT($U$4:$U25)=AW$2),$G25,IF($H25="Hold",AW24,IF(COUNT($U$4:$U25)=AW$2,$V25+AW24,NA())))</f>
        <v>#N/A</v>
      </c>
      <c r="AX25" s="57" t="e">
        <f>IF(AND(ISNUMBER($U25),COUNT($U$4:$U25)=AX$2),$G25,IF($H25="Hold",AX24,IF(COUNT($U$4:$U25)=AX$2,$V25+AX24,NA())))</f>
        <v>#N/A</v>
      </c>
      <c r="AY25" s="57" t="e">
        <f>IF(AND(ISNUMBER($U25),COUNT($U$4:$U25)=AY$2),$G25,IF($H25="Hold",AY24,IF(COUNT($U$4:$U25)=AY$2,$V25+AY24,NA())))</f>
        <v>#N/A</v>
      </c>
      <c r="AZ25" s="57" t="e">
        <f>IF(AND(ISNUMBER($U25),COUNT($U$4:$U25)=AZ$2),$G25,IF($H25="Hold",AZ24,IF(COUNT($U$4:$U25)=AZ$2,$V25+AZ24,NA())))</f>
        <v>#N/A</v>
      </c>
      <c r="BA25" s="57" t="e">
        <f>IF(AND(ISNUMBER($U25),COUNT($U$4:$U25)=BA$2),$G25,IF($H25="Hold",BA24,IF(COUNT($U$4:$U25)=BA$2,$V25+BA24,NA())))</f>
        <v>#N/A</v>
      </c>
      <c r="BB25" s="57" t="e">
        <f>IF(AND(ISNUMBER($U25),COUNT($U$4:$U25)=BB$2),$G25,IF($H25="Hold",BB24,IF(COUNT($U$4:$U25)=BB$2,$V25+BB24,NA())))</f>
        <v>#N/A</v>
      </c>
      <c r="BC25" s="57" t="e">
        <f>IF(AND(ISNUMBER($U25),COUNT($U$4:$U25)=BC$2),$G25,IF($H25="Hold",BC24,IF(COUNT($U$4:$U25)=BC$2,$V25+BC24,NA())))</f>
        <v>#N/A</v>
      </c>
      <c r="BD25" s="57" t="e">
        <f>IF(AND(ISNUMBER($U25),COUNT($U$4:$U25)=BD$2),$G25,IF($H25="Hold",BD24,IF(COUNT($U$4:$U25)=BD$2,$V25+BD24,NA())))</f>
        <v>#N/A</v>
      </c>
      <c r="BE25" s="57" t="e">
        <f>IF(AND(ISNUMBER($U25),COUNT($U$4:$U25)=BE$2),$G25,IF($H25="Hold",BE24,IF(COUNT($U$4:$U25)=BE$2,$V25+BE24,NA())))</f>
        <v>#N/A</v>
      </c>
      <c r="BF25" s="57" t="e">
        <f>IF(AND(ISNUMBER($U25),COUNT($U$4:$U25)=BF$2),$G25,IF($H25="Hold",BF24,IF(COUNT($U$4:$U25)=BF$2,$V25+BF24,NA())))</f>
        <v>#N/A</v>
      </c>
      <c r="BG25" s="57" t="e">
        <f>IF(AND(ISNUMBER($U25),COUNT($U$4:$U25)=BG$2),$G25,IF($H25="Hold",BG24,IF(COUNT($U$4:$U25)=BG$2,$V25+BG24,NA())))</f>
        <v>#N/A</v>
      </c>
      <c r="BH25" s="55" t="e">
        <f>IF(AND(COUNT($U$4:$U25)=BH$2,$H25="Hold"),"Hold",NA())</f>
        <v>#N/A</v>
      </c>
      <c r="BI25" s="55" t="e">
        <f>IF(AND(COUNT($U$4:$U25)=BI$2,$H25="Hold"),"Hold",NA())</f>
        <v>#N/A</v>
      </c>
      <c r="BJ25" s="55" t="e">
        <f>IF(AND(COUNT($U$4:$U25)=BJ$2,$H25="Hold"),"Hold",NA())</f>
        <v>#N/A</v>
      </c>
      <c r="BK25" s="55" t="e">
        <f>IF(AND(COUNT($U$4:$U25)=BK$2,$H25="Hold"),"Hold",NA())</f>
        <v>#N/A</v>
      </c>
      <c r="BL25" s="55" t="e">
        <f>IF(AND(COUNT($U$4:$U25)=BL$2,$H25="Hold"),"Hold",NA())</f>
        <v>#N/A</v>
      </c>
      <c r="BM25" s="55" t="e">
        <f>IF(AND(COUNT($U$4:$U25)=BM$2,$H25="Hold"),"Hold",NA())</f>
        <v>#N/A</v>
      </c>
      <c r="BN25" s="55" t="e">
        <f>IF(AND(COUNT($U$4:$U25)=BN$2,$H25="Hold"),"Hold",NA())</f>
        <v>#N/A</v>
      </c>
      <c r="BO25" s="55" t="e">
        <f>IF(AND(COUNT($U$4:$U25)=BO$2,$H25="Hold"),"Hold",NA())</f>
        <v>#N/A</v>
      </c>
      <c r="BP25" s="55" t="e">
        <f>IF(AND(COUNT($U$4:$U25)=BP$2,$H25="Hold"),"Hold",NA())</f>
        <v>#N/A</v>
      </c>
      <c r="BQ25" s="55" t="e">
        <f>IF(AND(COUNT($U$4:$U25)=BQ$2,$H25="Hold"),"Hold",NA())</f>
        <v>#N/A</v>
      </c>
      <c r="BR25" s="55" t="e">
        <f>IF(AND(COUNT($U$4:$U25)=BR$2,$H25="Hold"),"Hold",NA())</f>
        <v>#N/A</v>
      </c>
      <c r="BS25" s="55" t="e">
        <f>IF(AND(COUNT($U$4:$U25)=BS$2,$H25="Hold"),"Hold",NA())</f>
        <v>#N/A</v>
      </c>
    </row>
    <row r="26" spans="1:71" s="96" customFormat="1" ht="18.75" customHeight="1" x14ac:dyDescent="0.25">
      <c r="B26" s="61" t="str">
        <f>IF(ISBLANK($A$1),"","This worksheet was created by Mike Braun for the Pulaski County School District.  (Delete contents of Cell A1.)")</f>
        <v/>
      </c>
      <c r="C26" s="95"/>
      <c r="D26" s="9">
        <f t="shared" si="2"/>
        <v>44</v>
      </c>
      <c r="E26" s="10">
        <f t="shared" si="3"/>
        <v>42898</v>
      </c>
      <c r="F26" s="5" t="str">
        <f>IFERROR(IF(COUNT(G$4:G26)=0,"",IF(H26="Hold",F25,IF(ISNUMBER(U26),G26,F25+V26))),"")</f>
        <v/>
      </c>
      <c r="G26" s="14"/>
      <c r="H26" s="27"/>
      <c r="I26" s="17"/>
      <c r="J26" s="93"/>
      <c r="K26" s="41"/>
      <c r="L26" s="152"/>
      <c r="M26" s="152"/>
      <c r="N26" s="152"/>
      <c r="O26" s="152"/>
      <c r="P26" s="42"/>
      <c r="R26" s="46">
        <v>23</v>
      </c>
      <c r="S26" s="47" t="e">
        <f t="shared" si="0"/>
        <v>#N/A</v>
      </c>
      <c r="T26" s="47"/>
      <c r="U26" s="52" t="str">
        <f>IF(H26="30 Mins",$N$19,IF(H26="45 Mins",$N$20,IF(H26="60 Mins",$N$21,IF(H26="Alt 1",$N$22,IF(H26="Alt 2",$N$23,IF(H26="Alt 3",$N$24,IF(H26="Alt 4",$N$25,IF(H26="Alt 5",#REF!,IF(H26="Change",V25,"")))))))))</f>
        <v/>
      </c>
      <c r="V26" s="53" t="e">
        <f>IF(COUNT(U$4:U26)=0,NA(),IF(ISNUMBER(U26),U26,V25))</f>
        <v>#N/A</v>
      </c>
      <c r="W26" s="48" t="e">
        <f t="shared" si="1"/>
        <v>#N/A</v>
      </c>
      <c r="X26" s="73" t="str">
        <f>IF(AND(ISNUMBER($S26),COUNT($U$4:$U26)=X$2),$S26,"")</f>
        <v/>
      </c>
      <c r="Y26" s="73" t="str">
        <f>IF(AND(ISNUMBER($S26),COUNT($U$4:$U26)=Y$2),$S26,"")</f>
        <v/>
      </c>
      <c r="Z26" s="73" t="str">
        <f>IF(AND(ISNUMBER($S26),COUNT($U$4:$U26)=Z$2),$S26,"")</f>
        <v/>
      </c>
      <c r="AA26" s="73" t="str">
        <f>IF(AND(ISNUMBER($S26),COUNT($U$4:$U26)=AA$2),$S26,"")</f>
        <v/>
      </c>
      <c r="AB26" s="73" t="str">
        <f>IF(AND(ISNUMBER($S26),COUNT($U$4:$U26)=AB$2),$S26,"")</f>
        <v/>
      </c>
      <c r="AC26" s="73" t="str">
        <f>IF(AND(ISNUMBER($S26),COUNT($U$4:$U26)=AC$2),$S26,"")</f>
        <v/>
      </c>
      <c r="AD26" s="73" t="str">
        <f>IF(AND(ISNUMBER($S26),COUNT($U$4:$U26)=AD$2),$S26,"")</f>
        <v/>
      </c>
      <c r="AE26" s="73" t="str">
        <f>IF(AND(ISNUMBER($S26),COUNT($U$4:$U26)=AE$2),$S26,"")</f>
        <v/>
      </c>
      <c r="AF26" s="73" t="str">
        <f>IF(AND(ISNUMBER($S26),COUNT($U$4:$U26)=AF$2),$S26,"")</f>
        <v/>
      </c>
      <c r="AG26" s="73" t="str">
        <f>IF(AND(ISNUMBER($S26),COUNT($U$4:$U26)=AG$2),$S26,"")</f>
        <v/>
      </c>
      <c r="AH26" s="73" t="str">
        <f>IF(AND(ISNUMBER($S26),COUNT($U$4:$U26)=AH$2),$S26,"")</f>
        <v/>
      </c>
      <c r="AI26" s="73" t="str">
        <f>IF(AND(ISNUMBER($S26),COUNT($U$4:$U26)=AI$2),$S26,"")</f>
        <v/>
      </c>
      <c r="AJ26" s="51" t="e">
        <f>IFERROR(IF(COUNT($U$4:$U26)&lt;&gt;AJ$2,NA(),SLOPE(X$4:X$26,$R$4:$R$26)*($R26-COUNTIF(BH$4:BH26,"Hold"))+INTERCEPT(X$4:X$26,$R$4:$R$26)),NA())</f>
        <v>#N/A</v>
      </c>
      <c r="AK26" s="51" t="e">
        <f>IFERROR(IF(COUNT($U$4:$U26)&lt;&gt;AK$2,NA(),SLOPE(Y$4:Y$26,$R$4:$R$26)*($R26-COUNTIF(BI$4:BI26,"Hold"))+INTERCEPT(Y$4:Y$26,$R$4:$R$26)),NA())</f>
        <v>#N/A</v>
      </c>
      <c r="AL26" s="51" t="e">
        <f>IFERROR(IF(COUNT($U$4:$U26)&lt;&gt;AL$2,NA(),SLOPE(Z$4:Z$26,$R$4:$R$26)*($R26-COUNTIF(BJ$4:BJ26,"Hold"))+INTERCEPT(Z$4:Z$26,$R$4:$R$26)),NA())</f>
        <v>#N/A</v>
      </c>
      <c r="AM26" s="51" t="e">
        <f>IFERROR(IF(COUNT($U$4:$U26)&lt;&gt;AM$2,NA(),SLOPE(AA$4:AA$26,$R$4:$R$26)*($R26-COUNTIF(BK$4:BK26,"Hold"))+INTERCEPT(AA$4:AA$26,$R$4:$R$26)),NA())</f>
        <v>#N/A</v>
      </c>
      <c r="AN26" s="51" t="e">
        <f>IFERROR(IF(COUNT($U$4:$U26)&lt;&gt;AN$2,NA(),SLOPE(AB$4:AB$26,$R$4:$R$26)*($R26-COUNTIF(BL$4:BL26,"Hold"))+INTERCEPT(AB$4:AB$26,$R$4:$R$26)),NA())</f>
        <v>#N/A</v>
      </c>
      <c r="AO26" s="51" t="e">
        <f>IFERROR(IF(COUNT($U$4:$U26)&lt;&gt;AO$2,NA(),SLOPE(AC$4:AC$26,$R$4:$R$26)*($R26-COUNTIF(BM$4:BM26,"Hold"))+INTERCEPT(AC$4:AC$26,$R$4:$R$26)),NA())</f>
        <v>#N/A</v>
      </c>
      <c r="AP26" s="51" t="e">
        <f>IFERROR(IF(COUNT($U$4:$U26)&lt;&gt;AP$2,NA(),SLOPE(AD$4:AD$26,$R$4:$R$26)*($R26-COUNTIF(BN$4:BN26,"Hold"))+INTERCEPT(AD$4:AD$26,$R$4:$R$26)),NA())</f>
        <v>#N/A</v>
      </c>
      <c r="AQ26" s="51" t="e">
        <f>IFERROR(IF(COUNT($U$4:$U26)&lt;&gt;AQ$2,NA(),SLOPE(AE$4:AE$26,$R$4:$R$26)*($R26-COUNTIF(BO$4:BO26,"Hold"))+INTERCEPT(AE$4:AE$26,$R$4:$R$26)),NA())</f>
        <v>#N/A</v>
      </c>
      <c r="AR26" s="51" t="e">
        <f>IFERROR(IF(COUNT($U$4:$U26)&lt;&gt;AR$2,NA(),SLOPE(AF$4:AF$26,$R$4:$R$26)*($R26-COUNTIF(BP$4:BP26,"Hold"))+INTERCEPT(AF$4:AF$26,$R$4:$R$26)),NA())</f>
        <v>#N/A</v>
      </c>
      <c r="AS26" s="51" t="e">
        <f>IFERROR(IF(COUNT($U$4:$U26)&lt;&gt;AS$2,NA(),SLOPE(AG$4:AG$26,$R$4:$R$26)*($R26-COUNTIF(BQ$4:BQ26,"Hold"))+INTERCEPT(AG$4:AG$26,$R$4:$R$26)),NA())</f>
        <v>#N/A</v>
      </c>
      <c r="AT26" s="51" t="e">
        <f>IFERROR(IF(COUNT($U$4:$U26)&lt;&gt;AT$2,NA(),SLOPE(AH$4:AH$26,$R$4:$R$26)*($R26-COUNTIF(BR$4:BR26,"Hold"))+INTERCEPT(AH$4:AH$26,$R$4:$R$26)),NA())</f>
        <v>#N/A</v>
      </c>
      <c r="AU26" s="51" t="e">
        <f>IFERROR(IF(COUNT($U$4:$U26)&lt;&gt;AU$2,NA(),SLOPE(AI$4:AI$26,$R$4:$R$26)*($R26-COUNTIF(BS$4:BS26,"Hold"))+INTERCEPT(AI$4:AI$26,$R$4:$R$26)),NA())</f>
        <v>#N/A</v>
      </c>
      <c r="AV26" s="57" t="e">
        <f>IF(AND(ISNUMBER($U26),COUNT($U$4:$U26)=AV$2),$G26,IF($H26="Hold",AV25,IF(COUNT($U$4:$U26)=AV$2,$V26+AV25,NA())))</f>
        <v>#N/A</v>
      </c>
      <c r="AW26" s="57" t="e">
        <f>IF(AND(ISNUMBER($U26),COUNT($U$4:$U26)=AW$2),$G26,IF($H26="Hold",AW25,IF(COUNT($U$4:$U26)=AW$2,$V26+AW25,NA())))</f>
        <v>#N/A</v>
      </c>
      <c r="AX26" s="57" t="e">
        <f>IF(AND(ISNUMBER($U26),COUNT($U$4:$U26)=AX$2),$G26,IF($H26="Hold",AX25,IF(COUNT($U$4:$U26)=AX$2,$V26+AX25,NA())))</f>
        <v>#N/A</v>
      </c>
      <c r="AY26" s="57" t="e">
        <f>IF(AND(ISNUMBER($U26),COUNT($U$4:$U26)=AY$2),$G26,IF($H26="Hold",AY25,IF(COUNT($U$4:$U26)=AY$2,$V26+AY25,NA())))</f>
        <v>#N/A</v>
      </c>
      <c r="AZ26" s="57" t="e">
        <f>IF(AND(ISNUMBER($U26),COUNT($U$4:$U26)=AZ$2),$G26,IF($H26="Hold",AZ25,IF(COUNT($U$4:$U26)=AZ$2,$V26+AZ25,NA())))</f>
        <v>#N/A</v>
      </c>
      <c r="BA26" s="57" t="e">
        <f>IF(AND(ISNUMBER($U26),COUNT($U$4:$U26)=BA$2),$G26,IF($H26="Hold",BA25,IF(COUNT($U$4:$U26)=BA$2,$V26+BA25,NA())))</f>
        <v>#N/A</v>
      </c>
      <c r="BB26" s="57" t="e">
        <f>IF(AND(ISNUMBER($U26),COUNT($U$4:$U26)=BB$2),$G26,IF($H26="Hold",BB25,IF(COUNT($U$4:$U26)=BB$2,$V26+BB25,NA())))</f>
        <v>#N/A</v>
      </c>
      <c r="BC26" s="57" t="e">
        <f>IF(AND(ISNUMBER($U26),COUNT($U$4:$U26)=BC$2),$G26,IF($H26="Hold",BC25,IF(COUNT($U$4:$U26)=BC$2,$V26+BC25,NA())))</f>
        <v>#N/A</v>
      </c>
      <c r="BD26" s="57" t="e">
        <f>IF(AND(ISNUMBER($U26),COUNT($U$4:$U26)=BD$2),$G26,IF($H26="Hold",BD25,IF(COUNT($U$4:$U26)=BD$2,$V26+BD25,NA())))</f>
        <v>#N/A</v>
      </c>
      <c r="BE26" s="57" t="e">
        <f>IF(AND(ISNUMBER($U26),COUNT($U$4:$U26)=BE$2),$G26,IF($H26="Hold",BE25,IF(COUNT($U$4:$U26)=BE$2,$V26+BE25,NA())))</f>
        <v>#N/A</v>
      </c>
      <c r="BF26" s="57" t="e">
        <f>IF(AND(ISNUMBER($U26),COUNT($U$4:$U26)=BF$2),$G26,IF($H26="Hold",BF25,IF(COUNT($U$4:$U26)=BF$2,$V26+BF25,NA())))</f>
        <v>#N/A</v>
      </c>
      <c r="BG26" s="57" t="e">
        <f>IF(AND(ISNUMBER($U26),COUNT($U$4:$U26)=BG$2),$G26,IF($H26="Hold",BG25,IF(COUNT($U$4:$U26)=BG$2,$V26+BG25,NA())))</f>
        <v>#N/A</v>
      </c>
      <c r="BH26" s="55" t="e">
        <f>IF(AND(COUNT($U$4:$U26)=BH$2,$H26="Hold"),"Hold",NA())</f>
        <v>#N/A</v>
      </c>
      <c r="BI26" s="55" t="e">
        <f>IF(AND(COUNT($U$4:$U26)=BI$2,$H26="Hold"),"Hold",NA())</f>
        <v>#N/A</v>
      </c>
      <c r="BJ26" s="55" t="e">
        <f>IF(AND(COUNT($U$4:$U26)=BJ$2,$H26="Hold"),"Hold",NA())</f>
        <v>#N/A</v>
      </c>
      <c r="BK26" s="55" t="e">
        <f>IF(AND(COUNT($U$4:$U26)=BK$2,$H26="Hold"),"Hold",NA())</f>
        <v>#N/A</v>
      </c>
      <c r="BL26" s="55" t="e">
        <f>IF(AND(COUNT($U$4:$U26)=BL$2,$H26="Hold"),"Hold",NA())</f>
        <v>#N/A</v>
      </c>
      <c r="BM26" s="55" t="e">
        <f>IF(AND(COUNT($U$4:$U26)=BM$2,$H26="Hold"),"Hold",NA())</f>
        <v>#N/A</v>
      </c>
      <c r="BN26" s="55" t="e">
        <f>IF(AND(COUNT($U$4:$U26)=BN$2,$H26="Hold"),"Hold",NA())</f>
        <v>#N/A</v>
      </c>
      <c r="BO26" s="55" t="e">
        <f>IF(AND(COUNT($U$4:$U26)=BO$2,$H26="Hold"),"Hold",NA())</f>
        <v>#N/A</v>
      </c>
      <c r="BP26" s="55" t="e">
        <f>IF(AND(COUNT($U$4:$U26)=BP$2,$H26="Hold"),"Hold",NA())</f>
        <v>#N/A</v>
      </c>
      <c r="BQ26" s="55" t="e">
        <f>IF(AND(COUNT($U$4:$U26)=BQ$2,$H26="Hold"),"Hold",NA())</f>
        <v>#N/A</v>
      </c>
      <c r="BR26" s="55" t="e">
        <f>IF(AND(COUNT($U$4:$U26)=BR$2,$H26="Hold"),"Hold",NA())</f>
        <v>#N/A</v>
      </c>
      <c r="BS26" s="55" t="e">
        <f>IF(AND(COUNT($U$4:$U26)=BS$2,$H26="Hold"),"Hold",NA())</f>
        <v>#N/A</v>
      </c>
    </row>
    <row r="27" spans="1:71" s="96" customFormat="1" ht="8.25" customHeight="1" x14ac:dyDescent="0.3">
      <c r="B27" s="98"/>
      <c r="C27" s="95"/>
      <c r="D27" s="140" t="s">
        <v>87</v>
      </c>
      <c r="E27" s="140"/>
      <c r="F27" s="140"/>
      <c r="G27" s="140"/>
      <c r="H27" s="140"/>
      <c r="I27" s="140"/>
      <c r="J27" s="15"/>
      <c r="K27" s="88"/>
      <c r="L27" s="149" t="s">
        <v>85</v>
      </c>
      <c r="M27" s="149"/>
      <c r="N27" s="149"/>
      <c r="O27" s="149"/>
      <c r="R27" s="11"/>
      <c r="S27" s="11"/>
      <c r="T27" s="11"/>
      <c r="U27" s="100"/>
      <c r="V27" s="100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71" s="96" customFormat="1" ht="18.75" customHeight="1" x14ac:dyDescent="0.25">
      <c r="B28" s="130" t="s">
        <v>18</v>
      </c>
      <c r="C28" s="95"/>
      <c r="D28" s="141"/>
      <c r="E28" s="141"/>
      <c r="F28" s="141"/>
      <c r="G28" s="141"/>
      <c r="H28" s="141"/>
      <c r="I28" s="141"/>
      <c r="J28" s="101"/>
      <c r="L28" s="150"/>
      <c r="M28" s="150"/>
      <c r="N28" s="150"/>
      <c r="O28" s="150"/>
      <c r="P28" s="117"/>
      <c r="Q28" s="117"/>
    </row>
    <row r="29" spans="1:71" s="96" customFormat="1" ht="31.5" x14ac:dyDescent="0.25">
      <c r="A29" s="2"/>
      <c r="B29" s="80" t="s">
        <v>76</v>
      </c>
      <c r="C29" s="88"/>
      <c r="J29" s="101"/>
      <c r="L29" s="118"/>
      <c r="M29" s="118"/>
      <c r="N29" s="118"/>
      <c r="O29" s="118"/>
      <c r="P29" s="116"/>
      <c r="Q29" s="116"/>
    </row>
    <row r="30" spans="1:71" s="96" customFormat="1" ht="18.75" customHeight="1" x14ac:dyDescent="0.25">
      <c r="A30" s="2"/>
      <c r="B30" s="119" t="s">
        <v>74</v>
      </c>
      <c r="C30" s="88"/>
      <c r="J30" s="101"/>
      <c r="K30" s="88"/>
      <c r="L30" s="131"/>
      <c r="M30" s="88"/>
      <c r="N30" s="88"/>
      <c r="O30" s="88"/>
      <c r="P30" s="102"/>
    </row>
    <row r="31" spans="1:71" s="2" customFormat="1" ht="18.75" customHeight="1" x14ac:dyDescent="0.25">
      <c r="B31" s="103"/>
      <c r="C31" s="88"/>
      <c r="J31" s="15"/>
      <c r="K31" s="88"/>
      <c r="L31" s="104"/>
      <c r="M31" s="104"/>
      <c r="N31" s="104"/>
      <c r="O31" s="105"/>
      <c r="P31" s="106"/>
    </row>
    <row r="32" spans="1:71" s="2" customFormat="1" ht="18.75" customHeight="1" x14ac:dyDescent="0.25">
      <c r="A32" s="12"/>
      <c r="C32" s="104"/>
      <c r="J32" s="15"/>
      <c r="L32" s="88"/>
      <c r="M32" s="88"/>
      <c r="N32" s="88"/>
      <c r="O32" s="88"/>
      <c r="P32" s="102"/>
    </row>
    <row r="33" spans="1:16" s="2" customFormat="1" ht="18.75" customHeight="1" x14ac:dyDescent="0.25">
      <c r="C33" s="88"/>
      <c r="D33" s="102"/>
      <c r="E33" s="107"/>
      <c r="F33" s="107"/>
      <c r="G33" s="108"/>
      <c r="H33" s="99"/>
      <c r="I33" s="3"/>
      <c r="J33" s="3"/>
      <c r="L33" s="88"/>
      <c r="M33" s="88"/>
      <c r="N33" s="88"/>
      <c r="O33" s="88"/>
      <c r="P33" s="102"/>
    </row>
    <row r="34" spans="1:16" ht="49.5" customHeight="1" x14ac:dyDescent="0.25">
      <c r="A34" s="2"/>
      <c r="B34" s="2"/>
      <c r="C34" s="88"/>
      <c r="K34" s="2"/>
      <c r="L34" s="2"/>
      <c r="M34" s="2"/>
      <c r="N34" s="2"/>
      <c r="O34" s="2"/>
      <c r="P34" s="19"/>
    </row>
    <row r="35" spans="1:16" s="2" customFormat="1" ht="15" customHeight="1" x14ac:dyDescent="0.25">
      <c r="D35" s="102"/>
      <c r="E35" s="107"/>
      <c r="F35" s="107"/>
      <c r="G35" s="113"/>
      <c r="H35" s="113"/>
      <c r="I35" s="114"/>
      <c r="J35" s="49"/>
      <c r="P35" s="19"/>
    </row>
    <row r="36" spans="1:16" s="2" customFormat="1" ht="15" customHeight="1" x14ac:dyDescent="0.25">
      <c r="D36" s="102"/>
      <c r="E36" s="107"/>
      <c r="F36" s="107"/>
      <c r="G36" s="113"/>
      <c r="H36" s="113"/>
      <c r="I36" s="114"/>
      <c r="J36" s="49"/>
      <c r="P36" s="19"/>
    </row>
    <row r="37" spans="1:16" s="2" customFormat="1" ht="15" customHeight="1" x14ac:dyDescent="0.25">
      <c r="D37" s="19"/>
      <c r="E37" s="15"/>
      <c r="F37" s="15"/>
      <c r="J37" s="15"/>
      <c r="P37" s="19"/>
    </row>
    <row r="38" spans="1:16" s="2" customFormat="1" ht="15" customHeight="1" x14ac:dyDescent="0.25">
      <c r="D38" s="19"/>
      <c r="E38" s="15"/>
      <c r="F38" s="15"/>
      <c r="J38" s="15"/>
      <c r="P38" s="19"/>
    </row>
    <row r="39" spans="1:16" s="2" customFormat="1" ht="15" customHeight="1" x14ac:dyDescent="0.25">
      <c r="D39" s="19"/>
      <c r="E39" s="15"/>
      <c r="F39" s="15"/>
      <c r="J39" s="15"/>
      <c r="P39" s="19"/>
    </row>
    <row r="40" spans="1:16" s="2" customFormat="1" ht="15" customHeight="1" x14ac:dyDescent="0.25">
      <c r="D40" s="19"/>
      <c r="E40" s="15"/>
      <c r="F40" s="15"/>
      <c r="J40" s="15"/>
      <c r="P40" s="19"/>
    </row>
    <row r="41" spans="1:16" s="2" customFormat="1" ht="15" customHeight="1" x14ac:dyDescent="0.25">
      <c r="D41" s="19"/>
      <c r="E41" s="15"/>
      <c r="F41" s="15"/>
      <c r="J41" s="15"/>
      <c r="P41" s="19"/>
    </row>
    <row r="42" spans="1:16" s="2" customFormat="1" ht="15" customHeight="1" x14ac:dyDescent="0.25">
      <c r="D42" s="19"/>
      <c r="E42" s="15"/>
      <c r="F42" s="15"/>
      <c r="J42" s="15"/>
      <c r="P42" s="19"/>
    </row>
    <row r="43" spans="1:16" s="2" customFormat="1" ht="15" customHeight="1" x14ac:dyDescent="0.25">
      <c r="D43" s="19"/>
      <c r="E43" s="15"/>
      <c r="F43" s="15"/>
      <c r="J43" s="15"/>
      <c r="P43" s="19"/>
    </row>
    <row r="44" spans="1:16" s="2" customFormat="1" ht="15" customHeight="1" x14ac:dyDescent="0.25">
      <c r="D44" s="19"/>
      <c r="E44" s="15"/>
      <c r="F44" s="15"/>
      <c r="J44" s="15"/>
      <c r="P44" s="19"/>
    </row>
    <row r="45" spans="1:16" s="2" customFormat="1" ht="15" customHeight="1" x14ac:dyDescent="0.25">
      <c r="D45" s="19"/>
      <c r="E45" s="15"/>
      <c r="F45" s="15"/>
      <c r="J45" s="15"/>
      <c r="P45" s="19"/>
    </row>
    <row r="46" spans="1:16" s="2" customFormat="1" ht="15" customHeight="1" x14ac:dyDescent="0.25">
      <c r="D46" s="19"/>
      <c r="E46" s="15"/>
      <c r="F46" s="15"/>
      <c r="J46" s="15"/>
      <c r="P46" s="19"/>
    </row>
    <row r="47" spans="1:16" s="2" customFormat="1" ht="15" customHeight="1" x14ac:dyDescent="0.25">
      <c r="D47" s="19"/>
      <c r="E47" s="15"/>
      <c r="F47" s="15"/>
      <c r="J47" s="15"/>
      <c r="P47" s="19"/>
    </row>
    <row r="48" spans="1:16" s="2" customFormat="1" ht="15" customHeight="1" x14ac:dyDescent="0.25">
      <c r="D48" s="19"/>
      <c r="E48" s="15"/>
      <c r="F48" s="15"/>
      <c r="J48" s="15"/>
      <c r="P48" s="19"/>
    </row>
    <row r="49" spans="1:59" s="2" customFormat="1" ht="15" customHeight="1" x14ac:dyDescent="0.25">
      <c r="D49" s="19"/>
      <c r="E49" s="15"/>
      <c r="F49" s="15"/>
      <c r="J49" s="15"/>
      <c r="P49" s="19"/>
    </row>
    <row r="50" spans="1:59" s="2" customFormat="1" ht="15" customHeight="1" x14ac:dyDescent="0.25">
      <c r="D50" s="19"/>
      <c r="E50" s="15"/>
      <c r="F50" s="15"/>
      <c r="J50" s="15"/>
      <c r="P50" s="19"/>
    </row>
    <row r="51" spans="1:59" s="2" customFormat="1" ht="15" customHeight="1" x14ac:dyDescent="0.25">
      <c r="D51" s="19"/>
      <c r="E51" s="15"/>
      <c r="F51" s="15"/>
      <c r="J51" s="15"/>
      <c r="P51" s="19"/>
    </row>
    <row r="52" spans="1:59" s="2" customFormat="1" ht="15" customHeight="1" x14ac:dyDescent="0.25">
      <c r="B52" s="12"/>
      <c r="D52" s="19"/>
      <c r="E52" s="15"/>
      <c r="F52" s="15"/>
      <c r="J52" s="15"/>
      <c r="K52" s="12"/>
      <c r="P52" s="19"/>
    </row>
    <row r="53" spans="1:59" s="2" customFormat="1" ht="15" customHeight="1" x14ac:dyDescent="0.25">
      <c r="B53" s="12"/>
      <c r="D53" s="19"/>
      <c r="E53" s="15"/>
      <c r="F53" s="15"/>
      <c r="J53" s="15"/>
      <c r="K53" s="12"/>
      <c r="P53" s="19"/>
    </row>
    <row r="54" spans="1:59" s="2" customFormat="1" ht="15" customHeight="1" x14ac:dyDescent="0.25">
      <c r="B54" s="12"/>
      <c r="D54" s="19"/>
      <c r="E54" s="15"/>
      <c r="F54" s="15"/>
      <c r="J54" s="15"/>
      <c r="K54" s="12"/>
      <c r="L54" s="12"/>
      <c r="M54" s="12"/>
      <c r="N54" s="12"/>
      <c r="O54" s="12"/>
      <c r="P54" s="20"/>
    </row>
    <row r="55" spans="1:59" s="2" customFormat="1" ht="14.1" customHeight="1" x14ac:dyDescent="0.25">
      <c r="A55" s="12"/>
      <c r="B55" s="12"/>
      <c r="C55" s="12"/>
      <c r="D55" s="19"/>
      <c r="E55" s="15"/>
      <c r="F55" s="15"/>
      <c r="J55" s="15"/>
      <c r="K55" s="12"/>
      <c r="L55" s="12"/>
      <c r="M55" s="12"/>
      <c r="N55" s="12"/>
      <c r="O55" s="12"/>
      <c r="P55" s="20"/>
    </row>
    <row r="56" spans="1:59" s="2" customFormat="1" ht="14.1" customHeight="1" x14ac:dyDescent="0.25">
      <c r="A56" s="12"/>
      <c r="B56" s="12"/>
      <c r="C56" s="12"/>
      <c r="D56" s="19"/>
      <c r="E56" s="15"/>
      <c r="F56" s="15"/>
      <c r="J56" s="15"/>
      <c r="K56" s="12"/>
      <c r="L56" s="12"/>
      <c r="M56" s="12"/>
      <c r="N56" s="12"/>
      <c r="O56" s="12"/>
      <c r="P56" s="20"/>
    </row>
    <row r="57" spans="1:59" ht="14.1" customHeight="1" x14ac:dyDescent="0.25">
      <c r="C57" s="12"/>
      <c r="D57" s="20"/>
      <c r="E57" s="16"/>
      <c r="F57" s="16"/>
      <c r="G57" s="12"/>
      <c r="H57" s="12"/>
      <c r="I57" s="12"/>
      <c r="J57" s="16"/>
      <c r="K57" s="12"/>
      <c r="L57" s="12"/>
      <c r="M57" s="12"/>
      <c r="N57" s="12"/>
      <c r="O57" s="12"/>
      <c r="P57" s="20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59" ht="14.1" customHeight="1" x14ac:dyDescent="0.25">
      <c r="C58" s="12"/>
      <c r="D58" s="20"/>
      <c r="E58" s="16"/>
      <c r="F58" s="16"/>
      <c r="G58" s="12"/>
      <c r="H58" s="12"/>
      <c r="I58" s="12"/>
      <c r="J58" s="16"/>
      <c r="L58" s="12"/>
      <c r="M58" s="12"/>
      <c r="N58" s="12"/>
      <c r="O58" s="12"/>
      <c r="P58" s="20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59" ht="14.1" customHeight="1" x14ac:dyDescent="0.25">
      <c r="C59" s="12"/>
      <c r="D59" s="20"/>
      <c r="E59" s="16"/>
      <c r="F59" s="16"/>
      <c r="G59" s="12"/>
      <c r="H59" s="12"/>
      <c r="I59" s="12"/>
      <c r="J59" s="16"/>
      <c r="L59" s="12"/>
      <c r="M59" s="12"/>
      <c r="N59" s="12"/>
      <c r="O59" s="12"/>
      <c r="P59" s="20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0" spans="1:59" ht="14.1" customHeight="1" x14ac:dyDescent="0.25">
      <c r="C60" s="12"/>
      <c r="D60" s="20"/>
      <c r="E60" s="16"/>
      <c r="F60" s="16"/>
      <c r="G60" s="12"/>
      <c r="H60" s="12"/>
      <c r="I60" s="12"/>
      <c r="J60" s="16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</row>
    <row r="61" spans="1:59" ht="14.1" customHeight="1" x14ac:dyDescent="0.25">
      <c r="D61" s="20"/>
      <c r="E61" s="16"/>
      <c r="F61" s="16"/>
      <c r="G61" s="12"/>
      <c r="H61" s="12"/>
      <c r="I61" s="12"/>
      <c r="J61" s="16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</row>
    <row r="62" spans="1:59" ht="14.1" customHeight="1" x14ac:dyDescent="0.25">
      <c r="D62" s="20"/>
      <c r="E62" s="16"/>
      <c r="F62" s="16"/>
      <c r="G62" s="12"/>
      <c r="H62" s="12"/>
      <c r="I62" s="12"/>
      <c r="J62" s="16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3" spans="1:59" ht="14.1" customHeight="1" x14ac:dyDescent="0.25">
      <c r="Q63" s="115"/>
    </row>
    <row r="65" spans="17:17" ht="14.1" customHeight="1" x14ac:dyDescent="0.25">
      <c r="Q65" s="115"/>
    </row>
    <row r="67" spans="17:17" ht="14.1" customHeight="1" x14ac:dyDescent="0.25">
      <c r="Q67" s="115"/>
    </row>
    <row r="69" spans="17:17" ht="14.1" customHeight="1" x14ac:dyDescent="0.25">
      <c r="Q69" s="115"/>
    </row>
    <row r="71" spans="17:17" ht="14.1" customHeight="1" x14ac:dyDescent="0.25">
      <c r="Q71" s="115"/>
    </row>
    <row r="73" spans="17:17" ht="14.1" customHeight="1" x14ac:dyDescent="0.25">
      <c r="Q73" s="115"/>
    </row>
    <row r="75" spans="17:17" ht="14.1" customHeight="1" x14ac:dyDescent="0.25">
      <c r="Q75" s="115"/>
    </row>
    <row r="77" spans="17:17" ht="14.1" customHeight="1" x14ac:dyDescent="0.25">
      <c r="Q77" s="115"/>
    </row>
  </sheetData>
  <sheetProtection algorithmName="SHA-512" hashValue="XTzoBpOw6XEr/1KbqidLjIU/1CrBMXqZ3ZX7mNHxZKRG5aq5OFWDaZVY1nn73Kgb1byXXfEBK3xherKGfK9c4w==" saltValue="fvk0wZLYl1BiC0apZvKDiw==" spinCount="100000" sheet="1" objects="1" scenarios="1" sort="0"/>
  <mergeCells count="22">
    <mergeCell ref="L13:M13"/>
    <mergeCell ref="D2:H2"/>
    <mergeCell ref="B3:B4"/>
    <mergeCell ref="L3:O3"/>
    <mergeCell ref="L4:M4"/>
    <mergeCell ref="N4:O4"/>
    <mergeCell ref="L5:M5"/>
    <mergeCell ref="N5:O5"/>
    <mergeCell ref="L7:O7"/>
    <mergeCell ref="L8:M8"/>
    <mergeCell ref="N8:O8"/>
    <mergeCell ref="L9:M9"/>
    <mergeCell ref="L11:O11"/>
    <mergeCell ref="L24:O26"/>
    <mergeCell ref="D27:I28"/>
    <mergeCell ref="L27:O28"/>
    <mergeCell ref="L14:M14"/>
    <mergeCell ref="L15:M15"/>
    <mergeCell ref="L16:M16"/>
    <mergeCell ref="L18:O18"/>
    <mergeCell ref="O22:P22"/>
    <mergeCell ref="O23:P23"/>
  </mergeCells>
  <conditionalFormatting sqref="R2:BS26">
    <cfRule type="expression" dxfId="49" priority="1">
      <formula>IF(ISBLANK($A$1),TRUE,FALSE)</formula>
    </cfRule>
  </conditionalFormatting>
  <conditionalFormatting sqref="AJ4:BS26">
    <cfRule type="containsErrors" dxfId="48" priority="2">
      <formula>ISERROR(AJ4)</formula>
    </cfRule>
  </conditionalFormatting>
  <dataValidations count="2">
    <dataValidation type="list" showInputMessage="1" showErrorMessage="1" sqref="H4">
      <formula1>$T$4:$T$9</formula1>
    </dataValidation>
    <dataValidation type="list" showInputMessage="1" showErrorMessage="1" sqref="H5:H26">
      <formula1>$T$4:$T$11</formula1>
    </dataValidation>
  </dataValidations>
  <hyperlinks>
    <hyperlink ref="L27" r:id="rId1" display="https://youtu.be/myxUd_RfmoI"/>
  </hyperlinks>
  <printOptions horizontalCentered="1"/>
  <pageMargins left="0.5" right="0.5" top="0.5" bottom="0.7" header="0" footer="0.3"/>
  <pageSetup orientation="landscape" r:id="rId2"/>
  <headerFooter>
    <oddFooter>&amp;L&amp;8Printed &amp;D  &amp;T&amp;C&amp;8Pulaski County Schools&amp;R&amp;8Page &amp;P of &amp;N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77"/>
  <sheetViews>
    <sheetView showGridLines="0" zoomScaleNormal="100" workbookViewId="0"/>
  </sheetViews>
  <sheetFormatPr defaultColWidth="9.140625" defaultRowHeight="14.1" customHeight="1" x14ac:dyDescent="0.25"/>
  <cols>
    <col min="1" max="1" width="2.7109375" style="12" customWidth="1"/>
    <col min="2" max="2" width="113.5703125" style="12" customWidth="1"/>
    <col min="3" max="3" width="2.7109375" style="104" customWidth="1"/>
    <col min="4" max="4" width="6.42578125" style="106" customWidth="1"/>
    <col min="5" max="5" width="10.42578125" style="109" customWidth="1"/>
    <col min="6" max="6" width="7" style="109" customWidth="1"/>
    <col min="7" max="7" width="7" style="110" customWidth="1"/>
    <col min="8" max="8" width="8.42578125" style="110" customWidth="1"/>
    <col min="9" max="9" width="41.85546875" style="111" customWidth="1"/>
    <col min="10" max="10" width="2.7109375" style="112" customWidth="1"/>
    <col min="11" max="11" width="2.7109375" style="104" customWidth="1"/>
    <col min="12" max="12" width="14.42578125" style="104" customWidth="1"/>
    <col min="13" max="13" width="2" style="104" bestFit="1" customWidth="1"/>
    <col min="14" max="15" width="10.5703125" style="104" customWidth="1"/>
    <col min="16" max="16" width="2.5703125" style="106" customWidth="1"/>
    <col min="17" max="17" width="14" style="2" customWidth="1"/>
    <col min="18" max="18" width="8.140625" style="2" bestFit="1" customWidth="1"/>
    <col min="19" max="20" width="9.140625" style="2" customWidth="1"/>
    <col min="21" max="22" width="10.7109375" style="2" customWidth="1"/>
    <col min="23" max="35" width="9.140625" style="2" customWidth="1"/>
    <col min="36" max="48" width="9.140625" style="2"/>
    <col min="49" max="56" width="9.140625" style="2" customWidth="1"/>
    <col min="57" max="59" width="9.140625" style="2"/>
    <col min="60" max="16384" width="9.140625" style="12"/>
  </cols>
  <sheetData>
    <row r="1" spans="1:73" s="81" customFormat="1" ht="10.5" customHeight="1" x14ac:dyDescent="0.3">
      <c r="A1" s="1"/>
      <c r="B1" s="82"/>
      <c r="D1" s="83"/>
      <c r="E1" s="84"/>
      <c r="F1" s="84"/>
      <c r="G1" s="82"/>
      <c r="H1" s="82"/>
      <c r="I1" s="85"/>
      <c r="J1" s="86"/>
      <c r="M1" s="129"/>
      <c r="N1" s="83"/>
      <c r="O1" s="83"/>
      <c r="P1" s="83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U1" s="87"/>
    </row>
    <row r="2" spans="1:73" s="81" customFormat="1" ht="18.75" customHeight="1" x14ac:dyDescent="0.35">
      <c r="B2" s="79" t="s">
        <v>78</v>
      </c>
      <c r="D2" s="142" t="str">
        <f>IF($N$4="","",$N$4)</f>
        <v/>
      </c>
      <c r="E2" s="142"/>
      <c r="F2" s="142"/>
      <c r="G2" s="142"/>
      <c r="H2" s="142"/>
      <c r="I2" s="120" t="str">
        <f>IF($N$8="","",$N$8)</f>
        <v/>
      </c>
      <c r="J2" s="120"/>
      <c r="K2" s="121"/>
      <c r="L2" s="122"/>
      <c r="M2" s="122"/>
      <c r="N2" s="122"/>
      <c r="O2" s="28"/>
      <c r="P2" s="29"/>
      <c r="Q2" s="87"/>
      <c r="R2" s="11" t="s">
        <v>23</v>
      </c>
      <c r="S2" s="4"/>
      <c r="T2" s="4"/>
      <c r="U2" s="4"/>
      <c r="V2" s="4"/>
      <c r="W2" s="6"/>
      <c r="X2" s="68">
        <v>1</v>
      </c>
      <c r="Y2" s="68">
        <v>2</v>
      </c>
      <c r="Z2" s="68">
        <v>3</v>
      </c>
      <c r="AA2" s="68">
        <v>4</v>
      </c>
      <c r="AB2" s="69">
        <v>5</v>
      </c>
      <c r="AC2" s="70">
        <v>6</v>
      </c>
      <c r="AD2" s="70">
        <v>7</v>
      </c>
      <c r="AE2" s="70">
        <v>8</v>
      </c>
      <c r="AF2" s="70">
        <v>9</v>
      </c>
      <c r="AG2" s="70">
        <v>10</v>
      </c>
      <c r="AH2" s="70">
        <v>11</v>
      </c>
      <c r="AI2" s="70">
        <v>12</v>
      </c>
      <c r="AJ2" s="65">
        <v>1</v>
      </c>
      <c r="AK2" s="66">
        <v>2</v>
      </c>
      <c r="AL2" s="66">
        <v>3</v>
      </c>
      <c r="AM2" s="66">
        <v>4</v>
      </c>
      <c r="AN2" s="67">
        <v>5</v>
      </c>
      <c r="AO2" s="67">
        <v>6</v>
      </c>
      <c r="AP2" s="67">
        <v>7</v>
      </c>
      <c r="AQ2" s="67">
        <v>8</v>
      </c>
      <c r="AR2" s="67">
        <v>9</v>
      </c>
      <c r="AS2" s="67">
        <v>10</v>
      </c>
      <c r="AT2" s="67">
        <v>11</v>
      </c>
      <c r="AU2" s="67">
        <v>12</v>
      </c>
      <c r="AV2" s="62">
        <v>1</v>
      </c>
      <c r="AW2" s="63">
        <v>2</v>
      </c>
      <c r="AX2" s="63">
        <v>3</v>
      </c>
      <c r="AY2" s="63">
        <v>4</v>
      </c>
      <c r="AZ2" s="64">
        <v>5</v>
      </c>
      <c r="BA2" s="62">
        <v>6</v>
      </c>
      <c r="BB2" s="62">
        <v>7</v>
      </c>
      <c r="BC2" s="62">
        <v>8</v>
      </c>
      <c r="BD2" s="62">
        <v>9</v>
      </c>
      <c r="BE2" s="62">
        <v>10</v>
      </c>
      <c r="BF2" s="62">
        <v>11</v>
      </c>
      <c r="BG2" s="62">
        <v>12</v>
      </c>
      <c r="BH2" s="58">
        <v>1</v>
      </c>
      <c r="BI2" s="59">
        <v>2</v>
      </c>
      <c r="BJ2" s="59">
        <v>3</v>
      </c>
      <c r="BK2" s="59">
        <v>4</v>
      </c>
      <c r="BL2" s="60">
        <v>5</v>
      </c>
      <c r="BM2" s="58">
        <v>6</v>
      </c>
      <c r="BN2" s="58">
        <v>7</v>
      </c>
      <c r="BO2" s="58">
        <v>8</v>
      </c>
      <c r="BP2" s="58">
        <v>9</v>
      </c>
      <c r="BQ2" s="58">
        <v>10</v>
      </c>
      <c r="BR2" s="58">
        <v>11</v>
      </c>
      <c r="BS2" s="58">
        <v>12</v>
      </c>
    </row>
    <row r="3" spans="1:73" s="2" customFormat="1" ht="18.75" customHeight="1" thickBot="1" x14ac:dyDescent="0.35">
      <c r="B3" s="156" t="str">
        <f>IF($N$4="","",IF($N$8="",$N$4,$N$4&amp;"  ("&amp;N8&amp;")"))</f>
        <v/>
      </c>
      <c r="C3" s="88"/>
      <c r="D3" s="89" t="s">
        <v>22</v>
      </c>
      <c r="E3" s="89" t="s">
        <v>20</v>
      </c>
      <c r="F3" s="89" t="s">
        <v>19</v>
      </c>
      <c r="G3" s="89" t="s">
        <v>21</v>
      </c>
      <c r="H3" s="90" t="s">
        <v>72</v>
      </c>
      <c r="I3" s="91" t="s">
        <v>18</v>
      </c>
      <c r="J3" s="92"/>
      <c r="K3" s="30"/>
      <c r="L3" s="157" t="s">
        <v>62</v>
      </c>
      <c r="M3" s="157"/>
      <c r="N3" s="157"/>
      <c r="O3" s="157"/>
      <c r="P3" s="31"/>
      <c r="Q3" s="18"/>
      <c r="R3" s="43">
        <v>0</v>
      </c>
      <c r="S3" s="44" t="s">
        <v>71</v>
      </c>
      <c r="T3" s="44" t="s">
        <v>65</v>
      </c>
      <c r="U3" s="44" t="s">
        <v>69</v>
      </c>
      <c r="V3" s="44" t="s">
        <v>70</v>
      </c>
      <c r="W3" s="45" t="s">
        <v>11</v>
      </c>
      <c r="X3" s="71" t="s">
        <v>5</v>
      </c>
      <c r="Y3" s="71" t="s">
        <v>6</v>
      </c>
      <c r="Z3" s="71" t="s">
        <v>7</v>
      </c>
      <c r="AA3" s="71" t="s">
        <v>8</v>
      </c>
      <c r="AB3" s="71" t="s">
        <v>9</v>
      </c>
      <c r="AC3" s="71" t="s">
        <v>10</v>
      </c>
      <c r="AD3" s="71" t="s">
        <v>36</v>
      </c>
      <c r="AE3" s="71" t="s">
        <v>26</v>
      </c>
      <c r="AF3" s="71" t="s">
        <v>28</v>
      </c>
      <c r="AG3" s="71" t="s">
        <v>30</v>
      </c>
      <c r="AH3" s="71" t="s">
        <v>32</v>
      </c>
      <c r="AI3" s="71" t="s">
        <v>34</v>
      </c>
      <c r="AJ3" s="50" t="s">
        <v>75</v>
      </c>
      <c r="AK3" s="50" t="s">
        <v>0</v>
      </c>
      <c r="AL3" s="50" t="s">
        <v>1</v>
      </c>
      <c r="AM3" s="50" t="s">
        <v>2</v>
      </c>
      <c r="AN3" s="50" t="s">
        <v>3</v>
      </c>
      <c r="AO3" s="50" t="s">
        <v>4</v>
      </c>
      <c r="AP3" s="50" t="s">
        <v>25</v>
      </c>
      <c r="AQ3" s="50" t="s">
        <v>27</v>
      </c>
      <c r="AR3" s="50" t="s">
        <v>29</v>
      </c>
      <c r="AS3" s="50" t="s">
        <v>31</v>
      </c>
      <c r="AT3" s="50" t="s">
        <v>33</v>
      </c>
      <c r="AU3" s="50" t="s">
        <v>35</v>
      </c>
      <c r="AV3" s="56" t="s">
        <v>77</v>
      </c>
      <c r="AW3" s="56" t="s">
        <v>13</v>
      </c>
      <c r="AX3" s="56" t="s">
        <v>14</v>
      </c>
      <c r="AY3" s="56" t="s">
        <v>15</v>
      </c>
      <c r="AZ3" s="56" t="s">
        <v>16</v>
      </c>
      <c r="BA3" s="56" t="s">
        <v>17</v>
      </c>
      <c r="BB3" s="56" t="s">
        <v>37</v>
      </c>
      <c r="BC3" s="56" t="s">
        <v>38</v>
      </c>
      <c r="BD3" s="56" t="s">
        <v>39</v>
      </c>
      <c r="BE3" s="56" t="s">
        <v>40</v>
      </c>
      <c r="BF3" s="56" t="s">
        <v>41</v>
      </c>
      <c r="BG3" s="56" t="s">
        <v>42</v>
      </c>
      <c r="BH3" s="54" t="s">
        <v>43</v>
      </c>
      <c r="BI3" s="54" t="s">
        <v>44</v>
      </c>
      <c r="BJ3" s="54" t="s">
        <v>45</v>
      </c>
      <c r="BK3" s="54" t="s">
        <v>46</v>
      </c>
      <c r="BL3" s="54" t="s">
        <v>47</v>
      </c>
      <c r="BM3" s="54" t="s">
        <v>48</v>
      </c>
      <c r="BN3" s="54" t="s">
        <v>49</v>
      </c>
      <c r="BO3" s="54" t="s">
        <v>50</v>
      </c>
      <c r="BP3" s="54" t="s">
        <v>51</v>
      </c>
      <c r="BQ3" s="54" t="s">
        <v>52</v>
      </c>
      <c r="BR3" s="54" t="s">
        <v>53</v>
      </c>
      <c r="BS3" s="54" t="s">
        <v>54</v>
      </c>
    </row>
    <row r="4" spans="1:73" s="2" customFormat="1" ht="18.75" customHeight="1" thickTop="1" thickBot="1" x14ac:dyDescent="0.3">
      <c r="B4" s="156"/>
      <c r="C4" s="88"/>
      <c r="D4" s="7">
        <v>0</v>
      </c>
      <c r="E4" s="8">
        <v>42590</v>
      </c>
      <c r="F4" s="5" t="str">
        <f>IFERROR(IF(COUNT(G$4:G4)=0,"",IF(H4="Hold",F3,IF(ISNUMBER(U4),G4,F3+V4))),"")</f>
        <v/>
      </c>
      <c r="G4" s="13"/>
      <c r="H4" s="26"/>
      <c r="I4" s="17"/>
      <c r="J4" s="93"/>
      <c r="K4" s="30"/>
      <c r="L4" s="145" t="s">
        <v>24</v>
      </c>
      <c r="M4" s="145"/>
      <c r="N4" s="147"/>
      <c r="O4" s="147"/>
      <c r="P4" s="32"/>
      <c r="Q4" s="18"/>
      <c r="R4" s="46">
        <v>1</v>
      </c>
      <c r="S4" s="47" t="e">
        <f t="shared" ref="S4:S26" si="0">IF(OR(ISTEXT($G4),ISBLANK($G4)),NA(),$G4)</f>
        <v>#N/A</v>
      </c>
      <c r="T4" s="52" t="s">
        <v>64</v>
      </c>
      <c r="U4" s="52" t="str">
        <f>IF(H4="30 Mins",$N$19,IF(H4="45 Mins",$N$20,IF(H4="60 Mins",$N$21,IF(H4="Alt 1",$N$22,IF(H4="Alt 2",$N$23,IF(H4="Alt 3",$N$24,IF(H4="Alt 4",$N$25,IF(H4="Alt 5",#REF!,IF(H4="Change",V3,"")))))))))</f>
        <v/>
      </c>
      <c r="V4" s="53" t="e">
        <f>IF(COUNT(U$4:U4)=0,NA(),IF(ISNUMBER(U4),U4,V3))</f>
        <v>#N/A</v>
      </c>
      <c r="W4" s="48" t="e">
        <f t="shared" ref="W4:W26" si="1">IF(ISNUMBER(U4),E4-3,NA())</f>
        <v>#N/A</v>
      </c>
      <c r="X4" s="72" t="str">
        <f>IF(AND(ISNUMBER($S4),COUNT($U$4:$U4)=X$2),$S4,"")</f>
        <v/>
      </c>
      <c r="Y4" s="72" t="str">
        <f>IF(AND(ISNUMBER($S4),COUNT($U$4:$U4)=Y$2),$S4,"")</f>
        <v/>
      </c>
      <c r="Z4" s="72" t="str">
        <f>IF(AND(ISNUMBER($S4),COUNT($U$4:$U4)=Z$2),$S4,"")</f>
        <v/>
      </c>
      <c r="AA4" s="72" t="str">
        <f>IF(AND(ISNUMBER($S4),COUNT($U$4:$U4)=AA$2),$S4,"")</f>
        <v/>
      </c>
      <c r="AB4" s="72" t="str">
        <f>IF(AND(ISNUMBER($S4),COUNT($U$4:$U4)=AB$2),$S4,"")</f>
        <v/>
      </c>
      <c r="AC4" s="72" t="str">
        <f>IF(AND(ISNUMBER($S4),COUNT($U$4:$U4)=AC$2),$S4,"")</f>
        <v/>
      </c>
      <c r="AD4" s="72" t="str">
        <f>IF(AND(ISNUMBER($S4),COUNT($U$4:$U4)=AD$2),$S4,"")</f>
        <v/>
      </c>
      <c r="AE4" s="72" t="str">
        <f>IF(AND(ISNUMBER($S4),COUNT($U$4:$U4)=AE$2),$S4,"")</f>
        <v/>
      </c>
      <c r="AF4" s="72" t="str">
        <f>IF(AND(ISNUMBER($S4),COUNT($U$4:$U4)=AF$2),$S4,"")</f>
        <v/>
      </c>
      <c r="AG4" s="72" t="str">
        <f>IF(AND(ISNUMBER($S4),COUNT($U$4:$U4)=AG$2),$S4,"")</f>
        <v/>
      </c>
      <c r="AH4" s="72" t="str">
        <f>IF(AND(ISNUMBER($S4),COUNT($U$4:$U4)=AH$2),$S4,"")</f>
        <v/>
      </c>
      <c r="AI4" s="72" t="str">
        <f>IF(AND(ISNUMBER($S4),COUNT($U$4:$U4)=AI$2),$S4,"")</f>
        <v/>
      </c>
      <c r="AJ4" s="51" t="e">
        <f>IFERROR(IF(COUNT($U$4:$U4)&lt;&gt;AJ$2,NA(),SLOPE(X$4:X$26,$R$4:$R$26)*($R4-COUNTIF(BH$4:BH4,"Hold"))+INTERCEPT(X$4:X$26,$R$4:$R$26)),NA())</f>
        <v>#N/A</v>
      </c>
      <c r="AK4" s="51" t="e">
        <f>IFERROR(IF(COUNT($U$4:$U4)&lt;&gt;AK$2,NA(),SLOPE(Y$4:Y$26,$R$4:$R$26)*($R4-COUNTIF(BI$4:BI4,"Hold"))+INTERCEPT(Y$4:Y$26,$R$4:$R$26)),NA())</f>
        <v>#N/A</v>
      </c>
      <c r="AL4" s="51" t="e">
        <f>IFERROR(IF(COUNT($U$4:$U4)&lt;&gt;AL$2,NA(),SLOPE(Z$4:Z$26,$R$4:$R$26)*($R4-COUNTIF(BJ$4:BJ4,"Hold"))+INTERCEPT(Z$4:Z$26,$R$4:$R$26)),NA())</f>
        <v>#N/A</v>
      </c>
      <c r="AM4" s="51" t="e">
        <f>IFERROR(IF(COUNT($U$4:$U4)&lt;&gt;AM$2,NA(),SLOPE(AA$4:AA$26,$R$4:$R$26)*($R4-COUNTIF(BK$4:BK4,"Hold"))+INTERCEPT(AA$4:AA$26,$R$4:$R$26)),NA())</f>
        <v>#N/A</v>
      </c>
      <c r="AN4" s="51" t="e">
        <f>IFERROR(IF(COUNT($U$4:$U4)&lt;&gt;AN$2,NA(),SLOPE(AB$4:AB$26,$R$4:$R$26)*($R4-COUNTIF(BL$4:BL4,"Hold"))+INTERCEPT(AB$4:AB$26,$R$4:$R$26)),NA())</f>
        <v>#N/A</v>
      </c>
      <c r="AO4" s="51" t="e">
        <f>IFERROR(IF(COUNT($U$4:$U4)&lt;&gt;AO$2,NA(),SLOPE(AC$4:AC$26,$R$4:$R$26)*($R4-COUNTIF(BM$4:BM4,"Hold"))+INTERCEPT(AC$4:AC$26,$R$4:$R$26)),NA())</f>
        <v>#N/A</v>
      </c>
      <c r="AP4" s="51" t="e">
        <f>IFERROR(IF(COUNT($U$4:$U4)&lt;&gt;AP$2,NA(),SLOPE(AD$4:AD$26,$R$4:$R$26)*($R4-COUNTIF(BN$4:BN4,"Hold"))+INTERCEPT(AD$4:AD$26,$R$4:$R$26)),NA())</f>
        <v>#N/A</v>
      </c>
      <c r="AQ4" s="51" t="e">
        <f>IFERROR(IF(COUNT($U$4:$U4)&lt;&gt;AQ$2,NA(),SLOPE(AE$4:AE$26,$R$4:$R$26)*($R4-COUNTIF(BO$4:BO4,"Hold"))+INTERCEPT(AE$4:AE$26,$R$4:$R$26)),NA())</f>
        <v>#N/A</v>
      </c>
      <c r="AR4" s="51" t="e">
        <f>IFERROR(IF(COUNT($U$4:$U4)&lt;&gt;AR$2,NA(),SLOPE(AF$4:AF$26,$R$4:$R$26)*($R4-COUNTIF(BP$4:BP4,"Hold"))+INTERCEPT(AF$4:AF$26,$R$4:$R$26)),NA())</f>
        <v>#N/A</v>
      </c>
      <c r="AS4" s="51" t="e">
        <f>IFERROR(IF(COUNT($U$4:$U4)&lt;&gt;AS$2,NA(),SLOPE(AG$4:AG$26,$R$4:$R$26)*($R4-COUNTIF(BQ$4:BQ4,"Hold"))+INTERCEPT(AG$4:AG$26,$R$4:$R$26)),NA())</f>
        <v>#N/A</v>
      </c>
      <c r="AT4" s="51" t="e">
        <f>IFERROR(IF(COUNT($U$4:$U4)&lt;&gt;AT$2,NA(),SLOPE(AH$4:AH$26,$R$4:$R$26)*($R4-COUNTIF(BR$4:BR4,"Hold"))+INTERCEPT(AH$4:AH$26,$R$4:$R$26)),NA())</f>
        <v>#N/A</v>
      </c>
      <c r="AU4" s="51" t="e">
        <f>IFERROR(IF(COUNT($U$4:$U4)&lt;&gt;AU$2,NA(),SLOPE(AI$4:AI$26,$R$4:$R$26)*($R4-COUNTIF(BS$4:BS4,"Hold"))+INTERCEPT(AI$4:AI$26,$R$4:$R$26)),NA())</f>
        <v>#N/A</v>
      </c>
      <c r="AV4" s="57" t="e">
        <f>IF(AND(ISNUMBER($U4),COUNT($U$4:$U4)=AV$2),$G4,IF($H4="Hold",AV3,IF(COUNT($U$4:$U4)=AV$2,$V4+AV3,NA())))</f>
        <v>#N/A</v>
      </c>
      <c r="AW4" s="57" t="e">
        <f>IF(AND(ISNUMBER($U4),COUNT($U$4:$U4)=AW$2),$G4,IF($H4="Hold",AW3,IF(COUNT($U$4:$U4)=AW$2,$V4+AW3,NA())))</f>
        <v>#N/A</v>
      </c>
      <c r="AX4" s="57" t="e">
        <f>IF(AND(ISNUMBER($U4),COUNT($U$4:$U4)=AX$2),$G4,IF($H4="Hold",AX3,IF(COUNT($U$4:$U4)=AX$2,$V4+AX3,NA())))</f>
        <v>#N/A</v>
      </c>
      <c r="AY4" s="57" t="e">
        <f>IF(AND(ISNUMBER($U4),COUNT($U$4:$U4)=AY$2),$G4,IF($H4="Hold",AY3,IF(COUNT($U$4:$U4)=AY$2,$V4+AY3,NA())))</f>
        <v>#N/A</v>
      </c>
      <c r="AZ4" s="57" t="e">
        <f>IF(AND(ISNUMBER($U4),COUNT($U$4:$U4)=AZ$2),$G4,IF($H4="Hold",AZ3,IF(COUNT($U$4:$U4)=AZ$2,$V4+AZ3,NA())))</f>
        <v>#N/A</v>
      </c>
      <c r="BA4" s="57" t="e">
        <f>IF(AND(ISNUMBER($U4),COUNT($U$4:$U4)=BA$2),$G4,IF($H4="Hold",BA3,IF(COUNT($U$4:$U4)=BA$2,$V4+BA3,NA())))</f>
        <v>#N/A</v>
      </c>
      <c r="BB4" s="57" t="e">
        <f>IF(AND(ISNUMBER($U4),COUNT($U$4:$U4)=BB$2),$G4,IF($H4="Hold",BB3,IF(COUNT($U$4:$U4)=BB$2,$V4+BB3,NA())))</f>
        <v>#N/A</v>
      </c>
      <c r="BC4" s="57" t="e">
        <f>IF(AND(ISNUMBER($U4),COUNT($U$4:$U4)=BC$2),$G4,IF($H4="Hold",BC3,IF(COUNT($U$4:$U4)=BC$2,$V4+BC3,NA())))</f>
        <v>#N/A</v>
      </c>
      <c r="BD4" s="57" t="e">
        <f>IF(AND(ISNUMBER($U4),COUNT($U$4:$U4)=BD$2),$G4,IF($H4="Hold",BD3,IF(COUNT($U$4:$U4)=BD$2,$V4+BD3,NA())))</f>
        <v>#N/A</v>
      </c>
      <c r="BE4" s="57" t="e">
        <f>IF(AND(ISNUMBER($U4),COUNT($U$4:$U4)=BE$2),$G4,IF($H4="Hold",BE3,IF(COUNT($U$4:$U4)=BE$2,$V4+BE3,NA())))</f>
        <v>#N/A</v>
      </c>
      <c r="BF4" s="57" t="e">
        <f>IF(AND(ISNUMBER($U4),COUNT($U$4:$U4)=BF$2),$G4,IF($H4="Hold",BF3,IF(COUNT($U$4:$U4)=BF$2,$V4+BF3,NA())))</f>
        <v>#N/A</v>
      </c>
      <c r="BG4" s="57" t="e">
        <f>IF(AND(ISNUMBER($U4),COUNT($U$4:$U4)=BG$2),$G4,IF($H4="Hold",BG3,IF(COUNT($U$4:$U4)=BG$2,$V4+BG3,NA())))</f>
        <v>#N/A</v>
      </c>
      <c r="BH4" s="55" t="e">
        <f>IF(AND(COUNT($U$4:$U4)=BH$2,$H4="Hold"),"Hold",NA())</f>
        <v>#N/A</v>
      </c>
      <c r="BI4" s="55" t="e">
        <f>IF(AND(COUNT($U$4:$U4)=BI$2,$H4="Hold"),"Hold",NA())</f>
        <v>#N/A</v>
      </c>
      <c r="BJ4" s="55" t="e">
        <f>IF(AND(COUNT($U$4:$U4)=BJ$2,$H4="Hold"),"Hold",NA())</f>
        <v>#N/A</v>
      </c>
      <c r="BK4" s="55" t="e">
        <f>IF(AND(COUNT($U$4:$U4)=BK$2,$H4="Hold"),"Hold",NA())</f>
        <v>#N/A</v>
      </c>
      <c r="BL4" s="55" t="e">
        <f>IF(AND(COUNT($U$4:$U4)=BL$2,$H4="Hold"),"Hold",NA())</f>
        <v>#N/A</v>
      </c>
      <c r="BM4" s="55" t="e">
        <f>IF(AND(COUNT($U$4:$U4)=BM$2,$H4="Hold"),"Hold",NA())</f>
        <v>#N/A</v>
      </c>
      <c r="BN4" s="55" t="e">
        <f>IF(AND(COUNT($U$4:$U4)=BN$2,$H4="Hold"),"Hold",NA())</f>
        <v>#N/A</v>
      </c>
      <c r="BO4" s="55" t="e">
        <f>IF(AND(COUNT($U$4:$U4)=BO$2,$H4="Hold"),"Hold",NA())</f>
        <v>#N/A</v>
      </c>
      <c r="BP4" s="55" t="e">
        <f>IF(AND(COUNT($U$4:$U4)=BP$2,$H4="Hold"),"Hold",NA())</f>
        <v>#N/A</v>
      </c>
      <c r="BQ4" s="55" t="e">
        <f>IF(AND(COUNT($U$4:$U4)=BQ$2,$H4="Hold"),"Hold",NA())</f>
        <v>#N/A</v>
      </c>
      <c r="BR4" s="55" t="e">
        <f>IF(AND(COUNT($U$4:$U4)=BR$2,$H4="Hold"),"Hold",NA())</f>
        <v>#N/A</v>
      </c>
      <c r="BS4" s="55" t="e">
        <f>IF(AND(COUNT($U$4:$U4)=BS$2,$H4="Hold"),"Hold",NA())</f>
        <v>#N/A</v>
      </c>
    </row>
    <row r="5" spans="1:73" s="2" customFormat="1" ht="18.75" customHeight="1" thickTop="1" thickBot="1" x14ac:dyDescent="0.3">
      <c r="B5" s="21"/>
      <c r="C5" s="88"/>
      <c r="D5" s="9">
        <f>D4+2</f>
        <v>2</v>
      </c>
      <c r="E5" s="10">
        <f>E4+14</f>
        <v>42604</v>
      </c>
      <c r="F5" s="5" t="str">
        <f>IFERROR(IF(COUNT(G$4:G5)=0,"",IF(H5="Hold",F4,IF(ISNUMBER(U5),G5,F4+V5))),"")</f>
        <v/>
      </c>
      <c r="G5" s="13"/>
      <c r="H5" s="27"/>
      <c r="I5" s="17"/>
      <c r="J5" s="93"/>
      <c r="K5" s="30"/>
      <c r="L5" s="144" t="s">
        <v>12</v>
      </c>
      <c r="M5" s="144"/>
      <c r="N5" s="159"/>
      <c r="O5" s="159"/>
      <c r="P5" s="33"/>
      <c r="R5" s="46">
        <v>2</v>
      </c>
      <c r="S5" s="47" t="e">
        <f t="shared" si="0"/>
        <v>#N/A</v>
      </c>
      <c r="T5" s="47" t="s">
        <v>55</v>
      </c>
      <c r="U5" s="52" t="str">
        <f>IF(H5="30 Mins",$N$19,IF(H5="45 Mins",$N$20,IF(H5="60 Mins",$N$21,IF(H5="Alt 1",$N$22,IF(H5="Alt 2",$N$23,IF(H5="Alt 3",$N$24,IF(H5="Alt 4",$N$25,IF(H5="Alt 5",#REF!,IF(H5="Change",V4,"")))))))))</f>
        <v/>
      </c>
      <c r="V5" s="53" t="e">
        <f>IF(COUNT(U$4:U5)=0,NA(),IF(ISNUMBER(U5),U5,V4))</f>
        <v>#N/A</v>
      </c>
      <c r="W5" s="48" t="e">
        <f t="shared" si="1"/>
        <v>#N/A</v>
      </c>
      <c r="X5" s="72" t="str">
        <f>IF(AND(ISNUMBER($S5),COUNT($U$4:$U5)=X$2),$S5,"")</f>
        <v/>
      </c>
      <c r="Y5" s="72" t="str">
        <f>IF(AND(ISNUMBER($S5),COUNT($U$4:$U5)=Y$2),$S5,"")</f>
        <v/>
      </c>
      <c r="Z5" s="72" t="str">
        <f>IF(AND(ISNUMBER($S5),COUNT($U$4:$U5)=Z$2),$S5,"")</f>
        <v/>
      </c>
      <c r="AA5" s="72" t="str">
        <f>IF(AND(ISNUMBER($S5),COUNT($U$4:$U5)=AA$2),$S5,"")</f>
        <v/>
      </c>
      <c r="AB5" s="72" t="str">
        <f>IF(AND(ISNUMBER($S5),COUNT($U$4:$U5)=AB$2),$S5,"")</f>
        <v/>
      </c>
      <c r="AC5" s="72" t="str">
        <f>IF(AND(ISNUMBER($S5),COUNT($U$4:$U5)=AC$2),$S5,"")</f>
        <v/>
      </c>
      <c r="AD5" s="72" t="str">
        <f>IF(AND(ISNUMBER($S5),COUNT($U$4:$U5)=AD$2),$S5,"")</f>
        <v/>
      </c>
      <c r="AE5" s="72" t="str">
        <f>IF(AND(ISNUMBER($S5),COUNT($U$4:$U5)=AE$2),$S5,"")</f>
        <v/>
      </c>
      <c r="AF5" s="72" t="str">
        <f>IF(AND(ISNUMBER($S5),COUNT($U$4:$U5)=AF$2),$S5,"")</f>
        <v/>
      </c>
      <c r="AG5" s="72" t="str">
        <f>IF(AND(ISNUMBER($S5),COUNT($U$4:$U5)=AG$2),$S5,"")</f>
        <v/>
      </c>
      <c r="AH5" s="72" t="str">
        <f>IF(AND(ISNUMBER($S5),COUNT($U$4:$U5)=AH$2),$S5,"")</f>
        <v/>
      </c>
      <c r="AI5" s="72" t="str">
        <f>IF(AND(ISNUMBER($S5),COUNT($U$4:$U5)=AI$2),$S5,"")</f>
        <v/>
      </c>
      <c r="AJ5" s="51" t="e">
        <f>IFERROR(IF(COUNT($U$4:$U5)&lt;&gt;AJ$2,NA(),SLOPE(X$4:X$26,$R$4:$R$26)*($R5-COUNTIF(BH$4:BH5,"Hold"))+INTERCEPT(X$4:X$26,$R$4:$R$26)),NA())</f>
        <v>#N/A</v>
      </c>
      <c r="AK5" s="51" t="e">
        <f>IFERROR(IF(COUNT($U$4:$U5)&lt;&gt;AK$2,NA(),SLOPE(Y$4:Y$26,$R$4:$R$26)*($R5-COUNTIF(BI$4:BI5,"Hold"))+INTERCEPT(Y$4:Y$26,$R$4:$R$26)),NA())</f>
        <v>#N/A</v>
      </c>
      <c r="AL5" s="51" t="e">
        <f>IFERROR(IF(COUNT($U$4:$U5)&lt;&gt;AL$2,NA(),SLOPE(Z$4:Z$26,$R$4:$R$26)*($R5-COUNTIF(BJ$4:BJ5,"Hold"))+INTERCEPT(Z$4:Z$26,$R$4:$R$26)),NA())</f>
        <v>#N/A</v>
      </c>
      <c r="AM5" s="51" t="e">
        <f>IFERROR(IF(COUNT($U$4:$U5)&lt;&gt;AM$2,NA(),SLOPE(AA$4:AA$26,$R$4:$R$26)*($R5-COUNTIF(BK$4:BK5,"Hold"))+INTERCEPT(AA$4:AA$26,$R$4:$R$26)),NA())</f>
        <v>#N/A</v>
      </c>
      <c r="AN5" s="51" t="e">
        <f>IFERROR(IF(COUNT($U$4:$U5)&lt;&gt;AN$2,NA(),SLOPE(AB$4:AB$26,$R$4:$R$26)*($R5-COUNTIF(BL$4:BL5,"Hold"))+INTERCEPT(AB$4:AB$26,$R$4:$R$26)),NA())</f>
        <v>#N/A</v>
      </c>
      <c r="AO5" s="51" t="e">
        <f>IFERROR(IF(COUNT($U$4:$U5)&lt;&gt;AO$2,NA(),SLOPE(AC$4:AC$26,$R$4:$R$26)*($R5-COUNTIF(BM$4:BM5,"Hold"))+INTERCEPT(AC$4:AC$26,$R$4:$R$26)),NA())</f>
        <v>#N/A</v>
      </c>
      <c r="AP5" s="51" t="e">
        <f>IFERROR(IF(COUNT($U$4:$U5)&lt;&gt;AP$2,NA(),SLOPE(AD$4:AD$26,$R$4:$R$26)*($R5-COUNTIF(BN$4:BN5,"Hold"))+INTERCEPT(AD$4:AD$26,$R$4:$R$26)),NA())</f>
        <v>#N/A</v>
      </c>
      <c r="AQ5" s="51" t="e">
        <f>IFERROR(IF(COUNT($U$4:$U5)&lt;&gt;AQ$2,NA(),SLOPE(AE$4:AE$26,$R$4:$R$26)*($R5-COUNTIF(BO$4:BO5,"Hold"))+INTERCEPT(AE$4:AE$26,$R$4:$R$26)),NA())</f>
        <v>#N/A</v>
      </c>
      <c r="AR5" s="51" t="e">
        <f>IFERROR(IF(COUNT($U$4:$U5)&lt;&gt;AR$2,NA(),SLOPE(AF$4:AF$26,$R$4:$R$26)*($R5-COUNTIF(BP$4:BP5,"Hold"))+INTERCEPT(AF$4:AF$26,$R$4:$R$26)),NA())</f>
        <v>#N/A</v>
      </c>
      <c r="AS5" s="51" t="e">
        <f>IFERROR(IF(COUNT($U$4:$U5)&lt;&gt;AS$2,NA(),SLOPE(AG$4:AG$26,$R$4:$R$26)*($R5-COUNTIF(BQ$4:BQ5,"Hold"))+INTERCEPT(AG$4:AG$26,$R$4:$R$26)),NA())</f>
        <v>#N/A</v>
      </c>
      <c r="AT5" s="51" t="e">
        <f>IFERROR(IF(COUNT($U$4:$U5)&lt;&gt;AT$2,NA(),SLOPE(AH$4:AH$26,$R$4:$R$26)*($R5-COUNTIF(BR$4:BR5,"Hold"))+INTERCEPT(AH$4:AH$26,$R$4:$R$26)),NA())</f>
        <v>#N/A</v>
      </c>
      <c r="AU5" s="51" t="e">
        <f>IFERROR(IF(COUNT($U$4:$U5)&lt;&gt;AU$2,NA(),SLOPE(AI$4:AI$26,$R$4:$R$26)*($R5-COUNTIF(BS$4:BS5,"Hold"))+INTERCEPT(AI$4:AI$26,$R$4:$R$26)),NA())</f>
        <v>#N/A</v>
      </c>
      <c r="AV5" s="57" t="e">
        <f>IF(AND(ISNUMBER($U5),COUNT($U$4:$U5)=AV$2),$G5,IF($H5="Hold",AV4,IF(COUNT($U$4:$U5)=AV$2,$V5+AV4,NA())))</f>
        <v>#N/A</v>
      </c>
      <c r="AW5" s="57" t="e">
        <f>IF(AND(ISNUMBER($U5),COUNT($U$4:$U5)=AW$2),$G5,IF($H5="Hold",AW4,IF(COUNT($U$4:$U5)=AW$2,$V5+AW4,NA())))</f>
        <v>#N/A</v>
      </c>
      <c r="AX5" s="57" t="e">
        <f>IF(AND(ISNUMBER($U5),COUNT($U$4:$U5)=AX$2),$G5,IF($H5="Hold",AX4,IF(COUNT($U$4:$U5)=AX$2,$V5+AX4,NA())))</f>
        <v>#N/A</v>
      </c>
      <c r="AY5" s="57" t="e">
        <f>IF(AND(ISNUMBER($U5),COUNT($U$4:$U5)=AY$2),$G5,IF($H5="Hold",AY4,IF(COUNT($U$4:$U5)=AY$2,$V5+AY4,NA())))</f>
        <v>#N/A</v>
      </c>
      <c r="AZ5" s="57" t="e">
        <f>IF(AND(ISNUMBER($U5),COUNT($U$4:$U5)=AZ$2),$G5,IF($H5="Hold",AZ4,IF(COUNT($U$4:$U5)=AZ$2,$V5+AZ4,NA())))</f>
        <v>#N/A</v>
      </c>
      <c r="BA5" s="57" t="e">
        <f>IF(AND(ISNUMBER($U5),COUNT($U$4:$U5)=BA$2),$G5,IF($H5="Hold",BA4,IF(COUNT($U$4:$U5)=BA$2,$V5+BA4,NA())))</f>
        <v>#N/A</v>
      </c>
      <c r="BB5" s="57" t="e">
        <f>IF(AND(ISNUMBER($U5),COUNT($U$4:$U5)=BB$2),$G5,IF($H5="Hold",BB4,IF(COUNT($U$4:$U5)=BB$2,$V5+BB4,NA())))</f>
        <v>#N/A</v>
      </c>
      <c r="BC5" s="57" t="e">
        <f>IF(AND(ISNUMBER($U5),COUNT($U$4:$U5)=BC$2),$G5,IF($H5="Hold",BC4,IF(COUNT($U$4:$U5)=BC$2,$V5+BC4,NA())))</f>
        <v>#N/A</v>
      </c>
      <c r="BD5" s="57" t="e">
        <f>IF(AND(ISNUMBER($U5),COUNT($U$4:$U5)=BD$2),$G5,IF($H5="Hold",BD4,IF(COUNT($U$4:$U5)=BD$2,$V5+BD4,NA())))</f>
        <v>#N/A</v>
      </c>
      <c r="BE5" s="57" t="e">
        <f>IF(AND(ISNUMBER($U5),COUNT($U$4:$U5)=BE$2),$G5,IF($H5="Hold",BE4,IF(COUNT($U$4:$U5)=BE$2,$V5+BE4,NA())))</f>
        <v>#N/A</v>
      </c>
      <c r="BF5" s="57" t="e">
        <f>IF(AND(ISNUMBER($U5),COUNT($U$4:$U5)=BF$2),$G5,IF($H5="Hold",BF4,IF(COUNT($U$4:$U5)=BF$2,$V5+BF4,NA())))</f>
        <v>#N/A</v>
      </c>
      <c r="BG5" s="57" t="e">
        <f>IF(AND(ISNUMBER($U5),COUNT($U$4:$U5)=BG$2),$G5,IF($H5="Hold",BG4,IF(COUNT($U$4:$U5)=BG$2,$V5+BG4,NA())))</f>
        <v>#N/A</v>
      </c>
      <c r="BH5" s="55" t="e">
        <f>IF(AND(COUNT($U$4:$U5)=BH$2,$H5="Hold"),"Hold",NA())</f>
        <v>#N/A</v>
      </c>
      <c r="BI5" s="55" t="e">
        <f>IF(AND(COUNT($U$4:$U5)=BI$2,$H5="Hold"),"Hold",NA())</f>
        <v>#N/A</v>
      </c>
      <c r="BJ5" s="55" t="e">
        <f>IF(AND(COUNT($U$4:$U5)=BJ$2,$H5="Hold"),"Hold",NA())</f>
        <v>#N/A</v>
      </c>
      <c r="BK5" s="55" t="e">
        <f>IF(AND(COUNT($U$4:$U5)=BK$2,$H5="Hold"),"Hold",NA())</f>
        <v>#N/A</v>
      </c>
      <c r="BL5" s="55" t="e">
        <f>IF(AND(COUNT($U$4:$U5)=BL$2,$H5="Hold"),"Hold",NA())</f>
        <v>#N/A</v>
      </c>
      <c r="BM5" s="55" t="e">
        <f>IF(AND(COUNT($U$4:$U5)=BM$2,$H5="Hold"),"Hold",NA())</f>
        <v>#N/A</v>
      </c>
      <c r="BN5" s="55" t="e">
        <f>IF(AND(COUNT($U$4:$U5)=BN$2,$H5="Hold"),"Hold",NA())</f>
        <v>#N/A</v>
      </c>
      <c r="BO5" s="55" t="e">
        <f>IF(AND(COUNT($U$4:$U5)=BO$2,$H5="Hold"),"Hold",NA())</f>
        <v>#N/A</v>
      </c>
      <c r="BP5" s="55" t="e">
        <f>IF(AND(COUNT($U$4:$U5)=BP$2,$H5="Hold"),"Hold",NA())</f>
        <v>#N/A</v>
      </c>
      <c r="BQ5" s="55" t="e">
        <f>IF(AND(COUNT($U$4:$U5)=BQ$2,$H5="Hold"),"Hold",NA())</f>
        <v>#N/A</v>
      </c>
      <c r="BR5" s="55" t="e">
        <f>IF(AND(COUNT($U$4:$U5)=BR$2,$H5="Hold"),"Hold",NA())</f>
        <v>#N/A</v>
      </c>
      <c r="BS5" s="55" t="e">
        <f>IF(AND(COUNT($U$4:$U5)=BS$2,$H5="Hold"),"Hold",NA())</f>
        <v>#N/A</v>
      </c>
    </row>
    <row r="6" spans="1:73" s="94" customFormat="1" ht="18.75" customHeight="1" thickTop="1" x14ac:dyDescent="0.25">
      <c r="B6" s="22"/>
      <c r="C6" s="95"/>
      <c r="D6" s="9">
        <f t="shared" ref="D6:D26" si="2">D5+2</f>
        <v>4</v>
      </c>
      <c r="E6" s="10">
        <f t="shared" ref="E6:E26" si="3">E5+14</f>
        <v>42618</v>
      </c>
      <c r="F6" s="5" t="str">
        <f>IFERROR(IF(COUNT(G$4:G6)=0,"",IF(H6="Hold",F5,IF(ISNUMBER(U6),G6,F5+V6))),"")</f>
        <v/>
      </c>
      <c r="G6" s="13"/>
      <c r="H6" s="27"/>
      <c r="I6" s="17"/>
      <c r="J6" s="93"/>
      <c r="K6" s="34"/>
      <c r="L6" s="74"/>
      <c r="M6" s="74"/>
      <c r="N6" s="75"/>
      <c r="O6" s="75"/>
      <c r="P6" s="35"/>
      <c r="R6" s="46">
        <v>3</v>
      </c>
      <c r="S6" s="47" t="e">
        <f t="shared" si="0"/>
        <v>#N/A</v>
      </c>
      <c r="T6" s="47" t="s">
        <v>66</v>
      </c>
      <c r="U6" s="52" t="str">
        <f>IF(H6="30 Mins",$N$19,IF(H6="45 Mins",$N$20,IF(H6="60 Mins",$N$21,IF(H6="Alt 1",$N$22,IF(H6="Alt 2",$N$23,IF(H6="Alt 3",$N$24,IF(H6="Alt 4",$N$25,IF(H6="Alt 5",#REF!,IF(H6="Change",V5,"")))))))))</f>
        <v/>
      </c>
      <c r="V6" s="53" t="e">
        <f>IF(COUNT(U$4:U6)=0,NA(),IF(ISNUMBER(U6),U6,V5))</f>
        <v>#N/A</v>
      </c>
      <c r="W6" s="48" t="e">
        <f t="shared" si="1"/>
        <v>#N/A</v>
      </c>
      <c r="X6" s="72" t="str">
        <f>IF(AND(ISNUMBER($S6),COUNT($U$4:$U6)=X$2),$S6,"")</f>
        <v/>
      </c>
      <c r="Y6" s="72" t="str">
        <f>IF(AND(ISNUMBER($S6),COUNT($U$4:$U6)=Y$2),$S6,"")</f>
        <v/>
      </c>
      <c r="Z6" s="72" t="str">
        <f>IF(AND(ISNUMBER($S6),COUNT($U$4:$U6)=Z$2),$S6,"")</f>
        <v/>
      </c>
      <c r="AA6" s="72" t="str">
        <f>IF(AND(ISNUMBER($S6),COUNT($U$4:$U6)=AA$2),$S6,"")</f>
        <v/>
      </c>
      <c r="AB6" s="72" t="str">
        <f>IF(AND(ISNUMBER($S6),COUNT($U$4:$U6)=AB$2),$S6,"")</f>
        <v/>
      </c>
      <c r="AC6" s="72" t="str">
        <f>IF(AND(ISNUMBER($S6),COUNT($U$4:$U6)=AC$2),$S6,"")</f>
        <v/>
      </c>
      <c r="AD6" s="72" t="str">
        <f>IF(AND(ISNUMBER($S6),COUNT($U$4:$U6)=AD$2),$S6,"")</f>
        <v/>
      </c>
      <c r="AE6" s="72" t="str">
        <f>IF(AND(ISNUMBER($S6),COUNT($U$4:$U6)=AE$2),$S6,"")</f>
        <v/>
      </c>
      <c r="AF6" s="72" t="str">
        <f>IF(AND(ISNUMBER($S6),COUNT($U$4:$U6)=AF$2),$S6,"")</f>
        <v/>
      </c>
      <c r="AG6" s="72" t="str">
        <f>IF(AND(ISNUMBER($S6),COUNT($U$4:$U6)=AG$2),$S6,"")</f>
        <v/>
      </c>
      <c r="AH6" s="72" t="str">
        <f>IF(AND(ISNUMBER($S6),COUNT($U$4:$U6)=AH$2),$S6,"")</f>
        <v/>
      </c>
      <c r="AI6" s="72" t="str">
        <f>IF(AND(ISNUMBER($S6),COUNT($U$4:$U6)=AI$2),$S6,"")</f>
        <v/>
      </c>
      <c r="AJ6" s="51" t="e">
        <f>IFERROR(IF(COUNT($U$4:$U6)&lt;&gt;AJ$2,NA(),SLOPE(X$4:X$26,$R$4:$R$26)*($R6-COUNTIF(BH$4:BH6,"Hold"))+INTERCEPT(X$4:X$26,$R$4:$R$26)),NA())</f>
        <v>#N/A</v>
      </c>
      <c r="AK6" s="51" t="e">
        <f>IFERROR(IF(COUNT($U$4:$U6)&lt;&gt;AK$2,NA(),SLOPE(Y$4:Y$26,$R$4:$R$26)*($R6-COUNTIF(BI$4:BI6,"Hold"))+INTERCEPT(Y$4:Y$26,$R$4:$R$26)),NA())</f>
        <v>#N/A</v>
      </c>
      <c r="AL6" s="51" t="e">
        <f>IFERROR(IF(COUNT($U$4:$U6)&lt;&gt;AL$2,NA(),SLOPE(Z$4:Z$26,$R$4:$R$26)*($R6-COUNTIF(BJ$4:BJ6,"Hold"))+INTERCEPT(Z$4:Z$26,$R$4:$R$26)),NA())</f>
        <v>#N/A</v>
      </c>
      <c r="AM6" s="51" t="e">
        <f>IFERROR(IF(COUNT($U$4:$U6)&lt;&gt;AM$2,NA(),SLOPE(AA$4:AA$26,$R$4:$R$26)*($R6-COUNTIF(BK$4:BK6,"Hold"))+INTERCEPT(AA$4:AA$26,$R$4:$R$26)),NA())</f>
        <v>#N/A</v>
      </c>
      <c r="AN6" s="51" t="e">
        <f>IFERROR(IF(COUNT($U$4:$U6)&lt;&gt;AN$2,NA(),SLOPE(AB$4:AB$26,$R$4:$R$26)*($R6-COUNTIF(BL$4:BL6,"Hold"))+INTERCEPT(AB$4:AB$26,$R$4:$R$26)),NA())</f>
        <v>#N/A</v>
      </c>
      <c r="AO6" s="51" t="e">
        <f>IFERROR(IF(COUNT($U$4:$U6)&lt;&gt;AO$2,NA(),SLOPE(AC$4:AC$26,$R$4:$R$26)*($R6-COUNTIF(BM$4:BM6,"Hold"))+INTERCEPT(AC$4:AC$26,$R$4:$R$26)),NA())</f>
        <v>#N/A</v>
      </c>
      <c r="AP6" s="51" t="e">
        <f>IFERROR(IF(COUNT($U$4:$U6)&lt;&gt;AP$2,NA(),SLOPE(AD$4:AD$26,$R$4:$R$26)*($R6-COUNTIF(BN$4:BN6,"Hold"))+INTERCEPT(AD$4:AD$26,$R$4:$R$26)),NA())</f>
        <v>#N/A</v>
      </c>
      <c r="AQ6" s="51" t="e">
        <f>IFERROR(IF(COUNT($U$4:$U6)&lt;&gt;AQ$2,NA(),SLOPE(AE$4:AE$26,$R$4:$R$26)*($R6-COUNTIF(BO$4:BO6,"Hold"))+INTERCEPT(AE$4:AE$26,$R$4:$R$26)),NA())</f>
        <v>#N/A</v>
      </c>
      <c r="AR6" s="51" t="e">
        <f>IFERROR(IF(COUNT($U$4:$U6)&lt;&gt;AR$2,NA(),SLOPE(AF$4:AF$26,$R$4:$R$26)*($R6-COUNTIF(BP$4:BP6,"Hold"))+INTERCEPT(AF$4:AF$26,$R$4:$R$26)),NA())</f>
        <v>#N/A</v>
      </c>
      <c r="AS6" s="51" t="e">
        <f>IFERROR(IF(COUNT($U$4:$U6)&lt;&gt;AS$2,NA(),SLOPE(AG$4:AG$26,$R$4:$R$26)*($R6-COUNTIF(BQ$4:BQ6,"Hold"))+INTERCEPT(AG$4:AG$26,$R$4:$R$26)),NA())</f>
        <v>#N/A</v>
      </c>
      <c r="AT6" s="51" t="e">
        <f>IFERROR(IF(COUNT($U$4:$U6)&lt;&gt;AT$2,NA(),SLOPE(AH$4:AH$26,$R$4:$R$26)*($R6-COUNTIF(BR$4:BR6,"Hold"))+INTERCEPT(AH$4:AH$26,$R$4:$R$26)),NA())</f>
        <v>#N/A</v>
      </c>
      <c r="AU6" s="51" t="e">
        <f>IFERROR(IF(COUNT($U$4:$U6)&lt;&gt;AU$2,NA(),SLOPE(AI$4:AI$26,$R$4:$R$26)*($R6-COUNTIF(BS$4:BS6,"Hold"))+INTERCEPT(AI$4:AI$26,$R$4:$R$26)),NA())</f>
        <v>#N/A</v>
      </c>
      <c r="AV6" s="57" t="e">
        <f>IF(AND(ISNUMBER($U6),COUNT($U$4:$U6)=AV$2),$G6,IF($H6="Hold",AV5,IF(COUNT($U$4:$U6)=AV$2,$V6+AV5,NA())))</f>
        <v>#N/A</v>
      </c>
      <c r="AW6" s="57" t="e">
        <f>IF(AND(ISNUMBER($U6),COUNT($U$4:$U6)=AW$2),$G6,IF($H6="Hold",AW5,IF(COUNT($U$4:$U6)=AW$2,$V6+AW5,NA())))</f>
        <v>#N/A</v>
      </c>
      <c r="AX6" s="57" t="e">
        <f>IF(AND(ISNUMBER($U6),COUNT($U$4:$U6)=AX$2),$G6,IF($H6="Hold",AX5,IF(COUNT($U$4:$U6)=AX$2,$V6+AX5,NA())))</f>
        <v>#N/A</v>
      </c>
      <c r="AY6" s="57" t="e">
        <f>IF(AND(ISNUMBER($U6),COUNT($U$4:$U6)=AY$2),$G6,IF($H6="Hold",AY5,IF(COUNT($U$4:$U6)=AY$2,$V6+AY5,NA())))</f>
        <v>#N/A</v>
      </c>
      <c r="AZ6" s="57" t="e">
        <f>IF(AND(ISNUMBER($U6),COUNT($U$4:$U6)=AZ$2),$G6,IF($H6="Hold",AZ5,IF(COUNT($U$4:$U6)=AZ$2,$V6+AZ5,NA())))</f>
        <v>#N/A</v>
      </c>
      <c r="BA6" s="57" t="e">
        <f>IF(AND(ISNUMBER($U6),COUNT($U$4:$U6)=BA$2),$G6,IF($H6="Hold",BA5,IF(COUNT($U$4:$U6)=BA$2,$V6+BA5,NA())))</f>
        <v>#N/A</v>
      </c>
      <c r="BB6" s="57" t="e">
        <f>IF(AND(ISNUMBER($U6),COUNT($U$4:$U6)=BB$2),$G6,IF($H6="Hold",BB5,IF(COUNT($U$4:$U6)=BB$2,$V6+BB5,NA())))</f>
        <v>#N/A</v>
      </c>
      <c r="BC6" s="57" t="e">
        <f>IF(AND(ISNUMBER($U6),COUNT($U$4:$U6)=BC$2),$G6,IF($H6="Hold",BC5,IF(COUNT($U$4:$U6)=BC$2,$V6+BC5,NA())))</f>
        <v>#N/A</v>
      </c>
      <c r="BD6" s="57" t="e">
        <f>IF(AND(ISNUMBER($U6),COUNT($U$4:$U6)=BD$2),$G6,IF($H6="Hold",BD5,IF(COUNT($U$4:$U6)=BD$2,$V6+BD5,NA())))</f>
        <v>#N/A</v>
      </c>
      <c r="BE6" s="57" t="e">
        <f>IF(AND(ISNUMBER($U6),COUNT($U$4:$U6)=BE$2),$G6,IF($H6="Hold",BE5,IF(COUNT($U$4:$U6)=BE$2,$V6+BE5,NA())))</f>
        <v>#N/A</v>
      </c>
      <c r="BF6" s="57" t="e">
        <f>IF(AND(ISNUMBER($U6),COUNT($U$4:$U6)=BF$2),$G6,IF($H6="Hold",BF5,IF(COUNT($U$4:$U6)=BF$2,$V6+BF5,NA())))</f>
        <v>#N/A</v>
      </c>
      <c r="BG6" s="57" t="e">
        <f>IF(AND(ISNUMBER($U6),COUNT($U$4:$U6)=BG$2),$G6,IF($H6="Hold",BG5,IF(COUNT($U$4:$U6)=BG$2,$V6+BG5,NA())))</f>
        <v>#N/A</v>
      </c>
      <c r="BH6" s="55" t="e">
        <f>IF(AND(COUNT($U$4:$U6)=BH$2,$H6="Hold"),"Hold",NA())</f>
        <v>#N/A</v>
      </c>
      <c r="BI6" s="55" t="e">
        <f>IF(AND(COUNT($U$4:$U6)=BI$2,$H6="Hold"),"Hold",NA())</f>
        <v>#N/A</v>
      </c>
      <c r="BJ6" s="55" t="e">
        <f>IF(AND(COUNT($U$4:$U6)=BJ$2,$H6="Hold"),"Hold",NA())</f>
        <v>#N/A</v>
      </c>
      <c r="BK6" s="55" t="e">
        <f>IF(AND(COUNT($U$4:$U6)=BK$2,$H6="Hold"),"Hold",NA())</f>
        <v>#N/A</v>
      </c>
      <c r="BL6" s="55" t="e">
        <f>IF(AND(COUNT($U$4:$U6)=BL$2,$H6="Hold"),"Hold",NA())</f>
        <v>#N/A</v>
      </c>
      <c r="BM6" s="55" t="e">
        <f>IF(AND(COUNT($U$4:$U6)=BM$2,$H6="Hold"),"Hold",NA())</f>
        <v>#N/A</v>
      </c>
      <c r="BN6" s="55" t="e">
        <f>IF(AND(COUNT($U$4:$U6)=BN$2,$H6="Hold"),"Hold",NA())</f>
        <v>#N/A</v>
      </c>
      <c r="BO6" s="55" t="e">
        <f>IF(AND(COUNT($U$4:$U6)=BO$2,$H6="Hold"),"Hold",NA())</f>
        <v>#N/A</v>
      </c>
      <c r="BP6" s="55" t="e">
        <f>IF(AND(COUNT($U$4:$U6)=BP$2,$H6="Hold"),"Hold",NA())</f>
        <v>#N/A</v>
      </c>
      <c r="BQ6" s="55" t="e">
        <f>IF(AND(COUNT($U$4:$U6)=BQ$2,$H6="Hold"),"Hold",NA())</f>
        <v>#N/A</v>
      </c>
      <c r="BR6" s="55" t="e">
        <f>IF(AND(COUNT($U$4:$U6)=BR$2,$H6="Hold"),"Hold",NA())</f>
        <v>#N/A</v>
      </c>
      <c r="BS6" s="55" t="e">
        <f>IF(AND(COUNT($U$4:$U6)=BS$2,$H6="Hold"),"Hold",NA())</f>
        <v>#N/A</v>
      </c>
    </row>
    <row r="7" spans="1:73" s="94" customFormat="1" ht="18.75" customHeight="1" x14ac:dyDescent="0.25">
      <c r="B7" s="22"/>
      <c r="C7" s="95"/>
      <c r="D7" s="9">
        <f t="shared" si="2"/>
        <v>6</v>
      </c>
      <c r="E7" s="10">
        <f t="shared" si="3"/>
        <v>42632</v>
      </c>
      <c r="F7" s="5" t="str">
        <f>IFERROR(IF(COUNT(G$4:G7)=0,"",IF(H7="Hold",F6,IF(ISNUMBER(U7),G7,F6+V7))),"")</f>
        <v/>
      </c>
      <c r="G7" s="13"/>
      <c r="H7" s="27"/>
      <c r="I7" s="17"/>
      <c r="J7" s="93"/>
      <c r="K7" s="34"/>
      <c r="L7" s="158" t="s">
        <v>61</v>
      </c>
      <c r="M7" s="158"/>
      <c r="N7" s="158"/>
      <c r="O7" s="158"/>
      <c r="P7" s="36"/>
      <c r="R7" s="46">
        <v>4</v>
      </c>
      <c r="S7" s="47" t="e">
        <f t="shared" si="0"/>
        <v>#N/A</v>
      </c>
      <c r="T7" s="47" t="s">
        <v>67</v>
      </c>
      <c r="U7" s="52" t="str">
        <f>IF(H7="30 Mins",$N$19,IF(H7="45 Mins",$N$20,IF(H7="60 Mins",$N$21,IF(H7="Alt 1",$N$22,IF(H7="Alt 2",$N$23,IF(H7="Alt 3",$N$24,IF(H7="Alt 4",$N$25,IF(H7="Alt 5",#REF!,IF(H7="Change",V6,"")))))))))</f>
        <v/>
      </c>
      <c r="V7" s="53" t="e">
        <f>IF(COUNT(U$4:U7)=0,NA(),IF(ISNUMBER(U7),U7,V6))</f>
        <v>#N/A</v>
      </c>
      <c r="W7" s="48" t="e">
        <f t="shared" si="1"/>
        <v>#N/A</v>
      </c>
      <c r="X7" s="72" t="str">
        <f>IF(AND(ISNUMBER($S7),COUNT($U$4:$U7)=X$2),$S7,"")</f>
        <v/>
      </c>
      <c r="Y7" s="72" t="str">
        <f>IF(AND(ISNUMBER($S7),COUNT($U$4:$U7)=Y$2),$S7,"")</f>
        <v/>
      </c>
      <c r="Z7" s="72" t="str">
        <f>IF(AND(ISNUMBER($S7),COUNT($U$4:$U7)=Z$2),$S7,"")</f>
        <v/>
      </c>
      <c r="AA7" s="72" t="str">
        <f>IF(AND(ISNUMBER($S7),COUNT($U$4:$U7)=AA$2),$S7,"")</f>
        <v/>
      </c>
      <c r="AB7" s="72" t="str">
        <f>IF(AND(ISNUMBER($S7),COUNT($U$4:$U7)=AB$2),$S7,"")</f>
        <v/>
      </c>
      <c r="AC7" s="72" t="str">
        <f>IF(AND(ISNUMBER($S7),COUNT($U$4:$U7)=AC$2),$S7,"")</f>
        <v/>
      </c>
      <c r="AD7" s="72" t="str">
        <f>IF(AND(ISNUMBER($S7),COUNT($U$4:$U7)=AD$2),$S7,"")</f>
        <v/>
      </c>
      <c r="AE7" s="72" t="str">
        <f>IF(AND(ISNUMBER($S7),COUNT($U$4:$U7)=AE$2),$S7,"")</f>
        <v/>
      </c>
      <c r="AF7" s="72" t="str">
        <f>IF(AND(ISNUMBER($S7),COUNT($U$4:$U7)=AF$2),$S7,"")</f>
        <v/>
      </c>
      <c r="AG7" s="72" t="str">
        <f>IF(AND(ISNUMBER($S7),COUNT($U$4:$U7)=AG$2),$S7,"")</f>
        <v/>
      </c>
      <c r="AH7" s="72" t="str">
        <f>IF(AND(ISNUMBER($S7),COUNT($U$4:$U7)=AH$2),$S7,"")</f>
        <v/>
      </c>
      <c r="AI7" s="72" t="str">
        <f>IF(AND(ISNUMBER($S7),COUNT($U$4:$U7)=AI$2),$S7,"")</f>
        <v/>
      </c>
      <c r="AJ7" s="51" t="e">
        <f>IFERROR(IF(COUNT($U$4:$U7)&lt;&gt;AJ$2,NA(),SLOPE(X$4:X$26,$R$4:$R$26)*($R7-COUNTIF(BH$4:BH7,"Hold"))+INTERCEPT(X$4:X$26,$R$4:$R$26)),NA())</f>
        <v>#N/A</v>
      </c>
      <c r="AK7" s="51" t="e">
        <f>IFERROR(IF(COUNT($U$4:$U7)&lt;&gt;AK$2,NA(),SLOPE(Y$4:Y$26,$R$4:$R$26)*($R7-COUNTIF(BI$4:BI7,"Hold"))+INTERCEPT(Y$4:Y$26,$R$4:$R$26)),NA())</f>
        <v>#N/A</v>
      </c>
      <c r="AL7" s="51" t="e">
        <f>IFERROR(IF(COUNT($U$4:$U7)&lt;&gt;AL$2,NA(),SLOPE(Z$4:Z$26,$R$4:$R$26)*($R7-COUNTIF(BJ$4:BJ7,"Hold"))+INTERCEPT(Z$4:Z$26,$R$4:$R$26)),NA())</f>
        <v>#N/A</v>
      </c>
      <c r="AM7" s="51" t="e">
        <f>IFERROR(IF(COUNT($U$4:$U7)&lt;&gt;AM$2,NA(),SLOPE(AA$4:AA$26,$R$4:$R$26)*($R7-COUNTIF(BK$4:BK7,"Hold"))+INTERCEPT(AA$4:AA$26,$R$4:$R$26)),NA())</f>
        <v>#N/A</v>
      </c>
      <c r="AN7" s="51" t="e">
        <f>IFERROR(IF(COUNT($U$4:$U7)&lt;&gt;AN$2,NA(),SLOPE(AB$4:AB$26,$R$4:$R$26)*($R7-COUNTIF(BL$4:BL7,"Hold"))+INTERCEPT(AB$4:AB$26,$R$4:$R$26)),NA())</f>
        <v>#N/A</v>
      </c>
      <c r="AO7" s="51" t="e">
        <f>IFERROR(IF(COUNT($U$4:$U7)&lt;&gt;AO$2,NA(),SLOPE(AC$4:AC$26,$R$4:$R$26)*($R7-COUNTIF(BM$4:BM7,"Hold"))+INTERCEPT(AC$4:AC$26,$R$4:$R$26)),NA())</f>
        <v>#N/A</v>
      </c>
      <c r="AP7" s="51" t="e">
        <f>IFERROR(IF(COUNT($U$4:$U7)&lt;&gt;AP$2,NA(),SLOPE(AD$4:AD$26,$R$4:$R$26)*($R7-COUNTIF(BN$4:BN7,"Hold"))+INTERCEPT(AD$4:AD$26,$R$4:$R$26)),NA())</f>
        <v>#N/A</v>
      </c>
      <c r="AQ7" s="51" t="e">
        <f>IFERROR(IF(COUNT($U$4:$U7)&lt;&gt;AQ$2,NA(),SLOPE(AE$4:AE$26,$R$4:$R$26)*($R7-COUNTIF(BO$4:BO7,"Hold"))+INTERCEPT(AE$4:AE$26,$R$4:$R$26)),NA())</f>
        <v>#N/A</v>
      </c>
      <c r="AR7" s="51" t="e">
        <f>IFERROR(IF(COUNT($U$4:$U7)&lt;&gt;AR$2,NA(),SLOPE(AF$4:AF$26,$R$4:$R$26)*($R7-COUNTIF(BP$4:BP7,"Hold"))+INTERCEPT(AF$4:AF$26,$R$4:$R$26)),NA())</f>
        <v>#N/A</v>
      </c>
      <c r="AS7" s="51" t="e">
        <f>IFERROR(IF(COUNT($U$4:$U7)&lt;&gt;AS$2,NA(),SLOPE(AG$4:AG$26,$R$4:$R$26)*($R7-COUNTIF(BQ$4:BQ7,"Hold"))+INTERCEPT(AG$4:AG$26,$R$4:$R$26)),NA())</f>
        <v>#N/A</v>
      </c>
      <c r="AT7" s="51" t="e">
        <f>IFERROR(IF(COUNT($U$4:$U7)&lt;&gt;AT$2,NA(),SLOPE(AH$4:AH$26,$R$4:$R$26)*($R7-COUNTIF(BR$4:BR7,"Hold"))+INTERCEPT(AH$4:AH$26,$R$4:$R$26)),NA())</f>
        <v>#N/A</v>
      </c>
      <c r="AU7" s="51" t="e">
        <f>IFERROR(IF(COUNT($U$4:$U7)&lt;&gt;AU$2,NA(),SLOPE(AI$4:AI$26,$R$4:$R$26)*($R7-COUNTIF(BS$4:BS7,"Hold"))+INTERCEPT(AI$4:AI$26,$R$4:$R$26)),NA())</f>
        <v>#N/A</v>
      </c>
      <c r="AV7" s="57" t="e">
        <f>IF(AND(ISNUMBER($U7),COUNT($U$4:$U7)=AV$2),$G7,IF($H7="Hold",AV6,IF(COUNT($U$4:$U7)=AV$2,$V7+AV6,NA())))</f>
        <v>#N/A</v>
      </c>
      <c r="AW7" s="57" t="e">
        <f>IF(AND(ISNUMBER($U7),COUNT($U$4:$U7)=AW$2),$G7,IF($H7="Hold",AW6,IF(COUNT($U$4:$U7)=AW$2,$V7+AW6,NA())))</f>
        <v>#N/A</v>
      </c>
      <c r="AX7" s="57" t="e">
        <f>IF(AND(ISNUMBER($U7),COUNT($U$4:$U7)=AX$2),$G7,IF($H7="Hold",AX6,IF(COUNT($U$4:$U7)=AX$2,$V7+AX6,NA())))</f>
        <v>#N/A</v>
      </c>
      <c r="AY7" s="57" t="e">
        <f>IF(AND(ISNUMBER($U7),COUNT($U$4:$U7)=AY$2),$G7,IF($H7="Hold",AY6,IF(COUNT($U$4:$U7)=AY$2,$V7+AY6,NA())))</f>
        <v>#N/A</v>
      </c>
      <c r="AZ7" s="57" t="e">
        <f>IF(AND(ISNUMBER($U7),COUNT($U$4:$U7)=AZ$2),$G7,IF($H7="Hold",AZ6,IF(COUNT($U$4:$U7)=AZ$2,$V7+AZ6,NA())))</f>
        <v>#N/A</v>
      </c>
      <c r="BA7" s="57" t="e">
        <f>IF(AND(ISNUMBER($U7),COUNT($U$4:$U7)=BA$2),$G7,IF($H7="Hold",BA6,IF(COUNT($U$4:$U7)=BA$2,$V7+BA6,NA())))</f>
        <v>#N/A</v>
      </c>
      <c r="BB7" s="57" t="e">
        <f>IF(AND(ISNUMBER($U7),COUNT($U$4:$U7)=BB$2),$G7,IF($H7="Hold",BB6,IF(COUNT($U$4:$U7)=BB$2,$V7+BB6,NA())))</f>
        <v>#N/A</v>
      </c>
      <c r="BC7" s="57" t="e">
        <f>IF(AND(ISNUMBER($U7),COUNT($U$4:$U7)=BC$2),$G7,IF($H7="Hold",BC6,IF(COUNT($U$4:$U7)=BC$2,$V7+BC6,NA())))</f>
        <v>#N/A</v>
      </c>
      <c r="BD7" s="57" t="e">
        <f>IF(AND(ISNUMBER($U7),COUNT($U$4:$U7)=BD$2),$G7,IF($H7="Hold",BD6,IF(COUNT($U$4:$U7)=BD$2,$V7+BD6,NA())))</f>
        <v>#N/A</v>
      </c>
      <c r="BE7" s="57" t="e">
        <f>IF(AND(ISNUMBER($U7),COUNT($U$4:$U7)=BE$2),$G7,IF($H7="Hold",BE6,IF(COUNT($U$4:$U7)=BE$2,$V7+BE6,NA())))</f>
        <v>#N/A</v>
      </c>
      <c r="BF7" s="57" t="e">
        <f>IF(AND(ISNUMBER($U7),COUNT($U$4:$U7)=BF$2),$G7,IF($H7="Hold",BF6,IF(COUNT($U$4:$U7)=BF$2,$V7+BF6,NA())))</f>
        <v>#N/A</v>
      </c>
      <c r="BG7" s="57" t="e">
        <f>IF(AND(ISNUMBER($U7),COUNT($U$4:$U7)=BG$2),$G7,IF($H7="Hold",BG6,IF(COUNT($U$4:$U7)=BG$2,$V7+BG6,NA())))</f>
        <v>#N/A</v>
      </c>
      <c r="BH7" s="55" t="e">
        <f>IF(AND(COUNT($U$4:$U7)=BH$2,$H7="Hold"),"Hold",NA())</f>
        <v>#N/A</v>
      </c>
      <c r="BI7" s="55" t="e">
        <f>IF(AND(COUNT($U$4:$U7)=BI$2,$H7="Hold"),"Hold",NA())</f>
        <v>#N/A</v>
      </c>
      <c r="BJ7" s="55" t="e">
        <f>IF(AND(COUNT($U$4:$U7)=BJ$2,$H7="Hold"),"Hold",NA())</f>
        <v>#N/A</v>
      </c>
      <c r="BK7" s="55" t="e">
        <f>IF(AND(COUNT($U$4:$U7)=BK$2,$H7="Hold"),"Hold",NA())</f>
        <v>#N/A</v>
      </c>
      <c r="BL7" s="55" t="e">
        <f>IF(AND(COUNT($U$4:$U7)=BL$2,$H7="Hold"),"Hold",NA())</f>
        <v>#N/A</v>
      </c>
      <c r="BM7" s="55" t="e">
        <f>IF(AND(COUNT($U$4:$U7)=BM$2,$H7="Hold"),"Hold",NA())</f>
        <v>#N/A</v>
      </c>
      <c r="BN7" s="55" t="e">
        <f>IF(AND(COUNT($U$4:$U7)=BN$2,$H7="Hold"),"Hold",NA())</f>
        <v>#N/A</v>
      </c>
      <c r="BO7" s="55" t="e">
        <f>IF(AND(COUNT($U$4:$U7)=BO$2,$H7="Hold"),"Hold",NA())</f>
        <v>#N/A</v>
      </c>
      <c r="BP7" s="55" t="e">
        <f>IF(AND(COUNT($U$4:$U7)=BP$2,$H7="Hold"),"Hold",NA())</f>
        <v>#N/A</v>
      </c>
      <c r="BQ7" s="55" t="e">
        <f>IF(AND(COUNT($U$4:$U7)=BQ$2,$H7="Hold"),"Hold",NA())</f>
        <v>#N/A</v>
      </c>
      <c r="BR7" s="55" t="e">
        <f>IF(AND(COUNT($U$4:$U7)=BR$2,$H7="Hold"),"Hold",NA())</f>
        <v>#N/A</v>
      </c>
      <c r="BS7" s="55" t="e">
        <f>IF(AND(COUNT($U$4:$U7)=BS$2,$H7="Hold"),"Hold",NA())</f>
        <v>#N/A</v>
      </c>
    </row>
    <row r="8" spans="1:73" s="96" customFormat="1" ht="18.75" customHeight="1" thickBot="1" x14ac:dyDescent="0.3">
      <c r="B8" s="23"/>
      <c r="C8" s="95"/>
      <c r="D8" s="9">
        <f t="shared" si="2"/>
        <v>8</v>
      </c>
      <c r="E8" s="10">
        <f t="shared" si="3"/>
        <v>42646</v>
      </c>
      <c r="F8" s="5" t="str">
        <f>IFERROR(IF(COUNT(G$4:G8)=0,"",IF(H8="Hold",F7,IF(ISNUMBER(U8),G8,F7+V8))),"")</f>
        <v/>
      </c>
      <c r="G8" s="13"/>
      <c r="H8" s="27"/>
      <c r="I8" s="17"/>
      <c r="J8" s="93"/>
      <c r="K8" s="34"/>
      <c r="L8" s="143" t="s">
        <v>56</v>
      </c>
      <c r="M8" s="143"/>
      <c r="N8" s="147"/>
      <c r="O8" s="147"/>
      <c r="P8" s="37"/>
      <c r="R8" s="46">
        <v>5</v>
      </c>
      <c r="S8" s="47" t="e">
        <f t="shared" si="0"/>
        <v>#N/A</v>
      </c>
      <c r="T8" s="47" t="str">
        <f>IFERROR(IF(L22="Alternate 1","Alt 1",L22),"Alt 1")</f>
        <v>Alt 1</v>
      </c>
      <c r="U8" s="52" t="str">
        <f>IF(H8="30 Mins",$N$19,IF(H8="45 Mins",$N$20,IF(H8="60 Mins",$N$21,IF(H8="Alt 1",$N$22,IF(H8="Alt 2",$N$23,IF(H8="Alt 3",$N$24,IF(H8="Alt 4",$N$25,IF(H8="Alt 5",#REF!,IF(H8="Change",V7,"")))))))))</f>
        <v/>
      </c>
      <c r="V8" s="53" t="e">
        <f>IF(COUNT(U$4:U8)=0,NA(),IF(ISNUMBER(U8),U8,V7))</f>
        <v>#N/A</v>
      </c>
      <c r="W8" s="48" t="e">
        <f t="shared" si="1"/>
        <v>#N/A</v>
      </c>
      <c r="X8" s="72" t="str">
        <f>IF(AND(ISNUMBER($S8),COUNT($U$4:$U8)=X$2),$S8,"")</f>
        <v/>
      </c>
      <c r="Y8" s="72" t="str">
        <f>IF(AND(ISNUMBER($S8),COUNT($U$4:$U8)=Y$2),$S8,"")</f>
        <v/>
      </c>
      <c r="Z8" s="72" t="str">
        <f>IF(AND(ISNUMBER($S8),COUNT($U$4:$U8)=Z$2),$S8,"")</f>
        <v/>
      </c>
      <c r="AA8" s="72" t="str">
        <f>IF(AND(ISNUMBER($S8),COUNT($U$4:$U8)=AA$2),$S8,"")</f>
        <v/>
      </c>
      <c r="AB8" s="72" t="str">
        <f>IF(AND(ISNUMBER($S8),COUNT($U$4:$U8)=AB$2),$S8,"")</f>
        <v/>
      </c>
      <c r="AC8" s="72" t="str">
        <f>IF(AND(ISNUMBER($S8),COUNT($U$4:$U8)=AC$2),$S8,"")</f>
        <v/>
      </c>
      <c r="AD8" s="72" t="str">
        <f>IF(AND(ISNUMBER($S8),COUNT($U$4:$U8)=AD$2),$S8,"")</f>
        <v/>
      </c>
      <c r="AE8" s="72" t="str">
        <f>IF(AND(ISNUMBER($S8),COUNT($U$4:$U8)=AE$2),$S8,"")</f>
        <v/>
      </c>
      <c r="AF8" s="72" t="str">
        <f>IF(AND(ISNUMBER($S8),COUNT($U$4:$U8)=AF$2),$S8,"")</f>
        <v/>
      </c>
      <c r="AG8" s="72" t="str">
        <f>IF(AND(ISNUMBER($S8),COUNT($U$4:$U8)=AG$2),$S8,"")</f>
        <v/>
      </c>
      <c r="AH8" s="72" t="str">
        <f>IF(AND(ISNUMBER($S8),COUNT($U$4:$U8)=AH$2),$S8,"")</f>
        <v/>
      </c>
      <c r="AI8" s="72" t="str">
        <f>IF(AND(ISNUMBER($S8),COUNT($U$4:$U8)=AI$2),$S8,"")</f>
        <v/>
      </c>
      <c r="AJ8" s="51" t="e">
        <f>IFERROR(IF(COUNT($U$4:$U8)&lt;&gt;AJ$2,NA(),SLOPE(X$4:X$26,$R$4:$R$26)*($R8-COUNTIF(BH$4:BH8,"Hold"))+INTERCEPT(X$4:X$26,$R$4:$R$26)),NA())</f>
        <v>#N/A</v>
      </c>
      <c r="AK8" s="51" t="e">
        <f>IFERROR(IF(COUNT($U$4:$U8)&lt;&gt;AK$2,NA(),SLOPE(Y$4:Y$26,$R$4:$R$26)*($R8-COUNTIF(BI$4:BI8,"Hold"))+INTERCEPT(Y$4:Y$26,$R$4:$R$26)),NA())</f>
        <v>#N/A</v>
      </c>
      <c r="AL8" s="51" t="e">
        <f>IFERROR(IF(COUNT($U$4:$U8)&lt;&gt;AL$2,NA(),SLOPE(Z$4:Z$26,$R$4:$R$26)*($R8-COUNTIF(BJ$4:BJ8,"Hold"))+INTERCEPT(Z$4:Z$26,$R$4:$R$26)),NA())</f>
        <v>#N/A</v>
      </c>
      <c r="AM8" s="51" t="e">
        <f>IFERROR(IF(COUNT($U$4:$U8)&lt;&gt;AM$2,NA(),SLOPE(AA$4:AA$26,$R$4:$R$26)*($R8-COUNTIF(BK$4:BK8,"Hold"))+INTERCEPT(AA$4:AA$26,$R$4:$R$26)),NA())</f>
        <v>#N/A</v>
      </c>
      <c r="AN8" s="51" t="e">
        <f>IFERROR(IF(COUNT($U$4:$U8)&lt;&gt;AN$2,NA(),SLOPE(AB$4:AB$26,$R$4:$R$26)*($R8-COUNTIF(BL$4:BL8,"Hold"))+INTERCEPT(AB$4:AB$26,$R$4:$R$26)),NA())</f>
        <v>#N/A</v>
      </c>
      <c r="AO8" s="51" t="e">
        <f>IFERROR(IF(COUNT($U$4:$U8)&lt;&gt;AO$2,NA(),SLOPE(AC$4:AC$26,$R$4:$R$26)*($R8-COUNTIF(BM$4:BM8,"Hold"))+INTERCEPT(AC$4:AC$26,$R$4:$R$26)),NA())</f>
        <v>#N/A</v>
      </c>
      <c r="AP8" s="51" t="e">
        <f>IFERROR(IF(COUNT($U$4:$U8)&lt;&gt;AP$2,NA(),SLOPE(AD$4:AD$26,$R$4:$R$26)*($R8-COUNTIF(BN$4:BN8,"Hold"))+INTERCEPT(AD$4:AD$26,$R$4:$R$26)),NA())</f>
        <v>#N/A</v>
      </c>
      <c r="AQ8" s="51" t="e">
        <f>IFERROR(IF(COUNT($U$4:$U8)&lt;&gt;AQ$2,NA(),SLOPE(AE$4:AE$26,$R$4:$R$26)*($R8-COUNTIF(BO$4:BO8,"Hold"))+INTERCEPT(AE$4:AE$26,$R$4:$R$26)),NA())</f>
        <v>#N/A</v>
      </c>
      <c r="AR8" s="51" t="e">
        <f>IFERROR(IF(COUNT($U$4:$U8)&lt;&gt;AR$2,NA(),SLOPE(AF$4:AF$26,$R$4:$R$26)*($R8-COUNTIF(BP$4:BP8,"Hold"))+INTERCEPT(AF$4:AF$26,$R$4:$R$26)),NA())</f>
        <v>#N/A</v>
      </c>
      <c r="AS8" s="51" t="e">
        <f>IFERROR(IF(COUNT($U$4:$U8)&lt;&gt;AS$2,NA(),SLOPE(AG$4:AG$26,$R$4:$R$26)*($R8-COUNTIF(BQ$4:BQ8,"Hold"))+INTERCEPT(AG$4:AG$26,$R$4:$R$26)),NA())</f>
        <v>#N/A</v>
      </c>
      <c r="AT8" s="51" t="e">
        <f>IFERROR(IF(COUNT($U$4:$U8)&lt;&gt;AT$2,NA(),SLOPE(AH$4:AH$26,$R$4:$R$26)*($R8-COUNTIF(BR$4:BR8,"Hold"))+INTERCEPT(AH$4:AH$26,$R$4:$R$26)),NA())</f>
        <v>#N/A</v>
      </c>
      <c r="AU8" s="51" t="e">
        <f>IFERROR(IF(COUNT($U$4:$U8)&lt;&gt;AU$2,NA(),SLOPE(AI$4:AI$26,$R$4:$R$26)*($R8-COUNTIF(BS$4:BS8,"Hold"))+INTERCEPT(AI$4:AI$26,$R$4:$R$26)),NA())</f>
        <v>#N/A</v>
      </c>
      <c r="AV8" s="57" t="e">
        <f>IF(AND(ISNUMBER($U8),COUNT($U$4:$U8)=AV$2),$G8,IF($H8="Hold",AV7,IF(COUNT($U$4:$U8)=AV$2,$V8+AV7,NA())))</f>
        <v>#N/A</v>
      </c>
      <c r="AW8" s="57" t="e">
        <f>IF(AND(ISNUMBER($U8),COUNT($U$4:$U8)=AW$2),$G8,IF($H8="Hold",AW7,IF(COUNT($U$4:$U8)=AW$2,$V8+AW7,NA())))</f>
        <v>#N/A</v>
      </c>
      <c r="AX8" s="57" t="e">
        <f>IF(AND(ISNUMBER($U8),COUNT($U$4:$U8)=AX$2),$G8,IF($H8="Hold",AX7,IF(COUNT($U$4:$U8)=AX$2,$V8+AX7,NA())))</f>
        <v>#N/A</v>
      </c>
      <c r="AY8" s="57" t="e">
        <f>IF(AND(ISNUMBER($U8),COUNT($U$4:$U8)=AY$2),$G8,IF($H8="Hold",AY7,IF(COUNT($U$4:$U8)=AY$2,$V8+AY7,NA())))</f>
        <v>#N/A</v>
      </c>
      <c r="AZ8" s="57" t="e">
        <f>IF(AND(ISNUMBER($U8),COUNT($U$4:$U8)=AZ$2),$G8,IF($H8="Hold",AZ7,IF(COUNT($U$4:$U8)=AZ$2,$V8+AZ7,NA())))</f>
        <v>#N/A</v>
      </c>
      <c r="BA8" s="57" t="e">
        <f>IF(AND(ISNUMBER($U8),COUNT($U$4:$U8)=BA$2),$G8,IF($H8="Hold",BA7,IF(COUNT($U$4:$U8)=BA$2,$V8+BA7,NA())))</f>
        <v>#N/A</v>
      </c>
      <c r="BB8" s="57" t="e">
        <f>IF(AND(ISNUMBER($U8),COUNT($U$4:$U8)=BB$2),$G8,IF($H8="Hold",BB7,IF(COUNT($U$4:$U8)=BB$2,$V8+BB7,NA())))</f>
        <v>#N/A</v>
      </c>
      <c r="BC8" s="57" t="e">
        <f>IF(AND(ISNUMBER($U8),COUNT($U$4:$U8)=BC$2),$G8,IF($H8="Hold",BC7,IF(COUNT($U$4:$U8)=BC$2,$V8+BC7,NA())))</f>
        <v>#N/A</v>
      </c>
      <c r="BD8" s="57" t="e">
        <f>IF(AND(ISNUMBER($U8),COUNT($U$4:$U8)=BD$2),$G8,IF($H8="Hold",BD7,IF(COUNT($U$4:$U8)=BD$2,$V8+BD7,NA())))</f>
        <v>#N/A</v>
      </c>
      <c r="BE8" s="57" t="e">
        <f>IF(AND(ISNUMBER($U8),COUNT($U$4:$U8)=BE$2),$G8,IF($H8="Hold",BE7,IF(COUNT($U$4:$U8)=BE$2,$V8+BE7,NA())))</f>
        <v>#N/A</v>
      </c>
      <c r="BF8" s="57" t="e">
        <f>IF(AND(ISNUMBER($U8),COUNT($U$4:$U8)=BF$2),$G8,IF($H8="Hold",BF7,IF(COUNT($U$4:$U8)=BF$2,$V8+BF7,NA())))</f>
        <v>#N/A</v>
      </c>
      <c r="BG8" s="57" t="e">
        <f>IF(AND(ISNUMBER($U8),COUNT($U$4:$U8)=BG$2),$G8,IF($H8="Hold",BG7,IF(COUNT($U$4:$U8)=BG$2,$V8+BG7,NA())))</f>
        <v>#N/A</v>
      </c>
      <c r="BH8" s="55" t="e">
        <f>IF(AND(COUNT($U$4:$U8)=BH$2,$H8="Hold"),"Hold",NA())</f>
        <v>#N/A</v>
      </c>
      <c r="BI8" s="55" t="e">
        <f>IF(AND(COUNT($U$4:$U8)=BI$2,$H8="Hold"),"Hold",NA())</f>
        <v>#N/A</v>
      </c>
      <c r="BJ8" s="55" t="e">
        <f>IF(AND(COUNT($U$4:$U8)=BJ$2,$H8="Hold"),"Hold",NA())</f>
        <v>#N/A</v>
      </c>
      <c r="BK8" s="55" t="e">
        <f>IF(AND(COUNT($U$4:$U8)=BK$2,$H8="Hold"),"Hold",NA())</f>
        <v>#N/A</v>
      </c>
      <c r="BL8" s="55" t="e">
        <f>IF(AND(COUNT($U$4:$U8)=BL$2,$H8="Hold"),"Hold",NA())</f>
        <v>#N/A</v>
      </c>
      <c r="BM8" s="55" t="e">
        <f>IF(AND(COUNT($U$4:$U8)=BM$2,$H8="Hold"),"Hold",NA())</f>
        <v>#N/A</v>
      </c>
      <c r="BN8" s="55" t="e">
        <f>IF(AND(COUNT($U$4:$U8)=BN$2,$H8="Hold"),"Hold",NA())</f>
        <v>#N/A</v>
      </c>
      <c r="BO8" s="55" t="e">
        <f>IF(AND(COUNT($U$4:$U8)=BO$2,$H8="Hold"),"Hold",NA())</f>
        <v>#N/A</v>
      </c>
      <c r="BP8" s="55" t="e">
        <f>IF(AND(COUNT($U$4:$U8)=BP$2,$H8="Hold"),"Hold",NA())</f>
        <v>#N/A</v>
      </c>
      <c r="BQ8" s="55" t="e">
        <f>IF(AND(COUNT($U$4:$U8)=BQ$2,$H8="Hold"),"Hold",NA())</f>
        <v>#N/A</v>
      </c>
      <c r="BR8" s="55" t="e">
        <f>IF(AND(COUNT($U$4:$U8)=BR$2,$H8="Hold"),"Hold",NA())</f>
        <v>#N/A</v>
      </c>
      <c r="BS8" s="55" t="e">
        <f>IF(AND(COUNT($U$4:$U8)=BS$2,$H8="Hold"),"Hold",NA())</f>
        <v>#N/A</v>
      </c>
    </row>
    <row r="9" spans="1:73" s="96" customFormat="1" ht="18.75" customHeight="1" thickTop="1" x14ac:dyDescent="0.25">
      <c r="B9" s="23"/>
      <c r="C9" s="95"/>
      <c r="D9" s="9">
        <f t="shared" si="2"/>
        <v>10</v>
      </c>
      <c r="E9" s="10">
        <f t="shared" si="3"/>
        <v>42660</v>
      </c>
      <c r="F9" s="5" t="str">
        <f>IFERROR(IF(COUNT(G$4:G9)=0,"",IF(H9="Hold",F8,IF(ISNUMBER(U9),G9,F8+V9))),"")</f>
        <v/>
      </c>
      <c r="G9" s="13"/>
      <c r="H9" s="27"/>
      <c r="I9" s="17"/>
      <c r="J9" s="93"/>
      <c r="K9" s="34"/>
      <c r="L9" s="148" t="s">
        <v>63</v>
      </c>
      <c r="M9" s="148"/>
      <c r="N9" s="24"/>
      <c r="O9" s="76"/>
      <c r="P9" s="37"/>
      <c r="R9" s="46">
        <v>6</v>
      </c>
      <c r="S9" s="47" t="e">
        <f t="shared" si="0"/>
        <v>#N/A</v>
      </c>
      <c r="T9" s="47" t="str">
        <f>IFERROR(IF(L23="Alternate 2","Alt 2",L23),"Alt 2")</f>
        <v>Alt 2</v>
      </c>
      <c r="U9" s="52" t="str">
        <f>IF(H9="30 Mins",$N$19,IF(H9="45 Mins",$N$20,IF(H9="60 Mins",$N$21,IF(H9="Alt 1",$N$22,IF(H9="Alt 2",$N$23,IF(H9="Alt 3",$N$24,IF(H9="Alt 4",$N$25,IF(H9="Alt 5",#REF!,IF(H9="Change",V8,"")))))))))</f>
        <v/>
      </c>
      <c r="V9" s="53" t="e">
        <f>IF(COUNT(U$4:U9)=0,NA(),IF(ISNUMBER(U9),U9,V8))</f>
        <v>#N/A</v>
      </c>
      <c r="W9" s="48" t="e">
        <f t="shared" si="1"/>
        <v>#N/A</v>
      </c>
      <c r="X9" s="72" t="str">
        <f>IF(AND(ISNUMBER($S9),COUNT($U$4:$U9)=X$2),$S9,"")</f>
        <v/>
      </c>
      <c r="Y9" s="72" t="str">
        <f>IF(AND(ISNUMBER($S9),COUNT($U$4:$U9)=Y$2),$S9,"")</f>
        <v/>
      </c>
      <c r="Z9" s="72" t="str">
        <f>IF(AND(ISNUMBER($S9),COUNT($U$4:$U9)=Z$2),$S9,"")</f>
        <v/>
      </c>
      <c r="AA9" s="72" t="str">
        <f>IF(AND(ISNUMBER($S9),COUNT($U$4:$U9)=AA$2),$S9,"")</f>
        <v/>
      </c>
      <c r="AB9" s="72" t="str">
        <f>IF(AND(ISNUMBER($S9),COUNT($U$4:$U9)=AB$2),$S9,"")</f>
        <v/>
      </c>
      <c r="AC9" s="72" t="str">
        <f>IF(AND(ISNUMBER($S9),COUNT($U$4:$U9)=AC$2),$S9,"")</f>
        <v/>
      </c>
      <c r="AD9" s="72" t="str">
        <f>IF(AND(ISNUMBER($S9),COUNT($U$4:$U9)=AD$2),$S9,"")</f>
        <v/>
      </c>
      <c r="AE9" s="72" t="str">
        <f>IF(AND(ISNUMBER($S9),COUNT($U$4:$U9)=AE$2),$S9,"")</f>
        <v/>
      </c>
      <c r="AF9" s="72" t="str">
        <f>IF(AND(ISNUMBER($S9),COUNT($U$4:$U9)=AF$2),$S9,"")</f>
        <v/>
      </c>
      <c r="AG9" s="72" t="str">
        <f>IF(AND(ISNUMBER($S9),COUNT($U$4:$U9)=AG$2),$S9,"")</f>
        <v/>
      </c>
      <c r="AH9" s="72" t="str">
        <f>IF(AND(ISNUMBER($S9),COUNT($U$4:$U9)=AH$2),$S9,"")</f>
        <v/>
      </c>
      <c r="AI9" s="72" t="str">
        <f>IF(AND(ISNUMBER($S9),COUNT($U$4:$U9)=AI$2),$S9,"")</f>
        <v/>
      </c>
      <c r="AJ9" s="51" t="e">
        <f>IFERROR(IF(COUNT($U$4:$U9)&lt;&gt;AJ$2,NA(),SLOPE(X$4:X$26,$R$4:$R$26)*($R9-COUNTIF(BH$4:BH9,"Hold"))+INTERCEPT(X$4:X$26,$R$4:$R$26)),NA())</f>
        <v>#N/A</v>
      </c>
      <c r="AK9" s="51" t="e">
        <f>IFERROR(IF(COUNT($U$4:$U9)&lt;&gt;AK$2,NA(),SLOPE(Y$4:Y$26,$R$4:$R$26)*($R9-COUNTIF(BI$4:BI9,"Hold"))+INTERCEPT(Y$4:Y$26,$R$4:$R$26)),NA())</f>
        <v>#N/A</v>
      </c>
      <c r="AL9" s="51" t="e">
        <f>IFERROR(IF(COUNT($U$4:$U9)&lt;&gt;AL$2,NA(),SLOPE(Z$4:Z$26,$R$4:$R$26)*($R9-COUNTIF(BJ$4:BJ9,"Hold"))+INTERCEPT(Z$4:Z$26,$R$4:$R$26)),NA())</f>
        <v>#N/A</v>
      </c>
      <c r="AM9" s="51" t="e">
        <f>IFERROR(IF(COUNT($U$4:$U9)&lt;&gt;AM$2,NA(),SLOPE(AA$4:AA$26,$R$4:$R$26)*($R9-COUNTIF(BK$4:BK9,"Hold"))+INTERCEPT(AA$4:AA$26,$R$4:$R$26)),NA())</f>
        <v>#N/A</v>
      </c>
      <c r="AN9" s="51" t="e">
        <f>IFERROR(IF(COUNT($U$4:$U9)&lt;&gt;AN$2,NA(),SLOPE(AB$4:AB$26,$R$4:$R$26)*($R9-COUNTIF(BL$4:BL9,"Hold"))+INTERCEPT(AB$4:AB$26,$R$4:$R$26)),NA())</f>
        <v>#N/A</v>
      </c>
      <c r="AO9" s="51" t="e">
        <f>IFERROR(IF(COUNT($U$4:$U9)&lt;&gt;AO$2,NA(),SLOPE(AC$4:AC$26,$R$4:$R$26)*($R9-COUNTIF(BM$4:BM9,"Hold"))+INTERCEPT(AC$4:AC$26,$R$4:$R$26)),NA())</f>
        <v>#N/A</v>
      </c>
      <c r="AP9" s="51" t="e">
        <f>IFERROR(IF(COUNT($U$4:$U9)&lt;&gt;AP$2,NA(),SLOPE(AD$4:AD$26,$R$4:$R$26)*($R9-COUNTIF(BN$4:BN9,"Hold"))+INTERCEPT(AD$4:AD$26,$R$4:$R$26)),NA())</f>
        <v>#N/A</v>
      </c>
      <c r="AQ9" s="51" t="e">
        <f>IFERROR(IF(COUNT($U$4:$U9)&lt;&gt;AQ$2,NA(),SLOPE(AE$4:AE$26,$R$4:$R$26)*($R9-COUNTIF(BO$4:BO9,"Hold"))+INTERCEPT(AE$4:AE$26,$R$4:$R$26)),NA())</f>
        <v>#N/A</v>
      </c>
      <c r="AR9" s="51" t="e">
        <f>IFERROR(IF(COUNT($U$4:$U9)&lt;&gt;AR$2,NA(),SLOPE(AF$4:AF$26,$R$4:$R$26)*($R9-COUNTIF(BP$4:BP9,"Hold"))+INTERCEPT(AF$4:AF$26,$R$4:$R$26)),NA())</f>
        <v>#N/A</v>
      </c>
      <c r="AS9" s="51" t="e">
        <f>IFERROR(IF(COUNT($U$4:$U9)&lt;&gt;AS$2,NA(),SLOPE(AG$4:AG$26,$R$4:$R$26)*($R9-COUNTIF(BQ$4:BQ9,"Hold"))+INTERCEPT(AG$4:AG$26,$R$4:$R$26)),NA())</f>
        <v>#N/A</v>
      </c>
      <c r="AT9" s="51" t="e">
        <f>IFERROR(IF(COUNT($U$4:$U9)&lt;&gt;AT$2,NA(),SLOPE(AH$4:AH$26,$R$4:$R$26)*($R9-COUNTIF(BR$4:BR9,"Hold"))+INTERCEPT(AH$4:AH$26,$R$4:$R$26)),NA())</f>
        <v>#N/A</v>
      </c>
      <c r="AU9" s="51" t="e">
        <f>IFERROR(IF(COUNT($U$4:$U9)&lt;&gt;AU$2,NA(),SLOPE(AI$4:AI$26,$R$4:$R$26)*($R9-COUNTIF(BS$4:BS9,"Hold"))+INTERCEPT(AI$4:AI$26,$R$4:$R$26)),NA())</f>
        <v>#N/A</v>
      </c>
      <c r="AV9" s="57" t="e">
        <f>IF(AND(ISNUMBER($U9),COUNT($U$4:$U9)=AV$2),$G9,IF($H9="Hold",AV8,IF(COUNT($U$4:$U9)=AV$2,$V9+AV8,NA())))</f>
        <v>#N/A</v>
      </c>
      <c r="AW9" s="57" t="e">
        <f>IF(AND(ISNUMBER($U9),COUNT($U$4:$U9)=AW$2),$G9,IF($H9="Hold",AW8,IF(COUNT($U$4:$U9)=AW$2,$V9+AW8,NA())))</f>
        <v>#N/A</v>
      </c>
      <c r="AX9" s="57" t="e">
        <f>IF(AND(ISNUMBER($U9),COUNT($U$4:$U9)=AX$2),$G9,IF($H9="Hold",AX8,IF(COUNT($U$4:$U9)=AX$2,$V9+AX8,NA())))</f>
        <v>#N/A</v>
      </c>
      <c r="AY9" s="57" t="e">
        <f>IF(AND(ISNUMBER($U9),COUNT($U$4:$U9)=AY$2),$G9,IF($H9="Hold",AY8,IF(COUNT($U$4:$U9)=AY$2,$V9+AY8,NA())))</f>
        <v>#N/A</v>
      </c>
      <c r="AZ9" s="57" t="e">
        <f>IF(AND(ISNUMBER($U9),COUNT($U$4:$U9)=AZ$2),$G9,IF($H9="Hold",AZ8,IF(COUNT($U$4:$U9)=AZ$2,$V9+AZ8,NA())))</f>
        <v>#N/A</v>
      </c>
      <c r="BA9" s="57" t="e">
        <f>IF(AND(ISNUMBER($U9),COUNT($U$4:$U9)=BA$2),$G9,IF($H9="Hold",BA8,IF(COUNT($U$4:$U9)=BA$2,$V9+BA8,NA())))</f>
        <v>#N/A</v>
      </c>
      <c r="BB9" s="57" t="e">
        <f>IF(AND(ISNUMBER($U9),COUNT($U$4:$U9)=BB$2),$G9,IF($H9="Hold",BB8,IF(COUNT($U$4:$U9)=BB$2,$V9+BB8,NA())))</f>
        <v>#N/A</v>
      </c>
      <c r="BC9" s="57" t="e">
        <f>IF(AND(ISNUMBER($U9),COUNT($U$4:$U9)=BC$2),$G9,IF($H9="Hold",BC8,IF(COUNT($U$4:$U9)=BC$2,$V9+BC8,NA())))</f>
        <v>#N/A</v>
      </c>
      <c r="BD9" s="57" t="e">
        <f>IF(AND(ISNUMBER($U9),COUNT($U$4:$U9)=BD$2),$G9,IF($H9="Hold",BD8,IF(COUNT($U$4:$U9)=BD$2,$V9+BD8,NA())))</f>
        <v>#N/A</v>
      </c>
      <c r="BE9" s="57" t="e">
        <f>IF(AND(ISNUMBER($U9),COUNT($U$4:$U9)=BE$2),$G9,IF($H9="Hold",BE8,IF(COUNT($U$4:$U9)=BE$2,$V9+BE8,NA())))</f>
        <v>#N/A</v>
      </c>
      <c r="BF9" s="57" t="e">
        <f>IF(AND(ISNUMBER($U9),COUNT($U$4:$U9)=BF$2),$G9,IF($H9="Hold",BF8,IF(COUNT($U$4:$U9)=BF$2,$V9+BF8,NA())))</f>
        <v>#N/A</v>
      </c>
      <c r="BG9" s="57" t="e">
        <f>IF(AND(ISNUMBER($U9),COUNT($U$4:$U9)=BG$2),$G9,IF($H9="Hold",BG8,IF(COUNT($U$4:$U9)=BG$2,$V9+BG8,NA())))</f>
        <v>#N/A</v>
      </c>
      <c r="BH9" s="55" t="e">
        <f>IF(AND(COUNT($U$4:$U9)=BH$2,$H9="Hold"),"Hold",NA())</f>
        <v>#N/A</v>
      </c>
      <c r="BI9" s="55" t="e">
        <f>IF(AND(COUNT($U$4:$U9)=BI$2,$H9="Hold"),"Hold",NA())</f>
        <v>#N/A</v>
      </c>
      <c r="BJ9" s="55" t="e">
        <f>IF(AND(COUNT($U$4:$U9)=BJ$2,$H9="Hold"),"Hold",NA())</f>
        <v>#N/A</v>
      </c>
      <c r="BK9" s="55" t="e">
        <f>IF(AND(COUNT($U$4:$U9)=BK$2,$H9="Hold"),"Hold",NA())</f>
        <v>#N/A</v>
      </c>
      <c r="BL9" s="55" t="e">
        <f>IF(AND(COUNT($U$4:$U9)=BL$2,$H9="Hold"),"Hold",NA())</f>
        <v>#N/A</v>
      </c>
      <c r="BM9" s="55" t="e">
        <f>IF(AND(COUNT($U$4:$U9)=BM$2,$H9="Hold"),"Hold",NA())</f>
        <v>#N/A</v>
      </c>
      <c r="BN9" s="55" t="e">
        <f>IF(AND(COUNT($U$4:$U9)=BN$2,$H9="Hold"),"Hold",NA())</f>
        <v>#N/A</v>
      </c>
      <c r="BO9" s="55" t="e">
        <f>IF(AND(COUNT($U$4:$U9)=BO$2,$H9="Hold"),"Hold",NA())</f>
        <v>#N/A</v>
      </c>
      <c r="BP9" s="55" t="e">
        <f>IF(AND(COUNT($U$4:$U9)=BP$2,$H9="Hold"),"Hold",NA())</f>
        <v>#N/A</v>
      </c>
      <c r="BQ9" s="55" t="e">
        <f>IF(AND(COUNT($U$4:$U9)=BQ$2,$H9="Hold"),"Hold",NA())</f>
        <v>#N/A</v>
      </c>
      <c r="BR9" s="55" t="e">
        <f>IF(AND(COUNT($U$4:$U9)=BR$2,$H9="Hold"),"Hold",NA())</f>
        <v>#N/A</v>
      </c>
      <c r="BS9" s="55" t="e">
        <f>IF(AND(COUNT($U$4:$U9)=BS$2,$H9="Hold"),"Hold",NA())</f>
        <v>#N/A</v>
      </c>
    </row>
    <row r="10" spans="1:73" s="96" customFormat="1" ht="18.75" customHeight="1" x14ac:dyDescent="0.25">
      <c r="B10" s="23"/>
      <c r="C10" s="95"/>
      <c r="D10" s="9">
        <f t="shared" si="2"/>
        <v>12</v>
      </c>
      <c r="E10" s="10">
        <f t="shared" si="3"/>
        <v>42674</v>
      </c>
      <c r="F10" s="5" t="str">
        <f>IFERROR(IF(COUNT(G$4:G10)=0,"",IF(H10="Hold",F9,IF(ISNUMBER(U10),G10,F9+V10))),"")</f>
        <v/>
      </c>
      <c r="G10" s="13"/>
      <c r="H10" s="27"/>
      <c r="I10" s="17"/>
      <c r="J10" s="93"/>
      <c r="K10" s="34"/>
      <c r="L10" s="38"/>
      <c r="M10" s="38"/>
      <c r="N10" s="38"/>
      <c r="O10" s="38"/>
      <c r="P10" s="37"/>
      <c r="R10" s="46">
        <v>7</v>
      </c>
      <c r="S10" s="47" t="e">
        <f t="shared" si="0"/>
        <v>#N/A</v>
      </c>
      <c r="T10" s="47" t="s">
        <v>68</v>
      </c>
      <c r="U10" s="52" t="str">
        <f>IF(H10="30 Mins",$N$19,IF(H10="45 Mins",$N$20,IF(H10="60 Mins",$N$21,IF(H10="Alt 1",$N$22,IF(H10="Alt 2",$N$23,IF(H10="Alt 3",$N$24,IF(H10="Alt 4",$N$25,IF(H10="Alt 5",#REF!,IF(H10="Change",V9,"")))))))))</f>
        <v/>
      </c>
      <c r="V10" s="53" t="e">
        <f>IF(COUNT(U$4:U10)=0,NA(),IF(ISNUMBER(U10),U10,V9))</f>
        <v>#N/A</v>
      </c>
      <c r="W10" s="48" t="e">
        <f t="shared" si="1"/>
        <v>#N/A</v>
      </c>
      <c r="X10" s="72" t="str">
        <f>IF(AND(ISNUMBER($S10),COUNT($U$4:$U10)=X$2),$S10,"")</f>
        <v/>
      </c>
      <c r="Y10" s="72" t="str">
        <f>IF(AND(ISNUMBER($S10),COUNT($U$4:$U10)=Y$2),$S10,"")</f>
        <v/>
      </c>
      <c r="Z10" s="72" t="str">
        <f>IF(AND(ISNUMBER($S10),COUNT($U$4:$U10)=Z$2),$S10,"")</f>
        <v/>
      </c>
      <c r="AA10" s="72" t="str">
        <f>IF(AND(ISNUMBER($S10),COUNT($U$4:$U10)=AA$2),$S10,"")</f>
        <v/>
      </c>
      <c r="AB10" s="72" t="str">
        <f>IF(AND(ISNUMBER($S10),COUNT($U$4:$U10)=AB$2),$S10,"")</f>
        <v/>
      </c>
      <c r="AC10" s="72" t="str">
        <f>IF(AND(ISNUMBER($S10),COUNT($U$4:$U10)=AC$2),$S10,"")</f>
        <v/>
      </c>
      <c r="AD10" s="72" t="str">
        <f>IF(AND(ISNUMBER($S10),COUNT($U$4:$U10)=AD$2),$S10,"")</f>
        <v/>
      </c>
      <c r="AE10" s="72" t="str">
        <f>IF(AND(ISNUMBER($S10),COUNT($U$4:$U10)=AE$2),$S10,"")</f>
        <v/>
      </c>
      <c r="AF10" s="72" t="str">
        <f>IF(AND(ISNUMBER($S10),COUNT($U$4:$U10)=AF$2),$S10,"")</f>
        <v/>
      </c>
      <c r="AG10" s="72" t="str">
        <f>IF(AND(ISNUMBER($S10),COUNT($U$4:$U10)=AG$2),$S10,"")</f>
        <v/>
      </c>
      <c r="AH10" s="72" t="str">
        <f>IF(AND(ISNUMBER($S10),COUNT($U$4:$U10)=AH$2),$S10,"")</f>
        <v/>
      </c>
      <c r="AI10" s="72" t="str">
        <f>IF(AND(ISNUMBER($S10),COUNT($U$4:$U10)=AI$2),$S10,"")</f>
        <v/>
      </c>
      <c r="AJ10" s="51" t="e">
        <f>IFERROR(IF(COUNT($U$4:$U10)&lt;&gt;AJ$2,NA(),SLOPE(X$4:X$26,$R$4:$R$26)*($R10-COUNTIF(BH$4:BH10,"Hold"))+INTERCEPT(X$4:X$26,$R$4:$R$26)),NA())</f>
        <v>#N/A</v>
      </c>
      <c r="AK10" s="51" t="e">
        <f>IFERROR(IF(COUNT($U$4:$U10)&lt;&gt;AK$2,NA(),SLOPE(Y$4:Y$26,$R$4:$R$26)*($R10-COUNTIF(BI$4:BI10,"Hold"))+INTERCEPT(Y$4:Y$26,$R$4:$R$26)),NA())</f>
        <v>#N/A</v>
      </c>
      <c r="AL10" s="51" t="e">
        <f>IFERROR(IF(COUNT($U$4:$U10)&lt;&gt;AL$2,NA(),SLOPE(Z$4:Z$26,$R$4:$R$26)*($R10-COUNTIF(BJ$4:BJ10,"Hold"))+INTERCEPT(Z$4:Z$26,$R$4:$R$26)),NA())</f>
        <v>#N/A</v>
      </c>
      <c r="AM10" s="51" t="e">
        <f>IFERROR(IF(COUNT($U$4:$U10)&lt;&gt;AM$2,NA(),SLOPE(AA$4:AA$26,$R$4:$R$26)*($R10-COUNTIF(BK$4:BK10,"Hold"))+INTERCEPT(AA$4:AA$26,$R$4:$R$26)),NA())</f>
        <v>#N/A</v>
      </c>
      <c r="AN10" s="51" t="e">
        <f>IFERROR(IF(COUNT($U$4:$U10)&lt;&gt;AN$2,NA(),SLOPE(AB$4:AB$26,$R$4:$R$26)*($R10-COUNTIF(BL$4:BL10,"Hold"))+INTERCEPT(AB$4:AB$26,$R$4:$R$26)),NA())</f>
        <v>#N/A</v>
      </c>
      <c r="AO10" s="51" t="e">
        <f>IFERROR(IF(COUNT($U$4:$U10)&lt;&gt;AO$2,NA(),SLOPE(AC$4:AC$26,$R$4:$R$26)*($R10-COUNTIF(BM$4:BM10,"Hold"))+INTERCEPT(AC$4:AC$26,$R$4:$R$26)),NA())</f>
        <v>#N/A</v>
      </c>
      <c r="AP10" s="51" t="e">
        <f>IFERROR(IF(COUNT($U$4:$U10)&lt;&gt;AP$2,NA(),SLOPE(AD$4:AD$26,$R$4:$R$26)*($R10-COUNTIF(BN$4:BN10,"Hold"))+INTERCEPT(AD$4:AD$26,$R$4:$R$26)),NA())</f>
        <v>#N/A</v>
      </c>
      <c r="AQ10" s="51" t="e">
        <f>IFERROR(IF(COUNT($U$4:$U10)&lt;&gt;AQ$2,NA(),SLOPE(AE$4:AE$26,$R$4:$R$26)*($R10-COUNTIF(BO$4:BO10,"Hold"))+INTERCEPT(AE$4:AE$26,$R$4:$R$26)),NA())</f>
        <v>#N/A</v>
      </c>
      <c r="AR10" s="51" t="e">
        <f>IFERROR(IF(COUNT($U$4:$U10)&lt;&gt;AR$2,NA(),SLOPE(AF$4:AF$26,$R$4:$R$26)*($R10-COUNTIF(BP$4:BP10,"Hold"))+INTERCEPT(AF$4:AF$26,$R$4:$R$26)),NA())</f>
        <v>#N/A</v>
      </c>
      <c r="AS10" s="51" t="e">
        <f>IFERROR(IF(COUNT($U$4:$U10)&lt;&gt;AS$2,NA(),SLOPE(AG$4:AG$26,$R$4:$R$26)*($R10-COUNTIF(BQ$4:BQ10,"Hold"))+INTERCEPT(AG$4:AG$26,$R$4:$R$26)),NA())</f>
        <v>#N/A</v>
      </c>
      <c r="AT10" s="51" t="e">
        <f>IFERROR(IF(COUNT($U$4:$U10)&lt;&gt;AT$2,NA(),SLOPE(AH$4:AH$26,$R$4:$R$26)*($R10-COUNTIF(BR$4:BR10,"Hold"))+INTERCEPT(AH$4:AH$26,$R$4:$R$26)),NA())</f>
        <v>#N/A</v>
      </c>
      <c r="AU10" s="51" t="e">
        <f>IFERROR(IF(COUNT($U$4:$U10)&lt;&gt;AU$2,NA(),SLOPE(AI$4:AI$26,$R$4:$R$26)*($R10-COUNTIF(BS$4:BS10,"Hold"))+INTERCEPT(AI$4:AI$26,$R$4:$R$26)),NA())</f>
        <v>#N/A</v>
      </c>
      <c r="AV10" s="57" t="e">
        <f>IF(AND(ISNUMBER($U10),COUNT($U$4:$U10)=AV$2),$G10,IF($H10="Hold",AV9,IF(COUNT($U$4:$U10)=AV$2,$V10+AV9,NA())))</f>
        <v>#N/A</v>
      </c>
      <c r="AW10" s="57" t="e">
        <f>IF(AND(ISNUMBER($U10),COUNT($U$4:$U10)=AW$2),$G10,IF($H10="Hold",AW9,IF(COUNT($U$4:$U10)=AW$2,$V10+AW9,NA())))</f>
        <v>#N/A</v>
      </c>
      <c r="AX10" s="57" t="e">
        <f>IF(AND(ISNUMBER($U10),COUNT($U$4:$U10)=AX$2),$G10,IF($H10="Hold",AX9,IF(COUNT($U$4:$U10)=AX$2,$V10+AX9,NA())))</f>
        <v>#N/A</v>
      </c>
      <c r="AY10" s="57" t="e">
        <f>IF(AND(ISNUMBER($U10),COUNT($U$4:$U10)=AY$2),$G10,IF($H10="Hold",AY9,IF(COUNT($U$4:$U10)=AY$2,$V10+AY9,NA())))</f>
        <v>#N/A</v>
      </c>
      <c r="AZ10" s="57" t="e">
        <f>IF(AND(ISNUMBER($U10),COUNT($U$4:$U10)=AZ$2),$G10,IF($H10="Hold",AZ9,IF(COUNT($U$4:$U10)=AZ$2,$V10+AZ9,NA())))</f>
        <v>#N/A</v>
      </c>
      <c r="BA10" s="57" t="e">
        <f>IF(AND(ISNUMBER($U10),COUNT($U$4:$U10)=BA$2),$G10,IF($H10="Hold",BA9,IF(COUNT($U$4:$U10)=BA$2,$V10+BA9,NA())))</f>
        <v>#N/A</v>
      </c>
      <c r="BB10" s="57" t="e">
        <f>IF(AND(ISNUMBER($U10),COUNT($U$4:$U10)=BB$2),$G10,IF($H10="Hold",BB9,IF(COUNT($U$4:$U10)=BB$2,$V10+BB9,NA())))</f>
        <v>#N/A</v>
      </c>
      <c r="BC10" s="57" t="e">
        <f>IF(AND(ISNUMBER($U10),COUNT($U$4:$U10)=BC$2),$G10,IF($H10="Hold",BC9,IF(COUNT($U$4:$U10)=BC$2,$V10+BC9,NA())))</f>
        <v>#N/A</v>
      </c>
      <c r="BD10" s="57" t="e">
        <f>IF(AND(ISNUMBER($U10),COUNT($U$4:$U10)=BD$2),$G10,IF($H10="Hold",BD9,IF(COUNT($U$4:$U10)=BD$2,$V10+BD9,NA())))</f>
        <v>#N/A</v>
      </c>
      <c r="BE10" s="57" t="e">
        <f>IF(AND(ISNUMBER($U10),COUNT($U$4:$U10)=BE$2),$G10,IF($H10="Hold",BE9,IF(COUNT($U$4:$U10)=BE$2,$V10+BE9,NA())))</f>
        <v>#N/A</v>
      </c>
      <c r="BF10" s="57" t="e">
        <f>IF(AND(ISNUMBER($U10),COUNT($U$4:$U10)=BF$2),$G10,IF($H10="Hold",BF9,IF(COUNT($U$4:$U10)=BF$2,$V10+BF9,NA())))</f>
        <v>#N/A</v>
      </c>
      <c r="BG10" s="57" t="e">
        <f>IF(AND(ISNUMBER($U10),COUNT($U$4:$U10)=BG$2),$G10,IF($H10="Hold",BG9,IF(COUNT($U$4:$U10)=BG$2,$V10+BG9,NA())))</f>
        <v>#N/A</v>
      </c>
      <c r="BH10" s="55" t="e">
        <f>IF(AND(COUNT($U$4:$U10)=BH$2,$H10="Hold"),"Hold",NA())</f>
        <v>#N/A</v>
      </c>
      <c r="BI10" s="55" t="e">
        <f>IF(AND(COUNT($U$4:$U10)=BI$2,$H10="Hold"),"Hold",NA())</f>
        <v>#N/A</v>
      </c>
      <c r="BJ10" s="55" t="e">
        <f>IF(AND(COUNT($U$4:$U10)=BJ$2,$H10="Hold"),"Hold",NA())</f>
        <v>#N/A</v>
      </c>
      <c r="BK10" s="55" t="e">
        <f>IF(AND(COUNT($U$4:$U10)=BK$2,$H10="Hold"),"Hold",NA())</f>
        <v>#N/A</v>
      </c>
      <c r="BL10" s="55" t="e">
        <f>IF(AND(COUNT($U$4:$U10)=BL$2,$H10="Hold"),"Hold",NA())</f>
        <v>#N/A</v>
      </c>
      <c r="BM10" s="55" t="e">
        <f>IF(AND(COUNT($U$4:$U10)=BM$2,$H10="Hold"),"Hold",NA())</f>
        <v>#N/A</v>
      </c>
      <c r="BN10" s="55" t="e">
        <f>IF(AND(COUNT($U$4:$U10)=BN$2,$H10="Hold"),"Hold",NA())</f>
        <v>#N/A</v>
      </c>
      <c r="BO10" s="55" t="e">
        <f>IF(AND(COUNT($U$4:$U10)=BO$2,$H10="Hold"),"Hold",NA())</f>
        <v>#N/A</v>
      </c>
      <c r="BP10" s="55" t="e">
        <f>IF(AND(COUNT($U$4:$U10)=BP$2,$H10="Hold"),"Hold",NA())</f>
        <v>#N/A</v>
      </c>
      <c r="BQ10" s="55" t="e">
        <f>IF(AND(COUNT($U$4:$U10)=BQ$2,$H10="Hold"),"Hold",NA())</f>
        <v>#N/A</v>
      </c>
      <c r="BR10" s="55" t="e">
        <f>IF(AND(COUNT($U$4:$U10)=BR$2,$H10="Hold"),"Hold",NA())</f>
        <v>#N/A</v>
      </c>
      <c r="BS10" s="55" t="e">
        <f>IF(AND(COUNT($U$4:$U10)=BS$2,$H10="Hold"),"Hold",NA())</f>
        <v>#N/A</v>
      </c>
    </row>
    <row r="11" spans="1:73" s="96" customFormat="1" ht="18.75" customHeight="1" x14ac:dyDescent="0.25">
      <c r="B11" s="23"/>
      <c r="C11" s="95"/>
      <c r="D11" s="9">
        <f t="shared" si="2"/>
        <v>14</v>
      </c>
      <c r="E11" s="10">
        <f t="shared" si="3"/>
        <v>42688</v>
      </c>
      <c r="F11" s="5" t="str">
        <f>IFERROR(IF(COUNT(G$4:G11)=0,"",IF(H11="Hold",F10,IF(ISNUMBER(U11),G11,F10+V11))),"")</f>
        <v/>
      </c>
      <c r="G11" s="13"/>
      <c r="H11" s="27"/>
      <c r="I11" s="17"/>
      <c r="J11" s="93"/>
      <c r="K11" s="34"/>
      <c r="L11" s="146" t="s">
        <v>82</v>
      </c>
      <c r="M11" s="146"/>
      <c r="N11" s="146"/>
      <c r="O11" s="146"/>
      <c r="P11" s="37"/>
      <c r="R11" s="46">
        <v>8</v>
      </c>
      <c r="S11" s="47" t="e">
        <f t="shared" si="0"/>
        <v>#N/A</v>
      </c>
      <c r="T11" s="47"/>
      <c r="U11" s="52" t="str">
        <f>IF(H11="30 Mins",$N$19,IF(H11="45 Mins",$N$20,IF(H11="60 Mins",$N$21,IF(H11="Alt 1",$N$22,IF(H11="Alt 2",$N$23,IF(H11="Alt 3",$N$24,IF(H11="Alt 4",$N$25,IF(H11="Alt 5",#REF!,IF(H11="Change",V10,"")))))))))</f>
        <v/>
      </c>
      <c r="V11" s="53" t="e">
        <f>IF(COUNT(U$4:U11)=0,NA(),IF(ISNUMBER(U11),U11,V10))</f>
        <v>#N/A</v>
      </c>
      <c r="W11" s="48" t="e">
        <f t="shared" si="1"/>
        <v>#N/A</v>
      </c>
      <c r="X11" s="72" t="str">
        <f>IF(AND(ISNUMBER($S11),COUNT($U$4:$U11)=X$2),$S11,"")</f>
        <v/>
      </c>
      <c r="Y11" s="72" t="str">
        <f>IF(AND(ISNUMBER($S11),COUNT($U$4:$U11)=Y$2),$S11,"")</f>
        <v/>
      </c>
      <c r="Z11" s="72" t="str">
        <f>IF(AND(ISNUMBER($S11),COUNT($U$4:$U11)=Z$2),$S11,"")</f>
        <v/>
      </c>
      <c r="AA11" s="72" t="str">
        <f>IF(AND(ISNUMBER($S11),COUNT($U$4:$U11)=AA$2),$S11,"")</f>
        <v/>
      </c>
      <c r="AB11" s="72" t="str">
        <f>IF(AND(ISNUMBER($S11),COUNT($U$4:$U11)=AB$2),$S11,"")</f>
        <v/>
      </c>
      <c r="AC11" s="72" t="str">
        <f>IF(AND(ISNUMBER($S11),COUNT($U$4:$U11)=AC$2),$S11,"")</f>
        <v/>
      </c>
      <c r="AD11" s="72" t="str">
        <f>IF(AND(ISNUMBER($S11),COUNT($U$4:$U11)=AD$2),$S11,"")</f>
        <v/>
      </c>
      <c r="AE11" s="72" t="str">
        <f>IF(AND(ISNUMBER($S11),COUNT($U$4:$U11)=AE$2),$S11,"")</f>
        <v/>
      </c>
      <c r="AF11" s="72" t="str">
        <f>IF(AND(ISNUMBER($S11),COUNT($U$4:$U11)=AF$2),$S11,"")</f>
        <v/>
      </c>
      <c r="AG11" s="72" t="str">
        <f>IF(AND(ISNUMBER($S11),COUNT($U$4:$U11)=AG$2),$S11,"")</f>
        <v/>
      </c>
      <c r="AH11" s="72" t="str">
        <f>IF(AND(ISNUMBER($S11),COUNT($U$4:$U11)=AH$2),$S11,"")</f>
        <v/>
      </c>
      <c r="AI11" s="72" t="str">
        <f>IF(AND(ISNUMBER($S11),COUNT($U$4:$U11)=AI$2),$S11,"")</f>
        <v/>
      </c>
      <c r="AJ11" s="51" t="e">
        <f>IFERROR(IF(COUNT($U$4:$U11)&lt;&gt;AJ$2,NA(),SLOPE(X$4:X$26,$R$4:$R$26)*($R11-COUNTIF(BH$4:BH11,"Hold"))+INTERCEPT(X$4:X$26,$R$4:$R$26)),NA())</f>
        <v>#N/A</v>
      </c>
      <c r="AK11" s="51" t="e">
        <f>IFERROR(IF(COUNT($U$4:$U11)&lt;&gt;AK$2,NA(),SLOPE(Y$4:Y$26,$R$4:$R$26)*($R11-COUNTIF(BI$4:BI11,"Hold"))+INTERCEPT(Y$4:Y$26,$R$4:$R$26)),NA())</f>
        <v>#N/A</v>
      </c>
      <c r="AL11" s="51" t="e">
        <f>IFERROR(IF(COUNT($U$4:$U11)&lt;&gt;AL$2,NA(),SLOPE(Z$4:Z$26,$R$4:$R$26)*($R11-COUNTIF(BJ$4:BJ11,"Hold"))+INTERCEPT(Z$4:Z$26,$R$4:$R$26)),NA())</f>
        <v>#N/A</v>
      </c>
      <c r="AM11" s="51" t="e">
        <f>IFERROR(IF(COUNT($U$4:$U11)&lt;&gt;AM$2,NA(),SLOPE(AA$4:AA$26,$R$4:$R$26)*($R11-COUNTIF(BK$4:BK11,"Hold"))+INTERCEPT(AA$4:AA$26,$R$4:$R$26)),NA())</f>
        <v>#N/A</v>
      </c>
      <c r="AN11" s="51" t="e">
        <f>IFERROR(IF(COUNT($U$4:$U11)&lt;&gt;AN$2,NA(),SLOPE(AB$4:AB$26,$R$4:$R$26)*($R11-COUNTIF(BL$4:BL11,"Hold"))+INTERCEPT(AB$4:AB$26,$R$4:$R$26)),NA())</f>
        <v>#N/A</v>
      </c>
      <c r="AO11" s="51" t="e">
        <f>IFERROR(IF(COUNT($U$4:$U11)&lt;&gt;AO$2,NA(),SLOPE(AC$4:AC$26,$R$4:$R$26)*($R11-COUNTIF(BM$4:BM11,"Hold"))+INTERCEPT(AC$4:AC$26,$R$4:$R$26)),NA())</f>
        <v>#N/A</v>
      </c>
      <c r="AP11" s="51" t="e">
        <f>IFERROR(IF(COUNT($U$4:$U11)&lt;&gt;AP$2,NA(),SLOPE(AD$4:AD$26,$R$4:$R$26)*($R11-COUNTIF(BN$4:BN11,"Hold"))+INTERCEPT(AD$4:AD$26,$R$4:$R$26)),NA())</f>
        <v>#N/A</v>
      </c>
      <c r="AQ11" s="51" t="e">
        <f>IFERROR(IF(COUNT($U$4:$U11)&lt;&gt;AQ$2,NA(),SLOPE(AE$4:AE$26,$R$4:$R$26)*($R11-COUNTIF(BO$4:BO11,"Hold"))+INTERCEPT(AE$4:AE$26,$R$4:$R$26)),NA())</f>
        <v>#N/A</v>
      </c>
      <c r="AR11" s="51" t="e">
        <f>IFERROR(IF(COUNT($U$4:$U11)&lt;&gt;AR$2,NA(),SLOPE(AF$4:AF$26,$R$4:$R$26)*($R11-COUNTIF(BP$4:BP11,"Hold"))+INTERCEPT(AF$4:AF$26,$R$4:$R$26)),NA())</f>
        <v>#N/A</v>
      </c>
      <c r="AS11" s="51" t="e">
        <f>IFERROR(IF(COUNT($U$4:$U11)&lt;&gt;AS$2,NA(),SLOPE(AG$4:AG$26,$R$4:$R$26)*($R11-COUNTIF(BQ$4:BQ11,"Hold"))+INTERCEPT(AG$4:AG$26,$R$4:$R$26)),NA())</f>
        <v>#N/A</v>
      </c>
      <c r="AT11" s="51" t="e">
        <f>IFERROR(IF(COUNT($U$4:$U11)&lt;&gt;AT$2,NA(),SLOPE(AH$4:AH$26,$R$4:$R$26)*($R11-COUNTIF(BR$4:BR11,"Hold"))+INTERCEPT(AH$4:AH$26,$R$4:$R$26)),NA())</f>
        <v>#N/A</v>
      </c>
      <c r="AU11" s="51" t="e">
        <f>IFERROR(IF(COUNT($U$4:$U11)&lt;&gt;AU$2,NA(),SLOPE(AI$4:AI$26,$R$4:$R$26)*($R11-COUNTIF(BS$4:BS11,"Hold"))+INTERCEPT(AI$4:AI$26,$R$4:$R$26)),NA())</f>
        <v>#N/A</v>
      </c>
      <c r="AV11" s="57" t="e">
        <f>IF(AND(ISNUMBER($U11),COUNT($U$4:$U11)=AV$2),$G11,IF($H11="Hold",AV10,IF(COUNT($U$4:$U11)=AV$2,$V11+AV10,NA())))</f>
        <v>#N/A</v>
      </c>
      <c r="AW11" s="57" t="e">
        <f>IF(AND(ISNUMBER($U11),COUNT($U$4:$U11)=AW$2),$G11,IF($H11="Hold",AW10,IF(COUNT($U$4:$U11)=AW$2,$V11+AW10,NA())))</f>
        <v>#N/A</v>
      </c>
      <c r="AX11" s="57" t="e">
        <f>IF(AND(ISNUMBER($U11),COUNT($U$4:$U11)=AX$2),$G11,IF($H11="Hold",AX10,IF(COUNT($U$4:$U11)=AX$2,$V11+AX10,NA())))</f>
        <v>#N/A</v>
      </c>
      <c r="AY11" s="57" t="e">
        <f>IF(AND(ISNUMBER($U11),COUNT($U$4:$U11)=AY$2),$G11,IF($H11="Hold",AY10,IF(COUNT($U$4:$U11)=AY$2,$V11+AY10,NA())))</f>
        <v>#N/A</v>
      </c>
      <c r="AZ11" s="57" t="e">
        <f>IF(AND(ISNUMBER($U11),COUNT($U$4:$U11)=AZ$2),$G11,IF($H11="Hold",AZ10,IF(COUNT($U$4:$U11)=AZ$2,$V11+AZ10,NA())))</f>
        <v>#N/A</v>
      </c>
      <c r="BA11" s="57" t="e">
        <f>IF(AND(ISNUMBER($U11),COUNT($U$4:$U11)=BA$2),$G11,IF($H11="Hold",BA10,IF(COUNT($U$4:$U11)=BA$2,$V11+BA10,NA())))</f>
        <v>#N/A</v>
      </c>
      <c r="BB11" s="57" t="e">
        <f>IF(AND(ISNUMBER($U11),COUNT($U$4:$U11)=BB$2),$G11,IF($H11="Hold",BB10,IF(COUNT($U$4:$U11)=BB$2,$V11+BB10,NA())))</f>
        <v>#N/A</v>
      </c>
      <c r="BC11" s="57" t="e">
        <f>IF(AND(ISNUMBER($U11),COUNT($U$4:$U11)=BC$2),$G11,IF($H11="Hold",BC10,IF(COUNT($U$4:$U11)=BC$2,$V11+BC10,NA())))</f>
        <v>#N/A</v>
      </c>
      <c r="BD11" s="57" t="e">
        <f>IF(AND(ISNUMBER($U11),COUNT($U$4:$U11)=BD$2),$G11,IF($H11="Hold",BD10,IF(COUNT($U$4:$U11)=BD$2,$V11+BD10,NA())))</f>
        <v>#N/A</v>
      </c>
      <c r="BE11" s="57" t="e">
        <f>IF(AND(ISNUMBER($U11),COUNT($U$4:$U11)=BE$2),$G11,IF($H11="Hold",BE10,IF(COUNT($U$4:$U11)=BE$2,$V11+BE10,NA())))</f>
        <v>#N/A</v>
      </c>
      <c r="BF11" s="57" t="e">
        <f>IF(AND(ISNUMBER($U11),COUNT($U$4:$U11)=BF$2),$G11,IF($H11="Hold",BF10,IF(COUNT($U$4:$U11)=BF$2,$V11+BF10,NA())))</f>
        <v>#N/A</v>
      </c>
      <c r="BG11" s="57" t="e">
        <f>IF(AND(ISNUMBER($U11),COUNT($U$4:$U11)=BG$2),$G11,IF($H11="Hold",BG10,IF(COUNT($U$4:$U11)=BG$2,$V11+BG10,NA())))</f>
        <v>#N/A</v>
      </c>
      <c r="BH11" s="55" t="e">
        <f>IF(AND(COUNT($U$4:$U11)=BH$2,$H11="Hold"),"Hold",NA())</f>
        <v>#N/A</v>
      </c>
      <c r="BI11" s="55" t="e">
        <f>IF(AND(COUNT($U$4:$U11)=BI$2,$H11="Hold"),"Hold",NA())</f>
        <v>#N/A</v>
      </c>
      <c r="BJ11" s="55" t="e">
        <f>IF(AND(COUNT($U$4:$U11)=BJ$2,$H11="Hold"),"Hold",NA())</f>
        <v>#N/A</v>
      </c>
      <c r="BK11" s="55" t="e">
        <f>IF(AND(COUNT($U$4:$U11)=BK$2,$H11="Hold"),"Hold",NA())</f>
        <v>#N/A</v>
      </c>
      <c r="BL11" s="55" t="e">
        <f>IF(AND(COUNT($U$4:$U11)=BL$2,$H11="Hold"),"Hold",NA())</f>
        <v>#N/A</v>
      </c>
      <c r="BM11" s="55" t="e">
        <f>IF(AND(COUNT($U$4:$U11)=BM$2,$H11="Hold"),"Hold",NA())</f>
        <v>#N/A</v>
      </c>
      <c r="BN11" s="55" t="e">
        <f>IF(AND(COUNT($U$4:$U11)=BN$2,$H11="Hold"),"Hold",NA())</f>
        <v>#N/A</v>
      </c>
      <c r="BO11" s="55" t="e">
        <f>IF(AND(COUNT($U$4:$U11)=BO$2,$H11="Hold"),"Hold",NA())</f>
        <v>#N/A</v>
      </c>
      <c r="BP11" s="55" t="e">
        <f>IF(AND(COUNT($U$4:$U11)=BP$2,$H11="Hold"),"Hold",NA())</f>
        <v>#N/A</v>
      </c>
      <c r="BQ11" s="55" t="e">
        <f>IF(AND(COUNT($U$4:$U11)=BQ$2,$H11="Hold"),"Hold",NA())</f>
        <v>#N/A</v>
      </c>
      <c r="BR11" s="55" t="e">
        <f>IF(AND(COUNT($U$4:$U11)=BR$2,$H11="Hold"),"Hold",NA())</f>
        <v>#N/A</v>
      </c>
      <c r="BS11" s="55" t="e">
        <f>IF(AND(COUNT($U$4:$U11)=BS$2,$H11="Hold"),"Hold",NA())</f>
        <v>#N/A</v>
      </c>
    </row>
    <row r="12" spans="1:73" s="96" customFormat="1" ht="18.75" customHeight="1" x14ac:dyDescent="0.25">
      <c r="B12" s="23"/>
      <c r="C12" s="95"/>
      <c r="D12" s="9">
        <f t="shared" si="2"/>
        <v>16</v>
      </c>
      <c r="E12" s="10">
        <f t="shared" si="3"/>
        <v>42702</v>
      </c>
      <c r="F12" s="5" t="str">
        <f>IFERROR(IF(COUNT(G$4:G12)=0,"",IF(H12="Hold",F11,IF(ISNUMBER(U12),G12,F11+V12))),"")</f>
        <v/>
      </c>
      <c r="G12" s="13"/>
      <c r="H12" s="27"/>
      <c r="I12" s="17"/>
      <c r="J12" s="93"/>
      <c r="K12" s="34"/>
      <c r="L12" s="124"/>
      <c r="M12" s="124"/>
      <c r="N12" s="132" t="s">
        <v>83</v>
      </c>
      <c r="O12" s="132" t="s">
        <v>84</v>
      </c>
      <c r="P12" s="37"/>
      <c r="R12" s="46">
        <v>9</v>
      </c>
      <c r="S12" s="47" t="e">
        <f t="shared" si="0"/>
        <v>#N/A</v>
      </c>
      <c r="T12" s="47" t="str">
        <f>IF(ISNUMBER(N25),"Alt 4","")</f>
        <v/>
      </c>
      <c r="U12" s="52" t="str">
        <f>IF(H12="30 Mins",$N$19,IF(H12="45 Mins",$N$20,IF(H12="60 Mins",$N$21,IF(H12="Alt 1",$N$22,IF(H12="Alt 2",$N$23,IF(H12="Alt 3",$N$24,IF(H12="Alt 4",$N$25,IF(H12="Alt 5",#REF!,IF(H12="Change",V11,"")))))))))</f>
        <v/>
      </c>
      <c r="V12" s="53" t="e">
        <f>IF(COUNT(U$4:U12)=0,NA(),IF(ISNUMBER(U12),U12,V11))</f>
        <v>#N/A</v>
      </c>
      <c r="W12" s="48" t="e">
        <f t="shared" si="1"/>
        <v>#N/A</v>
      </c>
      <c r="X12" s="72" t="str">
        <f>IF(AND(ISNUMBER($S12),COUNT($U$4:$U12)=X$2),$S12,"")</f>
        <v/>
      </c>
      <c r="Y12" s="72" t="str">
        <f>IF(AND(ISNUMBER($S12),COUNT($U$4:$U12)=Y$2),$S12,"")</f>
        <v/>
      </c>
      <c r="Z12" s="72" t="str">
        <f>IF(AND(ISNUMBER($S12),COUNT($U$4:$U12)=Z$2),$S12,"")</f>
        <v/>
      </c>
      <c r="AA12" s="72" t="str">
        <f>IF(AND(ISNUMBER($S12),COUNT($U$4:$U12)=AA$2),$S12,"")</f>
        <v/>
      </c>
      <c r="AB12" s="72" t="str">
        <f>IF(AND(ISNUMBER($S12),COUNT($U$4:$U12)=AB$2),$S12,"")</f>
        <v/>
      </c>
      <c r="AC12" s="72" t="str">
        <f>IF(AND(ISNUMBER($S12),COUNT($U$4:$U12)=AC$2),$S12,"")</f>
        <v/>
      </c>
      <c r="AD12" s="72" t="str">
        <f>IF(AND(ISNUMBER($S12),COUNT($U$4:$U12)=AD$2),$S12,"")</f>
        <v/>
      </c>
      <c r="AE12" s="72" t="str">
        <f>IF(AND(ISNUMBER($S12),COUNT($U$4:$U12)=AE$2),$S12,"")</f>
        <v/>
      </c>
      <c r="AF12" s="72" t="str">
        <f>IF(AND(ISNUMBER($S12),COUNT($U$4:$U12)=AF$2),$S12,"")</f>
        <v/>
      </c>
      <c r="AG12" s="72" t="str">
        <f>IF(AND(ISNUMBER($S12),COUNT($U$4:$U12)=AG$2),$S12,"")</f>
        <v/>
      </c>
      <c r="AH12" s="72" t="str">
        <f>IF(AND(ISNUMBER($S12),COUNT($U$4:$U12)=AH$2),$S12,"")</f>
        <v/>
      </c>
      <c r="AI12" s="72" t="str">
        <f>IF(AND(ISNUMBER($S12),COUNT($U$4:$U12)=AI$2),$S12,"")</f>
        <v/>
      </c>
      <c r="AJ12" s="51" t="e">
        <f>IFERROR(IF(COUNT($U$4:$U12)&lt;&gt;AJ$2,NA(),SLOPE(X$4:X$26,$R$4:$R$26)*($R12-COUNTIF(BH$4:BH12,"Hold"))+INTERCEPT(X$4:X$26,$R$4:$R$26)),NA())</f>
        <v>#N/A</v>
      </c>
      <c r="AK12" s="51" t="e">
        <f>IFERROR(IF(COUNT($U$4:$U12)&lt;&gt;AK$2,NA(),SLOPE(Y$4:Y$26,$R$4:$R$26)*($R12-COUNTIF(BI$4:BI12,"Hold"))+INTERCEPT(Y$4:Y$26,$R$4:$R$26)),NA())</f>
        <v>#N/A</v>
      </c>
      <c r="AL12" s="51" t="e">
        <f>IFERROR(IF(COUNT($U$4:$U12)&lt;&gt;AL$2,NA(),SLOPE(Z$4:Z$26,$R$4:$R$26)*($R12-COUNTIF(BJ$4:BJ12,"Hold"))+INTERCEPT(Z$4:Z$26,$R$4:$R$26)),NA())</f>
        <v>#N/A</v>
      </c>
      <c r="AM12" s="51" t="e">
        <f>IFERROR(IF(COUNT($U$4:$U12)&lt;&gt;AM$2,NA(),SLOPE(AA$4:AA$26,$R$4:$R$26)*($R12-COUNTIF(BK$4:BK12,"Hold"))+INTERCEPT(AA$4:AA$26,$R$4:$R$26)),NA())</f>
        <v>#N/A</v>
      </c>
      <c r="AN12" s="51" t="e">
        <f>IFERROR(IF(COUNT($U$4:$U12)&lt;&gt;AN$2,NA(),SLOPE(AB$4:AB$26,$R$4:$R$26)*($R12-COUNTIF(BL$4:BL12,"Hold"))+INTERCEPT(AB$4:AB$26,$R$4:$R$26)),NA())</f>
        <v>#N/A</v>
      </c>
      <c r="AO12" s="51" t="e">
        <f>IFERROR(IF(COUNT($U$4:$U12)&lt;&gt;AO$2,NA(),SLOPE(AC$4:AC$26,$R$4:$R$26)*($R12-COUNTIF(BM$4:BM12,"Hold"))+INTERCEPT(AC$4:AC$26,$R$4:$R$26)),NA())</f>
        <v>#N/A</v>
      </c>
      <c r="AP12" s="51" t="e">
        <f>IFERROR(IF(COUNT($U$4:$U12)&lt;&gt;AP$2,NA(),SLOPE(AD$4:AD$26,$R$4:$R$26)*($R12-COUNTIF(BN$4:BN12,"Hold"))+INTERCEPT(AD$4:AD$26,$R$4:$R$26)),NA())</f>
        <v>#N/A</v>
      </c>
      <c r="AQ12" s="51" t="e">
        <f>IFERROR(IF(COUNT($U$4:$U12)&lt;&gt;AQ$2,NA(),SLOPE(AE$4:AE$26,$R$4:$R$26)*($R12-COUNTIF(BO$4:BO12,"Hold"))+INTERCEPT(AE$4:AE$26,$R$4:$R$26)),NA())</f>
        <v>#N/A</v>
      </c>
      <c r="AR12" s="51" t="e">
        <f>IFERROR(IF(COUNT($U$4:$U12)&lt;&gt;AR$2,NA(),SLOPE(AF$4:AF$26,$R$4:$R$26)*($R12-COUNTIF(BP$4:BP12,"Hold"))+INTERCEPT(AF$4:AF$26,$R$4:$R$26)),NA())</f>
        <v>#N/A</v>
      </c>
      <c r="AS12" s="51" t="e">
        <f>IFERROR(IF(COUNT($U$4:$U12)&lt;&gt;AS$2,NA(),SLOPE(AG$4:AG$26,$R$4:$R$26)*($R12-COUNTIF(BQ$4:BQ12,"Hold"))+INTERCEPT(AG$4:AG$26,$R$4:$R$26)),NA())</f>
        <v>#N/A</v>
      </c>
      <c r="AT12" s="51" t="e">
        <f>IFERROR(IF(COUNT($U$4:$U12)&lt;&gt;AT$2,NA(),SLOPE(AH$4:AH$26,$R$4:$R$26)*($R12-COUNTIF(BR$4:BR12,"Hold"))+INTERCEPT(AH$4:AH$26,$R$4:$R$26)),NA())</f>
        <v>#N/A</v>
      </c>
      <c r="AU12" s="51" t="e">
        <f>IFERROR(IF(COUNT($U$4:$U12)&lt;&gt;AU$2,NA(),SLOPE(AI$4:AI$26,$R$4:$R$26)*($R12-COUNTIF(BS$4:BS12,"Hold"))+INTERCEPT(AI$4:AI$26,$R$4:$R$26)),NA())</f>
        <v>#N/A</v>
      </c>
      <c r="AV12" s="57" t="e">
        <f>IF(AND(ISNUMBER($U12),COUNT($U$4:$U12)=AV$2),$G12,IF($H12="Hold",AV11,IF(COUNT($U$4:$U12)=AV$2,$V12+AV11,NA())))</f>
        <v>#N/A</v>
      </c>
      <c r="AW12" s="57" t="e">
        <f>IF(AND(ISNUMBER($U12),COUNT($U$4:$U12)=AW$2),$G12,IF($H12="Hold",AW11,IF(COUNT($U$4:$U12)=AW$2,$V12+AW11,NA())))</f>
        <v>#N/A</v>
      </c>
      <c r="AX12" s="57" t="e">
        <f>IF(AND(ISNUMBER($U12),COUNT($U$4:$U12)=AX$2),$G12,IF($H12="Hold",AX11,IF(COUNT($U$4:$U12)=AX$2,$V12+AX11,NA())))</f>
        <v>#N/A</v>
      </c>
      <c r="AY12" s="57" t="e">
        <f>IF(AND(ISNUMBER($U12),COUNT($U$4:$U12)=AY$2),$G12,IF($H12="Hold",AY11,IF(COUNT($U$4:$U12)=AY$2,$V12+AY11,NA())))</f>
        <v>#N/A</v>
      </c>
      <c r="AZ12" s="57" t="e">
        <f>IF(AND(ISNUMBER($U12),COUNT($U$4:$U12)=AZ$2),$G12,IF($H12="Hold",AZ11,IF(COUNT($U$4:$U12)=AZ$2,$V12+AZ11,NA())))</f>
        <v>#N/A</v>
      </c>
      <c r="BA12" s="57" t="e">
        <f>IF(AND(ISNUMBER($U12),COUNT($U$4:$U12)=BA$2),$G12,IF($H12="Hold",BA11,IF(COUNT($U$4:$U12)=BA$2,$V12+BA11,NA())))</f>
        <v>#N/A</v>
      </c>
      <c r="BB12" s="57" t="e">
        <f>IF(AND(ISNUMBER($U12),COUNT($U$4:$U12)=BB$2),$G12,IF($H12="Hold",BB11,IF(COUNT($U$4:$U12)=BB$2,$V12+BB11,NA())))</f>
        <v>#N/A</v>
      </c>
      <c r="BC12" s="57" t="e">
        <f>IF(AND(ISNUMBER($U12),COUNT($U$4:$U12)=BC$2),$G12,IF($H12="Hold",BC11,IF(COUNT($U$4:$U12)=BC$2,$V12+BC11,NA())))</f>
        <v>#N/A</v>
      </c>
      <c r="BD12" s="57" t="e">
        <f>IF(AND(ISNUMBER($U12),COUNT($U$4:$U12)=BD$2),$G12,IF($H12="Hold",BD11,IF(COUNT($U$4:$U12)=BD$2,$V12+BD11,NA())))</f>
        <v>#N/A</v>
      </c>
      <c r="BE12" s="57" t="e">
        <f>IF(AND(ISNUMBER($U12),COUNT($U$4:$U12)=BE$2),$G12,IF($H12="Hold",BE11,IF(COUNT($U$4:$U12)=BE$2,$V12+BE11,NA())))</f>
        <v>#N/A</v>
      </c>
      <c r="BF12" s="57" t="e">
        <f>IF(AND(ISNUMBER($U12),COUNT($U$4:$U12)=BF$2),$G12,IF($H12="Hold",BF11,IF(COUNT($U$4:$U12)=BF$2,$V12+BF11,NA())))</f>
        <v>#N/A</v>
      </c>
      <c r="BG12" s="57" t="e">
        <f>IF(AND(ISNUMBER($U12),COUNT($U$4:$U12)=BG$2),$G12,IF($H12="Hold",BG11,IF(COUNT($U$4:$U12)=BG$2,$V12+BG11,NA())))</f>
        <v>#N/A</v>
      </c>
      <c r="BH12" s="55" t="e">
        <f>IF(AND(COUNT($U$4:$U12)=BH$2,$H12="Hold"),"Hold",NA())</f>
        <v>#N/A</v>
      </c>
      <c r="BI12" s="55" t="e">
        <f>IF(AND(COUNT($U$4:$U12)=BI$2,$H12="Hold"),"Hold",NA())</f>
        <v>#N/A</v>
      </c>
      <c r="BJ12" s="55" t="e">
        <f>IF(AND(COUNT($U$4:$U12)=BJ$2,$H12="Hold"),"Hold",NA())</f>
        <v>#N/A</v>
      </c>
      <c r="BK12" s="55" t="e">
        <f>IF(AND(COUNT($U$4:$U12)=BK$2,$H12="Hold"),"Hold",NA())</f>
        <v>#N/A</v>
      </c>
      <c r="BL12" s="55" t="e">
        <f>IF(AND(COUNT($U$4:$U12)=BL$2,$H12="Hold"),"Hold",NA())</f>
        <v>#N/A</v>
      </c>
      <c r="BM12" s="55" t="e">
        <f>IF(AND(COUNT($U$4:$U12)=BM$2,$H12="Hold"),"Hold",NA())</f>
        <v>#N/A</v>
      </c>
      <c r="BN12" s="55" t="e">
        <f>IF(AND(COUNT($U$4:$U12)=BN$2,$H12="Hold"),"Hold",NA())</f>
        <v>#N/A</v>
      </c>
      <c r="BO12" s="55" t="e">
        <f>IF(AND(COUNT($U$4:$U12)=BO$2,$H12="Hold"),"Hold",NA())</f>
        <v>#N/A</v>
      </c>
      <c r="BP12" s="55" t="e">
        <f>IF(AND(COUNT($U$4:$U12)=BP$2,$H12="Hold"),"Hold",NA())</f>
        <v>#N/A</v>
      </c>
      <c r="BQ12" s="55" t="e">
        <f>IF(AND(COUNT($U$4:$U12)=BQ$2,$H12="Hold"),"Hold",NA())</f>
        <v>#N/A</v>
      </c>
      <c r="BR12" s="55" t="e">
        <f>IF(AND(COUNT($U$4:$U12)=BR$2,$H12="Hold"),"Hold",NA())</f>
        <v>#N/A</v>
      </c>
      <c r="BS12" s="55" t="e">
        <f>IF(AND(COUNT($U$4:$U12)=BS$2,$H12="Hold"),"Hold",NA())</f>
        <v>#N/A</v>
      </c>
    </row>
    <row r="13" spans="1:73" s="96" customFormat="1" ht="18.75" customHeight="1" thickBot="1" x14ac:dyDescent="0.3">
      <c r="B13" s="23"/>
      <c r="C13" s="95"/>
      <c r="D13" s="9">
        <f t="shared" si="2"/>
        <v>18</v>
      </c>
      <c r="E13" s="10">
        <f t="shared" si="3"/>
        <v>42716</v>
      </c>
      <c r="F13" s="5" t="str">
        <f>IFERROR(IF(COUNT(G$4:G13)=0,"",IF(H13="Hold",F12,IF(ISNUMBER(U13),G13,F12+V13))),"")</f>
        <v/>
      </c>
      <c r="G13" s="13"/>
      <c r="H13" s="27"/>
      <c r="I13" s="17"/>
      <c r="J13" s="93"/>
      <c r="K13" s="34"/>
      <c r="L13" s="148" t="s">
        <v>57</v>
      </c>
      <c r="M13" s="148"/>
      <c r="N13" s="134"/>
      <c r="O13" s="135"/>
      <c r="P13" s="37"/>
      <c r="R13" s="46">
        <v>10</v>
      </c>
      <c r="S13" s="47" t="e">
        <f t="shared" si="0"/>
        <v>#N/A</v>
      </c>
      <c r="T13" s="47" t="str">
        <f>IF(ISNUMBER(#REF!),"Alt 5","")</f>
        <v/>
      </c>
      <c r="U13" s="52" t="str">
        <f>IF(H13="30 Mins",$N$19,IF(H13="45 Mins",$N$20,IF(H13="60 Mins",$N$21,IF(H13="Alt 1",$N$22,IF(H13="Alt 2",$N$23,IF(H13="Alt 3",$N$24,IF(H13="Alt 4",$N$25,IF(H13="Alt 5",#REF!,IF(H13="Change",V12,"")))))))))</f>
        <v/>
      </c>
      <c r="V13" s="53" t="e">
        <f>IF(COUNT(U$4:U13)=0,NA(),IF(ISNUMBER(U13),U13,V12))</f>
        <v>#N/A</v>
      </c>
      <c r="W13" s="48" t="e">
        <f t="shared" si="1"/>
        <v>#N/A</v>
      </c>
      <c r="X13" s="72" t="str">
        <f>IF(AND(ISNUMBER($S13),COUNT($U$4:$U13)=X$2),$S13,"")</f>
        <v/>
      </c>
      <c r="Y13" s="72" t="str">
        <f>IF(AND(ISNUMBER($S13),COUNT($U$4:$U13)=Y$2),$S13,"")</f>
        <v/>
      </c>
      <c r="Z13" s="72" t="str">
        <f>IF(AND(ISNUMBER($S13),COUNT($U$4:$U13)=Z$2),$S13,"")</f>
        <v/>
      </c>
      <c r="AA13" s="72" t="str">
        <f>IF(AND(ISNUMBER($S13),COUNT($U$4:$U13)=AA$2),$S13,"")</f>
        <v/>
      </c>
      <c r="AB13" s="72" t="str">
        <f>IF(AND(ISNUMBER($S13),COUNT($U$4:$U13)=AB$2),$S13,"")</f>
        <v/>
      </c>
      <c r="AC13" s="72" t="str">
        <f>IF(AND(ISNUMBER($S13),COUNT($U$4:$U13)=AC$2),$S13,"")</f>
        <v/>
      </c>
      <c r="AD13" s="72" t="str">
        <f>IF(AND(ISNUMBER($S13),COUNT($U$4:$U13)=AD$2),$S13,"")</f>
        <v/>
      </c>
      <c r="AE13" s="72" t="str">
        <f>IF(AND(ISNUMBER($S13),COUNT($U$4:$U13)=AE$2),$S13,"")</f>
        <v/>
      </c>
      <c r="AF13" s="72" t="str">
        <f>IF(AND(ISNUMBER($S13),COUNT($U$4:$U13)=AF$2),$S13,"")</f>
        <v/>
      </c>
      <c r="AG13" s="72" t="str">
        <f>IF(AND(ISNUMBER($S13),COUNT($U$4:$U13)=AG$2),$S13,"")</f>
        <v/>
      </c>
      <c r="AH13" s="72" t="str">
        <f>IF(AND(ISNUMBER($S13),COUNT($U$4:$U13)=AH$2),$S13,"")</f>
        <v/>
      </c>
      <c r="AI13" s="72" t="str">
        <f>IF(AND(ISNUMBER($S13),COUNT($U$4:$U13)=AI$2),$S13,"")</f>
        <v/>
      </c>
      <c r="AJ13" s="51" t="e">
        <f>IFERROR(IF(COUNT($U$4:$U13)&lt;&gt;AJ$2,NA(),SLOPE(X$4:X$26,$R$4:$R$26)*($R13-COUNTIF(BH$4:BH13,"Hold"))+INTERCEPT(X$4:X$26,$R$4:$R$26)),NA())</f>
        <v>#N/A</v>
      </c>
      <c r="AK13" s="51" t="e">
        <f>IFERROR(IF(COUNT($U$4:$U13)&lt;&gt;AK$2,NA(),SLOPE(Y$4:Y$26,$R$4:$R$26)*($R13-COUNTIF(BI$4:BI13,"Hold"))+INTERCEPT(Y$4:Y$26,$R$4:$R$26)),NA())</f>
        <v>#N/A</v>
      </c>
      <c r="AL13" s="51" t="e">
        <f>IFERROR(IF(COUNT($U$4:$U13)&lt;&gt;AL$2,NA(),SLOPE(Z$4:Z$26,$R$4:$R$26)*($R13-COUNTIF(BJ$4:BJ13,"Hold"))+INTERCEPT(Z$4:Z$26,$R$4:$R$26)),NA())</f>
        <v>#N/A</v>
      </c>
      <c r="AM13" s="51" t="e">
        <f>IFERROR(IF(COUNT($U$4:$U13)&lt;&gt;AM$2,NA(),SLOPE(AA$4:AA$26,$R$4:$R$26)*($R13-COUNTIF(BK$4:BK13,"Hold"))+INTERCEPT(AA$4:AA$26,$R$4:$R$26)),NA())</f>
        <v>#N/A</v>
      </c>
      <c r="AN13" s="51" t="e">
        <f>IFERROR(IF(COUNT($U$4:$U13)&lt;&gt;AN$2,NA(),SLOPE(AB$4:AB$26,$R$4:$R$26)*($R13-COUNTIF(BL$4:BL13,"Hold"))+INTERCEPT(AB$4:AB$26,$R$4:$R$26)),NA())</f>
        <v>#N/A</v>
      </c>
      <c r="AO13" s="51" t="e">
        <f>IFERROR(IF(COUNT($U$4:$U13)&lt;&gt;AO$2,NA(),SLOPE(AC$4:AC$26,$R$4:$R$26)*($R13-COUNTIF(BM$4:BM13,"Hold"))+INTERCEPT(AC$4:AC$26,$R$4:$R$26)),NA())</f>
        <v>#N/A</v>
      </c>
      <c r="AP13" s="51" t="e">
        <f>IFERROR(IF(COUNT($U$4:$U13)&lt;&gt;AP$2,NA(),SLOPE(AD$4:AD$26,$R$4:$R$26)*($R13-COUNTIF(BN$4:BN13,"Hold"))+INTERCEPT(AD$4:AD$26,$R$4:$R$26)),NA())</f>
        <v>#N/A</v>
      </c>
      <c r="AQ13" s="51" t="e">
        <f>IFERROR(IF(COUNT($U$4:$U13)&lt;&gt;AQ$2,NA(),SLOPE(AE$4:AE$26,$R$4:$R$26)*($R13-COUNTIF(BO$4:BO13,"Hold"))+INTERCEPT(AE$4:AE$26,$R$4:$R$26)),NA())</f>
        <v>#N/A</v>
      </c>
      <c r="AR13" s="51" t="e">
        <f>IFERROR(IF(COUNT($U$4:$U13)&lt;&gt;AR$2,NA(),SLOPE(AF$4:AF$26,$R$4:$R$26)*($R13-COUNTIF(BP$4:BP13,"Hold"))+INTERCEPT(AF$4:AF$26,$R$4:$R$26)),NA())</f>
        <v>#N/A</v>
      </c>
      <c r="AS13" s="51" t="e">
        <f>IFERROR(IF(COUNT($U$4:$U13)&lt;&gt;AS$2,NA(),SLOPE(AG$4:AG$26,$R$4:$R$26)*($R13-COUNTIF(BQ$4:BQ13,"Hold"))+INTERCEPT(AG$4:AG$26,$R$4:$R$26)),NA())</f>
        <v>#N/A</v>
      </c>
      <c r="AT13" s="51" t="e">
        <f>IFERROR(IF(COUNT($U$4:$U13)&lt;&gt;AT$2,NA(),SLOPE(AH$4:AH$26,$R$4:$R$26)*($R13-COUNTIF(BR$4:BR13,"Hold"))+INTERCEPT(AH$4:AH$26,$R$4:$R$26)),NA())</f>
        <v>#N/A</v>
      </c>
      <c r="AU13" s="51" t="e">
        <f>IFERROR(IF(COUNT($U$4:$U13)&lt;&gt;AU$2,NA(),SLOPE(AI$4:AI$26,$R$4:$R$26)*($R13-COUNTIF(BS$4:BS13,"Hold"))+INTERCEPT(AI$4:AI$26,$R$4:$R$26)),NA())</f>
        <v>#N/A</v>
      </c>
      <c r="AV13" s="57" t="e">
        <f>IF(AND(ISNUMBER($U13),COUNT($U$4:$U13)=AV$2),$G13,IF($H13="Hold",AV12,IF(COUNT($U$4:$U13)=AV$2,$V13+AV12,NA())))</f>
        <v>#N/A</v>
      </c>
      <c r="AW13" s="57" t="e">
        <f>IF(AND(ISNUMBER($U13),COUNT($U$4:$U13)=AW$2),$G13,IF($H13="Hold",AW12,IF(COUNT($U$4:$U13)=AW$2,$V13+AW12,NA())))</f>
        <v>#N/A</v>
      </c>
      <c r="AX13" s="57" t="e">
        <f>IF(AND(ISNUMBER($U13),COUNT($U$4:$U13)=AX$2),$G13,IF($H13="Hold",AX12,IF(COUNT($U$4:$U13)=AX$2,$V13+AX12,NA())))</f>
        <v>#N/A</v>
      </c>
      <c r="AY13" s="57" t="e">
        <f>IF(AND(ISNUMBER($U13),COUNT($U$4:$U13)=AY$2),$G13,IF($H13="Hold",AY12,IF(COUNT($U$4:$U13)=AY$2,$V13+AY12,NA())))</f>
        <v>#N/A</v>
      </c>
      <c r="AZ13" s="57" t="e">
        <f>IF(AND(ISNUMBER($U13),COUNT($U$4:$U13)=AZ$2),$G13,IF($H13="Hold",AZ12,IF(COUNT($U$4:$U13)=AZ$2,$V13+AZ12,NA())))</f>
        <v>#N/A</v>
      </c>
      <c r="BA13" s="57" t="e">
        <f>IF(AND(ISNUMBER($U13),COUNT($U$4:$U13)=BA$2),$G13,IF($H13="Hold",BA12,IF(COUNT($U$4:$U13)=BA$2,$V13+BA12,NA())))</f>
        <v>#N/A</v>
      </c>
      <c r="BB13" s="57" t="e">
        <f>IF(AND(ISNUMBER($U13),COUNT($U$4:$U13)=BB$2),$G13,IF($H13="Hold",BB12,IF(COUNT($U$4:$U13)=BB$2,$V13+BB12,NA())))</f>
        <v>#N/A</v>
      </c>
      <c r="BC13" s="57" t="e">
        <f>IF(AND(ISNUMBER($U13),COUNT($U$4:$U13)=BC$2),$G13,IF($H13="Hold",BC12,IF(COUNT($U$4:$U13)=BC$2,$V13+BC12,NA())))</f>
        <v>#N/A</v>
      </c>
      <c r="BD13" s="57" t="e">
        <f>IF(AND(ISNUMBER($U13),COUNT($U$4:$U13)=BD$2),$G13,IF($H13="Hold",BD12,IF(COUNT($U$4:$U13)=BD$2,$V13+BD12,NA())))</f>
        <v>#N/A</v>
      </c>
      <c r="BE13" s="57" t="e">
        <f>IF(AND(ISNUMBER($U13),COUNT($U$4:$U13)=BE$2),$G13,IF($H13="Hold",BE12,IF(COUNT($U$4:$U13)=BE$2,$V13+BE12,NA())))</f>
        <v>#N/A</v>
      </c>
      <c r="BF13" s="57" t="e">
        <f>IF(AND(ISNUMBER($U13),COUNT($U$4:$U13)=BF$2),$G13,IF($H13="Hold",BF12,IF(COUNT($U$4:$U13)=BF$2,$V13+BF12,NA())))</f>
        <v>#N/A</v>
      </c>
      <c r="BG13" s="57" t="e">
        <f>IF(AND(ISNUMBER($U13),COUNT($U$4:$U13)=BG$2),$G13,IF($H13="Hold",BG12,IF(COUNT($U$4:$U13)=BG$2,$V13+BG12,NA())))</f>
        <v>#N/A</v>
      </c>
      <c r="BH13" s="55" t="e">
        <f>IF(AND(COUNT($U$4:$U13)=BH$2,$H13="Hold"),"Hold",NA())</f>
        <v>#N/A</v>
      </c>
      <c r="BI13" s="55" t="e">
        <f>IF(AND(COUNT($U$4:$U13)=BI$2,$H13="Hold"),"Hold",NA())</f>
        <v>#N/A</v>
      </c>
      <c r="BJ13" s="55" t="e">
        <f>IF(AND(COUNT($U$4:$U13)=BJ$2,$H13="Hold"),"Hold",NA())</f>
        <v>#N/A</v>
      </c>
      <c r="BK13" s="55" t="e">
        <f>IF(AND(COUNT($U$4:$U13)=BK$2,$H13="Hold"),"Hold",NA())</f>
        <v>#N/A</v>
      </c>
      <c r="BL13" s="55" t="e">
        <f>IF(AND(COUNT($U$4:$U13)=BL$2,$H13="Hold"),"Hold",NA())</f>
        <v>#N/A</v>
      </c>
      <c r="BM13" s="55" t="e">
        <f>IF(AND(COUNT($U$4:$U13)=BM$2,$H13="Hold"),"Hold",NA())</f>
        <v>#N/A</v>
      </c>
      <c r="BN13" s="55" t="e">
        <f>IF(AND(COUNT($U$4:$U13)=BN$2,$H13="Hold"),"Hold",NA())</f>
        <v>#N/A</v>
      </c>
      <c r="BO13" s="55" t="e">
        <f>IF(AND(COUNT($U$4:$U13)=BO$2,$H13="Hold"),"Hold",NA())</f>
        <v>#N/A</v>
      </c>
      <c r="BP13" s="55" t="e">
        <f>IF(AND(COUNT($U$4:$U13)=BP$2,$H13="Hold"),"Hold",NA())</f>
        <v>#N/A</v>
      </c>
      <c r="BQ13" s="55" t="e">
        <f>IF(AND(COUNT($U$4:$U13)=BQ$2,$H13="Hold"),"Hold",NA())</f>
        <v>#N/A</v>
      </c>
      <c r="BR13" s="55" t="e">
        <f>IF(AND(COUNT($U$4:$U13)=BR$2,$H13="Hold"),"Hold",NA())</f>
        <v>#N/A</v>
      </c>
      <c r="BS13" s="55" t="e">
        <f>IF(AND(COUNT($U$4:$U13)=BS$2,$H13="Hold"),"Hold",NA())</f>
        <v>#N/A</v>
      </c>
    </row>
    <row r="14" spans="1:73" s="96" customFormat="1" ht="18.75" customHeight="1" thickTop="1" thickBot="1" x14ac:dyDescent="0.3">
      <c r="B14" s="23"/>
      <c r="C14" s="95"/>
      <c r="D14" s="9">
        <f t="shared" si="2"/>
        <v>20</v>
      </c>
      <c r="E14" s="10">
        <f t="shared" si="3"/>
        <v>42730</v>
      </c>
      <c r="F14" s="5" t="str">
        <f>IFERROR(IF(COUNT(G$4:G14)=0,"",IF(H14="Hold",F13,IF(ISNUMBER(U14),G14,F13+V14))),"")</f>
        <v/>
      </c>
      <c r="G14" s="13"/>
      <c r="H14" s="27"/>
      <c r="I14" s="17"/>
      <c r="J14" s="93"/>
      <c r="K14" s="34"/>
      <c r="L14" s="148" t="s">
        <v>58</v>
      </c>
      <c r="M14" s="148"/>
      <c r="N14" s="136"/>
      <c r="O14" s="137"/>
      <c r="P14" s="37"/>
      <c r="R14" s="46">
        <v>11</v>
      </c>
      <c r="S14" s="47" t="e">
        <f t="shared" si="0"/>
        <v>#N/A</v>
      </c>
      <c r="T14" s="47"/>
      <c r="U14" s="52" t="str">
        <f>IF(H14="30 Mins",$N$19,IF(H14="45 Mins",$N$20,IF(H14="60 Mins",$N$21,IF(H14="Alt 1",$N$22,IF(H14="Alt 2",$N$23,IF(H14="Alt 3",$N$24,IF(H14="Alt 4",$N$25,IF(H14="Alt 5",#REF!,IF(H14="Change",V13,"")))))))))</f>
        <v/>
      </c>
      <c r="V14" s="53" t="e">
        <f>IF(COUNT(U$4:U14)=0,NA(),IF(ISNUMBER(U14),U14,V13))</f>
        <v>#N/A</v>
      </c>
      <c r="W14" s="48" t="e">
        <f t="shared" si="1"/>
        <v>#N/A</v>
      </c>
      <c r="X14" s="72" t="str">
        <f>IF(AND(ISNUMBER($S14),COUNT($U$4:$U14)=X$2),$S14,"")</f>
        <v/>
      </c>
      <c r="Y14" s="72" t="str">
        <f>IF(AND(ISNUMBER($S14),COUNT($U$4:$U14)=Y$2),$S14,"")</f>
        <v/>
      </c>
      <c r="Z14" s="72" t="str">
        <f>IF(AND(ISNUMBER($S14),COUNT($U$4:$U14)=Z$2),$S14,"")</f>
        <v/>
      </c>
      <c r="AA14" s="72" t="str">
        <f>IF(AND(ISNUMBER($S14),COUNT($U$4:$U14)=AA$2),$S14,"")</f>
        <v/>
      </c>
      <c r="AB14" s="72" t="str">
        <f>IF(AND(ISNUMBER($S14),COUNT($U$4:$U14)=AB$2),$S14,"")</f>
        <v/>
      </c>
      <c r="AC14" s="72" t="str">
        <f>IF(AND(ISNUMBER($S14),COUNT($U$4:$U14)=AC$2),$S14,"")</f>
        <v/>
      </c>
      <c r="AD14" s="72" t="str">
        <f>IF(AND(ISNUMBER($S14),COUNT($U$4:$U14)=AD$2),$S14,"")</f>
        <v/>
      </c>
      <c r="AE14" s="72" t="str">
        <f>IF(AND(ISNUMBER($S14),COUNT($U$4:$U14)=AE$2),$S14,"")</f>
        <v/>
      </c>
      <c r="AF14" s="72" t="str">
        <f>IF(AND(ISNUMBER($S14),COUNT($U$4:$U14)=AF$2),$S14,"")</f>
        <v/>
      </c>
      <c r="AG14" s="72" t="str">
        <f>IF(AND(ISNUMBER($S14),COUNT($U$4:$U14)=AG$2),$S14,"")</f>
        <v/>
      </c>
      <c r="AH14" s="72" t="str">
        <f>IF(AND(ISNUMBER($S14),COUNT($U$4:$U14)=AH$2),$S14,"")</f>
        <v/>
      </c>
      <c r="AI14" s="72" t="str">
        <f>IF(AND(ISNUMBER($S14),COUNT($U$4:$U14)=AI$2),$S14,"")</f>
        <v/>
      </c>
      <c r="AJ14" s="51" t="e">
        <f>IFERROR(IF(COUNT($U$4:$U14)&lt;&gt;AJ$2,NA(),SLOPE(X$4:X$26,$R$4:$R$26)*($R14-COUNTIF(BH$4:BH14,"Hold"))+INTERCEPT(X$4:X$26,$R$4:$R$26)),NA())</f>
        <v>#N/A</v>
      </c>
      <c r="AK14" s="51" t="e">
        <f>IFERROR(IF(COUNT($U$4:$U14)&lt;&gt;AK$2,NA(),SLOPE(Y$4:Y$26,$R$4:$R$26)*($R14-COUNTIF(BI$4:BI14,"Hold"))+INTERCEPT(Y$4:Y$26,$R$4:$R$26)),NA())</f>
        <v>#N/A</v>
      </c>
      <c r="AL14" s="51" t="e">
        <f>IFERROR(IF(COUNT($U$4:$U14)&lt;&gt;AL$2,NA(),SLOPE(Z$4:Z$26,$R$4:$R$26)*($R14-COUNTIF(BJ$4:BJ14,"Hold"))+INTERCEPT(Z$4:Z$26,$R$4:$R$26)),NA())</f>
        <v>#N/A</v>
      </c>
      <c r="AM14" s="51" t="e">
        <f>IFERROR(IF(COUNT($U$4:$U14)&lt;&gt;AM$2,NA(),SLOPE(AA$4:AA$26,$R$4:$R$26)*($R14-COUNTIF(BK$4:BK14,"Hold"))+INTERCEPT(AA$4:AA$26,$R$4:$R$26)),NA())</f>
        <v>#N/A</v>
      </c>
      <c r="AN14" s="51" t="e">
        <f>IFERROR(IF(COUNT($U$4:$U14)&lt;&gt;AN$2,NA(),SLOPE(AB$4:AB$26,$R$4:$R$26)*($R14-COUNTIF(BL$4:BL14,"Hold"))+INTERCEPT(AB$4:AB$26,$R$4:$R$26)),NA())</f>
        <v>#N/A</v>
      </c>
      <c r="AO14" s="51" t="e">
        <f>IFERROR(IF(COUNT($U$4:$U14)&lt;&gt;AO$2,NA(),SLOPE(AC$4:AC$26,$R$4:$R$26)*($R14-COUNTIF(BM$4:BM14,"Hold"))+INTERCEPT(AC$4:AC$26,$R$4:$R$26)),NA())</f>
        <v>#N/A</v>
      </c>
      <c r="AP14" s="51" t="e">
        <f>IFERROR(IF(COUNT($U$4:$U14)&lt;&gt;AP$2,NA(),SLOPE(AD$4:AD$26,$R$4:$R$26)*($R14-COUNTIF(BN$4:BN14,"Hold"))+INTERCEPT(AD$4:AD$26,$R$4:$R$26)),NA())</f>
        <v>#N/A</v>
      </c>
      <c r="AQ14" s="51" t="e">
        <f>IFERROR(IF(COUNT($U$4:$U14)&lt;&gt;AQ$2,NA(),SLOPE(AE$4:AE$26,$R$4:$R$26)*($R14-COUNTIF(BO$4:BO14,"Hold"))+INTERCEPT(AE$4:AE$26,$R$4:$R$26)),NA())</f>
        <v>#N/A</v>
      </c>
      <c r="AR14" s="51" t="e">
        <f>IFERROR(IF(COUNT($U$4:$U14)&lt;&gt;AR$2,NA(),SLOPE(AF$4:AF$26,$R$4:$R$26)*($R14-COUNTIF(BP$4:BP14,"Hold"))+INTERCEPT(AF$4:AF$26,$R$4:$R$26)),NA())</f>
        <v>#N/A</v>
      </c>
      <c r="AS14" s="51" t="e">
        <f>IFERROR(IF(COUNT($U$4:$U14)&lt;&gt;AS$2,NA(),SLOPE(AG$4:AG$26,$R$4:$R$26)*($R14-COUNTIF(BQ$4:BQ14,"Hold"))+INTERCEPT(AG$4:AG$26,$R$4:$R$26)),NA())</f>
        <v>#N/A</v>
      </c>
      <c r="AT14" s="51" t="e">
        <f>IFERROR(IF(COUNT($U$4:$U14)&lt;&gt;AT$2,NA(),SLOPE(AH$4:AH$26,$R$4:$R$26)*($R14-COUNTIF(BR$4:BR14,"Hold"))+INTERCEPT(AH$4:AH$26,$R$4:$R$26)),NA())</f>
        <v>#N/A</v>
      </c>
      <c r="AU14" s="51" t="e">
        <f>IFERROR(IF(COUNT($U$4:$U14)&lt;&gt;AU$2,NA(),SLOPE(AI$4:AI$26,$R$4:$R$26)*($R14-COUNTIF(BS$4:BS14,"Hold"))+INTERCEPT(AI$4:AI$26,$R$4:$R$26)),NA())</f>
        <v>#N/A</v>
      </c>
      <c r="AV14" s="57" t="e">
        <f>IF(AND(ISNUMBER($U14),COUNT($U$4:$U14)=AV$2),$G14,IF($H14="Hold",AV13,IF(COUNT($U$4:$U14)=AV$2,$V14+AV13,NA())))</f>
        <v>#N/A</v>
      </c>
      <c r="AW14" s="57" t="e">
        <f>IF(AND(ISNUMBER($U14),COUNT($U$4:$U14)=AW$2),$G14,IF($H14="Hold",AW13,IF(COUNT($U$4:$U14)=AW$2,$V14+AW13,NA())))</f>
        <v>#N/A</v>
      </c>
      <c r="AX14" s="57" t="e">
        <f>IF(AND(ISNUMBER($U14),COUNT($U$4:$U14)=AX$2),$G14,IF($H14="Hold",AX13,IF(COUNT($U$4:$U14)=AX$2,$V14+AX13,NA())))</f>
        <v>#N/A</v>
      </c>
      <c r="AY14" s="57" t="e">
        <f>IF(AND(ISNUMBER($U14),COUNT($U$4:$U14)=AY$2),$G14,IF($H14="Hold",AY13,IF(COUNT($U$4:$U14)=AY$2,$V14+AY13,NA())))</f>
        <v>#N/A</v>
      </c>
      <c r="AZ14" s="57" t="e">
        <f>IF(AND(ISNUMBER($U14),COUNT($U$4:$U14)=AZ$2),$G14,IF($H14="Hold",AZ13,IF(COUNT($U$4:$U14)=AZ$2,$V14+AZ13,NA())))</f>
        <v>#N/A</v>
      </c>
      <c r="BA14" s="57" t="e">
        <f>IF(AND(ISNUMBER($U14),COUNT($U$4:$U14)=BA$2),$G14,IF($H14="Hold",BA13,IF(COUNT($U$4:$U14)=BA$2,$V14+BA13,NA())))</f>
        <v>#N/A</v>
      </c>
      <c r="BB14" s="57" t="e">
        <f>IF(AND(ISNUMBER($U14),COUNT($U$4:$U14)=BB$2),$G14,IF($H14="Hold",BB13,IF(COUNT($U$4:$U14)=BB$2,$V14+BB13,NA())))</f>
        <v>#N/A</v>
      </c>
      <c r="BC14" s="57" t="e">
        <f>IF(AND(ISNUMBER($U14),COUNT($U$4:$U14)=BC$2),$G14,IF($H14="Hold",BC13,IF(COUNT($U$4:$U14)=BC$2,$V14+BC13,NA())))</f>
        <v>#N/A</v>
      </c>
      <c r="BD14" s="57" t="e">
        <f>IF(AND(ISNUMBER($U14),COUNT($U$4:$U14)=BD$2),$G14,IF($H14="Hold",BD13,IF(COUNT($U$4:$U14)=BD$2,$V14+BD13,NA())))</f>
        <v>#N/A</v>
      </c>
      <c r="BE14" s="57" t="e">
        <f>IF(AND(ISNUMBER($U14),COUNT($U$4:$U14)=BE$2),$G14,IF($H14="Hold",BE13,IF(COUNT($U$4:$U14)=BE$2,$V14+BE13,NA())))</f>
        <v>#N/A</v>
      </c>
      <c r="BF14" s="57" t="e">
        <f>IF(AND(ISNUMBER($U14),COUNT($U$4:$U14)=BF$2),$G14,IF($H14="Hold",BF13,IF(COUNT($U$4:$U14)=BF$2,$V14+BF13,NA())))</f>
        <v>#N/A</v>
      </c>
      <c r="BG14" s="57" t="e">
        <f>IF(AND(ISNUMBER($U14),COUNT($U$4:$U14)=BG$2),$G14,IF($H14="Hold",BG13,IF(COUNT($U$4:$U14)=BG$2,$V14+BG13,NA())))</f>
        <v>#N/A</v>
      </c>
      <c r="BH14" s="55" t="e">
        <f>IF(AND(COUNT($U$4:$U14)=BH$2,$H14="Hold"),"Hold",NA())</f>
        <v>#N/A</v>
      </c>
      <c r="BI14" s="55" t="e">
        <f>IF(AND(COUNT($U$4:$U14)=BI$2,$H14="Hold"),"Hold",NA())</f>
        <v>#N/A</v>
      </c>
      <c r="BJ14" s="55" t="e">
        <f>IF(AND(COUNT($U$4:$U14)=BJ$2,$H14="Hold"),"Hold",NA())</f>
        <v>#N/A</v>
      </c>
      <c r="BK14" s="55" t="e">
        <f>IF(AND(COUNT($U$4:$U14)=BK$2,$H14="Hold"),"Hold",NA())</f>
        <v>#N/A</v>
      </c>
      <c r="BL14" s="55" t="e">
        <f>IF(AND(COUNT($U$4:$U14)=BL$2,$H14="Hold"),"Hold",NA())</f>
        <v>#N/A</v>
      </c>
      <c r="BM14" s="55" t="e">
        <f>IF(AND(COUNT($U$4:$U14)=BM$2,$H14="Hold"),"Hold",NA())</f>
        <v>#N/A</v>
      </c>
      <c r="BN14" s="55" t="e">
        <f>IF(AND(COUNT($U$4:$U14)=BN$2,$H14="Hold"),"Hold",NA())</f>
        <v>#N/A</v>
      </c>
      <c r="BO14" s="55" t="e">
        <f>IF(AND(COUNT($U$4:$U14)=BO$2,$H14="Hold"),"Hold",NA())</f>
        <v>#N/A</v>
      </c>
      <c r="BP14" s="55" t="e">
        <f>IF(AND(COUNT($U$4:$U14)=BP$2,$H14="Hold"),"Hold",NA())</f>
        <v>#N/A</v>
      </c>
      <c r="BQ14" s="55" t="e">
        <f>IF(AND(COUNT($U$4:$U14)=BQ$2,$H14="Hold"),"Hold",NA())</f>
        <v>#N/A</v>
      </c>
      <c r="BR14" s="55" t="e">
        <f>IF(AND(COUNT($U$4:$U14)=BR$2,$H14="Hold"),"Hold",NA())</f>
        <v>#N/A</v>
      </c>
      <c r="BS14" s="55" t="e">
        <f>IF(AND(COUNT($U$4:$U14)=BS$2,$H14="Hold"),"Hold",NA())</f>
        <v>#N/A</v>
      </c>
    </row>
    <row r="15" spans="1:73" s="96" customFormat="1" ht="18.75" customHeight="1" thickTop="1" thickBot="1" x14ac:dyDescent="0.3">
      <c r="B15" s="23"/>
      <c r="C15" s="95"/>
      <c r="D15" s="9">
        <f t="shared" si="2"/>
        <v>22</v>
      </c>
      <c r="E15" s="10">
        <f t="shared" si="3"/>
        <v>42744</v>
      </c>
      <c r="F15" s="5" t="str">
        <f>IFERROR(IF(COUNT(G$4:G15)=0,"",IF(H15="Hold",F14,IF(ISNUMBER(U15),G15,F14+V15))),"")</f>
        <v/>
      </c>
      <c r="G15" s="13"/>
      <c r="H15" s="27"/>
      <c r="I15" s="17"/>
      <c r="J15" s="93"/>
      <c r="K15" s="34"/>
      <c r="L15" s="148" t="s">
        <v>59</v>
      </c>
      <c r="M15" s="148"/>
      <c r="N15" s="136"/>
      <c r="O15" s="137"/>
      <c r="P15" s="37"/>
      <c r="R15" s="46">
        <v>12</v>
      </c>
      <c r="S15" s="47" t="e">
        <f t="shared" si="0"/>
        <v>#N/A</v>
      </c>
      <c r="T15" s="47"/>
      <c r="U15" s="52" t="str">
        <f>IF(H15="30 Mins",$N$19,IF(H15="45 Mins",$N$20,IF(H15="60 Mins",$N$21,IF(H15="Alt 1",$N$22,IF(H15="Alt 2",$N$23,IF(H15="Alt 3",$N$24,IF(H15="Alt 4",$N$25,IF(H15="Alt 5",#REF!,IF(H15="Change",V14,"")))))))))</f>
        <v/>
      </c>
      <c r="V15" s="53" t="e">
        <f>IF(COUNT(U$4:U15)=0,NA(),IF(ISNUMBER(U15),U15,V14))</f>
        <v>#N/A</v>
      </c>
      <c r="W15" s="48" t="e">
        <f t="shared" si="1"/>
        <v>#N/A</v>
      </c>
      <c r="X15" s="72" t="str">
        <f>IF(AND(ISNUMBER($S15),COUNT($U$4:$U15)=X$2),$S15,"")</f>
        <v/>
      </c>
      <c r="Y15" s="72" t="str">
        <f>IF(AND(ISNUMBER($S15),COUNT($U$4:$U15)=Y$2),$S15,"")</f>
        <v/>
      </c>
      <c r="Z15" s="72" t="str">
        <f>IF(AND(ISNUMBER($S15),COUNT($U$4:$U15)=Z$2),$S15,"")</f>
        <v/>
      </c>
      <c r="AA15" s="72" t="str">
        <f>IF(AND(ISNUMBER($S15),COUNT($U$4:$U15)=AA$2),$S15,"")</f>
        <v/>
      </c>
      <c r="AB15" s="72" t="str">
        <f>IF(AND(ISNUMBER($S15),COUNT($U$4:$U15)=AB$2),$S15,"")</f>
        <v/>
      </c>
      <c r="AC15" s="72" t="str">
        <f>IF(AND(ISNUMBER($S15),COUNT($U$4:$U15)=AC$2),$S15,"")</f>
        <v/>
      </c>
      <c r="AD15" s="72" t="str">
        <f>IF(AND(ISNUMBER($S15),COUNT($U$4:$U15)=AD$2),$S15,"")</f>
        <v/>
      </c>
      <c r="AE15" s="72" t="str">
        <f>IF(AND(ISNUMBER($S15),COUNT($U$4:$U15)=AE$2),$S15,"")</f>
        <v/>
      </c>
      <c r="AF15" s="72" t="str">
        <f>IF(AND(ISNUMBER($S15),COUNT($U$4:$U15)=AF$2),$S15,"")</f>
        <v/>
      </c>
      <c r="AG15" s="72" t="str">
        <f>IF(AND(ISNUMBER($S15),COUNT($U$4:$U15)=AG$2),$S15,"")</f>
        <v/>
      </c>
      <c r="AH15" s="72" t="str">
        <f>IF(AND(ISNUMBER($S15),COUNT($U$4:$U15)=AH$2),$S15,"")</f>
        <v/>
      </c>
      <c r="AI15" s="72" t="str">
        <f>IF(AND(ISNUMBER($S15),COUNT($U$4:$U15)=AI$2),$S15,"")</f>
        <v/>
      </c>
      <c r="AJ15" s="51" t="e">
        <f>IFERROR(IF(COUNT($U$4:$U15)&lt;&gt;AJ$2,NA(),SLOPE(X$4:X$26,$R$4:$R$26)*($R15-COUNTIF(BH$4:BH15,"Hold"))+INTERCEPT(X$4:X$26,$R$4:$R$26)),NA())</f>
        <v>#N/A</v>
      </c>
      <c r="AK15" s="51" t="e">
        <f>IFERROR(IF(COUNT($U$4:$U15)&lt;&gt;AK$2,NA(),SLOPE(Y$4:Y$26,$R$4:$R$26)*($R15-COUNTIF(BI$4:BI15,"Hold"))+INTERCEPT(Y$4:Y$26,$R$4:$R$26)),NA())</f>
        <v>#N/A</v>
      </c>
      <c r="AL15" s="51" t="e">
        <f>IFERROR(IF(COUNT($U$4:$U15)&lt;&gt;AL$2,NA(),SLOPE(Z$4:Z$26,$R$4:$R$26)*($R15-COUNTIF(BJ$4:BJ15,"Hold"))+INTERCEPT(Z$4:Z$26,$R$4:$R$26)),NA())</f>
        <v>#N/A</v>
      </c>
      <c r="AM15" s="51" t="e">
        <f>IFERROR(IF(COUNT($U$4:$U15)&lt;&gt;AM$2,NA(),SLOPE(AA$4:AA$26,$R$4:$R$26)*($R15-COUNTIF(BK$4:BK15,"Hold"))+INTERCEPT(AA$4:AA$26,$R$4:$R$26)),NA())</f>
        <v>#N/A</v>
      </c>
      <c r="AN15" s="51" t="e">
        <f>IFERROR(IF(COUNT($U$4:$U15)&lt;&gt;AN$2,NA(),SLOPE(AB$4:AB$26,$R$4:$R$26)*($R15-COUNTIF(BL$4:BL15,"Hold"))+INTERCEPT(AB$4:AB$26,$R$4:$R$26)),NA())</f>
        <v>#N/A</v>
      </c>
      <c r="AO15" s="51" t="e">
        <f>IFERROR(IF(COUNT($U$4:$U15)&lt;&gt;AO$2,NA(),SLOPE(AC$4:AC$26,$R$4:$R$26)*($R15-COUNTIF(BM$4:BM15,"Hold"))+INTERCEPT(AC$4:AC$26,$R$4:$R$26)),NA())</f>
        <v>#N/A</v>
      </c>
      <c r="AP15" s="51" t="e">
        <f>IFERROR(IF(COUNT($U$4:$U15)&lt;&gt;AP$2,NA(),SLOPE(AD$4:AD$26,$R$4:$R$26)*($R15-COUNTIF(BN$4:BN15,"Hold"))+INTERCEPT(AD$4:AD$26,$R$4:$R$26)),NA())</f>
        <v>#N/A</v>
      </c>
      <c r="AQ15" s="51" t="e">
        <f>IFERROR(IF(COUNT($U$4:$U15)&lt;&gt;AQ$2,NA(),SLOPE(AE$4:AE$26,$R$4:$R$26)*($R15-COUNTIF(BO$4:BO15,"Hold"))+INTERCEPT(AE$4:AE$26,$R$4:$R$26)),NA())</f>
        <v>#N/A</v>
      </c>
      <c r="AR15" s="51" t="e">
        <f>IFERROR(IF(COUNT($U$4:$U15)&lt;&gt;AR$2,NA(),SLOPE(AF$4:AF$26,$R$4:$R$26)*($R15-COUNTIF(BP$4:BP15,"Hold"))+INTERCEPT(AF$4:AF$26,$R$4:$R$26)),NA())</f>
        <v>#N/A</v>
      </c>
      <c r="AS15" s="51" t="e">
        <f>IFERROR(IF(COUNT($U$4:$U15)&lt;&gt;AS$2,NA(),SLOPE(AG$4:AG$26,$R$4:$R$26)*($R15-COUNTIF(BQ$4:BQ15,"Hold"))+INTERCEPT(AG$4:AG$26,$R$4:$R$26)),NA())</f>
        <v>#N/A</v>
      </c>
      <c r="AT15" s="51" t="e">
        <f>IFERROR(IF(COUNT($U$4:$U15)&lt;&gt;AT$2,NA(),SLOPE(AH$4:AH$26,$R$4:$R$26)*($R15-COUNTIF(BR$4:BR15,"Hold"))+INTERCEPT(AH$4:AH$26,$R$4:$R$26)),NA())</f>
        <v>#N/A</v>
      </c>
      <c r="AU15" s="51" t="e">
        <f>IFERROR(IF(COUNT($U$4:$U15)&lt;&gt;AU$2,NA(),SLOPE(AI$4:AI$26,$R$4:$R$26)*($R15-COUNTIF(BS$4:BS15,"Hold"))+INTERCEPT(AI$4:AI$26,$R$4:$R$26)),NA())</f>
        <v>#N/A</v>
      </c>
      <c r="AV15" s="57" t="e">
        <f>IF(AND(ISNUMBER($U15),COUNT($U$4:$U15)=AV$2),$G15,IF($H15="Hold",AV14,IF(COUNT($U$4:$U15)=AV$2,$V15+AV14,NA())))</f>
        <v>#N/A</v>
      </c>
      <c r="AW15" s="57" t="e">
        <f>IF(AND(ISNUMBER($U15),COUNT($U$4:$U15)=AW$2),$G15,IF($H15="Hold",AW14,IF(COUNT($U$4:$U15)=AW$2,$V15+AW14,NA())))</f>
        <v>#N/A</v>
      </c>
      <c r="AX15" s="57" t="e">
        <f>IF(AND(ISNUMBER($U15),COUNT($U$4:$U15)=AX$2),$G15,IF($H15="Hold",AX14,IF(COUNT($U$4:$U15)=AX$2,$V15+AX14,NA())))</f>
        <v>#N/A</v>
      </c>
      <c r="AY15" s="57" t="e">
        <f>IF(AND(ISNUMBER($U15),COUNT($U$4:$U15)=AY$2),$G15,IF($H15="Hold",AY14,IF(COUNT($U$4:$U15)=AY$2,$V15+AY14,NA())))</f>
        <v>#N/A</v>
      </c>
      <c r="AZ15" s="57" t="e">
        <f>IF(AND(ISNUMBER($U15),COUNT($U$4:$U15)=AZ$2),$G15,IF($H15="Hold",AZ14,IF(COUNT($U$4:$U15)=AZ$2,$V15+AZ14,NA())))</f>
        <v>#N/A</v>
      </c>
      <c r="BA15" s="57" t="e">
        <f>IF(AND(ISNUMBER($U15),COUNT($U$4:$U15)=BA$2),$G15,IF($H15="Hold",BA14,IF(COUNT($U$4:$U15)=BA$2,$V15+BA14,NA())))</f>
        <v>#N/A</v>
      </c>
      <c r="BB15" s="57" t="e">
        <f>IF(AND(ISNUMBER($U15),COUNT($U$4:$U15)=BB$2),$G15,IF($H15="Hold",BB14,IF(COUNT($U$4:$U15)=BB$2,$V15+BB14,NA())))</f>
        <v>#N/A</v>
      </c>
      <c r="BC15" s="57" t="e">
        <f>IF(AND(ISNUMBER($U15),COUNT($U$4:$U15)=BC$2),$G15,IF($H15="Hold",BC14,IF(COUNT($U$4:$U15)=BC$2,$V15+BC14,NA())))</f>
        <v>#N/A</v>
      </c>
      <c r="BD15" s="57" t="e">
        <f>IF(AND(ISNUMBER($U15),COUNT($U$4:$U15)=BD$2),$G15,IF($H15="Hold",BD14,IF(COUNT($U$4:$U15)=BD$2,$V15+BD14,NA())))</f>
        <v>#N/A</v>
      </c>
      <c r="BE15" s="57" t="e">
        <f>IF(AND(ISNUMBER($U15),COUNT($U$4:$U15)=BE$2),$G15,IF($H15="Hold",BE14,IF(COUNT($U$4:$U15)=BE$2,$V15+BE14,NA())))</f>
        <v>#N/A</v>
      </c>
      <c r="BF15" s="57" t="e">
        <f>IF(AND(ISNUMBER($U15),COUNT($U$4:$U15)=BF$2),$G15,IF($H15="Hold",BF14,IF(COUNT($U$4:$U15)=BF$2,$V15+BF14,NA())))</f>
        <v>#N/A</v>
      </c>
      <c r="BG15" s="57" t="e">
        <f>IF(AND(ISNUMBER($U15),COUNT($U$4:$U15)=BG$2),$G15,IF($H15="Hold",BG14,IF(COUNT($U$4:$U15)=BG$2,$V15+BG14,NA())))</f>
        <v>#N/A</v>
      </c>
      <c r="BH15" s="55" t="e">
        <f>IF(AND(COUNT($U$4:$U15)=BH$2,$H15="Hold"),"Hold",NA())</f>
        <v>#N/A</v>
      </c>
      <c r="BI15" s="55" t="e">
        <f>IF(AND(COUNT($U$4:$U15)=BI$2,$H15="Hold"),"Hold",NA())</f>
        <v>#N/A</v>
      </c>
      <c r="BJ15" s="55" t="e">
        <f>IF(AND(COUNT($U$4:$U15)=BJ$2,$H15="Hold"),"Hold",NA())</f>
        <v>#N/A</v>
      </c>
      <c r="BK15" s="55" t="e">
        <f>IF(AND(COUNT($U$4:$U15)=BK$2,$H15="Hold"),"Hold",NA())</f>
        <v>#N/A</v>
      </c>
      <c r="BL15" s="55" t="e">
        <f>IF(AND(COUNT($U$4:$U15)=BL$2,$H15="Hold"),"Hold",NA())</f>
        <v>#N/A</v>
      </c>
      <c r="BM15" s="55" t="e">
        <f>IF(AND(COUNT($U$4:$U15)=BM$2,$H15="Hold"),"Hold",NA())</f>
        <v>#N/A</v>
      </c>
      <c r="BN15" s="55" t="e">
        <f>IF(AND(COUNT($U$4:$U15)=BN$2,$H15="Hold"),"Hold",NA())</f>
        <v>#N/A</v>
      </c>
      <c r="BO15" s="55" t="e">
        <f>IF(AND(COUNT($U$4:$U15)=BO$2,$H15="Hold"),"Hold",NA())</f>
        <v>#N/A</v>
      </c>
      <c r="BP15" s="55" t="e">
        <f>IF(AND(COUNT($U$4:$U15)=BP$2,$H15="Hold"),"Hold",NA())</f>
        <v>#N/A</v>
      </c>
      <c r="BQ15" s="55" t="e">
        <f>IF(AND(COUNT($U$4:$U15)=BQ$2,$H15="Hold"),"Hold",NA())</f>
        <v>#N/A</v>
      </c>
      <c r="BR15" s="55" t="e">
        <f>IF(AND(COUNT($U$4:$U15)=BR$2,$H15="Hold"),"Hold",NA())</f>
        <v>#N/A</v>
      </c>
      <c r="BS15" s="55" t="e">
        <f>IF(AND(COUNT($U$4:$U15)=BS$2,$H15="Hold"),"Hold",NA())</f>
        <v>#N/A</v>
      </c>
    </row>
    <row r="16" spans="1:73" s="96" customFormat="1" ht="18.75" customHeight="1" thickTop="1" x14ac:dyDescent="0.25">
      <c r="B16" s="23"/>
      <c r="C16" s="95"/>
      <c r="D16" s="9">
        <f t="shared" si="2"/>
        <v>24</v>
      </c>
      <c r="E16" s="10">
        <f t="shared" si="3"/>
        <v>42758</v>
      </c>
      <c r="F16" s="5" t="str">
        <f>IFERROR(IF(COUNT(G$4:G16)=0,"",IF(H16="Hold",F15,IF(ISNUMBER(U16),G16,F15+V16))),"")</f>
        <v/>
      </c>
      <c r="G16" s="13"/>
      <c r="H16" s="27"/>
      <c r="I16" s="17"/>
      <c r="J16" s="93"/>
      <c r="K16" s="34"/>
      <c r="L16" s="148" t="s">
        <v>60</v>
      </c>
      <c r="M16" s="148"/>
      <c r="N16" s="138"/>
      <c r="O16" s="139"/>
      <c r="P16" s="37"/>
      <c r="R16" s="46">
        <v>13</v>
      </c>
      <c r="S16" s="47" t="e">
        <f t="shared" si="0"/>
        <v>#N/A</v>
      </c>
      <c r="T16" s="47"/>
      <c r="U16" s="52" t="str">
        <f>IF(H16="30 Mins",$N$19,IF(H16="45 Mins",$N$20,IF(H16="60 Mins",$N$21,IF(H16="Alt 1",$N$22,IF(H16="Alt 2",$N$23,IF(H16="Alt 3",$N$24,IF(H16="Alt 4",$N$25,IF(H16="Alt 5",#REF!,IF(H16="Change",V15,"")))))))))</f>
        <v/>
      </c>
      <c r="V16" s="53" t="e">
        <f>IF(COUNT(U$4:U16)=0,NA(),IF(ISNUMBER(U16),U16,V15))</f>
        <v>#N/A</v>
      </c>
      <c r="W16" s="48" t="e">
        <f t="shared" si="1"/>
        <v>#N/A</v>
      </c>
      <c r="X16" s="72" t="str">
        <f>IF(AND(ISNUMBER($S16),COUNT($U$4:$U16)=X$2),$S16,"")</f>
        <v/>
      </c>
      <c r="Y16" s="72" t="str">
        <f>IF(AND(ISNUMBER($S16),COUNT($U$4:$U16)=Y$2),$S16,"")</f>
        <v/>
      </c>
      <c r="Z16" s="72" t="str">
        <f>IF(AND(ISNUMBER($S16),COUNT($U$4:$U16)=Z$2),$S16,"")</f>
        <v/>
      </c>
      <c r="AA16" s="72" t="str">
        <f>IF(AND(ISNUMBER($S16),COUNT($U$4:$U16)=AA$2),$S16,"")</f>
        <v/>
      </c>
      <c r="AB16" s="72" t="str">
        <f>IF(AND(ISNUMBER($S16),COUNT($U$4:$U16)=AB$2),$S16,"")</f>
        <v/>
      </c>
      <c r="AC16" s="72" t="str">
        <f>IF(AND(ISNUMBER($S16),COUNT($U$4:$U16)=AC$2),$S16,"")</f>
        <v/>
      </c>
      <c r="AD16" s="72" t="str">
        <f>IF(AND(ISNUMBER($S16),COUNT($U$4:$U16)=AD$2),$S16,"")</f>
        <v/>
      </c>
      <c r="AE16" s="72" t="str">
        <f>IF(AND(ISNUMBER($S16),COUNT($U$4:$U16)=AE$2),$S16,"")</f>
        <v/>
      </c>
      <c r="AF16" s="72" t="str">
        <f>IF(AND(ISNUMBER($S16),COUNT($U$4:$U16)=AF$2),$S16,"")</f>
        <v/>
      </c>
      <c r="AG16" s="72" t="str">
        <f>IF(AND(ISNUMBER($S16),COUNT($U$4:$U16)=AG$2),$S16,"")</f>
        <v/>
      </c>
      <c r="AH16" s="72" t="str">
        <f>IF(AND(ISNUMBER($S16),COUNT($U$4:$U16)=AH$2),$S16,"")</f>
        <v/>
      </c>
      <c r="AI16" s="72" t="str">
        <f>IF(AND(ISNUMBER($S16),COUNT($U$4:$U16)=AI$2),$S16,"")</f>
        <v/>
      </c>
      <c r="AJ16" s="51" t="e">
        <f>IFERROR(IF(COUNT($U$4:$U16)&lt;&gt;AJ$2,NA(),SLOPE(X$4:X$26,$R$4:$R$26)*($R16-COUNTIF(BH$4:BH16,"Hold"))+INTERCEPT(X$4:X$26,$R$4:$R$26)),NA())</f>
        <v>#N/A</v>
      </c>
      <c r="AK16" s="51" t="e">
        <f>IFERROR(IF(COUNT($U$4:$U16)&lt;&gt;AK$2,NA(),SLOPE(Y$4:Y$26,$R$4:$R$26)*($R16-COUNTIF(BI$4:BI16,"Hold"))+INTERCEPT(Y$4:Y$26,$R$4:$R$26)),NA())</f>
        <v>#N/A</v>
      </c>
      <c r="AL16" s="51" t="e">
        <f>IFERROR(IF(COUNT($U$4:$U16)&lt;&gt;AL$2,NA(),SLOPE(Z$4:Z$26,$R$4:$R$26)*($R16-COUNTIF(BJ$4:BJ16,"Hold"))+INTERCEPT(Z$4:Z$26,$R$4:$R$26)),NA())</f>
        <v>#N/A</v>
      </c>
      <c r="AM16" s="51" t="e">
        <f>IFERROR(IF(COUNT($U$4:$U16)&lt;&gt;AM$2,NA(),SLOPE(AA$4:AA$26,$R$4:$R$26)*($R16-COUNTIF(BK$4:BK16,"Hold"))+INTERCEPT(AA$4:AA$26,$R$4:$R$26)),NA())</f>
        <v>#N/A</v>
      </c>
      <c r="AN16" s="51" t="e">
        <f>IFERROR(IF(COUNT($U$4:$U16)&lt;&gt;AN$2,NA(),SLOPE(AB$4:AB$26,$R$4:$R$26)*($R16-COUNTIF(BL$4:BL16,"Hold"))+INTERCEPT(AB$4:AB$26,$R$4:$R$26)),NA())</f>
        <v>#N/A</v>
      </c>
      <c r="AO16" s="51" t="e">
        <f>IFERROR(IF(COUNT($U$4:$U16)&lt;&gt;AO$2,NA(),SLOPE(AC$4:AC$26,$R$4:$R$26)*($R16-COUNTIF(BM$4:BM16,"Hold"))+INTERCEPT(AC$4:AC$26,$R$4:$R$26)),NA())</f>
        <v>#N/A</v>
      </c>
      <c r="AP16" s="51" t="e">
        <f>IFERROR(IF(COUNT($U$4:$U16)&lt;&gt;AP$2,NA(),SLOPE(AD$4:AD$26,$R$4:$R$26)*($R16-COUNTIF(BN$4:BN16,"Hold"))+INTERCEPT(AD$4:AD$26,$R$4:$R$26)),NA())</f>
        <v>#N/A</v>
      </c>
      <c r="AQ16" s="51" t="e">
        <f>IFERROR(IF(COUNT($U$4:$U16)&lt;&gt;AQ$2,NA(),SLOPE(AE$4:AE$26,$R$4:$R$26)*($R16-COUNTIF(BO$4:BO16,"Hold"))+INTERCEPT(AE$4:AE$26,$R$4:$R$26)),NA())</f>
        <v>#N/A</v>
      </c>
      <c r="AR16" s="51" t="e">
        <f>IFERROR(IF(COUNT($U$4:$U16)&lt;&gt;AR$2,NA(),SLOPE(AF$4:AF$26,$R$4:$R$26)*($R16-COUNTIF(BP$4:BP16,"Hold"))+INTERCEPT(AF$4:AF$26,$R$4:$R$26)),NA())</f>
        <v>#N/A</v>
      </c>
      <c r="AS16" s="51" t="e">
        <f>IFERROR(IF(COUNT($U$4:$U16)&lt;&gt;AS$2,NA(),SLOPE(AG$4:AG$26,$R$4:$R$26)*($R16-COUNTIF(BQ$4:BQ16,"Hold"))+INTERCEPT(AG$4:AG$26,$R$4:$R$26)),NA())</f>
        <v>#N/A</v>
      </c>
      <c r="AT16" s="51" t="e">
        <f>IFERROR(IF(COUNT($U$4:$U16)&lt;&gt;AT$2,NA(),SLOPE(AH$4:AH$26,$R$4:$R$26)*($R16-COUNTIF(BR$4:BR16,"Hold"))+INTERCEPT(AH$4:AH$26,$R$4:$R$26)),NA())</f>
        <v>#N/A</v>
      </c>
      <c r="AU16" s="51" t="e">
        <f>IFERROR(IF(COUNT($U$4:$U16)&lt;&gt;AU$2,NA(),SLOPE(AI$4:AI$26,$R$4:$R$26)*($R16-COUNTIF(BS$4:BS16,"Hold"))+INTERCEPT(AI$4:AI$26,$R$4:$R$26)),NA())</f>
        <v>#N/A</v>
      </c>
      <c r="AV16" s="57" t="e">
        <f>IF(AND(ISNUMBER($U16),COUNT($U$4:$U16)=AV$2),$G16,IF($H16="Hold",AV15,IF(COUNT($U$4:$U16)=AV$2,$V16+AV15,NA())))</f>
        <v>#N/A</v>
      </c>
      <c r="AW16" s="57" t="e">
        <f>IF(AND(ISNUMBER($U16),COUNT($U$4:$U16)=AW$2),$G16,IF($H16="Hold",AW15,IF(COUNT($U$4:$U16)=AW$2,$V16+AW15,NA())))</f>
        <v>#N/A</v>
      </c>
      <c r="AX16" s="57" t="e">
        <f>IF(AND(ISNUMBER($U16),COUNT($U$4:$U16)=AX$2),$G16,IF($H16="Hold",AX15,IF(COUNT($U$4:$U16)=AX$2,$V16+AX15,NA())))</f>
        <v>#N/A</v>
      </c>
      <c r="AY16" s="57" t="e">
        <f>IF(AND(ISNUMBER($U16),COUNT($U$4:$U16)=AY$2),$G16,IF($H16="Hold",AY15,IF(COUNT($U$4:$U16)=AY$2,$V16+AY15,NA())))</f>
        <v>#N/A</v>
      </c>
      <c r="AZ16" s="57" t="e">
        <f>IF(AND(ISNUMBER($U16),COUNT($U$4:$U16)=AZ$2),$G16,IF($H16="Hold",AZ15,IF(COUNT($U$4:$U16)=AZ$2,$V16+AZ15,NA())))</f>
        <v>#N/A</v>
      </c>
      <c r="BA16" s="57" t="e">
        <f>IF(AND(ISNUMBER($U16),COUNT($U$4:$U16)=BA$2),$G16,IF($H16="Hold",BA15,IF(COUNT($U$4:$U16)=BA$2,$V16+BA15,NA())))</f>
        <v>#N/A</v>
      </c>
      <c r="BB16" s="57" t="e">
        <f>IF(AND(ISNUMBER($U16),COUNT($U$4:$U16)=BB$2),$G16,IF($H16="Hold",BB15,IF(COUNT($U$4:$U16)=BB$2,$V16+BB15,NA())))</f>
        <v>#N/A</v>
      </c>
      <c r="BC16" s="57" t="e">
        <f>IF(AND(ISNUMBER($U16),COUNT($U$4:$U16)=BC$2),$G16,IF($H16="Hold",BC15,IF(COUNT($U$4:$U16)=BC$2,$V16+BC15,NA())))</f>
        <v>#N/A</v>
      </c>
      <c r="BD16" s="57" t="e">
        <f>IF(AND(ISNUMBER($U16),COUNT($U$4:$U16)=BD$2),$G16,IF($H16="Hold",BD15,IF(COUNT($U$4:$U16)=BD$2,$V16+BD15,NA())))</f>
        <v>#N/A</v>
      </c>
      <c r="BE16" s="57" t="e">
        <f>IF(AND(ISNUMBER($U16),COUNT($U$4:$U16)=BE$2),$G16,IF($H16="Hold",BE15,IF(COUNT($U$4:$U16)=BE$2,$V16+BE15,NA())))</f>
        <v>#N/A</v>
      </c>
      <c r="BF16" s="57" t="e">
        <f>IF(AND(ISNUMBER($U16),COUNT($U$4:$U16)=BF$2),$G16,IF($H16="Hold",BF15,IF(COUNT($U$4:$U16)=BF$2,$V16+BF15,NA())))</f>
        <v>#N/A</v>
      </c>
      <c r="BG16" s="57" t="e">
        <f>IF(AND(ISNUMBER($U16),COUNT($U$4:$U16)=BG$2),$G16,IF($H16="Hold",BG15,IF(COUNT($U$4:$U16)=BG$2,$V16+BG15,NA())))</f>
        <v>#N/A</v>
      </c>
      <c r="BH16" s="55" t="e">
        <f>IF(AND(COUNT($U$4:$U16)=BH$2,$H16="Hold"),"Hold",NA())</f>
        <v>#N/A</v>
      </c>
      <c r="BI16" s="55" t="e">
        <f>IF(AND(COUNT($U$4:$U16)=BI$2,$H16="Hold"),"Hold",NA())</f>
        <v>#N/A</v>
      </c>
      <c r="BJ16" s="55" t="e">
        <f>IF(AND(COUNT($U$4:$U16)=BJ$2,$H16="Hold"),"Hold",NA())</f>
        <v>#N/A</v>
      </c>
      <c r="BK16" s="55" t="e">
        <f>IF(AND(COUNT($U$4:$U16)=BK$2,$H16="Hold"),"Hold",NA())</f>
        <v>#N/A</v>
      </c>
      <c r="BL16" s="55" t="e">
        <f>IF(AND(COUNT($U$4:$U16)=BL$2,$H16="Hold"),"Hold",NA())</f>
        <v>#N/A</v>
      </c>
      <c r="BM16" s="55" t="e">
        <f>IF(AND(COUNT($U$4:$U16)=BM$2,$H16="Hold"),"Hold",NA())</f>
        <v>#N/A</v>
      </c>
      <c r="BN16" s="55" t="e">
        <f>IF(AND(COUNT($U$4:$U16)=BN$2,$H16="Hold"),"Hold",NA())</f>
        <v>#N/A</v>
      </c>
      <c r="BO16" s="55" t="e">
        <f>IF(AND(COUNT($U$4:$U16)=BO$2,$H16="Hold"),"Hold",NA())</f>
        <v>#N/A</v>
      </c>
      <c r="BP16" s="55" t="e">
        <f>IF(AND(COUNT($U$4:$U16)=BP$2,$H16="Hold"),"Hold",NA())</f>
        <v>#N/A</v>
      </c>
      <c r="BQ16" s="55" t="e">
        <f>IF(AND(COUNT($U$4:$U16)=BQ$2,$H16="Hold"),"Hold",NA())</f>
        <v>#N/A</v>
      </c>
      <c r="BR16" s="55" t="e">
        <f>IF(AND(COUNT($U$4:$U16)=BR$2,$H16="Hold"),"Hold",NA())</f>
        <v>#N/A</v>
      </c>
      <c r="BS16" s="55" t="e">
        <f>IF(AND(COUNT($U$4:$U16)=BS$2,$H16="Hold"),"Hold",NA())</f>
        <v>#N/A</v>
      </c>
    </row>
    <row r="17" spans="1:71" s="96" customFormat="1" ht="18.75" customHeight="1" x14ac:dyDescent="0.25">
      <c r="B17" s="23"/>
      <c r="C17" s="95"/>
      <c r="D17" s="9">
        <f t="shared" si="2"/>
        <v>26</v>
      </c>
      <c r="E17" s="10">
        <f t="shared" si="3"/>
        <v>42772</v>
      </c>
      <c r="F17" s="5" t="str">
        <f>IFERROR(IF(COUNT(G$4:G17)=0,"",IF(H17="Hold",F16,IF(ISNUMBER(U17),G17,F16+V17))),"")</f>
        <v/>
      </c>
      <c r="G17" s="13"/>
      <c r="H17" s="27"/>
      <c r="I17" s="17"/>
      <c r="J17" s="93"/>
      <c r="K17" s="34"/>
      <c r="L17" s="74"/>
      <c r="M17" s="74"/>
      <c r="N17" s="75"/>
      <c r="O17" s="75"/>
      <c r="P17" s="37"/>
      <c r="R17" s="46">
        <v>14</v>
      </c>
      <c r="S17" s="47" t="e">
        <f t="shared" si="0"/>
        <v>#N/A</v>
      </c>
      <c r="T17" s="47"/>
      <c r="U17" s="52" t="str">
        <f>IF(H17="30 Mins",$N$19,IF(H17="45 Mins",$N$20,IF(H17="60 Mins",$N$21,IF(H17="Alt 1",$N$22,IF(H17="Alt 2",$N$23,IF(H17="Alt 3",$N$24,IF(H17="Alt 4",$N$25,IF(H17="Alt 5",#REF!,IF(H17="Change",V16,"")))))))))</f>
        <v/>
      </c>
      <c r="V17" s="53" t="e">
        <f>IF(COUNT(U$4:U17)=0,NA(),IF(ISNUMBER(U17),U17,V16))</f>
        <v>#N/A</v>
      </c>
      <c r="W17" s="48" t="e">
        <f t="shared" si="1"/>
        <v>#N/A</v>
      </c>
      <c r="X17" s="72" t="str">
        <f>IF(AND(ISNUMBER($S17),COUNT($U$4:$U17)=X$2),$S17,"")</f>
        <v/>
      </c>
      <c r="Y17" s="72" t="str">
        <f>IF(AND(ISNUMBER($S17),COUNT($U$4:$U17)=Y$2),$S17,"")</f>
        <v/>
      </c>
      <c r="Z17" s="72" t="str">
        <f>IF(AND(ISNUMBER($S17),COUNT($U$4:$U17)=Z$2),$S17,"")</f>
        <v/>
      </c>
      <c r="AA17" s="72" t="str">
        <f>IF(AND(ISNUMBER($S17),COUNT($U$4:$U17)=AA$2),$S17,"")</f>
        <v/>
      </c>
      <c r="AB17" s="72" t="str">
        <f>IF(AND(ISNUMBER($S17),COUNT($U$4:$U17)=AB$2),$S17,"")</f>
        <v/>
      </c>
      <c r="AC17" s="72" t="str">
        <f>IF(AND(ISNUMBER($S17),COUNT($U$4:$U17)=AC$2),$S17,"")</f>
        <v/>
      </c>
      <c r="AD17" s="72" t="str">
        <f>IF(AND(ISNUMBER($S17),COUNT($U$4:$U17)=AD$2),$S17,"")</f>
        <v/>
      </c>
      <c r="AE17" s="72" t="str">
        <f>IF(AND(ISNUMBER($S17),COUNT($U$4:$U17)=AE$2),$S17,"")</f>
        <v/>
      </c>
      <c r="AF17" s="72" t="str">
        <f>IF(AND(ISNUMBER($S17),COUNT($U$4:$U17)=AF$2),$S17,"")</f>
        <v/>
      </c>
      <c r="AG17" s="72" t="str">
        <f>IF(AND(ISNUMBER($S17),COUNT($U$4:$U17)=AG$2),$S17,"")</f>
        <v/>
      </c>
      <c r="AH17" s="72" t="str">
        <f>IF(AND(ISNUMBER($S17),COUNT($U$4:$U17)=AH$2),$S17,"")</f>
        <v/>
      </c>
      <c r="AI17" s="72" t="str">
        <f>IF(AND(ISNUMBER($S17),COUNT($U$4:$U17)=AI$2),$S17,"")</f>
        <v/>
      </c>
      <c r="AJ17" s="51" t="e">
        <f>IFERROR(IF(COUNT($U$4:$U17)&lt;&gt;AJ$2,NA(),SLOPE(X$4:X$26,$R$4:$R$26)*($R17-COUNTIF(BH$4:BH17,"Hold"))+INTERCEPT(X$4:X$26,$R$4:$R$26)),NA())</f>
        <v>#N/A</v>
      </c>
      <c r="AK17" s="51" t="e">
        <f>IFERROR(IF(COUNT($U$4:$U17)&lt;&gt;AK$2,NA(),SLOPE(Y$4:Y$26,$R$4:$R$26)*($R17-COUNTIF(BI$4:BI17,"Hold"))+INTERCEPT(Y$4:Y$26,$R$4:$R$26)),NA())</f>
        <v>#N/A</v>
      </c>
      <c r="AL17" s="51" t="e">
        <f>IFERROR(IF(COUNT($U$4:$U17)&lt;&gt;AL$2,NA(),SLOPE(Z$4:Z$26,$R$4:$R$26)*($R17-COUNTIF(BJ$4:BJ17,"Hold"))+INTERCEPT(Z$4:Z$26,$R$4:$R$26)),NA())</f>
        <v>#N/A</v>
      </c>
      <c r="AM17" s="51" t="e">
        <f>IFERROR(IF(COUNT($U$4:$U17)&lt;&gt;AM$2,NA(),SLOPE(AA$4:AA$26,$R$4:$R$26)*($R17-COUNTIF(BK$4:BK17,"Hold"))+INTERCEPT(AA$4:AA$26,$R$4:$R$26)),NA())</f>
        <v>#N/A</v>
      </c>
      <c r="AN17" s="51" t="e">
        <f>IFERROR(IF(COUNT($U$4:$U17)&lt;&gt;AN$2,NA(),SLOPE(AB$4:AB$26,$R$4:$R$26)*($R17-COUNTIF(BL$4:BL17,"Hold"))+INTERCEPT(AB$4:AB$26,$R$4:$R$26)),NA())</f>
        <v>#N/A</v>
      </c>
      <c r="AO17" s="51" t="e">
        <f>IFERROR(IF(COUNT($U$4:$U17)&lt;&gt;AO$2,NA(),SLOPE(AC$4:AC$26,$R$4:$R$26)*($R17-COUNTIF(BM$4:BM17,"Hold"))+INTERCEPT(AC$4:AC$26,$R$4:$R$26)),NA())</f>
        <v>#N/A</v>
      </c>
      <c r="AP17" s="51" t="e">
        <f>IFERROR(IF(COUNT($U$4:$U17)&lt;&gt;AP$2,NA(),SLOPE(AD$4:AD$26,$R$4:$R$26)*($R17-COUNTIF(BN$4:BN17,"Hold"))+INTERCEPT(AD$4:AD$26,$R$4:$R$26)),NA())</f>
        <v>#N/A</v>
      </c>
      <c r="AQ17" s="51" t="e">
        <f>IFERROR(IF(COUNT($U$4:$U17)&lt;&gt;AQ$2,NA(),SLOPE(AE$4:AE$26,$R$4:$R$26)*($R17-COUNTIF(BO$4:BO17,"Hold"))+INTERCEPT(AE$4:AE$26,$R$4:$R$26)),NA())</f>
        <v>#N/A</v>
      </c>
      <c r="AR17" s="51" t="e">
        <f>IFERROR(IF(COUNT($U$4:$U17)&lt;&gt;AR$2,NA(),SLOPE(AF$4:AF$26,$R$4:$R$26)*($R17-COUNTIF(BP$4:BP17,"Hold"))+INTERCEPT(AF$4:AF$26,$R$4:$R$26)),NA())</f>
        <v>#N/A</v>
      </c>
      <c r="AS17" s="51" t="e">
        <f>IFERROR(IF(COUNT($U$4:$U17)&lt;&gt;AS$2,NA(),SLOPE(AG$4:AG$26,$R$4:$R$26)*($R17-COUNTIF(BQ$4:BQ17,"Hold"))+INTERCEPT(AG$4:AG$26,$R$4:$R$26)),NA())</f>
        <v>#N/A</v>
      </c>
      <c r="AT17" s="51" t="e">
        <f>IFERROR(IF(COUNT($U$4:$U17)&lt;&gt;AT$2,NA(),SLOPE(AH$4:AH$26,$R$4:$R$26)*($R17-COUNTIF(BR$4:BR17,"Hold"))+INTERCEPT(AH$4:AH$26,$R$4:$R$26)),NA())</f>
        <v>#N/A</v>
      </c>
      <c r="AU17" s="51" t="e">
        <f>IFERROR(IF(COUNT($U$4:$U17)&lt;&gt;AU$2,NA(),SLOPE(AI$4:AI$26,$R$4:$R$26)*($R17-COUNTIF(BS$4:BS17,"Hold"))+INTERCEPT(AI$4:AI$26,$R$4:$R$26)),NA())</f>
        <v>#N/A</v>
      </c>
      <c r="AV17" s="57" t="e">
        <f>IF(AND(ISNUMBER($U17),COUNT($U$4:$U17)=AV$2),$G17,IF($H17="Hold",AV16,IF(COUNT($U$4:$U17)=AV$2,$V17+AV16,NA())))</f>
        <v>#N/A</v>
      </c>
      <c r="AW17" s="57" t="e">
        <f>IF(AND(ISNUMBER($U17),COUNT($U$4:$U17)=AW$2),$G17,IF($H17="Hold",AW16,IF(COUNT($U$4:$U17)=AW$2,$V17+AW16,NA())))</f>
        <v>#N/A</v>
      </c>
      <c r="AX17" s="57" t="e">
        <f>IF(AND(ISNUMBER($U17),COUNT($U$4:$U17)=AX$2),$G17,IF($H17="Hold",AX16,IF(COUNT($U$4:$U17)=AX$2,$V17+AX16,NA())))</f>
        <v>#N/A</v>
      </c>
      <c r="AY17" s="57" t="e">
        <f>IF(AND(ISNUMBER($U17),COUNT($U$4:$U17)=AY$2),$G17,IF($H17="Hold",AY16,IF(COUNT($U$4:$U17)=AY$2,$V17+AY16,NA())))</f>
        <v>#N/A</v>
      </c>
      <c r="AZ17" s="57" t="e">
        <f>IF(AND(ISNUMBER($U17),COUNT($U$4:$U17)=AZ$2),$G17,IF($H17="Hold",AZ16,IF(COUNT($U$4:$U17)=AZ$2,$V17+AZ16,NA())))</f>
        <v>#N/A</v>
      </c>
      <c r="BA17" s="57" t="e">
        <f>IF(AND(ISNUMBER($U17),COUNT($U$4:$U17)=BA$2),$G17,IF($H17="Hold",BA16,IF(COUNT($U$4:$U17)=BA$2,$V17+BA16,NA())))</f>
        <v>#N/A</v>
      </c>
      <c r="BB17" s="57" t="e">
        <f>IF(AND(ISNUMBER($U17),COUNT($U$4:$U17)=BB$2),$G17,IF($H17="Hold",BB16,IF(COUNT($U$4:$U17)=BB$2,$V17+BB16,NA())))</f>
        <v>#N/A</v>
      </c>
      <c r="BC17" s="57" t="e">
        <f>IF(AND(ISNUMBER($U17),COUNT($U$4:$U17)=BC$2),$G17,IF($H17="Hold",BC16,IF(COUNT($U$4:$U17)=BC$2,$V17+BC16,NA())))</f>
        <v>#N/A</v>
      </c>
      <c r="BD17" s="57" t="e">
        <f>IF(AND(ISNUMBER($U17),COUNT($U$4:$U17)=BD$2),$G17,IF($H17="Hold",BD16,IF(COUNT($U$4:$U17)=BD$2,$V17+BD16,NA())))</f>
        <v>#N/A</v>
      </c>
      <c r="BE17" s="57" t="e">
        <f>IF(AND(ISNUMBER($U17),COUNT($U$4:$U17)=BE$2),$G17,IF($H17="Hold",BE16,IF(COUNT($U$4:$U17)=BE$2,$V17+BE16,NA())))</f>
        <v>#N/A</v>
      </c>
      <c r="BF17" s="57" t="e">
        <f>IF(AND(ISNUMBER($U17),COUNT($U$4:$U17)=BF$2),$G17,IF($H17="Hold",BF16,IF(COUNT($U$4:$U17)=BF$2,$V17+BF16,NA())))</f>
        <v>#N/A</v>
      </c>
      <c r="BG17" s="57" t="e">
        <f>IF(AND(ISNUMBER($U17),COUNT($U$4:$U17)=BG$2),$G17,IF($H17="Hold",BG16,IF(COUNT($U$4:$U17)=BG$2,$V17+BG16,NA())))</f>
        <v>#N/A</v>
      </c>
      <c r="BH17" s="55" t="e">
        <f>IF(AND(COUNT($U$4:$U17)=BH$2,$H17="Hold"),"Hold",NA())</f>
        <v>#N/A</v>
      </c>
      <c r="BI17" s="55" t="e">
        <f>IF(AND(COUNT($U$4:$U17)=BI$2,$H17="Hold"),"Hold",NA())</f>
        <v>#N/A</v>
      </c>
      <c r="BJ17" s="55" t="e">
        <f>IF(AND(COUNT($U$4:$U17)=BJ$2,$H17="Hold"),"Hold",NA())</f>
        <v>#N/A</v>
      </c>
      <c r="BK17" s="55" t="e">
        <f>IF(AND(COUNT($U$4:$U17)=BK$2,$H17="Hold"),"Hold",NA())</f>
        <v>#N/A</v>
      </c>
      <c r="BL17" s="55" t="e">
        <f>IF(AND(COUNT($U$4:$U17)=BL$2,$H17="Hold"),"Hold",NA())</f>
        <v>#N/A</v>
      </c>
      <c r="BM17" s="55" t="e">
        <f>IF(AND(COUNT($U$4:$U17)=BM$2,$H17="Hold"),"Hold",NA())</f>
        <v>#N/A</v>
      </c>
      <c r="BN17" s="55" t="e">
        <f>IF(AND(COUNT($U$4:$U17)=BN$2,$H17="Hold"),"Hold",NA())</f>
        <v>#N/A</v>
      </c>
      <c r="BO17" s="55" t="e">
        <f>IF(AND(COUNT($U$4:$U17)=BO$2,$H17="Hold"),"Hold",NA())</f>
        <v>#N/A</v>
      </c>
      <c r="BP17" s="55" t="e">
        <f>IF(AND(COUNT($U$4:$U17)=BP$2,$H17="Hold"),"Hold",NA())</f>
        <v>#N/A</v>
      </c>
      <c r="BQ17" s="55" t="e">
        <f>IF(AND(COUNT($U$4:$U17)=BQ$2,$H17="Hold"),"Hold",NA())</f>
        <v>#N/A</v>
      </c>
      <c r="BR17" s="55" t="e">
        <f>IF(AND(COUNT($U$4:$U17)=BR$2,$H17="Hold"),"Hold",NA())</f>
        <v>#N/A</v>
      </c>
      <c r="BS17" s="55" t="e">
        <f>IF(AND(COUNT($U$4:$U17)=BS$2,$H17="Hold"),"Hold",NA())</f>
        <v>#N/A</v>
      </c>
    </row>
    <row r="18" spans="1:71" s="96" customFormat="1" ht="18.75" customHeight="1" x14ac:dyDescent="0.25">
      <c r="B18" s="23"/>
      <c r="C18" s="95"/>
      <c r="D18" s="9">
        <f t="shared" si="2"/>
        <v>28</v>
      </c>
      <c r="E18" s="10">
        <f t="shared" si="3"/>
        <v>42786</v>
      </c>
      <c r="F18" s="5" t="str">
        <f>IFERROR(IF(COUNT(G$4:G18)=0,"",IF(H18="Hold",F17,IF(ISNUMBER(U18),G18,F17+V18))),"")</f>
        <v/>
      </c>
      <c r="G18" s="13"/>
      <c r="H18" s="27"/>
      <c r="I18" s="17"/>
      <c r="J18" s="93"/>
      <c r="K18" s="34"/>
      <c r="L18" s="155" t="s">
        <v>73</v>
      </c>
      <c r="M18" s="155"/>
      <c r="N18" s="155"/>
      <c r="O18" s="155"/>
      <c r="P18" s="37"/>
      <c r="R18" s="46">
        <v>15</v>
      </c>
      <c r="S18" s="47" t="e">
        <f t="shared" si="0"/>
        <v>#N/A</v>
      </c>
      <c r="T18" s="47"/>
      <c r="U18" s="52" t="str">
        <f>IF(H18="30 Mins",$N$19,IF(H18="45 Mins",$N$20,IF(H18="60 Mins",$N$21,IF(H18="Alt 1",$N$22,IF(H18="Alt 2",$N$23,IF(H18="Alt 3",$N$24,IF(H18="Alt 4",$N$25,IF(H18="Alt 5",#REF!,IF(H18="Change",V17,"")))))))))</f>
        <v/>
      </c>
      <c r="V18" s="53" t="e">
        <f>IF(COUNT(U$4:U18)=0,NA(),IF(ISNUMBER(U18),U18,V17))</f>
        <v>#N/A</v>
      </c>
      <c r="W18" s="48" t="e">
        <f t="shared" si="1"/>
        <v>#N/A</v>
      </c>
      <c r="X18" s="72" t="str">
        <f>IF(AND(ISNUMBER($S18),COUNT($U$4:$U18)=X$2),$S18,"")</f>
        <v/>
      </c>
      <c r="Y18" s="72" t="str">
        <f>IF(AND(ISNUMBER($S18),COUNT($U$4:$U18)=Y$2),$S18,"")</f>
        <v/>
      </c>
      <c r="Z18" s="72" t="str">
        <f>IF(AND(ISNUMBER($S18),COUNT($U$4:$U18)=Z$2),$S18,"")</f>
        <v/>
      </c>
      <c r="AA18" s="72" t="str">
        <f>IF(AND(ISNUMBER($S18),COUNT($U$4:$U18)=AA$2),$S18,"")</f>
        <v/>
      </c>
      <c r="AB18" s="72" t="str">
        <f>IF(AND(ISNUMBER($S18),COUNT($U$4:$U18)=AB$2),$S18,"")</f>
        <v/>
      </c>
      <c r="AC18" s="72" t="str">
        <f>IF(AND(ISNUMBER($S18),COUNT($U$4:$U18)=AC$2),$S18,"")</f>
        <v/>
      </c>
      <c r="AD18" s="72" t="str">
        <f>IF(AND(ISNUMBER($S18),COUNT($U$4:$U18)=AD$2),$S18,"")</f>
        <v/>
      </c>
      <c r="AE18" s="72" t="str">
        <f>IF(AND(ISNUMBER($S18),COUNT($U$4:$U18)=AE$2),$S18,"")</f>
        <v/>
      </c>
      <c r="AF18" s="72" t="str">
        <f>IF(AND(ISNUMBER($S18),COUNT($U$4:$U18)=AF$2),$S18,"")</f>
        <v/>
      </c>
      <c r="AG18" s="72" t="str">
        <f>IF(AND(ISNUMBER($S18),COUNT($U$4:$U18)=AG$2),$S18,"")</f>
        <v/>
      </c>
      <c r="AH18" s="72" t="str">
        <f>IF(AND(ISNUMBER($S18),COUNT($U$4:$U18)=AH$2),$S18,"")</f>
        <v/>
      </c>
      <c r="AI18" s="72" t="str">
        <f>IF(AND(ISNUMBER($S18),COUNT($U$4:$U18)=AI$2),$S18,"")</f>
        <v/>
      </c>
      <c r="AJ18" s="51" t="e">
        <f>IFERROR(IF(COUNT($U$4:$U18)&lt;&gt;AJ$2,NA(),SLOPE(X$4:X$26,$R$4:$R$26)*($R18-COUNTIF(BH$4:BH18,"Hold"))+INTERCEPT(X$4:X$26,$R$4:$R$26)),NA())</f>
        <v>#N/A</v>
      </c>
      <c r="AK18" s="51" t="e">
        <f>IFERROR(IF(COUNT($U$4:$U18)&lt;&gt;AK$2,NA(),SLOPE(Y$4:Y$26,$R$4:$R$26)*($R18-COUNTIF(BI$4:BI18,"Hold"))+INTERCEPT(Y$4:Y$26,$R$4:$R$26)),NA())</f>
        <v>#N/A</v>
      </c>
      <c r="AL18" s="51" t="e">
        <f>IFERROR(IF(COUNT($U$4:$U18)&lt;&gt;AL$2,NA(),SLOPE(Z$4:Z$26,$R$4:$R$26)*($R18-COUNTIF(BJ$4:BJ18,"Hold"))+INTERCEPT(Z$4:Z$26,$R$4:$R$26)),NA())</f>
        <v>#N/A</v>
      </c>
      <c r="AM18" s="51" t="e">
        <f>IFERROR(IF(COUNT($U$4:$U18)&lt;&gt;AM$2,NA(),SLOPE(AA$4:AA$26,$R$4:$R$26)*($R18-COUNTIF(BK$4:BK18,"Hold"))+INTERCEPT(AA$4:AA$26,$R$4:$R$26)),NA())</f>
        <v>#N/A</v>
      </c>
      <c r="AN18" s="51" t="e">
        <f>IFERROR(IF(COUNT($U$4:$U18)&lt;&gt;AN$2,NA(),SLOPE(AB$4:AB$26,$R$4:$R$26)*($R18-COUNTIF(BL$4:BL18,"Hold"))+INTERCEPT(AB$4:AB$26,$R$4:$R$26)),NA())</f>
        <v>#N/A</v>
      </c>
      <c r="AO18" s="51" t="e">
        <f>IFERROR(IF(COUNT($U$4:$U18)&lt;&gt;AO$2,NA(),SLOPE(AC$4:AC$26,$R$4:$R$26)*($R18-COUNTIF(BM$4:BM18,"Hold"))+INTERCEPT(AC$4:AC$26,$R$4:$R$26)),NA())</f>
        <v>#N/A</v>
      </c>
      <c r="AP18" s="51" t="e">
        <f>IFERROR(IF(COUNT($U$4:$U18)&lt;&gt;AP$2,NA(),SLOPE(AD$4:AD$26,$R$4:$R$26)*($R18-COUNTIF(BN$4:BN18,"Hold"))+INTERCEPT(AD$4:AD$26,$R$4:$R$26)),NA())</f>
        <v>#N/A</v>
      </c>
      <c r="AQ18" s="51" t="e">
        <f>IFERROR(IF(COUNT($U$4:$U18)&lt;&gt;AQ$2,NA(),SLOPE(AE$4:AE$26,$R$4:$R$26)*($R18-COUNTIF(BO$4:BO18,"Hold"))+INTERCEPT(AE$4:AE$26,$R$4:$R$26)),NA())</f>
        <v>#N/A</v>
      </c>
      <c r="AR18" s="51" t="e">
        <f>IFERROR(IF(COUNT($U$4:$U18)&lt;&gt;AR$2,NA(),SLOPE(AF$4:AF$26,$R$4:$R$26)*($R18-COUNTIF(BP$4:BP18,"Hold"))+INTERCEPT(AF$4:AF$26,$R$4:$R$26)),NA())</f>
        <v>#N/A</v>
      </c>
      <c r="AS18" s="51" t="e">
        <f>IFERROR(IF(COUNT($U$4:$U18)&lt;&gt;AS$2,NA(),SLOPE(AG$4:AG$26,$R$4:$R$26)*($R18-COUNTIF(BQ$4:BQ18,"Hold"))+INTERCEPT(AG$4:AG$26,$R$4:$R$26)),NA())</f>
        <v>#N/A</v>
      </c>
      <c r="AT18" s="51" t="e">
        <f>IFERROR(IF(COUNT($U$4:$U18)&lt;&gt;AT$2,NA(),SLOPE(AH$4:AH$26,$R$4:$R$26)*($R18-COUNTIF(BR$4:BR18,"Hold"))+INTERCEPT(AH$4:AH$26,$R$4:$R$26)),NA())</f>
        <v>#N/A</v>
      </c>
      <c r="AU18" s="51" t="e">
        <f>IFERROR(IF(COUNT($U$4:$U18)&lt;&gt;AU$2,NA(),SLOPE(AI$4:AI$26,$R$4:$R$26)*($R18-COUNTIF(BS$4:BS18,"Hold"))+INTERCEPT(AI$4:AI$26,$R$4:$R$26)),NA())</f>
        <v>#N/A</v>
      </c>
      <c r="AV18" s="57" t="e">
        <f>IF(AND(ISNUMBER($U18),COUNT($U$4:$U18)=AV$2),$G18,IF($H18="Hold",AV17,IF(COUNT($U$4:$U18)=AV$2,$V18+AV17,NA())))</f>
        <v>#N/A</v>
      </c>
      <c r="AW18" s="57" t="e">
        <f>IF(AND(ISNUMBER($U18),COUNT($U$4:$U18)=AW$2),$G18,IF($H18="Hold",AW17,IF(COUNT($U$4:$U18)=AW$2,$V18+AW17,NA())))</f>
        <v>#N/A</v>
      </c>
      <c r="AX18" s="57" t="e">
        <f>IF(AND(ISNUMBER($U18),COUNT($U$4:$U18)=AX$2),$G18,IF($H18="Hold",AX17,IF(COUNT($U$4:$U18)=AX$2,$V18+AX17,NA())))</f>
        <v>#N/A</v>
      </c>
      <c r="AY18" s="57" t="e">
        <f>IF(AND(ISNUMBER($U18),COUNT($U$4:$U18)=AY$2),$G18,IF($H18="Hold",AY17,IF(COUNT($U$4:$U18)=AY$2,$V18+AY17,NA())))</f>
        <v>#N/A</v>
      </c>
      <c r="AZ18" s="57" t="e">
        <f>IF(AND(ISNUMBER($U18),COUNT($U$4:$U18)=AZ$2),$G18,IF($H18="Hold",AZ17,IF(COUNT($U$4:$U18)=AZ$2,$V18+AZ17,NA())))</f>
        <v>#N/A</v>
      </c>
      <c r="BA18" s="57" t="e">
        <f>IF(AND(ISNUMBER($U18),COUNT($U$4:$U18)=BA$2),$G18,IF($H18="Hold",BA17,IF(COUNT($U$4:$U18)=BA$2,$V18+BA17,NA())))</f>
        <v>#N/A</v>
      </c>
      <c r="BB18" s="57" t="e">
        <f>IF(AND(ISNUMBER($U18),COUNT($U$4:$U18)=BB$2),$G18,IF($H18="Hold",BB17,IF(COUNT($U$4:$U18)=BB$2,$V18+BB17,NA())))</f>
        <v>#N/A</v>
      </c>
      <c r="BC18" s="57" t="e">
        <f>IF(AND(ISNUMBER($U18),COUNT($U$4:$U18)=BC$2),$G18,IF($H18="Hold",BC17,IF(COUNT($U$4:$U18)=BC$2,$V18+BC17,NA())))</f>
        <v>#N/A</v>
      </c>
      <c r="BD18" s="57" t="e">
        <f>IF(AND(ISNUMBER($U18),COUNT($U$4:$U18)=BD$2),$G18,IF($H18="Hold",BD17,IF(COUNT($U$4:$U18)=BD$2,$V18+BD17,NA())))</f>
        <v>#N/A</v>
      </c>
      <c r="BE18" s="57" t="e">
        <f>IF(AND(ISNUMBER($U18),COUNT($U$4:$U18)=BE$2),$G18,IF($H18="Hold",BE17,IF(COUNT($U$4:$U18)=BE$2,$V18+BE17,NA())))</f>
        <v>#N/A</v>
      </c>
      <c r="BF18" s="57" t="e">
        <f>IF(AND(ISNUMBER($U18),COUNT($U$4:$U18)=BF$2),$G18,IF($H18="Hold",BF17,IF(COUNT($U$4:$U18)=BF$2,$V18+BF17,NA())))</f>
        <v>#N/A</v>
      </c>
      <c r="BG18" s="57" t="e">
        <f>IF(AND(ISNUMBER($U18),COUNT($U$4:$U18)=BG$2),$G18,IF($H18="Hold",BG17,IF(COUNT($U$4:$U18)=BG$2,$V18+BG17,NA())))</f>
        <v>#N/A</v>
      </c>
      <c r="BH18" s="55" t="e">
        <f>IF(AND(COUNT($U$4:$U18)=BH$2,$H18="Hold"),"Hold",NA())</f>
        <v>#N/A</v>
      </c>
      <c r="BI18" s="55" t="e">
        <f>IF(AND(COUNT($U$4:$U18)=BI$2,$H18="Hold"),"Hold",NA())</f>
        <v>#N/A</v>
      </c>
      <c r="BJ18" s="55" t="e">
        <f>IF(AND(COUNT($U$4:$U18)=BJ$2,$H18="Hold"),"Hold",NA())</f>
        <v>#N/A</v>
      </c>
      <c r="BK18" s="55" t="e">
        <f>IF(AND(COUNT($U$4:$U18)=BK$2,$H18="Hold"),"Hold",NA())</f>
        <v>#N/A</v>
      </c>
      <c r="BL18" s="55" t="e">
        <f>IF(AND(COUNT($U$4:$U18)=BL$2,$H18="Hold"),"Hold",NA())</f>
        <v>#N/A</v>
      </c>
      <c r="BM18" s="55" t="e">
        <f>IF(AND(COUNT($U$4:$U18)=BM$2,$H18="Hold"),"Hold",NA())</f>
        <v>#N/A</v>
      </c>
      <c r="BN18" s="55" t="e">
        <f>IF(AND(COUNT($U$4:$U18)=BN$2,$H18="Hold"),"Hold",NA())</f>
        <v>#N/A</v>
      </c>
      <c r="BO18" s="55" t="e">
        <f>IF(AND(COUNT($U$4:$U18)=BO$2,$H18="Hold"),"Hold",NA())</f>
        <v>#N/A</v>
      </c>
      <c r="BP18" s="55" t="e">
        <f>IF(AND(COUNT($U$4:$U18)=BP$2,$H18="Hold"),"Hold",NA())</f>
        <v>#N/A</v>
      </c>
      <c r="BQ18" s="55" t="e">
        <f>IF(AND(COUNT($U$4:$U18)=BQ$2,$H18="Hold"),"Hold",NA())</f>
        <v>#N/A</v>
      </c>
      <c r="BR18" s="55" t="e">
        <f>IF(AND(COUNT($U$4:$U18)=BR$2,$H18="Hold"),"Hold",NA())</f>
        <v>#N/A</v>
      </c>
      <c r="BS18" s="55" t="e">
        <f>IF(AND(COUNT($U$4:$U18)=BS$2,$H18="Hold"),"Hold",NA())</f>
        <v>#N/A</v>
      </c>
    </row>
    <row r="19" spans="1:71" s="96" customFormat="1" ht="18.75" customHeight="1" x14ac:dyDescent="0.25">
      <c r="B19" s="23"/>
      <c r="C19" s="95"/>
      <c r="D19" s="9">
        <f t="shared" si="2"/>
        <v>30</v>
      </c>
      <c r="E19" s="10">
        <f t="shared" si="3"/>
        <v>42800</v>
      </c>
      <c r="F19" s="5" t="str">
        <f>IFERROR(IF(COUNT(G$4:G19)=0,"",IF(H19="Hold",F18,IF(ISNUMBER(U19),G19,F18+V19))),"")</f>
        <v/>
      </c>
      <c r="G19" s="13"/>
      <c r="H19" s="27"/>
      <c r="I19" s="17"/>
      <c r="J19" s="93"/>
      <c r="K19" s="34"/>
      <c r="L19" s="39" t="s">
        <v>55</v>
      </c>
      <c r="M19" s="125" t="s">
        <v>79</v>
      </c>
      <c r="N19" s="97">
        <v>4.5</v>
      </c>
      <c r="O19" s="75"/>
      <c r="P19" s="37"/>
      <c r="R19" s="46">
        <v>16</v>
      </c>
      <c r="S19" s="47" t="e">
        <f t="shared" si="0"/>
        <v>#N/A</v>
      </c>
      <c r="T19" s="47"/>
      <c r="U19" s="52" t="str">
        <f>IF(H19="30 Mins",$N$19,IF(H19="45 Mins",$N$20,IF(H19="60 Mins",$N$21,IF(H19="Alt 1",$N$22,IF(H19="Alt 2",$N$23,IF(H19="Alt 3",$N$24,IF(H19="Alt 4",$N$25,IF(H19="Alt 5",#REF!,IF(H19="Change",V18,"")))))))))</f>
        <v/>
      </c>
      <c r="V19" s="53" t="e">
        <f>IF(COUNT(U$4:U19)=0,NA(),IF(ISNUMBER(U19),U19,V18))</f>
        <v>#N/A</v>
      </c>
      <c r="W19" s="48" t="e">
        <f t="shared" si="1"/>
        <v>#N/A</v>
      </c>
      <c r="X19" s="72" t="str">
        <f>IF(AND(ISNUMBER($S19),COUNT($U$4:$U19)=X$2),$S19,"")</f>
        <v/>
      </c>
      <c r="Y19" s="72" t="str">
        <f>IF(AND(ISNUMBER($S19),COUNT($U$4:$U19)=Y$2),$S19,"")</f>
        <v/>
      </c>
      <c r="Z19" s="72" t="str">
        <f>IF(AND(ISNUMBER($S19),COUNT($U$4:$U19)=Z$2),$S19,"")</f>
        <v/>
      </c>
      <c r="AA19" s="72" t="str">
        <f>IF(AND(ISNUMBER($S19),COUNT($U$4:$U19)=AA$2),$S19,"")</f>
        <v/>
      </c>
      <c r="AB19" s="72" t="str">
        <f>IF(AND(ISNUMBER($S19),COUNT($U$4:$U19)=AB$2),$S19,"")</f>
        <v/>
      </c>
      <c r="AC19" s="72" t="str">
        <f>IF(AND(ISNUMBER($S19),COUNT($U$4:$U19)=AC$2),$S19,"")</f>
        <v/>
      </c>
      <c r="AD19" s="72" t="str">
        <f>IF(AND(ISNUMBER($S19),COUNT($U$4:$U19)=AD$2),$S19,"")</f>
        <v/>
      </c>
      <c r="AE19" s="72" t="str">
        <f>IF(AND(ISNUMBER($S19),COUNT($U$4:$U19)=AE$2),$S19,"")</f>
        <v/>
      </c>
      <c r="AF19" s="72" t="str">
        <f>IF(AND(ISNUMBER($S19),COUNT($U$4:$U19)=AF$2),$S19,"")</f>
        <v/>
      </c>
      <c r="AG19" s="72" t="str">
        <f>IF(AND(ISNUMBER($S19),COUNT($U$4:$U19)=AG$2),$S19,"")</f>
        <v/>
      </c>
      <c r="AH19" s="72" t="str">
        <f>IF(AND(ISNUMBER($S19),COUNT($U$4:$U19)=AH$2),$S19,"")</f>
        <v/>
      </c>
      <c r="AI19" s="72" t="str">
        <f>IF(AND(ISNUMBER($S19),COUNT($U$4:$U19)=AI$2),$S19,"")</f>
        <v/>
      </c>
      <c r="AJ19" s="51" t="e">
        <f>IFERROR(IF(COUNT($U$4:$U19)&lt;&gt;AJ$2,NA(),SLOPE(X$4:X$26,$R$4:$R$26)*($R19-COUNTIF(BH$4:BH19,"Hold"))+INTERCEPT(X$4:X$26,$R$4:$R$26)),NA())</f>
        <v>#N/A</v>
      </c>
      <c r="AK19" s="51" t="e">
        <f>IFERROR(IF(COUNT($U$4:$U19)&lt;&gt;AK$2,NA(),SLOPE(Y$4:Y$26,$R$4:$R$26)*($R19-COUNTIF(BI$4:BI19,"Hold"))+INTERCEPT(Y$4:Y$26,$R$4:$R$26)),NA())</f>
        <v>#N/A</v>
      </c>
      <c r="AL19" s="51" t="e">
        <f>IFERROR(IF(COUNT($U$4:$U19)&lt;&gt;AL$2,NA(),SLOPE(Z$4:Z$26,$R$4:$R$26)*($R19-COUNTIF(BJ$4:BJ19,"Hold"))+INTERCEPT(Z$4:Z$26,$R$4:$R$26)),NA())</f>
        <v>#N/A</v>
      </c>
      <c r="AM19" s="51" t="e">
        <f>IFERROR(IF(COUNT($U$4:$U19)&lt;&gt;AM$2,NA(),SLOPE(AA$4:AA$26,$R$4:$R$26)*($R19-COUNTIF(BK$4:BK19,"Hold"))+INTERCEPT(AA$4:AA$26,$R$4:$R$26)),NA())</f>
        <v>#N/A</v>
      </c>
      <c r="AN19" s="51" t="e">
        <f>IFERROR(IF(COUNT($U$4:$U19)&lt;&gt;AN$2,NA(),SLOPE(AB$4:AB$26,$R$4:$R$26)*($R19-COUNTIF(BL$4:BL19,"Hold"))+INTERCEPT(AB$4:AB$26,$R$4:$R$26)),NA())</f>
        <v>#N/A</v>
      </c>
      <c r="AO19" s="51" t="e">
        <f>IFERROR(IF(COUNT($U$4:$U19)&lt;&gt;AO$2,NA(),SLOPE(AC$4:AC$26,$R$4:$R$26)*($R19-COUNTIF(BM$4:BM19,"Hold"))+INTERCEPT(AC$4:AC$26,$R$4:$R$26)),NA())</f>
        <v>#N/A</v>
      </c>
      <c r="AP19" s="51" t="e">
        <f>IFERROR(IF(COUNT($U$4:$U19)&lt;&gt;AP$2,NA(),SLOPE(AD$4:AD$26,$R$4:$R$26)*($R19-COUNTIF(BN$4:BN19,"Hold"))+INTERCEPT(AD$4:AD$26,$R$4:$R$26)),NA())</f>
        <v>#N/A</v>
      </c>
      <c r="AQ19" s="51" t="e">
        <f>IFERROR(IF(COUNT($U$4:$U19)&lt;&gt;AQ$2,NA(),SLOPE(AE$4:AE$26,$R$4:$R$26)*($R19-COUNTIF(BO$4:BO19,"Hold"))+INTERCEPT(AE$4:AE$26,$R$4:$R$26)),NA())</f>
        <v>#N/A</v>
      </c>
      <c r="AR19" s="51" t="e">
        <f>IFERROR(IF(COUNT($U$4:$U19)&lt;&gt;AR$2,NA(),SLOPE(AF$4:AF$26,$R$4:$R$26)*($R19-COUNTIF(BP$4:BP19,"Hold"))+INTERCEPT(AF$4:AF$26,$R$4:$R$26)),NA())</f>
        <v>#N/A</v>
      </c>
      <c r="AS19" s="51" t="e">
        <f>IFERROR(IF(COUNT($U$4:$U19)&lt;&gt;AS$2,NA(),SLOPE(AG$4:AG$26,$R$4:$R$26)*($R19-COUNTIF(BQ$4:BQ19,"Hold"))+INTERCEPT(AG$4:AG$26,$R$4:$R$26)),NA())</f>
        <v>#N/A</v>
      </c>
      <c r="AT19" s="51" t="e">
        <f>IFERROR(IF(COUNT($U$4:$U19)&lt;&gt;AT$2,NA(),SLOPE(AH$4:AH$26,$R$4:$R$26)*($R19-COUNTIF(BR$4:BR19,"Hold"))+INTERCEPT(AH$4:AH$26,$R$4:$R$26)),NA())</f>
        <v>#N/A</v>
      </c>
      <c r="AU19" s="51" t="e">
        <f>IFERROR(IF(COUNT($U$4:$U19)&lt;&gt;AU$2,NA(),SLOPE(AI$4:AI$26,$R$4:$R$26)*($R19-COUNTIF(BS$4:BS19,"Hold"))+INTERCEPT(AI$4:AI$26,$R$4:$R$26)),NA())</f>
        <v>#N/A</v>
      </c>
      <c r="AV19" s="57" t="e">
        <f>IF(AND(ISNUMBER($U19),COUNT($U$4:$U19)=AV$2),$G19,IF($H19="Hold",AV18,IF(COUNT($U$4:$U19)=AV$2,$V19+AV18,NA())))</f>
        <v>#N/A</v>
      </c>
      <c r="AW19" s="57" t="e">
        <f>IF(AND(ISNUMBER($U19),COUNT($U$4:$U19)=AW$2),$G19,IF($H19="Hold",AW18,IF(COUNT($U$4:$U19)=AW$2,$V19+AW18,NA())))</f>
        <v>#N/A</v>
      </c>
      <c r="AX19" s="57" t="e">
        <f>IF(AND(ISNUMBER($U19),COUNT($U$4:$U19)=AX$2),$G19,IF($H19="Hold",AX18,IF(COUNT($U$4:$U19)=AX$2,$V19+AX18,NA())))</f>
        <v>#N/A</v>
      </c>
      <c r="AY19" s="57" t="e">
        <f>IF(AND(ISNUMBER($U19),COUNT($U$4:$U19)=AY$2),$G19,IF($H19="Hold",AY18,IF(COUNT($U$4:$U19)=AY$2,$V19+AY18,NA())))</f>
        <v>#N/A</v>
      </c>
      <c r="AZ19" s="57" t="e">
        <f>IF(AND(ISNUMBER($U19),COUNT($U$4:$U19)=AZ$2),$G19,IF($H19="Hold",AZ18,IF(COUNT($U$4:$U19)=AZ$2,$V19+AZ18,NA())))</f>
        <v>#N/A</v>
      </c>
      <c r="BA19" s="57" t="e">
        <f>IF(AND(ISNUMBER($U19),COUNT($U$4:$U19)=BA$2),$G19,IF($H19="Hold",BA18,IF(COUNT($U$4:$U19)=BA$2,$V19+BA18,NA())))</f>
        <v>#N/A</v>
      </c>
      <c r="BB19" s="57" t="e">
        <f>IF(AND(ISNUMBER($U19),COUNT($U$4:$U19)=BB$2),$G19,IF($H19="Hold",BB18,IF(COUNT($U$4:$U19)=BB$2,$V19+BB18,NA())))</f>
        <v>#N/A</v>
      </c>
      <c r="BC19" s="57" t="e">
        <f>IF(AND(ISNUMBER($U19),COUNT($U$4:$U19)=BC$2),$G19,IF($H19="Hold",BC18,IF(COUNT($U$4:$U19)=BC$2,$V19+BC18,NA())))</f>
        <v>#N/A</v>
      </c>
      <c r="BD19" s="57" t="e">
        <f>IF(AND(ISNUMBER($U19),COUNT($U$4:$U19)=BD$2),$G19,IF($H19="Hold",BD18,IF(COUNT($U$4:$U19)=BD$2,$V19+BD18,NA())))</f>
        <v>#N/A</v>
      </c>
      <c r="BE19" s="57" t="e">
        <f>IF(AND(ISNUMBER($U19),COUNT($U$4:$U19)=BE$2),$G19,IF($H19="Hold",BE18,IF(COUNT($U$4:$U19)=BE$2,$V19+BE18,NA())))</f>
        <v>#N/A</v>
      </c>
      <c r="BF19" s="57" t="e">
        <f>IF(AND(ISNUMBER($U19),COUNT($U$4:$U19)=BF$2),$G19,IF($H19="Hold",BF18,IF(COUNT($U$4:$U19)=BF$2,$V19+BF18,NA())))</f>
        <v>#N/A</v>
      </c>
      <c r="BG19" s="57" t="e">
        <f>IF(AND(ISNUMBER($U19),COUNT($U$4:$U19)=BG$2),$G19,IF($H19="Hold",BG18,IF(COUNT($U$4:$U19)=BG$2,$V19+BG18,NA())))</f>
        <v>#N/A</v>
      </c>
      <c r="BH19" s="55" t="e">
        <f>IF(AND(COUNT($U$4:$U19)=BH$2,$H19="Hold"),"Hold",NA())</f>
        <v>#N/A</v>
      </c>
      <c r="BI19" s="55" t="e">
        <f>IF(AND(COUNT($U$4:$U19)=BI$2,$H19="Hold"),"Hold",NA())</f>
        <v>#N/A</v>
      </c>
      <c r="BJ19" s="55" t="e">
        <f>IF(AND(COUNT($U$4:$U19)=BJ$2,$H19="Hold"),"Hold",NA())</f>
        <v>#N/A</v>
      </c>
      <c r="BK19" s="55" t="e">
        <f>IF(AND(COUNT($U$4:$U19)=BK$2,$H19="Hold"),"Hold",NA())</f>
        <v>#N/A</v>
      </c>
      <c r="BL19" s="55" t="e">
        <f>IF(AND(COUNT($U$4:$U19)=BL$2,$H19="Hold"),"Hold",NA())</f>
        <v>#N/A</v>
      </c>
      <c r="BM19" s="55" t="e">
        <f>IF(AND(COUNT($U$4:$U19)=BM$2,$H19="Hold"),"Hold",NA())</f>
        <v>#N/A</v>
      </c>
      <c r="BN19" s="55" t="e">
        <f>IF(AND(COUNT($U$4:$U19)=BN$2,$H19="Hold"),"Hold",NA())</f>
        <v>#N/A</v>
      </c>
      <c r="BO19" s="55" t="e">
        <f>IF(AND(COUNT($U$4:$U19)=BO$2,$H19="Hold"),"Hold",NA())</f>
        <v>#N/A</v>
      </c>
      <c r="BP19" s="55" t="e">
        <f>IF(AND(COUNT($U$4:$U19)=BP$2,$H19="Hold"),"Hold",NA())</f>
        <v>#N/A</v>
      </c>
      <c r="BQ19" s="55" t="e">
        <f>IF(AND(COUNT($U$4:$U19)=BQ$2,$H19="Hold"),"Hold",NA())</f>
        <v>#N/A</v>
      </c>
      <c r="BR19" s="55" t="e">
        <f>IF(AND(COUNT($U$4:$U19)=BR$2,$H19="Hold"),"Hold",NA())</f>
        <v>#N/A</v>
      </c>
      <c r="BS19" s="55" t="e">
        <f>IF(AND(COUNT($U$4:$U19)=BS$2,$H19="Hold"),"Hold",NA())</f>
        <v>#N/A</v>
      </c>
    </row>
    <row r="20" spans="1:71" s="96" customFormat="1" ht="18.75" customHeight="1" x14ac:dyDescent="0.25">
      <c r="B20" s="23"/>
      <c r="C20" s="95"/>
      <c r="D20" s="9">
        <f t="shared" si="2"/>
        <v>32</v>
      </c>
      <c r="E20" s="10">
        <f t="shared" si="3"/>
        <v>42814</v>
      </c>
      <c r="F20" s="5" t="str">
        <f>IFERROR(IF(COUNT(G$4:G20)=0,"",IF(H20="Hold",F19,IF(ISNUMBER(U20),G20,F19+V20))),"")</f>
        <v/>
      </c>
      <c r="G20" s="13"/>
      <c r="H20" s="27"/>
      <c r="I20" s="17"/>
      <c r="J20" s="93"/>
      <c r="K20" s="34"/>
      <c r="L20" s="40" t="s">
        <v>66</v>
      </c>
      <c r="M20" s="126" t="s">
        <v>79</v>
      </c>
      <c r="N20" s="97">
        <v>5.55</v>
      </c>
      <c r="O20" s="75"/>
      <c r="P20" s="37"/>
      <c r="R20" s="46">
        <v>17</v>
      </c>
      <c r="S20" s="47" t="e">
        <f t="shared" si="0"/>
        <v>#N/A</v>
      </c>
      <c r="T20" s="47"/>
      <c r="U20" s="52" t="str">
        <f>IF(H20="30 Mins",$N$19,IF(H20="45 Mins",$N$20,IF(H20="60 Mins",$N$21,IF(H20="Alt 1",$N$22,IF(H20="Alt 2",$N$23,IF(H20="Alt 3",$N$24,IF(H20="Alt 4",$N$25,IF(H20="Alt 5",#REF!,IF(H20="Change",V19,"")))))))))</f>
        <v/>
      </c>
      <c r="V20" s="53" t="e">
        <f>IF(COUNT(U$4:U20)=0,NA(),IF(ISNUMBER(U20),U20,V19))</f>
        <v>#N/A</v>
      </c>
      <c r="W20" s="48" t="e">
        <f t="shared" si="1"/>
        <v>#N/A</v>
      </c>
      <c r="X20" s="72" t="str">
        <f>IF(AND(ISNUMBER($S20),COUNT($U$4:$U20)=X$2),$S20,"")</f>
        <v/>
      </c>
      <c r="Y20" s="72" t="str">
        <f>IF(AND(ISNUMBER($S20),COUNT($U$4:$U20)=Y$2),$S20,"")</f>
        <v/>
      </c>
      <c r="Z20" s="72" t="str">
        <f>IF(AND(ISNUMBER($S20),COUNT($U$4:$U20)=Z$2),$S20,"")</f>
        <v/>
      </c>
      <c r="AA20" s="72" t="str">
        <f>IF(AND(ISNUMBER($S20),COUNT($U$4:$U20)=AA$2),$S20,"")</f>
        <v/>
      </c>
      <c r="AB20" s="72" t="str">
        <f>IF(AND(ISNUMBER($S20),COUNT($U$4:$U20)=AB$2),$S20,"")</f>
        <v/>
      </c>
      <c r="AC20" s="72" t="str">
        <f>IF(AND(ISNUMBER($S20),COUNT($U$4:$U20)=AC$2),$S20,"")</f>
        <v/>
      </c>
      <c r="AD20" s="72" t="str">
        <f>IF(AND(ISNUMBER($S20),COUNT($U$4:$U20)=AD$2),$S20,"")</f>
        <v/>
      </c>
      <c r="AE20" s="72" t="str">
        <f>IF(AND(ISNUMBER($S20),COUNT($U$4:$U20)=AE$2),$S20,"")</f>
        <v/>
      </c>
      <c r="AF20" s="72" t="str">
        <f>IF(AND(ISNUMBER($S20),COUNT($U$4:$U20)=AF$2),$S20,"")</f>
        <v/>
      </c>
      <c r="AG20" s="72" t="str">
        <f>IF(AND(ISNUMBER($S20),COUNT($U$4:$U20)=AG$2),$S20,"")</f>
        <v/>
      </c>
      <c r="AH20" s="72" t="str">
        <f>IF(AND(ISNUMBER($S20),COUNT($U$4:$U20)=AH$2),$S20,"")</f>
        <v/>
      </c>
      <c r="AI20" s="72" t="str">
        <f>IF(AND(ISNUMBER($S20),COUNT($U$4:$U20)=AI$2),$S20,"")</f>
        <v/>
      </c>
      <c r="AJ20" s="51" t="e">
        <f>IFERROR(IF(COUNT($U$4:$U20)&lt;&gt;AJ$2,NA(),SLOPE(X$4:X$26,$R$4:$R$26)*($R20-COUNTIF(BH$4:BH20,"Hold"))+INTERCEPT(X$4:X$26,$R$4:$R$26)),NA())</f>
        <v>#N/A</v>
      </c>
      <c r="AK20" s="51" t="e">
        <f>IFERROR(IF(COUNT($U$4:$U20)&lt;&gt;AK$2,NA(),SLOPE(Y$4:Y$26,$R$4:$R$26)*($R20-COUNTIF(BI$4:BI20,"Hold"))+INTERCEPT(Y$4:Y$26,$R$4:$R$26)),NA())</f>
        <v>#N/A</v>
      </c>
      <c r="AL20" s="51" t="e">
        <f>IFERROR(IF(COUNT($U$4:$U20)&lt;&gt;AL$2,NA(),SLOPE(Z$4:Z$26,$R$4:$R$26)*($R20-COUNTIF(BJ$4:BJ20,"Hold"))+INTERCEPT(Z$4:Z$26,$R$4:$R$26)),NA())</f>
        <v>#N/A</v>
      </c>
      <c r="AM20" s="51" t="e">
        <f>IFERROR(IF(COUNT($U$4:$U20)&lt;&gt;AM$2,NA(),SLOPE(AA$4:AA$26,$R$4:$R$26)*($R20-COUNTIF(BK$4:BK20,"Hold"))+INTERCEPT(AA$4:AA$26,$R$4:$R$26)),NA())</f>
        <v>#N/A</v>
      </c>
      <c r="AN20" s="51" t="e">
        <f>IFERROR(IF(COUNT($U$4:$U20)&lt;&gt;AN$2,NA(),SLOPE(AB$4:AB$26,$R$4:$R$26)*($R20-COUNTIF(BL$4:BL20,"Hold"))+INTERCEPT(AB$4:AB$26,$R$4:$R$26)),NA())</f>
        <v>#N/A</v>
      </c>
      <c r="AO20" s="51" t="e">
        <f>IFERROR(IF(COUNT($U$4:$U20)&lt;&gt;AO$2,NA(),SLOPE(AC$4:AC$26,$R$4:$R$26)*($R20-COUNTIF(BM$4:BM20,"Hold"))+INTERCEPT(AC$4:AC$26,$R$4:$R$26)),NA())</f>
        <v>#N/A</v>
      </c>
      <c r="AP20" s="51" t="e">
        <f>IFERROR(IF(COUNT($U$4:$U20)&lt;&gt;AP$2,NA(),SLOPE(AD$4:AD$26,$R$4:$R$26)*($R20-COUNTIF(BN$4:BN20,"Hold"))+INTERCEPT(AD$4:AD$26,$R$4:$R$26)),NA())</f>
        <v>#N/A</v>
      </c>
      <c r="AQ20" s="51" t="e">
        <f>IFERROR(IF(COUNT($U$4:$U20)&lt;&gt;AQ$2,NA(),SLOPE(AE$4:AE$26,$R$4:$R$26)*($R20-COUNTIF(BO$4:BO20,"Hold"))+INTERCEPT(AE$4:AE$26,$R$4:$R$26)),NA())</f>
        <v>#N/A</v>
      </c>
      <c r="AR20" s="51" t="e">
        <f>IFERROR(IF(COUNT($U$4:$U20)&lt;&gt;AR$2,NA(),SLOPE(AF$4:AF$26,$R$4:$R$26)*($R20-COUNTIF(BP$4:BP20,"Hold"))+INTERCEPT(AF$4:AF$26,$R$4:$R$26)),NA())</f>
        <v>#N/A</v>
      </c>
      <c r="AS20" s="51" t="e">
        <f>IFERROR(IF(COUNT($U$4:$U20)&lt;&gt;AS$2,NA(),SLOPE(AG$4:AG$26,$R$4:$R$26)*($R20-COUNTIF(BQ$4:BQ20,"Hold"))+INTERCEPT(AG$4:AG$26,$R$4:$R$26)),NA())</f>
        <v>#N/A</v>
      </c>
      <c r="AT20" s="51" t="e">
        <f>IFERROR(IF(COUNT($U$4:$U20)&lt;&gt;AT$2,NA(),SLOPE(AH$4:AH$26,$R$4:$R$26)*($R20-COUNTIF(BR$4:BR20,"Hold"))+INTERCEPT(AH$4:AH$26,$R$4:$R$26)),NA())</f>
        <v>#N/A</v>
      </c>
      <c r="AU20" s="51" t="e">
        <f>IFERROR(IF(COUNT($U$4:$U20)&lt;&gt;AU$2,NA(),SLOPE(AI$4:AI$26,$R$4:$R$26)*($R20-COUNTIF(BS$4:BS20,"Hold"))+INTERCEPT(AI$4:AI$26,$R$4:$R$26)),NA())</f>
        <v>#N/A</v>
      </c>
      <c r="AV20" s="57" t="e">
        <f>IF(AND(ISNUMBER($U20),COUNT($U$4:$U20)=AV$2),$G20,IF($H20="Hold",AV19,IF(COUNT($U$4:$U20)=AV$2,$V20+AV19,NA())))</f>
        <v>#N/A</v>
      </c>
      <c r="AW20" s="57" t="e">
        <f>IF(AND(ISNUMBER($U20),COUNT($U$4:$U20)=AW$2),$G20,IF($H20="Hold",AW19,IF(COUNT($U$4:$U20)=AW$2,$V20+AW19,NA())))</f>
        <v>#N/A</v>
      </c>
      <c r="AX20" s="57" t="e">
        <f>IF(AND(ISNUMBER($U20),COUNT($U$4:$U20)=AX$2),$G20,IF($H20="Hold",AX19,IF(COUNT($U$4:$U20)=AX$2,$V20+AX19,NA())))</f>
        <v>#N/A</v>
      </c>
      <c r="AY20" s="57" t="e">
        <f>IF(AND(ISNUMBER($U20),COUNT($U$4:$U20)=AY$2),$G20,IF($H20="Hold",AY19,IF(COUNT($U$4:$U20)=AY$2,$V20+AY19,NA())))</f>
        <v>#N/A</v>
      </c>
      <c r="AZ20" s="57" t="e">
        <f>IF(AND(ISNUMBER($U20),COUNT($U$4:$U20)=AZ$2),$G20,IF($H20="Hold",AZ19,IF(COUNT($U$4:$U20)=AZ$2,$V20+AZ19,NA())))</f>
        <v>#N/A</v>
      </c>
      <c r="BA20" s="57" t="e">
        <f>IF(AND(ISNUMBER($U20),COUNT($U$4:$U20)=BA$2),$G20,IF($H20="Hold",BA19,IF(COUNT($U$4:$U20)=BA$2,$V20+BA19,NA())))</f>
        <v>#N/A</v>
      </c>
      <c r="BB20" s="57" t="e">
        <f>IF(AND(ISNUMBER($U20),COUNT($U$4:$U20)=BB$2),$G20,IF($H20="Hold",BB19,IF(COUNT($U$4:$U20)=BB$2,$V20+BB19,NA())))</f>
        <v>#N/A</v>
      </c>
      <c r="BC20" s="57" t="e">
        <f>IF(AND(ISNUMBER($U20),COUNT($U$4:$U20)=BC$2),$G20,IF($H20="Hold",BC19,IF(COUNT($U$4:$U20)=BC$2,$V20+BC19,NA())))</f>
        <v>#N/A</v>
      </c>
      <c r="BD20" s="57" t="e">
        <f>IF(AND(ISNUMBER($U20),COUNT($U$4:$U20)=BD$2),$G20,IF($H20="Hold",BD19,IF(COUNT($U$4:$U20)=BD$2,$V20+BD19,NA())))</f>
        <v>#N/A</v>
      </c>
      <c r="BE20" s="57" t="e">
        <f>IF(AND(ISNUMBER($U20),COUNT($U$4:$U20)=BE$2),$G20,IF($H20="Hold",BE19,IF(COUNT($U$4:$U20)=BE$2,$V20+BE19,NA())))</f>
        <v>#N/A</v>
      </c>
      <c r="BF20" s="57" t="e">
        <f>IF(AND(ISNUMBER($U20),COUNT($U$4:$U20)=BF$2),$G20,IF($H20="Hold",BF19,IF(COUNT($U$4:$U20)=BF$2,$V20+BF19,NA())))</f>
        <v>#N/A</v>
      </c>
      <c r="BG20" s="57" t="e">
        <f>IF(AND(ISNUMBER($U20),COUNT($U$4:$U20)=BG$2),$G20,IF($H20="Hold",BG19,IF(COUNT($U$4:$U20)=BG$2,$V20+BG19,NA())))</f>
        <v>#N/A</v>
      </c>
      <c r="BH20" s="55" t="e">
        <f>IF(AND(COUNT($U$4:$U20)=BH$2,$H20="Hold"),"Hold",NA())</f>
        <v>#N/A</v>
      </c>
      <c r="BI20" s="55" t="e">
        <f>IF(AND(COUNT($U$4:$U20)=BI$2,$H20="Hold"),"Hold",NA())</f>
        <v>#N/A</v>
      </c>
      <c r="BJ20" s="55" t="e">
        <f>IF(AND(COUNT($U$4:$U20)=BJ$2,$H20="Hold"),"Hold",NA())</f>
        <v>#N/A</v>
      </c>
      <c r="BK20" s="55" t="e">
        <f>IF(AND(COUNT($U$4:$U20)=BK$2,$H20="Hold"),"Hold",NA())</f>
        <v>#N/A</v>
      </c>
      <c r="BL20" s="55" t="e">
        <f>IF(AND(COUNT($U$4:$U20)=BL$2,$H20="Hold"),"Hold",NA())</f>
        <v>#N/A</v>
      </c>
      <c r="BM20" s="55" t="e">
        <f>IF(AND(COUNT($U$4:$U20)=BM$2,$H20="Hold"),"Hold",NA())</f>
        <v>#N/A</v>
      </c>
      <c r="BN20" s="55" t="e">
        <f>IF(AND(COUNT($U$4:$U20)=BN$2,$H20="Hold"),"Hold",NA())</f>
        <v>#N/A</v>
      </c>
      <c r="BO20" s="55" t="e">
        <f>IF(AND(COUNT($U$4:$U20)=BO$2,$H20="Hold"),"Hold",NA())</f>
        <v>#N/A</v>
      </c>
      <c r="BP20" s="55" t="e">
        <f>IF(AND(COUNT($U$4:$U20)=BP$2,$H20="Hold"),"Hold",NA())</f>
        <v>#N/A</v>
      </c>
      <c r="BQ20" s="55" t="e">
        <f>IF(AND(COUNT($U$4:$U20)=BQ$2,$H20="Hold"),"Hold",NA())</f>
        <v>#N/A</v>
      </c>
      <c r="BR20" s="55" t="e">
        <f>IF(AND(COUNT($U$4:$U20)=BR$2,$H20="Hold"),"Hold",NA())</f>
        <v>#N/A</v>
      </c>
      <c r="BS20" s="55" t="e">
        <f>IF(AND(COUNT($U$4:$U20)=BS$2,$H20="Hold"),"Hold",NA())</f>
        <v>#N/A</v>
      </c>
    </row>
    <row r="21" spans="1:71" s="96" customFormat="1" ht="18.75" customHeight="1" x14ac:dyDescent="0.25">
      <c r="B21" s="23"/>
      <c r="C21" s="95"/>
      <c r="D21" s="9">
        <f t="shared" si="2"/>
        <v>34</v>
      </c>
      <c r="E21" s="10">
        <f t="shared" si="3"/>
        <v>42828</v>
      </c>
      <c r="F21" s="5" t="str">
        <f>IFERROR(IF(COUNT(G$4:G21)=0,"",IF(H21="Hold",F20,IF(ISNUMBER(U21),G21,F20+V21))),"")</f>
        <v/>
      </c>
      <c r="G21" s="13"/>
      <c r="H21" s="27"/>
      <c r="I21" s="17"/>
      <c r="J21" s="93"/>
      <c r="K21" s="34"/>
      <c r="L21" s="25" t="s">
        <v>67</v>
      </c>
      <c r="M21" s="133" t="s">
        <v>79</v>
      </c>
      <c r="N21" s="97">
        <v>6.6</v>
      </c>
      <c r="O21" s="75"/>
      <c r="P21" s="37"/>
      <c r="R21" s="46">
        <v>18</v>
      </c>
      <c r="S21" s="47" t="e">
        <f t="shared" si="0"/>
        <v>#N/A</v>
      </c>
      <c r="T21" s="47"/>
      <c r="U21" s="52" t="str">
        <f>IF(H21="30 Mins",$N$19,IF(H21="45 Mins",$N$20,IF(H21="60 Mins",$N$21,IF(H21="Alt 1",$N$22,IF(H21="Alt 2",$N$23,IF(H21="Alt 3",$N$24,IF(H21="Alt 4",$N$25,IF(H21="Alt 5",#REF!,IF(H21="Change",V20,"")))))))))</f>
        <v/>
      </c>
      <c r="V21" s="53" t="e">
        <f>IF(COUNT(U$4:U21)=0,NA(),IF(ISNUMBER(U21),U21,V20))</f>
        <v>#N/A</v>
      </c>
      <c r="W21" s="48" t="e">
        <f t="shared" si="1"/>
        <v>#N/A</v>
      </c>
      <c r="X21" s="72" t="str">
        <f>IF(AND(ISNUMBER($S21),COUNT($U$4:$U21)=X$2),$S21,"")</f>
        <v/>
      </c>
      <c r="Y21" s="72" t="str">
        <f>IF(AND(ISNUMBER($S21),COUNT($U$4:$U21)=Y$2),$S21,"")</f>
        <v/>
      </c>
      <c r="Z21" s="72" t="str">
        <f>IF(AND(ISNUMBER($S21),COUNT($U$4:$U21)=Z$2),$S21,"")</f>
        <v/>
      </c>
      <c r="AA21" s="72" t="str">
        <f>IF(AND(ISNUMBER($S21),COUNT($U$4:$U21)=AA$2),$S21,"")</f>
        <v/>
      </c>
      <c r="AB21" s="72" t="str">
        <f>IF(AND(ISNUMBER($S21),COUNT($U$4:$U21)=AB$2),$S21,"")</f>
        <v/>
      </c>
      <c r="AC21" s="72" t="str">
        <f>IF(AND(ISNUMBER($S21),COUNT($U$4:$U21)=AC$2),$S21,"")</f>
        <v/>
      </c>
      <c r="AD21" s="72" t="str">
        <f>IF(AND(ISNUMBER($S21),COUNT($U$4:$U21)=AD$2),$S21,"")</f>
        <v/>
      </c>
      <c r="AE21" s="72" t="str">
        <f>IF(AND(ISNUMBER($S21),COUNT($U$4:$U21)=AE$2),$S21,"")</f>
        <v/>
      </c>
      <c r="AF21" s="72" t="str">
        <f>IF(AND(ISNUMBER($S21),COUNT($U$4:$U21)=AF$2),$S21,"")</f>
        <v/>
      </c>
      <c r="AG21" s="72" t="str">
        <f>IF(AND(ISNUMBER($S21),COUNT($U$4:$U21)=AG$2),$S21,"")</f>
        <v/>
      </c>
      <c r="AH21" s="72" t="str">
        <f>IF(AND(ISNUMBER($S21),COUNT($U$4:$U21)=AH$2),$S21,"")</f>
        <v/>
      </c>
      <c r="AI21" s="72" t="str">
        <f>IF(AND(ISNUMBER($S21),COUNT($U$4:$U21)=AI$2),$S21,"")</f>
        <v/>
      </c>
      <c r="AJ21" s="51" t="e">
        <f>IFERROR(IF(COUNT($U$4:$U21)&lt;&gt;AJ$2,NA(),SLOPE(X$4:X$26,$R$4:$R$26)*($R21-COUNTIF(BH$4:BH21,"Hold"))+INTERCEPT(X$4:X$26,$R$4:$R$26)),NA())</f>
        <v>#N/A</v>
      </c>
      <c r="AK21" s="51" t="e">
        <f>IFERROR(IF(COUNT($U$4:$U21)&lt;&gt;AK$2,NA(),SLOPE(Y$4:Y$26,$R$4:$R$26)*($R21-COUNTIF(BI$4:BI21,"Hold"))+INTERCEPT(Y$4:Y$26,$R$4:$R$26)),NA())</f>
        <v>#N/A</v>
      </c>
      <c r="AL21" s="51" t="e">
        <f>IFERROR(IF(COUNT($U$4:$U21)&lt;&gt;AL$2,NA(),SLOPE(Z$4:Z$26,$R$4:$R$26)*($R21-COUNTIF(BJ$4:BJ21,"Hold"))+INTERCEPT(Z$4:Z$26,$R$4:$R$26)),NA())</f>
        <v>#N/A</v>
      </c>
      <c r="AM21" s="51" t="e">
        <f>IFERROR(IF(COUNT($U$4:$U21)&lt;&gt;AM$2,NA(),SLOPE(AA$4:AA$26,$R$4:$R$26)*($R21-COUNTIF(BK$4:BK21,"Hold"))+INTERCEPT(AA$4:AA$26,$R$4:$R$26)),NA())</f>
        <v>#N/A</v>
      </c>
      <c r="AN21" s="51" t="e">
        <f>IFERROR(IF(COUNT($U$4:$U21)&lt;&gt;AN$2,NA(),SLOPE(AB$4:AB$26,$R$4:$R$26)*($R21-COUNTIF(BL$4:BL21,"Hold"))+INTERCEPT(AB$4:AB$26,$R$4:$R$26)),NA())</f>
        <v>#N/A</v>
      </c>
      <c r="AO21" s="51" t="e">
        <f>IFERROR(IF(COUNT($U$4:$U21)&lt;&gt;AO$2,NA(),SLOPE(AC$4:AC$26,$R$4:$R$26)*($R21-COUNTIF(BM$4:BM21,"Hold"))+INTERCEPT(AC$4:AC$26,$R$4:$R$26)),NA())</f>
        <v>#N/A</v>
      </c>
      <c r="AP21" s="51" t="e">
        <f>IFERROR(IF(COUNT($U$4:$U21)&lt;&gt;AP$2,NA(),SLOPE(AD$4:AD$26,$R$4:$R$26)*($R21-COUNTIF(BN$4:BN21,"Hold"))+INTERCEPT(AD$4:AD$26,$R$4:$R$26)),NA())</f>
        <v>#N/A</v>
      </c>
      <c r="AQ21" s="51" t="e">
        <f>IFERROR(IF(COUNT($U$4:$U21)&lt;&gt;AQ$2,NA(),SLOPE(AE$4:AE$26,$R$4:$R$26)*($R21-COUNTIF(BO$4:BO21,"Hold"))+INTERCEPT(AE$4:AE$26,$R$4:$R$26)),NA())</f>
        <v>#N/A</v>
      </c>
      <c r="AR21" s="51" t="e">
        <f>IFERROR(IF(COUNT($U$4:$U21)&lt;&gt;AR$2,NA(),SLOPE(AF$4:AF$26,$R$4:$R$26)*($R21-COUNTIF(BP$4:BP21,"Hold"))+INTERCEPT(AF$4:AF$26,$R$4:$R$26)),NA())</f>
        <v>#N/A</v>
      </c>
      <c r="AS21" s="51" t="e">
        <f>IFERROR(IF(COUNT($U$4:$U21)&lt;&gt;AS$2,NA(),SLOPE(AG$4:AG$26,$R$4:$R$26)*($R21-COUNTIF(BQ$4:BQ21,"Hold"))+INTERCEPT(AG$4:AG$26,$R$4:$R$26)),NA())</f>
        <v>#N/A</v>
      </c>
      <c r="AT21" s="51" t="e">
        <f>IFERROR(IF(COUNT($U$4:$U21)&lt;&gt;AT$2,NA(),SLOPE(AH$4:AH$26,$R$4:$R$26)*($R21-COUNTIF(BR$4:BR21,"Hold"))+INTERCEPT(AH$4:AH$26,$R$4:$R$26)),NA())</f>
        <v>#N/A</v>
      </c>
      <c r="AU21" s="51" t="e">
        <f>IFERROR(IF(COUNT($U$4:$U21)&lt;&gt;AU$2,NA(),SLOPE(AI$4:AI$26,$R$4:$R$26)*($R21-COUNTIF(BS$4:BS21,"Hold"))+INTERCEPT(AI$4:AI$26,$R$4:$R$26)),NA())</f>
        <v>#N/A</v>
      </c>
      <c r="AV21" s="57" t="e">
        <f>IF(AND(ISNUMBER($U21),COUNT($U$4:$U21)=AV$2),$G21,IF($H21="Hold",AV20,IF(COUNT($U$4:$U21)=AV$2,$V21+AV20,NA())))</f>
        <v>#N/A</v>
      </c>
      <c r="AW21" s="57" t="e">
        <f>IF(AND(ISNUMBER($U21),COUNT($U$4:$U21)=AW$2),$G21,IF($H21="Hold",AW20,IF(COUNT($U$4:$U21)=AW$2,$V21+AW20,NA())))</f>
        <v>#N/A</v>
      </c>
      <c r="AX21" s="57" t="e">
        <f>IF(AND(ISNUMBER($U21),COUNT($U$4:$U21)=AX$2),$G21,IF($H21="Hold",AX20,IF(COUNT($U$4:$U21)=AX$2,$V21+AX20,NA())))</f>
        <v>#N/A</v>
      </c>
      <c r="AY21" s="57" t="e">
        <f>IF(AND(ISNUMBER($U21),COUNT($U$4:$U21)=AY$2),$G21,IF($H21="Hold",AY20,IF(COUNT($U$4:$U21)=AY$2,$V21+AY20,NA())))</f>
        <v>#N/A</v>
      </c>
      <c r="AZ21" s="57" t="e">
        <f>IF(AND(ISNUMBER($U21),COUNT($U$4:$U21)=AZ$2),$G21,IF($H21="Hold",AZ20,IF(COUNT($U$4:$U21)=AZ$2,$V21+AZ20,NA())))</f>
        <v>#N/A</v>
      </c>
      <c r="BA21" s="57" t="e">
        <f>IF(AND(ISNUMBER($U21),COUNT($U$4:$U21)=BA$2),$G21,IF($H21="Hold",BA20,IF(COUNT($U$4:$U21)=BA$2,$V21+BA20,NA())))</f>
        <v>#N/A</v>
      </c>
      <c r="BB21" s="57" t="e">
        <f>IF(AND(ISNUMBER($U21),COUNT($U$4:$U21)=BB$2),$G21,IF($H21="Hold",BB20,IF(COUNT($U$4:$U21)=BB$2,$V21+BB20,NA())))</f>
        <v>#N/A</v>
      </c>
      <c r="BC21" s="57" t="e">
        <f>IF(AND(ISNUMBER($U21),COUNT($U$4:$U21)=BC$2),$G21,IF($H21="Hold",BC20,IF(COUNT($U$4:$U21)=BC$2,$V21+BC20,NA())))</f>
        <v>#N/A</v>
      </c>
      <c r="BD21" s="57" t="e">
        <f>IF(AND(ISNUMBER($U21),COUNT($U$4:$U21)=BD$2),$G21,IF($H21="Hold",BD20,IF(COUNT($U$4:$U21)=BD$2,$V21+BD20,NA())))</f>
        <v>#N/A</v>
      </c>
      <c r="BE21" s="57" t="e">
        <f>IF(AND(ISNUMBER($U21),COUNT($U$4:$U21)=BE$2),$G21,IF($H21="Hold",BE20,IF(COUNT($U$4:$U21)=BE$2,$V21+BE20,NA())))</f>
        <v>#N/A</v>
      </c>
      <c r="BF21" s="57" t="e">
        <f>IF(AND(ISNUMBER($U21),COUNT($U$4:$U21)=BF$2),$G21,IF($H21="Hold",BF20,IF(COUNT($U$4:$U21)=BF$2,$V21+BF20,NA())))</f>
        <v>#N/A</v>
      </c>
      <c r="BG21" s="57" t="e">
        <f>IF(AND(ISNUMBER($U21),COUNT($U$4:$U21)=BG$2),$G21,IF($H21="Hold",BG20,IF(COUNT($U$4:$U21)=BG$2,$V21+BG20,NA())))</f>
        <v>#N/A</v>
      </c>
      <c r="BH21" s="55" t="e">
        <f>IF(AND(COUNT($U$4:$U21)=BH$2,$H21="Hold"),"Hold",NA())</f>
        <v>#N/A</v>
      </c>
      <c r="BI21" s="55" t="e">
        <f>IF(AND(COUNT($U$4:$U21)=BI$2,$H21="Hold"),"Hold",NA())</f>
        <v>#N/A</v>
      </c>
      <c r="BJ21" s="55" t="e">
        <f>IF(AND(COUNT($U$4:$U21)=BJ$2,$H21="Hold"),"Hold",NA())</f>
        <v>#N/A</v>
      </c>
      <c r="BK21" s="55" t="e">
        <f>IF(AND(COUNT($U$4:$U21)=BK$2,$H21="Hold"),"Hold",NA())</f>
        <v>#N/A</v>
      </c>
      <c r="BL21" s="55" t="e">
        <f>IF(AND(COUNT($U$4:$U21)=BL$2,$H21="Hold"),"Hold",NA())</f>
        <v>#N/A</v>
      </c>
      <c r="BM21" s="55" t="e">
        <f>IF(AND(COUNT($U$4:$U21)=BM$2,$H21="Hold"),"Hold",NA())</f>
        <v>#N/A</v>
      </c>
      <c r="BN21" s="55" t="e">
        <f>IF(AND(COUNT($U$4:$U21)=BN$2,$H21="Hold"),"Hold",NA())</f>
        <v>#N/A</v>
      </c>
      <c r="BO21" s="55" t="e">
        <f>IF(AND(COUNT($U$4:$U21)=BO$2,$H21="Hold"),"Hold",NA())</f>
        <v>#N/A</v>
      </c>
      <c r="BP21" s="55" t="e">
        <f>IF(AND(COUNT($U$4:$U21)=BP$2,$H21="Hold"),"Hold",NA())</f>
        <v>#N/A</v>
      </c>
      <c r="BQ21" s="55" t="e">
        <f>IF(AND(COUNT($U$4:$U21)=BQ$2,$H21="Hold"),"Hold",NA())</f>
        <v>#N/A</v>
      </c>
      <c r="BR21" s="55" t="e">
        <f>IF(AND(COUNT($U$4:$U21)=BR$2,$H21="Hold"),"Hold",NA())</f>
        <v>#N/A</v>
      </c>
      <c r="BS21" s="55" t="e">
        <f>IF(AND(COUNT($U$4:$U21)=BS$2,$H21="Hold"),"Hold",NA())</f>
        <v>#N/A</v>
      </c>
    </row>
    <row r="22" spans="1:71" s="96" customFormat="1" ht="18.75" customHeight="1" thickBot="1" x14ac:dyDescent="0.3">
      <c r="B22" s="23"/>
      <c r="C22" s="95"/>
      <c r="D22" s="9">
        <f t="shared" si="2"/>
        <v>36</v>
      </c>
      <c r="E22" s="10">
        <f t="shared" si="3"/>
        <v>42842</v>
      </c>
      <c r="F22" s="5" t="str">
        <f>IFERROR(IF(COUNT(G$4:G22)=0,"",IF(H22="Hold",F21,IF(ISNUMBER(U22),G22,F21+V22))),"")</f>
        <v/>
      </c>
      <c r="G22" s="13"/>
      <c r="H22" s="27"/>
      <c r="I22" s="17"/>
      <c r="J22" s="93"/>
      <c r="K22" s="34"/>
      <c r="L22" s="123" t="s">
        <v>80</v>
      </c>
      <c r="M22" s="128" t="s">
        <v>79</v>
      </c>
      <c r="N22" s="77"/>
      <c r="O22" s="153" t="str">
        <f>IF(AND(COUNTIF($H$4:$H$26,"Alt 1")&gt;0,ISBLANK(N22)),"← RoI* Needed","")</f>
        <v/>
      </c>
      <c r="P22" s="154"/>
      <c r="R22" s="46">
        <v>19</v>
      </c>
      <c r="S22" s="47" t="e">
        <f t="shared" si="0"/>
        <v>#N/A</v>
      </c>
      <c r="T22" s="47"/>
      <c r="U22" s="52" t="str">
        <f>IF(H22="30 Mins",$N$19,IF(H22="45 Mins",$N$20,IF(H22="60 Mins",$N$21,IF(H22="Alt 1",$N$22,IF(H22="Alt 2",$N$23,IF(H22="Alt 3",$N$24,IF(H22="Alt 4",$N$25,IF(H22="Alt 5",#REF!,IF(H22="Change",V21,"")))))))))</f>
        <v/>
      </c>
      <c r="V22" s="53" t="e">
        <f>IF(COUNT(U$4:U22)=0,NA(),IF(ISNUMBER(U22),U22,V21))</f>
        <v>#N/A</v>
      </c>
      <c r="W22" s="48" t="e">
        <f t="shared" si="1"/>
        <v>#N/A</v>
      </c>
      <c r="X22" s="72" t="str">
        <f>IF(AND(ISNUMBER($S22),COUNT($U$4:$U22)=X$2),$S22,"")</f>
        <v/>
      </c>
      <c r="Y22" s="72" t="str">
        <f>IF(AND(ISNUMBER($S22),COUNT($U$4:$U22)=Y$2),$S22,"")</f>
        <v/>
      </c>
      <c r="Z22" s="72" t="str">
        <f>IF(AND(ISNUMBER($S22),COUNT($U$4:$U22)=Z$2),$S22,"")</f>
        <v/>
      </c>
      <c r="AA22" s="72" t="str">
        <f>IF(AND(ISNUMBER($S22),COUNT($U$4:$U22)=AA$2),$S22,"")</f>
        <v/>
      </c>
      <c r="AB22" s="72" t="str">
        <f>IF(AND(ISNUMBER($S22),COUNT($U$4:$U22)=AB$2),$S22,"")</f>
        <v/>
      </c>
      <c r="AC22" s="72" t="str">
        <f>IF(AND(ISNUMBER($S22),COUNT($U$4:$U22)=AC$2),$S22,"")</f>
        <v/>
      </c>
      <c r="AD22" s="72" t="str">
        <f>IF(AND(ISNUMBER($S22),COUNT($U$4:$U22)=AD$2),$S22,"")</f>
        <v/>
      </c>
      <c r="AE22" s="72" t="str">
        <f>IF(AND(ISNUMBER($S22),COUNT($U$4:$U22)=AE$2),$S22,"")</f>
        <v/>
      </c>
      <c r="AF22" s="72" t="str">
        <f>IF(AND(ISNUMBER($S22),COUNT($U$4:$U22)=AF$2),$S22,"")</f>
        <v/>
      </c>
      <c r="AG22" s="72" t="str">
        <f>IF(AND(ISNUMBER($S22),COUNT($U$4:$U22)=AG$2),$S22,"")</f>
        <v/>
      </c>
      <c r="AH22" s="72" t="str">
        <f>IF(AND(ISNUMBER($S22),COUNT($U$4:$U22)=AH$2),$S22,"")</f>
        <v/>
      </c>
      <c r="AI22" s="72" t="str">
        <f>IF(AND(ISNUMBER($S22),COUNT($U$4:$U22)=AI$2),$S22,"")</f>
        <v/>
      </c>
      <c r="AJ22" s="51" t="e">
        <f>IFERROR(IF(COUNT($U$4:$U22)&lt;&gt;AJ$2,NA(),SLOPE(X$4:X$26,$R$4:$R$26)*($R22-COUNTIF(BH$4:BH22,"Hold"))+INTERCEPT(X$4:X$26,$R$4:$R$26)),NA())</f>
        <v>#N/A</v>
      </c>
      <c r="AK22" s="51" t="e">
        <f>IFERROR(IF(COUNT($U$4:$U22)&lt;&gt;AK$2,NA(),SLOPE(Y$4:Y$26,$R$4:$R$26)*($R22-COUNTIF(BI$4:BI22,"Hold"))+INTERCEPT(Y$4:Y$26,$R$4:$R$26)),NA())</f>
        <v>#N/A</v>
      </c>
      <c r="AL22" s="51" t="e">
        <f>IFERROR(IF(COUNT($U$4:$U22)&lt;&gt;AL$2,NA(),SLOPE(Z$4:Z$26,$R$4:$R$26)*($R22-COUNTIF(BJ$4:BJ22,"Hold"))+INTERCEPT(Z$4:Z$26,$R$4:$R$26)),NA())</f>
        <v>#N/A</v>
      </c>
      <c r="AM22" s="51" t="e">
        <f>IFERROR(IF(COUNT($U$4:$U22)&lt;&gt;AM$2,NA(),SLOPE(AA$4:AA$26,$R$4:$R$26)*($R22-COUNTIF(BK$4:BK22,"Hold"))+INTERCEPT(AA$4:AA$26,$R$4:$R$26)),NA())</f>
        <v>#N/A</v>
      </c>
      <c r="AN22" s="51" t="e">
        <f>IFERROR(IF(COUNT($U$4:$U22)&lt;&gt;AN$2,NA(),SLOPE(AB$4:AB$26,$R$4:$R$26)*($R22-COUNTIF(BL$4:BL22,"Hold"))+INTERCEPT(AB$4:AB$26,$R$4:$R$26)),NA())</f>
        <v>#N/A</v>
      </c>
      <c r="AO22" s="51" t="e">
        <f>IFERROR(IF(COUNT($U$4:$U22)&lt;&gt;AO$2,NA(),SLOPE(AC$4:AC$26,$R$4:$R$26)*($R22-COUNTIF(BM$4:BM22,"Hold"))+INTERCEPT(AC$4:AC$26,$R$4:$R$26)),NA())</f>
        <v>#N/A</v>
      </c>
      <c r="AP22" s="51" t="e">
        <f>IFERROR(IF(COUNT($U$4:$U22)&lt;&gt;AP$2,NA(),SLOPE(AD$4:AD$26,$R$4:$R$26)*($R22-COUNTIF(BN$4:BN22,"Hold"))+INTERCEPT(AD$4:AD$26,$R$4:$R$26)),NA())</f>
        <v>#N/A</v>
      </c>
      <c r="AQ22" s="51" t="e">
        <f>IFERROR(IF(COUNT($U$4:$U22)&lt;&gt;AQ$2,NA(),SLOPE(AE$4:AE$26,$R$4:$R$26)*($R22-COUNTIF(BO$4:BO22,"Hold"))+INTERCEPT(AE$4:AE$26,$R$4:$R$26)),NA())</f>
        <v>#N/A</v>
      </c>
      <c r="AR22" s="51" t="e">
        <f>IFERROR(IF(COUNT($U$4:$U22)&lt;&gt;AR$2,NA(),SLOPE(AF$4:AF$26,$R$4:$R$26)*($R22-COUNTIF(BP$4:BP22,"Hold"))+INTERCEPT(AF$4:AF$26,$R$4:$R$26)),NA())</f>
        <v>#N/A</v>
      </c>
      <c r="AS22" s="51" t="e">
        <f>IFERROR(IF(COUNT($U$4:$U22)&lt;&gt;AS$2,NA(),SLOPE(AG$4:AG$26,$R$4:$R$26)*($R22-COUNTIF(BQ$4:BQ22,"Hold"))+INTERCEPT(AG$4:AG$26,$R$4:$R$26)),NA())</f>
        <v>#N/A</v>
      </c>
      <c r="AT22" s="51" t="e">
        <f>IFERROR(IF(COUNT($U$4:$U22)&lt;&gt;AT$2,NA(),SLOPE(AH$4:AH$26,$R$4:$R$26)*($R22-COUNTIF(BR$4:BR22,"Hold"))+INTERCEPT(AH$4:AH$26,$R$4:$R$26)),NA())</f>
        <v>#N/A</v>
      </c>
      <c r="AU22" s="51" t="e">
        <f>IFERROR(IF(COUNT($U$4:$U22)&lt;&gt;AU$2,NA(),SLOPE(AI$4:AI$26,$R$4:$R$26)*($R22-COUNTIF(BS$4:BS22,"Hold"))+INTERCEPT(AI$4:AI$26,$R$4:$R$26)),NA())</f>
        <v>#N/A</v>
      </c>
      <c r="AV22" s="57" t="e">
        <f>IF(AND(ISNUMBER($U22),COUNT($U$4:$U22)=AV$2),$G22,IF($H22="Hold",AV21,IF(COUNT($U$4:$U22)=AV$2,$V22+AV21,NA())))</f>
        <v>#N/A</v>
      </c>
      <c r="AW22" s="57" t="e">
        <f>IF(AND(ISNUMBER($U22),COUNT($U$4:$U22)=AW$2),$G22,IF($H22="Hold",AW21,IF(COUNT($U$4:$U22)=AW$2,$V22+AW21,NA())))</f>
        <v>#N/A</v>
      </c>
      <c r="AX22" s="57" t="e">
        <f>IF(AND(ISNUMBER($U22),COUNT($U$4:$U22)=AX$2),$G22,IF($H22="Hold",AX21,IF(COUNT($U$4:$U22)=AX$2,$V22+AX21,NA())))</f>
        <v>#N/A</v>
      </c>
      <c r="AY22" s="57" t="e">
        <f>IF(AND(ISNUMBER($U22),COUNT($U$4:$U22)=AY$2),$G22,IF($H22="Hold",AY21,IF(COUNT($U$4:$U22)=AY$2,$V22+AY21,NA())))</f>
        <v>#N/A</v>
      </c>
      <c r="AZ22" s="57" t="e">
        <f>IF(AND(ISNUMBER($U22),COUNT($U$4:$U22)=AZ$2),$G22,IF($H22="Hold",AZ21,IF(COUNT($U$4:$U22)=AZ$2,$V22+AZ21,NA())))</f>
        <v>#N/A</v>
      </c>
      <c r="BA22" s="57" t="e">
        <f>IF(AND(ISNUMBER($U22),COUNT($U$4:$U22)=BA$2),$G22,IF($H22="Hold",BA21,IF(COUNT($U$4:$U22)=BA$2,$V22+BA21,NA())))</f>
        <v>#N/A</v>
      </c>
      <c r="BB22" s="57" t="e">
        <f>IF(AND(ISNUMBER($U22),COUNT($U$4:$U22)=BB$2),$G22,IF($H22="Hold",BB21,IF(COUNT($U$4:$U22)=BB$2,$V22+BB21,NA())))</f>
        <v>#N/A</v>
      </c>
      <c r="BC22" s="57" t="e">
        <f>IF(AND(ISNUMBER($U22),COUNT($U$4:$U22)=BC$2),$G22,IF($H22="Hold",BC21,IF(COUNT($U$4:$U22)=BC$2,$V22+BC21,NA())))</f>
        <v>#N/A</v>
      </c>
      <c r="BD22" s="57" t="e">
        <f>IF(AND(ISNUMBER($U22),COUNT($U$4:$U22)=BD$2),$G22,IF($H22="Hold",BD21,IF(COUNT($U$4:$U22)=BD$2,$V22+BD21,NA())))</f>
        <v>#N/A</v>
      </c>
      <c r="BE22" s="57" t="e">
        <f>IF(AND(ISNUMBER($U22),COUNT($U$4:$U22)=BE$2),$G22,IF($H22="Hold",BE21,IF(COUNT($U$4:$U22)=BE$2,$V22+BE21,NA())))</f>
        <v>#N/A</v>
      </c>
      <c r="BF22" s="57" t="e">
        <f>IF(AND(ISNUMBER($U22),COUNT($U$4:$U22)=BF$2),$G22,IF($H22="Hold",BF21,IF(COUNT($U$4:$U22)=BF$2,$V22+BF21,NA())))</f>
        <v>#N/A</v>
      </c>
      <c r="BG22" s="57" t="e">
        <f>IF(AND(ISNUMBER($U22),COUNT($U$4:$U22)=BG$2),$G22,IF($H22="Hold",BG21,IF(COUNT($U$4:$U22)=BG$2,$V22+BG21,NA())))</f>
        <v>#N/A</v>
      </c>
      <c r="BH22" s="55" t="e">
        <f>IF(AND(COUNT($U$4:$U22)=BH$2,$H22="Hold"),"Hold",NA())</f>
        <v>#N/A</v>
      </c>
      <c r="BI22" s="55" t="e">
        <f>IF(AND(COUNT($U$4:$U22)=BI$2,$H22="Hold"),"Hold",NA())</f>
        <v>#N/A</v>
      </c>
      <c r="BJ22" s="55" t="e">
        <f>IF(AND(COUNT($U$4:$U22)=BJ$2,$H22="Hold"),"Hold",NA())</f>
        <v>#N/A</v>
      </c>
      <c r="BK22" s="55" t="e">
        <f>IF(AND(COUNT($U$4:$U22)=BK$2,$H22="Hold"),"Hold",NA())</f>
        <v>#N/A</v>
      </c>
      <c r="BL22" s="55" t="e">
        <f>IF(AND(COUNT($U$4:$U22)=BL$2,$H22="Hold"),"Hold",NA())</f>
        <v>#N/A</v>
      </c>
      <c r="BM22" s="55" t="e">
        <f>IF(AND(COUNT($U$4:$U22)=BM$2,$H22="Hold"),"Hold",NA())</f>
        <v>#N/A</v>
      </c>
      <c r="BN22" s="55" t="e">
        <f>IF(AND(COUNT($U$4:$U22)=BN$2,$H22="Hold"),"Hold",NA())</f>
        <v>#N/A</v>
      </c>
      <c r="BO22" s="55" t="e">
        <f>IF(AND(COUNT($U$4:$U22)=BO$2,$H22="Hold"),"Hold",NA())</f>
        <v>#N/A</v>
      </c>
      <c r="BP22" s="55" t="e">
        <f>IF(AND(COUNT($U$4:$U22)=BP$2,$H22="Hold"),"Hold",NA())</f>
        <v>#N/A</v>
      </c>
      <c r="BQ22" s="55" t="e">
        <f>IF(AND(COUNT($U$4:$U22)=BQ$2,$H22="Hold"),"Hold",NA())</f>
        <v>#N/A</v>
      </c>
      <c r="BR22" s="55" t="e">
        <f>IF(AND(COUNT($U$4:$U22)=BR$2,$H22="Hold"),"Hold",NA())</f>
        <v>#N/A</v>
      </c>
      <c r="BS22" s="55" t="e">
        <f>IF(AND(COUNT($U$4:$U22)=BS$2,$H22="Hold"),"Hold",NA())</f>
        <v>#N/A</v>
      </c>
    </row>
    <row r="23" spans="1:71" s="96" customFormat="1" ht="18.75" customHeight="1" thickTop="1" x14ac:dyDescent="0.25">
      <c r="B23" s="23"/>
      <c r="C23" s="95"/>
      <c r="D23" s="9">
        <f t="shared" si="2"/>
        <v>38</v>
      </c>
      <c r="E23" s="10">
        <f t="shared" si="3"/>
        <v>42856</v>
      </c>
      <c r="F23" s="5" t="str">
        <f>IFERROR(IF(COUNT(G$4:G23)=0,"",IF(H23="Hold",F22,IF(ISNUMBER(U23),G23,F22+V23))),"")</f>
        <v/>
      </c>
      <c r="G23" s="13"/>
      <c r="H23" s="27"/>
      <c r="I23" s="17"/>
      <c r="J23" s="93"/>
      <c r="K23" s="34"/>
      <c r="L23" s="123" t="s">
        <v>81</v>
      </c>
      <c r="M23" s="128" t="s">
        <v>79</v>
      </c>
      <c r="N23" s="78"/>
      <c r="O23" s="153" t="str">
        <f>IF(AND(COUNTIF($H$4:$H$26,"Alt 2")&gt;0,ISBLANK(N23)),"← RoI* Needed","")</f>
        <v/>
      </c>
      <c r="P23" s="154"/>
      <c r="R23" s="46">
        <v>20</v>
      </c>
      <c r="S23" s="47" t="e">
        <f t="shared" si="0"/>
        <v>#N/A</v>
      </c>
      <c r="T23" s="47"/>
      <c r="U23" s="52" t="str">
        <f>IF(H23="30 Mins",$N$19,IF(H23="45 Mins",$N$20,IF(H23="60 Mins",$N$21,IF(H23="Alt 1",$N$22,IF(H23="Alt 2",$N$23,IF(H23="Alt 3",$N$24,IF(H23="Alt 4",$N$25,IF(H23="Alt 5",#REF!,IF(H23="Change",V22,"")))))))))</f>
        <v/>
      </c>
      <c r="V23" s="53" t="e">
        <f>IF(COUNT(U$4:U23)=0,NA(),IF(ISNUMBER(U23),U23,V22))</f>
        <v>#N/A</v>
      </c>
      <c r="W23" s="48" t="e">
        <f t="shared" si="1"/>
        <v>#N/A</v>
      </c>
      <c r="X23" s="72" t="str">
        <f>IF(AND(ISNUMBER($S23),COUNT($U$4:$U23)=X$2),$S23,"")</f>
        <v/>
      </c>
      <c r="Y23" s="72" t="str">
        <f>IF(AND(ISNUMBER($S23),COUNT($U$4:$U23)=Y$2),$S23,"")</f>
        <v/>
      </c>
      <c r="Z23" s="72" t="str">
        <f>IF(AND(ISNUMBER($S23),COUNT($U$4:$U23)=Z$2),$S23,"")</f>
        <v/>
      </c>
      <c r="AA23" s="72" t="str">
        <f>IF(AND(ISNUMBER($S23),COUNT($U$4:$U23)=AA$2),$S23,"")</f>
        <v/>
      </c>
      <c r="AB23" s="72" t="str">
        <f>IF(AND(ISNUMBER($S23),COUNT($U$4:$U23)=AB$2),$S23,"")</f>
        <v/>
      </c>
      <c r="AC23" s="72" t="str">
        <f>IF(AND(ISNUMBER($S23),COUNT($U$4:$U23)=AC$2),$S23,"")</f>
        <v/>
      </c>
      <c r="AD23" s="72" t="str">
        <f>IF(AND(ISNUMBER($S23),COUNT($U$4:$U23)=AD$2),$S23,"")</f>
        <v/>
      </c>
      <c r="AE23" s="72" t="str">
        <f>IF(AND(ISNUMBER($S23),COUNT($U$4:$U23)=AE$2),$S23,"")</f>
        <v/>
      </c>
      <c r="AF23" s="72" t="str">
        <f>IF(AND(ISNUMBER($S23),COUNT($U$4:$U23)=AF$2),$S23,"")</f>
        <v/>
      </c>
      <c r="AG23" s="72" t="str">
        <f>IF(AND(ISNUMBER($S23),COUNT($U$4:$U23)=AG$2),$S23,"")</f>
        <v/>
      </c>
      <c r="AH23" s="72" t="str">
        <f>IF(AND(ISNUMBER($S23),COUNT($U$4:$U23)=AH$2),$S23,"")</f>
        <v/>
      </c>
      <c r="AI23" s="72" t="str">
        <f>IF(AND(ISNUMBER($S23),COUNT($U$4:$U23)=AI$2),$S23,"")</f>
        <v/>
      </c>
      <c r="AJ23" s="51" t="e">
        <f>IFERROR(IF(COUNT($U$4:$U23)&lt;&gt;AJ$2,NA(),SLOPE(X$4:X$26,$R$4:$R$26)*($R23-COUNTIF(BH$4:BH23,"Hold"))+INTERCEPT(X$4:X$26,$R$4:$R$26)),NA())</f>
        <v>#N/A</v>
      </c>
      <c r="AK23" s="51" t="e">
        <f>IFERROR(IF(COUNT($U$4:$U23)&lt;&gt;AK$2,NA(),SLOPE(Y$4:Y$26,$R$4:$R$26)*($R23-COUNTIF(BI$4:BI23,"Hold"))+INTERCEPT(Y$4:Y$26,$R$4:$R$26)),NA())</f>
        <v>#N/A</v>
      </c>
      <c r="AL23" s="51" t="e">
        <f>IFERROR(IF(COUNT($U$4:$U23)&lt;&gt;AL$2,NA(),SLOPE(Z$4:Z$26,$R$4:$R$26)*($R23-COUNTIF(BJ$4:BJ23,"Hold"))+INTERCEPT(Z$4:Z$26,$R$4:$R$26)),NA())</f>
        <v>#N/A</v>
      </c>
      <c r="AM23" s="51" t="e">
        <f>IFERROR(IF(COUNT($U$4:$U23)&lt;&gt;AM$2,NA(),SLOPE(AA$4:AA$26,$R$4:$R$26)*($R23-COUNTIF(BK$4:BK23,"Hold"))+INTERCEPT(AA$4:AA$26,$R$4:$R$26)),NA())</f>
        <v>#N/A</v>
      </c>
      <c r="AN23" s="51" t="e">
        <f>IFERROR(IF(COUNT($U$4:$U23)&lt;&gt;AN$2,NA(),SLOPE(AB$4:AB$26,$R$4:$R$26)*($R23-COUNTIF(BL$4:BL23,"Hold"))+INTERCEPT(AB$4:AB$26,$R$4:$R$26)),NA())</f>
        <v>#N/A</v>
      </c>
      <c r="AO23" s="51" t="e">
        <f>IFERROR(IF(COUNT($U$4:$U23)&lt;&gt;AO$2,NA(),SLOPE(AC$4:AC$26,$R$4:$R$26)*($R23-COUNTIF(BM$4:BM23,"Hold"))+INTERCEPT(AC$4:AC$26,$R$4:$R$26)),NA())</f>
        <v>#N/A</v>
      </c>
      <c r="AP23" s="51" t="e">
        <f>IFERROR(IF(COUNT($U$4:$U23)&lt;&gt;AP$2,NA(),SLOPE(AD$4:AD$26,$R$4:$R$26)*($R23-COUNTIF(BN$4:BN23,"Hold"))+INTERCEPT(AD$4:AD$26,$R$4:$R$26)),NA())</f>
        <v>#N/A</v>
      </c>
      <c r="AQ23" s="51" t="e">
        <f>IFERROR(IF(COUNT($U$4:$U23)&lt;&gt;AQ$2,NA(),SLOPE(AE$4:AE$26,$R$4:$R$26)*($R23-COUNTIF(BO$4:BO23,"Hold"))+INTERCEPT(AE$4:AE$26,$R$4:$R$26)),NA())</f>
        <v>#N/A</v>
      </c>
      <c r="AR23" s="51" t="e">
        <f>IFERROR(IF(COUNT($U$4:$U23)&lt;&gt;AR$2,NA(),SLOPE(AF$4:AF$26,$R$4:$R$26)*($R23-COUNTIF(BP$4:BP23,"Hold"))+INTERCEPT(AF$4:AF$26,$R$4:$R$26)),NA())</f>
        <v>#N/A</v>
      </c>
      <c r="AS23" s="51" t="e">
        <f>IFERROR(IF(COUNT($U$4:$U23)&lt;&gt;AS$2,NA(),SLOPE(AG$4:AG$26,$R$4:$R$26)*($R23-COUNTIF(BQ$4:BQ23,"Hold"))+INTERCEPT(AG$4:AG$26,$R$4:$R$26)),NA())</f>
        <v>#N/A</v>
      </c>
      <c r="AT23" s="51" t="e">
        <f>IFERROR(IF(COUNT($U$4:$U23)&lt;&gt;AT$2,NA(),SLOPE(AH$4:AH$26,$R$4:$R$26)*($R23-COUNTIF(BR$4:BR23,"Hold"))+INTERCEPT(AH$4:AH$26,$R$4:$R$26)),NA())</f>
        <v>#N/A</v>
      </c>
      <c r="AU23" s="51" t="e">
        <f>IFERROR(IF(COUNT($U$4:$U23)&lt;&gt;AU$2,NA(),SLOPE(AI$4:AI$26,$R$4:$R$26)*($R23-COUNTIF(BS$4:BS23,"Hold"))+INTERCEPT(AI$4:AI$26,$R$4:$R$26)),NA())</f>
        <v>#N/A</v>
      </c>
      <c r="AV23" s="57" t="e">
        <f>IF(AND(ISNUMBER($U23),COUNT($U$4:$U23)=AV$2),$G23,IF($H23="Hold",AV22,IF(COUNT($U$4:$U23)=AV$2,$V23+AV22,NA())))</f>
        <v>#N/A</v>
      </c>
      <c r="AW23" s="57" t="e">
        <f>IF(AND(ISNUMBER($U23),COUNT($U$4:$U23)=AW$2),$G23,IF($H23="Hold",AW22,IF(COUNT($U$4:$U23)=AW$2,$V23+AW22,NA())))</f>
        <v>#N/A</v>
      </c>
      <c r="AX23" s="57" t="e">
        <f>IF(AND(ISNUMBER($U23),COUNT($U$4:$U23)=AX$2),$G23,IF($H23="Hold",AX22,IF(COUNT($U$4:$U23)=AX$2,$V23+AX22,NA())))</f>
        <v>#N/A</v>
      </c>
      <c r="AY23" s="57" t="e">
        <f>IF(AND(ISNUMBER($U23),COUNT($U$4:$U23)=AY$2),$G23,IF($H23="Hold",AY22,IF(COUNT($U$4:$U23)=AY$2,$V23+AY22,NA())))</f>
        <v>#N/A</v>
      </c>
      <c r="AZ23" s="57" t="e">
        <f>IF(AND(ISNUMBER($U23),COUNT($U$4:$U23)=AZ$2),$G23,IF($H23="Hold",AZ22,IF(COUNT($U$4:$U23)=AZ$2,$V23+AZ22,NA())))</f>
        <v>#N/A</v>
      </c>
      <c r="BA23" s="57" t="e">
        <f>IF(AND(ISNUMBER($U23),COUNT($U$4:$U23)=BA$2),$G23,IF($H23="Hold",BA22,IF(COUNT($U$4:$U23)=BA$2,$V23+BA22,NA())))</f>
        <v>#N/A</v>
      </c>
      <c r="BB23" s="57" t="e">
        <f>IF(AND(ISNUMBER($U23),COUNT($U$4:$U23)=BB$2),$G23,IF($H23="Hold",BB22,IF(COUNT($U$4:$U23)=BB$2,$V23+BB22,NA())))</f>
        <v>#N/A</v>
      </c>
      <c r="BC23" s="57" t="e">
        <f>IF(AND(ISNUMBER($U23),COUNT($U$4:$U23)=BC$2),$G23,IF($H23="Hold",BC22,IF(COUNT($U$4:$U23)=BC$2,$V23+BC22,NA())))</f>
        <v>#N/A</v>
      </c>
      <c r="BD23" s="57" t="e">
        <f>IF(AND(ISNUMBER($U23),COUNT($U$4:$U23)=BD$2),$G23,IF($H23="Hold",BD22,IF(COUNT($U$4:$U23)=BD$2,$V23+BD22,NA())))</f>
        <v>#N/A</v>
      </c>
      <c r="BE23" s="57" t="e">
        <f>IF(AND(ISNUMBER($U23),COUNT($U$4:$U23)=BE$2),$G23,IF($H23="Hold",BE22,IF(COUNT($U$4:$U23)=BE$2,$V23+BE22,NA())))</f>
        <v>#N/A</v>
      </c>
      <c r="BF23" s="57" t="e">
        <f>IF(AND(ISNUMBER($U23),COUNT($U$4:$U23)=BF$2),$G23,IF($H23="Hold",BF22,IF(COUNT($U$4:$U23)=BF$2,$V23+BF22,NA())))</f>
        <v>#N/A</v>
      </c>
      <c r="BG23" s="57" t="e">
        <f>IF(AND(ISNUMBER($U23),COUNT($U$4:$U23)=BG$2),$G23,IF($H23="Hold",BG22,IF(COUNT($U$4:$U23)=BG$2,$V23+BG22,NA())))</f>
        <v>#N/A</v>
      </c>
      <c r="BH23" s="55" t="e">
        <f>IF(AND(COUNT($U$4:$U23)=BH$2,$H23="Hold"),"Hold",NA())</f>
        <v>#N/A</v>
      </c>
      <c r="BI23" s="55" t="e">
        <f>IF(AND(COUNT($U$4:$U23)=BI$2,$H23="Hold"),"Hold",NA())</f>
        <v>#N/A</v>
      </c>
      <c r="BJ23" s="55" t="e">
        <f>IF(AND(COUNT($U$4:$U23)=BJ$2,$H23="Hold"),"Hold",NA())</f>
        <v>#N/A</v>
      </c>
      <c r="BK23" s="55" t="e">
        <f>IF(AND(COUNT($U$4:$U23)=BK$2,$H23="Hold"),"Hold",NA())</f>
        <v>#N/A</v>
      </c>
      <c r="BL23" s="55" t="e">
        <f>IF(AND(COUNT($U$4:$U23)=BL$2,$H23="Hold"),"Hold",NA())</f>
        <v>#N/A</v>
      </c>
      <c r="BM23" s="55" t="e">
        <f>IF(AND(COUNT($U$4:$U23)=BM$2,$H23="Hold"),"Hold",NA())</f>
        <v>#N/A</v>
      </c>
      <c r="BN23" s="55" t="e">
        <f>IF(AND(COUNT($U$4:$U23)=BN$2,$H23="Hold"),"Hold",NA())</f>
        <v>#N/A</v>
      </c>
      <c r="BO23" s="55" t="e">
        <f>IF(AND(COUNT($U$4:$U23)=BO$2,$H23="Hold"),"Hold",NA())</f>
        <v>#N/A</v>
      </c>
      <c r="BP23" s="55" t="e">
        <f>IF(AND(COUNT($U$4:$U23)=BP$2,$H23="Hold"),"Hold",NA())</f>
        <v>#N/A</v>
      </c>
      <c r="BQ23" s="55" t="e">
        <f>IF(AND(COUNT($U$4:$U23)=BQ$2,$H23="Hold"),"Hold",NA())</f>
        <v>#N/A</v>
      </c>
      <c r="BR23" s="55" t="e">
        <f>IF(AND(COUNT($U$4:$U23)=BR$2,$H23="Hold"),"Hold",NA())</f>
        <v>#N/A</v>
      </c>
      <c r="BS23" s="55" t="e">
        <f>IF(AND(COUNT($U$4:$U23)=BS$2,$H23="Hold"),"Hold",NA())</f>
        <v>#N/A</v>
      </c>
    </row>
    <row r="24" spans="1:71" s="96" customFormat="1" ht="18.75" customHeight="1" x14ac:dyDescent="0.25">
      <c r="B24" s="23"/>
      <c r="C24" s="95"/>
      <c r="D24" s="9">
        <f t="shared" si="2"/>
        <v>40</v>
      </c>
      <c r="E24" s="10">
        <f t="shared" si="3"/>
        <v>42870</v>
      </c>
      <c r="F24" s="5" t="str">
        <f>IFERROR(IF(COUNT(G$4:G24)=0,"",IF(H24="Hold",F23,IF(ISNUMBER(U24),G24,F23+V24))),"")</f>
        <v/>
      </c>
      <c r="G24" s="13"/>
      <c r="H24" s="27"/>
      <c r="I24" s="17"/>
      <c r="J24" s="93"/>
      <c r="K24" s="34"/>
      <c r="L24" s="151" t="s">
        <v>86</v>
      </c>
      <c r="M24" s="151"/>
      <c r="N24" s="151"/>
      <c r="O24" s="151"/>
      <c r="P24" s="37"/>
      <c r="R24" s="46">
        <v>21</v>
      </c>
      <c r="S24" s="47" t="e">
        <f t="shared" si="0"/>
        <v>#N/A</v>
      </c>
      <c r="T24" s="47"/>
      <c r="U24" s="52" t="str">
        <f>IF(H24="30 Mins",$N$19,IF(H24="45 Mins",$N$20,IF(H24="60 Mins",$N$21,IF(H24="Alt 1",$N$22,IF(H24="Alt 2",$N$23,IF(H24="Alt 3",$N$24,IF(H24="Alt 4",$N$25,IF(H24="Alt 5",#REF!,IF(H24="Change",V23,"")))))))))</f>
        <v/>
      </c>
      <c r="V24" s="53" t="e">
        <f>IF(COUNT(U$4:U24)=0,NA(),IF(ISNUMBER(U24),U24,V23))</f>
        <v>#N/A</v>
      </c>
      <c r="W24" s="48" t="e">
        <f t="shared" si="1"/>
        <v>#N/A</v>
      </c>
      <c r="X24" s="72" t="str">
        <f>IF(AND(ISNUMBER($S24),COUNT($U$4:$U24)=X$2),$S24,"")</f>
        <v/>
      </c>
      <c r="Y24" s="72" t="str">
        <f>IF(AND(ISNUMBER($S24),COUNT($U$4:$U24)=Y$2),$S24,"")</f>
        <v/>
      </c>
      <c r="Z24" s="72" t="str">
        <f>IF(AND(ISNUMBER($S24),COUNT($U$4:$U24)=Z$2),$S24,"")</f>
        <v/>
      </c>
      <c r="AA24" s="72" t="str">
        <f>IF(AND(ISNUMBER($S24),COUNT($U$4:$U24)=AA$2),$S24,"")</f>
        <v/>
      </c>
      <c r="AB24" s="72" t="str">
        <f>IF(AND(ISNUMBER($S24),COUNT($U$4:$U24)=AB$2),$S24,"")</f>
        <v/>
      </c>
      <c r="AC24" s="72" t="str">
        <f>IF(AND(ISNUMBER($S24),COUNT($U$4:$U24)=AC$2),$S24,"")</f>
        <v/>
      </c>
      <c r="AD24" s="72" t="str">
        <f>IF(AND(ISNUMBER($S24),COUNT($U$4:$U24)=AD$2),$S24,"")</f>
        <v/>
      </c>
      <c r="AE24" s="72" t="str">
        <f>IF(AND(ISNUMBER($S24),COUNT($U$4:$U24)=AE$2),$S24,"")</f>
        <v/>
      </c>
      <c r="AF24" s="72" t="str">
        <f>IF(AND(ISNUMBER($S24),COUNT($U$4:$U24)=AF$2),$S24,"")</f>
        <v/>
      </c>
      <c r="AG24" s="72" t="str">
        <f>IF(AND(ISNUMBER($S24),COUNT($U$4:$U24)=AG$2),$S24,"")</f>
        <v/>
      </c>
      <c r="AH24" s="72" t="str">
        <f>IF(AND(ISNUMBER($S24),COUNT($U$4:$U24)=AH$2),$S24,"")</f>
        <v/>
      </c>
      <c r="AI24" s="72" t="str">
        <f>IF(AND(ISNUMBER($S24),COUNT($U$4:$U24)=AI$2),$S24,"")</f>
        <v/>
      </c>
      <c r="AJ24" s="51" t="e">
        <f>IFERROR(IF(COUNT($U$4:$U24)&lt;&gt;AJ$2,NA(),SLOPE(X$4:X$26,$R$4:$R$26)*($R24-COUNTIF(BH$4:BH24,"Hold"))+INTERCEPT(X$4:X$26,$R$4:$R$26)),NA())</f>
        <v>#N/A</v>
      </c>
      <c r="AK24" s="51" t="e">
        <f>IFERROR(IF(COUNT($U$4:$U24)&lt;&gt;AK$2,NA(),SLOPE(Y$4:Y$26,$R$4:$R$26)*($R24-COUNTIF(BI$4:BI24,"Hold"))+INTERCEPT(Y$4:Y$26,$R$4:$R$26)),NA())</f>
        <v>#N/A</v>
      </c>
      <c r="AL24" s="51" t="e">
        <f>IFERROR(IF(COUNT($U$4:$U24)&lt;&gt;AL$2,NA(),SLOPE(Z$4:Z$26,$R$4:$R$26)*($R24-COUNTIF(BJ$4:BJ24,"Hold"))+INTERCEPT(Z$4:Z$26,$R$4:$R$26)),NA())</f>
        <v>#N/A</v>
      </c>
      <c r="AM24" s="51" t="e">
        <f>IFERROR(IF(COUNT($U$4:$U24)&lt;&gt;AM$2,NA(),SLOPE(AA$4:AA$26,$R$4:$R$26)*($R24-COUNTIF(BK$4:BK24,"Hold"))+INTERCEPT(AA$4:AA$26,$R$4:$R$26)),NA())</f>
        <v>#N/A</v>
      </c>
      <c r="AN24" s="51" t="e">
        <f>IFERROR(IF(COUNT($U$4:$U24)&lt;&gt;AN$2,NA(),SLOPE(AB$4:AB$26,$R$4:$R$26)*($R24-COUNTIF(BL$4:BL24,"Hold"))+INTERCEPT(AB$4:AB$26,$R$4:$R$26)),NA())</f>
        <v>#N/A</v>
      </c>
      <c r="AO24" s="51" t="e">
        <f>IFERROR(IF(COUNT($U$4:$U24)&lt;&gt;AO$2,NA(),SLOPE(AC$4:AC$26,$R$4:$R$26)*($R24-COUNTIF(BM$4:BM24,"Hold"))+INTERCEPT(AC$4:AC$26,$R$4:$R$26)),NA())</f>
        <v>#N/A</v>
      </c>
      <c r="AP24" s="51" t="e">
        <f>IFERROR(IF(COUNT($U$4:$U24)&lt;&gt;AP$2,NA(),SLOPE(AD$4:AD$26,$R$4:$R$26)*($R24-COUNTIF(BN$4:BN24,"Hold"))+INTERCEPT(AD$4:AD$26,$R$4:$R$26)),NA())</f>
        <v>#N/A</v>
      </c>
      <c r="AQ24" s="51" t="e">
        <f>IFERROR(IF(COUNT($U$4:$U24)&lt;&gt;AQ$2,NA(),SLOPE(AE$4:AE$26,$R$4:$R$26)*($R24-COUNTIF(BO$4:BO24,"Hold"))+INTERCEPT(AE$4:AE$26,$R$4:$R$26)),NA())</f>
        <v>#N/A</v>
      </c>
      <c r="AR24" s="51" t="e">
        <f>IFERROR(IF(COUNT($U$4:$U24)&lt;&gt;AR$2,NA(),SLOPE(AF$4:AF$26,$R$4:$R$26)*($R24-COUNTIF(BP$4:BP24,"Hold"))+INTERCEPT(AF$4:AF$26,$R$4:$R$26)),NA())</f>
        <v>#N/A</v>
      </c>
      <c r="AS24" s="51" t="e">
        <f>IFERROR(IF(COUNT($U$4:$U24)&lt;&gt;AS$2,NA(),SLOPE(AG$4:AG$26,$R$4:$R$26)*($R24-COUNTIF(BQ$4:BQ24,"Hold"))+INTERCEPT(AG$4:AG$26,$R$4:$R$26)),NA())</f>
        <v>#N/A</v>
      </c>
      <c r="AT24" s="51" t="e">
        <f>IFERROR(IF(COUNT($U$4:$U24)&lt;&gt;AT$2,NA(),SLOPE(AH$4:AH$26,$R$4:$R$26)*($R24-COUNTIF(BR$4:BR24,"Hold"))+INTERCEPT(AH$4:AH$26,$R$4:$R$26)),NA())</f>
        <v>#N/A</v>
      </c>
      <c r="AU24" s="51" t="e">
        <f>IFERROR(IF(COUNT($U$4:$U24)&lt;&gt;AU$2,NA(),SLOPE(AI$4:AI$26,$R$4:$R$26)*($R24-COUNTIF(BS$4:BS24,"Hold"))+INTERCEPT(AI$4:AI$26,$R$4:$R$26)),NA())</f>
        <v>#N/A</v>
      </c>
      <c r="AV24" s="57" t="e">
        <f>IF(AND(ISNUMBER($U24),COUNT($U$4:$U24)=AV$2),$G24,IF($H24="Hold",AV23,IF(COUNT($U$4:$U24)=AV$2,$V24+AV23,NA())))</f>
        <v>#N/A</v>
      </c>
      <c r="AW24" s="57" t="e">
        <f>IF(AND(ISNUMBER($U24),COUNT($U$4:$U24)=AW$2),$G24,IF($H24="Hold",AW23,IF(COUNT($U$4:$U24)=AW$2,$V24+AW23,NA())))</f>
        <v>#N/A</v>
      </c>
      <c r="AX24" s="57" t="e">
        <f>IF(AND(ISNUMBER($U24),COUNT($U$4:$U24)=AX$2),$G24,IF($H24="Hold",AX23,IF(COUNT($U$4:$U24)=AX$2,$V24+AX23,NA())))</f>
        <v>#N/A</v>
      </c>
      <c r="AY24" s="57" t="e">
        <f>IF(AND(ISNUMBER($U24),COUNT($U$4:$U24)=AY$2),$G24,IF($H24="Hold",AY23,IF(COUNT($U$4:$U24)=AY$2,$V24+AY23,NA())))</f>
        <v>#N/A</v>
      </c>
      <c r="AZ24" s="57" t="e">
        <f>IF(AND(ISNUMBER($U24),COUNT($U$4:$U24)=AZ$2),$G24,IF($H24="Hold",AZ23,IF(COUNT($U$4:$U24)=AZ$2,$V24+AZ23,NA())))</f>
        <v>#N/A</v>
      </c>
      <c r="BA24" s="57" t="e">
        <f>IF(AND(ISNUMBER($U24),COUNT($U$4:$U24)=BA$2),$G24,IF($H24="Hold",BA23,IF(COUNT($U$4:$U24)=BA$2,$V24+BA23,NA())))</f>
        <v>#N/A</v>
      </c>
      <c r="BB24" s="57" t="e">
        <f>IF(AND(ISNUMBER($U24),COUNT($U$4:$U24)=BB$2),$G24,IF($H24="Hold",BB23,IF(COUNT($U$4:$U24)=BB$2,$V24+BB23,NA())))</f>
        <v>#N/A</v>
      </c>
      <c r="BC24" s="57" t="e">
        <f>IF(AND(ISNUMBER($U24),COUNT($U$4:$U24)=BC$2),$G24,IF($H24="Hold",BC23,IF(COUNT($U$4:$U24)=BC$2,$V24+BC23,NA())))</f>
        <v>#N/A</v>
      </c>
      <c r="BD24" s="57" t="e">
        <f>IF(AND(ISNUMBER($U24),COUNT($U$4:$U24)=BD$2),$G24,IF($H24="Hold",BD23,IF(COUNT($U$4:$U24)=BD$2,$V24+BD23,NA())))</f>
        <v>#N/A</v>
      </c>
      <c r="BE24" s="57" t="e">
        <f>IF(AND(ISNUMBER($U24),COUNT($U$4:$U24)=BE$2),$G24,IF($H24="Hold",BE23,IF(COUNT($U$4:$U24)=BE$2,$V24+BE23,NA())))</f>
        <v>#N/A</v>
      </c>
      <c r="BF24" s="57" t="e">
        <f>IF(AND(ISNUMBER($U24),COUNT($U$4:$U24)=BF$2),$G24,IF($H24="Hold",BF23,IF(COUNT($U$4:$U24)=BF$2,$V24+BF23,NA())))</f>
        <v>#N/A</v>
      </c>
      <c r="BG24" s="57" t="e">
        <f>IF(AND(ISNUMBER($U24),COUNT($U$4:$U24)=BG$2),$G24,IF($H24="Hold",BG23,IF(COUNT($U$4:$U24)=BG$2,$V24+BG23,NA())))</f>
        <v>#N/A</v>
      </c>
      <c r="BH24" s="55" t="e">
        <f>IF(AND(COUNT($U$4:$U24)=BH$2,$H24="Hold"),"Hold",NA())</f>
        <v>#N/A</v>
      </c>
      <c r="BI24" s="55" t="e">
        <f>IF(AND(COUNT($U$4:$U24)=BI$2,$H24="Hold"),"Hold",NA())</f>
        <v>#N/A</v>
      </c>
      <c r="BJ24" s="55" t="e">
        <f>IF(AND(COUNT($U$4:$U24)=BJ$2,$H24="Hold"),"Hold",NA())</f>
        <v>#N/A</v>
      </c>
      <c r="BK24" s="55" t="e">
        <f>IF(AND(COUNT($U$4:$U24)=BK$2,$H24="Hold"),"Hold",NA())</f>
        <v>#N/A</v>
      </c>
      <c r="BL24" s="55" t="e">
        <f>IF(AND(COUNT($U$4:$U24)=BL$2,$H24="Hold"),"Hold",NA())</f>
        <v>#N/A</v>
      </c>
      <c r="BM24" s="55" t="e">
        <f>IF(AND(COUNT($U$4:$U24)=BM$2,$H24="Hold"),"Hold",NA())</f>
        <v>#N/A</v>
      </c>
      <c r="BN24" s="55" t="e">
        <f>IF(AND(COUNT($U$4:$U24)=BN$2,$H24="Hold"),"Hold",NA())</f>
        <v>#N/A</v>
      </c>
      <c r="BO24" s="55" t="e">
        <f>IF(AND(COUNT($U$4:$U24)=BO$2,$H24="Hold"),"Hold",NA())</f>
        <v>#N/A</v>
      </c>
      <c r="BP24" s="55" t="e">
        <f>IF(AND(COUNT($U$4:$U24)=BP$2,$H24="Hold"),"Hold",NA())</f>
        <v>#N/A</v>
      </c>
      <c r="BQ24" s="55" t="e">
        <f>IF(AND(COUNT($U$4:$U24)=BQ$2,$H24="Hold"),"Hold",NA())</f>
        <v>#N/A</v>
      </c>
      <c r="BR24" s="55" t="e">
        <f>IF(AND(COUNT($U$4:$U24)=BR$2,$H24="Hold"),"Hold",NA())</f>
        <v>#N/A</v>
      </c>
      <c r="BS24" s="55" t="e">
        <f>IF(AND(COUNT($U$4:$U24)=BS$2,$H24="Hold"),"Hold",NA())</f>
        <v>#N/A</v>
      </c>
    </row>
    <row r="25" spans="1:71" s="96" customFormat="1" ht="18.75" customHeight="1" x14ac:dyDescent="0.25">
      <c r="B25" s="23"/>
      <c r="C25" s="95"/>
      <c r="D25" s="9">
        <f t="shared" si="2"/>
        <v>42</v>
      </c>
      <c r="E25" s="10">
        <f t="shared" si="3"/>
        <v>42884</v>
      </c>
      <c r="F25" s="5" t="str">
        <f>IFERROR(IF(COUNT(G$4:G25)=0,"",IF(H25="Hold",F24,IF(ISNUMBER(U25),G25,F24+V25))),"")</f>
        <v/>
      </c>
      <c r="G25" s="13"/>
      <c r="H25" s="27"/>
      <c r="I25" s="17"/>
      <c r="J25" s="93"/>
      <c r="K25" s="34"/>
      <c r="L25" s="151"/>
      <c r="M25" s="151"/>
      <c r="N25" s="151"/>
      <c r="O25" s="151"/>
      <c r="P25" s="37"/>
      <c r="R25" s="46">
        <v>22</v>
      </c>
      <c r="S25" s="47" t="e">
        <f t="shared" si="0"/>
        <v>#N/A</v>
      </c>
      <c r="T25" s="47"/>
      <c r="U25" s="52" t="str">
        <f>IF(H25="30 Mins",$N$19,IF(H25="45 Mins",$N$20,IF(H25="60 Mins",$N$21,IF(H25="Alt 1",$N$22,IF(H25="Alt 2",$N$23,IF(H25="Alt 3",$N$24,IF(H25="Alt 4",$N$25,IF(H25="Alt 5",#REF!,IF(H25="Change",V24,"")))))))))</f>
        <v/>
      </c>
      <c r="V25" s="53" t="e">
        <f>IF(COUNT(U$4:U25)=0,NA(),IF(ISNUMBER(U25),U25,V24))</f>
        <v>#N/A</v>
      </c>
      <c r="W25" s="48" t="e">
        <f t="shared" si="1"/>
        <v>#N/A</v>
      </c>
      <c r="X25" s="72" t="str">
        <f>IF(AND(ISNUMBER($S25),COUNT($U$4:$U25)=X$2),$S25,"")</f>
        <v/>
      </c>
      <c r="Y25" s="72" t="str">
        <f>IF(AND(ISNUMBER($S25),COUNT($U$4:$U25)=Y$2),$S25,"")</f>
        <v/>
      </c>
      <c r="Z25" s="72" t="str">
        <f>IF(AND(ISNUMBER($S25),COUNT($U$4:$U25)=Z$2),$S25,"")</f>
        <v/>
      </c>
      <c r="AA25" s="72" t="str">
        <f>IF(AND(ISNUMBER($S25),COUNT($U$4:$U25)=AA$2),$S25,"")</f>
        <v/>
      </c>
      <c r="AB25" s="72" t="str">
        <f>IF(AND(ISNUMBER($S25),COUNT($U$4:$U25)=AB$2),$S25,"")</f>
        <v/>
      </c>
      <c r="AC25" s="72" t="str">
        <f>IF(AND(ISNUMBER($S25),COUNT($U$4:$U25)=AC$2),$S25,"")</f>
        <v/>
      </c>
      <c r="AD25" s="72" t="str">
        <f>IF(AND(ISNUMBER($S25),COUNT($U$4:$U25)=AD$2),$S25,"")</f>
        <v/>
      </c>
      <c r="AE25" s="72" t="str">
        <f>IF(AND(ISNUMBER($S25),COUNT($U$4:$U25)=AE$2),$S25,"")</f>
        <v/>
      </c>
      <c r="AF25" s="72" t="str">
        <f>IF(AND(ISNUMBER($S25),COUNT($U$4:$U25)=AF$2),$S25,"")</f>
        <v/>
      </c>
      <c r="AG25" s="72" t="str">
        <f>IF(AND(ISNUMBER($S25),COUNT($U$4:$U25)=AG$2),$S25,"")</f>
        <v/>
      </c>
      <c r="AH25" s="72" t="str">
        <f>IF(AND(ISNUMBER($S25),COUNT($U$4:$U25)=AH$2),$S25,"")</f>
        <v/>
      </c>
      <c r="AI25" s="72" t="str">
        <f>IF(AND(ISNUMBER($S25),COUNT($U$4:$U25)=AI$2),$S25,"")</f>
        <v/>
      </c>
      <c r="AJ25" s="51" t="e">
        <f>IFERROR(IF(COUNT($U$4:$U25)&lt;&gt;AJ$2,NA(),SLOPE(X$4:X$26,$R$4:$R$26)*($R25-COUNTIF(BH$4:BH25,"Hold"))+INTERCEPT(X$4:X$26,$R$4:$R$26)),NA())</f>
        <v>#N/A</v>
      </c>
      <c r="AK25" s="51" t="e">
        <f>IFERROR(IF(COUNT($U$4:$U25)&lt;&gt;AK$2,NA(),SLOPE(Y$4:Y$26,$R$4:$R$26)*($R25-COUNTIF(BI$4:BI25,"Hold"))+INTERCEPT(Y$4:Y$26,$R$4:$R$26)),NA())</f>
        <v>#N/A</v>
      </c>
      <c r="AL25" s="51" t="e">
        <f>IFERROR(IF(COUNT($U$4:$U25)&lt;&gt;AL$2,NA(),SLOPE(Z$4:Z$26,$R$4:$R$26)*($R25-COUNTIF(BJ$4:BJ25,"Hold"))+INTERCEPT(Z$4:Z$26,$R$4:$R$26)),NA())</f>
        <v>#N/A</v>
      </c>
      <c r="AM25" s="51" t="e">
        <f>IFERROR(IF(COUNT($U$4:$U25)&lt;&gt;AM$2,NA(),SLOPE(AA$4:AA$26,$R$4:$R$26)*($R25-COUNTIF(BK$4:BK25,"Hold"))+INTERCEPT(AA$4:AA$26,$R$4:$R$26)),NA())</f>
        <v>#N/A</v>
      </c>
      <c r="AN25" s="51" t="e">
        <f>IFERROR(IF(COUNT($U$4:$U25)&lt;&gt;AN$2,NA(),SLOPE(AB$4:AB$26,$R$4:$R$26)*($R25-COUNTIF(BL$4:BL25,"Hold"))+INTERCEPT(AB$4:AB$26,$R$4:$R$26)),NA())</f>
        <v>#N/A</v>
      </c>
      <c r="AO25" s="51" t="e">
        <f>IFERROR(IF(COUNT($U$4:$U25)&lt;&gt;AO$2,NA(),SLOPE(AC$4:AC$26,$R$4:$R$26)*($R25-COUNTIF(BM$4:BM25,"Hold"))+INTERCEPT(AC$4:AC$26,$R$4:$R$26)),NA())</f>
        <v>#N/A</v>
      </c>
      <c r="AP25" s="51" t="e">
        <f>IFERROR(IF(COUNT($U$4:$U25)&lt;&gt;AP$2,NA(),SLOPE(AD$4:AD$26,$R$4:$R$26)*($R25-COUNTIF(BN$4:BN25,"Hold"))+INTERCEPT(AD$4:AD$26,$R$4:$R$26)),NA())</f>
        <v>#N/A</v>
      </c>
      <c r="AQ25" s="51" t="e">
        <f>IFERROR(IF(COUNT($U$4:$U25)&lt;&gt;AQ$2,NA(),SLOPE(AE$4:AE$26,$R$4:$R$26)*($R25-COUNTIF(BO$4:BO25,"Hold"))+INTERCEPT(AE$4:AE$26,$R$4:$R$26)),NA())</f>
        <v>#N/A</v>
      </c>
      <c r="AR25" s="51" t="e">
        <f>IFERROR(IF(COUNT($U$4:$U25)&lt;&gt;AR$2,NA(),SLOPE(AF$4:AF$26,$R$4:$R$26)*($R25-COUNTIF(BP$4:BP25,"Hold"))+INTERCEPT(AF$4:AF$26,$R$4:$R$26)),NA())</f>
        <v>#N/A</v>
      </c>
      <c r="AS25" s="51" t="e">
        <f>IFERROR(IF(COUNT($U$4:$U25)&lt;&gt;AS$2,NA(),SLOPE(AG$4:AG$26,$R$4:$R$26)*($R25-COUNTIF(BQ$4:BQ25,"Hold"))+INTERCEPT(AG$4:AG$26,$R$4:$R$26)),NA())</f>
        <v>#N/A</v>
      </c>
      <c r="AT25" s="51" t="e">
        <f>IFERROR(IF(COUNT($U$4:$U25)&lt;&gt;AT$2,NA(),SLOPE(AH$4:AH$26,$R$4:$R$26)*($R25-COUNTIF(BR$4:BR25,"Hold"))+INTERCEPT(AH$4:AH$26,$R$4:$R$26)),NA())</f>
        <v>#N/A</v>
      </c>
      <c r="AU25" s="51" t="e">
        <f>IFERROR(IF(COUNT($U$4:$U25)&lt;&gt;AU$2,NA(),SLOPE(AI$4:AI$26,$R$4:$R$26)*($R25-COUNTIF(BS$4:BS25,"Hold"))+INTERCEPT(AI$4:AI$26,$R$4:$R$26)),NA())</f>
        <v>#N/A</v>
      </c>
      <c r="AV25" s="57" t="e">
        <f>IF(AND(ISNUMBER($U25),COUNT($U$4:$U25)=AV$2),$G25,IF($H25="Hold",AV24,IF(COUNT($U$4:$U25)=AV$2,$V25+AV24,NA())))</f>
        <v>#N/A</v>
      </c>
      <c r="AW25" s="57" t="e">
        <f>IF(AND(ISNUMBER($U25),COUNT($U$4:$U25)=AW$2),$G25,IF($H25="Hold",AW24,IF(COUNT($U$4:$U25)=AW$2,$V25+AW24,NA())))</f>
        <v>#N/A</v>
      </c>
      <c r="AX25" s="57" t="e">
        <f>IF(AND(ISNUMBER($U25),COUNT($U$4:$U25)=AX$2),$G25,IF($H25="Hold",AX24,IF(COUNT($U$4:$U25)=AX$2,$V25+AX24,NA())))</f>
        <v>#N/A</v>
      </c>
      <c r="AY25" s="57" t="e">
        <f>IF(AND(ISNUMBER($U25),COUNT($U$4:$U25)=AY$2),$G25,IF($H25="Hold",AY24,IF(COUNT($U$4:$U25)=AY$2,$V25+AY24,NA())))</f>
        <v>#N/A</v>
      </c>
      <c r="AZ25" s="57" t="e">
        <f>IF(AND(ISNUMBER($U25),COUNT($U$4:$U25)=AZ$2),$G25,IF($H25="Hold",AZ24,IF(COUNT($U$4:$U25)=AZ$2,$V25+AZ24,NA())))</f>
        <v>#N/A</v>
      </c>
      <c r="BA25" s="57" t="e">
        <f>IF(AND(ISNUMBER($U25),COUNT($U$4:$U25)=BA$2),$G25,IF($H25="Hold",BA24,IF(COUNT($U$4:$U25)=BA$2,$V25+BA24,NA())))</f>
        <v>#N/A</v>
      </c>
      <c r="BB25" s="57" t="e">
        <f>IF(AND(ISNUMBER($U25),COUNT($U$4:$U25)=BB$2),$G25,IF($H25="Hold",BB24,IF(COUNT($U$4:$U25)=BB$2,$V25+BB24,NA())))</f>
        <v>#N/A</v>
      </c>
      <c r="BC25" s="57" t="e">
        <f>IF(AND(ISNUMBER($U25),COUNT($U$4:$U25)=BC$2),$G25,IF($H25="Hold",BC24,IF(COUNT($U$4:$U25)=BC$2,$V25+BC24,NA())))</f>
        <v>#N/A</v>
      </c>
      <c r="BD25" s="57" t="e">
        <f>IF(AND(ISNUMBER($U25),COUNT($U$4:$U25)=BD$2),$G25,IF($H25="Hold",BD24,IF(COUNT($U$4:$U25)=BD$2,$V25+BD24,NA())))</f>
        <v>#N/A</v>
      </c>
      <c r="BE25" s="57" t="e">
        <f>IF(AND(ISNUMBER($U25),COUNT($U$4:$U25)=BE$2),$G25,IF($H25="Hold",BE24,IF(COUNT($U$4:$U25)=BE$2,$V25+BE24,NA())))</f>
        <v>#N/A</v>
      </c>
      <c r="BF25" s="57" t="e">
        <f>IF(AND(ISNUMBER($U25),COUNT($U$4:$U25)=BF$2),$G25,IF($H25="Hold",BF24,IF(COUNT($U$4:$U25)=BF$2,$V25+BF24,NA())))</f>
        <v>#N/A</v>
      </c>
      <c r="BG25" s="57" t="e">
        <f>IF(AND(ISNUMBER($U25),COUNT($U$4:$U25)=BG$2),$G25,IF($H25="Hold",BG24,IF(COUNT($U$4:$U25)=BG$2,$V25+BG24,NA())))</f>
        <v>#N/A</v>
      </c>
      <c r="BH25" s="55" t="e">
        <f>IF(AND(COUNT($U$4:$U25)=BH$2,$H25="Hold"),"Hold",NA())</f>
        <v>#N/A</v>
      </c>
      <c r="BI25" s="55" t="e">
        <f>IF(AND(COUNT($U$4:$U25)=BI$2,$H25="Hold"),"Hold",NA())</f>
        <v>#N/A</v>
      </c>
      <c r="BJ25" s="55" t="e">
        <f>IF(AND(COUNT($U$4:$U25)=BJ$2,$H25="Hold"),"Hold",NA())</f>
        <v>#N/A</v>
      </c>
      <c r="BK25" s="55" t="e">
        <f>IF(AND(COUNT($U$4:$U25)=BK$2,$H25="Hold"),"Hold",NA())</f>
        <v>#N/A</v>
      </c>
      <c r="BL25" s="55" t="e">
        <f>IF(AND(COUNT($U$4:$U25)=BL$2,$H25="Hold"),"Hold",NA())</f>
        <v>#N/A</v>
      </c>
      <c r="BM25" s="55" t="e">
        <f>IF(AND(COUNT($U$4:$U25)=BM$2,$H25="Hold"),"Hold",NA())</f>
        <v>#N/A</v>
      </c>
      <c r="BN25" s="55" t="e">
        <f>IF(AND(COUNT($U$4:$U25)=BN$2,$H25="Hold"),"Hold",NA())</f>
        <v>#N/A</v>
      </c>
      <c r="BO25" s="55" t="e">
        <f>IF(AND(COUNT($U$4:$U25)=BO$2,$H25="Hold"),"Hold",NA())</f>
        <v>#N/A</v>
      </c>
      <c r="BP25" s="55" t="e">
        <f>IF(AND(COUNT($U$4:$U25)=BP$2,$H25="Hold"),"Hold",NA())</f>
        <v>#N/A</v>
      </c>
      <c r="BQ25" s="55" t="e">
        <f>IF(AND(COUNT($U$4:$U25)=BQ$2,$H25="Hold"),"Hold",NA())</f>
        <v>#N/A</v>
      </c>
      <c r="BR25" s="55" t="e">
        <f>IF(AND(COUNT($U$4:$U25)=BR$2,$H25="Hold"),"Hold",NA())</f>
        <v>#N/A</v>
      </c>
      <c r="BS25" s="55" t="e">
        <f>IF(AND(COUNT($U$4:$U25)=BS$2,$H25="Hold"),"Hold",NA())</f>
        <v>#N/A</v>
      </c>
    </row>
    <row r="26" spans="1:71" s="96" customFormat="1" ht="18.75" customHeight="1" x14ac:dyDescent="0.25">
      <c r="B26" s="61" t="str">
        <f>IF(ISBLANK($A$1),"","This worksheet was created by Mike Braun for the Pulaski County School District.  (Delete contents of Cell A1.)")</f>
        <v/>
      </c>
      <c r="C26" s="95"/>
      <c r="D26" s="9">
        <f t="shared" si="2"/>
        <v>44</v>
      </c>
      <c r="E26" s="10">
        <f t="shared" si="3"/>
        <v>42898</v>
      </c>
      <c r="F26" s="5" t="str">
        <f>IFERROR(IF(COUNT(G$4:G26)=0,"",IF(H26="Hold",F25,IF(ISNUMBER(U26),G26,F25+V26))),"")</f>
        <v/>
      </c>
      <c r="G26" s="14"/>
      <c r="H26" s="27"/>
      <c r="I26" s="17"/>
      <c r="J26" s="93"/>
      <c r="K26" s="41"/>
      <c r="L26" s="152"/>
      <c r="M26" s="152"/>
      <c r="N26" s="152"/>
      <c r="O26" s="152"/>
      <c r="P26" s="42"/>
      <c r="R26" s="46">
        <v>23</v>
      </c>
      <c r="S26" s="47" t="e">
        <f t="shared" si="0"/>
        <v>#N/A</v>
      </c>
      <c r="T26" s="47"/>
      <c r="U26" s="52" t="str">
        <f>IF(H26="30 Mins",$N$19,IF(H26="45 Mins",$N$20,IF(H26="60 Mins",$N$21,IF(H26="Alt 1",$N$22,IF(H26="Alt 2",$N$23,IF(H26="Alt 3",$N$24,IF(H26="Alt 4",$N$25,IF(H26="Alt 5",#REF!,IF(H26="Change",V25,"")))))))))</f>
        <v/>
      </c>
      <c r="V26" s="53" t="e">
        <f>IF(COUNT(U$4:U26)=0,NA(),IF(ISNUMBER(U26),U26,V25))</f>
        <v>#N/A</v>
      </c>
      <c r="W26" s="48" t="e">
        <f t="shared" si="1"/>
        <v>#N/A</v>
      </c>
      <c r="X26" s="73" t="str">
        <f>IF(AND(ISNUMBER($S26),COUNT($U$4:$U26)=X$2),$S26,"")</f>
        <v/>
      </c>
      <c r="Y26" s="73" t="str">
        <f>IF(AND(ISNUMBER($S26),COUNT($U$4:$U26)=Y$2),$S26,"")</f>
        <v/>
      </c>
      <c r="Z26" s="73" t="str">
        <f>IF(AND(ISNUMBER($S26),COUNT($U$4:$U26)=Z$2),$S26,"")</f>
        <v/>
      </c>
      <c r="AA26" s="73" t="str">
        <f>IF(AND(ISNUMBER($S26),COUNT($U$4:$U26)=AA$2),$S26,"")</f>
        <v/>
      </c>
      <c r="AB26" s="73" t="str">
        <f>IF(AND(ISNUMBER($S26),COUNT($U$4:$U26)=AB$2),$S26,"")</f>
        <v/>
      </c>
      <c r="AC26" s="73" t="str">
        <f>IF(AND(ISNUMBER($S26),COUNT($U$4:$U26)=AC$2),$S26,"")</f>
        <v/>
      </c>
      <c r="AD26" s="73" t="str">
        <f>IF(AND(ISNUMBER($S26),COUNT($U$4:$U26)=AD$2),$S26,"")</f>
        <v/>
      </c>
      <c r="AE26" s="73" t="str">
        <f>IF(AND(ISNUMBER($S26),COUNT($U$4:$U26)=AE$2),$S26,"")</f>
        <v/>
      </c>
      <c r="AF26" s="73" t="str">
        <f>IF(AND(ISNUMBER($S26),COUNT($U$4:$U26)=AF$2),$S26,"")</f>
        <v/>
      </c>
      <c r="AG26" s="73" t="str">
        <f>IF(AND(ISNUMBER($S26),COUNT($U$4:$U26)=AG$2),$S26,"")</f>
        <v/>
      </c>
      <c r="AH26" s="73" t="str">
        <f>IF(AND(ISNUMBER($S26),COUNT($U$4:$U26)=AH$2),$S26,"")</f>
        <v/>
      </c>
      <c r="AI26" s="73" t="str">
        <f>IF(AND(ISNUMBER($S26),COUNT($U$4:$U26)=AI$2),$S26,"")</f>
        <v/>
      </c>
      <c r="AJ26" s="51" t="e">
        <f>IFERROR(IF(COUNT($U$4:$U26)&lt;&gt;AJ$2,NA(),SLOPE(X$4:X$26,$R$4:$R$26)*($R26-COUNTIF(BH$4:BH26,"Hold"))+INTERCEPT(X$4:X$26,$R$4:$R$26)),NA())</f>
        <v>#N/A</v>
      </c>
      <c r="AK26" s="51" t="e">
        <f>IFERROR(IF(COUNT($U$4:$U26)&lt;&gt;AK$2,NA(),SLOPE(Y$4:Y$26,$R$4:$R$26)*($R26-COUNTIF(BI$4:BI26,"Hold"))+INTERCEPT(Y$4:Y$26,$R$4:$R$26)),NA())</f>
        <v>#N/A</v>
      </c>
      <c r="AL26" s="51" t="e">
        <f>IFERROR(IF(COUNT($U$4:$U26)&lt;&gt;AL$2,NA(),SLOPE(Z$4:Z$26,$R$4:$R$26)*($R26-COUNTIF(BJ$4:BJ26,"Hold"))+INTERCEPT(Z$4:Z$26,$R$4:$R$26)),NA())</f>
        <v>#N/A</v>
      </c>
      <c r="AM26" s="51" t="e">
        <f>IFERROR(IF(COUNT($U$4:$U26)&lt;&gt;AM$2,NA(),SLOPE(AA$4:AA$26,$R$4:$R$26)*($R26-COUNTIF(BK$4:BK26,"Hold"))+INTERCEPT(AA$4:AA$26,$R$4:$R$26)),NA())</f>
        <v>#N/A</v>
      </c>
      <c r="AN26" s="51" t="e">
        <f>IFERROR(IF(COUNT($U$4:$U26)&lt;&gt;AN$2,NA(),SLOPE(AB$4:AB$26,$R$4:$R$26)*($R26-COUNTIF(BL$4:BL26,"Hold"))+INTERCEPT(AB$4:AB$26,$R$4:$R$26)),NA())</f>
        <v>#N/A</v>
      </c>
      <c r="AO26" s="51" t="e">
        <f>IFERROR(IF(COUNT($U$4:$U26)&lt;&gt;AO$2,NA(),SLOPE(AC$4:AC$26,$R$4:$R$26)*($R26-COUNTIF(BM$4:BM26,"Hold"))+INTERCEPT(AC$4:AC$26,$R$4:$R$26)),NA())</f>
        <v>#N/A</v>
      </c>
      <c r="AP26" s="51" t="e">
        <f>IFERROR(IF(COUNT($U$4:$U26)&lt;&gt;AP$2,NA(),SLOPE(AD$4:AD$26,$R$4:$R$26)*($R26-COUNTIF(BN$4:BN26,"Hold"))+INTERCEPT(AD$4:AD$26,$R$4:$R$26)),NA())</f>
        <v>#N/A</v>
      </c>
      <c r="AQ26" s="51" t="e">
        <f>IFERROR(IF(COUNT($U$4:$U26)&lt;&gt;AQ$2,NA(),SLOPE(AE$4:AE$26,$R$4:$R$26)*($R26-COUNTIF(BO$4:BO26,"Hold"))+INTERCEPT(AE$4:AE$26,$R$4:$R$26)),NA())</f>
        <v>#N/A</v>
      </c>
      <c r="AR26" s="51" t="e">
        <f>IFERROR(IF(COUNT($U$4:$U26)&lt;&gt;AR$2,NA(),SLOPE(AF$4:AF$26,$R$4:$R$26)*($R26-COUNTIF(BP$4:BP26,"Hold"))+INTERCEPT(AF$4:AF$26,$R$4:$R$26)),NA())</f>
        <v>#N/A</v>
      </c>
      <c r="AS26" s="51" t="e">
        <f>IFERROR(IF(COUNT($U$4:$U26)&lt;&gt;AS$2,NA(),SLOPE(AG$4:AG$26,$R$4:$R$26)*($R26-COUNTIF(BQ$4:BQ26,"Hold"))+INTERCEPT(AG$4:AG$26,$R$4:$R$26)),NA())</f>
        <v>#N/A</v>
      </c>
      <c r="AT26" s="51" t="e">
        <f>IFERROR(IF(COUNT($U$4:$U26)&lt;&gt;AT$2,NA(),SLOPE(AH$4:AH$26,$R$4:$R$26)*($R26-COUNTIF(BR$4:BR26,"Hold"))+INTERCEPT(AH$4:AH$26,$R$4:$R$26)),NA())</f>
        <v>#N/A</v>
      </c>
      <c r="AU26" s="51" t="e">
        <f>IFERROR(IF(COUNT($U$4:$U26)&lt;&gt;AU$2,NA(),SLOPE(AI$4:AI$26,$R$4:$R$26)*($R26-COUNTIF(BS$4:BS26,"Hold"))+INTERCEPT(AI$4:AI$26,$R$4:$R$26)),NA())</f>
        <v>#N/A</v>
      </c>
      <c r="AV26" s="57" t="e">
        <f>IF(AND(ISNUMBER($U26),COUNT($U$4:$U26)=AV$2),$G26,IF($H26="Hold",AV25,IF(COUNT($U$4:$U26)=AV$2,$V26+AV25,NA())))</f>
        <v>#N/A</v>
      </c>
      <c r="AW26" s="57" t="e">
        <f>IF(AND(ISNUMBER($U26),COUNT($U$4:$U26)=AW$2),$G26,IF($H26="Hold",AW25,IF(COUNT($U$4:$U26)=AW$2,$V26+AW25,NA())))</f>
        <v>#N/A</v>
      </c>
      <c r="AX26" s="57" t="e">
        <f>IF(AND(ISNUMBER($U26),COUNT($U$4:$U26)=AX$2),$G26,IF($H26="Hold",AX25,IF(COUNT($U$4:$U26)=AX$2,$V26+AX25,NA())))</f>
        <v>#N/A</v>
      </c>
      <c r="AY26" s="57" t="e">
        <f>IF(AND(ISNUMBER($U26),COUNT($U$4:$U26)=AY$2),$G26,IF($H26="Hold",AY25,IF(COUNT($U$4:$U26)=AY$2,$V26+AY25,NA())))</f>
        <v>#N/A</v>
      </c>
      <c r="AZ26" s="57" t="e">
        <f>IF(AND(ISNUMBER($U26),COUNT($U$4:$U26)=AZ$2),$G26,IF($H26="Hold",AZ25,IF(COUNT($U$4:$U26)=AZ$2,$V26+AZ25,NA())))</f>
        <v>#N/A</v>
      </c>
      <c r="BA26" s="57" t="e">
        <f>IF(AND(ISNUMBER($U26),COUNT($U$4:$U26)=BA$2),$G26,IF($H26="Hold",BA25,IF(COUNT($U$4:$U26)=BA$2,$V26+BA25,NA())))</f>
        <v>#N/A</v>
      </c>
      <c r="BB26" s="57" t="e">
        <f>IF(AND(ISNUMBER($U26),COUNT($U$4:$U26)=BB$2),$G26,IF($H26="Hold",BB25,IF(COUNT($U$4:$U26)=BB$2,$V26+BB25,NA())))</f>
        <v>#N/A</v>
      </c>
      <c r="BC26" s="57" t="e">
        <f>IF(AND(ISNUMBER($U26),COUNT($U$4:$U26)=BC$2),$G26,IF($H26="Hold",BC25,IF(COUNT($U$4:$U26)=BC$2,$V26+BC25,NA())))</f>
        <v>#N/A</v>
      </c>
      <c r="BD26" s="57" t="e">
        <f>IF(AND(ISNUMBER($U26),COUNT($U$4:$U26)=BD$2),$G26,IF($H26="Hold",BD25,IF(COUNT($U$4:$U26)=BD$2,$V26+BD25,NA())))</f>
        <v>#N/A</v>
      </c>
      <c r="BE26" s="57" t="e">
        <f>IF(AND(ISNUMBER($U26),COUNT($U$4:$U26)=BE$2),$G26,IF($H26="Hold",BE25,IF(COUNT($U$4:$U26)=BE$2,$V26+BE25,NA())))</f>
        <v>#N/A</v>
      </c>
      <c r="BF26" s="57" t="e">
        <f>IF(AND(ISNUMBER($U26),COUNT($U$4:$U26)=BF$2),$G26,IF($H26="Hold",BF25,IF(COUNT($U$4:$U26)=BF$2,$V26+BF25,NA())))</f>
        <v>#N/A</v>
      </c>
      <c r="BG26" s="57" t="e">
        <f>IF(AND(ISNUMBER($U26),COUNT($U$4:$U26)=BG$2),$G26,IF($H26="Hold",BG25,IF(COUNT($U$4:$U26)=BG$2,$V26+BG25,NA())))</f>
        <v>#N/A</v>
      </c>
      <c r="BH26" s="55" t="e">
        <f>IF(AND(COUNT($U$4:$U26)=BH$2,$H26="Hold"),"Hold",NA())</f>
        <v>#N/A</v>
      </c>
      <c r="BI26" s="55" t="e">
        <f>IF(AND(COUNT($U$4:$U26)=BI$2,$H26="Hold"),"Hold",NA())</f>
        <v>#N/A</v>
      </c>
      <c r="BJ26" s="55" t="e">
        <f>IF(AND(COUNT($U$4:$U26)=BJ$2,$H26="Hold"),"Hold",NA())</f>
        <v>#N/A</v>
      </c>
      <c r="BK26" s="55" t="e">
        <f>IF(AND(COUNT($U$4:$U26)=BK$2,$H26="Hold"),"Hold",NA())</f>
        <v>#N/A</v>
      </c>
      <c r="BL26" s="55" t="e">
        <f>IF(AND(COUNT($U$4:$U26)=BL$2,$H26="Hold"),"Hold",NA())</f>
        <v>#N/A</v>
      </c>
      <c r="BM26" s="55" t="e">
        <f>IF(AND(COUNT($U$4:$U26)=BM$2,$H26="Hold"),"Hold",NA())</f>
        <v>#N/A</v>
      </c>
      <c r="BN26" s="55" t="e">
        <f>IF(AND(COUNT($U$4:$U26)=BN$2,$H26="Hold"),"Hold",NA())</f>
        <v>#N/A</v>
      </c>
      <c r="BO26" s="55" t="e">
        <f>IF(AND(COUNT($U$4:$U26)=BO$2,$H26="Hold"),"Hold",NA())</f>
        <v>#N/A</v>
      </c>
      <c r="BP26" s="55" t="e">
        <f>IF(AND(COUNT($U$4:$U26)=BP$2,$H26="Hold"),"Hold",NA())</f>
        <v>#N/A</v>
      </c>
      <c r="BQ26" s="55" t="e">
        <f>IF(AND(COUNT($U$4:$U26)=BQ$2,$H26="Hold"),"Hold",NA())</f>
        <v>#N/A</v>
      </c>
      <c r="BR26" s="55" t="e">
        <f>IF(AND(COUNT($U$4:$U26)=BR$2,$H26="Hold"),"Hold",NA())</f>
        <v>#N/A</v>
      </c>
      <c r="BS26" s="55" t="e">
        <f>IF(AND(COUNT($U$4:$U26)=BS$2,$H26="Hold"),"Hold",NA())</f>
        <v>#N/A</v>
      </c>
    </row>
    <row r="27" spans="1:71" s="96" customFormat="1" ht="8.25" customHeight="1" x14ac:dyDescent="0.3">
      <c r="B27" s="98"/>
      <c r="C27" s="95"/>
      <c r="D27" s="140" t="s">
        <v>87</v>
      </c>
      <c r="E27" s="140"/>
      <c r="F27" s="140"/>
      <c r="G27" s="140"/>
      <c r="H27" s="140"/>
      <c r="I27" s="140"/>
      <c r="J27" s="15"/>
      <c r="K27" s="88"/>
      <c r="L27" s="149" t="s">
        <v>85</v>
      </c>
      <c r="M27" s="149"/>
      <c r="N27" s="149"/>
      <c r="O27" s="149"/>
      <c r="R27" s="11"/>
      <c r="S27" s="11"/>
      <c r="T27" s="11"/>
      <c r="U27" s="100"/>
      <c r="V27" s="100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71" s="96" customFormat="1" ht="18.75" customHeight="1" x14ac:dyDescent="0.25">
      <c r="B28" s="130" t="s">
        <v>18</v>
      </c>
      <c r="C28" s="95"/>
      <c r="D28" s="141"/>
      <c r="E28" s="141"/>
      <c r="F28" s="141"/>
      <c r="G28" s="141"/>
      <c r="H28" s="141"/>
      <c r="I28" s="141"/>
      <c r="J28" s="101"/>
      <c r="L28" s="150"/>
      <c r="M28" s="150"/>
      <c r="N28" s="150"/>
      <c r="O28" s="150"/>
      <c r="P28" s="117"/>
      <c r="Q28" s="117"/>
    </row>
    <row r="29" spans="1:71" s="96" customFormat="1" ht="31.5" x14ac:dyDescent="0.25">
      <c r="A29" s="2"/>
      <c r="B29" s="80" t="s">
        <v>76</v>
      </c>
      <c r="C29" s="88"/>
      <c r="J29" s="101"/>
      <c r="L29" s="118"/>
      <c r="M29" s="118"/>
      <c r="N29" s="118"/>
      <c r="O29" s="118"/>
      <c r="P29" s="116"/>
      <c r="Q29" s="116"/>
    </row>
    <row r="30" spans="1:71" s="96" customFormat="1" ht="18.75" customHeight="1" x14ac:dyDescent="0.25">
      <c r="A30" s="2"/>
      <c r="B30" s="119" t="s">
        <v>74</v>
      </c>
      <c r="C30" s="88"/>
      <c r="J30" s="101"/>
      <c r="K30" s="88"/>
      <c r="L30" s="131"/>
      <c r="M30" s="88"/>
      <c r="N30" s="88"/>
      <c r="O30" s="88"/>
      <c r="P30" s="102"/>
    </row>
    <row r="31" spans="1:71" s="2" customFormat="1" ht="18.75" customHeight="1" x14ac:dyDescent="0.25">
      <c r="B31" s="103"/>
      <c r="C31" s="88"/>
      <c r="J31" s="15"/>
      <c r="K31" s="88"/>
      <c r="L31" s="104"/>
      <c r="M31" s="104"/>
      <c r="N31" s="104"/>
      <c r="O31" s="105"/>
      <c r="P31" s="106"/>
    </row>
    <row r="32" spans="1:71" s="2" customFormat="1" ht="18.75" customHeight="1" x14ac:dyDescent="0.25">
      <c r="A32" s="12"/>
      <c r="C32" s="104"/>
      <c r="J32" s="15"/>
      <c r="L32" s="88"/>
      <c r="M32" s="88"/>
      <c r="N32" s="88"/>
      <c r="O32" s="88"/>
      <c r="P32" s="102"/>
    </row>
    <row r="33" spans="1:16" s="2" customFormat="1" ht="18.75" customHeight="1" x14ac:dyDescent="0.25">
      <c r="C33" s="88"/>
      <c r="D33" s="102"/>
      <c r="E33" s="107"/>
      <c r="F33" s="107"/>
      <c r="G33" s="108"/>
      <c r="H33" s="99"/>
      <c r="I33" s="3"/>
      <c r="J33" s="3"/>
      <c r="L33" s="88"/>
      <c r="M33" s="88"/>
      <c r="N33" s="88"/>
      <c r="O33" s="88"/>
      <c r="P33" s="102"/>
    </row>
    <row r="34" spans="1:16" ht="49.5" customHeight="1" x14ac:dyDescent="0.25">
      <c r="A34" s="2"/>
      <c r="B34" s="2"/>
      <c r="C34" s="88"/>
      <c r="K34" s="2"/>
      <c r="L34" s="2"/>
      <c r="M34" s="2"/>
      <c r="N34" s="2"/>
      <c r="O34" s="2"/>
      <c r="P34" s="19"/>
    </row>
    <row r="35" spans="1:16" s="2" customFormat="1" ht="15" customHeight="1" x14ac:dyDescent="0.25">
      <c r="D35" s="102"/>
      <c r="E35" s="107"/>
      <c r="F35" s="107"/>
      <c r="G35" s="113"/>
      <c r="H35" s="113"/>
      <c r="I35" s="114"/>
      <c r="J35" s="49"/>
      <c r="P35" s="19"/>
    </row>
    <row r="36" spans="1:16" s="2" customFormat="1" ht="15" customHeight="1" x14ac:dyDescent="0.25">
      <c r="D36" s="102"/>
      <c r="E36" s="107"/>
      <c r="F36" s="107"/>
      <c r="G36" s="113"/>
      <c r="H36" s="113"/>
      <c r="I36" s="114"/>
      <c r="J36" s="49"/>
      <c r="P36" s="19"/>
    </row>
    <row r="37" spans="1:16" s="2" customFormat="1" ht="15" customHeight="1" x14ac:dyDescent="0.25">
      <c r="D37" s="19"/>
      <c r="E37" s="15"/>
      <c r="F37" s="15"/>
      <c r="J37" s="15"/>
      <c r="P37" s="19"/>
    </row>
    <row r="38" spans="1:16" s="2" customFormat="1" ht="15" customHeight="1" x14ac:dyDescent="0.25">
      <c r="D38" s="19"/>
      <c r="E38" s="15"/>
      <c r="F38" s="15"/>
      <c r="J38" s="15"/>
      <c r="P38" s="19"/>
    </row>
    <row r="39" spans="1:16" s="2" customFormat="1" ht="15" customHeight="1" x14ac:dyDescent="0.25">
      <c r="D39" s="19"/>
      <c r="E39" s="15"/>
      <c r="F39" s="15"/>
      <c r="J39" s="15"/>
      <c r="P39" s="19"/>
    </row>
    <row r="40" spans="1:16" s="2" customFormat="1" ht="15" customHeight="1" x14ac:dyDescent="0.25">
      <c r="D40" s="19"/>
      <c r="E40" s="15"/>
      <c r="F40" s="15"/>
      <c r="J40" s="15"/>
      <c r="P40" s="19"/>
    </row>
    <row r="41" spans="1:16" s="2" customFormat="1" ht="15" customHeight="1" x14ac:dyDescent="0.25">
      <c r="D41" s="19"/>
      <c r="E41" s="15"/>
      <c r="F41" s="15"/>
      <c r="J41" s="15"/>
      <c r="P41" s="19"/>
    </row>
    <row r="42" spans="1:16" s="2" customFormat="1" ht="15" customHeight="1" x14ac:dyDescent="0.25">
      <c r="D42" s="19"/>
      <c r="E42" s="15"/>
      <c r="F42" s="15"/>
      <c r="J42" s="15"/>
      <c r="P42" s="19"/>
    </row>
    <row r="43" spans="1:16" s="2" customFormat="1" ht="15" customHeight="1" x14ac:dyDescent="0.25">
      <c r="D43" s="19"/>
      <c r="E43" s="15"/>
      <c r="F43" s="15"/>
      <c r="J43" s="15"/>
      <c r="P43" s="19"/>
    </row>
    <row r="44" spans="1:16" s="2" customFormat="1" ht="15" customHeight="1" x14ac:dyDescent="0.25">
      <c r="D44" s="19"/>
      <c r="E44" s="15"/>
      <c r="F44" s="15"/>
      <c r="J44" s="15"/>
      <c r="P44" s="19"/>
    </row>
    <row r="45" spans="1:16" s="2" customFormat="1" ht="15" customHeight="1" x14ac:dyDescent="0.25">
      <c r="D45" s="19"/>
      <c r="E45" s="15"/>
      <c r="F45" s="15"/>
      <c r="J45" s="15"/>
      <c r="P45" s="19"/>
    </row>
    <row r="46" spans="1:16" s="2" customFormat="1" ht="15" customHeight="1" x14ac:dyDescent="0.25">
      <c r="D46" s="19"/>
      <c r="E46" s="15"/>
      <c r="F46" s="15"/>
      <c r="J46" s="15"/>
      <c r="P46" s="19"/>
    </row>
    <row r="47" spans="1:16" s="2" customFormat="1" ht="15" customHeight="1" x14ac:dyDescent="0.25">
      <c r="D47" s="19"/>
      <c r="E47" s="15"/>
      <c r="F47" s="15"/>
      <c r="J47" s="15"/>
      <c r="P47" s="19"/>
    </row>
    <row r="48" spans="1:16" s="2" customFormat="1" ht="15" customHeight="1" x14ac:dyDescent="0.25">
      <c r="D48" s="19"/>
      <c r="E48" s="15"/>
      <c r="F48" s="15"/>
      <c r="J48" s="15"/>
      <c r="P48" s="19"/>
    </row>
    <row r="49" spans="1:59" s="2" customFormat="1" ht="15" customHeight="1" x14ac:dyDescent="0.25">
      <c r="D49" s="19"/>
      <c r="E49" s="15"/>
      <c r="F49" s="15"/>
      <c r="J49" s="15"/>
      <c r="P49" s="19"/>
    </row>
    <row r="50" spans="1:59" s="2" customFormat="1" ht="15" customHeight="1" x14ac:dyDescent="0.25">
      <c r="D50" s="19"/>
      <c r="E50" s="15"/>
      <c r="F50" s="15"/>
      <c r="J50" s="15"/>
      <c r="P50" s="19"/>
    </row>
    <row r="51" spans="1:59" s="2" customFormat="1" ht="15" customHeight="1" x14ac:dyDescent="0.25">
      <c r="D51" s="19"/>
      <c r="E51" s="15"/>
      <c r="F51" s="15"/>
      <c r="J51" s="15"/>
      <c r="P51" s="19"/>
    </row>
    <row r="52" spans="1:59" s="2" customFormat="1" ht="15" customHeight="1" x14ac:dyDescent="0.25">
      <c r="B52" s="12"/>
      <c r="D52" s="19"/>
      <c r="E52" s="15"/>
      <c r="F52" s="15"/>
      <c r="J52" s="15"/>
      <c r="K52" s="12"/>
      <c r="P52" s="19"/>
    </row>
    <row r="53" spans="1:59" s="2" customFormat="1" ht="15" customHeight="1" x14ac:dyDescent="0.25">
      <c r="B53" s="12"/>
      <c r="D53" s="19"/>
      <c r="E53" s="15"/>
      <c r="F53" s="15"/>
      <c r="J53" s="15"/>
      <c r="K53" s="12"/>
      <c r="P53" s="19"/>
    </row>
    <row r="54" spans="1:59" s="2" customFormat="1" ht="15" customHeight="1" x14ac:dyDescent="0.25">
      <c r="B54" s="12"/>
      <c r="D54" s="19"/>
      <c r="E54" s="15"/>
      <c r="F54" s="15"/>
      <c r="J54" s="15"/>
      <c r="K54" s="12"/>
      <c r="L54" s="12"/>
      <c r="M54" s="12"/>
      <c r="N54" s="12"/>
      <c r="O54" s="12"/>
      <c r="P54" s="20"/>
    </row>
    <row r="55" spans="1:59" s="2" customFormat="1" ht="14.1" customHeight="1" x14ac:dyDescent="0.25">
      <c r="A55" s="12"/>
      <c r="B55" s="12"/>
      <c r="C55" s="12"/>
      <c r="D55" s="19"/>
      <c r="E55" s="15"/>
      <c r="F55" s="15"/>
      <c r="J55" s="15"/>
      <c r="K55" s="12"/>
      <c r="L55" s="12"/>
      <c r="M55" s="12"/>
      <c r="N55" s="12"/>
      <c r="O55" s="12"/>
      <c r="P55" s="20"/>
    </row>
    <row r="56" spans="1:59" s="2" customFormat="1" ht="14.1" customHeight="1" x14ac:dyDescent="0.25">
      <c r="A56" s="12"/>
      <c r="B56" s="12"/>
      <c r="C56" s="12"/>
      <c r="D56" s="19"/>
      <c r="E56" s="15"/>
      <c r="F56" s="15"/>
      <c r="J56" s="15"/>
      <c r="K56" s="12"/>
      <c r="L56" s="12"/>
      <c r="M56" s="12"/>
      <c r="N56" s="12"/>
      <c r="O56" s="12"/>
      <c r="P56" s="20"/>
    </row>
    <row r="57" spans="1:59" ht="14.1" customHeight="1" x14ac:dyDescent="0.25">
      <c r="C57" s="12"/>
      <c r="D57" s="20"/>
      <c r="E57" s="16"/>
      <c r="F57" s="16"/>
      <c r="G57" s="12"/>
      <c r="H57" s="12"/>
      <c r="I57" s="12"/>
      <c r="J57" s="16"/>
      <c r="K57" s="12"/>
      <c r="L57" s="12"/>
      <c r="M57" s="12"/>
      <c r="N57" s="12"/>
      <c r="O57" s="12"/>
      <c r="P57" s="20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59" ht="14.1" customHeight="1" x14ac:dyDescent="0.25">
      <c r="C58" s="12"/>
      <c r="D58" s="20"/>
      <c r="E58" s="16"/>
      <c r="F58" s="16"/>
      <c r="G58" s="12"/>
      <c r="H58" s="12"/>
      <c r="I58" s="12"/>
      <c r="J58" s="16"/>
      <c r="L58" s="12"/>
      <c r="M58" s="12"/>
      <c r="N58" s="12"/>
      <c r="O58" s="12"/>
      <c r="P58" s="20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59" ht="14.1" customHeight="1" x14ac:dyDescent="0.25">
      <c r="C59" s="12"/>
      <c r="D59" s="20"/>
      <c r="E59" s="16"/>
      <c r="F59" s="16"/>
      <c r="G59" s="12"/>
      <c r="H59" s="12"/>
      <c r="I59" s="12"/>
      <c r="J59" s="16"/>
      <c r="L59" s="12"/>
      <c r="M59" s="12"/>
      <c r="N59" s="12"/>
      <c r="O59" s="12"/>
      <c r="P59" s="20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0" spans="1:59" ht="14.1" customHeight="1" x14ac:dyDescent="0.25">
      <c r="C60" s="12"/>
      <c r="D60" s="20"/>
      <c r="E60" s="16"/>
      <c r="F60" s="16"/>
      <c r="G60" s="12"/>
      <c r="H60" s="12"/>
      <c r="I60" s="12"/>
      <c r="J60" s="16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</row>
    <row r="61" spans="1:59" ht="14.1" customHeight="1" x14ac:dyDescent="0.25">
      <c r="D61" s="20"/>
      <c r="E61" s="16"/>
      <c r="F61" s="16"/>
      <c r="G61" s="12"/>
      <c r="H61" s="12"/>
      <c r="I61" s="12"/>
      <c r="J61" s="16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</row>
    <row r="62" spans="1:59" ht="14.1" customHeight="1" x14ac:dyDescent="0.25">
      <c r="D62" s="20"/>
      <c r="E62" s="16"/>
      <c r="F62" s="16"/>
      <c r="G62" s="12"/>
      <c r="H62" s="12"/>
      <c r="I62" s="12"/>
      <c r="J62" s="16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3" spans="1:59" ht="14.1" customHeight="1" x14ac:dyDescent="0.25">
      <c r="Q63" s="115"/>
    </row>
    <row r="65" spans="17:17" ht="14.1" customHeight="1" x14ac:dyDescent="0.25">
      <c r="Q65" s="115"/>
    </row>
    <row r="67" spans="17:17" ht="14.1" customHeight="1" x14ac:dyDescent="0.25">
      <c r="Q67" s="115"/>
    </row>
    <row r="69" spans="17:17" ht="14.1" customHeight="1" x14ac:dyDescent="0.25">
      <c r="Q69" s="115"/>
    </row>
    <row r="71" spans="17:17" ht="14.1" customHeight="1" x14ac:dyDescent="0.25">
      <c r="Q71" s="115"/>
    </row>
    <row r="73" spans="17:17" ht="14.1" customHeight="1" x14ac:dyDescent="0.25">
      <c r="Q73" s="115"/>
    </row>
    <row r="75" spans="17:17" ht="14.1" customHeight="1" x14ac:dyDescent="0.25">
      <c r="Q75" s="115"/>
    </row>
    <row r="77" spans="17:17" ht="14.1" customHeight="1" x14ac:dyDescent="0.25">
      <c r="Q77" s="115"/>
    </row>
  </sheetData>
  <sheetProtection algorithmName="SHA-512" hashValue="XTzoBpOw6XEr/1KbqidLjIU/1CrBMXqZ3ZX7mNHxZKRG5aq5OFWDaZVY1nn73Kgb1byXXfEBK3xherKGfK9c4w==" saltValue="fvk0wZLYl1BiC0apZvKDiw==" spinCount="100000" sheet="1" objects="1" scenarios="1" sort="0"/>
  <mergeCells count="22">
    <mergeCell ref="L13:M13"/>
    <mergeCell ref="D2:H2"/>
    <mergeCell ref="B3:B4"/>
    <mergeCell ref="L3:O3"/>
    <mergeCell ref="L4:M4"/>
    <mergeCell ref="N4:O4"/>
    <mergeCell ref="L5:M5"/>
    <mergeCell ref="N5:O5"/>
    <mergeCell ref="L7:O7"/>
    <mergeCell ref="L8:M8"/>
    <mergeCell ref="N8:O8"/>
    <mergeCell ref="L9:M9"/>
    <mergeCell ref="L11:O11"/>
    <mergeCell ref="L24:O26"/>
    <mergeCell ref="D27:I28"/>
    <mergeCell ref="L27:O28"/>
    <mergeCell ref="L14:M14"/>
    <mergeCell ref="L15:M15"/>
    <mergeCell ref="L16:M16"/>
    <mergeCell ref="L18:O18"/>
    <mergeCell ref="O22:P22"/>
    <mergeCell ref="O23:P23"/>
  </mergeCells>
  <conditionalFormatting sqref="R2:BS26">
    <cfRule type="expression" dxfId="47" priority="1">
      <formula>IF(ISBLANK($A$1),TRUE,FALSE)</formula>
    </cfRule>
  </conditionalFormatting>
  <conditionalFormatting sqref="AJ4:BS26">
    <cfRule type="containsErrors" dxfId="46" priority="2">
      <formula>ISERROR(AJ4)</formula>
    </cfRule>
  </conditionalFormatting>
  <dataValidations count="2">
    <dataValidation type="list" showInputMessage="1" showErrorMessage="1" sqref="H4">
      <formula1>$T$4:$T$9</formula1>
    </dataValidation>
    <dataValidation type="list" showInputMessage="1" showErrorMessage="1" sqref="H5:H26">
      <formula1>$T$4:$T$11</formula1>
    </dataValidation>
  </dataValidations>
  <hyperlinks>
    <hyperlink ref="L27" r:id="rId1" display="https://youtu.be/myxUd_RfmoI"/>
  </hyperlinks>
  <printOptions horizontalCentered="1"/>
  <pageMargins left="0.5" right="0.5" top="0.5" bottom="0.7" header="0" footer="0.3"/>
  <pageSetup orientation="landscape" r:id="rId2"/>
  <headerFooter>
    <oddFooter>&amp;L&amp;8Printed &amp;D  &amp;T&amp;C&amp;8Pulaski County Schools&amp;R&amp;8Page &amp;P of &amp;N</oddFooter>
  </headerFooter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77"/>
  <sheetViews>
    <sheetView showGridLines="0" zoomScaleNormal="100" workbookViewId="0"/>
  </sheetViews>
  <sheetFormatPr defaultColWidth="9.140625" defaultRowHeight="14.1" customHeight="1" x14ac:dyDescent="0.25"/>
  <cols>
    <col min="1" max="1" width="2.7109375" style="12" customWidth="1"/>
    <col min="2" max="2" width="113.5703125" style="12" customWidth="1"/>
    <col min="3" max="3" width="2.7109375" style="104" customWidth="1"/>
    <col min="4" max="4" width="6.42578125" style="106" customWidth="1"/>
    <col min="5" max="5" width="10.42578125" style="109" customWidth="1"/>
    <col min="6" max="6" width="7" style="109" customWidth="1"/>
    <col min="7" max="7" width="7" style="110" customWidth="1"/>
    <col min="8" max="8" width="8.42578125" style="110" customWidth="1"/>
    <col min="9" max="9" width="41.85546875" style="111" customWidth="1"/>
    <col min="10" max="10" width="2.7109375" style="112" customWidth="1"/>
    <col min="11" max="11" width="2.7109375" style="104" customWidth="1"/>
    <col min="12" max="12" width="14.42578125" style="104" customWidth="1"/>
    <col min="13" max="13" width="2" style="104" bestFit="1" customWidth="1"/>
    <col min="14" max="15" width="10.5703125" style="104" customWidth="1"/>
    <col min="16" max="16" width="2.5703125" style="106" customWidth="1"/>
    <col min="17" max="17" width="14" style="2" customWidth="1"/>
    <col min="18" max="18" width="8.140625" style="2" bestFit="1" customWidth="1"/>
    <col min="19" max="20" width="9.140625" style="2" customWidth="1"/>
    <col min="21" max="22" width="10.7109375" style="2" customWidth="1"/>
    <col min="23" max="35" width="9.140625" style="2" customWidth="1"/>
    <col min="36" max="48" width="9.140625" style="2"/>
    <col min="49" max="56" width="9.140625" style="2" customWidth="1"/>
    <col min="57" max="59" width="9.140625" style="2"/>
    <col min="60" max="16384" width="9.140625" style="12"/>
  </cols>
  <sheetData>
    <row r="1" spans="1:73" s="81" customFormat="1" ht="10.5" customHeight="1" x14ac:dyDescent="0.3">
      <c r="A1" s="1"/>
      <c r="B1" s="82"/>
      <c r="D1" s="83"/>
      <c r="E1" s="84"/>
      <c r="F1" s="84"/>
      <c r="G1" s="82"/>
      <c r="H1" s="82"/>
      <c r="I1" s="85"/>
      <c r="J1" s="86"/>
      <c r="M1" s="129"/>
      <c r="N1" s="83"/>
      <c r="O1" s="83"/>
      <c r="P1" s="83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U1" s="87"/>
    </row>
    <row r="2" spans="1:73" s="81" customFormat="1" ht="18.75" customHeight="1" x14ac:dyDescent="0.35">
      <c r="B2" s="79" t="s">
        <v>78</v>
      </c>
      <c r="D2" s="142" t="str">
        <f>IF($N$4="","",$N$4)</f>
        <v/>
      </c>
      <c r="E2" s="142"/>
      <c r="F2" s="142"/>
      <c r="G2" s="142"/>
      <c r="H2" s="142"/>
      <c r="I2" s="120" t="str">
        <f>IF($N$8="","",$N$8)</f>
        <v/>
      </c>
      <c r="J2" s="120"/>
      <c r="K2" s="121"/>
      <c r="L2" s="122"/>
      <c r="M2" s="122"/>
      <c r="N2" s="122"/>
      <c r="O2" s="28"/>
      <c r="P2" s="29"/>
      <c r="Q2" s="87"/>
      <c r="R2" s="11" t="s">
        <v>23</v>
      </c>
      <c r="S2" s="4"/>
      <c r="T2" s="4"/>
      <c r="U2" s="4"/>
      <c r="V2" s="4"/>
      <c r="W2" s="6"/>
      <c r="X2" s="68">
        <v>1</v>
      </c>
      <c r="Y2" s="68">
        <v>2</v>
      </c>
      <c r="Z2" s="68">
        <v>3</v>
      </c>
      <c r="AA2" s="68">
        <v>4</v>
      </c>
      <c r="AB2" s="69">
        <v>5</v>
      </c>
      <c r="AC2" s="70">
        <v>6</v>
      </c>
      <c r="AD2" s="70">
        <v>7</v>
      </c>
      <c r="AE2" s="70">
        <v>8</v>
      </c>
      <c r="AF2" s="70">
        <v>9</v>
      </c>
      <c r="AG2" s="70">
        <v>10</v>
      </c>
      <c r="AH2" s="70">
        <v>11</v>
      </c>
      <c r="AI2" s="70">
        <v>12</v>
      </c>
      <c r="AJ2" s="65">
        <v>1</v>
      </c>
      <c r="AK2" s="66">
        <v>2</v>
      </c>
      <c r="AL2" s="66">
        <v>3</v>
      </c>
      <c r="AM2" s="66">
        <v>4</v>
      </c>
      <c r="AN2" s="67">
        <v>5</v>
      </c>
      <c r="AO2" s="67">
        <v>6</v>
      </c>
      <c r="AP2" s="67">
        <v>7</v>
      </c>
      <c r="AQ2" s="67">
        <v>8</v>
      </c>
      <c r="AR2" s="67">
        <v>9</v>
      </c>
      <c r="AS2" s="67">
        <v>10</v>
      </c>
      <c r="AT2" s="67">
        <v>11</v>
      </c>
      <c r="AU2" s="67">
        <v>12</v>
      </c>
      <c r="AV2" s="62">
        <v>1</v>
      </c>
      <c r="AW2" s="63">
        <v>2</v>
      </c>
      <c r="AX2" s="63">
        <v>3</v>
      </c>
      <c r="AY2" s="63">
        <v>4</v>
      </c>
      <c r="AZ2" s="64">
        <v>5</v>
      </c>
      <c r="BA2" s="62">
        <v>6</v>
      </c>
      <c r="BB2" s="62">
        <v>7</v>
      </c>
      <c r="BC2" s="62">
        <v>8</v>
      </c>
      <c r="BD2" s="62">
        <v>9</v>
      </c>
      <c r="BE2" s="62">
        <v>10</v>
      </c>
      <c r="BF2" s="62">
        <v>11</v>
      </c>
      <c r="BG2" s="62">
        <v>12</v>
      </c>
      <c r="BH2" s="58">
        <v>1</v>
      </c>
      <c r="BI2" s="59">
        <v>2</v>
      </c>
      <c r="BJ2" s="59">
        <v>3</v>
      </c>
      <c r="BK2" s="59">
        <v>4</v>
      </c>
      <c r="BL2" s="60">
        <v>5</v>
      </c>
      <c r="BM2" s="58">
        <v>6</v>
      </c>
      <c r="BN2" s="58">
        <v>7</v>
      </c>
      <c r="BO2" s="58">
        <v>8</v>
      </c>
      <c r="BP2" s="58">
        <v>9</v>
      </c>
      <c r="BQ2" s="58">
        <v>10</v>
      </c>
      <c r="BR2" s="58">
        <v>11</v>
      </c>
      <c r="BS2" s="58">
        <v>12</v>
      </c>
    </row>
    <row r="3" spans="1:73" s="2" customFormat="1" ht="18.75" customHeight="1" thickBot="1" x14ac:dyDescent="0.35">
      <c r="B3" s="156" t="str">
        <f>IF($N$4="","",IF($N$8="",$N$4,$N$4&amp;"  ("&amp;N8&amp;")"))</f>
        <v/>
      </c>
      <c r="C3" s="88"/>
      <c r="D3" s="89" t="s">
        <v>22</v>
      </c>
      <c r="E3" s="89" t="s">
        <v>20</v>
      </c>
      <c r="F3" s="89" t="s">
        <v>19</v>
      </c>
      <c r="G3" s="89" t="s">
        <v>21</v>
      </c>
      <c r="H3" s="90" t="s">
        <v>72</v>
      </c>
      <c r="I3" s="91" t="s">
        <v>18</v>
      </c>
      <c r="J3" s="92"/>
      <c r="K3" s="30"/>
      <c r="L3" s="157" t="s">
        <v>62</v>
      </c>
      <c r="M3" s="157"/>
      <c r="N3" s="157"/>
      <c r="O3" s="157"/>
      <c r="P3" s="31"/>
      <c r="Q3" s="18"/>
      <c r="R3" s="43">
        <v>0</v>
      </c>
      <c r="S3" s="44" t="s">
        <v>71</v>
      </c>
      <c r="T3" s="44" t="s">
        <v>65</v>
      </c>
      <c r="U3" s="44" t="s">
        <v>69</v>
      </c>
      <c r="V3" s="44" t="s">
        <v>70</v>
      </c>
      <c r="W3" s="45" t="s">
        <v>11</v>
      </c>
      <c r="X3" s="71" t="s">
        <v>5</v>
      </c>
      <c r="Y3" s="71" t="s">
        <v>6</v>
      </c>
      <c r="Z3" s="71" t="s">
        <v>7</v>
      </c>
      <c r="AA3" s="71" t="s">
        <v>8</v>
      </c>
      <c r="AB3" s="71" t="s">
        <v>9</v>
      </c>
      <c r="AC3" s="71" t="s">
        <v>10</v>
      </c>
      <c r="AD3" s="71" t="s">
        <v>36</v>
      </c>
      <c r="AE3" s="71" t="s">
        <v>26</v>
      </c>
      <c r="AF3" s="71" t="s">
        <v>28</v>
      </c>
      <c r="AG3" s="71" t="s">
        <v>30</v>
      </c>
      <c r="AH3" s="71" t="s">
        <v>32</v>
      </c>
      <c r="AI3" s="71" t="s">
        <v>34</v>
      </c>
      <c r="AJ3" s="50" t="s">
        <v>75</v>
      </c>
      <c r="AK3" s="50" t="s">
        <v>0</v>
      </c>
      <c r="AL3" s="50" t="s">
        <v>1</v>
      </c>
      <c r="AM3" s="50" t="s">
        <v>2</v>
      </c>
      <c r="AN3" s="50" t="s">
        <v>3</v>
      </c>
      <c r="AO3" s="50" t="s">
        <v>4</v>
      </c>
      <c r="AP3" s="50" t="s">
        <v>25</v>
      </c>
      <c r="AQ3" s="50" t="s">
        <v>27</v>
      </c>
      <c r="AR3" s="50" t="s">
        <v>29</v>
      </c>
      <c r="AS3" s="50" t="s">
        <v>31</v>
      </c>
      <c r="AT3" s="50" t="s">
        <v>33</v>
      </c>
      <c r="AU3" s="50" t="s">
        <v>35</v>
      </c>
      <c r="AV3" s="56" t="s">
        <v>77</v>
      </c>
      <c r="AW3" s="56" t="s">
        <v>13</v>
      </c>
      <c r="AX3" s="56" t="s">
        <v>14</v>
      </c>
      <c r="AY3" s="56" t="s">
        <v>15</v>
      </c>
      <c r="AZ3" s="56" t="s">
        <v>16</v>
      </c>
      <c r="BA3" s="56" t="s">
        <v>17</v>
      </c>
      <c r="BB3" s="56" t="s">
        <v>37</v>
      </c>
      <c r="BC3" s="56" t="s">
        <v>38</v>
      </c>
      <c r="BD3" s="56" t="s">
        <v>39</v>
      </c>
      <c r="BE3" s="56" t="s">
        <v>40</v>
      </c>
      <c r="BF3" s="56" t="s">
        <v>41</v>
      </c>
      <c r="BG3" s="56" t="s">
        <v>42</v>
      </c>
      <c r="BH3" s="54" t="s">
        <v>43</v>
      </c>
      <c r="BI3" s="54" t="s">
        <v>44</v>
      </c>
      <c r="BJ3" s="54" t="s">
        <v>45</v>
      </c>
      <c r="BK3" s="54" t="s">
        <v>46</v>
      </c>
      <c r="BL3" s="54" t="s">
        <v>47</v>
      </c>
      <c r="BM3" s="54" t="s">
        <v>48</v>
      </c>
      <c r="BN3" s="54" t="s">
        <v>49</v>
      </c>
      <c r="BO3" s="54" t="s">
        <v>50</v>
      </c>
      <c r="BP3" s="54" t="s">
        <v>51</v>
      </c>
      <c r="BQ3" s="54" t="s">
        <v>52</v>
      </c>
      <c r="BR3" s="54" t="s">
        <v>53</v>
      </c>
      <c r="BS3" s="54" t="s">
        <v>54</v>
      </c>
    </row>
    <row r="4" spans="1:73" s="2" customFormat="1" ht="18.75" customHeight="1" thickTop="1" thickBot="1" x14ac:dyDescent="0.3">
      <c r="B4" s="156"/>
      <c r="C4" s="88"/>
      <c r="D4" s="7">
        <v>0</v>
      </c>
      <c r="E4" s="8">
        <v>42590</v>
      </c>
      <c r="F4" s="5" t="str">
        <f>IFERROR(IF(COUNT(G$4:G4)=0,"",IF(H4="Hold",F3,IF(ISNUMBER(U4),G4,F3+V4))),"")</f>
        <v/>
      </c>
      <c r="G4" s="13"/>
      <c r="H4" s="26"/>
      <c r="I4" s="17"/>
      <c r="J4" s="93"/>
      <c r="K4" s="30"/>
      <c r="L4" s="145" t="s">
        <v>24</v>
      </c>
      <c r="M4" s="145"/>
      <c r="N4" s="147"/>
      <c r="O4" s="147"/>
      <c r="P4" s="32"/>
      <c r="Q4" s="18"/>
      <c r="R4" s="46">
        <v>1</v>
      </c>
      <c r="S4" s="47" t="e">
        <f t="shared" ref="S4:S26" si="0">IF(OR(ISTEXT($G4),ISBLANK($G4)),NA(),$G4)</f>
        <v>#N/A</v>
      </c>
      <c r="T4" s="52" t="s">
        <v>64</v>
      </c>
      <c r="U4" s="52" t="str">
        <f>IF(H4="30 Mins",$N$19,IF(H4="45 Mins",$N$20,IF(H4="60 Mins",$N$21,IF(H4="Alt 1",$N$22,IF(H4="Alt 2",$N$23,IF(H4="Alt 3",$N$24,IF(H4="Alt 4",$N$25,IF(H4="Alt 5",#REF!,IF(H4="Change",V3,"")))))))))</f>
        <v/>
      </c>
      <c r="V4" s="53" t="e">
        <f>IF(COUNT(U$4:U4)=0,NA(),IF(ISNUMBER(U4),U4,V3))</f>
        <v>#N/A</v>
      </c>
      <c r="W4" s="48" t="e">
        <f t="shared" ref="W4:W26" si="1">IF(ISNUMBER(U4),E4-3,NA())</f>
        <v>#N/A</v>
      </c>
      <c r="X4" s="72" t="str">
        <f>IF(AND(ISNUMBER($S4),COUNT($U$4:$U4)=X$2),$S4,"")</f>
        <v/>
      </c>
      <c r="Y4" s="72" t="str">
        <f>IF(AND(ISNUMBER($S4),COUNT($U$4:$U4)=Y$2),$S4,"")</f>
        <v/>
      </c>
      <c r="Z4" s="72" t="str">
        <f>IF(AND(ISNUMBER($S4),COUNT($U$4:$U4)=Z$2),$S4,"")</f>
        <v/>
      </c>
      <c r="AA4" s="72" t="str">
        <f>IF(AND(ISNUMBER($S4),COUNT($U$4:$U4)=AA$2),$S4,"")</f>
        <v/>
      </c>
      <c r="AB4" s="72" t="str">
        <f>IF(AND(ISNUMBER($S4),COUNT($U$4:$U4)=AB$2),$S4,"")</f>
        <v/>
      </c>
      <c r="AC4" s="72" t="str">
        <f>IF(AND(ISNUMBER($S4),COUNT($U$4:$U4)=AC$2),$S4,"")</f>
        <v/>
      </c>
      <c r="AD4" s="72" t="str">
        <f>IF(AND(ISNUMBER($S4),COUNT($U$4:$U4)=AD$2),$S4,"")</f>
        <v/>
      </c>
      <c r="AE4" s="72" t="str">
        <f>IF(AND(ISNUMBER($S4),COUNT($U$4:$U4)=AE$2),$S4,"")</f>
        <v/>
      </c>
      <c r="AF4" s="72" t="str">
        <f>IF(AND(ISNUMBER($S4),COUNT($U$4:$U4)=AF$2),$S4,"")</f>
        <v/>
      </c>
      <c r="AG4" s="72" t="str">
        <f>IF(AND(ISNUMBER($S4),COUNT($U$4:$U4)=AG$2),$S4,"")</f>
        <v/>
      </c>
      <c r="AH4" s="72" t="str">
        <f>IF(AND(ISNUMBER($S4),COUNT($U$4:$U4)=AH$2),$S4,"")</f>
        <v/>
      </c>
      <c r="AI4" s="72" t="str">
        <f>IF(AND(ISNUMBER($S4),COUNT($U$4:$U4)=AI$2),$S4,"")</f>
        <v/>
      </c>
      <c r="AJ4" s="51" t="e">
        <f>IFERROR(IF(COUNT($U$4:$U4)&lt;&gt;AJ$2,NA(),SLOPE(X$4:X$26,$R$4:$R$26)*($R4-COUNTIF(BH$4:BH4,"Hold"))+INTERCEPT(X$4:X$26,$R$4:$R$26)),NA())</f>
        <v>#N/A</v>
      </c>
      <c r="AK4" s="51" t="e">
        <f>IFERROR(IF(COUNT($U$4:$U4)&lt;&gt;AK$2,NA(),SLOPE(Y$4:Y$26,$R$4:$R$26)*($R4-COUNTIF(BI$4:BI4,"Hold"))+INTERCEPT(Y$4:Y$26,$R$4:$R$26)),NA())</f>
        <v>#N/A</v>
      </c>
      <c r="AL4" s="51" t="e">
        <f>IFERROR(IF(COUNT($U$4:$U4)&lt;&gt;AL$2,NA(),SLOPE(Z$4:Z$26,$R$4:$R$26)*($R4-COUNTIF(BJ$4:BJ4,"Hold"))+INTERCEPT(Z$4:Z$26,$R$4:$R$26)),NA())</f>
        <v>#N/A</v>
      </c>
      <c r="AM4" s="51" t="e">
        <f>IFERROR(IF(COUNT($U$4:$U4)&lt;&gt;AM$2,NA(),SLOPE(AA$4:AA$26,$R$4:$R$26)*($R4-COUNTIF(BK$4:BK4,"Hold"))+INTERCEPT(AA$4:AA$26,$R$4:$R$26)),NA())</f>
        <v>#N/A</v>
      </c>
      <c r="AN4" s="51" t="e">
        <f>IFERROR(IF(COUNT($U$4:$U4)&lt;&gt;AN$2,NA(),SLOPE(AB$4:AB$26,$R$4:$R$26)*($R4-COUNTIF(BL$4:BL4,"Hold"))+INTERCEPT(AB$4:AB$26,$R$4:$R$26)),NA())</f>
        <v>#N/A</v>
      </c>
      <c r="AO4" s="51" t="e">
        <f>IFERROR(IF(COUNT($U$4:$U4)&lt;&gt;AO$2,NA(),SLOPE(AC$4:AC$26,$R$4:$R$26)*($R4-COUNTIF(BM$4:BM4,"Hold"))+INTERCEPT(AC$4:AC$26,$R$4:$R$26)),NA())</f>
        <v>#N/A</v>
      </c>
      <c r="AP4" s="51" t="e">
        <f>IFERROR(IF(COUNT($U$4:$U4)&lt;&gt;AP$2,NA(),SLOPE(AD$4:AD$26,$R$4:$R$26)*($R4-COUNTIF(BN$4:BN4,"Hold"))+INTERCEPT(AD$4:AD$26,$R$4:$R$26)),NA())</f>
        <v>#N/A</v>
      </c>
      <c r="AQ4" s="51" t="e">
        <f>IFERROR(IF(COUNT($U$4:$U4)&lt;&gt;AQ$2,NA(),SLOPE(AE$4:AE$26,$R$4:$R$26)*($R4-COUNTIF(BO$4:BO4,"Hold"))+INTERCEPT(AE$4:AE$26,$R$4:$R$26)),NA())</f>
        <v>#N/A</v>
      </c>
      <c r="AR4" s="51" t="e">
        <f>IFERROR(IF(COUNT($U$4:$U4)&lt;&gt;AR$2,NA(),SLOPE(AF$4:AF$26,$R$4:$R$26)*($R4-COUNTIF(BP$4:BP4,"Hold"))+INTERCEPT(AF$4:AF$26,$R$4:$R$26)),NA())</f>
        <v>#N/A</v>
      </c>
      <c r="AS4" s="51" t="e">
        <f>IFERROR(IF(COUNT($U$4:$U4)&lt;&gt;AS$2,NA(),SLOPE(AG$4:AG$26,$R$4:$R$26)*($R4-COUNTIF(BQ$4:BQ4,"Hold"))+INTERCEPT(AG$4:AG$26,$R$4:$R$26)),NA())</f>
        <v>#N/A</v>
      </c>
      <c r="AT4" s="51" t="e">
        <f>IFERROR(IF(COUNT($U$4:$U4)&lt;&gt;AT$2,NA(),SLOPE(AH$4:AH$26,$R$4:$R$26)*($R4-COUNTIF(BR$4:BR4,"Hold"))+INTERCEPT(AH$4:AH$26,$R$4:$R$26)),NA())</f>
        <v>#N/A</v>
      </c>
      <c r="AU4" s="51" t="e">
        <f>IFERROR(IF(COUNT($U$4:$U4)&lt;&gt;AU$2,NA(),SLOPE(AI$4:AI$26,$R$4:$R$26)*($R4-COUNTIF(BS$4:BS4,"Hold"))+INTERCEPT(AI$4:AI$26,$R$4:$R$26)),NA())</f>
        <v>#N/A</v>
      </c>
      <c r="AV4" s="57" t="e">
        <f>IF(AND(ISNUMBER($U4),COUNT($U$4:$U4)=AV$2),$G4,IF($H4="Hold",AV3,IF(COUNT($U$4:$U4)=AV$2,$V4+AV3,NA())))</f>
        <v>#N/A</v>
      </c>
      <c r="AW4" s="57" t="e">
        <f>IF(AND(ISNUMBER($U4),COUNT($U$4:$U4)=AW$2),$G4,IF($H4="Hold",AW3,IF(COUNT($U$4:$U4)=AW$2,$V4+AW3,NA())))</f>
        <v>#N/A</v>
      </c>
      <c r="AX4" s="57" t="e">
        <f>IF(AND(ISNUMBER($U4),COUNT($U$4:$U4)=AX$2),$G4,IF($H4="Hold",AX3,IF(COUNT($U$4:$U4)=AX$2,$V4+AX3,NA())))</f>
        <v>#N/A</v>
      </c>
      <c r="AY4" s="57" t="e">
        <f>IF(AND(ISNUMBER($U4),COUNT($U$4:$U4)=AY$2),$G4,IF($H4="Hold",AY3,IF(COUNT($U$4:$U4)=AY$2,$V4+AY3,NA())))</f>
        <v>#N/A</v>
      </c>
      <c r="AZ4" s="57" t="e">
        <f>IF(AND(ISNUMBER($U4),COUNT($U$4:$U4)=AZ$2),$G4,IF($H4="Hold",AZ3,IF(COUNT($U$4:$U4)=AZ$2,$V4+AZ3,NA())))</f>
        <v>#N/A</v>
      </c>
      <c r="BA4" s="57" t="e">
        <f>IF(AND(ISNUMBER($U4),COUNT($U$4:$U4)=BA$2),$G4,IF($H4="Hold",BA3,IF(COUNT($U$4:$U4)=BA$2,$V4+BA3,NA())))</f>
        <v>#N/A</v>
      </c>
      <c r="BB4" s="57" t="e">
        <f>IF(AND(ISNUMBER($U4),COUNT($U$4:$U4)=BB$2),$G4,IF($H4="Hold",BB3,IF(COUNT($U$4:$U4)=BB$2,$V4+BB3,NA())))</f>
        <v>#N/A</v>
      </c>
      <c r="BC4" s="57" t="e">
        <f>IF(AND(ISNUMBER($U4),COUNT($U$4:$U4)=BC$2),$G4,IF($H4="Hold",BC3,IF(COUNT($U$4:$U4)=BC$2,$V4+BC3,NA())))</f>
        <v>#N/A</v>
      </c>
      <c r="BD4" s="57" t="e">
        <f>IF(AND(ISNUMBER($U4),COUNT($U$4:$U4)=BD$2),$G4,IF($H4="Hold",BD3,IF(COUNT($U$4:$U4)=BD$2,$V4+BD3,NA())))</f>
        <v>#N/A</v>
      </c>
      <c r="BE4" s="57" t="e">
        <f>IF(AND(ISNUMBER($U4),COUNT($U$4:$U4)=BE$2),$G4,IF($H4="Hold",BE3,IF(COUNT($U$4:$U4)=BE$2,$V4+BE3,NA())))</f>
        <v>#N/A</v>
      </c>
      <c r="BF4" s="57" t="e">
        <f>IF(AND(ISNUMBER($U4),COUNT($U$4:$U4)=BF$2),$G4,IF($H4="Hold",BF3,IF(COUNT($U$4:$U4)=BF$2,$V4+BF3,NA())))</f>
        <v>#N/A</v>
      </c>
      <c r="BG4" s="57" t="e">
        <f>IF(AND(ISNUMBER($U4),COUNT($U$4:$U4)=BG$2),$G4,IF($H4="Hold",BG3,IF(COUNT($U$4:$U4)=BG$2,$V4+BG3,NA())))</f>
        <v>#N/A</v>
      </c>
      <c r="BH4" s="55" t="e">
        <f>IF(AND(COUNT($U$4:$U4)=BH$2,$H4="Hold"),"Hold",NA())</f>
        <v>#N/A</v>
      </c>
      <c r="BI4" s="55" t="e">
        <f>IF(AND(COUNT($U$4:$U4)=BI$2,$H4="Hold"),"Hold",NA())</f>
        <v>#N/A</v>
      </c>
      <c r="BJ4" s="55" t="e">
        <f>IF(AND(COUNT($U$4:$U4)=BJ$2,$H4="Hold"),"Hold",NA())</f>
        <v>#N/A</v>
      </c>
      <c r="BK4" s="55" t="e">
        <f>IF(AND(COUNT($U$4:$U4)=BK$2,$H4="Hold"),"Hold",NA())</f>
        <v>#N/A</v>
      </c>
      <c r="BL4" s="55" t="e">
        <f>IF(AND(COUNT($U$4:$U4)=BL$2,$H4="Hold"),"Hold",NA())</f>
        <v>#N/A</v>
      </c>
      <c r="BM4" s="55" t="e">
        <f>IF(AND(COUNT($U$4:$U4)=BM$2,$H4="Hold"),"Hold",NA())</f>
        <v>#N/A</v>
      </c>
      <c r="BN4" s="55" t="e">
        <f>IF(AND(COUNT($U$4:$U4)=BN$2,$H4="Hold"),"Hold",NA())</f>
        <v>#N/A</v>
      </c>
      <c r="BO4" s="55" t="e">
        <f>IF(AND(COUNT($U$4:$U4)=BO$2,$H4="Hold"),"Hold",NA())</f>
        <v>#N/A</v>
      </c>
      <c r="BP4" s="55" t="e">
        <f>IF(AND(COUNT($U$4:$U4)=BP$2,$H4="Hold"),"Hold",NA())</f>
        <v>#N/A</v>
      </c>
      <c r="BQ4" s="55" t="e">
        <f>IF(AND(COUNT($U$4:$U4)=BQ$2,$H4="Hold"),"Hold",NA())</f>
        <v>#N/A</v>
      </c>
      <c r="BR4" s="55" t="e">
        <f>IF(AND(COUNT($U$4:$U4)=BR$2,$H4="Hold"),"Hold",NA())</f>
        <v>#N/A</v>
      </c>
      <c r="BS4" s="55" t="e">
        <f>IF(AND(COUNT($U$4:$U4)=BS$2,$H4="Hold"),"Hold",NA())</f>
        <v>#N/A</v>
      </c>
    </row>
    <row r="5" spans="1:73" s="2" customFormat="1" ht="18.75" customHeight="1" thickTop="1" thickBot="1" x14ac:dyDescent="0.3">
      <c r="B5" s="21"/>
      <c r="C5" s="88"/>
      <c r="D5" s="9">
        <f>D4+2</f>
        <v>2</v>
      </c>
      <c r="E5" s="10">
        <f>E4+14</f>
        <v>42604</v>
      </c>
      <c r="F5" s="5" t="str">
        <f>IFERROR(IF(COUNT(G$4:G5)=0,"",IF(H5="Hold",F4,IF(ISNUMBER(U5),G5,F4+V5))),"")</f>
        <v/>
      </c>
      <c r="G5" s="13"/>
      <c r="H5" s="27"/>
      <c r="I5" s="17"/>
      <c r="J5" s="93"/>
      <c r="K5" s="30"/>
      <c r="L5" s="144" t="s">
        <v>12</v>
      </c>
      <c r="M5" s="144"/>
      <c r="N5" s="159"/>
      <c r="O5" s="159"/>
      <c r="P5" s="33"/>
      <c r="R5" s="46">
        <v>2</v>
      </c>
      <c r="S5" s="47" t="e">
        <f t="shared" si="0"/>
        <v>#N/A</v>
      </c>
      <c r="T5" s="47" t="s">
        <v>55</v>
      </c>
      <c r="U5" s="52" t="str">
        <f>IF(H5="30 Mins",$N$19,IF(H5="45 Mins",$N$20,IF(H5="60 Mins",$N$21,IF(H5="Alt 1",$N$22,IF(H5="Alt 2",$N$23,IF(H5="Alt 3",$N$24,IF(H5="Alt 4",$N$25,IF(H5="Alt 5",#REF!,IF(H5="Change",V4,"")))))))))</f>
        <v/>
      </c>
      <c r="V5" s="53" t="e">
        <f>IF(COUNT(U$4:U5)=0,NA(),IF(ISNUMBER(U5),U5,V4))</f>
        <v>#N/A</v>
      </c>
      <c r="W5" s="48" t="e">
        <f t="shared" si="1"/>
        <v>#N/A</v>
      </c>
      <c r="X5" s="72" t="str">
        <f>IF(AND(ISNUMBER($S5),COUNT($U$4:$U5)=X$2),$S5,"")</f>
        <v/>
      </c>
      <c r="Y5" s="72" t="str">
        <f>IF(AND(ISNUMBER($S5),COUNT($U$4:$U5)=Y$2),$S5,"")</f>
        <v/>
      </c>
      <c r="Z5" s="72" t="str">
        <f>IF(AND(ISNUMBER($S5),COUNT($U$4:$U5)=Z$2),$S5,"")</f>
        <v/>
      </c>
      <c r="AA5" s="72" t="str">
        <f>IF(AND(ISNUMBER($S5),COUNT($U$4:$U5)=AA$2),$S5,"")</f>
        <v/>
      </c>
      <c r="AB5" s="72" t="str">
        <f>IF(AND(ISNUMBER($S5),COUNT($U$4:$U5)=AB$2),$S5,"")</f>
        <v/>
      </c>
      <c r="AC5" s="72" t="str">
        <f>IF(AND(ISNUMBER($S5),COUNT($U$4:$U5)=AC$2),$S5,"")</f>
        <v/>
      </c>
      <c r="AD5" s="72" t="str">
        <f>IF(AND(ISNUMBER($S5),COUNT($U$4:$U5)=AD$2),$S5,"")</f>
        <v/>
      </c>
      <c r="AE5" s="72" t="str">
        <f>IF(AND(ISNUMBER($S5),COUNT($U$4:$U5)=AE$2),$S5,"")</f>
        <v/>
      </c>
      <c r="AF5" s="72" t="str">
        <f>IF(AND(ISNUMBER($S5),COUNT($U$4:$U5)=AF$2),$S5,"")</f>
        <v/>
      </c>
      <c r="AG5" s="72" t="str">
        <f>IF(AND(ISNUMBER($S5),COUNT($U$4:$U5)=AG$2),$S5,"")</f>
        <v/>
      </c>
      <c r="AH5" s="72" t="str">
        <f>IF(AND(ISNUMBER($S5),COUNT($U$4:$U5)=AH$2),$S5,"")</f>
        <v/>
      </c>
      <c r="AI5" s="72" t="str">
        <f>IF(AND(ISNUMBER($S5),COUNT($U$4:$U5)=AI$2),$S5,"")</f>
        <v/>
      </c>
      <c r="AJ5" s="51" t="e">
        <f>IFERROR(IF(COUNT($U$4:$U5)&lt;&gt;AJ$2,NA(),SLOPE(X$4:X$26,$R$4:$R$26)*($R5-COUNTIF(BH$4:BH5,"Hold"))+INTERCEPT(X$4:X$26,$R$4:$R$26)),NA())</f>
        <v>#N/A</v>
      </c>
      <c r="AK5" s="51" t="e">
        <f>IFERROR(IF(COUNT($U$4:$U5)&lt;&gt;AK$2,NA(),SLOPE(Y$4:Y$26,$R$4:$R$26)*($R5-COUNTIF(BI$4:BI5,"Hold"))+INTERCEPT(Y$4:Y$26,$R$4:$R$26)),NA())</f>
        <v>#N/A</v>
      </c>
      <c r="AL5" s="51" t="e">
        <f>IFERROR(IF(COUNT($U$4:$U5)&lt;&gt;AL$2,NA(),SLOPE(Z$4:Z$26,$R$4:$R$26)*($R5-COUNTIF(BJ$4:BJ5,"Hold"))+INTERCEPT(Z$4:Z$26,$R$4:$R$26)),NA())</f>
        <v>#N/A</v>
      </c>
      <c r="AM5" s="51" t="e">
        <f>IFERROR(IF(COUNT($U$4:$U5)&lt;&gt;AM$2,NA(),SLOPE(AA$4:AA$26,$R$4:$R$26)*($R5-COUNTIF(BK$4:BK5,"Hold"))+INTERCEPT(AA$4:AA$26,$R$4:$R$26)),NA())</f>
        <v>#N/A</v>
      </c>
      <c r="AN5" s="51" t="e">
        <f>IFERROR(IF(COUNT($U$4:$U5)&lt;&gt;AN$2,NA(),SLOPE(AB$4:AB$26,$R$4:$R$26)*($R5-COUNTIF(BL$4:BL5,"Hold"))+INTERCEPT(AB$4:AB$26,$R$4:$R$26)),NA())</f>
        <v>#N/A</v>
      </c>
      <c r="AO5" s="51" t="e">
        <f>IFERROR(IF(COUNT($U$4:$U5)&lt;&gt;AO$2,NA(),SLOPE(AC$4:AC$26,$R$4:$R$26)*($R5-COUNTIF(BM$4:BM5,"Hold"))+INTERCEPT(AC$4:AC$26,$R$4:$R$26)),NA())</f>
        <v>#N/A</v>
      </c>
      <c r="AP5" s="51" t="e">
        <f>IFERROR(IF(COUNT($U$4:$U5)&lt;&gt;AP$2,NA(),SLOPE(AD$4:AD$26,$R$4:$R$26)*($R5-COUNTIF(BN$4:BN5,"Hold"))+INTERCEPT(AD$4:AD$26,$R$4:$R$26)),NA())</f>
        <v>#N/A</v>
      </c>
      <c r="AQ5" s="51" t="e">
        <f>IFERROR(IF(COUNT($U$4:$U5)&lt;&gt;AQ$2,NA(),SLOPE(AE$4:AE$26,$R$4:$R$26)*($R5-COUNTIF(BO$4:BO5,"Hold"))+INTERCEPT(AE$4:AE$26,$R$4:$R$26)),NA())</f>
        <v>#N/A</v>
      </c>
      <c r="AR5" s="51" t="e">
        <f>IFERROR(IF(COUNT($U$4:$U5)&lt;&gt;AR$2,NA(),SLOPE(AF$4:AF$26,$R$4:$R$26)*($R5-COUNTIF(BP$4:BP5,"Hold"))+INTERCEPT(AF$4:AF$26,$R$4:$R$26)),NA())</f>
        <v>#N/A</v>
      </c>
      <c r="AS5" s="51" t="e">
        <f>IFERROR(IF(COUNT($U$4:$U5)&lt;&gt;AS$2,NA(),SLOPE(AG$4:AG$26,$R$4:$R$26)*($R5-COUNTIF(BQ$4:BQ5,"Hold"))+INTERCEPT(AG$4:AG$26,$R$4:$R$26)),NA())</f>
        <v>#N/A</v>
      </c>
      <c r="AT5" s="51" t="e">
        <f>IFERROR(IF(COUNT($U$4:$U5)&lt;&gt;AT$2,NA(),SLOPE(AH$4:AH$26,$R$4:$R$26)*($R5-COUNTIF(BR$4:BR5,"Hold"))+INTERCEPT(AH$4:AH$26,$R$4:$R$26)),NA())</f>
        <v>#N/A</v>
      </c>
      <c r="AU5" s="51" t="e">
        <f>IFERROR(IF(COUNT($U$4:$U5)&lt;&gt;AU$2,NA(),SLOPE(AI$4:AI$26,$R$4:$R$26)*($R5-COUNTIF(BS$4:BS5,"Hold"))+INTERCEPT(AI$4:AI$26,$R$4:$R$26)),NA())</f>
        <v>#N/A</v>
      </c>
      <c r="AV5" s="57" t="e">
        <f>IF(AND(ISNUMBER($U5),COUNT($U$4:$U5)=AV$2),$G5,IF($H5="Hold",AV4,IF(COUNT($U$4:$U5)=AV$2,$V5+AV4,NA())))</f>
        <v>#N/A</v>
      </c>
      <c r="AW5" s="57" t="e">
        <f>IF(AND(ISNUMBER($U5),COUNT($U$4:$U5)=AW$2),$G5,IF($H5="Hold",AW4,IF(COUNT($U$4:$U5)=AW$2,$V5+AW4,NA())))</f>
        <v>#N/A</v>
      </c>
      <c r="AX5" s="57" t="e">
        <f>IF(AND(ISNUMBER($U5),COUNT($U$4:$U5)=AX$2),$G5,IF($H5="Hold",AX4,IF(COUNT($U$4:$U5)=AX$2,$V5+AX4,NA())))</f>
        <v>#N/A</v>
      </c>
      <c r="AY5" s="57" t="e">
        <f>IF(AND(ISNUMBER($U5),COUNT($U$4:$U5)=AY$2),$G5,IF($H5="Hold",AY4,IF(COUNT($U$4:$U5)=AY$2,$V5+AY4,NA())))</f>
        <v>#N/A</v>
      </c>
      <c r="AZ5" s="57" t="e">
        <f>IF(AND(ISNUMBER($U5),COUNT($U$4:$U5)=AZ$2),$G5,IF($H5="Hold",AZ4,IF(COUNT($U$4:$U5)=AZ$2,$V5+AZ4,NA())))</f>
        <v>#N/A</v>
      </c>
      <c r="BA5" s="57" t="e">
        <f>IF(AND(ISNUMBER($U5),COUNT($U$4:$U5)=BA$2),$G5,IF($H5="Hold",BA4,IF(COUNT($U$4:$U5)=BA$2,$V5+BA4,NA())))</f>
        <v>#N/A</v>
      </c>
      <c r="BB5" s="57" t="e">
        <f>IF(AND(ISNUMBER($U5),COUNT($U$4:$U5)=BB$2),$G5,IF($H5="Hold",BB4,IF(COUNT($U$4:$U5)=BB$2,$V5+BB4,NA())))</f>
        <v>#N/A</v>
      </c>
      <c r="BC5" s="57" t="e">
        <f>IF(AND(ISNUMBER($U5),COUNT($U$4:$U5)=BC$2),$G5,IF($H5="Hold",BC4,IF(COUNT($U$4:$U5)=BC$2,$V5+BC4,NA())))</f>
        <v>#N/A</v>
      </c>
      <c r="BD5" s="57" t="e">
        <f>IF(AND(ISNUMBER($U5),COUNT($U$4:$U5)=BD$2),$G5,IF($H5="Hold",BD4,IF(COUNT($U$4:$U5)=BD$2,$V5+BD4,NA())))</f>
        <v>#N/A</v>
      </c>
      <c r="BE5" s="57" t="e">
        <f>IF(AND(ISNUMBER($U5),COUNT($U$4:$U5)=BE$2),$G5,IF($H5="Hold",BE4,IF(COUNT($U$4:$U5)=BE$2,$V5+BE4,NA())))</f>
        <v>#N/A</v>
      </c>
      <c r="BF5" s="57" t="e">
        <f>IF(AND(ISNUMBER($U5),COUNT($U$4:$U5)=BF$2),$G5,IF($H5="Hold",BF4,IF(COUNT($U$4:$U5)=BF$2,$V5+BF4,NA())))</f>
        <v>#N/A</v>
      </c>
      <c r="BG5" s="57" t="e">
        <f>IF(AND(ISNUMBER($U5),COUNT($U$4:$U5)=BG$2),$G5,IF($H5="Hold",BG4,IF(COUNT($U$4:$U5)=BG$2,$V5+BG4,NA())))</f>
        <v>#N/A</v>
      </c>
      <c r="BH5" s="55" t="e">
        <f>IF(AND(COUNT($U$4:$U5)=BH$2,$H5="Hold"),"Hold",NA())</f>
        <v>#N/A</v>
      </c>
      <c r="BI5" s="55" t="e">
        <f>IF(AND(COUNT($U$4:$U5)=BI$2,$H5="Hold"),"Hold",NA())</f>
        <v>#N/A</v>
      </c>
      <c r="BJ5" s="55" t="e">
        <f>IF(AND(COUNT($U$4:$U5)=BJ$2,$H5="Hold"),"Hold",NA())</f>
        <v>#N/A</v>
      </c>
      <c r="BK5" s="55" t="e">
        <f>IF(AND(COUNT($U$4:$U5)=BK$2,$H5="Hold"),"Hold",NA())</f>
        <v>#N/A</v>
      </c>
      <c r="BL5" s="55" t="e">
        <f>IF(AND(COUNT($U$4:$U5)=BL$2,$H5="Hold"),"Hold",NA())</f>
        <v>#N/A</v>
      </c>
      <c r="BM5" s="55" t="e">
        <f>IF(AND(COUNT($U$4:$U5)=BM$2,$H5="Hold"),"Hold",NA())</f>
        <v>#N/A</v>
      </c>
      <c r="BN5" s="55" t="e">
        <f>IF(AND(COUNT($U$4:$U5)=BN$2,$H5="Hold"),"Hold",NA())</f>
        <v>#N/A</v>
      </c>
      <c r="BO5" s="55" t="e">
        <f>IF(AND(COUNT($U$4:$U5)=BO$2,$H5="Hold"),"Hold",NA())</f>
        <v>#N/A</v>
      </c>
      <c r="BP5" s="55" t="e">
        <f>IF(AND(COUNT($U$4:$U5)=BP$2,$H5="Hold"),"Hold",NA())</f>
        <v>#N/A</v>
      </c>
      <c r="BQ5" s="55" t="e">
        <f>IF(AND(COUNT($U$4:$U5)=BQ$2,$H5="Hold"),"Hold",NA())</f>
        <v>#N/A</v>
      </c>
      <c r="BR5" s="55" t="e">
        <f>IF(AND(COUNT($U$4:$U5)=BR$2,$H5="Hold"),"Hold",NA())</f>
        <v>#N/A</v>
      </c>
      <c r="BS5" s="55" t="e">
        <f>IF(AND(COUNT($U$4:$U5)=BS$2,$H5="Hold"),"Hold",NA())</f>
        <v>#N/A</v>
      </c>
    </row>
    <row r="6" spans="1:73" s="94" customFormat="1" ht="18.75" customHeight="1" thickTop="1" x14ac:dyDescent="0.25">
      <c r="B6" s="22"/>
      <c r="C6" s="95"/>
      <c r="D6" s="9">
        <f t="shared" ref="D6:D26" si="2">D5+2</f>
        <v>4</v>
      </c>
      <c r="E6" s="10">
        <f t="shared" ref="E6:E26" si="3">E5+14</f>
        <v>42618</v>
      </c>
      <c r="F6" s="5" t="str">
        <f>IFERROR(IF(COUNT(G$4:G6)=0,"",IF(H6="Hold",F5,IF(ISNUMBER(U6),G6,F5+V6))),"")</f>
        <v/>
      </c>
      <c r="G6" s="13"/>
      <c r="H6" s="27"/>
      <c r="I6" s="17"/>
      <c r="J6" s="93"/>
      <c r="K6" s="34"/>
      <c r="L6" s="74"/>
      <c r="M6" s="74"/>
      <c r="N6" s="75"/>
      <c r="O6" s="75"/>
      <c r="P6" s="35"/>
      <c r="R6" s="46">
        <v>3</v>
      </c>
      <c r="S6" s="47" t="e">
        <f t="shared" si="0"/>
        <v>#N/A</v>
      </c>
      <c r="T6" s="47" t="s">
        <v>66</v>
      </c>
      <c r="U6" s="52" t="str">
        <f>IF(H6="30 Mins",$N$19,IF(H6="45 Mins",$N$20,IF(H6="60 Mins",$N$21,IF(H6="Alt 1",$N$22,IF(H6="Alt 2",$N$23,IF(H6="Alt 3",$N$24,IF(H6="Alt 4",$N$25,IF(H6="Alt 5",#REF!,IF(H6="Change",V5,"")))))))))</f>
        <v/>
      </c>
      <c r="V6" s="53" t="e">
        <f>IF(COUNT(U$4:U6)=0,NA(),IF(ISNUMBER(U6),U6,V5))</f>
        <v>#N/A</v>
      </c>
      <c r="W6" s="48" t="e">
        <f t="shared" si="1"/>
        <v>#N/A</v>
      </c>
      <c r="X6" s="72" t="str">
        <f>IF(AND(ISNUMBER($S6),COUNT($U$4:$U6)=X$2),$S6,"")</f>
        <v/>
      </c>
      <c r="Y6" s="72" t="str">
        <f>IF(AND(ISNUMBER($S6),COUNT($U$4:$U6)=Y$2),$S6,"")</f>
        <v/>
      </c>
      <c r="Z6" s="72" t="str">
        <f>IF(AND(ISNUMBER($S6),COUNT($U$4:$U6)=Z$2),$S6,"")</f>
        <v/>
      </c>
      <c r="AA6" s="72" t="str">
        <f>IF(AND(ISNUMBER($S6),COUNT($U$4:$U6)=AA$2),$S6,"")</f>
        <v/>
      </c>
      <c r="AB6" s="72" t="str">
        <f>IF(AND(ISNUMBER($S6),COUNT($U$4:$U6)=AB$2),$S6,"")</f>
        <v/>
      </c>
      <c r="AC6" s="72" t="str">
        <f>IF(AND(ISNUMBER($S6),COUNT($U$4:$U6)=AC$2),$S6,"")</f>
        <v/>
      </c>
      <c r="AD6" s="72" t="str">
        <f>IF(AND(ISNUMBER($S6),COUNT($U$4:$U6)=AD$2),$S6,"")</f>
        <v/>
      </c>
      <c r="AE6" s="72" t="str">
        <f>IF(AND(ISNUMBER($S6),COUNT($U$4:$U6)=AE$2),$S6,"")</f>
        <v/>
      </c>
      <c r="AF6" s="72" t="str">
        <f>IF(AND(ISNUMBER($S6),COUNT($U$4:$U6)=AF$2),$S6,"")</f>
        <v/>
      </c>
      <c r="AG6" s="72" t="str">
        <f>IF(AND(ISNUMBER($S6),COUNT($U$4:$U6)=AG$2),$S6,"")</f>
        <v/>
      </c>
      <c r="AH6" s="72" t="str">
        <f>IF(AND(ISNUMBER($S6),COUNT($U$4:$U6)=AH$2),$S6,"")</f>
        <v/>
      </c>
      <c r="AI6" s="72" t="str">
        <f>IF(AND(ISNUMBER($S6),COUNT($U$4:$U6)=AI$2),$S6,"")</f>
        <v/>
      </c>
      <c r="AJ6" s="51" t="e">
        <f>IFERROR(IF(COUNT($U$4:$U6)&lt;&gt;AJ$2,NA(),SLOPE(X$4:X$26,$R$4:$R$26)*($R6-COUNTIF(BH$4:BH6,"Hold"))+INTERCEPT(X$4:X$26,$R$4:$R$26)),NA())</f>
        <v>#N/A</v>
      </c>
      <c r="AK6" s="51" t="e">
        <f>IFERROR(IF(COUNT($U$4:$U6)&lt;&gt;AK$2,NA(),SLOPE(Y$4:Y$26,$R$4:$R$26)*($R6-COUNTIF(BI$4:BI6,"Hold"))+INTERCEPT(Y$4:Y$26,$R$4:$R$26)),NA())</f>
        <v>#N/A</v>
      </c>
      <c r="AL6" s="51" t="e">
        <f>IFERROR(IF(COUNT($U$4:$U6)&lt;&gt;AL$2,NA(),SLOPE(Z$4:Z$26,$R$4:$R$26)*($R6-COUNTIF(BJ$4:BJ6,"Hold"))+INTERCEPT(Z$4:Z$26,$R$4:$R$26)),NA())</f>
        <v>#N/A</v>
      </c>
      <c r="AM6" s="51" t="e">
        <f>IFERROR(IF(COUNT($U$4:$U6)&lt;&gt;AM$2,NA(),SLOPE(AA$4:AA$26,$R$4:$R$26)*($R6-COUNTIF(BK$4:BK6,"Hold"))+INTERCEPT(AA$4:AA$26,$R$4:$R$26)),NA())</f>
        <v>#N/A</v>
      </c>
      <c r="AN6" s="51" t="e">
        <f>IFERROR(IF(COUNT($U$4:$U6)&lt;&gt;AN$2,NA(),SLOPE(AB$4:AB$26,$R$4:$R$26)*($R6-COUNTIF(BL$4:BL6,"Hold"))+INTERCEPT(AB$4:AB$26,$R$4:$R$26)),NA())</f>
        <v>#N/A</v>
      </c>
      <c r="AO6" s="51" t="e">
        <f>IFERROR(IF(COUNT($U$4:$U6)&lt;&gt;AO$2,NA(),SLOPE(AC$4:AC$26,$R$4:$R$26)*($R6-COUNTIF(BM$4:BM6,"Hold"))+INTERCEPT(AC$4:AC$26,$R$4:$R$26)),NA())</f>
        <v>#N/A</v>
      </c>
      <c r="AP6" s="51" t="e">
        <f>IFERROR(IF(COUNT($U$4:$U6)&lt;&gt;AP$2,NA(),SLOPE(AD$4:AD$26,$R$4:$R$26)*($R6-COUNTIF(BN$4:BN6,"Hold"))+INTERCEPT(AD$4:AD$26,$R$4:$R$26)),NA())</f>
        <v>#N/A</v>
      </c>
      <c r="AQ6" s="51" t="e">
        <f>IFERROR(IF(COUNT($U$4:$U6)&lt;&gt;AQ$2,NA(),SLOPE(AE$4:AE$26,$R$4:$R$26)*($R6-COUNTIF(BO$4:BO6,"Hold"))+INTERCEPT(AE$4:AE$26,$R$4:$R$26)),NA())</f>
        <v>#N/A</v>
      </c>
      <c r="AR6" s="51" t="e">
        <f>IFERROR(IF(COUNT($U$4:$U6)&lt;&gt;AR$2,NA(),SLOPE(AF$4:AF$26,$R$4:$R$26)*($R6-COUNTIF(BP$4:BP6,"Hold"))+INTERCEPT(AF$4:AF$26,$R$4:$R$26)),NA())</f>
        <v>#N/A</v>
      </c>
      <c r="AS6" s="51" t="e">
        <f>IFERROR(IF(COUNT($U$4:$U6)&lt;&gt;AS$2,NA(),SLOPE(AG$4:AG$26,$R$4:$R$26)*($R6-COUNTIF(BQ$4:BQ6,"Hold"))+INTERCEPT(AG$4:AG$26,$R$4:$R$26)),NA())</f>
        <v>#N/A</v>
      </c>
      <c r="AT6" s="51" t="e">
        <f>IFERROR(IF(COUNT($U$4:$U6)&lt;&gt;AT$2,NA(),SLOPE(AH$4:AH$26,$R$4:$R$26)*($R6-COUNTIF(BR$4:BR6,"Hold"))+INTERCEPT(AH$4:AH$26,$R$4:$R$26)),NA())</f>
        <v>#N/A</v>
      </c>
      <c r="AU6" s="51" t="e">
        <f>IFERROR(IF(COUNT($U$4:$U6)&lt;&gt;AU$2,NA(),SLOPE(AI$4:AI$26,$R$4:$R$26)*($R6-COUNTIF(BS$4:BS6,"Hold"))+INTERCEPT(AI$4:AI$26,$R$4:$R$26)),NA())</f>
        <v>#N/A</v>
      </c>
      <c r="AV6" s="57" t="e">
        <f>IF(AND(ISNUMBER($U6),COUNT($U$4:$U6)=AV$2),$G6,IF($H6="Hold",AV5,IF(COUNT($U$4:$U6)=AV$2,$V6+AV5,NA())))</f>
        <v>#N/A</v>
      </c>
      <c r="AW6" s="57" t="e">
        <f>IF(AND(ISNUMBER($U6),COUNT($U$4:$U6)=AW$2),$G6,IF($H6="Hold",AW5,IF(COUNT($U$4:$U6)=AW$2,$V6+AW5,NA())))</f>
        <v>#N/A</v>
      </c>
      <c r="AX6" s="57" t="e">
        <f>IF(AND(ISNUMBER($U6),COUNT($U$4:$U6)=AX$2),$G6,IF($H6="Hold",AX5,IF(COUNT($U$4:$U6)=AX$2,$V6+AX5,NA())))</f>
        <v>#N/A</v>
      </c>
      <c r="AY6" s="57" t="e">
        <f>IF(AND(ISNUMBER($U6),COUNT($U$4:$U6)=AY$2),$G6,IF($H6="Hold",AY5,IF(COUNT($U$4:$U6)=AY$2,$V6+AY5,NA())))</f>
        <v>#N/A</v>
      </c>
      <c r="AZ6" s="57" t="e">
        <f>IF(AND(ISNUMBER($U6),COUNT($U$4:$U6)=AZ$2),$G6,IF($H6="Hold",AZ5,IF(COUNT($U$4:$U6)=AZ$2,$V6+AZ5,NA())))</f>
        <v>#N/A</v>
      </c>
      <c r="BA6" s="57" t="e">
        <f>IF(AND(ISNUMBER($U6),COUNT($U$4:$U6)=BA$2),$G6,IF($H6="Hold",BA5,IF(COUNT($U$4:$U6)=BA$2,$V6+BA5,NA())))</f>
        <v>#N/A</v>
      </c>
      <c r="BB6" s="57" t="e">
        <f>IF(AND(ISNUMBER($U6),COUNT($U$4:$U6)=BB$2),$G6,IF($H6="Hold",BB5,IF(COUNT($U$4:$U6)=BB$2,$V6+BB5,NA())))</f>
        <v>#N/A</v>
      </c>
      <c r="BC6" s="57" t="e">
        <f>IF(AND(ISNUMBER($U6),COUNT($U$4:$U6)=BC$2),$G6,IF($H6="Hold",BC5,IF(COUNT($U$4:$U6)=BC$2,$V6+BC5,NA())))</f>
        <v>#N/A</v>
      </c>
      <c r="BD6" s="57" t="e">
        <f>IF(AND(ISNUMBER($U6),COUNT($U$4:$U6)=BD$2),$G6,IF($H6="Hold",BD5,IF(COUNT($U$4:$U6)=BD$2,$V6+BD5,NA())))</f>
        <v>#N/A</v>
      </c>
      <c r="BE6" s="57" t="e">
        <f>IF(AND(ISNUMBER($U6),COUNT($U$4:$U6)=BE$2),$G6,IF($H6="Hold",BE5,IF(COUNT($U$4:$U6)=BE$2,$V6+BE5,NA())))</f>
        <v>#N/A</v>
      </c>
      <c r="BF6" s="57" t="e">
        <f>IF(AND(ISNUMBER($U6),COUNT($U$4:$U6)=BF$2),$G6,IF($H6="Hold",BF5,IF(COUNT($U$4:$U6)=BF$2,$V6+BF5,NA())))</f>
        <v>#N/A</v>
      </c>
      <c r="BG6" s="57" t="e">
        <f>IF(AND(ISNUMBER($U6),COUNT($U$4:$U6)=BG$2),$G6,IF($H6="Hold",BG5,IF(COUNT($U$4:$U6)=BG$2,$V6+BG5,NA())))</f>
        <v>#N/A</v>
      </c>
      <c r="BH6" s="55" t="e">
        <f>IF(AND(COUNT($U$4:$U6)=BH$2,$H6="Hold"),"Hold",NA())</f>
        <v>#N/A</v>
      </c>
      <c r="BI6" s="55" t="e">
        <f>IF(AND(COUNT($U$4:$U6)=BI$2,$H6="Hold"),"Hold",NA())</f>
        <v>#N/A</v>
      </c>
      <c r="BJ6" s="55" t="e">
        <f>IF(AND(COUNT($U$4:$U6)=BJ$2,$H6="Hold"),"Hold",NA())</f>
        <v>#N/A</v>
      </c>
      <c r="BK6" s="55" t="e">
        <f>IF(AND(COUNT($U$4:$U6)=BK$2,$H6="Hold"),"Hold",NA())</f>
        <v>#N/A</v>
      </c>
      <c r="BL6" s="55" t="e">
        <f>IF(AND(COUNT($U$4:$U6)=BL$2,$H6="Hold"),"Hold",NA())</f>
        <v>#N/A</v>
      </c>
      <c r="BM6" s="55" t="e">
        <f>IF(AND(COUNT($U$4:$U6)=BM$2,$H6="Hold"),"Hold",NA())</f>
        <v>#N/A</v>
      </c>
      <c r="BN6" s="55" t="e">
        <f>IF(AND(COUNT($U$4:$U6)=BN$2,$H6="Hold"),"Hold",NA())</f>
        <v>#N/A</v>
      </c>
      <c r="BO6" s="55" t="e">
        <f>IF(AND(COUNT($U$4:$U6)=BO$2,$H6="Hold"),"Hold",NA())</f>
        <v>#N/A</v>
      </c>
      <c r="BP6" s="55" t="e">
        <f>IF(AND(COUNT($U$4:$U6)=BP$2,$H6="Hold"),"Hold",NA())</f>
        <v>#N/A</v>
      </c>
      <c r="BQ6" s="55" t="e">
        <f>IF(AND(COUNT($U$4:$U6)=BQ$2,$H6="Hold"),"Hold",NA())</f>
        <v>#N/A</v>
      </c>
      <c r="BR6" s="55" t="e">
        <f>IF(AND(COUNT($U$4:$U6)=BR$2,$H6="Hold"),"Hold",NA())</f>
        <v>#N/A</v>
      </c>
      <c r="BS6" s="55" t="e">
        <f>IF(AND(COUNT($U$4:$U6)=BS$2,$H6="Hold"),"Hold",NA())</f>
        <v>#N/A</v>
      </c>
    </row>
    <row r="7" spans="1:73" s="94" customFormat="1" ht="18.75" customHeight="1" x14ac:dyDescent="0.25">
      <c r="B7" s="22"/>
      <c r="C7" s="95"/>
      <c r="D7" s="9">
        <f t="shared" si="2"/>
        <v>6</v>
      </c>
      <c r="E7" s="10">
        <f t="shared" si="3"/>
        <v>42632</v>
      </c>
      <c r="F7" s="5" t="str">
        <f>IFERROR(IF(COUNT(G$4:G7)=0,"",IF(H7="Hold",F6,IF(ISNUMBER(U7),G7,F6+V7))),"")</f>
        <v/>
      </c>
      <c r="G7" s="13"/>
      <c r="H7" s="27"/>
      <c r="I7" s="17"/>
      <c r="J7" s="93"/>
      <c r="K7" s="34"/>
      <c r="L7" s="158" t="s">
        <v>61</v>
      </c>
      <c r="M7" s="158"/>
      <c r="N7" s="158"/>
      <c r="O7" s="158"/>
      <c r="P7" s="36"/>
      <c r="R7" s="46">
        <v>4</v>
      </c>
      <c r="S7" s="47" t="e">
        <f t="shared" si="0"/>
        <v>#N/A</v>
      </c>
      <c r="T7" s="47" t="s">
        <v>67</v>
      </c>
      <c r="U7" s="52" t="str">
        <f>IF(H7="30 Mins",$N$19,IF(H7="45 Mins",$N$20,IF(H7="60 Mins",$N$21,IF(H7="Alt 1",$N$22,IF(H7="Alt 2",$N$23,IF(H7="Alt 3",$N$24,IF(H7="Alt 4",$N$25,IF(H7="Alt 5",#REF!,IF(H7="Change",V6,"")))))))))</f>
        <v/>
      </c>
      <c r="V7" s="53" t="e">
        <f>IF(COUNT(U$4:U7)=0,NA(),IF(ISNUMBER(U7),U7,V6))</f>
        <v>#N/A</v>
      </c>
      <c r="W7" s="48" t="e">
        <f t="shared" si="1"/>
        <v>#N/A</v>
      </c>
      <c r="X7" s="72" t="str">
        <f>IF(AND(ISNUMBER($S7),COUNT($U$4:$U7)=X$2),$S7,"")</f>
        <v/>
      </c>
      <c r="Y7" s="72" t="str">
        <f>IF(AND(ISNUMBER($S7),COUNT($U$4:$U7)=Y$2),$S7,"")</f>
        <v/>
      </c>
      <c r="Z7" s="72" t="str">
        <f>IF(AND(ISNUMBER($S7),COUNT($U$4:$U7)=Z$2),$S7,"")</f>
        <v/>
      </c>
      <c r="AA7" s="72" t="str">
        <f>IF(AND(ISNUMBER($S7),COUNT($U$4:$U7)=AA$2),$S7,"")</f>
        <v/>
      </c>
      <c r="AB7" s="72" t="str">
        <f>IF(AND(ISNUMBER($S7),COUNT($U$4:$U7)=AB$2),$S7,"")</f>
        <v/>
      </c>
      <c r="AC7" s="72" t="str">
        <f>IF(AND(ISNUMBER($S7),COUNT($U$4:$U7)=AC$2),$S7,"")</f>
        <v/>
      </c>
      <c r="AD7" s="72" t="str">
        <f>IF(AND(ISNUMBER($S7),COUNT($U$4:$U7)=AD$2),$S7,"")</f>
        <v/>
      </c>
      <c r="AE7" s="72" t="str">
        <f>IF(AND(ISNUMBER($S7),COUNT($U$4:$U7)=AE$2),$S7,"")</f>
        <v/>
      </c>
      <c r="AF7" s="72" t="str">
        <f>IF(AND(ISNUMBER($S7),COUNT($U$4:$U7)=AF$2),$S7,"")</f>
        <v/>
      </c>
      <c r="AG7" s="72" t="str">
        <f>IF(AND(ISNUMBER($S7),COUNT($U$4:$U7)=AG$2),$S7,"")</f>
        <v/>
      </c>
      <c r="AH7" s="72" t="str">
        <f>IF(AND(ISNUMBER($S7),COUNT($U$4:$U7)=AH$2),$S7,"")</f>
        <v/>
      </c>
      <c r="AI7" s="72" t="str">
        <f>IF(AND(ISNUMBER($S7),COUNT($U$4:$U7)=AI$2),$S7,"")</f>
        <v/>
      </c>
      <c r="AJ7" s="51" t="e">
        <f>IFERROR(IF(COUNT($U$4:$U7)&lt;&gt;AJ$2,NA(),SLOPE(X$4:X$26,$R$4:$R$26)*($R7-COUNTIF(BH$4:BH7,"Hold"))+INTERCEPT(X$4:X$26,$R$4:$R$26)),NA())</f>
        <v>#N/A</v>
      </c>
      <c r="AK7" s="51" t="e">
        <f>IFERROR(IF(COUNT($U$4:$U7)&lt;&gt;AK$2,NA(),SLOPE(Y$4:Y$26,$R$4:$R$26)*($R7-COUNTIF(BI$4:BI7,"Hold"))+INTERCEPT(Y$4:Y$26,$R$4:$R$26)),NA())</f>
        <v>#N/A</v>
      </c>
      <c r="AL7" s="51" t="e">
        <f>IFERROR(IF(COUNT($U$4:$U7)&lt;&gt;AL$2,NA(),SLOPE(Z$4:Z$26,$R$4:$R$26)*($R7-COUNTIF(BJ$4:BJ7,"Hold"))+INTERCEPT(Z$4:Z$26,$R$4:$R$26)),NA())</f>
        <v>#N/A</v>
      </c>
      <c r="AM7" s="51" t="e">
        <f>IFERROR(IF(COUNT($U$4:$U7)&lt;&gt;AM$2,NA(),SLOPE(AA$4:AA$26,$R$4:$R$26)*($R7-COUNTIF(BK$4:BK7,"Hold"))+INTERCEPT(AA$4:AA$26,$R$4:$R$26)),NA())</f>
        <v>#N/A</v>
      </c>
      <c r="AN7" s="51" t="e">
        <f>IFERROR(IF(COUNT($U$4:$U7)&lt;&gt;AN$2,NA(),SLOPE(AB$4:AB$26,$R$4:$R$26)*($R7-COUNTIF(BL$4:BL7,"Hold"))+INTERCEPT(AB$4:AB$26,$R$4:$R$26)),NA())</f>
        <v>#N/A</v>
      </c>
      <c r="AO7" s="51" t="e">
        <f>IFERROR(IF(COUNT($U$4:$U7)&lt;&gt;AO$2,NA(),SLOPE(AC$4:AC$26,$R$4:$R$26)*($R7-COUNTIF(BM$4:BM7,"Hold"))+INTERCEPT(AC$4:AC$26,$R$4:$R$26)),NA())</f>
        <v>#N/A</v>
      </c>
      <c r="AP7" s="51" t="e">
        <f>IFERROR(IF(COUNT($U$4:$U7)&lt;&gt;AP$2,NA(),SLOPE(AD$4:AD$26,$R$4:$R$26)*($R7-COUNTIF(BN$4:BN7,"Hold"))+INTERCEPT(AD$4:AD$26,$R$4:$R$26)),NA())</f>
        <v>#N/A</v>
      </c>
      <c r="AQ7" s="51" t="e">
        <f>IFERROR(IF(COUNT($U$4:$U7)&lt;&gt;AQ$2,NA(),SLOPE(AE$4:AE$26,$R$4:$R$26)*($R7-COUNTIF(BO$4:BO7,"Hold"))+INTERCEPT(AE$4:AE$26,$R$4:$R$26)),NA())</f>
        <v>#N/A</v>
      </c>
      <c r="AR7" s="51" t="e">
        <f>IFERROR(IF(COUNT($U$4:$U7)&lt;&gt;AR$2,NA(),SLOPE(AF$4:AF$26,$R$4:$R$26)*($R7-COUNTIF(BP$4:BP7,"Hold"))+INTERCEPT(AF$4:AF$26,$R$4:$R$26)),NA())</f>
        <v>#N/A</v>
      </c>
      <c r="AS7" s="51" t="e">
        <f>IFERROR(IF(COUNT($U$4:$U7)&lt;&gt;AS$2,NA(),SLOPE(AG$4:AG$26,$R$4:$R$26)*($R7-COUNTIF(BQ$4:BQ7,"Hold"))+INTERCEPT(AG$4:AG$26,$R$4:$R$26)),NA())</f>
        <v>#N/A</v>
      </c>
      <c r="AT7" s="51" t="e">
        <f>IFERROR(IF(COUNT($U$4:$U7)&lt;&gt;AT$2,NA(),SLOPE(AH$4:AH$26,$R$4:$R$26)*($R7-COUNTIF(BR$4:BR7,"Hold"))+INTERCEPT(AH$4:AH$26,$R$4:$R$26)),NA())</f>
        <v>#N/A</v>
      </c>
      <c r="AU7" s="51" t="e">
        <f>IFERROR(IF(COUNT($U$4:$U7)&lt;&gt;AU$2,NA(),SLOPE(AI$4:AI$26,$R$4:$R$26)*($R7-COUNTIF(BS$4:BS7,"Hold"))+INTERCEPT(AI$4:AI$26,$R$4:$R$26)),NA())</f>
        <v>#N/A</v>
      </c>
      <c r="AV7" s="57" t="e">
        <f>IF(AND(ISNUMBER($U7),COUNT($U$4:$U7)=AV$2),$G7,IF($H7="Hold",AV6,IF(COUNT($U$4:$U7)=AV$2,$V7+AV6,NA())))</f>
        <v>#N/A</v>
      </c>
      <c r="AW7" s="57" t="e">
        <f>IF(AND(ISNUMBER($U7),COUNT($U$4:$U7)=AW$2),$G7,IF($H7="Hold",AW6,IF(COUNT($U$4:$U7)=AW$2,$V7+AW6,NA())))</f>
        <v>#N/A</v>
      </c>
      <c r="AX7" s="57" t="e">
        <f>IF(AND(ISNUMBER($U7),COUNT($U$4:$U7)=AX$2),$G7,IF($H7="Hold",AX6,IF(COUNT($U$4:$U7)=AX$2,$V7+AX6,NA())))</f>
        <v>#N/A</v>
      </c>
      <c r="AY7" s="57" t="e">
        <f>IF(AND(ISNUMBER($U7),COUNT($U$4:$U7)=AY$2),$G7,IF($H7="Hold",AY6,IF(COUNT($U$4:$U7)=AY$2,$V7+AY6,NA())))</f>
        <v>#N/A</v>
      </c>
      <c r="AZ7" s="57" t="e">
        <f>IF(AND(ISNUMBER($U7),COUNT($U$4:$U7)=AZ$2),$G7,IF($H7="Hold",AZ6,IF(COUNT($U$4:$U7)=AZ$2,$V7+AZ6,NA())))</f>
        <v>#N/A</v>
      </c>
      <c r="BA7" s="57" t="e">
        <f>IF(AND(ISNUMBER($U7),COUNT($U$4:$U7)=BA$2),$G7,IF($H7="Hold",BA6,IF(COUNT($U$4:$U7)=BA$2,$V7+BA6,NA())))</f>
        <v>#N/A</v>
      </c>
      <c r="BB7" s="57" t="e">
        <f>IF(AND(ISNUMBER($U7),COUNT($U$4:$U7)=BB$2),$G7,IF($H7="Hold",BB6,IF(COUNT($U$4:$U7)=BB$2,$V7+BB6,NA())))</f>
        <v>#N/A</v>
      </c>
      <c r="BC7" s="57" t="e">
        <f>IF(AND(ISNUMBER($U7),COUNT($U$4:$U7)=BC$2),$G7,IF($H7="Hold",BC6,IF(COUNT($U$4:$U7)=BC$2,$V7+BC6,NA())))</f>
        <v>#N/A</v>
      </c>
      <c r="BD7" s="57" t="e">
        <f>IF(AND(ISNUMBER($U7),COUNT($U$4:$U7)=BD$2),$G7,IF($H7="Hold",BD6,IF(COUNT($U$4:$U7)=BD$2,$V7+BD6,NA())))</f>
        <v>#N/A</v>
      </c>
      <c r="BE7" s="57" t="e">
        <f>IF(AND(ISNUMBER($U7),COUNT($U$4:$U7)=BE$2),$G7,IF($H7="Hold",BE6,IF(COUNT($U$4:$U7)=BE$2,$V7+BE6,NA())))</f>
        <v>#N/A</v>
      </c>
      <c r="BF7" s="57" t="e">
        <f>IF(AND(ISNUMBER($U7),COUNT($U$4:$U7)=BF$2),$G7,IF($H7="Hold",BF6,IF(COUNT($U$4:$U7)=BF$2,$V7+BF6,NA())))</f>
        <v>#N/A</v>
      </c>
      <c r="BG7" s="57" t="e">
        <f>IF(AND(ISNUMBER($U7),COUNT($U$4:$U7)=BG$2),$G7,IF($H7="Hold",BG6,IF(COUNT($U$4:$U7)=BG$2,$V7+BG6,NA())))</f>
        <v>#N/A</v>
      </c>
      <c r="BH7" s="55" t="e">
        <f>IF(AND(COUNT($U$4:$U7)=BH$2,$H7="Hold"),"Hold",NA())</f>
        <v>#N/A</v>
      </c>
      <c r="BI7" s="55" t="e">
        <f>IF(AND(COUNT($U$4:$U7)=BI$2,$H7="Hold"),"Hold",NA())</f>
        <v>#N/A</v>
      </c>
      <c r="BJ7" s="55" t="e">
        <f>IF(AND(COUNT($U$4:$U7)=BJ$2,$H7="Hold"),"Hold",NA())</f>
        <v>#N/A</v>
      </c>
      <c r="BK7" s="55" t="e">
        <f>IF(AND(COUNT($U$4:$U7)=BK$2,$H7="Hold"),"Hold",NA())</f>
        <v>#N/A</v>
      </c>
      <c r="BL7" s="55" t="e">
        <f>IF(AND(COUNT($U$4:$U7)=BL$2,$H7="Hold"),"Hold",NA())</f>
        <v>#N/A</v>
      </c>
      <c r="BM7" s="55" t="e">
        <f>IF(AND(COUNT($U$4:$U7)=BM$2,$H7="Hold"),"Hold",NA())</f>
        <v>#N/A</v>
      </c>
      <c r="BN7" s="55" t="e">
        <f>IF(AND(COUNT($U$4:$U7)=BN$2,$H7="Hold"),"Hold",NA())</f>
        <v>#N/A</v>
      </c>
      <c r="BO7" s="55" t="e">
        <f>IF(AND(COUNT($U$4:$U7)=BO$2,$H7="Hold"),"Hold",NA())</f>
        <v>#N/A</v>
      </c>
      <c r="BP7" s="55" t="e">
        <f>IF(AND(COUNT($U$4:$U7)=BP$2,$H7="Hold"),"Hold",NA())</f>
        <v>#N/A</v>
      </c>
      <c r="BQ7" s="55" t="e">
        <f>IF(AND(COUNT($U$4:$U7)=BQ$2,$H7="Hold"),"Hold",NA())</f>
        <v>#N/A</v>
      </c>
      <c r="BR7" s="55" t="e">
        <f>IF(AND(COUNT($U$4:$U7)=BR$2,$H7="Hold"),"Hold",NA())</f>
        <v>#N/A</v>
      </c>
      <c r="BS7" s="55" t="e">
        <f>IF(AND(COUNT($U$4:$U7)=BS$2,$H7="Hold"),"Hold",NA())</f>
        <v>#N/A</v>
      </c>
    </row>
    <row r="8" spans="1:73" s="96" customFormat="1" ht="18.75" customHeight="1" thickBot="1" x14ac:dyDescent="0.3">
      <c r="B8" s="23"/>
      <c r="C8" s="95"/>
      <c r="D8" s="9">
        <f t="shared" si="2"/>
        <v>8</v>
      </c>
      <c r="E8" s="10">
        <f t="shared" si="3"/>
        <v>42646</v>
      </c>
      <c r="F8" s="5" t="str">
        <f>IFERROR(IF(COUNT(G$4:G8)=0,"",IF(H8="Hold",F7,IF(ISNUMBER(U8),G8,F7+V8))),"")</f>
        <v/>
      </c>
      <c r="G8" s="13"/>
      <c r="H8" s="27"/>
      <c r="I8" s="17"/>
      <c r="J8" s="93"/>
      <c r="K8" s="34"/>
      <c r="L8" s="143" t="s">
        <v>56</v>
      </c>
      <c r="M8" s="143"/>
      <c r="N8" s="147"/>
      <c r="O8" s="147"/>
      <c r="P8" s="37"/>
      <c r="R8" s="46">
        <v>5</v>
      </c>
      <c r="S8" s="47" t="e">
        <f t="shared" si="0"/>
        <v>#N/A</v>
      </c>
      <c r="T8" s="47" t="str">
        <f>IFERROR(IF(L22="Alternate 1","Alt 1",L22),"Alt 1")</f>
        <v>Alt 1</v>
      </c>
      <c r="U8" s="52" t="str">
        <f>IF(H8="30 Mins",$N$19,IF(H8="45 Mins",$N$20,IF(H8="60 Mins",$N$21,IF(H8="Alt 1",$N$22,IF(H8="Alt 2",$N$23,IF(H8="Alt 3",$N$24,IF(H8="Alt 4",$N$25,IF(H8="Alt 5",#REF!,IF(H8="Change",V7,"")))))))))</f>
        <v/>
      </c>
      <c r="V8" s="53" t="e">
        <f>IF(COUNT(U$4:U8)=0,NA(),IF(ISNUMBER(U8),U8,V7))</f>
        <v>#N/A</v>
      </c>
      <c r="W8" s="48" t="e">
        <f t="shared" si="1"/>
        <v>#N/A</v>
      </c>
      <c r="X8" s="72" t="str">
        <f>IF(AND(ISNUMBER($S8),COUNT($U$4:$U8)=X$2),$S8,"")</f>
        <v/>
      </c>
      <c r="Y8" s="72" t="str">
        <f>IF(AND(ISNUMBER($S8),COUNT($U$4:$U8)=Y$2),$S8,"")</f>
        <v/>
      </c>
      <c r="Z8" s="72" t="str">
        <f>IF(AND(ISNUMBER($S8),COUNT($U$4:$U8)=Z$2),$S8,"")</f>
        <v/>
      </c>
      <c r="AA8" s="72" t="str">
        <f>IF(AND(ISNUMBER($S8),COUNT($U$4:$U8)=AA$2),$S8,"")</f>
        <v/>
      </c>
      <c r="AB8" s="72" t="str">
        <f>IF(AND(ISNUMBER($S8),COUNT($U$4:$U8)=AB$2),$S8,"")</f>
        <v/>
      </c>
      <c r="AC8" s="72" t="str">
        <f>IF(AND(ISNUMBER($S8),COUNT($U$4:$U8)=AC$2),$S8,"")</f>
        <v/>
      </c>
      <c r="AD8" s="72" t="str">
        <f>IF(AND(ISNUMBER($S8),COUNT($U$4:$U8)=AD$2),$S8,"")</f>
        <v/>
      </c>
      <c r="AE8" s="72" t="str">
        <f>IF(AND(ISNUMBER($S8),COUNT($U$4:$U8)=AE$2),$S8,"")</f>
        <v/>
      </c>
      <c r="AF8" s="72" t="str">
        <f>IF(AND(ISNUMBER($S8),COUNT($U$4:$U8)=AF$2),$S8,"")</f>
        <v/>
      </c>
      <c r="AG8" s="72" t="str">
        <f>IF(AND(ISNUMBER($S8),COUNT($U$4:$U8)=AG$2),$S8,"")</f>
        <v/>
      </c>
      <c r="AH8" s="72" t="str">
        <f>IF(AND(ISNUMBER($S8),COUNT($U$4:$U8)=AH$2),$S8,"")</f>
        <v/>
      </c>
      <c r="AI8" s="72" t="str">
        <f>IF(AND(ISNUMBER($S8),COUNT($U$4:$U8)=AI$2),$S8,"")</f>
        <v/>
      </c>
      <c r="AJ8" s="51" t="e">
        <f>IFERROR(IF(COUNT($U$4:$U8)&lt;&gt;AJ$2,NA(),SLOPE(X$4:X$26,$R$4:$R$26)*($R8-COUNTIF(BH$4:BH8,"Hold"))+INTERCEPT(X$4:X$26,$R$4:$R$26)),NA())</f>
        <v>#N/A</v>
      </c>
      <c r="AK8" s="51" t="e">
        <f>IFERROR(IF(COUNT($U$4:$U8)&lt;&gt;AK$2,NA(),SLOPE(Y$4:Y$26,$R$4:$R$26)*($R8-COUNTIF(BI$4:BI8,"Hold"))+INTERCEPT(Y$4:Y$26,$R$4:$R$26)),NA())</f>
        <v>#N/A</v>
      </c>
      <c r="AL8" s="51" t="e">
        <f>IFERROR(IF(COUNT($U$4:$U8)&lt;&gt;AL$2,NA(),SLOPE(Z$4:Z$26,$R$4:$R$26)*($R8-COUNTIF(BJ$4:BJ8,"Hold"))+INTERCEPT(Z$4:Z$26,$R$4:$R$26)),NA())</f>
        <v>#N/A</v>
      </c>
      <c r="AM8" s="51" t="e">
        <f>IFERROR(IF(COUNT($U$4:$U8)&lt;&gt;AM$2,NA(),SLOPE(AA$4:AA$26,$R$4:$R$26)*($R8-COUNTIF(BK$4:BK8,"Hold"))+INTERCEPT(AA$4:AA$26,$R$4:$R$26)),NA())</f>
        <v>#N/A</v>
      </c>
      <c r="AN8" s="51" t="e">
        <f>IFERROR(IF(COUNT($U$4:$U8)&lt;&gt;AN$2,NA(),SLOPE(AB$4:AB$26,$R$4:$R$26)*($R8-COUNTIF(BL$4:BL8,"Hold"))+INTERCEPT(AB$4:AB$26,$R$4:$R$26)),NA())</f>
        <v>#N/A</v>
      </c>
      <c r="AO8" s="51" t="e">
        <f>IFERROR(IF(COUNT($U$4:$U8)&lt;&gt;AO$2,NA(),SLOPE(AC$4:AC$26,$R$4:$R$26)*($R8-COUNTIF(BM$4:BM8,"Hold"))+INTERCEPT(AC$4:AC$26,$R$4:$R$26)),NA())</f>
        <v>#N/A</v>
      </c>
      <c r="AP8" s="51" t="e">
        <f>IFERROR(IF(COUNT($U$4:$U8)&lt;&gt;AP$2,NA(),SLOPE(AD$4:AD$26,$R$4:$R$26)*($R8-COUNTIF(BN$4:BN8,"Hold"))+INTERCEPT(AD$4:AD$26,$R$4:$R$26)),NA())</f>
        <v>#N/A</v>
      </c>
      <c r="AQ8" s="51" t="e">
        <f>IFERROR(IF(COUNT($U$4:$U8)&lt;&gt;AQ$2,NA(),SLOPE(AE$4:AE$26,$R$4:$R$26)*($R8-COUNTIF(BO$4:BO8,"Hold"))+INTERCEPT(AE$4:AE$26,$R$4:$R$26)),NA())</f>
        <v>#N/A</v>
      </c>
      <c r="AR8" s="51" t="e">
        <f>IFERROR(IF(COUNT($U$4:$U8)&lt;&gt;AR$2,NA(),SLOPE(AF$4:AF$26,$R$4:$R$26)*($R8-COUNTIF(BP$4:BP8,"Hold"))+INTERCEPT(AF$4:AF$26,$R$4:$R$26)),NA())</f>
        <v>#N/A</v>
      </c>
      <c r="AS8" s="51" t="e">
        <f>IFERROR(IF(COUNT($U$4:$U8)&lt;&gt;AS$2,NA(),SLOPE(AG$4:AG$26,$R$4:$R$26)*($R8-COUNTIF(BQ$4:BQ8,"Hold"))+INTERCEPT(AG$4:AG$26,$R$4:$R$26)),NA())</f>
        <v>#N/A</v>
      </c>
      <c r="AT8" s="51" t="e">
        <f>IFERROR(IF(COUNT($U$4:$U8)&lt;&gt;AT$2,NA(),SLOPE(AH$4:AH$26,$R$4:$R$26)*($R8-COUNTIF(BR$4:BR8,"Hold"))+INTERCEPT(AH$4:AH$26,$R$4:$R$26)),NA())</f>
        <v>#N/A</v>
      </c>
      <c r="AU8" s="51" t="e">
        <f>IFERROR(IF(COUNT($U$4:$U8)&lt;&gt;AU$2,NA(),SLOPE(AI$4:AI$26,$R$4:$R$26)*($R8-COUNTIF(BS$4:BS8,"Hold"))+INTERCEPT(AI$4:AI$26,$R$4:$R$26)),NA())</f>
        <v>#N/A</v>
      </c>
      <c r="AV8" s="57" t="e">
        <f>IF(AND(ISNUMBER($U8),COUNT($U$4:$U8)=AV$2),$G8,IF($H8="Hold",AV7,IF(COUNT($U$4:$U8)=AV$2,$V8+AV7,NA())))</f>
        <v>#N/A</v>
      </c>
      <c r="AW8" s="57" t="e">
        <f>IF(AND(ISNUMBER($U8),COUNT($U$4:$U8)=AW$2),$G8,IF($H8="Hold",AW7,IF(COUNT($U$4:$U8)=AW$2,$V8+AW7,NA())))</f>
        <v>#N/A</v>
      </c>
      <c r="AX8" s="57" t="e">
        <f>IF(AND(ISNUMBER($U8),COUNT($U$4:$U8)=AX$2),$G8,IF($H8="Hold",AX7,IF(COUNT($U$4:$U8)=AX$2,$V8+AX7,NA())))</f>
        <v>#N/A</v>
      </c>
      <c r="AY8" s="57" t="e">
        <f>IF(AND(ISNUMBER($U8),COUNT($U$4:$U8)=AY$2),$G8,IF($H8="Hold",AY7,IF(COUNT($U$4:$U8)=AY$2,$V8+AY7,NA())))</f>
        <v>#N/A</v>
      </c>
      <c r="AZ8" s="57" t="e">
        <f>IF(AND(ISNUMBER($U8),COUNT($U$4:$U8)=AZ$2),$G8,IF($H8="Hold",AZ7,IF(COUNT($U$4:$U8)=AZ$2,$V8+AZ7,NA())))</f>
        <v>#N/A</v>
      </c>
      <c r="BA8" s="57" t="e">
        <f>IF(AND(ISNUMBER($U8),COUNT($U$4:$U8)=BA$2),$G8,IF($H8="Hold",BA7,IF(COUNT($U$4:$U8)=BA$2,$V8+BA7,NA())))</f>
        <v>#N/A</v>
      </c>
      <c r="BB8" s="57" t="e">
        <f>IF(AND(ISNUMBER($U8),COUNT($U$4:$U8)=BB$2),$G8,IF($H8="Hold",BB7,IF(COUNT($U$4:$U8)=BB$2,$V8+BB7,NA())))</f>
        <v>#N/A</v>
      </c>
      <c r="BC8" s="57" t="e">
        <f>IF(AND(ISNUMBER($U8),COUNT($U$4:$U8)=BC$2),$G8,IF($H8="Hold",BC7,IF(COUNT($U$4:$U8)=BC$2,$V8+BC7,NA())))</f>
        <v>#N/A</v>
      </c>
      <c r="BD8" s="57" t="e">
        <f>IF(AND(ISNUMBER($U8),COUNT($U$4:$U8)=BD$2),$G8,IF($H8="Hold",BD7,IF(COUNT($U$4:$U8)=BD$2,$V8+BD7,NA())))</f>
        <v>#N/A</v>
      </c>
      <c r="BE8" s="57" t="e">
        <f>IF(AND(ISNUMBER($U8),COUNT($U$4:$U8)=BE$2),$G8,IF($H8="Hold",BE7,IF(COUNT($U$4:$U8)=BE$2,$V8+BE7,NA())))</f>
        <v>#N/A</v>
      </c>
      <c r="BF8" s="57" t="e">
        <f>IF(AND(ISNUMBER($U8),COUNT($U$4:$U8)=BF$2),$G8,IF($H8="Hold",BF7,IF(COUNT($U$4:$U8)=BF$2,$V8+BF7,NA())))</f>
        <v>#N/A</v>
      </c>
      <c r="BG8" s="57" t="e">
        <f>IF(AND(ISNUMBER($U8),COUNT($U$4:$U8)=BG$2),$G8,IF($H8="Hold",BG7,IF(COUNT($U$4:$U8)=BG$2,$V8+BG7,NA())))</f>
        <v>#N/A</v>
      </c>
      <c r="BH8" s="55" t="e">
        <f>IF(AND(COUNT($U$4:$U8)=BH$2,$H8="Hold"),"Hold",NA())</f>
        <v>#N/A</v>
      </c>
      <c r="BI8" s="55" t="e">
        <f>IF(AND(COUNT($U$4:$U8)=BI$2,$H8="Hold"),"Hold",NA())</f>
        <v>#N/A</v>
      </c>
      <c r="BJ8" s="55" t="e">
        <f>IF(AND(COUNT($U$4:$U8)=BJ$2,$H8="Hold"),"Hold",NA())</f>
        <v>#N/A</v>
      </c>
      <c r="BK8" s="55" t="e">
        <f>IF(AND(COUNT($U$4:$U8)=BK$2,$H8="Hold"),"Hold",NA())</f>
        <v>#N/A</v>
      </c>
      <c r="BL8" s="55" t="e">
        <f>IF(AND(COUNT($U$4:$U8)=BL$2,$H8="Hold"),"Hold",NA())</f>
        <v>#N/A</v>
      </c>
      <c r="BM8" s="55" t="e">
        <f>IF(AND(COUNT($U$4:$U8)=BM$2,$H8="Hold"),"Hold",NA())</f>
        <v>#N/A</v>
      </c>
      <c r="BN8" s="55" t="e">
        <f>IF(AND(COUNT($U$4:$U8)=BN$2,$H8="Hold"),"Hold",NA())</f>
        <v>#N/A</v>
      </c>
      <c r="BO8" s="55" t="e">
        <f>IF(AND(COUNT($U$4:$U8)=BO$2,$H8="Hold"),"Hold",NA())</f>
        <v>#N/A</v>
      </c>
      <c r="BP8" s="55" t="e">
        <f>IF(AND(COUNT($U$4:$U8)=BP$2,$H8="Hold"),"Hold",NA())</f>
        <v>#N/A</v>
      </c>
      <c r="BQ8" s="55" t="e">
        <f>IF(AND(COUNT($U$4:$U8)=BQ$2,$H8="Hold"),"Hold",NA())</f>
        <v>#N/A</v>
      </c>
      <c r="BR8" s="55" t="e">
        <f>IF(AND(COUNT($U$4:$U8)=BR$2,$H8="Hold"),"Hold",NA())</f>
        <v>#N/A</v>
      </c>
      <c r="BS8" s="55" t="e">
        <f>IF(AND(COUNT($U$4:$U8)=BS$2,$H8="Hold"),"Hold",NA())</f>
        <v>#N/A</v>
      </c>
    </row>
    <row r="9" spans="1:73" s="96" customFormat="1" ht="18.75" customHeight="1" thickTop="1" x14ac:dyDescent="0.25">
      <c r="B9" s="23"/>
      <c r="C9" s="95"/>
      <c r="D9" s="9">
        <f t="shared" si="2"/>
        <v>10</v>
      </c>
      <c r="E9" s="10">
        <f t="shared" si="3"/>
        <v>42660</v>
      </c>
      <c r="F9" s="5" t="str">
        <f>IFERROR(IF(COUNT(G$4:G9)=0,"",IF(H9="Hold",F8,IF(ISNUMBER(U9),G9,F8+V9))),"")</f>
        <v/>
      </c>
      <c r="G9" s="13"/>
      <c r="H9" s="27"/>
      <c r="I9" s="17"/>
      <c r="J9" s="93"/>
      <c r="K9" s="34"/>
      <c r="L9" s="148" t="s">
        <v>63</v>
      </c>
      <c r="M9" s="148"/>
      <c r="N9" s="24"/>
      <c r="O9" s="76"/>
      <c r="P9" s="37"/>
      <c r="R9" s="46">
        <v>6</v>
      </c>
      <c r="S9" s="47" t="e">
        <f t="shared" si="0"/>
        <v>#N/A</v>
      </c>
      <c r="T9" s="47" t="str">
        <f>IFERROR(IF(L23="Alternate 2","Alt 2",L23),"Alt 2")</f>
        <v>Alt 2</v>
      </c>
      <c r="U9" s="52" t="str">
        <f>IF(H9="30 Mins",$N$19,IF(H9="45 Mins",$N$20,IF(H9="60 Mins",$N$21,IF(H9="Alt 1",$N$22,IF(H9="Alt 2",$N$23,IF(H9="Alt 3",$N$24,IF(H9="Alt 4",$N$25,IF(H9="Alt 5",#REF!,IF(H9="Change",V8,"")))))))))</f>
        <v/>
      </c>
      <c r="V9" s="53" t="e">
        <f>IF(COUNT(U$4:U9)=0,NA(),IF(ISNUMBER(U9),U9,V8))</f>
        <v>#N/A</v>
      </c>
      <c r="W9" s="48" t="e">
        <f t="shared" si="1"/>
        <v>#N/A</v>
      </c>
      <c r="X9" s="72" t="str">
        <f>IF(AND(ISNUMBER($S9),COUNT($U$4:$U9)=X$2),$S9,"")</f>
        <v/>
      </c>
      <c r="Y9" s="72" t="str">
        <f>IF(AND(ISNUMBER($S9),COUNT($U$4:$U9)=Y$2),$S9,"")</f>
        <v/>
      </c>
      <c r="Z9" s="72" t="str">
        <f>IF(AND(ISNUMBER($S9),COUNT($U$4:$U9)=Z$2),$S9,"")</f>
        <v/>
      </c>
      <c r="AA9" s="72" t="str">
        <f>IF(AND(ISNUMBER($S9),COUNT($U$4:$U9)=AA$2),$S9,"")</f>
        <v/>
      </c>
      <c r="AB9" s="72" t="str">
        <f>IF(AND(ISNUMBER($S9),COUNT($U$4:$U9)=AB$2),$S9,"")</f>
        <v/>
      </c>
      <c r="AC9" s="72" t="str">
        <f>IF(AND(ISNUMBER($S9),COUNT($U$4:$U9)=AC$2),$S9,"")</f>
        <v/>
      </c>
      <c r="AD9" s="72" t="str">
        <f>IF(AND(ISNUMBER($S9),COUNT($U$4:$U9)=AD$2),$S9,"")</f>
        <v/>
      </c>
      <c r="AE9" s="72" t="str">
        <f>IF(AND(ISNUMBER($S9),COUNT($U$4:$U9)=AE$2),$S9,"")</f>
        <v/>
      </c>
      <c r="AF9" s="72" t="str">
        <f>IF(AND(ISNUMBER($S9),COUNT($U$4:$U9)=AF$2),$S9,"")</f>
        <v/>
      </c>
      <c r="AG9" s="72" t="str">
        <f>IF(AND(ISNUMBER($S9),COUNT($U$4:$U9)=AG$2),$S9,"")</f>
        <v/>
      </c>
      <c r="AH9" s="72" t="str">
        <f>IF(AND(ISNUMBER($S9),COUNT($U$4:$U9)=AH$2),$S9,"")</f>
        <v/>
      </c>
      <c r="AI9" s="72" t="str">
        <f>IF(AND(ISNUMBER($S9),COUNT($U$4:$U9)=AI$2),$S9,"")</f>
        <v/>
      </c>
      <c r="AJ9" s="51" t="e">
        <f>IFERROR(IF(COUNT($U$4:$U9)&lt;&gt;AJ$2,NA(),SLOPE(X$4:X$26,$R$4:$R$26)*($R9-COUNTIF(BH$4:BH9,"Hold"))+INTERCEPT(X$4:X$26,$R$4:$R$26)),NA())</f>
        <v>#N/A</v>
      </c>
      <c r="AK9" s="51" t="e">
        <f>IFERROR(IF(COUNT($U$4:$U9)&lt;&gt;AK$2,NA(),SLOPE(Y$4:Y$26,$R$4:$R$26)*($R9-COUNTIF(BI$4:BI9,"Hold"))+INTERCEPT(Y$4:Y$26,$R$4:$R$26)),NA())</f>
        <v>#N/A</v>
      </c>
      <c r="AL9" s="51" t="e">
        <f>IFERROR(IF(COUNT($U$4:$U9)&lt;&gt;AL$2,NA(),SLOPE(Z$4:Z$26,$R$4:$R$26)*($R9-COUNTIF(BJ$4:BJ9,"Hold"))+INTERCEPT(Z$4:Z$26,$R$4:$R$26)),NA())</f>
        <v>#N/A</v>
      </c>
      <c r="AM9" s="51" t="e">
        <f>IFERROR(IF(COUNT($U$4:$U9)&lt;&gt;AM$2,NA(),SLOPE(AA$4:AA$26,$R$4:$R$26)*($R9-COUNTIF(BK$4:BK9,"Hold"))+INTERCEPT(AA$4:AA$26,$R$4:$R$26)),NA())</f>
        <v>#N/A</v>
      </c>
      <c r="AN9" s="51" t="e">
        <f>IFERROR(IF(COUNT($U$4:$U9)&lt;&gt;AN$2,NA(),SLOPE(AB$4:AB$26,$R$4:$R$26)*($R9-COUNTIF(BL$4:BL9,"Hold"))+INTERCEPT(AB$4:AB$26,$R$4:$R$26)),NA())</f>
        <v>#N/A</v>
      </c>
      <c r="AO9" s="51" t="e">
        <f>IFERROR(IF(COUNT($U$4:$U9)&lt;&gt;AO$2,NA(),SLOPE(AC$4:AC$26,$R$4:$R$26)*($R9-COUNTIF(BM$4:BM9,"Hold"))+INTERCEPT(AC$4:AC$26,$R$4:$R$26)),NA())</f>
        <v>#N/A</v>
      </c>
      <c r="AP9" s="51" t="e">
        <f>IFERROR(IF(COUNT($U$4:$U9)&lt;&gt;AP$2,NA(),SLOPE(AD$4:AD$26,$R$4:$R$26)*($R9-COUNTIF(BN$4:BN9,"Hold"))+INTERCEPT(AD$4:AD$26,$R$4:$R$26)),NA())</f>
        <v>#N/A</v>
      </c>
      <c r="AQ9" s="51" t="e">
        <f>IFERROR(IF(COUNT($U$4:$U9)&lt;&gt;AQ$2,NA(),SLOPE(AE$4:AE$26,$R$4:$R$26)*($R9-COUNTIF(BO$4:BO9,"Hold"))+INTERCEPT(AE$4:AE$26,$R$4:$R$26)),NA())</f>
        <v>#N/A</v>
      </c>
      <c r="AR9" s="51" t="e">
        <f>IFERROR(IF(COUNT($U$4:$U9)&lt;&gt;AR$2,NA(),SLOPE(AF$4:AF$26,$R$4:$R$26)*($R9-COUNTIF(BP$4:BP9,"Hold"))+INTERCEPT(AF$4:AF$26,$R$4:$R$26)),NA())</f>
        <v>#N/A</v>
      </c>
      <c r="AS9" s="51" t="e">
        <f>IFERROR(IF(COUNT($U$4:$U9)&lt;&gt;AS$2,NA(),SLOPE(AG$4:AG$26,$R$4:$R$26)*($R9-COUNTIF(BQ$4:BQ9,"Hold"))+INTERCEPT(AG$4:AG$26,$R$4:$R$26)),NA())</f>
        <v>#N/A</v>
      </c>
      <c r="AT9" s="51" t="e">
        <f>IFERROR(IF(COUNT($U$4:$U9)&lt;&gt;AT$2,NA(),SLOPE(AH$4:AH$26,$R$4:$R$26)*($R9-COUNTIF(BR$4:BR9,"Hold"))+INTERCEPT(AH$4:AH$26,$R$4:$R$26)),NA())</f>
        <v>#N/A</v>
      </c>
      <c r="AU9" s="51" t="e">
        <f>IFERROR(IF(COUNT($U$4:$U9)&lt;&gt;AU$2,NA(),SLOPE(AI$4:AI$26,$R$4:$R$26)*($R9-COUNTIF(BS$4:BS9,"Hold"))+INTERCEPT(AI$4:AI$26,$R$4:$R$26)),NA())</f>
        <v>#N/A</v>
      </c>
      <c r="AV9" s="57" t="e">
        <f>IF(AND(ISNUMBER($U9),COUNT($U$4:$U9)=AV$2),$G9,IF($H9="Hold",AV8,IF(COUNT($U$4:$U9)=AV$2,$V9+AV8,NA())))</f>
        <v>#N/A</v>
      </c>
      <c r="AW9" s="57" t="e">
        <f>IF(AND(ISNUMBER($U9),COUNT($U$4:$U9)=AW$2),$G9,IF($H9="Hold",AW8,IF(COUNT($U$4:$U9)=AW$2,$V9+AW8,NA())))</f>
        <v>#N/A</v>
      </c>
      <c r="AX9" s="57" t="e">
        <f>IF(AND(ISNUMBER($U9),COUNT($U$4:$U9)=AX$2),$G9,IF($H9="Hold",AX8,IF(COUNT($U$4:$U9)=AX$2,$V9+AX8,NA())))</f>
        <v>#N/A</v>
      </c>
      <c r="AY9" s="57" t="e">
        <f>IF(AND(ISNUMBER($U9),COUNT($U$4:$U9)=AY$2),$G9,IF($H9="Hold",AY8,IF(COUNT($U$4:$U9)=AY$2,$V9+AY8,NA())))</f>
        <v>#N/A</v>
      </c>
      <c r="AZ9" s="57" t="e">
        <f>IF(AND(ISNUMBER($U9),COUNT($U$4:$U9)=AZ$2),$G9,IF($H9="Hold",AZ8,IF(COUNT($U$4:$U9)=AZ$2,$V9+AZ8,NA())))</f>
        <v>#N/A</v>
      </c>
      <c r="BA9" s="57" t="e">
        <f>IF(AND(ISNUMBER($U9),COUNT($U$4:$U9)=BA$2),$G9,IF($H9="Hold",BA8,IF(COUNT($U$4:$U9)=BA$2,$V9+BA8,NA())))</f>
        <v>#N/A</v>
      </c>
      <c r="BB9" s="57" t="e">
        <f>IF(AND(ISNUMBER($U9),COUNT($U$4:$U9)=BB$2),$G9,IF($H9="Hold",BB8,IF(COUNT($U$4:$U9)=BB$2,$V9+BB8,NA())))</f>
        <v>#N/A</v>
      </c>
      <c r="BC9" s="57" t="e">
        <f>IF(AND(ISNUMBER($U9),COUNT($U$4:$U9)=BC$2),$G9,IF($H9="Hold",BC8,IF(COUNT($U$4:$U9)=BC$2,$V9+BC8,NA())))</f>
        <v>#N/A</v>
      </c>
      <c r="BD9" s="57" t="e">
        <f>IF(AND(ISNUMBER($U9),COUNT($U$4:$U9)=BD$2),$G9,IF($H9="Hold",BD8,IF(COUNT($U$4:$U9)=BD$2,$V9+BD8,NA())))</f>
        <v>#N/A</v>
      </c>
      <c r="BE9" s="57" t="e">
        <f>IF(AND(ISNUMBER($U9),COUNT($U$4:$U9)=BE$2),$G9,IF($H9="Hold",BE8,IF(COUNT($U$4:$U9)=BE$2,$V9+BE8,NA())))</f>
        <v>#N/A</v>
      </c>
      <c r="BF9" s="57" t="e">
        <f>IF(AND(ISNUMBER($U9),COUNT($U$4:$U9)=BF$2),$G9,IF($H9="Hold",BF8,IF(COUNT($U$4:$U9)=BF$2,$V9+BF8,NA())))</f>
        <v>#N/A</v>
      </c>
      <c r="BG9" s="57" t="e">
        <f>IF(AND(ISNUMBER($U9),COUNT($U$4:$U9)=BG$2),$G9,IF($H9="Hold",BG8,IF(COUNT($U$4:$U9)=BG$2,$V9+BG8,NA())))</f>
        <v>#N/A</v>
      </c>
      <c r="BH9" s="55" t="e">
        <f>IF(AND(COUNT($U$4:$U9)=BH$2,$H9="Hold"),"Hold",NA())</f>
        <v>#N/A</v>
      </c>
      <c r="BI9" s="55" t="e">
        <f>IF(AND(COUNT($U$4:$U9)=BI$2,$H9="Hold"),"Hold",NA())</f>
        <v>#N/A</v>
      </c>
      <c r="BJ9" s="55" t="e">
        <f>IF(AND(COUNT($U$4:$U9)=BJ$2,$H9="Hold"),"Hold",NA())</f>
        <v>#N/A</v>
      </c>
      <c r="BK9" s="55" t="e">
        <f>IF(AND(COUNT($U$4:$U9)=BK$2,$H9="Hold"),"Hold",NA())</f>
        <v>#N/A</v>
      </c>
      <c r="BL9" s="55" t="e">
        <f>IF(AND(COUNT($U$4:$U9)=BL$2,$H9="Hold"),"Hold",NA())</f>
        <v>#N/A</v>
      </c>
      <c r="BM9" s="55" t="e">
        <f>IF(AND(COUNT($U$4:$U9)=BM$2,$H9="Hold"),"Hold",NA())</f>
        <v>#N/A</v>
      </c>
      <c r="BN9" s="55" t="e">
        <f>IF(AND(COUNT($U$4:$U9)=BN$2,$H9="Hold"),"Hold",NA())</f>
        <v>#N/A</v>
      </c>
      <c r="BO9" s="55" t="e">
        <f>IF(AND(COUNT($U$4:$U9)=BO$2,$H9="Hold"),"Hold",NA())</f>
        <v>#N/A</v>
      </c>
      <c r="BP9" s="55" t="e">
        <f>IF(AND(COUNT($U$4:$U9)=BP$2,$H9="Hold"),"Hold",NA())</f>
        <v>#N/A</v>
      </c>
      <c r="BQ9" s="55" t="e">
        <f>IF(AND(COUNT($U$4:$U9)=BQ$2,$H9="Hold"),"Hold",NA())</f>
        <v>#N/A</v>
      </c>
      <c r="BR9" s="55" t="e">
        <f>IF(AND(COUNT($U$4:$U9)=BR$2,$H9="Hold"),"Hold",NA())</f>
        <v>#N/A</v>
      </c>
      <c r="BS9" s="55" t="e">
        <f>IF(AND(COUNT($U$4:$U9)=BS$2,$H9="Hold"),"Hold",NA())</f>
        <v>#N/A</v>
      </c>
    </row>
    <row r="10" spans="1:73" s="96" customFormat="1" ht="18.75" customHeight="1" x14ac:dyDescent="0.25">
      <c r="B10" s="23"/>
      <c r="C10" s="95"/>
      <c r="D10" s="9">
        <f t="shared" si="2"/>
        <v>12</v>
      </c>
      <c r="E10" s="10">
        <f t="shared" si="3"/>
        <v>42674</v>
      </c>
      <c r="F10" s="5" t="str">
        <f>IFERROR(IF(COUNT(G$4:G10)=0,"",IF(H10="Hold",F9,IF(ISNUMBER(U10),G10,F9+V10))),"")</f>
        <v/>
      </c>
      <c r="G10" s="13"/>
      <c r="H10" s="27"/>
      <c r="I10" s="17"/>
      <c r="J10" s="93"/>
      <c r="K10" s="34"/>
      <c r="L10" s="38"/>
      <c r="M10" s="38"/>
      <c r="N10" s="38"/>
      <c r="O10" s="38"/>
      <c r="P10" s="37"/>
      <c r="R10" s="46">
        <v>7</v>
      </c>
      <c r="S10" s="47" t="e">
        <f t="shared" si="0"/>
        <v>#N/A</v>
      </c>
      <c r="T10" s="47" t="s">
        <v>68</v>
      </c>
      <c r="U10" s="52" t="str">
        <f>IF(H10="30 Mins",$N$19,IF(H10="45 Mins",$N$20,IF(H10="60 Mins",$N$21,IF(H10="Alt 1",$N$22,IF(H10="Alt 2",$N$23,IF(H10="Alt 3",$N$24,IF(H10="Alt 4",$N$25,IF(H10="Alt 5",#REF!,IF(H10="Change",V9,"")))))))))</f>
        <v/>
      </c>
      <c r="V10" s="53" t="e">
        <f>IF(COUNT(U$4:U10)=0,NA(),IF(ISNUMBER(U10),U10,V9))</f>
        <v>#N/A</v>
      </c>
      <c r="W10" s="48" t="e">
        <f t="shared" si="1"/>
        <v>#N/A</v>
      </c>
      <c r="X10" s="72" t="str">
        <f>IF(AND(ISNUMBER($S10),COUNT($U$4:$U10)=X$2),$S10,"")</f>
        <v/>
      </c>
      <c r="Y10" s="72" t="str">
        <f>IF(AND(ISNUMBER($S10),COUNT($U$4:$U10)=Y$2),$S10,"")</f>
        <v/>
      </c>
      <c r="Z10" s="72" t="str">
        <f>IF(AND(ISNUMBER($S10),COUNT($U$4:$U10)=Z$2),$S10,"")</f>
        <v/>
      </c>
      <c r="AA10" s="72" t="str">
        <f>IF(AND(ISNUMBER($S10),COUNT($U$4:$U10)=AA$2),$S10,"")</f>
        <v/>
      </c>
      <c r="AB10" s="72" t="str">
        <f>IF(AND(ISNUMBER($S10),COUNT($U$4:$U10)=AB$2),$S10,"")</f>
        <v/>
      </c>
      <c r="AC10" s="72" t="str">
        <f>IF(AND(ISNUMBER($S10),COUNT($U$4:$U10)=AC$2),$S10,"")</f>
        <v/>
      </c>
      <c r="AD10" s="72" t="str">
        <f>IF(AND(ISNUMBER($S10),COUNT($U$4:$U10)=AD$2),$S10,"")</f>
        <v/>
      </c>
      <c r="AE10" s="72" t="str">
        <f>IF(AND(ISNUMBER($S10),COUNT($U$4:$U10)=AE$2),$S10,"")</f>
        <v/>
      </c>
      <c r="AF10" s="72" t="str">
        <f>IF(AND(ISNUMBER($S10),COUNT($U$4:$U10)=AF$2),$S10,"")</f>
        <v/>
      </c>
      <c r="AG10" s="72" t="str">
        <f>IF(AND(ISNUMBER($S10),COUNT($U$4:$U10)=AG$2),$S10,"")</f>
        <v/>
      </c>
      <c r="AH10" s="72" t="str">
        <f>IF(AND(ISNUMBER($S10),COUNT($U$4:$U10)=AH$2),$S10,"")</f>
        <v/>
      </c>
      <c r="AI10" s="72" t="str">
        <f>IF(AND(ISNUMBER($S10),COUNT($U$4:$U10)=AI$2),$S10,"")</f>
        <v/>
      </c>
      <c r="AJ10" s="51" t="e">
        <f>IFERROR(IF(COUNT($U$4:$U10)&lt;&gt;AJ$2,NA(),SLOPE(X$4:X$26,$R$4:$R$26)*($R10-COUNTIF(BH$4:BH10,"Hold"))+INTERCEPT(X$4:X$26,$R$4:$R$26)),NA())</f>
        <v>#N/A</v>
      </c>
      <c r="AK10" s="51" t="e">
        <f>IFERROR(IF(COUNT($U$4:$U10)&lt;&gt;AK$2,NA(),SLOPE(Y$4:Y$26,$R$4:$R$26)*($R10-COUNTIF(BI$4:BI10,"Hold"))+INTERCEPT(Y$4:Y$26,$R$4:$R$26)),NA())</f>
        <v>#N/A</v>
      </c>
      <c r="AL10" s="51" t="e">
        <f>IFERROR(IF(COUNT($U$4:$U10)&lt;&gt;AL$2,NA(),SLOPE(Z$4:Z$26,$R$4:$R$26)*($R10-COUNTIF(BJ$4:BJ10,"Hold"))+INTERCEPT(Z$4:Z$26,$R$4:$R$26)),NA())</f>
        <v>#N/A</v>
      </c>
      <c r="AM10" s="51" t="e">
        <f>IFERROR(IF(COUNT($U$4:$U10)&lt;&gt;AM$2,NA(),SLOPE(AA$4:AA$26,$R$4:$R$26)*($R10-COUNTIF(BK$4:BK10,"Hold"))+INTERCEPT(AA$4:AA$26,$R$4:$R$26)),NA())</f>
        <v>#N/A</v>
      </c>
      <c r="AN10" s="51" t="e">
        <f>IFERROR(IF(COUNT($U$4:$U10)&lt;&gt;AN$2,NA(),SLOPE(AB$4:AB$26,$R$4:$R$26)*($R10-COUNTIF(BL$4:BL10,"Hold"))+INTERCEPT(AB$4:AB$26,$R$4:$R$26)),NA())</f>
        <v>#N/A</v>
      </c>
      <c r="AO10" s="51" t="e">
        <f>IFERROR(IF(COUNT($U$4:$U10)&lt;&gt;AO$2,NA(),SLOPE(AC$4:AC$26,$R$4:$R$26)*($R10-COUNTIF(BM$4:BM10,"Hold"))+INTERCEPT(AC$4:AC$26,$R$4:$R$26)),NA())</f>
        <v>#N/A</v>
      </c>
      <c r="AP10" s="51" t="e">
        <f>IFERROR(IF(COUNT($U$4:$U10)&lt;&gt;AP$2,NA(),SLOPE(AD$4:AD$26,$R$4:$R$26)*($R10-COUNTIF(BN$4:BN10,"Hold"))+INTERCEPT(AD$4:AD$26,$R$4:$R$26)),NA())</f>
        <v>#N/A</v>
      </c>
      <c r="AQ10" s="51" t="e">
        <f>IFERROR(IF(COUNT($U$4:$U10)&lt;&gt;AQ$2,NA(),SLOPE(AE$4:AE$26,$R$4:$R$26)*($R10-COUNTIF(BO$4:BO10,"Hold"))+INTERCEPT(AE$4:AE$26,$R$4:$R$26)),NA())</f>
        <v>#N/A</v>
      </c>
      <c r="AR10" s="51" t="e">
        <f>IFERROR(IF(COUNT($U$4:$U10)&lt;&gt;AR$2,NA(),SLOPE(AF$4:AF$26,$R$4:$R$26)*($R10-COUNTIF(BP$4:BP10,"Hold"))+INTERCEPT(AF$4:AF$26,$R$4:$R$26)),NA())</f>
        <v>#N/A</v>
      </c>
      <c r="AS10" s="51" t="e">
        <f>IFERROR(IF(COUNT($U$4:$U10)&lt;&gt;AS$2,NA(),SLOPE(AG$4:AG$26,$R$4:$R$26)*($R10-COUNTIF(BQ$4:BQ10,"Hold"))+INTERCEPT(AG$4:AG$26,$R$4:$R$26)),NA())</f>
        <v>#N/A</v>
      </c>
      <c r="AT10" s="51" t="e">
        <f>IFERROR(IF(COUNT($U$4:$U10)&lt;&gt;AT$2,NA(),SLOPE(AH$4:AH$26,$R$4:$R$26)*($R10-COUNTIF(BR$4:BR10,"Hold"))+INTERCEPT(AH$4:AH$26,$R$4:$R$26)),NA())</f>
        <v>#N/A</v>
      </c>
      <c r="AU10" s="51" t="e">
        <f>IFERROR(IF(COUNT($U$4:$U10)&lt;&gt;AU$2,NA(),SLOPE(AI$4:AI$26,$R$4:$R$26)*($R10-COUNTIF(BS$4:BS10,"Hold"))+INTERCEPT(AI$4:AI$26,$R$4:$R$26)),NA())</f>
        <v>#N/A</v>
      </c>
      <c r="AV10" s="57" t="e">
        <f>IF(AND(ISNUMBER($U10),COUNT($U$4:$U10)=AV$2),$G10,IF($H10="Hold",AV9,IF(COUNT($U$4:$U10)=AV$2,$V10+AV9,NA())))</f>
        <v>#N/A</v>
      </c>
      <c r="AW10" s="57" t="e">
        <f>IF(AND(ISNUMBER($U10),COUNT($U$4:$U10)=AW$2),$G10,IF($H10="Hold",AW9,IF(COUNT($U$4:$U10)=AW$2,$V10+AW9,NA())))</f>
        <v>#N/A</v>
      </c>
      <c r="AX10" s="57" t="e">
        <f>IF(AND(ISNUMBER($U10),COUNT($U$4:$U10)=AX$2),$G10,IF($H10="Hold",AX9,IF(COUNT($U$4:$U10)=AX$2,$V10+AX9,NA())))</f>
        <v>#N/A</v>
      </c>
      <c r="AY10" s="57" t="e">
        <f>IF(AND(ISNUMBER($U10),COUNT($U$4:$U10)=AY$2),$G10,IF($H10="Hold",AY9,IF(COUNT($U$4:$U10)=AY$2,$V10+AY9,NA())))</f>
        <v>#N/A</v>
      </c>
      <c r="AZ10" s="57" t="e">
        <f>IF(AND(ISNUMBER($U10),COUNT($U$4:$U10)=AZ$2),$G10,IF($H10="Hold",AZ9,IF(COUNT($U$4:$U10)=AZ$2,$V10+AZ9,NA())))</f>
        <v>#N/A</v>
      </c>
      <c r="BA10" s="57" t="e">
        <f>IF(AND(ISNUMBER($U10),COUNT($U$4:$U10)=BA$2),$G10,IF($H10="Hold",BA9,IF(COUNT($U$4:$U10)=BA$2,$V10+BA9,NA())))</f>
        <v>#N/A</v>
      </c>
      <c r="BB10" s="57" t="e">
        <f>IF(AND(ISNUMBER($U10),COUNT($U$4:$U10)=BB$2),$G10,IF($H10="Hold",BB9,IF(COUNT($U$4:$U10)=BB$2,$V10+BB9,NA())))</f>
        <v>#N/A</v>
      </c>
      <c r="BC10" s="57" t="e">
        <f>IF(AND(ISNUMBER($U10),COUNT($U$4:$U10)=BC$2),$G10,IF($H10="Hold",BC9,IF(COUNT($U$4:$U10)=BC$2,$V10+BC9,NA())))</f>
        <v>#N/A</v>
      </c>
      <c r="BD10" s="57" t="e">
        <f>IF(AND(ISNUMBER($U10),COUNT($U$4:$U10)=BD$2),$G10,IF($H10="Hold",BD9,IF(COUNT($U$4:$U10)=BD$2,$V10+BD9,NA())))</f>
        <v>#N/A</v>
      </c>
      <c r="BE10" s="57" t="e">
        <f>IF(AND(ISNUMBER($U10),COUNT($U$4:$U10)=BE$2),$G10,IF($H10="Hold",BE9,IF(COUNT($U$4:$U10)=BE$2,$V10+BE9,NA())))</f>
        <v>#N/A</v>
      </c>
      <c r="BF10" s="57" t="e">
        <f>IF(AND(ISNUMBER($U10),COUNT($U$4:$U10)=BF$2),$G10,IF($H10="Hold",BF9,IF(COUNT($U$4:$U10)=BF$2,$V10+BF9,NA())))</f>
        <v>#N/A</v>
      </c>
      <c r="BG10" s="57" t="e">
        <f>IF(AND(ISNUMBER($U10),COUNT($U$4:$U10)=BG$2),$G10,IF($H10="Hold",BG9,IF(COUNT($U$4:$U10)=BG$2,$V10+BG9,NA())))</f>
        <v>#N/A</v>
      </c>
      <c r="BH10" s="55" t="e">
        <f>IF(AND(COUNT($U$4:$U10)=BH$2,$H10="Hold"),"Hold",NA())</f>
        <v>#N/A</v>
      </c>
      <c r="BI10" s="55" t="e">
        <f>IF(AND(COUNT($U$4:$U10)=BI$2,$H10="Hold"),"Hold",NA())</f>
        <v>#N/A</v>
      </c>
      <c r="BJ10" s="55" t="e">
        <f>IF(AND(COUNT($U$4:$U10)=BJ$2,$H10="Hold"),"Hold",NA())</f>
        <v>#N/A</v>
      </c>
      <c r="BK10" s="55" t="e">
        <f>IF(AND(COUNT($U$4:$U10)=BK$2,$H10="Hold"),"Hold",NA())</f>
        <v>#N/A</v>
      </c>
      <c r="BL10" s="55" t="e">
        <f>IF(AND(COUNT($U$4:$U10)=BL$2,$H10="Hold"),"Hold",NA())</f>
        <v>#N/A</v>
      </c>
      <c r="BM10" s="55" t="e">
        <f>IF(AND(COUNT($U$4:$U10)=BM$2,$H10="Hold"),"Hold",NA())</f>
        <v>#N/A</v>
      </c>
      <c r="BN10" s="55" t="e">
        <f>IF(AND(COUNT($U$4:$U10)=BN$2,$H10="Hold"),"Hold",NA())</f>
        <v>#N/A</v>
      </c>
      <c r="BO10" s="55" t="e">
        <f>IF(AND(COUNT($U$4:$U10)=BO$2,$H10="Hold"),"Hold",NA())</f>
        <v>#N/A</v>
      </c>
      <c r="BP10" s="55" t="e">
        <f>IF(AND(COUNT($U$4:$U10)=BP$2,$H10="Hold"),"Hold",NA())</f>
        <v>#N/A</v>
      </c>
      <c r="BQ10" s="55" t="e">
        <f>IF(AND(COUNT($U$4:$U10)=BQ$2,$H10="Hold"),"Hold",NA())</f>
        <v>#N/A</v>
      </c>
      <c r="BR10" s="55" t="e">
        <f>IF(AND(COUNT($U$4:$U10)=BR$2,$H10="Hold"),"Hold",NA())</f>
        <v>#N/A</v>
      </c>
      <c r="BS10" s="55" t="e">
        <f>IF(AND(COUNT($U$4:$U10)=BS$2,$H10="Hold"),"Hold",NA())</f>
        <v>#N/A</v>
      </c>
    </row>
    <row r="11" spans="1:73" s="96" customFormat="1" ht="18.75" customHeight="1" x14ac:dyDescent="0.25">
      <c r="B11" s="23"/>
      <c r="C11" s="95"/>
      <c r="D11" s="9">
        <f t="shared" si="2"/>
        <v>14</v>
      </c>
      <c r="E11" s="10">
        <f t="shared" si="3"/>
        <v>42688</v>
      </c>
      <c r="F11" s="5" t="str">
        <f>IFERROR(IF(COUNT(G$4:G11)=0,"",IF(H11="Hold",F10,IF(ISNUMBER(U11),G11,F10+V11))),"")</f>
        <v/>
      </c>
      <c r="G11" s="13"/>
      <c r="H11" s="27"/>
      <c r="I11" s="17"/>
      <c r="J11" s="93"/>
      <c r="K11" s="34"/>
      <c r="L11" s="146" t="s">
        <v>82</v>
      </c>
      <c r="M11" s="146"/>
      <c r="N11" s="146"/>
      <c r="O11" s="146"/>
      <c r="P11" s="37"/>
      <c r="R11" s="46">
        <v>8</v>
      </c>
      <c r="S11" s="47" t="e">
        <f t="shared" si="0"/>
        <v>#N/A</v>
      </c>
      <c r="T11" s="47"/>
      <c r="U11" s="52" t="str">
        <f>IF(H11="30 Mins",$N$19,IF(H11="45 Mins",$N$20,IF(H11="60 Mins",$N$21,IF(H11="Alt 1",$N$22,IF(H11="Alt 2",$N$23,IF(H11="Alt 3",$N$24,IF(H11="Alt 4",$N$25,IF(H11="Alt 5",#REF!,IF(H11="Change",V10,"")))))))))</f>
        <v/>
      </c>
      <c r="V11" s="53" t="e">
        <f>IF(COUNT(U$4:U11)=0,NA(),IF(ISNUMBER(U11),U11,V10))</f>
        <v>#N/A</v>
      </c>
      <c r="W11" s="48" t="e">
        <f t="shared" si="1"/>
        <v>#N/A</v>
      </c>
      <c r="X11" s="72" t="str">
        <f>IF(AND(ISNUMBER($S11),COUNT($U$4:$U11)=X$2),$S11,"")</f>
        <v/>
      </c>
      <c r="Y11" s="72" t="str">
        <f>IF(AND(ISNUMBER($S11),COUNT($U$4:$U11)=Y$2),$S11,"")</f>
        <v/>
      </c>
      <c r="Z11" s="72" t="str">
        <f>IF(AND(ISNUMBER($S11),COUNT($U$4:$U11)=Z$2),$S11,"")</f>
        <v/>
      </c>
      <c r="AA11" s="72" t="str">
        <f>IF(AND(ISNUMBER($S11),COUNT($U$4:$U11)=AA$2),$S11,"")</f>
        <v/>
      </c>
      <c r="AB11" s="72" t="str">
        <f>IF(AND(ISNUMBER($S11),COUNT($U$4:$U11)=AB$2),$S11,"")</f>
        <v/>
      </c>
      <c r="AC11" s="72" t="str">
        <f>IF(AND(ISNUMBER($S11),COUNT($U$4:$U11)=AC$2),$S11,"")</f>
        <v/>
      </c>
      <c r="AD11" s="72" t="str">
        <f>IF(AND(ISNUMBER($S11),COUNT($U$4:$U11)=AD$2),$S11,"")</f>
        <v/>
      </c>
      <c r="AE11" s="72" t="str">
        <f>IF(AND(ISNUMBER($S11),COUNT($U$4:$U11)=AE$2),$S11,"")</f>
        <v/>
      </c>
      <c r="AF11" s="72" t="str">
        <f>IF(AND(ISNUMBER($S11),COUNT($U$4:$U11)=AF$2),$S11,"")</f>
        <v/>
      </c>
      <c r="AG11" s="72" t="str">
        <f>IF(AND(ISNUMBER($S11),COUNT($U$4:$U11)=AG$2),$S11,"")</f>
        <v/>
      </c>
      <c r="AH11" s="72" t="str">
        <f>IF(AND(ISNUMBER($S11),COUNT($U$4:$U11)=AH$2),$S11,"")</f>
        <v/>
      </c>
      <c r="AI11" s="72" t="str">
        <f>IF(AND(ISNUMBER($S11),COUNT($U$4:$U11)=AI$2),$S11,"")</f>
        <v/>
      </c>
      <c r="AJ11" s="51" t="e">
        <f>IFERROR(IF(COUNT($U$4:$U11)&lt;&gt;AJ$2,NA(),SLOPE(X$4:X$26,$R$4:$R$26)*($R11-COUNTIF(BH$4:BH11,"Hold"))+INTERCEPT(X$4:X$26,$R$4:$R$26)),NA())</f>
        <v>#N/A</v>
      </c>
      <c r="AK11" s="51" t="e">
        <f>IFERROR(IF(COUNT($U$4:$U11)&lt;&gt;AK$2,NA(),SLOPE(Y$4:Y$26,$R$4:$R$26)*($R11-COUNTIF(BI$4:BI11,"Hold"))+INTERCEPT(Y$4:Y$26,$R$4:$R$26)),NA())</f>
        <v>#N/A</v>
      </c>
      <c r="AL11" s="51" t="e">
        <f>IFERROR(IF(COUNT($U$4:$U11)&lt;&gt;AL$2,NA(),SLOPE(Z$4:Z$26,$R$4:$R$26)*($R11-COUNTIF(BJ$4:BJ11,"Hold"))+INTERCEPT(Z$4:Z$26,$R$4:$R$26)),NA())</f>
        <v>#N/A</v>
      </c>
      <c r="AM11" s="51" t="e">
        <f>IFERROR(IF(COUNT($U$4:$U11)&lt;&gt;AM$2,NA(),SLOPE(AA$4:AA$26,$R$4:$R$26)*($R11-COUNTIF(BK$4:BK11,"Hold"))+INTERCEPT(AA$4:AA$26,$R$4:$R$26)),NA())</f>
        <v>#N/A</v>
      </c>
      <c r="AN11" s="51" t="e">
        <f>IFERROR(IF(COUNT($U$4:$U11)&lt;&gt;AN$2,NA(),SLOPE(AB$4:AB$26,$R$4:$R$26)*($R11-COUNTIF(BL$4:BL11,"Hold"))+INTERCEPT(AB$4:AB$26,$R$4:$R$26)),NA())</f>
        <v>#N/A</v>
      </c>
      <c r="AO11" s="51" t="e">
        <f>IFERROR(IF(COUNT($U$4:$U11)&lt;&gt;AO$2,NA(),SLOPE(AC$4:AC$26,$R$4:$R$26)*($R11-COUNTIF(BM$4:BM11,"Hold"))+INTERCEPT(AC$4:AC$26,$R$4:$R$26)),NA())</f>
        <v>#N/A</v>
      </c>
      <c r="AP11" s="51" t="e">
        <f>IFERROR(IF(COUNT($U$4:$U11)&lt;&gt;AP$2,NA(),SLOPE(AD$4:AD$26,$R$4:$R$26)*($R11-COUNTIF(BN$4:BN11,"Hold"))+INTERCEPT(AD$4:AD$26,$R$4:$R$26)),NA())</f>
        <v>#N/A</v>
      </c>
      <c r="AQ11" s="51" t="e">
        <f>IFERROR(IF(COUNT($U$4:$U11)&lt;&gt;AQ$2,NA(),SLOPE(AE$4:AE$26,$R$4:$R$26)*($R11-COUNTIF(BO$4:BO11,"Hold"))+INTERCEPT(AE$4:AE$26,$R$4:$R$26)),NA())</f>
        <v>#N/A</v>
      </c>
      <c r="AR11" s="51" t="e">
        <f>IFERROR(IF(COUNT($U$4:$U11)&lt;&gt;AR$2,NA(),SLOPE(AF$4:AF$26,$R$4:$R$26)*($R11-COUNTIF(BP$4:BP11,"Hold"))+INTERCEPT(AF$4:AF$26,$R$4:$R$26)),NA())</f>
        <v>#N/A</v>
      </c>
      <c r="AS11" s="51" t="e">
        <f>IFERROR(IF(COUNT($U$4:$U11)&lt;&gt;AS$2,NA(),SLOPE(AG$4:AG$26,$R$4:$R$26)*($R11-COUNTIF(BQ$4:BQ11,"Hold"))+INTERCEPT(AG$4:AG$26,$R$4:$R$26)),NA())</f>
        <v>#N/A</v>
      </c>
      <c r="AT11" s="51" t="e">
        <f>IFERROR(IF(COUNT($U$4:$U11)&lt;&gt;AT$2,NA(),SLOPE(AH$4:AH$26,$R$4:$R$26)*($R11-COUNTIF(BR$4:BR11,"Hold"))+INTERCEPT(AH$4:AH$26,$R$4:$R$26)),NA())</f>
        <v>#N/A</v>
      </c>
      <c r="AU11" s="51" t="e">
        <f>IFERROR(IF(COUNT($U$4:$U11)&lt;&gt;AU$2,NA(),SLOPE(AI$4:AI$26,$R$4:$R$26)*($R11-COUNTIF(BS$4:BS11,"Hold"))+INTERCEPT(AI$4:AI$26,$R$4:$R$26)),NA())</f>
        <v>#N/A</v>
      </c>
      <c r="AV11" s="57" t="e">
        <f>IF(AND(ISNUMBER($U11),COUNT($U$4:$U11)=AV$2),$G11,IF($H11="Hold",AV10,IF(COUNT($U$4:$U11)=AV$2,$V11+AV10,NA())))</f>
        <v>#N/A</v>
      </c>
      <c r="AW11" s="57" t="e">
        <f>IF(AND(ISNUMBER($U11),COUNT($U$4:$U11)=AW$2),$G11,IF($H11="Hold",AW10,IF(COUNT($U$4:$U11)=AW$2,$V11+AW10,NA())))</f>
        <v>#N/A</v>
      </c>
      <c r="AX11" s="57" t="e">
        <f>IF(AND(ISNUMBER($U11),COUNT($U$4:$U11)=AX$2),$G11,IF($H11="Hold",AX10,IF(COUNT($U$4:$U11)=AX$2,$V11+AX10,NA())))</f>
        <v>#N/A</v>
      </c>
      <c r="AY11" s="57" t="e">
        <f>IF(AND(ISNUMBER($U11),COUNT($U$4:$U11)=AY$2),$G11,IF($H11="Hold",AY10,IF(COUNT($U$4:$U11)=AY$2,$V11+AY10,NA())))</f>
        <v>#N/A</v>
      </c>
      <c r="AZ11" s="57" t="e">
        <f>IF(AND(ISNUMBER($U11),COUNT($U$4:$U11)=AZ$2),$G11,IF($H11="Hold",AZ10,IF(COUNT($U$4:$U11)=AZ$2,$V11+AZ10,NA())))</f>
        <v>#N/A</v>
      </c>
      <c r="BA11" s="57" t="e">
        <f>IF(AND(ISNUMBER($U11),COUNT($U$4:$U11)=BA$2),$G11,IF($H11="Hold",BA10,IF(COUNT($U$4:$U11)=BA$2,$V11+BA10,NA())))</f>
        <v>#N/A</v>
      </c>
      <c r="BB11" s="57" t="e">
        <f>IF(AND(ISNUMBER($U11),COUNT($U$4:$U11)=BB$2),$G11,IF($H11="Hold",BB10,IF(COUNT($U$4:$U11)=BB$2,$V11+BB10,NA())))</f>
        <v>#N/A</v>
      </c>
      <c r="BC11" s="57" t="e">
        <f>IF(AND(ISNUMBER($U11),COUNT($U$4:$U11)=BC$2),$G11,IF($H11="Hold",BC10,IF(COUNT($U$4:$U11)=BC$2,$V11+BC10,NA())))</f>
        <v>#N/A</v>
      </c>
      <c r="BD11" s="57" t="e">
        <f>IF(AND(ISNUMBER($U11),COUNT($U$4:$U11)=BD$2),$G11,IF($H11="Hold",BD10,IF(COUNT($U$4:$U11)=BD$2,$V11+BD10,NA())))</f>
        <v>#N/A</v>
      </c>
      <c r="BE11" s="57" t="e">
        <f>IF(AND(ISNUMBER($U11),COUNT($U$4:$U11)=BE$2),$G11,IF($H11="Hold",BE10,IF(COUNT($U$4:$U11)=BE$2,$V11+BE10,NA())))</f>
        <v>#N/A</v>
      </c>
      <c r="BF11" s="57" t="e">
        <f>IF(AND(ISNUMBER($U11),COUNT($U$4:$U11)=BF$2),$G11,IF($H11="Hold",BF10,IF(COUNT($U$4:$U11)=BF$2,$V11+BF10,NA())))</f>
        <v>#N/A</v>
      </c>
      <c r="BG11" s="57" t="e">
        <f>IF(AND(ISNUMBER($U11),COUNT($U$4:$U11)=BG$2),$G11,IF($H11="Hold",BG10,IF(COUNT($U$4:$U11)=BG$2,$V11+BG10,NA())))</f>
        <v>#N/A</v>
      </c>
      <c r="BH11" s="55" t="e">
        <f>IF(AND(COUNT($U$4:$U11)=BH$2,$H11="Hold"),"Hold",NA())</f>
        <v>#N/A</v>
      </c>
      <c r="BI11" s="55" t="e">
        <f>IF(AND(COUNT($U$4:$U11)=BI$2,$H11="Hold"),"Hold",NA())</f>
        <v>#N/A</v>
      </c>
      <c r="BJ11" s="55" t="e">
        <f>IF(AND(COUNT($U$4:$U11)=BJ$2,$H11="Hold"),"Hold",NA())</f>
        <v>#N/A</v>
      </c>
      <c r="BK11" s="55" t="e">
        <f>IF(AND(COUNT($U$4:$U11)=BK$2,$H11="Hold"),"Hold",NA())</f>
        <v>#N/A</v>
      </c>
      <c r="BL11" s="55" t="e">
        <f>IF(AND(COUNT($U$4:$U11)=BL$2,$H11="Hold"),"Hold",NA())</f>
        <v>#N/A</v>
      </c>
      <c r="BM11" s="55" t="e">
        <f>IF(AND(COUNT($U$4:$U11)=BM$2,$H11="Hold"),"Hold",NA())</f>
        <v>#N/A</v>
      </c>
      <c r="BN11" s="55" t="e">
        <f>IF(AND(COUNT($U$4:$U11)=BN$2,$H11="Hold"),"Hold",NA())</f>
        <v>#N/A</v>
      </c>
      <c r="BO11" s="55" t="e">
        <f>IF(AND(COUNT($U$4:$U11)=BO$2,$H11="Hold"),"Hold",NA())</f>
        <v>#N/A</v>
      </c>
      <c r="BP11" s="55" t="e">
        <f>IF(AND(COUNT($U$4:$U11)=BP$2,$H11="Hold"),"Hold",NA())</f>
        <v>#N/A</v>
      </c>
      <c r="BQ11" s="55" t="e">
        <f>IF(AND(COUNT($U$4:$U11)=BQ$2,$H11="Hold"),"Hold",NA())</f>
        <v>#N/A</v>
      </c>
      <c r="BR11" s="55" t="e">
        <f>IF(AND(COUNT($U$4:$U11)=BR$2,$H11="Hold"),"Hold",NA())</f>
        <v>#N/A</v>
      </c>
      <c r="BS11" s="55" t="e">
        <f>IF(AND(COUNT($U$4:$U11)=BS$2,$H11="Hold"),"Hold",NA())</f>
        <v>#N/A</v>
      </c>
    </row>
    <row r="12" spans="1:73" s="96" customFormat="1" ht="18.75" customHeight="1" x14ac:dyDescent="0.25">
      <c r="B12" s="23"/>
      <c r="C12" s="95"/>
      <c r="D12" s="9">
        <f t="shared" si="2"/>
        <v>16</v>
      </c>
      <c r="E12" s="10">
        <f t="shared" si="3"/>
        <v>42702</v>
      </c>
      <c r="F12" s="5" t="str">
        <f>IFERROR(IF(COUNT(G$4:G12)=0,"",IF(H12="Hold",F11,IF(ISNUMBER(U12),G12,F11+V12))),"")</f>
        <v/>
      </c>
      <c r="G12" s="13"/>
      <c r="H12" s="27"/>
      <c r="I12" s="17"/>
      <c r="J12" s="93"/>
      <c r="K12" s="34"/>
      <c r="L12" s="124"/>
      <c r="M12" s="124"/>
      <c r="N12" s="132" t="s">
        <v>83</v>
      </c>
      <c r="O12" s="132" t="s">
        <v>84</v>
      </c>
      <c r="P12" s="37"/>
      <c r="R12" s="46">
        <v>9</v>
      </c>
      <c r="S12" s="47" t="e">
        <f t="shared" si="0"/>
        <v>#N/A</v>
      </c>
      <c r="T12" s="47" t="str">
        <f>IF(ISNUMBER(N25),"Alt 4","")</f>
        <v/>
      </c>
      <c r="U12" s="52" t="str">
        <f>IF(H12="30 Mins",$N$19,IF(H12="45 Mins",$N$20,IF(H12="60 Mins",$N$21,IF(H12="Alt 1",$N$22,IF(H12="Alt 2",$N$23,IF(H12="Alt 3",$N$24,IF(H12="Alt 4",$N$25,IF(H12="Alt 5",#REF!,IF(H12="Change",V11,"")))))))))</f>
        <v/>
      </c>
      <c r="V12" s="53" t="e">
        <f>IF(COUNT(U$4:U12)=0,NA(),IF(ISNUMBER(U12),U12,V11))</f>
        <v>#N/A</v>
      </c>
      <c r="W12" s="48" t="e">
        <f t="shared" si="1"/>
        <v>#N/A</v>
      </c>
      <c r="X12" s="72" t="str">
        <f>IF(AND(ISNUMBER($S12),COUNT($U$4:$U12)=X$2),$S12,"")</f>
        <v/>
      </c>
      <c r="Y12" s="72" t="str">
        <f>IF(AND(ISNUMBER($S12),COUNT($U$4:$U12)=Y$2),$S12,"")</f>
        <v/>
      </c>
      <c r="Z12" s="72" t="str">
        <f>IF(AND(ISNUMBER($S12),COUNT($U$4:$U12)=Z$2),$S12,"")</f>
        <v/>
      </c>
      <c r="AA12" s="72" t="str">
        <f>IF(AND(ISNUMBER($S12),COUNT($U$4:$U12)=AA$2),$S12,"")</f>
        <v/>
      </c>
      <c r="AB12" s="72" t="str">
        <f>IF(AND(ISNUMBER($S12),COUNT($U$4:$U12)=AB$2),$S12,"")</f>
        <v/>
      </c>
      <c r="AC12" s="72" t="str">
        <f>IF(AND(ISNUMBER($S12),COUNT($U$4:$U12)=AC$2),$S12,"")</f>
        <v/>
      </c>
      <c r="AD12" s="72" t="str">
        <f>IF(AND(ISNUMBER($S12),COUNT($U$4:$U12)=AD$2),$S12,"")</f>
        <v/>
      </c>
      <c r="AE12" s="72" t="str">
        <f>IF(AND(ISNUMBER($S12),COUNT($U$4:$U12)=AE$2),$S12,"")</f>
        <v/>
      </c>
      <c r="AF12" s="72" t="str">
        <f>IF(AND(ISNUMBER($S12),COUNT($U$4:$U12)=AF$2),$S12,"")</f>
        <v/>
      </c>
      <c r="AG12" s="72" t="str">
        <f>IF(AND(ISNUMBER($S12),COUNT($U$4:$U12)=AG$2),$S12,"")</f>
        <v/>
      </c>
      <c r="AH12" s="72" t="str">
        <f>IF(AND(ISNUMBER($S12),COUNT($U$4:$U12)=AH$2),$S12,"")</f>
        <v/>
      </c>
      <c r="AI12" s="72" t="str">
        <f>IF(AND(ISNUMBER($S12),COUNT($U$4:$U12)=AI$2),$S12,"")</f>
        <v/>
      </c>
      <c r="AJ12" s="51" t="e">
        <f>IFERROR(IF(COUNT($U$4:$U12)&lt;&gt;AJ$2,NA(),SLOPE(X$4:X$26,$R$4:$R$26)*($R12-COUNTIF(BH$4:BH12,"Hold"))+INTERCEPT(X$4:X$26,$R$4:$R$26)),NA())</f>
        <v>#N/A</v>
      </c>
      <c r="AK12" s="51" t="e">
        <f>IFERROR(IF(COUNT($U$4:$U12)&lt;&gt;AK$2,NA(),SLOPE(Y$4:Y$26,$R$4:$R$26)*($R12-COUNTIF(BI$4:BI12,"Hold"))+INTERCEPT(Y$4:Y$26,$R$4:$R$26)),NA())</f>
        <v>#N/A</v>
      </c>
      <c r="AL12" s="51" t="e">
        <f>IFERROR(IF(COUNT($U$4:$U12)&lt;&gt;AL$2,NA(),SLOPE(Z$4:Z$26,$R$4:$R$26)*($R12-COUNTIF(BJ$4:BJ12,"Hold"))+INTERCEPT(Z$4:Z$26,$R$4:$R$26)),NA())</f>
        <v>#N/A</v>
      </c>
      <c r="AM12" s="51" t="e">
        <f>IFERROR(IF(COUNT($U$4:$U12)&lt;&gt;AM$2,NA(),SLOPE(AA$4:AA$26,$R$4:$R$26)*($R12-COUNTIF(BK$4:BK12,"Hold"))+INTERCEPT(AA$4:AA$26,$R$4:$R$26)),NA())</f>
        <v>#N/A</v>
      </c>
      <c r="AN12" s="51" t="e">
        <f>IFERROR(IF(COUNT($U$4:$U12)&lt;&gt;AN$2,NA(),SLOPE(AB$4:AB$26,$R$4:$R$26)*($R12-COUNTIF(BL$4:BL12,"Hold"))+INTERCEPT(AB$4:AB$26,$R$4:$R$26)),NA())</f>
        <v>#N/A</v>
      </c>
      <c r="AO12" s="51" t="e">
        <f>IFERROR(IF(COUNT($U$4:$U12)&lt;&gt;AO$2,NA(),SLOPE(AC$4:AC$26,$R$4:$R$26)*($R12-COUNTIF(BM$4:BM12,"Hold"))+INTERCEPT(AC$4:AC$26,$R$4:$R$26)),NA())</f>
        <v>#N/A</v>
      </c>
      <c r="AP12" s="51" t="e">
        <f>IFERROR(IF(COUNT($U$4:$U12)&lt;&gt;AP$2,NA(),SLOPE(AD$4:AD$26,$R$4:$R$26)*($R12-COUNTIF(BN$4:BN12,"Hold"))+INTERCEPT(AD$4:AD$26,$R$4:$R$26)),NA())</f>
        <v>#N/A</v>
      </c>
      <c r="AQ12" s="51" t="e">
        <f>IFERROR(IF(COUNT($U$4:$U12)&lt;&gt;AQ$2,NA(),SLOPE(AE$4:AE$26,$R$4:$R$26)*($R12-COUNTIF(BO$4:BO12,"Hold"))+INTERCEPT(AE$4:AE$26,$R$4:$R$26)),NA())</f>
        <v>#N/A</v>
      </c>
      <c r="AR12" s="51" t="e">
        <f>IFERROR(IF(COUNT($U$4:$U12)&lt;&gt;AR$2,NA(),SLOPE(AF$4:AF$26,$R$4:$R$26)*($R12-COUNTIF(BP$4:BP12,"Hold"))+INTERCEPT(AF$4:AF$26,$R$4:$R$26)),NA())</f>
        <v>#N/A</v>
      </c>
      <c r="AS12" s="51" t="e">
        <f>IFERROR(IF(COUNT($U$4:$U12)&lt;&gt;AS$2,NA(),SLOPE(AG$4:AG$26,$R$4:$R$26)*($R12-COUNTIF(BQ$4:BQ12,"Hold"))+INTERCEPT(AG$4:AG$26,$R$4:$R$26)),NA())</f>
        <v>#N/A</v>
      </c>
      <c r="AT12" s="51" t="e">
        <f>IFERROR(IF(COUNT($U$4:$U12)&lt;&gt;AT$2,NA(),SLOPE(AH$4:AH$26,$R$4:$R$26)*($R12-COUNTIF(BR$4:BR12,"Hold"))+INTERCEPT(AH$4:AH$26,$R$4:$R$26)),NA())</f>
        <v>#N/A</v>
      </c>
      <c r="AU12" s="51" t="e">
        <f>IFERROR(IF(COUNT($U$4:$U12)&lt;&gt;AU$2,NA(),SLOPE(AI$4:AI$26,$R$4:$R$26)*($R12-COUNTIF(BS$4:BS12,"Hold"))+INTERCEPT(AI$4:AI$26,$R$4:$R$26)),NA())</f>
        <v>#N/A</v>
      </c>
      <c r="AV12" s="57" t="e">
        <f>IF(AND(ISNUMBER($U12),COUNT($U$4:$U12)=AV$2),$G12,IF($H12="Hold",AV11,IF(COUNT($U$4:$U12)=AV$2,$V12+AV11,NA())))</f>
        <v>#N/A</v>
      </c>
      <c r="AW12" s="57" t="e">
        <f>IF(AND(ISNUMBER($U12),COUNT($U$4:$U12)=AW$2),$G12,IF($H12="Hold",AW11,IF(COUNT($U$4:$U12)=AW$2,$V12+AW11,NA())))</f>
        <v>#N/A</v>
      </c>
      <c r="AX12" s="57" t="e">
        <f>IF(AND(ISNUMBER($U12),COUNT($U$4:$U12)=AX$2),$G12,IF($H12="Hold",AX11,IF(COUNT($U$4:$U12)=AX$2,$V12+AX11,NA())))</f>
        <v>#N/A</v>
      </c>
      <c r="AY12" s="57" t="e">
        <f>IF(AND(ISNUMBER($U12),COUNT($U$4:$U12)=AY$2),$G12,IF($H12="Hold",AY11,IF(COUNT($U$4:$U12)=AY$2,$V12+AY11,NA())))</f>
        <v>#N/A</v>
      </c>
      <c r="AZ12" s="57" t="e">
        <f>IF(AND(ISNUMBER($U12),COUNT($U$4:$U12)=AZ$2),$G12,IF($H12="Hold",AZ11,IF(COUNT($U$4:$U12)=AZ$2,$V12+AZ11,NA())))</f>
        <v>#N/A</v>
      </c>
      <c r="BA12" s="57" t="e">
        <f>IF(AND(ISNUMBER($U12),COUNT($U$4:$U12)=BA$2),$G12,IF($H12="Hold",BA11,IF(COUNT($U$4:$U12)=BA$2,$V12+BA11,NA())))</f>
        <v>#N/A</v>
      </c>
      <c r="BB12" s="57" t="e">
        <f>IF(AND(ISNUMBER($U12),COUNT($U$4:$U12)=BB$2),$G12,IF($H12="Hold",BB11,IF(COUNT($U$4:$U12)=BB$2,$V12+BB11,NA())))</f>
        <v>#N/A</v>
      </c>
      <c r="BC12" s="57" t="e">
        <f>IF(AND(ISNUMBER($U12),COUNT($U$4:$U12)=BC$2),$G12,IF($H12="Hold",BC11,IF(COUNT($U$4:$U12)=BC$2,$V12+BC11,NA())))</f>
        <v>#N/A</v>
      </c>
      <c r="BD12" s="57" t="e">
        <f>IF(AND(ISNUMBER($U12),COUNT($U$4:$U12)=BD$2),$G12,IF($H12="Hold",BD11,IF(COUNT($U$4:$U12)=BD$2,$V12+BD11,NA())))</f>
        <v>#N/A</v>
      </c>
      <c r="BE12" s="57" t="e">
        <f>IF(AND(ISNUMBER($U12),COUNT($U$4:$U12)=BE$2),$G12,IF($H12="Hold",BE11,IF(COUNT($U$4:$U12)=BE$2,$V12+BE11,NA())))</f>
        <v>#N/A</v>
      </c>
      <c r="BF12" s="57" t="e">
        <f>IF(AND(ISNUMBER($U12),COUNT($U$4:$U12)=BF$2),$G12,IF($H12="Hold",BF11,IF(COUNT($U$4:$U12)=BF$2,$V12+BF11,NA())))</f>
        <v>#N/A</v>
      </c>
      <c r="BG12" s="57" t="e">
        <f>IF(AND(ISNUMBER($U12),COUNT($U$4:$U12)=BG$2),$G12,IF($H12="Hold",BG11,IF(COUNT($U$4:$U12)=BG$2,$V12+BG11,NA())))</f>
        <v>#N/A</v>
      </c>
      <c r="BH12" s="55" t="e">
        <f>IF(AND(COUNT($U$4:$U12)=BH$2,$H12="Hold"),"Hold",NA())</f>
        <v>#N/A</v>
      </c>
      <c r="BI12" s="55" t="e">
        <f>IF(AND(COUNT($U$4:$U12)=BI$2,$H12="Hold"),"Hold",NA())</f>
        <v>#N/A</v>
      </c>
      <c r="BJ12" s="55" t="e">
        <f>IF(AND(COUNT($U$4:$U12)=BJ$2,$H12="Hold"),"Hold",NA())</f>
        <v>#N/A</v>
      </c>
      <c r="BK12" s="55" t="e">
        <f>IF(AND(COUNT($U$4:$U12)=BK$2,$H12="Hold"),"Hold",NA())</f>
        <v>#N/A</v>
      </c>
      <c r="BL12" s="55" t="e">
        <f>IF(AND(COUNT($U$4:$U12)=BL$2,$H12="Hold"),"Hold",NA())</f>
        <v>#N/A</v>
      </c>
      <c r="BM12" s="55" t="e">
        <f>IF(AND(COUNT($U$4:$U12)=BM$2,$H12="Hold"),"Hold",NA())</f>
        <v>#N/A</v>
      </c>
      <c r="BN12" s="55" t="e">
        <f>IF(AND(COUNT($U$4:$U12)=BN$2,$H12="Hold"),"Hold",NA())</f>
        <v>#N/A</v>
      </c>
      <c r="BO12" s="55" t="e">
        <f>IF(AND(COUNT($U$4:$U12)=BO$2,$H12="Hold"),"Hold",NA())</f>
        <v>#N/A</v>
      </c>
      <c r="BP12" s="55" t="e">
        <f>IF(AND(COUNT($U$4:$U12)=BP$2,$H12="Hold"),"Hold",NA())</f>
        <v>#N/A</v>
      </c>
      <c r="BQ12" s="55" t="e">
        <f>IF(AND(COUNT($U$4:$U12)=BQ$2,$H12="Hold"),"Hold",NA())</f>
        <v>#N/A</v>
      </c>
      <c r="BR12" s="55" t="e">
        <f>IF(AND(COUNT($U$4:$U12)=BR$2,$H12="Hold"),"Hold",NA())</f>
        <v>#N/A</v>
      </c>
      <c r="BS12" s="55" t="e">
        <f>IF(AND(COUNT($U$4:$U12)=BS$2,$H12="Hold"),"Hold",NA())</f>
        <v>#N/A</v>
      </c>
    </row>
    <row r="13" spans="1:73" s="96" customFormat="1" ht="18.75" customHeight="1" thickBot="1" x14ac:dyDescent="0.3">
      <c r="B13" s="23"/>
      <c r="C13" s="95"/>
      <c r="D13" s="9">
        <f t="shared" si="2"/>
        <v>18</v>
      </c>
      <c r="E13" s="10">
        <f t="shared" si="3"/>
        <v>42716</v>
      </c>
      <c r="F13" s="5" t="str">
        <f>IFERROR(IF(COUNT(G$4:G13)=0,"",IF(H13="Hold",F12,IF(ISNUMBER(U13),G13,F12+V13))),"")</f>
        <v/>
      </c>
      <c r="G13" s="13"/>
      <c r="H13" s="27"/>
      <c r="I13" s="17"/>
      <c r="J13" s="93"/>
      <c r="K13" s="34"/>
      <c r="L13" s="148" t="s">
        <v>57</v>
      </c>
      <c r="M13" s="148"/>
      <c r="N13" s="134"/>
      <c r="O13" s="135"/>
      <c r="P13" s="37"/>
      <c r="R13" s="46">
        <v>10</v>
      </c>
      <c r="S13" s="47" t="e">
        <f t="shared" si="0"/>
        <v>#N/A</v>
      </c>
      <c r="T13" s="47" t="str">
        <f>IF(ISNUMBER(#REF!),"Alt 5","")</f>
        <v/>
      </c>
      <c r="U13" s="52" t="str">
        <f>IF(H13="30 Mins",$N$19,IF(H13="45 Mins",$N$20,IF(H13="60 Mins",$N$21,IF(H13="Alt 1",$N$22,IF(H13="Alt 2",$N$23,IF(H13="Alt 3",$N$24,IF(H13="Alt 4",$N$25,IF(H13="Alt 5",#REF!,IF(H13="Change",V12,"")))))))))</f>
        <v/>
      </c>
      <c r="V13" s="53" t="e">
        <f>IF(COUNT(U$4:U13)=0,NA(),IF(ISNUMBER(U13),U13,V12))</f>
        <v>#N/A</v>
      </c>
      <c r="W13" s="48" t="e">
        <f t="shared" si="1"/>
        <v>#N/A</v>
      </c>
      <c r="X13" s="72" t="str">
        <f>IF(AND(ISNUMBER($S13),COUNT($U$4:$U13)=X$2),$S13,"")</f>
        <v/>
      </c>
      <c r="Y13" s="72" t="str">
        <f>IF(AND(ISNUMBER($S13),COUNT($U$4:$U13)=Y$2),$S13,"")</f>
        <v/>
      </c>
      <c r="Z13" s="72" t="str">
        <f>IF(AND(ISNUMBER($S13),COUNT($U$4:$U13)=Z$2),$S13,"")</f>
        <v/>
      </c>
      <c r="AA13" s="72" t="str">
        <f>IF(AND(ISNUMBER($S13),COUNT($U$4:$U13)=AA$2),$S13,"")</f>
        <v/>
      </c>
      <c r="AB13" s="72" t="str">
        <f>IF(AND(ISNUMBER($S13),COUNT($U$4:$U13)=AB$2),$S13,"")</f>
        <v/>
      </c>
      <c r="AC13" s="72" t="str">
        <f>IF(AND(ISNUMBER($S13),COUNT($U$4:$U13)=AC$2),$S13,"")</f>
        <v/>
      </c>
      <c r="AD13" s="72" t="str">
        <f>IF(AND(ISNUMBER($S13),COUNT($U$4:$U13)=AD$2),$S13,"")</f>
        <v/>
      </c>
      <c r="AE13" s="72" t="str">
        <f>IF(AND(ISNUMBER($S13),COUNT($U$4:$U13)=AE$2),$S13,"")</f>
        <v/>
      </c>
      <c r="AF13" s="72" t="str">
        <f>IF(AND(ISNUMBER($S13),COUNT($U$4:$U13)=AF$2),$S13,"")</f>
        <v/>
      </c>
      <c r="AG13" s="72" t="str">
        <f>IF(AND(ISNUMBER($S13),COUNT($U$4:$U13)=AG$2),$S13,"")</f>
        <v/>
      </c>
      <c r="AH13" s="72" t="str">
        <f>IF(AND(ISNUMBER($S13),COUNT($U$4:$U13)=AH$2),$S13,"")</f>
        <v/>
      </c>
      <c r="AI13" s="72" t="str">
        <f>IF(AND(ISNUMBER($S13),COUNT($U$4:$U13)=AI$2),$S13,"")</f>
        <v/>
      </c>
      <c r="AJ13" s="51" t="e">
        <f>IFERROR(IF(COUNT($U$4:$U13)&lt;&gt;AJ$2,NA(),SLOPE(X$4:X$26,$R$4:$R$26)*($R13-COUNTIF(BH$4:BH13,"Hold"))+INTERCEPT(X$4:X$26,$R$4:$R$26)),NA())</f>
        <v>#N/A</v>
      </c>
      <c r="AK13" s="51" t="e">
        <f>IFERROR(IF(COUNT($U$4:$U13)&lt;&gt;AK$2,NA(),SLOPE(Y$4:Y$26,$R$4:$R$26)*($R13-COUNTIF(BI$4:BI13,"Hold"))+INTERCEPT(Y$4:Y$26,$R$4:$R$26)),NA())</f>
        <v>#N/A</v>
      </c>
      <c r="AL13" s="51" t="e">
        <f>IFERROR(IF(COUNT($U$4:$U13)&lt;&gt;AL$2,NA(),SLOPE(Z$4:Z$26,$R$4:$R$26)*($R13-COUNTIF(BJ$4:BJ13,"Hold"))+INTERCEPT(Z$4:Z$26,$R$4:$R$26)),NA())</f>
        <v>#N/A</v>
      </c>
      <c r="AM13" s="51" t="e">
        <f>IFERROR(IF(COUNT($U$4:$U13)&lt;&gt;AM$2,NA(),SLOPE(AA$4:AA$26,$R$4:$R$26)*($R13-COUNTIF(BK$4:BK13,"Hold"))+INTERCEPT(AA$4:AA$26,$R$4:$R$26)),NA())</f>
        <v>#N/A</v>
      </c>
      <c r="AN13" s="51" t="e">
        <f>IFERROR(IF(COUNT($U$4:$U13)&lt;&gt;AN$2,NA(),SLOPE(AB$4:AB$26,$R$4:$R$26)*($R13-COUNTIF(BL$4:BL13,"Hold"))+INTERCEPT(AB$4:AB$26,$R$4:$R$26)),NA())</f>
        <v>#N/A</v>
      </c>
      <c r="AO13" s="51" t="e">
        <f>IFERROR(IF(COUNT($U$4:$U13)&lt;&gt;AO$2,NA(),SLOPE(AC$4:AC$26,$R$4:$R$26)*($R13-COUNTIF(BM$4:BM13,"Hold"))+INTERCEPT(AC$4:AC$26,$R$4:$R$26)),NA())</f>
        <v>#N/A</v>
      </c>
      <c r="AP13" s="51" t="e">
        <f>IFERROR(IF(COUNT($U$4:$U13)&lt;&gt;AP$2,NA(),SLOPE(AD$4:AD$26,$R$4:$R$26)*($R13-COUNTIF(BN$4:BN13,"Hold"))+INTERCEPT(AD$4:AD$26,$R$4:$R$26)),NA())</f>
        <v>#N/A</v>
      </c>
      <c r="AQ13" s="51" t="e">
        <f>IFERROR(IF(COUNT($U$4:$U13)&lt;&gt;AQ$2,NA(),SLOPE(AE$4:AE$26,$R$4:$R$26)*($R13-COUNTIF(BO$4:BO13,"Hold"))+INTERCEPT(AE$4:AE$26,$R$4:$R$26)),NA())</f>
        <v>#N/A</v>
      </c>
      <c r="AR13" s="51" t="e">
        <f>IFERROR(IF(COUNT($U$4:$U13)&lt;&gt;AR$2,NA(),SLOPE(AF$4:AF$26,$R$4:$R$26)*($R13-COUNTIF(BP$4:BP13,"Hold"))+INTERCEPT(AF$4:AF$26,$R$4:$R$26)),NA())</f>
        <v>#N/A</v>
      </c>
      <c r="AS13" s="51" t="e">
        <f>IFERROR(IF(COUNT($U$4:$U13)&lt;&gt;AS$2,NA(),SLOPE(AG$4:AG$26,$R$4:$R$26)*($R13-COUNTIF(BQ$4:BQ13,"Hold"))+INTERCEPT(AG$4:AG$26,$R$4:$R$26)),NA())</f>
        <v>#N/A</v>
      </c>
      <c r="AT13" s="51" t="e">
        <f>IFERROR(IF(COUNT($U$4:$U13)&lt;&gt;AT$2,NA(),SLOPE(AH$4:AH$26,$R$4:$R$26)*($R13-COUNTIF(BR$4:BR13,"Hold"))+INTERCEPT(AH$4:AH$26,$R$4:$R$26)),NA())</f>
        <v>#N/A</v>
      </c>
      <c r="AU13" s="51" t="e">
        <f>IFERROR(IF(COUNT($U$4:$U13)&lt;&gt;AU$2,NA(),SLOPE(AI$4:AI$26,$R$4:$R$26)*($R13-COUNTIF(BS$4:BS13,"Hold"))+INTERCEPT(AI$4:AI$26,$R$4:$R$26)),NA())</f>
        <v>#N/A</v>
      </c>
      <c r="AV13" s="57" t="e">
        <f>IF(AND(ISNUMBER($U13),COUNT($U$4:$U13)=AV$2),$G13,IF($H13="Hold",AV12,IF(COUNT($U$4:$U13)=AV$2,$V13+AV12,NA())))</f>
        <v>#N/A</v>
      </c>
      <c r="AW13" s="57" t="e">
        <f>IF(AND(ISNUMBER($U13),COUNT($U$4:$U13)=AW$2),$G13,IF($H13="Hold",AW12,IF(COUNT($U$4:$U13)=AW$2,$V13+AW12,NA())))</f>
        <v>#N/A</v>
      </c>
      <c r="AX13" s="57" t="e">
        <f>IF(AND(ISNUMBER($U13),COUNT($U$4:$U13)=AX$2),$G13,IF($H13="Hold",AX12,IF(COUNT($U$4:$U13)=AX$2,$V13+AX12,NA())))</f>
        <v>#N/A</v>
      </c>
      <c r="AY13" s="57" t="e">
        <f>IF(AND(ISNUMBER($U13),COUNT($U$4:$U13)=AY$2),$G13,IF($H13="Hold",AY12,IF(COUNT($U$4:$U13)=AY$2,$V13+AY12,NA())))</f>
        <v>#N/A</v>
      </c>
      <c r="AZ13" s="57" t="e">
        <f>IF(AND(ISNUMBER($U13),COUNT($U$4:$U13)=AZ$2),$G13,IF($H13="Hold",AZ12,IF(COUNT($U$4:$U13)=AZ$2,$V13+AZ12,NA())))</f>
        <v>#N/A</v>
      </c>
      <c r="BA13" s="57" t="e">
        <f>IF(AND(ISNUMBER($U13),COUNT($U$4:$U13)=BA$2),$G13,IF($H13="Hold",BA12,IF(COUNT($U$4:$U13)=BA$2,$V13+BA12,NA())))</f>
        <v>#N/A</v>
      </c>
      <c r="BB13" s="57" t="e">
        <f>IF(AND(ISNUMBER($U13),COUNT($U$4:$U13)=BB$2),$G13,IF($H13="Hold",BB12,IF(COUNT($U$4:$U13)=BB$2,$V13+BB12,NA())))</f>
        <v>#N/A</v>
      </c>
      <c r="BC13" s="57" t="e">
        <f>IF(AND(ISNUMBER($U13),COUNT($U$4:$U13)=BC$2),$G13,IF($H13="Hold",BC12,IF(COUNT($U$4:$U13)=BC$2,$V13+BC12,NA())))</f>
        <v>#N/A</v>
      </c>
      <c r="BD13" s="57" t="e">
        <f>IF(AND(ISNUMBER($U13),COUNT($U$4:$U13)=BD$2),$G13,IF($H13="Hold",BD12,IF(COUNT($U$4:$U13)=BD$2,$V13+BD12,NA())))</f>
        <v>#N/A</v>
      </c>
      <c r="BE13" s="57" t="e">
        <f>IF(AND(ISNUMBER($U13),COUNT($U$4:$U13)=BE$2),$G13,IF($H13="Hold",BE12,IF(COUNT($U$4:$U13)=BE$2,$V13+BE12,NA())))</f>
        <v>#N/A</v>
      </c>
      <c r="BF13" s="57" t="e">
        <f>IF(AND(ISNUMBER($U13),COUNT($U$4:$U13)=BF$2),$G13,IF($H13="Hold",BF12,IF(COUNT($U$4:$U13)=BF$2,$V13+BF12,NA())))</f>
        <v>#N/A</v>
      </c>
      <c r="BG13" s="57" t="e">
        <f>IF(AND(ISNUMBER($U13),COUNT($U$4:$U13)=BG$2),$G13,IF($H13="Hold",BG12,IF(COUNT($U$4:$U13)=BG$2,$V13+BG12,NA())))</f>
        <v>#N/A</v>
      </c>
      <c r="BH13" s="55" t="e">
        <f>IF(AND(COUNT($U$4:$U13)=BH$2,$H13="Hold"),"Hold",NA())</f>
        <v>#N/A</v>
      </c>
      <c r="BI13" s="55" t="e">
        <f>IF(AND(COUNT($U$4:$U13)=BI$2,$H13="Hold"),"Hold",NA())</f>
        <v>#N/A</v>
      </c>
      <c r="BJ13" s="55" t="e">
        <f>IF(AND(COUNT($U$4:$U13)=BJ$2,$H13="Hold"),"Hold",NA())</f>
        <v>#N/A</v>
      </c>
      <c r="BK13" s="55" t="e">
        <f>IF(AND(COUNT($U$4:$U13)=BK$2,$H13="Hold"),"Hold",NA())</f>
        <v>#N/A</v>
      </c>
      <c r="BL13" s="55" t="e">
        <f>IF(AND(COUNT($U$4:$U13)=BL$2,$H13="Hold"),"Hold",NA())</f>
        <v>#N/A</v>
      </c>
      <c r="BM13" s="55" t="e">
        <f>IF(AND(COUNT($U$4:$U13)=BM$2,$H13="Hold"),"Hold",NA())</f>
        <v>#N/A</v>
      </c>
      <c r="BN13" s="55" t="e">
        <f>IF(AND(COUNT($U$4:$U13)=BN$2,$H13="Hold"),"Hold",NA())</f>
        <v>#N/A</v>
      </c>
      <c r="BO13" s="55" t="e">
        <f>IF(AND(COUNT($U$4:$U13)=BO$2,$H13="Hold"),"Hold",NA())</f>
        <v>#N/A</v>
      </c>
      <c r="BP13" s="55" t="e">
        <f>IF(AND(COUNT($U$4:$U13)=BP$2,$H13="Hold"),"Hold",NA())</f>
        <v>#N/A</v>
      </c>
      <c r="BQ13" s="55" t="e">
        <f>IF(AND(COUNT($U$4:$U13)=BQ$2,$H13="Hold"),"Hold",NA())</f>
        <v>#N/A</v>
      </c>
      <c r="BR13" s="55" t="e">
        <f>IF(AND(COUNT($U$4:$U13)=BR$2,$H13="Hold"),"Hold",NA())</f>
        <v>#N/A</v>
      </c>
      <c r="BS13" s="55" t="e">
        <f>IF(AND(COUNT($U$4:$U13)=BS$2,$H13="Hold"),"Hold",NA())</f>
        <v>#N/A</v>
      </c>
    </row>
    <row r="14" spans="1:73" s="96" customFormat="1" ht="18.75" customHeight="1" thickTop="1" thickBot="1" x14ac:dyDescent="0.3">
      <c r="B14" s="23"/>
      <c r="C14" s="95"/>
      <c r="D14" s="9">
        <f t="shared" si="2"/>
        <v>20</v>
      </c>
      <c r="E14" s="10">
        <f t="shared" si="3"/>
        <v>42730</v>
      </c>
      <c r="F14" s="5" t="str">
        <f>IFERROR(IF(COUNT(G$4:G14)=0,"",IF(H14="Hold",F13,IF(ISNUMBER(U14),G14,F13+V14))),"")</f>
        <v/>
      </c>
      <c r="G14" s="13"/>
      <c r="H14" s="27"/>
      <c r="I14" s="17"/>
      <c r="J14" s="93"/>
      <c r="K14" s="34"/>
      <c r="L14" s="148" t="s">
        <v>58</v>
      </c>
      <c r="M14" s="148"/>
      <c r="N14" s="136"/>
      <c r="O14" s="137"/>
      <c r="P14" s="37"/>
      <c r="R14" s="46">
        <v>11</v>
      </c>
      <c r="S14" s="47" t="e">
        <f t="shared" si="0"/>
        <v>#N/A</v>
      </c>
      <c r="T14" s="47"/>
      <c r="U14" s="52" t="str">
        <f>IF(H14="30 Mins",$N$19,IF(H14="45 Mins",$N$20,IF(H14="60 Mins",$N$21,IF(H14="Alt 1",$N$22,IF(H14="Alt 2",$N$23,IF(H14="Alt 3",$N$24,IF(H14="Alt 4",$N$25,IF(H14="Alt 5",#REF!,IF(H14="Change",V13,"")))))))))</f>
        <v/>
      </c>
      <c r="V14" s="53" t="e">
        <f>IF(COUNT(U$4:U14)=0,NA(),IF(ISNUMBER(U14),U14,V13))</f>
        <v>#N/A</v>
      </c>
      <c r="W14" s="48" t="e">
        <f t="shared" si="1"/>
        <v>#N/A</v>
      </c>
      <c r="X14" s="72" t="str">
        <f>IF(AND(ISNUMBER($S14),COUNT($U$4:$U14)=X$2),$S14,"")</f>
        <v/>
      </c>
      <c r="Y14" s="72" t="str">
        <f>IF(AND(ISNUMBER($S14),COUNT($U$4:$U14)=Y$2),$S14,"")</f>
        <v/>
      </c>
      <c r="Z14" s="72" t="str">
        <f>IF(AND(ISNUMBER($S14),COUNT($U$4:$U14)=Z$2),$S14,"")</f>
        <v/>
      </c>
      <c r="AA14" s="72" t="str">
        <f>IF(AND(ISNUMBER($S14),COUNT($U$4:$U14)=AA$2),$S14,"")</f>
        <v/>
      </c>
      <c r="AB14" s="72" t="str">
        <f>IF(AND(ISNUMBER($S14),COUNT($U$4:$U14)=AB$2),$S14,"")</f>
        <v/>
      </c>
      <c r="AC14" s="72" t="str">
        <f>IF(AND(ISNUMBER($S14),COUNT($U$4:$U14)=AC$2),$S14,"")</f>
        <v/>
      </c>
      <c r="AD14" s="72" t="str">
        <f>IF(AND(ISNUMBER($S14),COUNT($U$4:$U14)=AD$2),$S14,"")</f>
        <v/>
      </c>
      <c r="AE14" s="72" t="str">
        <f>IF(AND(ISNUMBER($S14),COUNT($U$4:$U14)=AE$2),$S14,"")</f>
        <v/>
      </c>
      <c r="AF14" s="72" t="str">
        <f>IF(AND(ISNUMBER($S14),COUNT($U$4:$U14)=AF$2),$S14,"")</f>
        <v/>
      </c>
      <c r="AG14" s="72" t="str">
        <f>IF(AND(ISNUMBER($S14),COUNT($U$4:$U14)=AG$2),$S14,"")</f>
        <v/>
      </c>
      <c r="AH14" s="72" t="str">
        <f>IF(AND(ISNUMBER($S14),COUNT($U$4:$U14)=AH$2),$S14,"")</f>
        <v/>
      </c>
      <c r="AI14" s="72" t="str">
        <f>IF(AND(ISNUMBER($S14),COUNT($U$4:$U14)=AI$2),$S14,"")</f>
        <v/>
      </c>
      <c r="AJ14" s="51" t="e">
        <f>IFERROR(IF(COUNT($U$4:$U14)&lt;&gt;AJ$2,NA(),SLOPE(X$4:X$26,$R$4:$R$26)*($R14-COUNTIF(BH$4:BH14,"Hold"))+INTERCEPT(X$4:X$26,$R$4:$R$26)),NA())</f>
        <v>#N/A</v>
      </c>
      <c r="AK14" s="51" t="e">
        <f>IFERROR(IF(COUNT($U$4:$U14)&lt;&gt;AK$2,NA(),SLOPE(Y$4:Y$26,$R$4:$R$26)*($R14-COUNTIF(BI$4:BI14,"Hold"))+INTERCEPT(Y$4:Y$26,$R$4:$R$26)),NA())</f>
        <v>#N/A</v>
      </c>
      <c r="AL14" s="51" t="e">
        <f>IFERROR(IF(COUNT($U$4:$U14)&lt;&gt;AL$2,NA(),SLOPE(Z$4:Z$26,$R$4:$R$26)*($R14-COUNTIF(BJ$4:BJ14,"Hold"))+INTERCEPT(Z$4:Z$26,$R$4:$R$26)),NA())</f>
        <v>#N/A</v>
      </c>
      <c r="AM14" s="51" t="e">
        <f>IFERROR(IF(COUNT($U$4:$U14)&lt;&gt;AM$2,NA(),SLOPE(AA$4:AA$26,$R$4:$R$26)*($R14-COUNTIF(BK$4:BK14,"Hold"))+INTERCEPT(AA$4:AA$26,$R$4:$R$26)),NA())</f>
        <v>#N/A</v>
      </c>
      <c r="AN14" s="51" t="e">
        <f>IFERROR(IF(COUNT($U$4:$U14)&lt;&gt;AN$2,NA(),SLOPE(AB$4:AB$26,$R$4:$R$26)*($R14-COUNTIF(BL$4:BL14,"Hold"))+INTERCEPT(AB$4:AB$26,$R$4:$R$26)),NA())</f>
        <v>#N/A</v>
      </c>
      <c r="AO14" s="51" t="e">
        <f>IFERROR(IF(COUNT($U$4:$U14)&lt;&gt;AO$2,NA(),SLOPE(AC$4:AC$26,$R$4:$R$26)*($R14-COUNTIF(BM$4:BM14,"Hold"))+INTERCEPT(AC$4:AC$26,$R$4:$R$26)),NA())</f>
        <v>#N/A</v>
      </c>
      <c r="AP14" s="51" t="e">
        <f>IFERROR(IF(COUNT($U$4:$U14)&lt;&gt;AP$2,NA(),SLOPE(AD$4:AD$26,$R$4:$R$26)*($R14-COUNTIF(BN$4:BN14,"Hold"))+INTERCEPT(AD$4:AD$26,$R$4:$R$26)),NA())</f>
        <v>#N/A</v>
      </c>
      <c r="AQ14" s="51" t="e">
        <f>IFERROR(IF(COUNT($U$4:$U14)&lt;&gt;AQ$2,NA(),SLOPE(AE$4:AE$26,$R$4:$R$26)*($R14-COUNTIF(BO$4:BO14,"Hold"))+INTERCEPT(AE$4:AE$26,$R$4:$R$26)),NA())</f>
        <v>#N/A</v>
      </c>
      <c r="AR14" s="51" t="e">
        <f>IFERROR(IF(COUNT($U$4:$U14)&lt;&gt;AR$2,NA(),SLOPE(AF$4:AF$26,$R$4:$R$26)*($R14-COUNTIF(BP$4:BP14,"Hold"))+INTERCEPT(AF$4:AF$26,$R$4:$R$26)),NA())</f>
        <v>#N/A</v>
      </c>
      <c r="AS14" s="51" t="e">
        <f>IFERROR(IF(COUNT($U$4:$U14)&lt;&gt;AS$2,NA(),SLOPE(AG$4:AG$26,$R$4:$R$26)*($R14-COUNTIF(BQ$4:BQ14,"Hold"))+INTERCEPT(AG$4:AG$26,$R$4:$R$26)),NA())</f>
        <v>#N/A</v>
      </c>
      <c r="AT14" s="51" t="e">
        <f>IFERROR(IF(COUNT($U$4:$U14)&lt;&gt;AT$2,NA(),SLOPE(AH$4:AH$26,$R$4:$R$26)*($R14-COUNTIF(BR$4:BR14,"Hold"))+INTERCEPT(AH$4:AH$26,$R$4:$R$26)),NA())</f>
        <v>#N/A</v>
      </c>
      <c r="AU14" s="51" t="e">
        <f>IFERROR(IF(COUNT($U$4:$U14)&lt;&gt;AU$2,NA(),SLOPE(AI$4:AI$26,$R$4:$R$26)*($R14-COUNTIF(BS$4:BS14,"Hold"))+INTERCEPT(AI$4:AI$26,$R$4:$R$26)),NA())</f>
        <v>#N/A</v>
      </c>
      <c r="AV14" s="57" t="e">
        <f>IF(AND(ISNUMBER($U14),COUNT($U$4:$U14)=AV$2),$G14,IF($H14="Hold",AV13,IF(COUNT($U$4:$U14)=AV$2,$V14+AV13,NA())))</f>
        <v>#N/A</v>
      </c>
      <c r="AW14" s="57" t="e">
        <f>IF(AND(ISNUMBER($U14),COUNT($U$4:$U14)=AW$2),$G14,IF($H14="Hold",AW13,IF(COUNT($U$4:$U14)=AW$2,$V14+AW13,NA())))</f>
        <v>#N/A</v>
      </c>
      <c r="AX14" s="57" t="e">
        <f>IF(AND(ISNUMBER($U14),COUNT($U$4:$U14)=AX$2),$G14,IF($H14="Hold",AX13,IF(COUNT($U$4:$U14)=AX$2,$V14+AX13,NA())))</f>
        <v>#N/A</v>
      </c>
      <c r="AY14" s="57" t="e">
        <f>IF(AND(ISNUMBER($U14),COUNT($U$4:$U14)=AY$2),$G14,IF($H14="Hold",AY13,IF(COUNT($U$4:$U14)=AY$2,$V14+AY13,NA())))</f>
        <v>#N/A</v>
      </c>
      <c r="AZ14" s="57" t="e">
        <f>IF(AND(ISNUMBER($U14),COUNT($U$4:$U14)=AZ$2),$G14,IF($H14="Hold",AZ13,IF(COUNT($U$4:$U14)=AZ$2,$V14+AZ13,NA())))</f>
        <v>#N/A</v>
      </c>
      <c r="BA14" s="57" t="e">
        <f>IF(AND(ISNUMBER($U14),COUNT($U$4:$U14)=BA$2),$G14,IF($H14="Hold",BA13,IF(COUNT($U$4:$U14)=BA$2,$V14+BA13,NA())))</f>
        <v>#N/A</v>
      </c>
      <c r="BB14" s="57" t="e">
        <f>IF(AND(ISNUMBER($U14),COUNT($U$4:$U14)=BB$2),$G14,IF($H14="Hold",BB13,IF(COUNT($U$4:$U14)=BB$2,$V14+BB13,NA())))</f>
        <v>#N/A</v>
      </c>
      <c r="BC14" s="57" t="e">
        <f>IF(AND(ISNUMBER($U14),COUNT($U$4:$U14)=BC$2),$G14,IF($H14="Hold",BC13,IF(COUNT($U$4:$U14)=BC$2,$V14+BC13,NA())))</f>
        <v>#N/A</v>
      </c>
      <c r="BD14" s="57" t="e">
        <f>IF(AND(ISNUMBER($U14),COUNT($U$4:$U14)=BD$2),$G14,IF($H14="Hold",BD13,IF(COUNT($U$4:$U14)=BD$2,$V14+BD13,NA())))</f>
        <v>#N/A</v>
      </c>
      <c r="BE14" s="57" t="e">
        <f>IF(AND(ISNUMBER($U14),COUNT($U$4:$U14)=BE$2),$G14,IF($H14="Hold",BE13,IF(COUNT($U$4:$U14)=BE$2,$V14+BE13,NA())))</f>
        <v>#N/A</v>
      </c>
      <c r="BF14" s="57" t="e">
        <f>IF(AND(ISNUMBER($U14),COUNT($U$4:$U14)=BF$2),$G14,IF($H14="Hold",BF13,IF(COUNT($U$4:$U14)=BF$2,$V14+BF13,NA())))</f>
        <v>#N/A</v>
      </c>
      <c r="BG14" s="57" t="e">
        <f>IF(AND(ISNUMBER($U14),COUNT($U$4:$U14)=BG$2),$G14,IF($H14="Hold",BG13,IF(COUNT($U$4:$U14)=BG$2,$V14+BG13,NA())))</f>
        <v>#N/A</v>
      </c>
      <c r="BH14" s="55" t="e">
        <f>IF(AND(COUNT($U$4:$U14)=BH$2,$H14="Hold"),"Hold",NA())</f>
        <v>#N/A</v>
      </c>
      <c r="BI14" s="55" t="e">
        <f>IF(AND(COUNT($U$4:$U14)=BI$2,$H14="Hold"),"Hold",NA())</f>
        <v>#N/A</v>
      </c>
      <c r="BJ14" s="55" t="e">
        <f>IF(AND(COUNT($U$4:$U14)=BJ$2,$H14="Hold"),"Hold",NA())</f>
        <v>#N/A</v>
      </c>
      <c r="BK14" s="55" t="e">
        <f>IF(AND(COUNT($U$4:$U14)=BK$2,$H14="Hold"),"Hold",NA())</f>
        <v>#N/A</v>
      </c>
      <c r="BL14" s="55" t="e">
        <f>IF(AND(COUNT($U$4:$U14)=BL$2,$H14="Hold"),"Hold",NA())</f>
        <v>#N/A</v>
      </c>
      <c r="BM14" s="55" t="e">
        <f>IF(AND(COUNT($U$4:$U14)=BM$2,$H14="Hold"),"Hold",NA())</f>
        <v>#N/A</v>
      </c>
      <c r="BN14" s="55" t="e">
        <f>IF(AND(COUNT($U$4:$U14)=BN$2,$H14="Hold"),"Hold",NA())</f>
        <v>#N/A</v>
      </c>
      <c r="BO14" s="55" t="e">
        <f>IF(AND(COUNT($U$4:$U14)=BO$2,$H14="Hold"),"Hold",NA())</f>
        <v>#N/A</v>
      </c>
      <c r="BP14" s="55" t="e">
        <f>IF(AND(COUNT($U$4:$U14)=BP$2,$H14="Hold"),"Hold",NA())</f>
        <v>#N/A</v>
      </c>
      <c r="BQ14" s="55" t="e">
        <f>IF(AND(COUNT($U$4:$U14)=BQ$2,$H14="Hold"),"Hold",NA())</f>
        <v>#N/A</v>
      </c>
      <c r="BR14" s="55" t="e">
        <f>IF(AND(COUNT($U$4:$U14)=BR$2,$H14="Hold"),"Hold",NA())</f>
        <v>#N/A</v>
      </c>
      <c r="BS14" s="55" t="e">
        <f>IF(AND(COUNT($U$4:$U14)=BS$2,$H14="Hold"),"Hold",NA())</f>
        <v>#N/A</v>
      </c>
    </row>
    <row r="15" spans="1:73" s="96" customFormat="1" ht="18.75" customHeight="1" thickTop="1" thickBot="1" x14ac:dyDescent="0.3">
      <c r="B15" s="23"/>
      <c r="C15" s="95"/>
      <c r="D15" s="9">
        <f t="shared" si="2"/>
        <v>22</v>
      </c>
      <c r="E15" s="10">
        <f t="shared" si="3"/>
        <v>42744</v>
      </c>
      <c r="F15" s="5" t="str">
        <f>IFERROR(IF(COUNT(G$4:G15)=0,"",IF(H15="Hold",F14,IF(ISNUMBER(U15),G15,F14+V15))),"")</f>
        <v/>
      </c>
      <c r="G15" s="13"/>
      <c r="H15" s="27"/>
      <c r="I15" s="17"/>
      <c r="J15" s="93"/>
      <c r="K15" s="34"/>
      <c r="L15" s="148" t="s">
        <v>59</v>
      </c>
      <c r="M15" s="148"/>
      <c r="N15" s="136"/>
      <c r="O15" s="137"/>
      <c r="P15" s="37"/>
      <c r="R15" s="46">
        <v>12</v>
      </c>
      <c r="S15" s="47" t="e">
        <f t="shared" si="0"/>
        <v>#N/A</v>
      </c>
      <c r="T15" s="47"/>
      <c r="U15" s="52" t="str">
        <f>IF(H15="30 Mins",$N$19,IF(H15="45 Mins",$N$20,IF(H15="60 Mins",$N$21,IF(H15="Alt 1",$N$22,IF(H15="Alt 2",$N$23,IF(H15="Alt 3",$N$24,IF(H15="Alt 4",$N$25,IF(H15="Alt 5",#REF!,IF(H15="Change",V14,"")))))))))</f>
        <v/>
      </c>
      <c r="V15" s="53" t="e">
        <f>IF(COUNT(U$4:U15)=0,NA(),IF(ISNUMBER(U15),U15,V14))</f>
        <v>#N/A</v>
      </c>
      <c r="W15" s="48" t="e">
        <f t="shared" si="1"/>
        <v>#N/A</v>
      </c>
      <c r="X15" s="72" t="str">
        <f>IF(AND(ISNUMBER($S15),COUNT($U$4:$U15)=X$2),$S15,"")</f>
        <v/>
      </c>
      <c r="Y15" s="72" t="str">
        <f>IF(AND(ISNUMBER($S15),COUNT($U$4:$U15)=Y$2),$S15,"")</f>
        <v/>
      </c>
      <c r="Z15" s="72" t="str">
        <f>IF(AND(ISNUMBER($S15),COUNT($U$4:$U15)=Z$2),$S15,"")</f>
        <v/>
      </c>
      <c r="AA15" s="72" t="str">
        <f>IF(AND(ISNUMBER($S15),COUNT($U$4:$U15)=AA$2),$S15,"")</f>
        <v/>
      </c>
      <c r="AB15" s="72" t="str">
        <f>IF(AND(ISNUMBER($S15),COUNT($U$4:$U15)=AB$2),$S15,"")</f>
        <v/>
      </c>
      <c r="AC15" s="72" t="str">
        <f>IF(AND(ISNUMBER($S15),COUNT($U$4:$U15)=AC$2),$S15,"")</f>
        <v/>
      </c>
      <c r="AD15" s="72" t="str">
        <f>IF(AND(ISNUMBER($S15),COUNT($U$4:$U15)=AD$2),$S15,"")</f>
        <v/>
      </c>
      <c r="AE15" s="72" t="str">
        <f>IF(AND(ISNUMBER($S15),COUNT($U$4:$U15)=AE$2),$S15,"")</f>
        <v/>
      </c>
      <c r="AF15" s="72" t="str">
        <f>IF(AND(ISNUMBER($S15),COUNT($U$4:$U15)=AF$2),$S15,"")</f>
        <v/>
      </c>
      <c r="AG15" s="72" t="str">
        <f>IF(AND(ISNUMBER($S15),COUNT($U$4:$U15)=AG$2),$S15,"")</f>
        <v/>
      </c>
      <c r="AH15" s="72" t="str">
        <f>IF(AND(ISNUMBER($S15),COUNT($U$4:$U15)=AH$2),$S15,"")</f>
        <v/>
      </c>
      <c r="AI15" s="72" t="str">
        <f>IF(AND(ISNUMBER($S15),COUNT($U$4:$U15)=AI$2),$S15,"")</f>
        <v/>
      </c>
      <c r="AJ15" s="51" t="e">
        <f>IFERROR(IF(COUNT($U$4:$U15)&lt;&gt;AJ$2,NA(),SLOPE(X$4:X$26,$R$4:$R$26)*($R15-COUNTIF(BH$4:BH15,"Hold"))+INTERCEPT(X$4:X$26,$R$4:$R$26)),NA())</f>
        <v>#N/A</v>
      </c>
      <c r="AK15" s="51" t="e">
        <f>IFERROR(IF(COUNT($U$4:$U15)&lt;&gt;AK$2,NA(),SLOPE(Y$4:Y$26,$R$4:$R$26)*($R15-COUNTIF(BI$4:BI15,"Hold"))+INTERCEPT(Y$4:Y$26,$R$4:$R$26)),NA())</f>
        <v>#N/A</v>
      </c>
      <c r="AL15" s="51" t="e">
        <f>IFERROR(IF(COUNT($U$4:$U15)&lt;&gt;AL$2,NA(),SLOPE(Z$4:Z$26,$R$4:$R$26)*($R15-COUNTIF(BJ$4:BJ15,"Hold"))+INTERCEPT(Z$4:Z$26,$R$4:$R$26)),NA())</f>
        <v>#N/A</v>
      </c>
      <c r="AM15" s="51" t="e">
        <f>IFERROR(IF(COUNT($U$4:$U15)&lt;&gt;AM$2,NA(),SLOPE(AA$4:AA$26,$R$4:$R$26)*($R15-COUNTIF(BK$4:BK15,"Hold"))+INTERCEPT(AA$4:AA$26,$R$4:$R$26)),NA())</f>
        <v>#N/A</v>
      </c>
      <c r="AN15" s="51" t="e">
        <f>IFERROR(IF(COUNT($U$4:$U15)&lt;&gt;AN$2,NA(),SLOPE(AB$4:AB$26,$R$4:$R$26)*($R15-COUNTIF(BL$4:BL15,"Hold"))+INTERCEPT(AB$4:AB$26,$R$4:$R$26)),NA())</f>
        <v>#N/A</v>
      </c>
      <c r="AO15" s="51" t="e">
        <f>IFERROR(IF(COUNT($U$4:$U15)&lt;&gt;AO$2,NA(),SLOPE(AC$4:AC$26,$R$4:$R$26)*($R15-COUNTIF(BM$4:BM15,"Hold"))+INTERCEPT(AC$4:AC$26,$R$4:$R$26)),NA())</f>
        <v>#N/A</v>
      </c>
      <c r="AP15" s="51" t="e">
        <f>IFERROR(IF(COUNT($U$4:$U15)&lt;&gt;AP$2,NA(),SLOPE(AD$4:AD$26,$R$4:$R$26)*($R15-COUNTIF(BN$4:BN15,"Hold"))+INTERCEPT(AD$4:AD$26,$R$4:$R$26)),NA())</f>
        <v>#N/A</v>
      </c>
      <c r="AQ15" s="51" t="e">
        <f>IFERROR(IF(COUNT($U$4:$U15)&lt;&gt;AQ$2,NA(),SLOPE(AE$4:AE$26,$R$4:$R$26)*($R15-COUNTIF(BO$4:BO15,"Hold"))+INTERCEPT(AE$4:AE$26,$R$4:$R$26)),NA())</f>
        <v>#N/A</v>
      </c>
      <c r="AR15" s="51" t="e">
        <f>IFERROR(IF(COUNT($U$4:$U15)&lt;&gt;AR$2,NA(),SLOPE(AF$4:AF$26,$R$4:$R$26)*($R15-COUNTIF(BP$4:BP15,"Hold"))+INTERCEPT(AF$4:AF$26,$R$4:$R$26)),NA())</f>
        <v>#N/A</v>
      </c>
      <c r="AS15" s="51" t="e">
        <f>IFERROR(IF(COUNT($U$4:$U15)&lt;&gt;AS$2,NA(),SLOPE(AG$4:AG$26,$R$4:$R$26)*($R15-COUNTIF(BQ$4:BQ15,"Hold"))+INTERCEPT(AG$4:AG$26,$R$4:$R$26)),NA())</f>
        <v>#N/A</v>
      </c>
      <c r="AT15" s="51" t="e">
        <f>IFERROR(IF(COUNT($U$4:$U15)&lt;&gt;AT$2,NA(),SLOPE(AH$4:AH$26,$R$4:$R$26)*($R15-COUNTIF(BR$4:BR15,"Hold"))+INTERCEPT(AH$4:AH$26,$R$4:$R$26)),NA())</f>
        <v>#N/A</v>
      </c>
      <c r="AU15" s="51" t="e">
        <f>IFERROR(IF(COUNT($U$4:$U15)&lt;&gt;AU$2,NA(),SLOPE(AI$4:AI$26,$R$4:$R$26)*($R15-COUNTIF(BS$4:BS15,"Hold"))+INTERCEPT(AI$4:AI$26,$R$4:$R$26)),NA())</f>
        <v>#N/A</v>
      </c>
      <c r="AV15" s="57" t="e">
        <f>IF(AND(ISNUMBER($U15),COUNT($U$4:$U15)=AV$2),$G15,IF($H15="Hold",AV14,IF(COUNT($U$4:$U15)=AV$2,$V15+AV14,NA())))</f>
        <v>#N/A</v>
      </c>
      <c r="AW15" s="57" t="e">
        <f>IF(AND(ISNUMBER($U15),COUNT($U$4:$U15)=AW$2),$G15,IF($H15="Hold",AW14,IF(COUNT($U$4:$U15)=AW$2,$V15+AW14,NA())))</f>
        <v>#N/A</v>
      </c>
      <c r="AX15" s="57" t="e">
        <f>IF(AND(ISNUMBER($U15),COUNT($U$4:$U15)=AX$2),$G15,IF($H15="Hold",AX14,IF(COUNT($U$4:$U15)=AX$2,$V15+AX14,NA())))</f>
        <v>#N/A</v>
      </c>
      <c r="AY15" s="57" t="e">
        <f>IF(AND(ISNUMBER($U15),COUNT($U$4:$U15)=AY$2),$G15,IF($H15="Hold",AY14,IF(COUNT($U$4:$U15)=AY$2,$V15+AY14,NA())))</f>
        <v>#N/A</v>
      </c>
      <c r="AZ15" s="57" t="e">
        <f>IF(AND(ISNUMBER($U15),COUNT($U$4:$U15)=AZ$2),$G15,IF($H15="Hold",AZ14,IF(COUNT($U$4:$U15)=AZ$2,$V15+AZ14,NA())))</f>
        <v>#N/A</v>
      </c>
      <c r="BA15" s="57" t="e">
        <f>IF(AND(ISNUMBER($U15),COUNT($U$4:$U15)=BA$2),$G15,IF($H15="Hold",BA14,IF(COUNT($U$4:$U15)=BA$2,$V15+BA14,NA())))</f>
        <v>#N/A</v>
      </c>
      <c r="BB15" s="57" t="e">
        <f>IF(AND(ISNUMBER($U15),COUNT($U$4:$U15)=BB$2),$G15,IF($H15="Hold",BB14,IF(COUNT($U$4:$U15)=BB$2,$V15+BB14,NA())))</f>
        <v>#N/A</v>
      </c>
      <c r="BC15" s="57" t="e">
        <f>IF(AND(ISNUMBER($U15),COUNT($U$4:$U15)=BC$2),$G15,IF($H15="Hold",BC14,IF(COUNT($U$4:$U15)=BC$2,$V15+BC14,NA())))</f>
        <v>#N/A</v>
      </c>
      <c r="BD15" s="57" t="e">
        <f>IF(AND(ISNUMBER($U15),COUNT($U$4:$U15)=BD$2),$G15,IF($H15="Hold",BD14,IF(COUNT($U$4:$U15)=BD$2,$V15+BD14,NA())))</f>
        <v>#N/A</v>
      </c>
      <c r="BE15" s="57" t="e">
        <f>IF(AND(ISNUMBER($U15),COUNT($U$4:$U15)=BE$2),$G15,IF($H15="Hold",BE14,IF(COUNT($U$4:$U15)=BE$2,$V15+BE14,NA())))</f>
        <v>#N/A</v>
      </c>
      <c r="BF15" s="57" t="e">
        <f>IF(AND(ISNUMBER($U15),COUNT($U$4:$U15)=BF$2),$G15,IF($H15="Hold",BF14,IF(COUNT($U$4:$U15)=BF$2,$V15+BF14,NA())))</f>
        <v>#N/A</v>
      </c>
      <c r="BG15" s="57" t="e">
        <f>IF(AND(ISNUMBER($U15),COUNT($U$4:$U15)=BG$2),$G15,IF($H15="Hold",BG14,IF(COUNT($U$4:$U15)=BG$2,$V15+BG14,NA())))</f>
        <v>#N/A</v>
      </c>
      <c r="BH15" s="55" t="e">
        <f>IF(AND(COUNT($U$4:$U15)=BH$2,$H15="Hold"),"Hold",NA())</f>
        <v>#N/A</v>
      </c>
      <c r="BI15" s="55" t="e">
        <f>IF(AND(COUNT($U$4:$U15)=BI$2,$H15="Hold"),"Hold",NA())</f>
        <v>#N/A</v>
      </c>
      <c r="BJ15" s="55" t="e">
        <f>IF(AND(COUNT($U$4:$U15)=BJ$2,$H15="Hold"),"Hold",NA())</f>
        <v>#N/A</v>
      </c>
      <c r="BK15" s="55" t="e">
        <f>IF(AND(COUNT($U$4:$U15)=BK$2,$H15="Hold"),"Hold",NA())</f>
        <v>#N/A</v>
      </c>
      <c r="BL15" s="55" t="e">
        <f>IF(AND(COUNT($U$4:$U15)=BL$2,$H15="Hold"),"Hold",NA())</f>
        <v>#N/A</v>
      </c>
      <c r="BM15" s="55" t="e">
        <f>IF(AND(COUNT($U$4:$U15)=BM$2,$H15="Hold"),"Hold",NA())</f>
        <v>#N/A</v>
      </c>
      <c r="BN15" s="55" t="e">
        <f>IF(AND(COUNT($U$4:$U15)=BN$2,$H15="Hold"),"Hold",NA())</f>
        <v>#N/A</v>
      </c>
      <c r="BO15" s="55" t="e">
        <f>IF(AND(COUNT($U$4:$U15)=BO$2,$H15="Hold"),"Hold",NA())</f>
        <v>#N/A</v>
      </c>
      <c r="BP15" s="55" t="e">
        <f>IF(AND(COUNT($U$4:$U15)=BP$2,$H15="Hold"),"Hold",NA())</f>
        <v>#N/A</v>
      </c>
      <c r="BQ15" s="55" t="e">
        <f>IF(AND(COUNT($U$4:$U15)=BQ$2,$H15="Hold"),"Hold",NA())</f>
        <v>#N/A</v>
      </c>
      <c r="BR15" s="55" t="e">
        <f>IF(AND(COUNT($U$4:$U15)=BR$2,$H15="Hold"),"Hold",NA())</f>
        <v>#N/A</v>
      </c>
      <c r="BS15" s="55" t="e">
        <f>IF(AND(COUNT($U$4:$U15)=BS$2,$H15="Hold"),"Hold",NA())</f>
        <v>#N/A</v>
      </c>
    </row>
    <row r="16" spans="1:73" s="96" customFormat="1" ht="18.75" customHeight="1" thickTop="1" x14ac:dyDescent="0.25">
      <c r="B16" s="23"/>
      <c r="C16" s="95"/>
      <c r="D16" s="9">
        <f t="shared" si="2"/>
        <v>24</v>
      </c>
      <c r="E16" s="10">
        <f t="shared" si="3"/>
        <v>42758</v>
      </c>
      <c r="F16" s="5" t="str">
        <f>IFERROR(IF(COUNT(G$4:G16)=0,"",IF(H16="Hold",F15,IF(ISNUMBER(U16),G16,F15+V16))),"")</f>
        <v/>
      </c>
      <c r="G16" s="13"/>
      <c r="H16" s="27"/>
      <c r="I16" s="17"/>
      <c r="J16" s="93"/>
      <c r="K16" s="34"/>
      <c r="L16" s="148" t="s">
        <v>60</v>
      </c>
      <c r="M16" s="148"/>
      <c r="N16" s="138"/>
      <c r="O16" s="139"/>
      <c r="P16" s="37"/>
      <c r="R16" s="46">
        <v>13</v>
      </c>
      <c r="S16" s="47" t="e">
        <f t="shared" si="0"/>
        <v>#N/A</v>
      </c>
      <c r="T16" s="47"/>
      <c r="U16" s="52" t="str">
        <f>IF(H16="30 Mins",$N$19,IF(H16="45 Mins",$N$20,IF(H16="60 Mins",$N$21,IF(H16="Alt 1",$N$22,IF(H16="Alt 2",$N$23,IF(H16="Alt 3",$N$24,IF(H16="Alt 4",$N$25,IF(H16="Alt 5",#REF!,IF(H16="Change",V15,"")))))))))</f>
        <v/>
      </c>
      <c r="V16" s="53" t="e">
        <f>IF(COUNT(U$4:U16)=0,NA(),IF(ISNUMBER(U16),U16,V15))</f>
        <v>#N/A</v>
      </c>
      <c r="W16" s="48" t="e">
        <f t="shared" si="1"/>
        <v>#N/A</v>
      </c>
      <c r="X16" s="72" t="str">
        <f>IF(AND(ISNUMBER($S16),COUNT($U$4:$U16)=X$2),$S16,"")</f>
        <v/>
      </c>
      <c r="Y16" s="72" t="str">
        <f>IF(AND(ISNUMBER($S16),COUNT($U$4:$U16)=Y$2),$S16,"")</f>
        <v/>
      </c>
      <c r="Z16" s="72" t="str">
        <f>IF(AND(ISNUMBER($S16),COUNT($U$4:$U16)=Z$2),$S16,"")</f>
        <v/>
      </c>
      <c r="AA16" s="72" t="str">
        <f>IF(AND(ISNUMBER($S16),COUNT($U$4:$U16)=AA$2),$S16,"")</f>
        <v/>
      </c>
      <c r="AB16" s="72" t="str">
        <f>IF(AND(ISNUMBER($S16),COUNT($U$4:$U16)=AB$2),$S16,"")</f>
        <v/>
      </c>
      <c r="AC16" s="72" t="str">
        <f>IF(AND(ISNUMBER($S16),COUNT($U$4:$U16)=AC$2),$S16,"")</f>
        <v/>
      </c>
      <c r="AD16" s="72" t="str">
        <f>IF(AND(ISNUMBER($S16),COUNT($U$4:$U16)=AD$2),$S16,"")</f>
        <v/>
      </c>
      <c r="AE16" s="72" t="str">
        <f>IF(AND(ISNUMBER($S16),COUNT($U$4:$U16)=AE$2),$S16,"")</f>
        <v/>
      </c>
      <c r="AF16" s="72" t="str">
        <f>IF(AND(ISNUMBER($S16),COUNT($U$4:$U16)=AF$2),$S16,"")</f>
        <v/>
      </c>
      <c r="AG16" s="72" t="str">
        <f>IF(AND(ISNUMBER($S16),COUNT($U$4:$U16)=AG$2),$S16,"")</f>
        <v/>
      </c>
      <c r="AH16" s="72" t="str">
        <f>IF(AND(ISNUMBER($S16),COUNT($U$4:$U16)=AH$2),$S16,"")</f>
        <v/>
      </c>
      <c r="AI16" s="72" t="str">
        <f>IF(AND(ISNUMBER($S16),COUNT($U$4:$U16)=AI$2),$S16,"")</f>
        <v/>
      </c>
      <c r="AJ16" s="51" t="e">
        <f>IFERROR(IF(COUNT($U$4:$U16)&lt;&gt;AJ$2,NA(),SLOPE(X$4:X$26,$R$4:$R$26)*($R16-COUNTIF(BH$4:BH16,"Hold"))+INTERCEPT(X$4:X$26,$R$4:$R$26)),NA())</f>
        <v>#N/A</v>
      </c>
      <c r="AK16" s="51" t="e">
        <f>IFERROR(IF(COUNT($U$4:$U16)&lt;&gt;AK$2,NA(),SLOPE(Y$4:Y$26,$R$4:$R$26)*($R16-COUNTIF(BI$4:BI16,"Hold"))+INTERCEPT(Y$4:Y$26,$R$4:$R$26)),NA())</f>
        <v>#N/A</v>
      </c>
      <c r="AL16" s="51" t="e">
        <f>IFERROR(IF(COUNT($U$4:$U16)&lt;&gt;AL$2,NA(),SLOPE(Z$4:Z$26,$R$4:$R$26)*($R16-COUNTIF(BJ$4:BJ16,"Hold"))+INTERCEPT(Z$4:Z$26,$R$4:$R$26)),NA())</f>
        <v>#N/A</v>
      </c>
      <c r="AM16" s="51" t="e">
        <f>IFERROR(IF(COUNT($U$4:$U16)&lt;&gt;AM$2,NA(),SLOPE(AA$4:AA$26,$R$4:$R$26)*($R16-COUNTIF(BK$4:BK16,"Hold"))+INTERCEPT(AA$4:AA$26,$R$4:$R$26)),NA())</f>
        <v>#N/A</v>
      </c>
      <c r="AN16" s="51" t="e">
        <f>IFERROR(IF(COUNT($U$4:$U16)&lt;&gt;AN$2,NA(),SLOPE(AB$4:AB$26,$R$4:$R$26)*($R16-COUNTIF(BL$4:BL16,"Hold"))+INTERCEPT(AB$4:AB$26,$R$4:$R$26)),NA())</f>
        <v>#N/A</v>
      </c>
      <c r="AO16" s="51" t="e">
        <f>IFERROR(IF(COUNT($U$4:$U16)&lt;&gt;AO$2,NA(),SLOPE(AC$4:AC$26,$R$4:$R$26)*($R16-COUNTIF(BM$4:BM16,"Hold"))+INTERCEPT(AC$4:AC$26,$R$4:$R$26)),NA())</f>
        <v>#N/A</v>
      </c>
      <c r="AP16" s="51" t="e">
        <f>IFERROR(IF(COUNT($U$4:$U16)&lt;&gt;AP$2,NA(),SLOPE(AD$4:AD$26,$R$4:$R$26)*($R16-COUNTIF(BN$4:BN16,"Hold"))+INTERCEPT(AD$4:AD$26,$R$4:$R$26)),NA())</f>
        <v>#N/A</v>
      </c>
      <c r="AQ16" s="51" t="e">
        <f>IFERROR(IF(COUNT($U$4:$U16)&lt;&gt;AQ$2,NA(),SLOPE(AE$4:AE$26,$R$4:$R$26)*($R16-COUNTIF(BO$4:BO16,"Hold"))+INTERCEPT(AE$4:AE$26,$R$4:$R$26)),NA())</f>
        <v>#N/A</v>
      </c>
      <c r="AR16" s="51" t="e">
        <f>IFERROR(IF(COUNT($U$4:$U16)&lt;&gt;AR$2,NA(),SLOPE(AF$4:AF$26,$R$4:$R$26)*($R16-COUNTIF(BP$4:BP16,"Hold"))+INTERCEPT(AF$4:AF$26,$R$4:$R$26)),NA())</f>
        <v>#N/A</v>
      </c>
      <c r="AS16" s="51" t="e">
        <f>IFERROR(IF(COUNT($U$4:$U16)&lt;&gt;AS$2,NA(),SLOPE(AG$4:AG$26,$R$4:$R$26)*($R16-COUNTIF(BQ$4:BQ16,"Hold"))+INTERCEPT(AG$4:AG$26,$R$4:$R$26)),NA())</f>
        <v>#N/A</v>
      </c>
      <c r="AT16" s="51" t="e">
        <f>IFERROR(IF(COUNT($U$4:$U16)&lt;&gt;AT$2,NA(),SLOPE(AH$4:AH$26,$R$4:$R$26)*($R16-COUNTIF(BR$4:BR16,"Hold"))+INTERCEPT(AH$4:AH$26,$R$4:$R$26)),NA())</f>
        <v>#N/A</v>
      </c>
      <c r="AU16" s="51" t="e">
        <f>IFERROR(IF(COUNT($U$4:$U16)&lt;&gt;AU$2,NA(),SLOPE(AI$4:AI$26,$R$4:$R$26)*($R16-COUNTIF(BS$4:BS16,"Hold"))+INTERCEPT(AI$4:AI$26,$R$4:$R$26)),NA())</f>
        <v>#N/A</v>
      </c>
      <c r="AV16" s="57" t="e">
        <f>IF(AND(ISNUMBER($U16),COUNT($U$4:$U16)=AV$2),$G16,IF($H16="Hold",AV15,IF(COUNT($U$4:$U16)=AV$2,$V16+AV15,NA())))</f>
        <v>#N/A</v>
      </c>
      <c r="AW16" s="57" t="e">
        <f>IF(AND(ISNUMBER($U16),COUNT($U$4:$U16)=AW$2),$G16,IF($H16="Hold",AW15,IF(COUNT($U$4:$U16)=AW$2,$V16+AW15,NA())))</f>
        <v>#N/A</v>
      </c>
      <c r="AX16" s="57" t="e">
        <f>IF(AND(ISNUMBER($U16),COUNT($U$4:$U16)=AX$2),$G16,IF($H16="Hold",AX15,IF(COUNT($U$4:$U16)=AX$2,$V16+AX15,NA())))</f>
        <v>#N/A</v>
      </c>
      <c r="AY16" s="57" t="e">
        <f>IF(AND(ISNUMBER($U16),COUNT($U$4:$U16)=AY$2),$G16,IF($H16="Hold",AY15,IF(COUNT($U$4:$U16)=AY$2,$V16+AY15,NA())))</f>
        <v>#N/A</v>
      </c>
      <c r="AZ16" s="57" t="e">
        <f>IF(AND(ISNUMBER($U16),COUNT($U$4:$U16)=AZ$2),$G16,IF($H16="Hold",AZ15,IF(COUNT($U$4:$U16)=AZ$2,$V16+AZ15,NA())))</f>
        <v>#N/A</v>
      </c>
      <c r="BA16" s="57" t="e">
        <f>IF(AND(ISNUMBER($U16),COUNT($U$4:$U16)=BA$2),$G16,IF($H16="Hold",BA15,IF(COUNT($U$4:$U16)=BA$2,$V16+BA15,NA())))</f>
        <v>#N/A</v>
      </c>
      <c r="BB16" s="57" t="e">
        <f>IF(AND(ISNUMBER($U16),COUNT($U$4:$U16)=BB$2),$G16,IF($H16="Hold",BB15,IF(COUNT($U$4:$U16)=BB$2,$V16+BB15,NA())))</f>
        <v>#N/A</v>
      </c>
      <c r="BC16" s="57" t="e">
        <f>IF(AND(ISNUMBER($U16),COUNT($U$4:$U16)=BC$2),$G16,IF($H16="Hold",BC15,IF(COUNT($U$4:$U16)=BC$2,$V16+BC15,NA())))</f>
        <v>#N/A</v>
      </c>
      <c r="BD16" s="57" t="e">
        <f>IF(AND(ISNUMBER($U16),COUNT($U$4:$U16)=BD$2),$G16,IF($H16="Hold",BD15,IF(COUNT($U$4:$U16)=BD$2,$V16+BD15,NA())))</f>
        <v>#N/A</v>
      </c>
      <c r="BE16" s="57" t="e">
        <f>IF(AND(ISNUMBER($U16),COUNT($U$4:$U16)=BE$2),$G16,IF($H16="Hold",BE15,IF(COUNT($U$4:$U16)=BE$2,$V16+BE15,NA())))</f>
        <v>#N/A</v>
      </c>
      <c r="BF16" s="57" t="e">
        <f>IF(AND(ISNUMBER($U16),COUNT($U$4:$U16)=BF$2),$G16,IF($H16="Hold",BF15,IF(COUNT($U$4:$U16)=BF$2,$V16+BF15,NA())))</f>
        <v>#N/A</v>
      </c>
      <c r="BG16" s="57" t="e">
        <f>IF(AND(ISNUMBER($U16),COUNT($U$4:$U16)=BG$2),$G16,IF($H16="Hold",BG15,IF(COUNT($U$4:$U16)=BG$2,$V16+BG15,NA())))</f>
        <v>#N/A</v>
      </c>
      <c r="BH16" s="55" t="e">
        <f>IF(AND(COUNT($U$4:$U16)=BH$2,$H16="Hold"),"Hold",NA())</f>
        <v>#N/A</v>
      </c>
      <c r="BI16" s="55" t="e">
        <f>IF(AND(COUNT($U$4:$U16)=BI$2,$H16="Hold"),"Hold",NA())</f>
        <v>#N/A</v>
      </c>
      <c r="BJ16" s="55" t="e">
        <f>IF(AND(COUNT($U$4:$U16)=BJ$2,$H16="Hold"),"Hold",NA())</f>
        <v>#N/A</v>
      </c>
      <c r="BK16" s="55" t="e">
        <f>IF(AND(COUNT($U$4:$U16)=BK$2,$H16="Hold"),"Hold",NA())</f>
        <v>#N/A</v>
      </c>
      <c r="BL16" s="55" t="e">
        <f>IF(AND(COUNT($U$4:$U16)=BL$2,$H16="Hold"),"Hold",NA())</f>
        <v>#N/A</v>
      </c>
      <c r="BM16" s="55" t="e">
        <f>IF(AND(COUNT($U$4:$U16)=BM$2,$H16="Hold"),"Hold",NA())</f>
        <v>#N/A</v>
      </c>
      <c r="BN16" s="55" t="e">
        <f>IF(AND(COUNT($U$4:$U16)=BN$2,$H16="Hold"),"Hold",NA())</f>
        <v>#N/A</v>
      </c>
      <c r="BO16" s="55" t="e">
        <f>IF(AND(COUNT($U$4:$U16)=BO$2,$H16="Hold"),"Hold",NA())</f>
        <v>#N/A</v>
      </c>
      <c r="BP16" s="55" t="e">
        <f>IF(AND(COUNT($U$4:$U16)=BP$2,$H16="Hold"),"Hold",NA())</f>
        <v>#N/A</v>
      </c>
      <c r="BQ16" s="55" t="e">
        <f>IF(AND(COUNT($U$4:$U16)=BQ$2,$H16="Hold"),"Hold",NA())</f>
        <v>#N/A</v>
      </c>
      <c r="BR16" s="55" t="e">
        <f>IF(AND(COUNT($U$4:$U16)=BR$2,$H16="Hold"),"Hold",NA())</f>
        <v>#N/A</v>
      </c>
      <c r="BS16" s="55" t="e">
        <f>IF(AND(COUNT($U$4:$U16)=BS$2,$H16="Hold"),"Hold",NA())</f>
        <v>#N/A</v>
      </c>
    </row>
    <row r="17" spans="1:71" s="96" customFormat="1" ht="18.75" customHeight="1" x14ac:dyDescent="0.25">
      <c r="B17" s="23"/>
      <c r="C17" s="95"/>
      <c r="D17" s="9">
        <f t="shared" si="2"/>
        <v>26</v>
      </c>
      <c r="E17" s="10">
        <f t="shared" si="3"/>
        <v>42772</v>
      </c>
      <c r="F17" s="5" t="str">
        <f>IFERROR(IF(COUNT(G$4:G17)=0,"",IF(H17="Hold",F16,IF(ISNUMBER(U17),G17,F16+V17))),"")</f>
        <v/>
      </c>
      <c r="G17" s="13"/>
      <c r="H17" s="27"/>
      <c r="I17" s="17"/>
      <c r="J17" s="93"/>
      <c r="K17" s="34"/>
      <c r="L17" s="74"/>
      <c r="M17" s="74"/>
      <c r="N17" s="75"/>
      <c r="O17" s="75"/>
      <c r="P17" s="37"/>
      <c r="R17" s="46">
        <v>14</v>
      </c>
      <c r="S17" s="47" t="e">
        <f t="shared" si="0"/>
        <v>#N/A</v>
      </c>
      <c r="T17" s="47"/>
      <c r="U17" s="52" t="str">
        <f>IF(H17="30 Mins",$N$19,IF(H17="45 Mins",$N$20,IF(H17="60 Mins",$N$21,IF(H17="Alt 1",$N$22,IF(H17="Alt 2",$N$23,IF(H17="Alt 3",$N$24,IF(H17="Alt 4",$N$25,IF(H17="Alt 5",#REF!,IF(H17="Change",V16,"")))))))))</f>
        <v/>
      </c>
      <c r="V17" s="53" t="e">
        <f>IF(COUNT(U$4:U17)=0,NA(),IF(ISNUMBER(U17),U17,V16))</f>
        <v>#N/A</v>
      </c>
      <c r="W17" s="48" t="e">
        <f t="shared" si="1"/>
        <v>#N/A</v>
      </c>
      <c r="X17" s="72" t="str">
        <f>IF(AND(ISNUMBER($S17),COUNT($U$4:$U17)=X$2),$S17,"")</f>
        <v/>
      </c>
      <c r="Y17" s="72" t="str">
        <f>IF(AND(ISNUMBER($S17),COUNT($U$4:$U17)=Y$2),$S17,"")</f>
        <v/>
      </c>
      <c r="Z17" s="72" t="str">
        <f>IF(AND(ISNUMBER($S17),COUNT($U$4:$U17)=Z$2),$S17,"")</f>
        <v/>
      </c>
      <c r="AA17" s="72" t="str">
        <f>IF(AND(ISNUMBER($S17),COUNT($U$4:$U17)=AA$2),$S17,"")</f>
        <v/>
      </c>
      <c r="AB17" s="72" t="str">
        <f>IF(AND(ISNUMBER($S17),COUNT($U$4:$U17)=AB$2),$S17,"")</f>
        <v/>
      </c>
      <c r="AC17" s="72" t="str">
        <f>IF(AND(ISNUMBER($S17),COUNT($U$4:$U17)=AC$2),$S17,"")</f>
        <v/>
      </c>
      <c r="AD17" s="72" t="str">
        <f>IF(AND(ISNUMBER($S17),COUNT($U$4:$U17)=AD$2),$S17,"")</f>
        <v/>
      </c>
      <c r="AE17" s="72" t="str">
        <f>IF(AND(ISNUMBER($S17),COUNT($U$4:$U17)=AE$2),$S17,"")</f>
        <v/>
      </c>
      <c r="AF17" s="72" t="str">
        <f>IF(AND(ISNUMBER($S17),COUNT($U$4:$U17)=AF$2),$S17,"")</f>
        <v/>
      </c>
      <c r="AG17" s="72" t="str">
        <f>IF(AND(ISNUMBER($S17),COUNT($U$4:$U17)=AG$2),$S17,"")</f>
        <v/>
      </c>
      <c r="AH17" s="72" t="str">
        <f>IF(AND(ISNUMBER($S17),COUNT($U$4:$U17)=AH$2),$S17,"")</f>
        <v/>
      </c>
      <c r="AI17" s="72" t="str">
        <f>IF(AND(ISNUMBER($S17),COUNT($U$4:$U17)=AI$2),$S17,"")</f>
        <v/>
      </c>
      <c r="AJ17" s="51" t="e">
        <f>IFERROR(IF(COUNT($U$4:$U17)&lt;&gt;AJ$2,NA(),SLOPE(X$4:X$26,$R$4:$R$26)*($R17-COUNTIF(BH$4:BH17,"Hold"))+INTERCEPT(X$4:X$26,$R$4:$R$26)),NA())</f>
        <v>#N/A</v>
      </c>
      <c r="AK17" s="51" t="e">
        <f>IFERROR(IF(COUNT($U$4:$U17)&lt;&gt;AK$2,NA(),SLOPE(Y$4:Y$26,$R$4:$R$26)*($R17-COUNTIF(BI$4:BI17,"Hold"))+INTERCEPT(Y$4:Y$26,$R$4:$R$26)),NA())</f>
        <v>#N/A</v>
      </c>
      <c r="AL17" s="51" t="e">
        <f>IFERROR(IF(COUNT($U$4:$U17)&lt;&gt;AL$2,NA(),SLOPE(Z$4:Z$26,$R$4:$R$26)*($R17-COUNTIF(BJ$4:BJ17,"Hold"))+INTERCEPT(Z$4:Z$26,$R$4:$R$26)),NA())</f>
        <v>#N/A</v>
      </c>
      <c r="AM17" s="51" t="e">
        <f>IFERROR(IF(COUNT($U$4:$U17)&lt;&gt;AM$2,NA(),SLOPE(AA$4:AA$26,$R$4:$R$26)*($R17-COUNTIF(BK$4:BK17,"Hold"))+INTERCEPT(AA$4:AA$26,$R$4:$R$26)),NA())</f>
        <v>#N/A</v>
      </c>
      <c r="AN17" s="51" t="e">
        <f>IFERROR(IF(COUNT($U$4:$U17)&lt;&gt;AN$2,NA(),SLOPE(AB$4:AB$26,$R$4:$R$26)*($R17-COUNTIF(BL$4:BL17,"Hold"))+INTERCEPT(AB$4:AB$26,$R$4:$R$26)),NA())</f>
        <v>#N/A</v>
      </c>
      <c r="AO17" s="51" t="e">
        <f>IFERROR(IF(COUNT($U$4:$U17)&lt;&gt;AO$2,NA(),SLOPE(AC$4:AC$26,$R$4:$R$26)*($R17-COUNTIF(BM$4:BM17,"Hold"))+INTERCEPT(AC$4:AC$26,$R$4:$R$26)),NA())</f>
        <v>#N/A</v>
      </c>
      <c r="AP17" s="51" t="e">
        <f>IFERROR(IF(COUNT($U$4:$U17)&lt;&gt;AP$2,NA(),SLOPE(AD$4:AD$26,$R$4:$R$26)*($R17-COUNTIF(BN$4:BN17,"Hold"))+INTERCEPT(AD$4:AD$26,$R$4:$R$26)),NA())</f>
        <v>#N/A</v>
      </c>
      <c r="AQ17" s="51" t="e">
        <f>IFERROR(IF(COUNT($U$4:$U17)&lt;&gt;AQ$2,NA(),SLOPE(AE$4:AE$26,$R$4:$R$26)*($R17-COUNTIF(BO$4:BO17,"Hold"))+INTERCEPT(AE$4:AE$26,$R$4:$R$26)),NA())</f>
        <v>#N/A</v>
      </c>
      <c r="AR17" s="51" t="e">
        <f>IFERROR(IF(COUNT($U$4:$U17)&lt;&gt;AR$2,NA(),SLOPE(AF$4:AF$26,$R$4:$R$26)*($R17-COUNTIF(BP$4:BP17,"Hold"))+INTERCEPT(AF$4:AF$26,$R$4:$R$26)),NA())</f>
        <v>#N/A</v>
      </c>
      <c r="AS17" s="51" t="e">
        <f>IFERROR(IF(COUNT($U$4:$U17)&lt;&gt;AS$2,NA(),SLOPE(AG$4:AG$26,$R$4:$R$26)*($R17-COUNTIF(BQ$4:BQ17,"Hold"))+INTERCEPT(AG$4:AG$26,$R$4:$R$26)),NA())</f>
        <v>#N/A</v>
      </c>
      <c r="AT17" s="51" t="e">
        <f>IFERROR(IF(COUNT($U$4:$U17)&lt;&gt;AT$2,NA(),SLOPE(AH$4:AH$26,$R$4:$R$26)*($R17-COUNTIF(BR$4:BR17,"Hold"))+INTERCEPT(AH$4:AH$26,$R$4:$R$26)),NA())</f>
        <v>#N/A</v>
      </c>
      <c r="AU17" s="51" t="e">
        <f>IFERROR(IF(COUNT($U$4:$U17)&lt;&gt;AU$2,NA(),SLOPE(AI$4:AI$26,$R$4:$R$26)*($R17-COUNTIF(BS$4:BS17,"Hold"))+INTERCEPT(AI$4:AI$26,$R$4:$R$26)),NA())</f>
        <v>#N/A</v>
      </c>
      <c r="AV17" s="57" t="e">
        <f>IF(AND(ISNUMBER($U17),COUNT($U$4:$U17)=AV$2),$G17,IF($H17="Hold",AV16,IF(COUNT($U$4:$U17)=AV$2,$V17+AV16,NA())))</f>
        <v>#N/A</v>
      </c>
      <c r="AW17" s="57" t="e">
        <f>IF(AND(ISNUMBER($U17),COUNT($U$4:$U17)=AW$2),$G17,IF($H17="Hold",AW16,IF(COUNT($U$4:$U17)=AW$2,$V17+AW16,NA())))</f>
        <v>#N/A</v>
      </c>
      <c r="AX17" s="57" t="e">
        <f>IF(AND(ISNUMBER($U17),COUNT($U$4:$U17)=AX$2),$G17,IF($H17="Hold",AX16,IF(COUNT($U$4:$U17)=AX$2,$V17+AX16,NA())))</f>
        <v>#N/A</v>
      </c>
      <c r="AY17" s="57" t="e">
        <f>IF(AND(ISNUMBER($U17),COUNT($U$4:$U17)=AY$2),$G17,IF($H17="Hold",AY16,IF(COUNT($U$4:$U17)=AY$2,$V17+AY16,NA())))</f>
        <v>#N/A</v>
      </c>
      <c r="AZ17" s="57" t="e">
        <f>IF(AND(ISNUMBER($U17),COUNT($U$4:$U17)=AZ$2),$G17,IF($H17="Hold",AZ16,IF(COUNT($U$4:$U17)=AZ$2,$V17+AZ16,NA())))</f>
        <v>#N/A</v>
      </c>
      <c r="BA17" s="57" t="e">
        <f>IF(AND(ISNUMBER($U17),COUNT($U$4:$U17)=BA$2),$G17,IF($H17="Hold",BA16,IF(COUNT($U$4:$U17)=BA$2,$V17+BA16,NA())))</f>
        <v>#N/A</v>
      </c>
      <c r="BB17" s="57" t="e">
        <f>IF(AND(ISNUMBER($U17),COUNT($U$4:$U17)=BB$2),$G17,IF($H17="Hold",BB16,IF(COUNT($U$4:$U17)=BB$2,$V17+BB16,NA())))</f>
        <v>#N/A</v>
      </c>
      <c r="BC17" s="57" t="e">
        <f>IF(AND(ISNUMBER($U17),COUNT($U$4:$U17)=BC$2),$G17,IF($H17="Hold",BC16,IF(COUNT($U$4:$U17)=BC$2,$V17+BC16,NA())))</f>
        <v>#N/A</v>
      </c>
      <c r="BD17" s="57" t="e">
        <f>IF(AND(ISNUMBER($U17),COUNT($U$4:$U17)=BD$2),$G17,IF($H17="Hold",BD16,IF(COUNT($U$4:$U17)=BD$2,$V17+BD16,NA())))</f>
        <v>#N/A</v>
      </c>
      <c r="BE17" s="57" t="e">
        <f>IF(AND(ISNUMBER($U17),COUNT($U$4:$U17)=BE$2),$G17,IF($H17="Hold",BE16,IF(COUNT($U$4:$U17)=BE$2,$V17+BE16,NA())))</f>
        <v>#N/A</v>
      </c>
      <c r="BF17" s="57" t="e">
        <f>IF(AND(ISNUMBER($U17),COUNT($U$4:$U17)=BF$2),$G17,IF($H17="Hold",BF16,IF(COUNT($U$4:$U17)=BF$2,$V17+BF16,NA())))</f>
        <v>#N/A</v>
      </c>
      <c r="BG17" s="57" t="e">
        <f>IF(AND(ISNUMBER($U17),COUNT($U$4:$U17)=BG$2),$G17,IF($H17="Hold",BG16,IF(COUNT($U$4:$U17)=BG$2,$V17+BG16,NA())))</f>
        <v>#N/A</v>
      </c>
      <c r="BH17" s="55" t="e">
        <f>IF(AND(COUNT($U$4:$U17)=BH$2,$H17="Hold"),"Hold",NA())</f>
        <v>#N/A</v>
      </c>
      <c r="BI17" s="55" t="e">
        <f>IF(AND(COUNT($U$4:$U17)=BI$2,$H17="Hold"),"Hold",NA())</f>
        <v>#N/A</v>
      </c>
      <c r="BJ17" s="55" t="e">
        <f>IF(AND(COUNT($U$4:$U17)=BJ$2,$H17="Hold"),"Hold",NA())</f>
        <v>#N/A</v>
      </c>
      <c r="BK17" s="55" t="e">
        <f>IF(AND(COUNT($U$4:$U17)=BK$2,$H17="Hold"),"Hold",NA())</f>
        <v>#N/A</v>
      </c>
      <c r="BL17" s="55" t="e">
        <f>IF(AND(COUNT($U$4:$U17)=BL$2,$H17="Hold"),"Hold",NA())</f>
        <v>#N/A</v>
      </c>
      <c r="BM17" s="55" t="e">
        <f>IF(AND(COUNT($U$4:$U17)=BM$2,$H17="Hold"),"Hold",NA())</f>
        <v>#N/A</v>
      </c>
      <c r="BN17" s="55" t="e">
        <f>IF(AND(COUNT($U$4:$U17)=BN$2,$H17="Hold"),"Hold",NA())</f>
        <v>#N/A</v>
      </c>
      <c r="BO17" s="55" t="e">
        <f>IF(AND(COUNT($U$4:$U17)=BO$2,$H17="Hold"),"Hold",NA())</f>
        <v>#N/A</v>
      </c>
      <c r="BP17" s="55" t="e">
        <f>IF(AND(COUNT($U$4:$U17)=BP$2,$H17="Hold"),"Hold",NA())</f>
        <v>#N/A</v>
      </c>
      <c r="BQ17" s="55" t="e">
        <f>IF(AND(COUNT($U$4:$U17)=BQ$2,$H17="Hold"),"Hold",NA())</f>
        <v>#N/A</v>
      </c>
      <c r="BR17" s="55" t="e">
        <f>IF(AND(COUNT($U$4:$U17)=BR$2,$H17="Hold"),"Hold",NA())</f>
        <v>#N/A</v>
      </c>
      <c r="BS17" s="55" t="e">
        <f>IF(AND(COUNT($U$4:$U17)=BS$2,$H17="Hold"),"Hold",NA())</f>
        <v>#N/A</v>
      </c>
    </row>
    <row r="18" spans="1:71" s="96" customFormat="1" ht="18.75" customHeight="1" x14ac:dyDescent="0.25">
      <c r="B18" s="23"/>
      <c r="C18" s="95"/>
      <c r="D18" s="9">
        <f t="shared" si="2"/>
        <v>28</v>
      </c>
      <c r="E18" s="10">
        <f t="shared" si="3"/>
        <v>42786</v>
      </c>
      <c r="F18" s="5" t="str">
        <f>IFERROR(IF(COUNT(G$4:G18)=0,"",IF(H18="Hold",F17,IF(ISNUMBER(U18),G18,F17+V18))),"")</f>
        <v/>
      </c>
      <c r="G18" s="13"/>
      <c r="H18" s="27"/>
      <c r="I18" s="17"/>
      <c r="J18" s="93"/>
      <c r="K18" s="34"/>
      <c r="L18" s="155" t="s">
        <v>73</v>
      </c>
      <c r="M18" s="155"/>
      <c r="N18" s="155"/>
      <c r="O18" s="155"/>
      <c r="P18" s="37"/>
      <c r="R18" s="46">
        <v>15</v>
      </c>
      <c r="S18" s="47" t="e">
        <f t="shared" si="0"/>
        <v>#N/A</v>
      </c>
      <c r="T18" s="47"/>
      <c r="U18" s="52" t="str">
        <f>IF(H18="30 Mins",$N$19,IF(H18="45 Mins",$N$20,IF(H18="60 Mins",$N$21,IF(H18="Alt 1",$N$22,IF(H18="Alt 2",$N$23,IF(H18="Alt 3",$N$24,IF(H18="Alt 4",$N$25,IF(H18="Alt 5",#REF!,IF(H18="Change",V17,"")))))))))</f>
        <v/>
      </c>
      <c r="V18" s="53" t="e">
        <f>IF(COUNT(U$4:U18)=0,NA(),IF(ISNUMBER(U18),U18,V17))</f>
        <v>#N/A</v>
      </c>
      <c r="W18" s="48" t="e">
        <f t="shared" si="1"/>
        <v>#N/A</v>
      </c>
      <c r="X18" s="72" t="str">
        <f>IF(AND(ISNUMBER($S18),COUNT($U$4:$U18)=X$2),$S18,"")</f>
        <v/>
      </c>
      <c r="Y18" s="72" t="str">
        <f>IF(AND(ISNUMBER($S18),COUNT($U$4:$U18)=Y$2),$S18,"")</f>
        <v/>
      </c>
      <c r="Z18" s="72" t="str">
        <f>IF(AND(ISNUMBER($S18),COUNT($U$4:$U18)=Z$2),$S18,"")</f>
        <v/>
      </c>
      <c r="AA18" s="72" t="str">
        <f>IF(AND(ISNUMBER($S18),COUNT($U$4:$U18)=AA$2),$S18,"")</f>
        <v/>
      </c>
      <c r="AB18" s="72" t="str">
        <f>IF(AND(ISNUMBER($S18),COUNT($U$4:$U18)=AB$2),$S18,"")</f>
        <v/>
      </c>
      <c r="AC18" s="72" t="str">
        <f>IF(AND(ISNUMBER($S18),COUNT($U$4:$U18)=AC$2),$S18,"")</f>
        <v/>
      </c>
      <c r="AD18" s="72" t="str">
        <f>IF(AND(ISNUMBER($S18),COUNT($U$4:$U18)=AD$2),$S18,"")</f>
        <v/>
      </c>
      <c r="AE18" s="72" t="str">
        <f>IF(AND(ISNUMBER($S18),COUNT($U$4:$U18)=AE$2),$S18,"")</f>
        <v/>
      </c>
      <c r="AF18" s="72" t="str">
        <f>IF(AND(ISNUMBER($S18),COUNT($U$4:$U18)=AF$2),$S18,"")</f>
        <v/>
      </c>
      <c r="AG18" s="72" t="str">
        <f>IF(AND(ISNUMBER($S18),COUNT($U$4:$U18)=AG$2),$S18,"")</f>
        <v/>
      </c>
      <c r="AH18" s="72" t="str">
        <f>IF(AND(ISNUMBER($S18),COUNT($U$4:$U18)=AH$2),$S18,"")</f>
        <v/>
      </c>
      <c r="AI18" s="72" t="str">
        <f>IF(AND(ISNUMBER($S18),COUNT($U$4:$U18)=AI$2),$S18,"")</f>
        <v/>
      </c>
      <c r="AJ18" s="51" t="e">
        <f>IFERROR(IF(COUNT($U$4:$U18)&lt;&gt;AJ$2,NA(),SLOPE(X$4:X$26,$R$4:$R$26)*($R18-COUNTIF(BH$4:BH18,"Hold"))+INTERCEPT(X$4:X$26,$R$4:$R$26)),NA())</f>
        <v>#N/A</v>
      </c>
      <c r="AK18" s="51" t="e">
        <f>IFERROR(IF(COUNT($U$4:$U18)&lt;&gt;AK$2,NA(),SLOPE(Y$4:Y$26,$R$4:$R$26)*($R18-COUNTIF(BI$4:BI18,"Hold"))+INTERCEPT(Y$4:Y$26,$R$4:$R$26)),NA())</f>
        <v>#N/A</v>
      </c>
      <c r="AL18" s="51" t="e">
        <f>IFERROR(IF(COUNT($U$4:$U18)&lt;&gt;AL$2,NA(),SLOPE(Z$4:Z$26,$R$4:$R$26)*($R18-COUNTIF(BJ$4:BJ18,"Hold"))+INTERCEPT(Z$4:Z$26,$R$4:$R$26)),NA())</f>
        <v>#N/A</v>
      </c>
      <c r="AM18" s="51" t="e">
        <f>IFERROR(IF(COUNT($U$4:$U18)&lt;&gt;AM$2,NA(),SLOPE(AA$4:AA$26,$R$4:$R$26)*($R18-COUNTIF(BK$4:BK18,"Hold"))+INTERCEPT(AA$4:AA$26,$R$4:$R$26)),NA())</f>
        <v>#N/A</v>
      </c>
      <c r="AN18" s="51" t="e">
        <f>IFERROR(IF(COUNT($U$4:$U18)&lt;&gt;AN$2,NA(),SLOPE(AB$4:AB$26,$R$4:$R$26)*($R18-COUNTIF(BL$4:BL18,"Hold"))+INTERCEPT(AB$4:AB$26,$R$4:$R$26)),NA())</f>
        <v>#N/A</v>
      </c>
      <c r="AO18" s="51" t="e">
        <f>IFERROR(IF(COUNT($U$4:$U18)&lt;&gt;AO$2,NA(),SLOPE(AC$4:AC$26,$R$4:$R$26)*($R18-COUNTIF(BM$4:BM18,"Hold"))+INTERCEPT(AC$4:AC$26,$R$4:$R$26)),NA())</f>
        <v>#N/A</v>
      </c>
      <c r="AP18" s="51" t="e">
        <f>IFERROR(IF(COUNT($U$4:$U18)&lt;&gt;AP$2,NA(),SLOPE(AD$4:AD$26,$R$4:$R$26)*($R18-COUNTIF(BN$4:BN18,"Hold"))+INTERCEPT(AD$4:AD$26,$R$4:$R$26)),NA())</f>
        <v>#N/A</v>
      </c>
      <c r="AQ18" s="51" t="e">
        <f>IFERROR(IF(COUNT($U$4:$U18)&lt;&gt;AQ$2,NA(),SLOPE(AE$4:AE$26,$R$4:$R$26)*($R18-COUNTIF(BO$4:BO18,"Hold"))+INTERCEPT(AE$4:AE$26,$R$4:$R$26)),NA())</f>
        <v>#N/A</v>
      </c>
      <c r="AR18" s="51" t="e">
        <f>IFERROR(IF(COUNT($U$4:$U18)&lt;&gt;AR$2,NA(),SLOPE(AF$4:AF$26,$R$4:$R$26)*($R18-COUNTIF(BP$4:BP18,"Hold"))+INTERCEPT(AF$4:AF$26,$R$4:$R$26)),NA())</f>
        <v>#N/A</v>
      </c>
      <c r="AS18" s="51" t="e">
        <f>IFERROR(IF(COUNT($U$4:$U18)&lt;&gt;AS$2,NA(),SLOPE(AG$4:AG$26,$R$4:$R$26)*($R18-COUNTIF(BQ$4:BQ18,"Hold"))+INTERCEPT(AG$4:AG$26,$R$4:$R$26)),NA())</f>
        <v>#N/A</v>
      </c>
      <c r="AT18" s="51" t="e">
        <f>IFERROR(IF(COUNT($U$4:$U18)&lt;&gt;AT$2,NA(),SLOPE(AH$4:AH$26,$R$4:$R$26)*($R18-COUNTIF(BR$4:BR18,"Hold"))+INTERCEPT(AH$4:AH$26,$R$4:$R$26)),NA())</f>
        <v>#N/A</v>
      </c>
      <c r="AU18" s="51" t="e">
        <f>IFERROR(IF(COUNT($U$4:$U18)&lt;&gt;AU$2,NA(),SLOPE(AI$4:AI$26,$R$4:$R$26)*($R18-COUNTIF(BS$4:BS18,"Hold"))+INTERCEPT(AI$4:AI$26,$R$4:$R$26)),NA())</f>
        <v>#N/A</v>
      </c>
      <c r="AV18" s="57" t="e">
        <f>IF(AND(ISNUMBER($U18),COUNT($U$4:$U18)=AV$2),$G18,IF($H18="Hold",AV17,IF(COUNT($U$4:$U18)=AV$2,$V18+AV17,NA())))</f>
        <v>#N/A</v>
      </c>
      <c r="AW18" s="57" t="e">
        <f>IF(AND(ISNUMBER($U18),COUNT($U$4:$U18)=AW$2),$G18,IF($H18="Hold",AW17,IF(COUNT($U$4:$U18)=AW$2,$V18+AW17,NA())))</f>
        <v>#N/A</v>
      </c>
      <c r="AX18" s="57" t="e">
        <f>IF(AND(ISNUMBER($U18),COUNT($U$4:$U18)=AX$2),$G18,IF($H18="Hold",AX17,IF(COUNT($U$4:$U18)=AX$2,$V18+AX17,NA())))</f>
        <v>#N/A</v>
      </c>
      <c r="AY18" s="57" t="e">
        <f>IF(AND(ISNUMBER($U18),COUNT($U$4:$U18)=AY$2),$G18,IF($H18="Hold",AY17,IF(COUNT($U$4:$U18)=AY$2,$V18+AY17,NA())))</f>
        <v>#N/A</v>
      </c>
      <c r="AZ18" s="57" t="e">
        <f>IF(AND(ISNUMBER($U18),COUNT($U$4:$U18)=AZ$2),$G18,IF($H18="Hold",AZ17,IF(COUNT($U$4:$U18)=AZ$2,$V18+AZ17,NA())))</f>
        <v>#N/A</v>
      </c>
      <c r="BA18" s="57" t="e">
        <f>IF(AND(ISNUMBER($U18),COUNT($U$4:$U18)=BA$2),$G18,IF($H18="Hold",BA17,IF(COUNT($U$4:$U18)=BA$2,$V18+BA17,NA())))</f>
        <v>#N/A</v>
      </c>
      <c r="BB18" s="57" t="e">
        <f>IF(AND(ISNUMBER($U18),COUNT($U$4:$U18)=BB$2),$G18,IF($H18="Hold",BB17,IF(COUNT($U$4:$U18)=BB$2,$V18+BB17,NA())))</f>
        <v>#N/A</v>
      </c>
      <c r="BC18" s="57" t="e">
        <f>IF(AND(ISNUMBER($U18),COUNT($U$4:$U18)=BC$2),$G18,IF($H18="Hold",BC17,IF(COUNT($U$4:$U18)=BC$2,$V18+BC17,NA())))</f>
        <v>#N/A</v>
      </c>
      <c r="BD18" s="57" t="e">
        <f>IF(AND(ISNUMBER($U18),COUNT($U$4:$U18)=BD$2),$G18,IF($H18="Hold",BD17,IF(COUNT($U$4:$U18)=BD$2,$V18+BD17,NA())))</f>
        <v>#N/A</v>
      </c>
      <c r="BE18" s="57" t="e">
        <f>IF(AND(ISNUMBER($U18),COUNT($U$4:$U18)=BE$2),$G18,IF($H18="Hold",BE17,IF(COUNT($U$4:$U18)=BE$2,$V18+BE17,NA())))</f>
        <v>#N/A</v>
      </c>
      <c r="BF18" s="57" t="e">
        <f>IF(AND(ISNUMBER($U18),COUNT($U$4:$U18)=BF$2),$G18,IF($H18="Hold",BF17,IF(COUNT($U$4:$U18)=BF$2,$V18+BF17,NA())))</f>
        <v>#N/A</v>
      </c>
      <c r="BG18" s="57" t="e">
        <f>IF(AND(ISNUMBER($U18),COUNT($U$4:$U18)=BG$2),$G18,IF($H18="Hold",BG17,IF(COUNT($U$4:$U18)=BG$2,$V18+BG17,NA())))</f>
        <v>#N/A</v>
      </c>
      <c r="BH18" s="55" t="e">
        <f>IF(AND(COUNT($U$4:$U18)=BH$2,$H18="Hold"),"Hold",NA())</f>
        <v>#N/A</v>
      </c>
      <c r="BI18" s="55" t="e">
        <f>IF(AND(COUNT($U$4:$U18)=BI$2,$H18="Hold"),"Hold",NA())</f>
        <v>#N/A</v>
      </c>
      <c r="BJ18" s="55" t="e">
        <f>IF(AND(COUNT($U$4:$U18)=BJ$2,$H18="Hold"),"Hold",NA())</f>
        <v>#N/A</v>
      </c>
      <c r="BK18" s="55" t="e">
        <f>IF(AND(COUNT($U$4:$U18)=BK$2,$H18="Hold"),"Hold",NA())</f>
        <v>#N/A</v>
      </c>
      <c r="BL18" s="55" t="e">
        <f>IF(AND(COUNT($U$4:$U18)=BL$2,$H18="Hold"),"Hold",NA())</f>
        <v>#N/A</v>
      </c>
      <c r="BM18" s="55" t="e">
        <f>IF(AND(COUNT($U$4:$U18)=BM$2,$H18="Hold"),"Hold",NA())</f>
        <v>#N/A</v>
      </c>
      <c r="BN18" s="55" t="e">
        <f>IF(AND(COUNT($U$4:$U18)=BN$2,$H18="Hold"),"Hold",NA())</f>
        <v>#N/A</v>
      </c>
      <c r="BO18" s="55" t="e">
        <f>IF(AND(COUNT($U$4:$U18)=BO$2,$H18="Hold"),"Hold",NA())</f>
        <v>#N/A</v>
      </c>
      <c r="BP18" s="55" t="e">
        <f>IF(AND(COUNT($U$4:$U18)=BP$2,$H18="Hold"),"Hold",NA())</f>
        <v>#N/A</v>
      </c>
      <c r="BQ18" s="55" t="e">
        <f>IF(AND(COUNT($U$4:$U18)=BQ$2,$H18="Hold"),"Hold",NA())</f>
        <v>#N/A</v>
      </c>
      <c r="BR18" s="55" t="e">
        <f>IF(AND(COUNT($U$4:$U18)=BR$2,$H18="Hold"),"Hold",NA())</f>
        <v>#N/A</v>
      </c>
      <c r="BS18" s="55" t="e">
        <f>IF(AND(COUNT($U$4:$U18)=BS$2,$H18="Hold"),"Hold",NA())</f>
        <v>#N/A</v>
      </c>
    </row>
    <row r="19" spans="1:71" s="96" customFormat="1" ht="18.75" customHeight="1" x14ac:dyDescent="0.25">
      <c r="B19" s="23"/>
      <c r="C19" s="95"/>
      <c r="D19" s="9">
        <f t="shared" si="2"/>
        <v>30</v>
      </c>
      <c r="E19" s="10">
        <f t="shared" si="3"/>
        <v>42800</v>
      </c>
      <c r="F19" s="5" t="str">
        <f>IFERROR(IF(COUNT(G$4:G19)=0,"",IF(H19="Hold",F18,IF(ISNUMBER(U19),G19,F18+V19))),"")</f>
        <v/>
      </c>
      <c r="G19" s="13"/>
      <c r="H19" s="27"/>
      <c r="I19" s="17"/>
      <c r="J19" s="93"/>
      <c r="K19" s="34"/>
      <c r="L19" s="39" t="s">
        <v>55</v>
      </c>
      <c r="M19" s="125" t="s">
        <v>79</v>
      </c>
      <c r="N19" s="97">
        <v>4.5</v>
      </c>
      <c r="O19" s="75"/>
      <c r="P19" s="37"/>
      <c r="R19" s="46">
        <v>16</v>
      </c>
      <c r="S19" s="47" t="e">
        <f t="shared" si="0"/>
        <v>#N/A</v>
      </c>
      <c r="T19" s="47"/>
      <c r="U19" s="52" t="str">
        <f>IF(H19="30 Mins",$N$19,IF(H19="45 Mins",$N$20,IF(H19="60 Mins",$N$21,IF(H19="Alt 1",$N$22,IF(H19="Alt 2",$N$23,IF(H19="Alt 3",$N$24,IF(H19="Alt 4",$N$25,IF(H19="Alt 5",#REF!,IF(H19="Change",V18,"")))))))))</f>
        <v/>
      </c>
      <c r="V19" s="53" t="e">
        <f>IF(COUNT(U$4:U19)=0,NA(),IF(ISNUMBER(U19),U19,V18))</f>
        <v>#N/A</v>
      </c>
      <c r="W19" s="48" t="e">
        <f t="shared" si="1"/>
        <v>#N/A</v>
      </c>
      <c r="X19" s="72" t="str">
        <f>IF(AND(ISNUMBER($S19),COUNT($U$4:$U19)=X$2),$S19,"")</f>
        <v/>
      </c>
      <c r="Y19" s="72" t="str">
        <f>IF(AND(ISNUMBER($S19),COUNT($U$4:$U19)=Y$2),$S19,"")</f>
        <v/>
      </c>
      <c r="Z19" s="72" t="str">
        <f>IF(AND(ISNUMBER($S19),COUNT($U$4:$U19)=Z$2),$S19,"")</f>
        <v/>
      </c>
      <c r="AA19" s="72" t="str">
        <f>IF(AND(ISNUMBER($S19),COUNT($U$4:$U19)=AA$2),$S19,"")</f>
        <v/>
      </c>
      <c r="AB19" s="72" t="str">
        <f>IF(AND(ISNUMBER($S19),COUNT($U$4:$U19)=AB$2),$S19,"")</f>
        <v/>
      </c>
      <c r="AC19" s="72" t="str">
        <f>IF(AND(ISNUMBER($S19),COUNT($U$4:$U19)=AC$2),$S19,"")</f>
        <v/>
      </c>
      <c r="AD19" s="72" t="str">
        <f>IF(AND(ISNUMBER($S19),COUNT($U$4:$U19)=AD$2),$S19,"")</f>
        <v/>
      </c>
      <c r="AE19" s="72" t="str">
        <f>IF(AND(ISNUMBER($S19),COUNT($U$4:$U19)=AE$2),$S19,"")</f>
        <v/>
      </c>
      <c r="AF19" s="72" t="str">
        <f>IF(AND(ISNUMBER($S19),COUNT($U$4:$U19)=AF$2),$S19,"")</f>
        <v/>
      </c>
      <c r="AG19" s="72" t="str">
        <f>IF(AND(ISNUMBER($S19),COUNT($U$4:$U19)=AG$2),$S19,"")</f>
        <v/>
      </c>
      <c r="AH19" s="72" t="str">
        <f>IF(AND(ISNUMBER($S19),COUNT($U$4:$U19)=AH$2),$S19,"")</f>
        <v/>
      </c>
      <c r="AI19" s="72" t="str">
        <f>IF(AND(ISNUMBER($S19),COUNT($U$4:$U19)=AI$2),$S19,"")</f>
        <v/>
      </c>
      <c r="AJ19" s="51" t="e">
        <f>IFERROR(IF(COUNT($U$4:$U19)&lt;&gt;AJ$2,NA(),SLOPE(X$4:X$26,$R$4:$R$26)*($R19-COUNTIF(BH$4:BH19,"Hold"))+INTERCEPT(X$4:X$26,$R$4:$R$26)),NA())</f>
        <v>#N/A</v>
      </c>
      <c r="AK19" s="51" t="e">
        <f>IFERROR(IF(COUNT($U$4:$U19)&lt;&gt;AK$2,NA(),SLOPE(Y$4:Y$26,$R$4:$R$26)*($R19-COUNTIF(BI$4:BI19,"Hold"))+INTERCEPT(Y$4:Y$26,$R$4:$R$26)),NA())</f>
        <v>#N/A</v>
      </c>
      <c r="AL19" s="51" t="e">
        <f>IFERROR(IF(COUNT($U$4:$U19)&lt;&gt;AL$2,NA(),SLOPE(Z$4:Z$26,$R$4:$R$26)*($R19-COUNTIF(BJ$4:BJ19,"Hold"))+INTERCEPT(Z$4:Z$26,$R$4:$R$26)),NA())</f>
        <v>#N/A</v>
      </c>
      <c r="AM19" s="51" t="e">
        <f>IFERROR(IF(COUNT($U$4:$U19)&lt;&gt;AM$2,NA(),SLOPE(AA$4:AA$26,$R$4:$R$26)*($R19-COUNTIF(BK$4:BK19,"Hold"))+INTERCEPT(AA$4:AA$26,$R$4:$R$26)),NA())</f>
        <v>#N/A</v>
      </c>
      <c r="AN19" s="51" t="e">
        <f>IFERROR(IF(COUNT($U$4:$U19)&lt;&gt;AN$2,NA(),SLOPE(AB$4:AB$26,$R$4:$R$26)*($R19-COUNTIF(BL$4:BL19,"Hold"))+INTERCEPT(AB$4:AB$26,$R$4:$R$26)),NA())</f>
        <v>#N/A</v>
      </c>
      <c r="AO19" s="51" t="e">
        <f>IFERROR(IF(COUNT($U$4:$U19)&lt;&gt;AO$2,NA(),SLOPE(AC$4:AC$26,$R$4:$R$26)*($R19-COUNTIF(BM$4:BM19,"Hold"))+INTERCEPT(AC$4:AC$26,$R$4:$R$26)),NA())</f>
        <v>#N/A</v>
      </c>
      <c r="AP19" s="51" t="e">
        <f>IFERROR(IF(COUNT($U$4:$U19)&lt;&gt;AP$2,NA(),SLOPE(AD$4:AD$26,$R$4:$R$26)*($R19-COUNTIF(BN$4:BN19,"Hold"))+INTERCEPT(AD$4:AD$26,$R$4:$R$26)),NA())</f>
        <v>#N/A</v>
      </c>
      <c r="AQ19" s="51" t="e">
        <f>IFERROR(IF(COUNT($U$4:$U19)&lt;&gt;AQ$2,NA(),SLOPE(AE$4:AE$26,$R$4:$R$26)*($R19-COUNTIF(BO$4:BO19,"Hold"))+INTERCEPT(AE$4:AE$26,$R$4:$R$26)),NA())</f>
        <v>#N/A</v>
      </c>
      <c r="AR19" s="51" t="e">
        <f>IFERROR(IF(COUNT($U$4:$U19)&lt;&gt;AR$2,NA(),SLOPE(AF$4:AF$26,$R$4:$R$26)*($R19-COUNTIF(BP$4:BP19,"Hold"))+INTERCEPT(AF$4:AF$26,$R$4:$R$26)),NA())</f>
        <v>#N/A</v>
      </c>
      <c r="AS19" s="51" t="e">
        <f>IFERROR(IF(COUNT($U$4:$U19)&lt;&gt;AS$2,NA(),SLOPE(AG$4:AG$26,$R$4:$R$26)*($R19-COUNTIF(BQ$4:BQ19,"Hold"))+INTERCEPT(AG$4:AG$26,$R$4:$R$26)),NA())</f>
        <v>#N/A</v>
      </c>
      <c r="AT19" s="51" t="e">
        <f>IFERROR(IF(COUNT($U$4:$U19)&lt;&gt;AT$2,NA(),SLOPE(AH$4:AH$26,$R$4:$R$26)*($R19-COUNTIF(BR$4:BR19,"Hold"))+INTERCEPT(AH$4:AH$26,$R$4:$R$26)),NA())</f>
        <v>#N/A</v>
      </c>
      <c r="AU19" s="51" t="e">
        <f>IFERROR(IF(COUNT($U$4:$U19)&lt;&gt;AU$2,NA(),SLOPE(AI$4:AI$26,$R$4:$R$26)*($R19-COUNTIF(BS$4:BS19,"Hold"))+INTERCEPT(AI$4:AI$26,$R$4:$R$26)),NA())</f>
        <v>#N/A</v>
      </c>
      <c r="AV19" s="57" t="e">
        <f>IF(AND(ISNUMBER($U19),COUNT($U$4:$U19)=AV$2),$G19,IF($H19="Hold",AV18,IF(COUNT($U$4:$U19)=AV$2,$V19+AV18,NA())))</f>
        <v>#N/A</v>
      </c>
      <c r="AW19" s="57" t="e">
        <f>IF(AND(ISNUMBER($U19),COUNT($U$4:$U19)=AW$2),$G19,IF($H19="Hold",AW18,IF(COUNT($U$4:$U19)=AW$2,$V19+AW18,NA())))</f>
        <v>#N/A</v>
      </c>
      <c r="AX19" s="57" t="e">
        <f>IF(AND(ISNUMBER($U19),COUNT($U$4:$U19)=AX$2),$G19,IF($H19="Hold",AX18,IF(COUNT($U$4:$U19)=AX$2,$V19+AX18,NA())))</f>
        <v>#N/A</v>
      </c>
      <c r="AY19" s="57" t="e">
        <f>IF(AND(ISNUMBER($U19),COUNT($U$4:$U19)=AY$2),$G19,IF($H19="Hold",AY18,IF(COUNT($U$4:$U19)=AY$2,$V19+AY18,NA())))</f>
        <v>#N/A</v>
      </c>
      <c r="AZ19" s="57" t="e">
        <f>IF(AND(ISNUMBER($U19),COUNT($U$4:$U19)=AZ$2),$G19,IF($H19="Hold",AZ18,IF(COUNT($U$4:$U19)=AZ$2,$V19+AZ18,NA())))</f>
        <v>#N/A</v>
      </c>
      <c r="BA19" s="57" t="e">
        <f>IF(AND(ISNUMBER($U19),COUNT($U$4:$U19)=BA$2),$G19,IF($H19="Hold",BA18,IF(COUNT($U$4:$U19)=BA$2,$V19+BA18,NA())))</f>
        <v>#N/A</v>
      </c>
      <c r="BB19" s="57" t="e">
        <f>IF(AND(ISNUMBER($U19),COUNT($U$4:$U19)=BB$2),$G19,IF($H19="Hold",BB18,IF(COUNT($U$4:$U19)=BB$2,$V19+BB18,NA())))</f>
        <v>#N/A</v>
      </c>
      <c r="BC19" s="57" t="e">
        <f>IF(AND(ISNUMBER($U19),COUNT($U$4:$U19)=BC$2),$G19,IF($H19="Hold",BC18,IF(COUNT($U$4:$U19)=BC$2,$V19+BC18,NA())))</f>
        <v>#N/A</v>
      </c>
      <c r="BD19" s="57" t="e">
        <f>IF(AND(ISNUMBER($U19),COUNT($U$4:$U19)=BD$2),$G19,IF($H19="Hold",BD18,IF(COUNT($U$4:$U19)=BD$2,$V19+BD18,NA())))</f>
        <v>#N/A</v>
      </c>
      <c r="BE19" s="57" t="e">
        <f>IF(AND(ISNUMBER($U19),COUNT($U$4:$U19)=BE$2),$G19,IF($H19="Hold",BE18,IF(COUNT($U$4:$U19)=BE$2,$V19+BE18,NA())))</f>
        <v>#N/A</v>
      </c>
      <c r="BF19" s="57" t="e">
        <f>IF(AND(ISNUMBER($U19),COUNT($U$4:$U19)=BF$2),$G19,IF($H19="Hold",BF18,IF(COUNT($U$4:$U19)=BF$2,$V19+BF18,NA())))</f>
        <v>#N/A</v>
      </c>
      <c r="BG19" s="57" t="e">
        <f>IF(AND(ISNUMBER($U19),COUNT($U$4:$U19)=BG$2),$G19,IF($H19="Hold",BG18,IF(COUNT($U$4:$U19)=BG$2,$V19+BG18,NA())))</f>
        <v>#N/A</v>
      </c>
      <c r="BH19" s="55" t="e">
        <f>IF(AND(COUNT($U$4:$U19)=BH$2,$H19="Hold"),"Hold",NA())</f>
        <v>#N/A</v>
      </c>
      <c r="BI19" s="55" t="e">
        <f>IF(AND(COUNT($U$4:$U19)=BI$2,$H19="Hold"),"Hold",NA())</f>
        <v>#N/A</v>
      </c>
      <c r="BJ19" s="55" t="e">
        <f>IF(AND(COUNT($U$4:$U19)=BJ$2,$H19="Hold"),"Hold",NA())</f>
        <v>#N/A</v>
      </c>
      <c r="BK19" s="55" t="e">
        <f>IF(AND(COUNT($U$4:$U19)=BK$2,$H19="Hold"),"Hold",NA())</f>
        <v>#N/A</v>
      </c>
      <c r="BL19" s="55" t="e">
        <f>IF(AND(COUNT($U$4:$U19)=BL$2,$H19="Hold"),"Hold",NA())</f>
        <v>#N/A</v>
      </c>
      <c r="BM19" s="55" t="e">
        <f>IF(AND(COUNT($U$4:$U19)=BM$2,$H19="Hold"),"Hold",NA())</f>
        <v>#N/A</v>
      </c>
      <c r="BN19" s="55" t="e">
        <f>IF(AND(COUNT($U$4:$U19)=BN$2,$H19="Hold"),"Hold",NA())</f>
        <v>#N/A</v>
      </c>
      <c r="BO19" s="55" t="e">
        <f>IF(AND(COUNT($U$4:$U19)=BO$2,$H19="Hold"),"Hold",NA())</f>
        <v>#N/A</v>
      </c>
      <c r="BP19" s="55" t="e">
        <f>IF(AND(COUNT($U$4:$U19)=BP$2,$H19="Hold"),"Hold",NA())</f>
        <v>#N/A</v>
      </c>
      <c r="BQ19" s="55" t="e">
        <f>IF(AND(COUNT($U$4:$U19)=BQ$2,$H19="Hold"),"Hold",NA())</f>
        <v>#N/A</v>
      </c>
      <c r="BR19" s="55" t="e">
        <f>IF(AND(COUNT($U$4:$U19)=BR$2,$H19="Hold"),"Hold",NA())</f>
        <v>#N/A</v>
      </c>
      <c r="BS19" s="55" t="e">
        <f>IF(AND(COUNT($U$4:$U19)=BS$2,$H19="Hold"),"Hold",NA())</f>
        <v>#N/A</v>
      </c>
    </row>
    <row r="20" spans="1:71" s="96" customFormat="1" ht="18.75" customHeight="1" x14ac:dyDescent="0.25">
      <c r="B20" s="23"/>
      <c r="C20" s="95"/>
      <c r="D20" s="9">
        <f t="shared" si="2"/>
        <v>32</v>
      </c>
      <c r="E20" s="10">
        <f t="shared" si="3"/>
        <v>42814</v>
      </c>
      <c r="F20" s="5" t="str">
        <f>IFERROR(IF(COUNT(G$4:G20)=0,"",IF(H20="Hold",F19,IF(ISNUMBER(U20),G20,F19+V20))),"")</f>
        <v/>
      </c>
      <c r="G20" s="13"/>
      <c r="H20" s="27"/>
      <c r="I20" s="17"/>
      <c r="J20" s="93"/>
      <c r="K20" s="34"/>
      <c r="L20" s="40" t="s">
        <v>66</v>
      </c>
      <c r="M20" s="126" t="s">
        <v>79</v>
      </c>
      <c r="N20" s="97">
        <v>5.55</v>
      </c>
      <c r="O20" s="75"/>
      <c r="P20" s="37"/>
      <c r="R20" s="46">
        <v>17</v>
      </c>
      <c r="S20" s="47" t="e">
        <f t="shared" si="0"/>
        <v>#N/A</v>
      </c>
      <c r="T20" s="47"/>
      <c r="U20" s="52" t="str">
        <f>IF(H20="30 Mins",$N$19,IF(H20="45 Mins",$N$20,IF(H20="60 Mins",$N$21,IF(H20="Alt 1",$N$22,IF(H20="Alt 2",$N$23,IF(H20="Alt 3",$N$24,IF(H20="Alt 4",$N$25,IF(H20="Alt 5",#REF!,IF(H20="Change",V19,"")))))))))</f>
        <v/>
      </c>
      <c r="V20" s="53" t="e">
        <f>IF(COUNT(U$4:U20)=0,NA(),IF(ISNUMBER(U20),U20,V19))</f>
        <v>#N/A</v>
      </c>
      <c r="W20" s="48" t="e">
        <f t="shared" si="1"/>
        <v>#N/A</v>
      </c>
      <c r="X20" s="72" t="str">
        <f>IF(AND(ISNUMBER($S20),COUNT($U$4:$U20)=X$2),$S20,"")</f>
        <v/>
      </c>
      <c r="Y20" s="72" t="str">
        <f>IF(AND(ISNUMBER($S20),COUNT($U$4:$U20)=Y$2),$S20,"")</f>
        <v/>
      </c>
      <c r="Z20" s="72" t="str">
        <f>IF(AND(ISNUMBER($S20),COUNT($U$4:$U20)=Z$2),$S20,"")</f>
        <v/>
      </c>
      <c r="AA20" s="72" t="str">
        <f>IF(AND(ISNUMBER($S20),COUNT($U$4:$U20)=AA$2),$S20,"")</f>
        <v/>
      </c>
      <c r="AB20" s="72" t="str">
        <f>IF(AND(ISNUMBER($S20),COUNT($U$4:$U20)=AB$2),$S20,"")</f>
        <v/>
      </c>
      <c r="AC20" s="72" t="str">
        <f>IF(AND(ISNUMBER($S20),COUNT($U$4:$U20)=AC$2),$S20,"")</f>
        <v/>
      </c>
      <c r="AD20" s="72" t="str">
        <f>IF(AND(ISNUMBER($S20),COUNT($U$4:$U20)=AD$2),$S20,"")</f>
        <v/>
      </c>
      <c r="AE20" s="72" t="str">
        <f>IF(AND(ISNUMBER($S20),COUNT($U$4:$U20)=AE$2),$S20,"")</f>
        <v/>
      </c>
      <c r="AF20" s="72" t="str">
        <f>IF(AND(ISNUMBER($S20),COUNT($U$4:$U20)=AF$2),$S20,"")</f>
        <v/>
      </c>
      <c r="AG20" s="72" t="str">
        <f>IF(AND(ISNUMBER($S20),COUNT($U$4:$U20)=AG$2),$S20,"")</f>
        <v/>
      </c>
      <c r="AH20" s="72" t="str">
        <f>IF(AND(ISNUMBER($S20),COUNT($U$4:$U20)=AH$2),$S20,"")</f>
        <v/>
      </c>
      <c r="AI20" s="72" t="str">
        <f>IF(AND(ISNUMBER($S20),COUNT($U$4:$U20)=AI$2),$S20,"")</f>
        <v/>
      </c>
      <c r="AJ20" s="51" t="e">
        <f>IFERROR(IF(COUNT($U$4:$U20)&lt;&gt;AJ$2,NA(),SLOPE(X$4:X$26,$R$4:$R$26)*($R20-COUNTIF(BH$4:BH20,"Hold"))+INTERCEPT(X$4:X$26,$R$4:$R$26)),NA())</f>
        <v>#N/A</v>
      </c>
      <c r="AK20" s="51" t="e">
        <f>IFERROR(IF(COUNT($U$4:$U20)&lt;&gt;AK$2,NA(),SLOPE(Y$4:Y$26,$R$4:$R$26)*($R20-COUNTIF(BI$4:BI20,"Hold"))+INTERCEPT(Y$4:Y$26,$R$4:$R$26)),NA())</f>
        <v>#N/A</v>
      </c>
      <c r="AL20" s="51" t="e">
        <f>IFERROR(IF(COUNT($U$4:$U20)&lt;&gt;AL$2,NA(),SLOPE(Z$4:Z$26,$R$4:$R$26)*($R20-COUNTIF(BJ$4:BJ20,"Hold"))+INTERCEPT(Z$4:Z$26,$R$4:$R$26)),NA())</f>
        <v>#N/A</v>
      </c>
      <c r="AM20" s="51" t="e">
        <f>IFERROR(IF(COUNT($U$4:$U20)&lt;&gt;AM$2,NA(),SLOPE(AA$4:AA$26,$R$4:$R$26)*($R20-COUNTIF(BK$4:BK20,"Hold"))+INTERCEPT(AA$4:AA$26,$R$4:$R$26)),NA())</f>
        <v>#N/A</v>
      </c>
      <c r="AN20" s="51" t="e">
        <f>IFERROR(IF(COUNT($U$4:$U20)&lt;&gt;AN$2,NA(),SLOPE(AB$4:AB$26,$R$4:$R$26)*($R20-COUNTIF(BL$4:BL20,"Hold"))+INTERCEPT(AB$4:AB$26,$R$4:$R$26)),NA())</f>
        <v>#N/A</v>
      </c>
      <c r="AO20" s="51" t="e">
        <f>IFERROR(IF(COUNT($U$4:$U20)&lt;&gt;AO$2,NA(),SLOPE(AC$4:AC$26,$R$4:$R$26)*($R20-COUNTIF(BM$4:BM20,"Hold"))+INTERCEPT(AC$4:AC$26,$R$4:$R$26)),NA())</f>
        <v>#N/A</v>
      </c>
      <c r="AP20" s="51" t="e">
        <f>IFERROR(IF(COUNT($U$4:$U20)&lt;&gt;AP$2,NA(),SLOPE(AD$4:AD$26,$R$4:$R$26)*($R20-COUNTIF(BN$4:BN20,"Hold"))+INTERCEPT(AD$4:AD$26,$R$4:$R$26)),NA())</f>
        <v>#N/A</v>
      </c>
      <c r="AQ20" s="51" t="e">
        <f>IFERROR(IF(COUNT($U$4:$U20)&lt;&gt;AQ$2,NA(),SLOPE(AE$4:AE$26,$R$4:$R$26)*($R20-COUNTIF(BO$4:BO20,"Hold"))+INTERCEPT(AE$4:AE$26,$R$4:$R$26)),NA())</f>
        <v>#N/A</v>
      </c>
      <c r="AR20" s="51" t="e">
        <f>IFERROR(IF(COUNT($U$4:$U20)&lt;&gt;AR$2,NA(),SLOPE(AF$4:AF$26,$R$4:$R$26)*($R20-COUNTIF(BP$4:BP20,"Hold"))+INTERCEPT(AF$4:AF$26,$R$4:$R$26)),NA())</f>
        <v>#N/A</v>
      </c>
      <c r="AS20" s="51" t="e">
        <f>IFERROR(IF(COUNT($U$4:$U20)&lt;&gt;AS$2,NA(),SLOPE(AG$4:AG$26,$R$4:$R$26)*($R20-COUNTIF(BQ$4:BQ20,"Hold"))+INTERCEPT(AG$4:AG$26,$R$4:$R$26)),NA())</f>
        <v>#N/A</v>
      </c>
      <c r="AT20" s="51" t="e">
        <f>IFERROR(IF(COUNT($U$4:$U20)&lt;&gt;AT$2,NA(),SLOPE(AH$4:AH$26,$R$4:$R$26)*($R20-COUNTIF(BR$4:BR20,"Hold"))+INTERCEPT(AH$4:AH$26,$R$4:$R$26)),NA())</f>
        <v>#N/A</v>
      </c>
      <c r="AU20" s="51" t="e">
        <f>IFERROR(IF(COUNT($U$4:$U20)&lt;&gt;AU$2,NA(),SLOPE(AI$4:AI$26,$R$4:$R$26)*($R20-COUNTIF(BS$4:BS20,"Hold"))+INTERCEPT(AI$4:AI$26,$R$4:$R$26)),NA())</f>
        <v>#N/A</v>
      </c>
      <c r="AV20" s="57" t="e">
        <f>IF(AND(ISNUMBER($U20),COUNT($U$4:$U20)=AV$2),$G20,IF($H20="Hold",AV19,IF(COUNT($U$4:$U20)=AV$2,$V20+AV19,NA())))</f>
        <v>#N/A</v>
      </c>
      <c r="AW20" s="57" t="e">
        <f>IF(AND(ISNUMBER($U20),COUNT($U$4:$U20)=AW$2),$G20,IF($H20="Hold",AW19,IF(COUNT($U$4:$U20)=AW$2,$V20+AW19,NA())))</f>
        <v>#N/A</v>
      </c>
      <c r="AX20" s="57" t="e">
        <f>IF(AND(ISNUMBER($U20),COUNT($U$4:$U20)=AX$2),$G20,IF($H20="Hold",AX19,IF(COUNT($U$4:$U20)=AX$2,$V20+AX19,NA())))</f>
        <v>#N/A</v>
      </c>
      <c r="AY20" s="57" t="e">
        <f>IF(AND(ISNUMBER($U20),COUNT($U$4:$U20)=AY$2),$G20,IF($H20="Hold",AY19,IF(COUNT($U$4:$U20)=AY$2,$V20+AY19,NA())))</f>
        <v>#N/A</v>
      </c>
      <c r="AZ20" s="57" t="e">
        <f>IF(AND(ISNUMBER($U20),COUNT($U$4:$U20)=AZ$2),$G20,IF($H20="Hold",AZ19,IF(COUNT($U$4:$U20)=AZ$2,$V20+AZ19,NA())))</f>
        <v>#N/A</v>
      </c>
      <c r="BA20" s="57" t="e">
        <f>IF(AND(ISNUMBER($U20),COUNT($U$4:$U20)=BA$2),$G20,IF($H20="Hold",BA19,IF(COUNT($U$4:$U20)=BA$2,$V20+BA19,NA())))</f>
        <v>#N/A</v>
      </c>
      <c r="BB20" s="57" t="e">
        <f>IF(AND(ISNUMBER($U20),COUNT($U$4:$U20)=BB$2),$G20,IF($H20="Hold",BB19,IF(COUNT($U$4:$U20)=BB$2,$V20+BB19,NA())))</f>
        <v>#N/A</v>
      </c>
      <c r="BC20" s="57" t="e">
        <f>IF(AND(ISNUMBER($U20),COUNT($U$4:$U20)=BC$2),$G20,IF($H20="Hold",BC19,IF(COUNT($U$4:$U20)=BC$2,$V20+BC19,NA())))</f>
        <v>#N/A</v>
      </c>
      <c r="BD20" s="57" t="e">
        <f>IF(AND(ISNUMBER($U20),COUNT($U$4:$U20)=BD$2),$G20,IF($H20="Hold",BD19,IF(COUNT($U$4:$U20)=BD$2,$V20+BD19,NA())))</f>
        <v>#N/A</v>
      </c>
      <c r="BE20" s="57" t="e">
        <f>IF(AND(ISNUMBER($U20),COUNT($U$4:$U20)=BE$2),$G20,IF($H20="Hold",BE19,IF(COUNT($U$4:$U20)=BE$2,$V20+BE19,NA())))</f>
        <v>#N/A</v>
      </c>
      <c r="BF20" s="57" t="e">
        <f>IF(AND(ISNUMBER($U20),COUNT($U$4:$U20)=BF$2),$G20,IF($H20="Hold",BF19,IF(COUNT($U$4:$U20)=BF$2,$V20+BF19,NA())))</f>
        <v>#N/A</v>
      </c>
      <c r="BG20" s="57" t="e">
        <f>IF(AND(ISNUMBER($U20),COUNT($U$4:$U20)=BG$2),$G20,IF($H20="Hold",BG19,IF(COUNT($U$4:$U20)=BG$2,$V20+BG19,NA())))</f>
        <v>#N/A</v>
      </c>
      <c r="BH20" s="55" t="e">
        <f>IF(AND(COUNT($U$4:$U20)=BH$2,$H20="Hold"),"Hold",NA())</f>
        <v>#N/A</v>
      </c>
      <c r="BI20" s="55" t="e">
        <f>IF(AND(COUNT($U$4:$U20)=BI$2,$H20="Hold"),"Hold",NA())</f>
        <v>#N/A</v>
      </c>
      <c r="BJ20" s="55" t="e">
        <f>IF(AND(COUNT($U$4:$U20)=BJ$2,$H20="Hold"),"Hold",NA())</f>
        <v>#N/A</v>
      </c>
      <c r="BK20" s="55" t="e">
        <f>IF(AND(COUNT($U$4:$U20)=BK$2,$H20="Hold"),"Hold",NA())</f>
        <v>#N/A</v>
      </c>
      <c r="BL20" s="55" t="e">
        <f>IF(AND(COUNT($U$4:$U20)=BL$2,$H20="Hold"),"Hold",NA())</f>
        <v>#N/A</v>
      </c>
      <c r="BM20" s="55" t="e">
        <f>IF(AND(COUNT($U$4:$U20)=BM$2,$H20="Hold"),"Hold",NA())</f>
        <v>#N/A</v>
      </c>
      <c r="BN20" s="55" t="e">
        <f>IF(AND(COUNT($U$4:$U20)=BN$2,$H20="Hold"),"Hold",NA())</f>
        <v>#N/A</v>
      </c>
      <c r="BO20" s="55" t="e">
        <f>IF(AND(COUNT($U$4:$U20)=BO$2,$H20="Hold"),"Hold",NA())</f>
        <v>#N/A</v>
      </c>
      <c r="BP20" s="55" t="e">
        <f>IF(AND(COUNT($U$4:$U20)=BP$2,$H20="Hold"),"Hold",NA())</f>
        <v>#N/A</v>
      </c>
      <c r="BQ20" s="55" t="e">
        <f>IF(AND(COUNT($U$4:$U20)=BQ$2,$H20="Hold"),"Hold",NA())</f>
        <v>#N/A</v>
      </c>
      <c r="BR20" s="55" t="e">
        <f>IF(AND(COUNT($U$4:$U20)=BR$2,$H20="Hold"),"Hold",NA())</f>
        <v>#N/A</v>
      </c>
      <c r="BS20" s="55" t="e">
        <f>IF(AND(COUNT($U$4:$U20)=BS$2,$H20="Hold"),"Hold",NA())</f>
        <v>#N/A</v>
      </c>
    </row>
    <row r="21" spans="1:71" s="96" customFormat="1" ht="18.75" customHeight="1" x14ac:dyDescent="0.25">
      <c r="B21" s="23"/>
      <c r="C21" s="95"/>
      <c r="D21" s="9">
        <f t="shared" si="2"/>
        <v>34</v>
      </c>
      <c r="E21" s="10">
        <f t="shared" si="3"/>
        <v>42828</v>
      </c>
      <c r="F21" s="5" t="str">
        <f>IFERROR(IF(COUNT(G$4:G21)=0,"",IF(H21="Hold",F20,IF(ISNUMBER(U21),G21,F20+V21))),"")</f>
        <v/>
      </c>
      <c r="G21" s="13"/>
      <c r="H21" s="27"/>
      <c r="I21" s="17"/>
      <c r="J21" s="93"/>
      <c r="K21" s="34"/>
      <c r="L21" s="25" t="s">
        <v>67</v>
      </c>
      <c r="M21" s="133" t="s">
        <v>79</v>
      </c>
      <c r="N21" s="97">
        <v>6.6</v>
      </c>
      <c r="O21" s="75"/>
      <c r="P21" s="37"/>
      <c r="R21" s="46">
        <v>18</v>
      </c>
      <c r="S21" s="47" t="e">
        <f t="shared" si="0"/>
        <v>#N/A</v>
      </c>
      <c r="T21" s="47"/>
      <c r="U21" s="52" t="str">
        <f>IF(H21="30 Mins",$N$19,IF(H21="45 Mins",$N$20,IF(H21="60 Mins",$N$21,IF(H21="Alt 1",$N$22,IF(H21="Alt 2",$N$23,IF(H21="Alt 3",$N$24,IF(H21="Alt 4",$N$25,IF(H21="Alt 5",#REF!,IF(H21="Change",V20,"")))))))))</f>
        <v/>
      </c>
      <c r="V21" s="53" t="e">
        <f>IF(COUNT(U$4:U21)=0,NA(),IF(ISNUMBER(U21),U21,V20))</f>
        <v>#N/A</v>
      </c>
      <c r="W21" s="48" t="e">
        <f t="shared" si="1"/>
        <v>#N/A</v>
      </c>
      <c r="X21" s="72" t="str">
        <f>IF(AND(ISNUMBER($S21),COUNT($U$4:$U21)=X$2),$S21,"")</f>
        <v/>
      </c>
      <c r="Y21" s="72" t="str">
        <f>IF(AND(ISNUMBER($S21),COUNT($U$4:$U21)=Y$2),$S21,"")</f>
        <v/>
      </c>
      <c r="Z21" s="72" t="str">
        <f>IF(AND(ISNUMBER($S21),COUNT($U$4:$U21)=Z$2),$S21,"")</f>
        <v/>
      </c>
      <c r="AA21" s="72" t="str">
        <f>IF(AND(ISNUMBER($S21),COUNT($U$4:$U21)=AA$2),$S21,"")</f>
        <v/>
      </c>
      <c r="AB21" s="72" t="str">
        <f>IF(AND(ISNUMBER($S21),COUNT($U$4:$U21)=AB$2),$S21,"")</f>
        <v/>
      </c>
      <c r="AC21" s="72" t="str">
        <f>IF(AND(ISNUMBER($S21),COUNT($U$4:$U21)=AC$2),$S21,"")</f>
        <v/>
      </c>
      <c r="AD21" s="72" t="str">
        <f>IF(AND(ISNUMBER($S21),COUNT($U$4:$U21)=AD$2),$S21,"")</f>
        <v/>
      </c>
      <c r="AE21" s="72" t="str">
        <f>IF(AND(ISNUMBER($S21),COUNT($U$4:$U21)=AE$2),$S21,"")</f>
        <v/>
      </c>
      <c r="AF21" s="72" t="str">
        <f>IF(AND(ISNUMBER($S21),COUNT($U$4:$U21)=AF$2),$S21,"")</f>
        <v/>
      </c>
      <c r="AG21" s="72" t="str">
        <f>IF(AND(ISNUMBER($S21),COUNT($U$4:$U21)=AG$2),$S21,"")</f>
        <v/>
      </c>
      <c r="AH21" s="72" t="str">
        <f>IF(AND(ISNUMBER($S21),COUNT($U$4:$U21)=AH$2),$S21,"")</f>
        <v/>
      </c>
      <c r="AI21" s="72" t="str">
        <f>IF(AND(ISNUMBER($S21),COUNT($U$4:$U21)=AI$2),$S21,"")</f>
        <v/>
      </c>
      <c r="AJ21" s="51" t="e">
        <f>IFERROR(IF(COUNT($U$4:$U21)&lt;&gt;AJ$2,NA(),SLOPE(X$4:X$26,$R$4:$R$26)*($R21-COUNTIF(BH$4:BH21,"Hold"))+INTERCEPT(X$4:X$26,$R$4:$R$26)),NA())</f>
        <v>#N/A</v>
      </c>
      <c r="AK21" s="51" t="e">
        <f>IFERROR(IF(COUNT($U$4:$U21)&lt;&gt;AK$2,NA(),SLOPE(Y$4:Y$26,$R$4:$R$26)*($R21-COUNTIF(BI$4:BI21,"Hold"))+INTERCEPT(Y$4:Y$26,$R$4:$R$26)),NA())</f>
        <v>#N/A</v>
      </c>
      <c r="AL21" s="51" t="e">
        <f>IFERROR(IF(COUNT($U$4:$U21)&lt;&gt;AL$2,NA(),SLOPE(Z$4:Z$26,$R$4:$R$26)*($R21-COUNTIF(BJ$4:BJ21,"Hold"))+INTERCEPT(Z$4:Z$26,$R$4:$R$26)),NA())</f>
        <v>#N/A</v>
      </c>
      <c r="AM21" s="51" t="e">
        <f>IFERROR(IF(COUNT($U$4:$U21)&lt;&gt;AM$2,NA(),SLOPE(AA$4:AA$26,$R$4:$R$26)*($R21-COUNTIF(BK$4:BK21,"Hold"))+INTERCEPT(AA$4:AA$26,$R$4:$R$26)),NA())</f>
        <v>#N/A</v>
      </c>
      <c r="AN21" s="51" t="e">
        <f>IFERROR(IF(COUNT($U$4:$U21)&lt;&gt;AN$2,NA(),SLOPE(AB$4:AB$26,$R$4:$R$26)*($R21-COUNTIF(BL$4:BL21,"Hold"))+INTERCEPT(AB$4:AB$26,$R$4:$R$26)),NA())</f>
        <v>#N/A</v>
      </c>
      <c r="AO21" s="51" t="e">
        <f>IFERROR(IF(COUNT($U$4:$U21)&lt;&gt;AO$2,NA(),SLOPE(AC$4:AC$26,$R$4:$R$26)*($R21-COUNTIF(BM$4:BM21,"Hold"))+INTERCEPT(AC$4:AC$26,$R$4:$R$26)),NA())</f>
        <v>#N/A</v>
      </c>
      <c r="AP21" s="51" t="e">
        <f>IFERROR(IF(COUNT($U$4:$U21)&lt;&gt;AP$2,NA(),SLOPE(AD$4:AD$26,$R$4:$R$26)*($R21-COUNTIF(BN$4:BN21,"Hold"))+INTERCEPT(AD$4:AD$26,$R$4:$R$26)),NA())</f>
        <v>#N/A</v>
      </c>
      <c r="AQ21" s="51" t="e">
        <f>IFERROR(IF(COUNT($U$4:$U21)&lt;&gt;AQ$2,NA(),SLOPE(AE$4:AE$26,$R$4:$R$26)*($R21-COUNTIF(BO$4:BO21,"Hold"))+INTERCEPT(AE$4:AE$26,$R$4:$R$26)),NA())</f>
        <v>#N/A</v>
      </c>
      <c r="AR21" s="51" t="e">
        <f>IFERROR(IF(COUNT($U$4:$U21)&lt;&gt;AR$2,NA(),SLOPE(AF$4:AF$26,$R$4:$R$26)*($R21-COUNTIF(BP$4:BP21,"Hold"))+INTERCEPT(AF$4:AF$26,$R$4:$R$26)),NA())</f>
        <v>#N/A</v>
      </c>
      <c r="AS21" s="51" t="e">
        <f>IFERROR(IF(COUNT($U$4:$U21)&lt;&gt;AS$2,NA(),SLOPE(AG$4:AG$26,$R$4:$R$26)*($R21-COUNTIF(BQ$4:BQ21,"Hold"))+INTERCEPT(AG$4:AG$26,$R$4:$R$26)),NA())</f>
        <v>#N/A</v>
      </c>
      <c r="AT21" s="51" t="e">
        <f>IFERROR(IF(COUNT($U$4:$U21)&lt;&gt;AT$2,NA(),SLOPE(AH$4:AH$26,$R$4:$R$26)*($R21-COUNTIF(BR$4:BR21,"Hold"))+INTERCEPT(AH$4:AH$26,$R$4:$R$26)),NA())</f>
        <v>#N/A</v>
      </c>
      <c r="AU21" s="51" t="e">
        <f>IFERROR(IF(COUNT($U$4:$U21)&lt;&gt;AU$2,NA(),SLOPE(AI$4:AI$26,$R$4:$R$26)*($R21-COUNTIF(BS$4:BS21,"Hold"))+INTERCEPT(AI$4:AI$26,$R$4:$R$26)),NA())</f>
        <v>#N/A</v>
      </c>
      <c r="AV21" s="57" t="e">
        <f>IF(AND(ISNUMBER($U21),COUNT($U$4:$U21)=AV$2),$G21,IF($H21="Hold",AV20,IF(COUNT($U$4:$U21)=AV$2,$V21+AV20,NA())))</f>
        <v>#N/A</v>
      </c>
      <c r="AW21" s="57" t="e">
        <f>IF(AND(ISNUMBER($U21),COUNT($U$4:$U21)=AW$2),$G21,IF($H21="Hold",AW20,IF(COUNT($U$4:$U21)=AW$2,$V21+AW20,NA())))</f>
        <v>#N/A</v>
      </c>
      <c r="AX21" s="57" t="e">
        <f>IF(AND(ISNUMBER($U21),COUNT($U$4:$U21)=AX$2),$G21,IF($H21="Hold",AX20,IF(COUNT($U$4:$U21)=AX$2,$V21+AX20,NA())))</f>
        <v>#N/A</v>
      </c>
      <c r="AY21" s="57" t="e">
        <f>IF(AND(ISNUMBER($U21),COUNT($U$4:$U21)=AY$2),$G21,IF($H21="Hold",AY20,IF(COUNT($U$4:$U21)=AY$2,$V21+AY20,NA())))</f>
        <v>#N/A</v>
      </c>
      <c r="AZ21" s="57" t="e">
        <f>IF(AND(ISNUMBER($U21),COUNT($U$4:$U21)=AZ$2),$G21,IF($H21="Hold",AZ20,IF(COUNT($U$4:$U21)=AZ$2,$V21+AZ20,NA())))</f>
        <v>#N/A</v>
      </c>
      <c r="BA21" s="57" t="e">
        <f>IF(AND(ISNUMBER($U21),COUNT($U$4:$U21)=BA$2),$G21,IF($H21="Hold",BA20,IF(COUNT($U$4:$U21)=BA$2,$V21+BA20,NA())))</f>
        <v>#N/A</v>
      </c>
      <c r="BB21" s="57" t="e">
        <f>IF(AND(ISNUMBER($U21),COUNT($U$4:$U21)=BB$2),$G21,IF($H21="Hold",BB20,IF(COUNT($U$4:$U21)=BB$2,$V21+BB20,NA())))</f>
        <v>#N/A</v>
      </c>
      <c r="BC21" s="57" t="e">
        <f>IF(AND(ISNUMBER($U21),COUNT($U$4:$U21)=BC$2),$G21,IF($H21="Hold",BC20,IF(COUNT($U$4:$U21)=BC$2,$V21+BC20,NA())))</f>
        <v>#N/A</v>
      </c>
      <c r="BD21" s="57" t="e">
        <f>IF(AND(ISNUMBER($U21),COUNT($U$4:$U21)=BD$2),$G21,IF($H21="Hold",BD20,IF(COUNT($U$4:$U21)=BD$2,$V21+BD20,NA())))</f>
        <v>#N/A</v>
      </c>
      <c r="BE21" s="57" t="e">
        <f>IF(AND(ISNUMBER($U21),COUNT($U$4:$U21)=BE$2),$G21,IF($H21="Hold",BE20,IF(COUNT($U$4:$U21)=BE$2,$V21+BE20,NA())))</f>
        <v>#N/A</v>
      </c>
      <c r="BF21" s="57" t="e">
        <f>IF(AND(ISNUMBER($U21),COUNT($U$4:$U21)=BF$2),$G21,IF($H21="Hold",BF20,IF(COUNT($U$4:$U21)=BF$2,$V21+BF20,NA())))</f>
        <v>#N/A</v>
      </c>
      <c r="BG21" s="57" t="e">
        <f>IF(AND(ISNUMBER($U21),COUNT($U$4:$U21)=BG$2),$G21,IF($H21="Hold",BG20,IF(COUNT($U$4:$U21)=BG$2,$V21+BG20,NA())))</f>
        <v>#N/A</v>
      </c>
      <c r="BH21" s="55" t="e">
        <f>IF(AND(COUNT($U$4:$U21)=BH$2,$H21="Hold"),"Hold",NA())</f>
        <v>#N/A</v>
      </c>
      <c r="BI21" s="55" t="e">
        <f>IF(AND(COUNT($U$4:$U21)=BI$2,$H21="Hold"),"Hold",NA())</f>
        <v>#N/A</v>
      </c>
      <c r="BJ21" s="55" t="e">
        <f>IF(AND(COUNT($U$4:$U21)=BJ$2,$H21="Hold"),"Hold",NA())</f>
        <v>#N/A</v>
      </c>
      <c r="BK21" s="55" t="e">
        <f>IF(AND(COUNT($U$4:$U21)=BK$2,$H21="Hold"),"Hold",NA())</f>
        <v>#N/A</v>
      </c>
      <c r="BL21" s="55" t="e">
        <f>IF(AND(COUNT($U$4:$U21)=BL$2,$H21="Hold"),"Hold",NA())</f>
        <v>#N/A</v>
      </c>
      <c r="BM21" s="55" t="e">
        <f>IF(AND(COUNT($U$4:$U21)=BM$2,$H21="Hold"),"Hold",NA())</f>
        <v>#N/A</v>
      </c>
      <c r="BN21" s="55" t="e">
        <f>IF(AND(COUNT($U$4:$U21)=BN$2,$H21="Hold"),"Hold",NA())</f>
        <v>#N/A</v>
      </c>
      <c r="BO21" s="55" t="e">
        <f>IF(AND(COUNT($U$4:$U21)=BO$2,$H21="Hold"),"Hold",NA())</f>
        <v>#N/A</v>
      </c>
      <c r="BP21" s="55" t="e">
        <f>IF(AND(COUNT($U$4:$U21)=BP$2,$H21="Hold"),"Hold",NA())</f>
        <v>#N/A</v>
      </c>
      <c r="BQ21" s="55" t="e">
        <f>IF(AND(COUNT($U$4:$U21)=BQ$2,$H21="Hold"),"Hold",NA())</f>
        <v>#N/A</v>
      </c>
      <c r="BR21" s="55" t="e">
        <f>IF(AND(COUNT($U$4:$U21)=BR$2,$H21="Hold"),"Hold",NA())</f>
        <v>#N/A</v>
      </c>
      <c r="BS21" s="55" t="e">
        <f>IF(AND(COUNT($U$4:$U21)=BS$2,$H21="Hold"),"Hold",NA())</f>
        <v>#N/A</v>
      </c>
    </row>
    <row r="22" spans="1:71" s="96" customFormat="1" ht="18.75" customHeight="1" thickBot="1" x14ac:dyDescent="0.3">
      <c r="B22" s="23"/>
      <c r="C22" s="95"/>
      <c r="D22" s="9">
        <f t="shared" si="2"/>
        <v>36</v>
      </c>
      <c r="E22" s="10">
        <f t="shared" si="3"/>
        <v>42842</v>
      </c>
      <c r="F22" s="5" t="str">
        <f>IFERROR(IF(COUNT(G$4:G22)=0,"",IF(H22="Hold",F21,IF(ISNUMBER(U22),G22,F21+V22))),"")</f>
        <v/>
      </c>
      <c r="G22" s="13"/>
      <c r="H22" s="27"/>
      <c r="I22" s="17"/>
      <c r="J22" s="93"/>
      <c r="K22" s="34"/>
      <c r="L22" s="123" t="s">
        <v>80</v>
      </c>
      <c r="M22" s="128" t="s">
        <v>79</v>
      </c>
      <c r="N22" s="77"/>
      <c r="O22" s="153" t="str">
        <f>IF(AND(COUNTIF($H$4:$H$26,"Alt 1")&gt;0,ISBLANK(N22)),"← RoI* Needed","")</f>
        <v/>
      </c>
      <c r="P22" s="154"/>
      <c r="R22" s="46">
        <v>19</v>
      </c>
      <c r="S22" s="47" t="e">
        <f t="shared" si="0"/>
        <v>#N/A</v>
      </c>
      <c r="T22" s="47"/>
      <c r="U22" s="52" t="str">
        <f>IF(H22="30 Mins",$N$19,IF(H22="45 Mins",$N$20,IF(H22="60 Mins",$N$21,IF(H22="Alt 1",$N$22,IF(H22="Alt 2",$N$23,IF(H22="Alt 3",$N$24,IF(H22="Alt 4",$N$25,IF(H22="Alt 5",#REF!,IF(H22="Change",V21,"")))))))))</f>
        <v/>
      </c>
      <c r="V22" s="53" t="e">
        <f>IF(COUNT(U$4:U22)=0,NA(),IF(ISNUMBER(U22),U22,V21))</f>
        <v>#N/A</v>
      </c>
      <c r="W22" s="48" t="e">
        <f t="shared" si="1"/>
        <v>#N/A</v>
      </c>
      <c r="X22" s="72" t="str">
        <f>IF(AND(ISNUMBER($S22),COUNT($U$4:$U22)=X$2),$S22,"")</f>
        <v/>
      </c>
      <c r="Y22" s="72" t="str">
        <f>IF(AND(ISNUMBER($S22),COUNT($U$4:$U22)=Y$2),$S22,"")</f>
        <v/>
      </c>
      <c r="Z22" s="72" t="str">
        <f>IF(AND(ISNUMBER($S22),COUNT($U$4:$U22)=Z$2),$S22,"")</f>
        <v/>
      </c>
      <c r="AA22" s="72" t="str">
        <f>IF(AND(ISNUMBER($S22),COUNT($U$4:$U22)=AA$2),$S22,"")</f>
        <v/>
      </c>
      <c r="AB22" s="72" t="str">
        <f>IF(AND(ISNUMBER($S22),COUNT($U$4:$U22)=AB$2),$S22,"")</f>
        <v/>
      </c>
      <c r="AC22" s="72" t="str">
        <f>IF(AND(ISNUMBER($S22),COUNT($U$4:$U22)=AC$2),$S22,"")</f>
        <v/>
      </c>
      <c r="AD22" s="72" t="str">
        <f>IF(AND(ISNUMBER($S22),COUNT($U$4:$U22)=AD$2),$S22,"")</f>
        <v/>
      </c>
      <c r="AE22" s="72" t="str">
        <f>IF(AND(ISNUMBER($S22),COUNT($U$4:$U22)=AE$2),$S22,"")</f>
        <v/>
      </c>
      <c r="AF22" s="72" t="str">
        <f>IF(AND(ISNUMBER($S22),COUNT($U$4:$U22)=AF$2),$S22,"")</f>
        <v/>
      </c>
      <c r="AG22" s="72" t="str">
        <f>IF(AND(ISNUMBER($S22),COUNT($U$4:$U22)=AG$2),$S22,"")</f>
        <v/>
      </c>
      <c r="AH22" s="72" t="str">
        <f>IF(AND(ISNUMBER($S22),COUNT($U$4:$U22)=AH$2),$S22,"")</f>
        <v/>
      </c>
      <c r="AI22" s="72" t="str">
        <f>IF(AND(ISNUMBER($S22),COUNT($U$4:$U22)=AI$2),$S22,"")</f>
        <v/>
      </c>
      <c r="AJ22" s="51" t="e">
        <f>IFERROR(IF(COUNT($U$4:$U22)&lt;&gt;AJ$2,NA(),SLOPE(X$4:X$26,$R$4:$R$26)*($R22-COUNTIF(BH$4:BH22,"Hold"))+INTERCEPT(X$4:X$26,$R$4:$R$26)),NA())</f>
        <v>#N/A</v>
      </c>
      <c r="AK22" s="51" t="e">
        <f>IFERROR(IF(COUNT($U$4:$U22)&lt;&gt;AK$2,NA(),SLOPE(Y$4:Y$26,$R$4:$R$26)*($R22-COUNTIF(BI$4:BI22,"Hold"))+INTERCEPT(Y$4:Y$26,$R$4:$R$26)),NA())</f>
        <v>#N/A</v>
      </c>
      <c r="AL22" s="51" t="e">
        <f>IFERROR(IF(COUNT($U$4:$U22)&lt;&gt;AL$2,NA(),SLOPE(Z$4:Z$26,$R$4:$R$26)*($R22-COUNTIF(BJ$4:BJ22,"Hold"))+INTERCEPT(Z$4:Z$26,$R$4:$R$26)),NA())</f>
        <v>#N/A</v>
      </c>
      <c r="AM22" s="51" t="e">
        <f>IFERROR(IF(COUNT($U$4:$U22)&lt;&gt;AM$2,NA(),SLOPE(AA$4:AA$26,$R$4:$R$26)*($R22-COUNTIF(BK$4:BK22,"Hold"))+INTERCEPT(AA$4:AA$26,$R$4:$R$26)),NA())</f>
        <v>#N/A</v>
      </c>
      <c r="AN22" s="51" t="e">
        <f>IFERROR(IF(COUNT($U$4:$U22)&lt;&gt;AN$2,NA(),SLOPE(AB$4:AB$26,$R$4:$R$26)*($R22-COUNTIF(BL$4:BL22,"Hold"))+INTERCEPT(AB$4:AB$26,$R$4:$R$26)),NA())</f>
        <v>#N/A</v>
      </c>
      <c r="AO22" s="51" t="e">
        <f>IFERROR(IF(COUNT($U$4:$U22)&lt;&gt;AO$2,NA(),SLOPE(AC$4:AC$26,$R$4:$R$26)*($R22-COUNTIF(BM$4:BM22,"Hold"))+INTERCEPT(AC$4:AC$26,$R$4:$R$26)),NA())</f>
        <v>#N/A</v>
      </c>
      <c r="AP22" s="51" t="e">
        <f>IFERROR(IF(COUNT($U$4:$U22)&lt;&gt;AP$2,NA(),SLOPE(AD$4:AD$26,$R$4:$R$26)*($R22-COUNTIF(BN$4:BN22,"Hold"))+INTERCEPT(AD$4:AD$26,$R$4:$R$26)),NA())</f>
        <v>#N/A</v>
      </c>
      <c r="AQ22" s="51" t="e">
        <f>IFERROR(IF(COUNT($U$4:$U22)&lt;&gt;AQ$2,NA(),SLOPE(AE$4:AE$26,$R$4:$R$26)*($R22-COUNTIF(BO$4:BO22,"Hold"))+INTERCEPT(AE$4:AE$26,$R$4:$R$26)),NA())</f>
        <v>#N/A</v>
      </c>
      <c r="AR22" s="51" t="e">
        <f>IFERROR(IF(COUNT($U$4:$U22)&lt;&gt;AR$2,NA(),SLOPE(AF$4:AF$26,$R$4:$R$26)*($R22-COUNTIF(BP$4:BP22,"Hold"))+INTERCEPT(AF$4:AF$26,$R$4:$R$26)),NA())</f>
        <v>#N/A</v>
      </c>
      <c r="AS22" s="51" t="e">
        <f>IFERROR(IF(COUNT($U$4:$U22)&lt;&gt;AS$2,NA(),SLOPE(AG$4:AG$26,$R$4:$R$26)*($R22-COUNTIF(BQ$4:BQ22,"Hold"))+INTERCEPT(AG$4:AG$26,$R$4:$R$26)),NA())</f>
        <v>#N/A</v>
      </c>
      <c r="AT22" s="51" t="e">
        <f>IFERROR(IF(COUNT($U$4:$U22)&lt;&gt;AT$2,NA(),SLOPE(AH$4:AH$26,$R$4:$R$26)*($R22-COUNTIF(BR$4:BR22,"Hold"))+INTERCEPT(AH$4:AH$26,$R$4:$R$26)),NA())</f>
        <v>#N/A</v>
      </c>
      <c r="AU22" s="51" t="e">
        <f>IFERROR(IF(COUNT($U$4:$U22)&lt;&gt;AU$2,NA(),SLOPE(AI$4:AI$26,$R$4:$R$26)*($R22-COUNTIF(BS$4:BS22,"Hold"))+INTERCEPT(AI$4:AI$26,$R$4:$R$26)),NA())</f>
        <v>#N/A</v>
      </c>
      <c r="AV22" s="57" t="e">
        <f>IF(AND(ISNUMBER($U22),COUNT($U$4:$U22)=AV$2),$G22,IF($H22="Hold",AV21,IF(COUNT($U$4:$U22)=AV$2,$V22+AV21,NA())))</f>
        <v>#N/A</v>
      </c>
      <c r="AW22" s="57" t="e">
        <f>IF(AND(ISNUMBER($U22),COUNT($U$4:$U22)=AW$2),$G22,IF($H22="Hold",AW21,IF(COUNT($U$4:$U22)=AW$2,$V22+AW21,NA())))</f>
        <v>#N/A</v>
      </c>
      <c r="AX22" s="57" t="e">
        <f>IF(AND(ISNUMBER($U22),COUNT($U$4:$U22)=AX$2),$G22,IF($H22="Hold",AX21,IF(COUNT($U$4:$U22)=AX$2,$V22+AX21,NA())))</f>
        <v>#N/A</v>
      </c>
      <c r="AY22" s="57" t="e">
        <f>IF(AND(ISNUMBER($U22),COUNT($U$4:$U22)=AY$2),$G22,IF($H22="Hold",AY21,IF(COUNT($U$4:$U22)=AY$2,$V22+AY21,NA())))</f>
        <v>#N/A</v>
      </c>
      <c r="AZ22" s="57" t="e">
        <f>IF(AND(ISNUMBER($U22),COUNT($U$4:$U22)=AZ$2),$G22,IF($H22="Hold",AZ21,IF(COUNT($U$4:$U22)=AZ$2,$V22+AZ21,NA())))</f>
        <v>#N/A</v>
      </c>
      <c r="BA22" s="57" t="e">
        <f>IF(AND(ISNUMBER($U22),COUNT($U$4:$U22)=BA$2),$G22,IF($H22="Hold",BA21,IF(COUNT($U$4:$U22)=BA$2,$V22+BA21,NA())))</f>
        <v>#N/A</v>
      </c>
      <c r="BB22" s="57" t="e">
        <f>IF(AND(ISNUMBER($U22),COUNT($U$4:$U22)=BB$2),$G22,IF($H22="Hold",BB21,IF(COUNT($U$4:$U22)=BB$2,$V22+BB21,NA())))</f>
        <v>#N/A</v>
      </c>
      <c r="BC22" s="57" t="e">
        <f>IF(AND(ISNUMBER($U22),COUNT($U$4:$U22)=BC$2),$G22,IF($H22="Hold",BC21,IF(COUNT($U$4:$U22)=BC$2,$V22+BC21,NA())))</f>
        <v>#N/A</v>
      </c>
      <c r="BD22" s="57" t="e">
        <f>IF(AND(ISNUMBER($U22),COUNT($U$4:$U22)=BD$2),$G22,IF($H22="Hold",BD21,IF(COUNT($U$4:$U22)=BD$2,$V22+BD21,NA())))</f>
        <v>#N/A</v>
      </c>
      <c r="BE22" s="57" t="e">
        <f>IF(AND(ISNUMBER($U22),COUNT($U$4:$U22)=BE$2),$G22,IF($H22="Hold",BE21,IF(COUNT($U$4:$U22)=BE$2,$V22+BE21,NA())))</f>
        <v>#N/A</v>
      </c>
      <c r="BF22" s="57" t="e">
        <f>IF(AND(ISNUMBER($U22),COUNT($U$4:$U22)=BF$2),$G22,IF($H22="Hold",BF21,IF(COUNT($U$4:$U22)=BF$2,$V22+BF21,NA())))</f>
        <v>#N/A</v>
      </c>
      <c r="BG22" s="57" t="e">
        <f>IF(AND(ISNUMBER($U22),COUNT($U$4:$U22)=BG$2),$G22,IF($H22="Hold",BG21,IF(COUNT($U$4:$U22)=BG$2,$V22+BG21,NA())))</f>
        <v>#N/A</v>
      </c>
      <c r="BH22" s="55" t="e">
        <f>IF(AND(COUNT($U$4:$U22)=BH$2,$H22="Hold"),"Hold",NA())</f>
        <v>#N/A</v>
      </c>
      <c r="BI22" s="55" t="e">
        <f>IF(AND(COUNT($U$4:$U22)=BI$2,$H22="Hold"),"Hold",NA())</f>
        <v>#N/A</v>
      </c>
      <c r="BJ22" s="55" t="e">
        <f>IF(AND(COUNT($U$4:$U22)=BJ$2,$H22="Hold"),"Hold",NA())</f>
        <v>#N/A</v>
      </c>
      <c r="BK22" s="55" t="e">
        <f>IF(AND(COUNT($U$4:$U22)=BK$2,$H22="Hold"),"Hold",NA())</f>
        <v>#N/A</v>
      </c>
      <c r="BL22" s="55" t="e">
        <f>IF(AND(COUNT($U$4:$U22)=BL$2,$H22="Hold"),"Hold",NA())</f>
        <v>#N/A</v>
      </c>
      <c r="BM22" s="55" t="e">
        <f>IF(AND(COUNT($U$4:$U22)=BM$2,$H22="Hold"),"Hold",NA())</f>
        <v>#N/A</v>
      </c>
      <c r="BN22" s="55" t="e">
        <f>IF(AND(COUNT($U$4:$U22)=BN$2,$H22="Hold"),"Hold",NA())</f>
        <v>#N/A</v>
      </c>
      <c r="BO22" s="55" t="e">
        <f>IF(AND(COUNT($U$4:$U22)=BO$2,$H22="Hold"),"Hold",NA())</f>
        <v>#N/A</v>
      </c>
      <c r="BP22" s="55" t="e">
        <f>IF(AND(COUNT($U$4:$U22)=BP$2,$H22="Hold"),"Hold",NA())</f>
        <v>#N/A</v>
      </c>
      <c r="BQ22" s="55" t="e">
        <f>IF(AND(COUNT($U$4:$U22)=BQ$2,$H22="Hold"),"Hold",NA())</f>
        <v>#N/A</v>
      </c>
      <c r="BR22" s="55" t="e">
        <f>IF(AND(COUNT($U$4:$U22)=BR$2,$H22="Hold"),"Hold",NA())</f>
        <v>#N/A</v>
      </c>
      <c r="BS22" s="55" t="e">
        <f>IF(AND(COUNT($U$4:$U22)=BS$2,$H22="Hold"),"Hold",NA())</f>
        <v>#N/A</v>
      </c>
    </row>
    <row r="23" spans="1:71" s="96" customFormat="1" ht="18.75" customHeight="1" thickTop="1" x14ac:dyDescent="0.25">
      <c r="B23" s="23"/>
      <c r="C23" s="95"/>
      <c r="D23" s="9">
        <f t="shared" si="2"/>
        <v>38</v>
      </c>
      <c r="E23" s="10">
        <f t="shared" si="3"/>
        <v>42856</v>
      </c>
      <c r="F23" s="5" t="str">
        <f>IFERROR(IF(COUNT(G$4:G23)=0,"",IF(H23="Hold",F22,IF(ISNUMBER(U23),G23,F22+V23))),"")</f>
        <v/>
      </c>
      <c r="G23" s="13"/>
      <c r="H23" s="27"/>
      <c r="I23" s="17"/>
      <c r="J23" s="93"/>
      <c r="K23" s="34"/>
      <c r="L23" s="123" t="s">
        <v>81</v>
      </c>
      <c r="M23" s="128" t="s">
        <v>79</v>
      </c>
      <c r="N23" s="78"/>
      <c r="O23" s="153" t="str">
        <f>IF(AND(COUNTIF($H$4:$H$26,"Alt 2")&gt;0,ISBLANK(N23)),"← RoI* Needed","")</f>
        <v/>
      </c>
      <c r="P23" s="154"/>
      <c r="R23" s="46">
        <v>20</v>
      </c>
      <c r="S23" s="47" t="e">
        <f t="shared" si="0"/>
        <v>#N/A</v>
      </c>
      <c r="T23" s="47"/>
      <c r="U23" s="52" t="str">
        <f>IF(H23="30 Mins",$N$19,IF(H23="45 Mins",$N$20,IF(H23="60 Mins",$N$21,IF(H23="Alt 1",$N$22,IF(H23="Alt 2",$N$23,IF(H23="Alt 3",$N$24,IF(H23="Alt 4",$N$25,IF(H23="Alt 5",#REF!,IF(H23="Change",V22,"")))))))))</f>
        <v/>
      </c>
      <c r="V23" s="53" t="e">
        <f>IF(COUNT(U$4:U23)=0,NA(),IF(ISNUMBER(U23),U23,V22))</f>
        <v>#N/A</v>
      </c>
      <c r="W23" s="48" t="e">
        <f t="shared" si="1"/>
        <v>#N/A</v>
      </c>
      <c r="X23" s="72" t="str">
        <f>IF(AND(ISNUMBER($S23),COUNT($U$4:$U23)=X$2),$S23,"")</f>
        <v/>
      </c>
      <c r="Y23" s="72" t="str">
        <f>IF(AND(ISNUMBER($S23),COUNT($U$4:$U23)=Y$2),$S23,"")</f>
        <v/>
      </c>
      <c r="Z23" s="72" t="str">
        <f>IF(AND(ISNUMBER($S23),COUNT($U$4:$U23)=Z$2),$S23,"")</f>
        <v/>
      </c>
      <c r="AA23" s="72" t="str">
        <f>IF(AND(ISNUMBER($S23),COUNT($U$4:$U23)=AA$2),$S23,"")</f>
        <v/>
      </c>
      <c r="AB23" s="72" t="str">
        <f>IF(AND(ISNUMBER($S23),COUNT($U$4:$U23)=AB$2),$S23,"")</f>
        <v/>
      </c>
      <c r="AC23" s="72" t="str">
        <f>IF(AND(ISNUMBER($S23),COUNT($U$4:$U23)=AC$2),$S23,"")</f>
        <v/>
      </c>
      <c r="AD23" s="72" t="str">
        <f>IF(AND(ISNUMBER($S23),COUNT($U$4:$U23)=AD$2),$S23,"")</f>
        <v/>
      </c>
      <c r="AE23" s="72" t="str">
        <f>IF(AND(ISNUMBER($S23),COUNT($U$4:$U23)=AE$2),$S23,"")</f>
        <v/>
      </c>
      <c r="AF23" s="72" t="str">
        <f>IF(AND(ISNUMBER($S23),COUNT($U$4:$U23)=AF$2),$S23,"")</f>
        <v/>
      </c>
      <c r="AG23" s="72" t="str">
        <f>IF(AND(ISNUMBER($S23),COUNT($U$4:$U23)=AG$2),$S23,"")</f>
        <v/>
      </c>
      <c r="AH23" s="72" t="str">
        <f>IF(AND(ISNUMBER($S23),COUNT($U$4:$U23)=AH$2),$S23,"")</f>
        <v/>
      </c>
      <c r="AI23" s="72" t="str">
        <f>IF(AND(ISNUMBER($S23),COUNT($U$4:$U23)=AI$2),$S23,"")</f>
        <v/>
      </c>
      <c r="AJ23" s="51" t="e">
        <f>IFERROR(IF(COUNT($U$4:$U23)&lt;&gt;AJ$2,NA(),SLOPE(X$4:X$26,$R$4:$R$26)*($R23-COUNTIF(BH$4:BH23,"Hold"))+INTERCEPT(X$4:X$26,$R$4:$R$26)),NA())</f>
        <v>#N/A</v>
      </c>
      <c r="AK23" s="51" t="e">
        <f>IFERROR(IF(COUNT($U$4:$U23)&lt;&gt;AK$2,NA(),SLOPE(Y$4:Y$26,$R$4:$R$26)*($R23-COUNTIF(BI$4:BI23,"Hold"))+INTERCEPT(Y$4:Y$26,$R$4:$R$26)),NA())</f>
        <v>#N/A</v>
      </c>
      <c r="AL23" s="51" t="e">
        <f>IFERROR(IF(COUNT($U$4:$U23)&lt;&gt;AL$2,NA(),SLOPE(Z$4:Z$26,$R$4:$R$26)*($R23-COUNTIF(BJ$4:BJ23,"Hold"))+INTERCEPT(Z$4:Z$26,$R$4:$R$26)),NA())</f>
        <v>#N/A</v>
      </c>
      <c r="AM23" s="51" t="e">
        <f>IFERROR(IF(COUNT($U$4:$U23)&lt;&gt;AM$2,NA(),SLOPE(AA$4:AA$26,$R$4:$R$26)*($R23-COUNTIF(BK$4:BK23,"Hold"))+INTERCEPT(AA$4:AA$26,$R$4:$R$26)),NA())</f>
        <v>#N/A</v>
      </c>
      <c r="AN23" s="51" t="e">
        <f>IFERROR(IF(COUNT($U$4:$U23)&lt;&gt;AN$2,NA(),SLOPE(AB$4:AB$26,$R$4:$R$26)*($R23-COUNTIF(BL$4:BL23,"Hold"))+INTERCEPT(AB$4:AB$26,$R$4:$R$26)),NA())</f>
        <v>#N/A</v>
      </c>
      <c r="AO23" s="51" t="e">
        <f>IFERROR(IF(COUNT($U$4:$U23)&lt;&gt;AO$2,NA(),SLOPE(AC$4:AC$26,$R$4:$R$26)*($R23-COUNTIF(BM$4:BM23,"Hold"))+INTERCEPT(AC$4:AC$26,$R$4:$R$26)),NA())</f>
        <v>#N/A</v>
      </c>
      <c r="AP23" s="51" t="e">
        <f>IFERROR(IF(COUNT($U$4:$U23)&lt;&gt;AP$2,NA(),SLOPE(AD$4:AD$26,$R$4:$R$26)*($R23-COUNTIF(BN$4:BN23,"Hold"))+INTERCEPT(AD$4:AD$26,$R$4:$R$26)),NA())</f>
        <v>#N/A</v>
      </c>
      <c r="AQ23" s="51" t="e">
        <f>IFERROR(IF(COUNT($U$4:$U23)&lt;&gt;AQ$2,NA(),SLOPE(AE$4:AE$26,$R$4:$R$26)*($R23-COUNTIF(BO$4:BO23,"Hold"))+INTERCEPT(AE$4:AE$26,$R$4:$R$26)),NA())</f>
        <v>#N/A</v>
      </c>
      <c r="AR23" s="51" t="e">
        <f>IFERROR(IF(COUNT($U$4:$U23)&lt;&gt;AR$2,NA(),SLOPE(AF$4:AF$26,$R$4:$R$26)*($R23-COUNTIF(BP$4:BP23,"Hold"))+INTERCEPT(AF$4:AF$26,$R$4:$R$26)),NA())</f>
        <v>#N/A</v>
      </c>
      <c r="AS23" s="51" t="e">
        <f>IFERROR(IF(COUNT($U$4:$U23)&lt;&gt;AS$2,NA(),SLOPE(AG$4:AG$26,$R$4:$R$26)*($R23-COUNTIF(BQ$4:BQ23,"Hold"))+INTERCEPT(AG$4:AG$26,$R$4:$R$26)),NA())</f>
        <v>#N/A</v>
      </c>
      <c r="AT23" s="51" t="e">
        <f>IFERROR(IF(COUNT($U$4:$U23)&lt;&gt;AT$2,NA(),SLOPE(AH$4:AH$26,$R$4:$R$26)*($R23-COUNTIF(BR$4:BR23,"Hold"))+INTERCEPT(AH$4:AH$26,$R$4:$R$26)),NA())</f>
        <v>#N/A</v>
      </c>
      <c r="AU23" s="51" t="e">
        <f>IFERROR(IF(COUNT($U$4:$U23)&lt;&gt;AU$2,NA(),SLOPE(AI$4:AI$26,$R$4:$R$26)*($R23-COUNTIF(BS$4:BS23,"Hold"))+INTERCEPT(AI$4:AI$26,$R$4:$R$26)),NA())</f>
        <v>#N/A</v>
      </c>
      <c r="AV23" s="57" t="e">
        <f>IF(AND(ISNUMBER($U23),COUNT($U$4:$U23)=AV$2),$G23,IF($H23="Hold",AV22,IF(COUNT($U$4:$U23)=AV$2,$V23+AV22,NA())))</f>
        <v>#N/A</v>
      </c>
      <c r="AW23" s="57" t="e">
        <f>IF(AND(ISNUMBER($U23),COUNT($U$4:$U23)=AW$2),$G23,IF($H23="Hold",AW22,IF(COUNT($U$4:$U23)=AW$2,$V23+AW22,NA())))</f>
        <v>#N/A</v>
      </c>
      <c r="AX23" s="57" t="e">
        <f>IF(AND(ISNUMBER($U23),COUNT($U$4:$U23)=AX$2),$G23,IF($H23="Hold",AX22,IF(COUNT($U$4:$U23)=AX$2,$V23+AX22,NA())))</f>
        <v>#N/A</v>
      </c>
      <c r="AY23" s="57" t="e">
        <f>IF(AND(ISNUMBER($U23),COUNT($U$4:$U23)=AY$2),$G23,IF($H23="Hold",AY22,IF(COUNT($U$4:$U23)=AY$2,$V23+AY22,NA())))</f>
        <v>#N/A</v>
      </c>
      <c r="AZ23" s="57" t="e">
        <f>IF(AND(ISNUMBER($U23),COUNT($U$4:$U23)=AZ$2),$G23,IF($H23="Hold",AZ22,IF(COUNT($U$4:$U23)=AZ$2,$V23+AZ22,NA())))</f>
        <v>#N/A</v>
      </c>
      <c r="BA23" s="57" t="e">
        <f>IF(AND(ISNUMBER($U23),COUNT($U$4:$U23)=BA$2),$G23,IF($H23="Hold",BA22,IF(COUNT($U$4:$U23)=BA$2,$V23+BA22,NA())))</f>
        <v>#N/A</v>
      </c>
      <c r="BB23" s="57" t="e">
        <f>IF(AND(ISNUMBER($U23),COUNT($U$4:$U23)=BB$2),$G23,IF($H23="Hold",BB22,IF(COUNT($U$4:$U23)=BB$2,$V23+BB22,NA())))</f>
        <v>#N/A</v>
      </c>
      <c r="BC23" s="57" t="e">
        <f>IF(AND(ISNUMBER($U23),COUNT($U$4:$U23)=BC$2),$G23,IF($H23="Hold",BC22,IF(COUNT($U$4:$U23)=BC$2,$V23+BC22,NA())))</f>
        <v>#N/A</v>
      </c>
      <c r="BD23" s="57" t="e">
        <f>IF(AND(ISNUMBER($U23),COUNT($U$4:$U23)=BD$2),$G23,IF($H23="Hold",BD22,IF(COUNT($U$4:$U23)=BD$2,$V23+BD22,NA())))</f>
        <v>#N/A</v>
      </c>
      <c r="BE23" s="57" t="e">
        <f>IF(AND(ISNUMBER($U23),COUNT($U$4:$U23)=BE$2),$G23,IF($H23="Hold",BE22,IF(COUNT($U$4:$U23)=BE$2,$V23+BE22,NA())))</f>
        <v>#N/A</v>
      </c>
      <c r="BF23" s="57" t="e">
        <f>IF(AND(ISNUMBER($U23),COUNT($U$4:$U23)=BF$2),$G23,IF($H23="Hold",BF22,IF(COUNT($U$4:$U23)=BF$2,$V23+BF22,NA())))</f>
        <v>#N/A</v>
      </c>
      <c r="BG23" s="57" t="e">
        <f>IF(AND(ISNUMBER($U23),COUNT($U$4:$U23)=BG$2),$G23,IF($H23="Hold",BG22,IF(COUNT($U$4:$U23)=BG$2,$V23+BG22,NA())))</f>
        <v>#N/A</v>
      </c>
      <c r="BH23" s="55" t="e">
        <f>IF(AND(COUNT($U$4:$U23)=BH$2,$H23="Hold"),"Hold",NA())</f>
        <v>#N/A</v>
      </c>
      <c r="BI23" s="55" t="e">
        <f>IF(AND(COUNT($U$4:$U23)=BI$2,$H23="Hold"),"Hold",NA())</f>
        <v>#N/A</v>
      </c>
      <c r="BJ23" s="55" t="e">
        <f>IF(AND(COUNT($U$4:$U23)=BJ$2,$H23="Hold"),"Hold",NA())</f>
        <v>#N/A</v>
      </c>
      <c r="BK23" s="55" t="e">
        <f>IF(AND(COUNT($U$4:$U23)=BK$2,$H23="Hold"),"Hold",NA())</f>
        <v>#N/A</v>
      </c>
      <c r="BL23" s="55" t="e">
        <f>IF(AND(COUNT($U$4:$U23)=BL$2,$H23="Hold"),"Hold",NA())</f>
        <v>#N/A</v>
      </c>
      <c r="BM23" s="55" t="e">
        <f>IF(AND(COUNT($U$4:$U23)=BM$2,$H23="Hold"),"Hold",NA())</f>
        <v>#N/A</v>
      </c>
      <c r="BN23" s="55" t="e">
        <f>IF(AND(COUNT($U$4:$U23)=BN$2,$H23="Hold"),"Hold",NA())</f>
        <v>#N/A</v>
      </c>
      <c r="BO23" s="55" t="e">
        <f>IF(AND(COUNT($U$4:$U23)=BO$2,$H23="Hold"),"Hold",NA())</f>
        <v>#N/A</v>
      </c>
      <c r="BP23" s="55" t="e">
        <f>IF(AND(COUNT($U$4:$U23)=BP$2,$H23="Hold"),"Hold",NA())</f>
        <v>#N/A</v>
      </c>
      <c r="BQ23" s="55" t="e">
        <f>IF(AND(COUNT($U$4:$U23)=BQ$2,$H23="Hold"),"Hold",NA())</f>
        <v>#N/A</v>
      </c>
      <c r="BR23" s="55" t="e">
        <f>IF(AND(COUNT($U$4:$U23)=BR$2,$H23="Hold"),"Hold",NA())</f>
        <v>#N/A</v>
      </c>
      <c r="BS23" s="55" t="e">
        <f>IF(AND(COUNT($U$4:$U23)=BS$2,$H23="Hold"),"Hold",NA())</f>
        <v>#N/A</v>
      </c>
    </row>
    <row r="24" spans="1:71" s="96" customFormat="1" ht="18.75" customHeight="1" x14ac:dyDescent="0.25">
      <c r="B24" s="23"/>
      <c r="C24" s="95"/>
      <c r="D24" s="9">
        <f t="shared" si="2"/>
        <v>40</v>
      </c>
      <c r="E24" s="10">
        <f t="shared" si="3"/>
        <v>42870</v>
      </c>
      <c r="F24" s="5" t="str">
        <f>IFERROR(IF(COUNT(G$4:G24)=0,"",IF(H24="Hold",F23,IF(ISNUMBER(U24),G24,F23+V24))),"")</f>
        <v/>
      </c>
      <c r="G24" s="13"/>
      <c r="H24" s="27"/>
      <c r="I24" s="17"/>
      <c r="J24" s="93"/>
      <c r="K24" s="34"/>
      <c r="L24" s="151" t="s">
        <v>86</v>
      </c>
      <c r="M24" s="151"/>
      <c r="N24" s="151"/>
      <c r="O24" s="151"/>
      <c r="P24" s="37"/>
      <c r="R24" s="46">
        <v>21</v>
      </c>
      <c r="S24" s="47" t="e">
        <f t="shared" si="0"/>
        <v>#N/A</v>
      </c>
      <c r="T24" s="47"/>
      <c r="U24" s="52" t="str">
        <f>IF(H24="30 Mins",$N$19,IF(H24="45 Mins",$N$20,IF(H24="60 Mins",$N$21,IF(H24="Alt 1",$N$22,IF(H24="Alt 2",$N$23,IF(H24="Alt 3",$N$24,IF(H24="Alt 4",$N$25,IF(H24="Alt 5",#REF!,IF(H24="Change",V23,"")))))))))</f>
        <v/>
      </c>
      <c r="V24" s="53" t="e">
        <f>IF(COUNT(U$4:U24)=0,NA(),IF(ISNUMBER(U24),U24,V23))</f>
        <v>#N/A</v>
      </c>
      <c r="W24" s="48" t="e">
        <f t="shared" si="1"/>
        <v>#N/A</v>
      </c>
      <c r="X24" s="72" t="str">
        <f>IF(AND(ISNUMBER($S24),COUNT($U$4:$U24)=X$2),$S24,"")</f>
        <v/>
      </c>
      <c r="Y24" s="72" t="str">
        <f>IF(AND(ISNUMBER($S24),COUNT($U$4:$U24)=Y$2),$S24,"")</f>
        <v/>
      </c>
      <c r="Z24" s="72" t="str">
        <f>IF(AND(ISNUMBER($S24),COUNT($U$4:$U24)=Z$2),$S24,"")</f>
        <v/>
      </c>
      <c r="AA24" s="72" t="str">
        <f>IF(AND(ISNUMBER($S24),COUNT($U$4:$U24)=AA$2),$S24,"")</f>
        <v/>
      </c>
      <c r="AB24" s="72" t="str">
        <f>IF(AND(ISNUMBER($S24),COUNT($U$4:$U24)=AB$2),$S24,"")</f>
        <v/>
      </c>
      <c r="AC24" s="72" t="str">
        <f>IF(AND(ISNUMBER($S24),COUNT($U$4:$U24)=AC$2),$S24,"")</f>
        <v/>
      </c>
      <c r="AD24" s="72" t="str">
        <f>IF(AND(ISNUMBER($S24),COUNT($U$4:$U24)=AD$2),$S24,"")</f>
        <v/>
      </c>
      <c r="AE24" s="72" t="str">
        <f>IF(AND(ISNUMBER($S24),COUNT($U$4:$U24)=AE$2),$S24,"")</f>
        <v/>
      </c>
      <c r="AF24" s="72" t="str">
        <f>IF(AND(ISNUMBER($S24),COUNT($U$4:$U24)=AF$2),$S24,"")</f>
        <v/>
      </c>
      <c r="AG24" s="72" t="str">
        <f>IF(AND(ISNUMBER($S24),COUNT($U$4:$U24)=AG$2),$S24,"")</f>
        <v/>
      </c>
      <c r="AH24" s="72" t="str">
        <f>IF(AND(ISNUMBER($S24),COUNT($U$4:$U24)=AH$2),$S24,"")</f>
        <v/>
      </c>
      <c r="AI24" s="72" t="str">
        <f>IF(AND(ISNUMBER($S24),COUNT($U$4:$U24)=AI$2),$S24,"")</f>
        <v/>
      </c>
      <c r="AJ24" s="51" t="e">
        <f>IFERROR(IF(COUNT($U$4:$U24)&lt;&gt;AJ$2,NA(),SLOPE(X$4:X$26,$R$4:$R$26)*($R24-COUNTIF(BH$4:BH24,"Hold"))+INTERCEPT(X$4:X$26,$R$4:$R$26)),NA())</f>
        <v>#N/A</v>
      </c>
      <c r="AK24" s="51" t="e">
        <f>IFERROR(IF(COUNT($U$4:$U24)&lt;&gt;AK$2,NA(),SLOPE(Y$4:Y$26,$R$4:$R$26)*($R24-COUNTIF(BI$4:BI24,"Hold"))+INTERCEPT(Y$4:Y$26,$R$4:$R$26)),NA())</f>
        <v>#N/A</v>
      </c>
      <c r="AL24" s="51" t="e">
        <f>IFERROR(IF(COUNT($U$4:$U24)&lt;&gt;AL$2,NA(),SLOPE(Z$4:Z$26,$R$4:$R$26)*($R24-COUNTIF(BJ$4:BJ24,"Hold"))+INTERCEPT(Z$4:Z$26,$R$4:$R$26)),NA())</f>
        <v>#N/A</v>
      </c>
      <c r="AM24" s="51" t="e">
        <f>IFERROR(IF(COUNT($U$4:$U24)&lt;&gt;AM$2,NA(),SLOPE(AA$4:AA$26,$R$4:$R$26)*($R24-COUNTIF(BK$4:BK24,"Hold"))+INTERCEPT(AA$4:AA$26,$R$4:$R$26)),NA())</f>
        <v>#N/A</v>
      </c>
      <c r="AN24" s="51" t="e">
        <f>IFERROR(IF(COUNT($U$4:$U24)&lt;&gt;AN$2,NA(),SLOPE(AB$4:AB$26,$R$4:$R$26)*($R24-COUNTIF(BL$4:BL24,"Hold"))+INTERCEPT(AB$4:AB$26,$R$4:$R$26)),NA())</f>
        <v>#N/A</v>
      </c>
      <c r="AO24" s="51" t="e">
        <f>IFERROR(IF(COUNT($U$4:$U24)&lt;&gt;AO$2,NA(),SLOPE(AC$4:AC$26,$R$4:$R$26)*($R24-COUNTIF(BM$4:BM24,"Hold"))+INTERCEPT(AC$4:AC$26,$R$4:$R$26)),NA())</f>
        <v>#N/A</v>
      </c>
      <c r="AP24" s="51" t="e">
        <f>IFERROR(IF(COUNT($U$4:$U24)&lt;&gt;AP$2,NA(),SLOPE(AD$4:AD$26,$R$4:$R$26)*($R24-COUNTIF(BN$4:BN24,"Hold"))+INTERCEPT(AD$4:AD$26,$R$4:$R$26)),NA())</f>
        <v>#N/A</v>
      </c>
      <c r="AQ24" s="51" t="e">
        <f>IFERROR(IF(COUNT($U$4:$U24)&lt;&gt;AQ$2,NA(),SLOPE(AE$4:AE$26,$R$4:$R$26)*($R24-COUNTIF(BO$4:BO24,"Hold"))+INTERCEPT(AE$4:AE$26,$R$4:$R$26)),NA())</f>
        <v>#N/A</v>
      </c>
      <c r="AR24" s="51" t="e">
        <f>IFERROR(IF(COUNT($U$4:$U24)&lt;&gt;AR$2,NA(),SLOPE(AF$4:AF$26,$R$4:$R$26)*($R24-COUNTIF(BP$4:BP24,"Hold"))+INTERCEPT(AF$4:AF$26,$R$4:$R$26)),NA())</f>
        <v>#N/A</v>
      </c>
      <c r="AS24" s="51" t="e">
        <f>IFERROR(IF(COUNT($U$4:$U24)&lt;&gt;AS$2,NA(),SLOPE(AG$4:AG$26,$R$4:$R$26)*($R24-COUNTIF(BQ$4:BQ24,"Hold"))+INTERCEPT(AG$4:AG$26,$R$4:$R$26)),NA())</f>
        <v>#N/A</v>
      </c>
      <c r="AT24" s="51" t="e">
        <f>IFERROR(IF(COUNT($U$4:$U24)&lt;&gt;AT$2,NA(),SLOPE(AH$4:AH$26,$R$4:$R$26)*($R24-COUNTIF(BR$4:BR24,"Hold"))+INTERCEPT(AH$4:AH$26,$R$4:$R$26)),NA())</f>
        <v>#N/A</v>
      </c>
      <c r="AU24" s="51" t="e">
        <f>IFERROR(IF(COUNT($U$4:$U24)&lt;&gt;AU$2,NA(),SLOPE(AI$4:AI$26,$R$4:$R$26)*($R24-COUNTIF(BS$4:BS24,"Hold"))+INTERCEPT(AI$4:AI$26,$R$4:$R$26)),NA())</f>
        <v>#N/A</v>
      </c>
      <c r="AV24" s="57" t="e">
        <f>IF(AND(ISNUMBER($U24),COUNT($U$4:$U24)=AV$2),$G24,IF($H24="Hold",AV23,IF(COUNT($U$4:$U24)=AV$2,$V24+AV23,NA())))</f>
        <v>#N/A</v>
      </c>
      <c r="AW24" s="57" t="e">
        <f>IF(AND(ISNUMBER($U24),COUNT($U$4:$U24)=AW$2),$G24,IF($H24="Hold",AW23,IF(COUNT($U$4:$U24)=AW$2,$V24+AW23,NA())))</f>
        <v>#N/A</v>
      </c>
      <c r="AX24" s="57" t="e">
        <f>IF(AND(ISNUMBER($U24),COUNT($U$4:$U24)=AX$2),$G24,IF($H24="Hold",AX23,IF(COUNT($U$4:$U24)=AX$2,$V24+AX23,NA())))</f>
        <v>#N/A</v>
      </c>
      <c r="AY24" s="57" t="e">
        <f>IF(AND(ISNUMBER($U24),COUNT($U$4:$U24)=AY$2),$G24,IF($H24="Hold",AY23,IF(COUNT($U$4:$U24)=AY$2,$V24+AY23,NA())))</f>
        <v>#N/A</v>
      </c>
      <c r="AZ24" s="57" t="e">
        <f>IF(AND(ISNUMBER($U24),COUNT($U$4:$U24)=AZ$2),$G24,IF($H24="Hold",AZ23,IF(COUNT($U$4:$U24)=AZ$2,$V24+AZ23,NA())))</f>
        <v>#N/A</v>
      </c>
      <c r="BA24" s="57" t="e">
        <f>IF(AND(ISNUMBER($U24),COUNT($U$4:$U24)=BA$2),$G24,IF($H24="Hold",BA23,IF(COUNT($U$4:$U24)=BA$2,$V24+BA23,NA())))</f>
        <v>#N/A</v>
      </c>
      <c r="BB24" s="57" t="e">
        <f>IF(AND(ISNUMBER($U24),COUNT($U$4:$U24)=BB$2),$G24,IF($H24="Hold",BB23,IF(COUNT($U$4:$U24)=BB$2,$V24+BB23,NA())))</f>
        <v>#N/A</v>
      </c>
      <c r="BC24" s="57" t="e">
        <f>IF(AND(ISNUMBER($U24),COUNT($U$4:$U24)=BC$2),$G24,IF($H24="Hold",BC23,IF(COUNT($U$4:$U24)=BC$2,$V24+BC23,NA())))</f>
        <v>#N/A</v>
      </c>
      <c r="BD24" s="57" t="e">
        <f>IF(AND(ISNUMBER($U24),COUNT($U$4:$U24)=BD$2),$G24,IF($H24="Hold",BD23,IF(COUNT($U$4:$U24)=BD$2,$V24+BD23,NA())))</f>
        <v>#N/A</v>
      </c>
      <c r="BE24" s="57" t="e">
        <f>IF(AND(ISNUMBER($U24),COUNT($U$4:$U24)=BE$2),$G24,IF($H24="Hold",BE23,IF(COUNT($U$4:$U24)=BE$2,$V24+BE23,NA())))</f>
        <v>#N/A</v>
      </c>
      <c r="BF24" s="57" t="e">
        <f>IF(AND(ISNUMBER($U24),COUNT($U$4:$U24)=BF$2),$G24,IF($H24="Hold",BF23,IF(COUNT($U$4:$U24)=BF$2,$V24+BF23,NA())))</f>
        <v>#N/A</v>
      </c>
      <c r="BG24" s="57" t="e">
        <f>IF(AND(ISNUMBER($U24),COUNT($U$4:$U24)=BG$2),$G24,IF($H24="Hold",BG23,IF(COUNT($U$4:$U24)=BG$2,$V24+BG23,NA())))</f>
        <v>#N/A</v>
      </c>
      <c r="BH24" s="55" t="e">
        <f>IF(AND(COUNT($U$4:$U24)=BH$2,$H24="Hold"),"Hold",NA())</f>
        <v>#N/A</v>
      </c>
      <c r="BI24" s="55" t="e">
        <f>IF(AND(COUNT($U$4:$U24)=BI$2,$H24="Hold"),"Hold",NA())</f>
        <v>#N/A</v>
      </c>
      <c r="BJ24" s="55" t="e">
        <f>IF(AND(COUNT($U$4:$U24)=BJ$2,$H24="Hold"),"Hold",NA())</f>
        <v>#N/A</v>
      </c>
      <c r="BK24" s="55" t="e">
        <f>IF(AND(COUNT($U$4:$U24)=BK$2,$H24="Hold"),"Hold",NA())</f>
        <v>#N/A</v>
      </c>
      <c r="BL24" s="55" t="e">
        <f>IF(AND(COUNT($U$4:$U24)=BL$2,$H24="Hold"),"Hold",NA())</f>
        <v>#N/A</v>
      </c>
      <c r="BM24" s="55" t="e">
        <f>IF(AND(COUNT($U$4:$U24)=BM$2,$H24="Hold"),"Hold",NA())</f>
        <v>#N/A</v>
      </c>
      <c r="BN24" s="55" t="e">
        <f>IF(AND(COUNT($U$4:$U24)=BN$2,$H24="Hold"),"Hold",NA())</f>
        <v>#N/A</v>
      </c>
      <c r="BO24" s="55" t="e">
        <f>IF(AND(COUNT($U$4:$U24)=BO$2,$H24="Hold"),"Hold",NA())</f>
        <v>#N/A</v>
      </c>
      <c r="BP24" s="55" t="e">
        <f>IF(AND(COUNT($U$4:$U24)=BP$2,$H24="Hold"),"Hold",NA())</f>
        <v>#N/A</v>
      </c>
      <c r="BQ24" s="55" t="e">
        <f>IF(AND(COUNT($U$4:$U24)=BQ$2,$H24="Hold"),"Hold",NA())</f>
        <v>#N/A</v>
      </c>
      <c r="BR24" s="55" t="e">
        <f>IF(AND(COUNT($U$4:$U24)=BR$2,$H24="Hold"),"Hold",NA())</f>
        <v>#N/A</v>
      </c>
      <c r="BS24" s="55" t="e">
        <f>IF(AND(COUNT($U$4:$U24)=BS$2,$H24="Hold"),"Hold",NA())</f>
        <v>#N/A</v>
      </c>
    </row>
    <row r="25" spans="1:71" s="96" customFormat="1" ht="18.75" customHeight="1" x14ac:dyDescent="0.25">
      <c r="B25" s="23"/>
      <c r="C25" s="95"/>
      <c r="D25" s="9">
        <f t="shared" si="2"/>
        <v>42</v>
      </c>
      <c r="E25" s="10">
        <f t="shared" si="3"/>
        <v>42884</v>
      </c>
      <c r="F25" s="5" t="str">
        <f>IFERROR(IF(COUNT(G$4:G25)=0,"",IF(H25="Hold",F24,IF(ISNUMBER(U25),G25,F24+V25))),"")</f>
        <v/>
      </c>
      <c r="G25" s="13"/>
      <c r="H25" s="27"/>
      <c r="I25" s="17"/>
      <c r="J25" s="93"/>
      <c r="K25" s="34"/>
      <c r="L25" s="151"/>
      <c r="M25" s="151"/>
      <c r="N25" s="151"/>
      <c r="O25" s="151"/>
      <c r="P25" s="37"/>
      <c r="R25" s="46">
        <v>22</v>
      </c>
      <c r="S25" s="47" t="e">
        <f t="shared" si="0"/>
        <v>#N/A</v>
      </c>
      <c r="T25" s="47"/>
      <c r="U25" s="52" t="str">
        <f>IF(H25="30 Mins",$N$19,IF(H25="45 Mins",$N$20,IF(H25="60 Mins",$N$21,IF(H25="Alt 1",$N$22,IF(H25="Alt 2",$N$23,IF(H25="Alt 3",$N$24,IF(H25="Alt 4",$N$25,IF(H25="Alt 5",#REF!,IF(H25="Change",V24,"")))))))))</f>
        <v/>
      </c>
      <c r="V25" s="53" t="e">
        <f>IF(COUNT(U$4:U25)=0,NA(),IF(ISNUMBER(U25),U25,V24))</f>
        <v>#N/A</v>
      </c>
      <c r="W25" s="48" t="e">
        <f t="shared" si="1"/>
        <v>#N/A</v>
      </c>
      <c r="X25" s="72" t="str">
        <f>IF(AND(ISNUMBER($S25),COUNT($U$4:$U25)=X$2),$S25,"")</f>
        <v/>
      </c>
      <c r="Y25" s="72" t="str">
        <f>IF(AND(ISNUMBER($S25),COUNT($U$4:$U25)=Y$2),$S25,"")</f>
        <v/>
      </c>
      <c r="Z25" s="72" t="str">
        <f>IF(AND(ISNUMBER($S25),COUNT($U$4:$U25)=Z$2),$S25,"")</f>
        <v/>
      </c>
      <c r="AA25" s="72" t="str">
        <f>IF(AND(ISNUMBER($S25),COUNT($U$4:$U25)=AA$2),$S25,"")</f>
        <v/>
      </c>
      <c r="AB25" s="72" t="str">
        <f>IF(AND(ISNUMBER($S25),COUNT($U$4:$U25)=AB$2),$S25,"")</f>
        <v/>
      </c>
      <c r="AC25" s="72" t="str">
        <f>IF(AND(ISNUMBER($S25),COUNT($U$4:$U25)=AC$2),$S25,"")</f>
        <v/>
      </c>
      <c r="AD25" s="72" t="str">
        <f>IF(AND(ISNUMBER($S25),COUNT($U$4:$U25)=AD$2),$S25,"")</f>
        <v/>
      </c>
      <c r="AE25" s="72" t="str">
        <f>IF(AND(ISNUMBER($S25),COUNT($U$4:$U25)=AE$2),$S25,"")</f>
        <v/>
      </c>
      <c r="AF25" s="72" t="str">
        <f>IF(AND(ISNUMBER($S25),COUNT($U$4:$U25)=AF$2),$S25,"")</f>
        <v/>
      </c>
      <c r="AG25" s="72" t="str">
        <f>IF(AND(ISNUMBER($S25),COUNT($U$4:$U25)=AG$2),$S25,"")</f>
        <v/>
      </c>
      <c r="AH25" s="72" t="str">
        <f>IF(AND(ISNUMBER($S25),COUNT($U$4:$U25)=AH$2),$S25,"")</f>
        <v/>
      </c>
      <c r="AI25" s="72" t="str">
        <f>IF(AND(ISNUMBER($S25),COUNT($U$4:$U25)=AI$2),$S25,"")</f>
        <v/>
      </c>
      <c r="AJ25" s="51" t="e">
        <f>IFERROR(IF(COUNT($U$4:$U25)&lt;&gt;AJ$2,NA(),SLOPE(X$4:X$26,$R$4:$R$26)*($R25-COUNTIF(BH$4:BH25,"Hold"))+INTERCEPT(X$4:X$26,$R$4:$R$26)),NA())</f>
        <v>#N/A</v>
      </c>
      <c r="AK25" s="51" t="e">
        <f>IFERROR(IF(COUNT($U$4:$U25)&lt;&gt;AK$2,NA(),SLOPE(Y$4:Y$26,$R$4:$R$26)*($R25-COUNTIF(BI$4:BI25,"Hold"))+INTERCEPT(Y$4:Y$26,$R$4:$R$26)),NA())</f>
        <v>#N/A</v>
      </c>
      <c r="AL25" s="51" t="e">
        <f>IFERROR(IF(COUNT($U$4:$U25)&lt;&gt;AL$2,NA(),SLOPE(Z$4:Z$26,$R$4:$R$26)*($R25-COUNTIF(BJ$4:BJ25,"Hold"))+INTERCEPT(Z$4:Z$26,$R$4:$R$26)),NA())</f>
        <v>#N/A</v>
      </c>
      <c r="AM25" s="51" t="e">
        <f>IFERROR(IF(COUNT($U$4:$U25)&lt;&gt;AM$2,NA(),SLOPE(AA$4:AA$26,$R$4:$R$26)*($R25-COUNTIF(BK$4:BK25,"Hold"))+INTERCEPT(AA$4:AA$26,$R$4:$R$26)),NA())</f>
        <v>#N/A</v>
      </c>
      <c r="AN25" s="51" t="e">
        <f>IFERROR(IF(COUNT($U$4:$U25)&lt;&gt;AN$2,NA(),SLOPE(AB$4:AB$26,$R$4:$R$26)*($R25-COUNTIF(BL$4:BL25,"Hold"))+INTERCEPT(AB$4:AB$26,$R$4:$R$26)),NA())</f>
        <v>#N/A</v>
      </c>
      <c r="AO25" s="51" t="e">
        <f>IFERROR(IF(COUNT($U$4:$U25)&lt;&gt;AO$2,NA(),SLOPE(AC$4:AC$26,$R$4:$R$26)*($R25-COUNTIF(BM$4:BM25,"Hold"))+INTERCEPT(AC$4:AC$26,$R$4:$R$26)),NA())</f>
        <v>#N/A</v>
      </c>
      <c r="AP25" s="51" t="e">
        <f>IFERROR(IF(COUNT($U$4:$U25)&lt;&gt;AP$2,NA(),SLOPE(AD$4:AD$26,$R$4:$R$26)*($R25-COUNTIF(BN$4:BN25,"Hold"))+INTERCEPT(AD$4:AD$26,$R$4:$R$26)),NA())</f>
        <v>#N/A</v>
      </c>
      <c r="AQ25" s="51" t="e">
        <f>IFERROR(IF(COUNT($U$4:$U25)&lt;&gt;AQ$2,NA(),SLOPE(AE$4:AE$26,$R$4:$R$26)*($R25-COUNTIF(BO$4:BO25,"Hold"))+INTERCEPT(AE$4:AE$26,$R$4:$R$26)),NA())</f>
        <v>#N/A</v>
      </c>
      <c r="AR25" s="51" t="e">
        <f>IFERROR(IF(COUNT($U$4:$U25)&lt;&gt;AR$2,NA(),SLOPE(AF$4:AF$26,$R$4:$R$26)*($R25-COUNTIF(BP$4:BP25,"Hold"))+INTERCEPT(AF$4:AF$26,$R$4:$R$26)),NA())</f>
        <v>#N/A</v>
      </c>
      <c r="AS25" s="51" t="e">
        <f>IFERROR(IF(COUNT($U$4:$U25)&lt;&gt;AS$2,NA(),SLOPE(AG$4:AG$26,$R$4:$R$26)*($R25-COUNTIF(BQ$4:BQ25,"Hold"))+INTERCEPT(AG$4:AG$26,$R$4:$R$26)),NA())</f>
        <v>#N/A</v>
      </c>
      <c r="AT25" s="51" t="e">
        <f>IFERROR(IF(COUNT($U$4:$U25)&lt;&gt;AT$2,NA(),SLOPE(AH$4:AH$26,$R$4:$R$26)*($R25-COUNTIF(BR$4:BR25,"Hold"))+INTERCEPT(AH$4:AH$26,$R$4:$R$26)),NA())</f>
        <v>#N/A</v>
      </c>
      <c r="AU25" s="51" t="e">
        <f>IFERROR(IF(COUNT($U$4:$U25)&lt;&gt;AU$2,NA(),SLOPE(AI$4:AI$26,$R$4:$R$26)*($R25-COUNTIF(BS$4:BS25,"Hold"))+INTERCEPT(AI$4:AI$26,$R$4:$R$26)),NA())</f>
        <v>#N/A</v>
      </c>
      <c r="AV25" s="57" t="e">
        <f>IF(AND(ISNUMBER($U25),COUNT($U$4:$U25)=AV$2),$G25,IF($H25="Hold",AV24,IF(COUNT($U$4:$U25)=AV$2,$V25+AV24,NA())))</f>
        <v>#N/A</v>
      </c>
      <c r="AW25" s="57" t="e">
        <f>IF(AND(ISNUMBER($U25),COUNT($U$4:$U25)=AW$2),$G25,IF($H25="Hold",AW24,IF(COUNT($U$4:$U25)=AW$2,$V25+AW24,NA())))</f>
        <v>#N/A</v>
      </c>
      <c r="AX25" s="57" t="e">
        <f>IF(AND(ISNUMBER($U25),COUNT($U$4:$U25)=AX$2),$G25,IF($H25="Hold",AX24,IF(COUNT($U$4:$U25)=AX$2,$V25+AX24,NA())))</f>
        <v>#N/A</v>
      </c>
      <c r="AY25" s="57" t="e">
        <f>IF(AND(ISNUMBER($U25),COUNT($U$4:$U25)=AY$2),$G25,IF($H25="Hold",AY24,IF(COUNT($U$4:$U25)=AY$2,$V25+AY24,NA())))</f>
        <v>#N/A</v>
      </c>
      <c r="AZ25" s="57" t="e">
        <f>IF(AND(ISNUMBER($U25),COUNT($U$4:$U25)=AZ$2),$G25,IF($H25="Hold",AZ24,IF(COUNT($U$4:$U25)=AZ$2,$V25+AZ24,NA())))</f>
        <v>#N/A</v>
      </c>
      <c r="BA25" s="57" t="e">
        <f>IF(AND(ISNUMBER($U25),COUNT($U$4:$U25)=BA$2),$G25,IF($H25="Hold",BA24,IF(COUNT($U$4:$U25)=BA$2,$V25+BA24,NA())))</f>
        <v>#N/A</v>
      </c>
      <c r="BB25" s="57" t="e">
        <f>IF(AND(ISNUMBER($U25),COUNT($U$4:$U25)=BB$2),$G25,IF($H25="Hold",BB24,IF(COUNT($U$4:$U25)=BB$2,$V25+BB24,NA())))</f>
        <v>#N/A</v>
      </c>
      <c r="BC25" s="57" t="e">
        <f>IF(AND(ISNUMBER($U25),COUNT($U$4:$U25)=BC$2),$G25,IF($H25="Hold",BC24,IF(COUNT($U$4:$U25)=BC$2,$V25+BC24,NA())))</f>
        <v>#N/A</v>
      </c>
      <c r="BD25" s="57" t="e">
        <f>IF(AND(ISNUMBER($U25),COUNT($U$4:$U25)=BD$2),$G25,IF($H25="Hold",BD24,IF(COUNT($U$4:$U25)=BD$2,$V25+BD24,NA())))</f>
        <v>#N/A</v>
      </c>
      <c r="BE25" s="57" t="e">
        <f>IF(AND(ISNUMBER($U25),COUNT($U$4:$U25)=BE$2),$G25,IF($H25="Hold",BE24,IF(COUNT($U$4:$U25)=BE$2,$V25+BE24,NA())))</f>
        <v>#N/A</v>
      </c>
      <c r="BF25" s="57" t="e">
        <f>IF(AND(ISNUMBER($U25),COUNT($U$4:$U25)=BF$2),$G25,IF($H25="Hold",BF24,IF(COUNT($U$4:$U25)=BF$2,$V25+BF24,NA())))</f>
        <v>#N/A</v>
      </c>
      <c r="BG25" s="57" t="e">
        <f>IF(AND(ISNUMBER($U25),COUNT($U$4:$U25)=BG$2),$G25,IF($H25="Hold",BG24,IF(COUNT($U$4:$U25)=BG$2,$V25+BG24,NA())))</f>
        <v>#N/A</v>
      </c>
      <c r="BH25" s="55" t="e">
        <f>IF(AND(COUNT($U$4:$U25)=BH$2,$H25="Hold"),"Hold",NA())</f>
        <v>#N/A</v>
      </c>
      <c r="BI25" s="55" t="e">
        <f>IF(AND(COUNT($U$4:$U25)=BI$2,$H25="Hold"),"Hold",NA())</f>
        <v>#N/A</v>
      </c>
      <c r="BJ25" s="55" t="e">
        <f>IF(AND(COUNT($U$4:$U25)=BJ$2,$H25="Hold"),"Hold",NA())</f>
        <v>#N/A</v>
      </c>
      <c r="BK25" s="55" t="e">
        <f>IF(AND(COUNT($U$4:$U25)=BK$2,$H25="Hold"),"Hold",NA())</f>
        <v>#N/A</v>
      </c>
      <c r="BL25" s="55" t="e">
        <f>IF(AND(COUNT($U$4:$U25)=BL$2,$H25="Hold"),"Hold",NA())</f>
        <v>#N/A</v>
      </c>
      <c r="BM25" s="55" t="e">
        <f>IF(AND(COUNT($U$4:$U25)=BM$2,$H25="Hold"),"Hold",NA())</f>
        <v>#N/A</v>
      </c>
      <c r="BN25" s="55" t="e">
        <f>IF(AND(COUNT($U$4:$U25)=BN$2,$H25="Hold"),"Hold",NA())</f>
        <v>#N/A</v>
      </c>
      <c r="BO25" s="55" t="e">
        <f>IF(AND(COUNT($U$4:$U25)=BO$2,$H25="Hold"),"Hold",NA())</f>
        <v>#N/A</v>
      </c>
      <c r="BP25" s="55" t="e">
        <f>IF(AND(COUNT($U$4:$U25)=BP$2,$H25="Hold"),"Hold",NA())</f>
        <v>#N/A</v>
      </c>
      <c r="BQ25" s="55" t="e">
        <f>IF(AND(COUNT($U$4:$U25)=BQ$2,$H25="Hold"),"Hold",NA())</f>
        <v>#N/A</v>
      </c>
      <c r="BR25" s="55" t="e">
        <f>IF(AND(COUNT($U$4:$U25)=BR$2,$H25="Hold"),"Hold",NA())</f>
        <v>#N/A</v>
      </c>
      <c r="BS25" s="55" t="e">
        <f>IF(AND(COUNT($U$4:$U25)=BS$2,$H25="Hold"),"Hold",NA())</f>
        <v>#N/A</v>
      </c>
    </row>
    <row r="26" spans="1:71" s="96" customFormat="1" ht="18.75" customHeight="1" x14ac:dyDescent="0.25">
      <c r="B26" s="61" t="str">
        <f>IF(ISBLANK($A$1),"","This worksheet was created by Mike Braun for the Pulaski County School District.  (Delete contents of Cell A1.)")</f>
        <v/>
      </c>
      <c r="C26" s="95"/>
      <c r="D26" s="9">
        <f t="shared" si="2"/>
        <v>44</v>
      </c>
      <c r="E26" s="10">
        <f t="shared" si="3"/>
        <v>42898</v>
      </c>
      <c r="F26" s="5" t="str">
        <f>IFERROR(IF(COUNT(G$4:G26)=0,"",IF(H26="Hold",F25,IF(ISNUMBER(U26),G26,F25+V26))),"")</f>
        <v/>
      </c>
      <c r="G26" s="14"/>
      <c r="H26" s="27"/>
      <c r="I26" s="17"/>
      <c r="J26" s="93"/>
      <c r="K26" s="41"/>
      <c r="L26" s="152"/>
      <c r="M26" s="152"/>
      <c r="N26" s="152"/>
      <c r="O26" s="152"/>
      <c r="P26" s="42"/>
      <c r="R26" s="46">
        <v>23</v>
      </c>
      <c r="S26" s="47" t="e">
        <f t="shared" si="0"/>
        <v>#N/A</v>
      </c>
      <c r="T26" s="47"/>
      <c r="U26" s="52" t="str">
        <f>IF(H26="30 Mins",$N$19,IF(H26="45 Mins",$N$20,IF(H26="60 Mins",$N$21,IF(H26="Alt 1",$N$22,IF(H26="Alt 2",$N$23,IF(H26="Alt 3",$N$24,IF(H26="Alt 4",$N$25,IF(H26="Alt 5",#REF!,IF(H26="Change",V25,"")))))))))</f>
        <v/>
      </c>
      <c r="V26" s="53" t="e">
        <f>IF(COUNT(U$4:U26)=0,NA(),IF(ISNUMBER(U26),U26,V25))</f>
        <v>#N/A</v>
      </c>
      <c r="W26" s="48" t="e">
        <f t="shared" si="1"/>
        <v>#N/A</v>
      </c>
      <c r="X26" s="73" t="str">
        <f>IF(AND(ISNUMBER($S26),COUNT($U$4:$U26)=X$2),$S26,"")</f>
        <v/>
      </c>
      <c r="Y26" s="73" t="str">
        <f>IF(AND(ISNUMBER($S26),COUNT($U$4:$U26)=Y$2),$S26,"")</f>
        <v/>
      </c>
      <c r="Z26" s="73" t="str">
        <f>IF(AND(ISNUMBER($S26),COUNT($U$4:$U26)=Z$2),$S26,"")</f>
        <v/>
      </c>
      <c r="AA26" s="73" t="str">
        <f>IF(AND(ISNUMBER($S26),COUNT($U$4:$U26)=AA$2),$S26,"")</f>
        <v/>
      </c>
      <c r="AB26" s="73" t="str">
        <f>IF(AND(ISNUMBER($S26),COUNT($U$4:$U26)=AB$2),$S26,"")</f>
        <v/>
      </c>
      <c r="AC26" s="73" t="str">
        <f>IF(AND(ISNUMBER($S26),COUNT($U$4:$U26)=AC$2),$S26,"")</f>
        <v/>
      </c>
      <c r="AD26" s="73" t="str">
        <f>IF(AND(ISNUMBER($S26),COUNT($U$4:$U26)=AD$2),$S26,"")</f>
        <v/>
      </c>
      <c r="AE26" s="73" t="str">
        <f>IF(AND(ISNUMBER($S26),COUNT($U$4:$U26)=AE$2),$S26,"")</f>
        <v/>
      </c>
      <c r="AF26" s="73" t="str">
        <f>IF(AND(ISNUMBER($S26),COUNT($U$4:$U26)=AF$2),$S26,"")</f>
        <v/>
      </c>
      <c r="AG26" s="73" t="str">
        <f>IF(AND(ISNUMBER($S26),COUNT($U$4:$U26)=AG$2),$S26,"")</f>
        <v/>
      </c>
      <c r="AH26" s="73" t="str">
        <f>IF(AND(ISNUMBER($S26),COUNT($U$4:$U26)=AH$2),$S26,"")</f>
        <v/>
      </c>
      <c r="AI26" s="73" t="str">
        <f>IF(AND(ISNUMBER($S26),COUNT($U$4:$U26)=AI$2),$S26,"")</f>
        <v/>
      </c>
      <c r="AJ26" s="51" t="e">
        <f>IFERROR(IF(COUNT($U$4:$U26)&lt;&gt;AJ$2,NA(),SLOPE(X$4:X$26,$R$4:$R$26)*($R26-COUNTIF(BH$4:BH26,"Hold"))+INTERCEPT(X$4:X$26,$R$4:$R$26)),NA())</f>
        <v>#N/A</v>
      </c>
      <c r="AK26" s="51" t="e">
        <f>IFERROR(IF(COUNT($U$4:$U26)&lt;&gt;AK$2,NA(),SLOPE(Y$4:Y$26,$R$4:$R$26)*($R26-COUNTIF(BI$4:BI26,"Hold"))+INTERCEPT(Y$4:Y$26,$R$4:$R$26)),NA())</f>
        <v>#N/A</v>
      </c>
      <c r="AL26" s="51" t="e">
        <f>IFERROR(IF(COUNT($U$4:$U26)&lt;&gt;AL$2,NA(),SLOPE(Z$4:Z$26,$R$4:$R$26)*($R26-COUNTIF(BJ$4:BJ26,"Hold"))+INTERCEPT(Z$4:Z$26,$R$4:$R$26)),NA())</f>
        <v>#N/A</v>
      </c>
      <c r="AM26" s="51" t="e">
        <f>IFERROR(IF(COUNT($U$4:$U26)&lt;&gt;AM$2,NA(),SLOPE(AA$4:AA$26,$R$4:$R$26)*($R26-COUNTIF(BK$4:BK26,"Hold"))+INTERCEPT(AA$4:AA$26,$R$4:$R$26)),NA())</f>
        <v>#N/A</v>
      </c>
      <c r="AN26" s="51" t="e">
        <f>IFERROR(IF(COUNT($U$4:$U26)&lt;&gt;AN$2,NA(),SLOPE(AB$4:AB$26,$R$4:$R$26)*($R26-COUNTIF(BL$4:BL26,"Hold"))+INTERCEPT(AB$4:AB$26,$R$4:$R$26)),NA())</f>
        <v>#N/A</v>
      </c>
      <c r="AO26" s="51" t="e">
        <f>IFERROR(IF(COUNT($U$4:$U26)&lt;&gt;AO$2,NA(),SLOPE(AC$4:AC$26,$R$4:$R$26)*($R26-COUNTIF(BM$4:BM26,"Hold"))+INTERCEPT(AC$4:AC$26,$R$4:$R$26)),NA())</f>
        <v>#N/A</v>
      </c>
      <c r="AP26" s="51" t="e">
        <f>IFERROR(IF(COUNT($U$4:$U26)&lt;&gt;AP$2,NA(),SLOPE(AD$4:AD$26,$R$4:$R$26)*($R26-COUNTIF(BN$4:BN26,"Hold"))+INTERCEPT(AD$4:AD$26,$R$4:$R$26)),NA())</f>
        <v>#N/A</v>
      </c>
      <c r="AQ26" s="51" t="e">
        <f>IFERROR(IF(COUNT($U$4:$U26)&lt;&gt;AQ$2,NA(),SLOPE(AE$4:AE$26,$R$4:$R$26)*($R26-COUNTIF(BO$4:BO26,"Hold"))+INTERCEPT(AE$4:AE$26,$R$4:$R$26)),NA())</f>
        <v>#N/A</v>
      </c>
      <c r="AR26" s="51" t="e">
        <f>IFERROR(IF(COUNT($U$4:$U26)&lt;&gt;AR$2,NA(),SLOPE(AF$4:AF$26,$R$4:$R$26)*($R26-COUNTIF(BP$4:BP26,"Hold"))+INTERCEPT(AF$4:AF$26,$R$4:$R$26)),NA())</f>
        <v>#N/A</v>
      </c>
      <c r="AS26" s="51" t="e">
        <f>IFERROR(IF(COUNT($U$4:$U26)&lt;&gt;AS$2,NA(),SLOPE(AG$4:AG$26,$R$4:$R$26)*($R26-COUNTIF(BQ$4:BQ26,"Hold"))+INTERCEPT(AG$4:AG$26,$R$4:$R$26)),NA())</f>
        <v>#N/A</v>
      </c>
      <c r="AT26" s="51" t="e">
        <f>IFERROR(IF(COUNT($U$4:$U26)&lt;&gt;AT$2,NA(),SLOPE(AH$4:AH$26,$R$4:$R$26)*($R26-COUNTIF(BR$4:BR26,"Hold"))+INTERCEPT(AH$4:AH$26,$R$4:$R$26)),NA())</f>
        <v>#N/A</v>
      </c>
      <c r="AU26" s="51" t="e">
        <f>IFERROR(IF(COUNT($U$4:$U26)&lt;&gt;AU$2,NA(),SLOPE(AI$4:AI$26,$R$4:$R$26)*($R26-COUNTIF(BS$4:BS26,"Hold"))+INTERCEPT(AI$4:AI$26,$R$4:$R$26)),NA())</f>
        <v>#N/A</v>
      </c>
      <c r="AV26" s="57" t="e">
        <f>IF(AND(ISNUMBER($U26),COUNT($U$4:$U26)=AV$2),$G26,IF($H26="Hold",AV25,IF(COUNT($U$4:$U26)=AV$2,$V26+AV25,NA())))</f>
        <v>#N/A</v>
      </c>
      <c r="AW26" s="57" t="e">
        <f>IF(AND(ISNUMBER($U26),COUNT($U$4:$U26)=AW$2),$G26,IF($H26="Hold",AW25,IF(COUNT($U$4:$U26)=AW$2,$V26+AW25,NA())))</f>
        <v>#N/A</v>
      </c>
      <c r="AX26" s="57" t="e">
        <f>IF(AND(ISNUMBER($U26),COUNT($U$4:$U26)=AX$2),$G26,IF($H26="Hold",AX25,IF(COUNT($U$4:$U26)=AX$2,$V26+AX25,NA())))</f>
        <v>#N/A</v>
      </c>
      <c r="AY26" s="57" t="e">
        <f>IF(AND(ISNUMBER($U26),COUNT($U$4:$U26)=AY$2),$G26,IF($H26="Hold",AY25,IF(COUNT($U$4:$U26)=AY$2,$V26+AY25,NA())))</f>
        <v>#N/A</v>
      </c>
      <c r="AZ26" s="57" t="e">
        <f>IF(AND(ISNUMBER($U26),COUNT($U$4:$U26)=AZ$2),$G26,IF($H26="Hold",AZ25,IF(COUNT($U$4:$U26)=AZ$2,$V26+AZ25,NA())))</f>
        <v>#N/A</v>
      </c>
      <c r="BA26" s="57" t="e">
        <f>IF(AND(ISNUMBER($U26),COUNT($U$4:$U26)=BA$2),$G26,IF($H26="Hold",BA25,IF(COUNT($U$4:$U26)=BA$2,$V26+BA25,NA())))</f>
        <v>#N/A</v>
      </c>
      <c r="BB26" s="57" t="e">
        <f>IF(AND(ISNUMBER($U26),COUNT($U$4:$U26)=BB$2),$G26,IF($H26="Hold",BB25,IF(COUNT($U$4:$U26)=BB$2,$V26+BB25,NA())))</f>
        <v>#N/A</v>
      </c>
      <c r="BC26" s="57" t="e">
        <f>IF(AND(ISNUMBER($U26),COUNT($U$4:$U26)=BC$2),$G26,IF($H26="Hold",BC25,IF(COUNT($U$4:$U26)=BC$2,$V26+BC25,NA())))</f>
        <v>#N/A</v>
      </c>
      <c r="BD26" s="57" t="e">
        <f>IF(AND(ISNUMBER($U26),COUNT($U$4:$U26)=BD$2),$G26,IF($H26="Hold",BD25,IF(COUNT($U$4:$U26)=BD$2,$V26+BD25,NA())))</f>
        <v>#N/A</v>
      </c>
      <c r="BE26" s="57" t="e">
        <f>IF(AND(ISNUMBER($U26),COUNT($U$4:$U26)=BE$2),$G26,IF($H26="Hold",BE25,IF(COUNT($U$4:$U26)=BE$2,$V26+BE25,NA())))</f>
        <v>#N/A</v>
      </c>
      <c r="BF26" s="57" t="e">
        <f>IF(AND(ISNUMBER($U26),COUNT($U$4:$U26)=BF$2),$G26,IF($H26="Hold",BF25,IF(COUNT($U$4:$U26)=BF$2,$V26+BF25,NA())))</f>
        <v>#N/A</v>
      </c>
      <c r="BG26" s="57" t="e">
        <f>IF(AND(ISNUMBER($U26),COUNT($U$4:$U26)=BG$2),$G26,IF($H26="Hold",BG25,IF(COUNT($U$4:$U26)=BG$2,$V26+BG25,NA())))</f>
        <v>#N/A</v>
      </c>
      <c r="BH26" s="55" t="e">
        <f>IF(AND(COUNT($U$4:$U26)=BH$2,$H26="Hold"),"Hold",NA())</f>
        <v>#N/A</v>
      </c>
      <c r="BI26" s="55" t="e">
        <f>IF(AND(COUNT($U$4:$U26)=BI$2,$H26="Hold"),"Hold",NA())</f>
        <v>#N/A</v>
      </c>
      <c r="BJ26" s="55" t="e">
        <f>IF(AND(COUNT($U$4:$U26)=BJ$2,$H26="Hold"),"Hold",NA())</f>
        <v>#N/A</v>
      </c>
      <c r="BK26" s="55" t="e">
        <f>IF(AND(COUNT($U$4:$U26)=BK$2,$H26="Hold"),"Hold",NA())</f>
        <v>#N/A</v>
      </c>
      <c r="BL26" s="55" t="e">
        <f>IF(AND(COUNT($U$4:$U26)=BL$2,$H26="Hold"),"Hold",NA())</f>
        <v>#N/A</v>
      </c>
      <c r="BM26" s="55" t="e">
        <f>IF(AND(COUNT($U$4:$U26)=BM$2,$H26="Hold"),"Hold",NA())</f>
        <v>#N/A</v>
      </c>
      <c r="BN26" s="55" t="e">
        <f>IF(AND(COUNT($U$4:$U26)=BN$2,$H26="Hold"),"Hold",NA())</f>
        <v>#N/A</v>
      </c>
      <c r="BO26" s="55" t="e">
        <f>IF(AND(COUNT($U$4:$U26)=BO$2,$H26="Hold"),"Hold",NA())</f>
        <v>#N/A</v>
      </c>
      <c r="BP26" s="55" t="e">
        <f>IF(AND(COUNT($U$4:$U26)=BP$2,$H26="Hold"),"Hold",NA())</f>
        <v>#N/A</v>
      </c>
      <c r="BQ26" s="55" t="e">
        <f>IF(AND(COUNT($U$4:$U26)=BQ$2,$H26="Hold"),"Hold",NA())</f>
        <v>#N/A</v>
      </c>
      <c r="BR26" s="55" t="e">
        <f>IF(AND(COUNT($U$4:$U26)=BR$2,$H26="Hold"),"Hold",NA())</f>
        <v>#N/A</v>
      </c>
      <c r="BS26" s="55" t="e">
        <f>IF(AND(COUNT($U$4:$U26)=BS$2,$H26="Hold"),"Hold",NA())</f>
        <v>#N/A</v>
      </c>
    </row>
    <row r="27" spans="1:71" s="96" customFormat="1" ht="8.25" customHeight="1" x14ac:dyDescent="0.3">
      <c r="B27" s="98"/>
      <c r="C27" s="95"/>
      <c r="D27" s="140" t="s">
        <v>87</v>
      </c>
      <c r="E27" s="140"/>
      <c r="F27" s="140"/>
      <c r="G27" s="140"/>
      <c r="H27" s="140"/>
      <c r="I27" s="140"/>
      <c r="J27" s="15"/>
      <c r="K27" s="88"/>
      <c r="L27" s="149" t="s">
        <v>85</v>
      </c>
      <c r="M27" s="149"/>
      <c r="N27" s="149"/>
      <c r="O27" s="149"/>
      <c r="R27" s="11"/>
      <c r="S27" s="11"/>
      <c r="T27" s="11"/>
      <c r="U27" s="100"/>
      <c r="V27" s="100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71" s="96" customFormat="1" ht="18.75" customHeight="1" x14ac:dyDescent="0.25">
      <c r="B28" s="130" t="s">
        <v>18</v>
      </c>
      <c r="C28" s="95"/>
      <c r="D28" s="141"/>
      <c r="E28" s="141"/>
      <c r="F28" s="141"/>
      <c r="G28" s="141"/>
      <c r="H28" s="141"/>
      <c r="I28" s="141"/>
      <c r="J28" s="101"/>
      <c r="L28" s="150"/>
      <c r="M28" s="150"/>
      <c r="N28" s="150"/>
      <c r="O28" s="150"/>
      <c r="P28" s="117"/>
      <c r="Q28" s="117"/>
    </row>
    <row r="29" spans="1:71" s="96" customFormat="1" ht="31.5" x14ac:dyDescent="0.25">
      <c r="A29" s="2"/>
      <c r="B29" s="80" t="s">
        <v>76</v>
      </c>
      <c r="C29" s="88"/>
      <c r="J29" s="101"/>
      <c r="L29" s="118"/>
      <c r="M29" s="118"/>
      <c r="N29" s="118"/>
      <c r="O29" s="118"/>
      <c r="P29" s="116"/>
      <c r="Q29" s="116"/>
    </row>
    <row r="30" spans="1:71" s="96" customFormat="1" ht="18.75" customHeight="1" x14ac:dyDescent="0.25">
      <c r="A30" s="2"/>
      <c r="B30" s="119" t="s">
        <v>74</v>
      </c>
      <c r="C30" s="88"/>
      <c r="J30" s="101"/>
      <c r="K30" s="88"/>
      <c r="L30" s="131"/>
      <c r="M30" s="88"/>
      <c r="N30" s="88"/>
      <c r="O30" s="88"/>
      <c r="P30" s="102"/>
    </row>
    <row r="31" spans="1:71" s="2" customFormat="1" ht="18.75" customHeight="1" x14ac:dyDescent="0.25">
      <c r="B31" s="103"/>
      <c r="C31" s="88"/>
      <c r="J31" s="15"/>
      <c r="K31" s="88"/>
      <c r="L31" s="104"/>
      <c r="M31" s="104"/>
      <c r="N31" s="104"/>
      <c r="O31" s="105"/>
      <c r="P31" s="106"/>
    </row>
    <row r="32" spans="1:71" s="2" customFormat="1" ht="18.75" customHeight="1" x14ac:dyDescent="0.25">
      <c r="A32" s="12"/>
      <c r="C32" s="104"/>
      <c r="J32" s="15"/>
      <c r="L32" s="88"/>
      <c r="M32" s="88"/>
      <c r="N32" s="88"/>
      <c r="O32" s="88"/>
      <c r="P32" s="102"/>
    </row>
    <row r="33" spans="1:16" s="2" customFormat="1" ht="18.75" customHeight="1" x14ac:dyDescent="0.25">
      <c r="C33" s="88"/>
      <c r="D33" s="102"/>
      <c r="E33" s="107"/>
      <c r="F33" s="107"/>
      <c r="G33" s="108"/>
      <c r="H33" s="99"/>
      <c r="I33" s="3"/>
      <c r="J33" s="3"/>
      <c r="L33" s="88"/>
      <c r="M33" s="88"/>
      <c r="N33" s="88"/>
      <c r="O33" s="88"/>
      <c r="P33" s="102"/>
    </row>
    <row r="34" spans="1:16" ht="49.5" customHeight="1" x14ac:dyDescent="0.25">
      <c r="A34" s="2"/>
      <c r="B34" s="2"/>
      <c r="C34" s="88"/>
      <c r="K34" s="2"/>
      <c r="L34" s="2"/>
      <c r="M34" s="2"/>
      <c r="N34" s="2"/>
      <c r="O34" s="2"/>
      <c r="P34" s="19"/>
    </row>
    <row r="35" spans="1:16" s="2" customFormat="1" ht="15" customHeight="1" x14ac:dyDescent="0.25">
      <c r="D35" s="102"/>
      <c r="E35" s="107"/>
      <c r="F35" s="107"/>
      <c r="G35" s="113"/>
      <c r="H35" s="113"/>
      <c r="I35" s="114"/>
      <c r="J35" s="49"/>
      <c r="P35" s="19"/>
    </row>
    <row r="36" spans="1:16" s="2" customFormat="1" ht="15" customHeight="1" x14ac:dyDescent="0.25">
      <c r="D36" s="102"/>
      <c r="E36" s="107"/>
      <c r="F36" s="107"/>
      <c r="G36" s="113"/>
      <c r="H36" s="113"/>
      <c r="I36" s="114"/>
      <c r="J36" s="49"/>
      <c r="P36" s="19"/>
    </row>
    <row r="37" spans="1:16" s="2" customFormat="1" ht="15" customHeight="1" x14ac:dyDescent="0.25">
      <c r="D37" s="19"/>
      <c r="E37" s="15"/>
      <c r="F37" s="15"/>
      <c r="J37" s="15"/>
      <c r="P37" s="19"/>
    </row>
    <row r="38" spans="1:16" s="2" customFormat="1" ht="15" customHeight="1" x14ac:dyDescent="0.25">
      <c r="D38" s="19"/>
      <c r="E38" s="15"/>
      <c r="F38" s="15"/>
      <c r="J38" s="15"/>
      <c r="P38" s="19"/>
    </row>
    <row r="39" spans="1:16" s="2" customFormat="1" ht="15" customHeight="1" x14ac:dyDescent="0.25">
      <c r="D39" s="19"/>
      <c r="E39" s="15"/>
      <c r="F39" s="15"/>
      <c r="J39" s="15"/>
      <c r="P39" s="19"/>
    </row>
    <row r="40" spans="1:16" s="2" customFormat="1" ht="15" customHeight="1" x14ac:dyDescent="0.25">
      <c r="D40" s="19"/>
      <c r="E40" s="15"/>
      <c r="F40" s="15"/>
      <c r="J40" s="15"/>
      <c r="P40" s="19"/>
    </row>
    <row r="41" spans="1:16" s="2" customFormat="1" ht="15" customHeight="1" x14ac:dyDescent="0.25">
      <c r="D41" s="19"/>
      <c r="E41" s="15"/>
      <c r="F41" s="15"/>
      <c r="J41" s="15"/>
      <c r="P41" s="19"/>
    </row>
    <row r="42" spans="1:16" s="2" customFormat="1" ht="15" customHeight="1" x14ac:dyDescent="0.25">
      <c r="D42" s="19"/>
      <c r="E42" s="15"/>
      <c r="F42" s="15"/>
      <c r="J42" s="15"/>
      <c r="P42" s="19"/>
    </row>
    <row r="43" spans="1:16" s="2" customFormat="1" ht="15" customHeight="1" x14ac:dyDescent="0.25">
      <c r="D43" s="19"/>
      <c r="E43" s="15"/>
      <c r="F43" s="15"/>
      <c r="J43" s="15"/>
      <c r="P43" s="19"/>
    </row>
    <row r="44" spans="1:16" s="2" customFormat="1" ht="15" customHeight="1" x14ac:dyDescent="0.25">
      <c r="D44" s="19"/>
      <c r="E44" s="15"/>
      <c r="F44" s="15"/>
      <c r="J44" s="15"/>
      <c r="P44" s="19"/>
    </row>
    <row r="45" spans="1:16" s="2" customFormat="1" ht="15" customHeight="1" x14ac:dyDescent="0.25">
      <c r="D45" s="19"/>
      <c r="E45" s="15"/>
      <c r="F45" s="15"/>
      <c r="J45" s="15"/>
      <c r="P45" s="19"/>
    </row>
    <row r="46" spans="1:16" s="2" customFormat="1" ht="15" customHeight="1" x14ac:dyDescent="0.25">
      <c r="D46" s="19"/>
      <c r="E46" s="15"/>
      <c r="F46" s="15"/>
      <c r="J46" s="15"/>
      <c r="P46" s="19"/>
    </row>
    <row r="47" spans="1:16" s="2" customFormat="1" ht="15" customHeight="1" x14ac:dyDescent="0.25">
      <c r="D47" s="19"/>
      <c r="E47" s="15"/>
      <c r="F47" s="15"/>
      <c r="J47" s="15"/>
      <c r="P47" s="19"/>
    </row>
    <row r="48" spans="1:16" s="2" customFormat="1" ht="15" customHeight="1" x14ac:dyDescent="0.25">
      <c r="D48" s="19"/>
      <c r="E48" s="15"/>
      <c r="F48" s="15"/>
      <c r="J48" s="15"/>
      <c r="P48" s="19"/>
    </row>
    <row r="49" spans="1:59" s="2" customFormat="1" ht="15" customHeight="1" x14ac:dyDescent="0.25">
      <c r="D49" s="19"/>
      <c r="E49" s="15"/>
      <c r="F49" s="15"/>
      <c r="J49" s="15"/>
      <c r="P49" s="19"/>
    </row>
    <row r="50" spans="1:59" s="2" customFormat="1" ht="15" customHeight="1" x14ac:dyDescent="0.25">
      <c r="D50" s="19"/>
      <c r="E50" s="15"/>
      <c r="F50" s="15"/>
      <c r="J50" s="15"/>
      <c r="P50" s="19"/>
    </row>
    <row r="51" spans="1:59" s="2" customFormat="1" ht="15" customHeight="1" x14ac:dyDescent="0.25">
      <c r="D51" s="19"/>
      <c r="E51" s="15"/>
      <c r="F51" s="15"/>
      <c r="J51" s="15"/>
      <c r="P51" s="19"/>
    </row>
    <row r="52" spans="1:59" s="2" customFormat="1" ht="15" customHeight="1" x14ac:dyDescent="0.25">
      <c r="B52" s="12"/>
      <c r="D52" s="19"/>
      <c r="E52" s="15"/>
      <c r="F52" s="15"/>
      <c r="J52" s="15"/>
      <c r="K52" s="12"/>
      <c r="P52" s="19"/>
    </row>
    <row r="53" spans="1:59" s="2" customFormat="1" ht="15" customHeight="1" x14ac:dyDescent="0.25">
      <c r="B53" s="12"/>
      <c r="D53" s="19"/>
      <c r="E53" s="15"/>
      <c r="F53" s="15"/>
      <c r="J53" s="15"/>
      <c r="K53" s="12"/>
      <c r="P53" s="19"/>
    </row>
    <row r="54" spans="1:59" s="2" customFormat="1" ht="15" customHeight="1" x14ac:dyDescent="0.25">
      <c r="B54" s="12"/>
      <c r="D54" s="19"/>
      <c r="E54" s="15"/>
      <c r="F54" s="15"/>
      <c r="J54" s="15"/>
      <c r="K54" s="12"/>
      <c r="L54" s="12"/>
      <c r="M54" s="12"/>
      <c r="N54" s="12"/>
      <c r="O54" s="12"/>
      <c r="P54" s="20"/>
    </row>
    <row r="55" spans="1:59" s="2" customFormat="1" ht="14.1" customHeight="1" x14ac:dyDescent="0.25">
      <c r="A55" s="12"/>
      <c r="B55" s="12"/>
      <c r="C55" s="12"/>
      <c r="D55" s="19"/>
      <c r="E55" s="15"/>
      <c r="F55" s="15"/>
      <c r="J55" s="15"/>
      <c r="K55" s="12"/>
      <c r="L55" s="12"/>
      <c r="M55" s="12"/>
      <c r="N55" s="12"/>
      <c r="O55" s="12"/>
      <c r="P55" s="20"/>
    </row>
    <row r="56" spans="1:59" s="2" customFormat="1" ht="14.1" customHeight="1" x14ac:dyDescent="0.25">
      <c r="A56" s="12"/>
      <c r="B56" s="12"/>
      <c r="C56" s="12"/>
      <c r="D56" s="19"/>
      <c r="E56" s="15"/>
      <c r="F56" s="15"/>
      <c r="J56" s="15"/>
      <c r="K56" s="12"/>
      <c r="L56" s="12"/>
      <c r="M56" s="12"/>
      <c r="N56" s="12"/>
      <c r="O56" s="12"/>
      <c r="P56" s="20"/>
    </row>
    <row r="57" spans="1:59" ht="14.1" customHeight="1" x14ac:dyDescent="0.25">
      <c r="C57" s="12"/>
      <c r="D57" s="20"/>
      <c r="E57" s="16"/>
      <c r="F57" s="16"/>
      <c r="G57" s="12"/>
      <c r="H57" s="12"/>
      <c r="I57" s="12"/>
      <c r="J57" s="16"/>
      <c r="K57" s="12"/>
      <c r="L57" s="12"/>
      <c r="M57" s="12"/>
      <c r="N57" s="12"/>
      <c r="O57" s="12"/>
      <c r="P57" s="20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59" ht="14.1" customHeight="1" x14ac:dyDescent="0.25">
      <c r="C58" s="12"/>
      <c r="D58" s="20"/>
      <c r="E58" s="16"/>
      <c r="F58" s="16"/>
      <c r="G58" s="12"/>
      <c r="H58" s="12"/>
      <c r="I58" s="12"/>
      <c r="J58" s="16"/>
      <c r="L58" s="12"/>
      <c r="M58" s="12"/>
      <c r="N58" s="12"/>
      <c r="O58" s="12"/>
      <c r="P58" s="20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59" ht="14.1" customHeight="1" x14ac:dyDescent="0.25">
      <c r="C59" s="12"/>
      <c r="D59" s="20"/>
      <c r="E59" s="16"/>
      <c r="F59" s="16"/>
      <c r="G59" s="12"/>
      <c r="H59" s="12"/>
      <c r="I59" s="12"/>
      <c r="J59" s="16"/>
      <c r="L59" s="12"/>
      <c r="M59" s="12"/>
      <c r="N59" s="12"/>
      <c r="O59" s="12"/>
      <c r="P59" s="20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0" spans="1:59" ht="14.1" customHeight="1" x14ac:dyDescent="0.25">
      <c r="C60" s="12"/>
      <c r="D60" s="20"/>
      <c r="E60" s="16"/>
      <c r="F60" s="16"/>
      <c r="G60" s="12"/>
      <c r="H60" s="12"/>
      <c r="I60" s="12"/>
      <c r="J60" s="16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</row>
    <row r="61" spans="1:59" ht="14.1" customHeight="1" x14ac:dyDescent="0.25">
      <c r="D61" s="20"/>
      <c r="E61" s="16"/>
      <c r="F61" s="16"/>
      <c r="G61" s="12"/>
      <c r="H61" s="12"/>
      <c r="I61" s="12"/>
      <c r="J61" s="16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</row>
    <row r="62" spans="1:59" ht="14.1" customHeight="1" x14ac:dyDescent="0.25">
      <c r="D62" s="20"/>
      <c r="E62" s="16"/>
      <c r="F62" s="16"/>
      <c r="G62" s="12"/>
      <c r="H62" s="12"/>
      <c r="I62" s="12"/>
      <c r="J62" s="16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3" spans="1:59" ht="14.1" customHeight="1" x14ac:dyDescent="0.25">
      <c r="Q63" s="115"/>
    </row>
    <row r="65" spans="17:17" ht="14.1" customHeight="1" x14ac:dyDescent="0.25">
      <c r="Q65" s="115"/>
    </row>
    <row r="67" spans="17:17" ht="14.1" customHeight="1" x14ac:dyDescent="0.25">
      <c r="Q67" s="115"/>
    </row>
    <row r="69" spans="17:17" ht="14.1" customHeight="1" x14ac:dyDescent="0.25">
      <c r="Q69" s="115"/>
    </row>
    <row r="71" spans="17:17" ht="14.1" customHeight="1" x14ac:dyDescent="0.25">
      <c r="Q71" s="115"/>
    </row>
    <row r="73" spans="17:17" ht="14.1" customHeight="1" x14ac:dyDescent="0.25">
      <c r="Q73" s="115"/>
    </row>
    <row r="75" spans="17:17" ht="14.1" customHeight="1" x14ac:dyDescent="0.25">
      <c r="Q75" s="115"/>
    </row>
    <row r="77" spans="17:17" ht="14.1" customHeight="1" x14ac:dyDescent="0.25">
      <c r="Q77" s="115"/>
    </row>
  </sheetData>
  <sheetProtection algorithmName="SHA-512" hashValue="XTzoBpOw6XEr/1KbqidLjIU/1CrBMXqZ3ZX7mNHxZKRG5aq5OFWDaZVY1nn73Kgb1byXXfEBK3xherKGfK9c4w==" saltValue="fvk0wZLYl1BiC0apZvKDiw==" spinCount="100000" sheet="1" objects="1" scenarios="1" sort="0"/>
  <mergeCells count="22">
    <mergeCell ref="L13:M13"/>
    <mergeCell ref="D2:H2"/>
    <mergeCell ref="B3:B4"/>
    <mergeCell ref="L3:O3"/>
    <mergeCell ref="L4:M4"/>
    <mergeCell ref="N4:O4"/>
    <mergeCell ref="L5:M5"/>
    <mergeCell ref="N5:O5"/>
    <mergeCell ref="L7:O7"/>
    <mergeCell ref="L8:M8"/>
    <mergeCell ref="N8:O8"/>
    <mergeCell ref="L9:M9"/>
    <mergeCell ref="L11:O11"/>
    <mergeCell ref="L24:O26"/>
    <mergeCell ref="D27:I28"/>
    <mergeCell ref="L27:O28"/>
    <mergeCell ref="L14:M14"/>
    <mergeCell ref="L15:M15"/>
    <mergeCell ref="L16:M16"/>
    <mergeCell ref="L18:O18"/>
    <mergeCell ref="O22:P22"/>
    <mergeCell ref="O23:P23"/>
  </mergeCells>
  <conditionalFormatting sqref="R2:BS26">
    <cfRule type="expression" dxfId="45" priority="1">
      <formula>IF(ISBLANK($A$1),TRUE,FALSE)</formula>
    </cfRule>
  </conditionalFormatting>
  <conditionalFormatting sqref="AJ4:BS26">
    <cfRule type="containsErrors" dxfId="44" priority="2">
      <formula>ISERROR(AJ4)</formula>
    </cfRule>
  </conditionalFormatting>
  <dataValidations count="2">
    <dataValidation type="list" showInputMessage="1" showErrorMessage="1" sqref="H5:H26">
      <formula1>$T$4:$T$11</formula1>
    </dataValidation>
    <dataValidation type="list" showInputMessage="1" showErrorMessage="1" sqref="H4">
      <formula1>$T$4:$T$9</formula1>
    </dataValidation>
  </dataValidations>
  <hyperlinks>
    <hyperlink ref="L27" r:id="rId1" display="https://youtu.be/myxUd_RfmoI"/>
  </hyperlinks>
  <printOptions horizontalCentered="1"/>
  <pageMargins left="0.5" right="0.5" top="0.5" bottom="0.7" header="0" footer="0.3"/>
  <pageSetup orientation="landscape" r:id="rId2"/>
  <headerFooter>
    <oddFooter>&amp;L&amp;8Printed &amp;D  &amp;T&amp;C&amp;8Pulaski County Schools&amp;R&amp;8Page &amp;P of &amp;N</oddFooter>
  </headerFooter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77"/>
  <sheetViews>
    <sheetView showGridLines="0" zoomScaleNormal="100" workbookViewId="0"/>
  </sheetViews>
  <sheetFormatPr defaultColWidth="9.140625" defaultRowHeight="14.1" customHeight="1" x14ac:dyDescent="0.25"/>
  <cols>
    <col min="1" max="1" width="2.7109375" style="12" customWidth="1"/>
    <col min="2" max="2" width="113.5703125" style="12" customWidth="1"/>
    <col min="3" max="3" width="2.7109375" style="104" customWidth="1"/>
    <col min="4" max="4" width="6.42578125" style="106" customWidth="1"/>
    <col min="5" max="5" width="10.42578125" style="109" customWidth="1"/>
    <col min="6" max="6" width="7" style="109" customWidth="1"/>
    <col min="7" max="7" width="7" style="110" customWidth="1"/>
    <col min="8" max="8" width="8.42578125" style="110" customWidth="1"/>
    <col min="9" max="9" width="41.85546875" style="111" customWidth="1"/>
    <col min="10" max="10" width="2.7109375" style="112" customWidth="1"/>
    <col min="11" max="11" width="2.7109375" style="104" customWidth="1"/>
    <col min="12" max="12" width="14.42578125" style="104" customWidth="1"/>
    <col min="13" max="13" width="2" style="104" bestFit="1" customWidth="1"/>
    <col min="14" max="15" width="10.5703125" style="104" customWidth="1"/>
    <col min="16" max="16" width="2.5703125" style="106" customWidth="1"/>
    <col min="17" max="17" width="14" style="2" customWidth="1"/>
    <col min="18" max="18" width="8.140625" style="2" bestFit="1" customWidth="1"/>
    <col min="19" max="20" width="9.140625" style="2" customWidth="1"/>
    <col min="21" max="22" width="10.7109375" style="2" customWidth="1"/>
    <col min="23" max="35" width="9.140625" style="2" customWidth="1"/>
    <col min="36" max="48" width="9.140625" style="2"/>
    <col min="49" max="56" width="9.140625" style="2" customWidth="1"/>
    <col min="57" max="59" width="9.140625" style="2"/>
    <col min="60" max="16384" width="9.140625" style="12"/>
  </cols>
  <sheetData>
    <row r="1" spans="1:73" s="81" customFormat="1" ht="10.5" customHeight="1" x14ac:dyDescent="0.3">
      <c r="A1" s="1"/>
      <c r="B1" s="82"/>
      <c r="D1" s="83"/>
      <c r="E1" s="84"/>
      <c r="F1" s="84"/>
      <c r="G1" s="82"/>
      <c r="H1" s="82"/>
      <c r="I1" s="85"/>
      <c r="J1" s="86"/>
      <c r="M1" s="129"/>
      <c r="N1" s="83"/>
      <c r="O1" s="83"/>
      <c r="P1" s="83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U1" s="87"/>
    </row>
    <row r="2" spans="1:73" s="81" customFormat="1" ht="18.75" customHeight="1" x14ac:dyDescent="0.35">
      <c r="B2" s="79" t="s">
        <v>78</v>
      </c>
      <c r="D2" s="142" t="str">
        <f>IF($N$4="","",$N$4)</f>
        <v/>
      </c>
      <c r="E2" s="142"/>
      <c r="F2" s="142"/>
      <c r="G2" s="142"/>
      <c r="H2" s="142"/>
      <c r="I2" s="120" t="str">
        <f>IF($N$8="","",$N$8)</f>
        <v/>
      </c>
      <c r="J2" s="120"/>
      <c r="K2" s="121"/>
      <c r="L2" s="122"/>
      <c r="M2" s="122"/>
      <c r="N2" s="122"/>
      <c r="O2" s="28"/>
      <c r="P2" s="29"/>
      <c r="Q2" s="87"/>
      <c r="R2" s="11" t="s">
        <v>23</v>
      </c>
      <c r="S2" s="4"/>
      <c r="T2" s="4"/>
      <c r="U2" s="4"/>
      <c r="V2" s="4"/>
      <c r="W2" s="6"/>
      <c r="X2" s="68">
        <v>1</v>
      </c>
      <c r="Y2" s="68">
        <v>2</v>
      </c>
      <c r="Z2" s="68">
        <v>3</v>
      </c>
      <c r="AA2" s="68">
        <v>4</v>
      </c>
      <c r="AB2" s="69">
        <v>5</v>
      </c>
      <c r="AC2" s="70">
        <v>6</v>
      </c>
      <c r="AD2" s="70">
        <v>7</v>
      </c>
      <c r="AE2" s="70">
        <v>8</v>
      </c>
      <c r="AF2" s="70">
        <v>9</v>
      </c>
      <c r="AG2" s="70">
        <v>10</v>
      </c>
      <c r="AH2" s="70">
        <v>11</v>
      </c>
      <c r="AI2" s="70">
        <v>12</v>
      </c>
      <c r="AJ2" s="65">
        <v>1</v>
      </c>
      <c r="AK2" s="66">
        <v>2</v>
      </c>
      <c r="AL2" s="66">
        <v>3</v>
      </c>
      <c r="AM2" s="66">
        <v>4</v>
      </c>
      <c r="AN2" s="67">
        <v>5</v>
      </c>
      <c r="AO2" s="67">
        <v>6</v>
      </c>
      <c r="AP2" s="67">
        <v>7</v>
      </c>
      <c r="AQ2" s="67">
        <v>8</v>
      </c>
      <c r="AR2" s="67">
        <v>9</v>
      </c>
      <c r="AS2" s="67">
        <v>10</v>
      </c>
      <c r="AT2" s="67">
        <v>11</v>
      </c>
      <c r="AU2" s="67">
        <v>12</v>
      </c>
      <c r="AV2" s="62">
        <v>1</v>
      </c>
      <c r="AW2" s="63">
        <v>2</v>
      </c>
      <c r="AX2" s="63">
        <v>3</v>
      </c>
      <c r="AY2" s="63">
        <v>4</v>
      </c>
      <c r="AZ2" s="64">
        <v>5</v>
      </c>
      <c r="BA2" s="62">
        <v>6</v>
      </c>
      <c r="BB2" s="62">
        <v>7</v>
      </c>
      <c r="BC2" s="62">
        <v>8</v>
      </c>
      <c r="BD2" s="62">
        <v>9</v>
      </c>
      <c r="BE2" s="62">
        <v>10</v>
      </c>
      <c r="BF2" s="62">
        <v>11</v>
      </c>
      <c r="BG2" s="62">
        <v>12</v>
      </c>
      <c r="BH2" s="58">
        <v>1</v>
      </c>
      <c r="BI2" s="59">
        <v>2</v>
      </c>
      <c r="BJ2" s="59">
        <v>3</v>
      </c>
      <c r="BK2" s="59">
        <v>4</v>
      </c>
      <c r="BL2" s="60">
        <v>5</v>
      </c>
      <c r="BM2" s="58">
        <v>6</v>
      </c>
      <c r="BN2" s="58">
        <v>7</v>
      </c>
      <c r="BO2" s="58">
        <v>8</v>
      </c>
      <c r="BP2" s="58">
        <v>9</v>
      </c>
      <c r="BQ2" s="58">
        <v>10</v>
      </c>
      <c r="BR2" s="58">
        <v>11</v>
      </c>
      <c r="BS2" s="58">
        <v>12</v>
      </c>
    </row>
    <row r="3" spans="1:73" s="2" customFormat="1" ht="18.75" customHeight="1" thickBot="1" x14ac:dyDescent="0.35">
      <c r="B3" s="156" t="str">
        <f>IF($N$4="","",IF($N$8="",$N$4,$N$4&amp;"  ("&amp;N8&amp;")"))</f>
        <v/>
      </c>
      <c r="C3" s="88"/>
      <c r="D3" s="89" t="s">
        <v>22</v>
      </c>
      <c r="E3" s="89" t="s">
        <v>20</v>
      </c>
      <c r="F3" s="89" t="s">
        <v>19</v>
      </c>
      <c r="G3" s="89" t="s">
        <v>21</v>
      </c>
      <c r="H3" s="90" t="s">
        <v>72</v>
      </c>
      <c r="I3" s="91" t="s">
        <v>18</v>
      </c>
      <c r="J3" s="92"/>
      <c r="K3" s="30"/>
      <c r="L3" s="157" t="s">
        <v>62</v>
      </c>
      <c r="M3" s="157"/>
      <c r="N3" s="157"/>
      <c r="O3" s="157"/>
      <c r="P3" s="31"/>
      <c r="Q3" s="18"/>
      <c r="R3" s="43">
        <v>0</v>
      </c>
      <c r="S3" s="44" t="s">
        <v>71</v>
      </c>
      <c r="T3" s="44" t="s">
        <v>65</v>
      </c>
      <c r="U3" s="44" t="s">
        <v>69</v>
      </c>
      <c r="V3" s="44" t="s">
        <v>70</v>
      </c>
      <c r="W3" s="45" t="s">
        <v>11</v>
      </c>
      <c r="X3" s="71" t="s">
        <v>5</v>
      </c>
      <c r="Y3" s="71" t="s">
        <v>6</v>
      </c>
      <c r="Z3" s="71" t="s">
        <v>7</v>
      </c>
      <c r="AA3" s="71" t="s">
        <v>8</v>
      </c>
      <c r="AB3" s="71" t="s">
        <v>9</v>
      </c>
      <c r="AC3" s="71" t="s">
        <v>10</v>
      </c>
      <c r="AD3" s="71" t="s">
        <v>36</v>
      </c>
      <c r="AE3" s="71" t="s">
        <v>26</v>
      </c>
      <c r="AF3" s="71" t="s">
        <v>28</v>
      </c>
      <c r="AG3" s="71" t="s">
        <v>30</v>
      </c>
      <c r="AH3" s="71" t="s">
        <v>32</v>
      </c>
      <c r="AI3" s="71" t="s">
        <v>34</v>
      </c>
      <c r="AJ3" s="50" t="s">
        <v>75</v>
      </c>
      <c r="AK3" s="50" t="s">
        <v>0</v>
      </c>
      <c r="AL3" s="50" t="s">
        <v>1</v>
      </c>
      <c r="AM3" s="50" t="s">
        <v>2</v>
      </c>
      <c r="AN3" s="50" t="s">
        <v>3</v>
      </c>
      <c r="AO3" s="50" t="s">
        <v>4</v>
      </c>
      <c r="AP3" s="50" t="s">
        <v>25</v>
      </c>
      <c r="AQ3" s="50" t="s">
        <v>27</v>
      </c>
      <c r="AR3" s="50" t="s">
        <v>29</v>
      </c>
      <c r="AS3" s="50" t="s">
        <v>31</v>
      </c>
      <c r="AT3" s="50" t="s">
        <v>33</v>
      </c>
      <c r="AU3" s="50" t="s">
        <v>35</v>
      </c>
      <c r="AV3" s="56" t="s">
        <v>77</v>
      </c>
      <c r="AW3" s="56" t="s">
        <v>13</v>
      </c>
      <c r="AX3" s="56" t="s">
        <v>14</v>
      </c>
      <c r="AY3" s="56" t="s">
        <v>15</v>
      </c>
      <c r="AZ3" s="56" t="s">
        <v>16</v>
      </c>
      <c r="BA3" s="56" t="s">
        <v>17</v>
      </c>
      <c r="BB3" s="56" t="s">
        <v>37</v>
      </c>
      <c r="BC3" s="56" t="s">
        <v>38</v>
      </c>
      <c r="BD3" s="56" t="s">
        <v>39</v>
      </c>
      <c r="BE3" s="56" t="s">
        <v>40</v>
      </c>
      <c r="BF3" s="56" t="s">
        <v>41</v>
      </c>
      <c r="BG3" s="56" t="s">
        <v>42</v>
      </c>
      <c r="BH3" s="54" t="s">
        <v>43</v>
      </c>
      <c r="BI3" s="54" t="s">
        <v>44</v>
      </c>
      <c r="BJ3" s="54" t="s">
        <v>45</v>
      </c>
      <c r="BK3" s="54" t="s">
        <v>46</v>
      </c>
      <c r="BL3" s="54" t="s">
        <v>47</v>
      </c>
      <c r="BM3" s="54" t="s">
        <v>48</v>
      </c>
      <c r="BN3" s="54" t="s">
        <v>49</v>
      </c>
      <c r="BO3" s="54" t="s">
        <v>50</v>
      </c>
      <c r="BP3" s="54" t="s">
        <v>51</v>
      </c>
      <c r="BQ3" s="54" t="s">
        <v>52</v>
      </c>
      <c r="BR3" s="54" t="s">
        <v>53</v>
      </c>
      <c r="BS3" s="54" t="s">
        <v>54</v>
      </c>
    </row>
    <row r="4" spans="1:73" s="2" customFormat="1" ht="18.75" customHeight="1" thickTop="1" thickBot="1" x14ac:dyDescent="0.3">
      <c r="B4" s="156"/>
      <c r="C4" s="88"/>
      <c r="D4" s="7">
        <v>0</v>
      </c>
      <c r="E4" s="8">
        <v>42590</v>
      </c>
      <c r="F4" s="5" t="str">
        <f>IFERROR(IF(COUNT(G$4:G4)=0,"",IF(H4="Hold",F3,IF(ISNUMBER(U4),G4,F3+V4))),"")</f>
        <v/>
      </c>
      <c r="G4" s="13"/>
      <c r="H4" s="26"/>
      <c r="I4" s="17"/>
      <c r="J4" s="93"/>
      <c r="K4" s="30"/>
      <c r="L4" s="145" t="s">
        <v>24</v>
      </c>
      <c r="M4" s="145"/>
      <c r="N4" s="147"/>
      <c r="O4" s="147"/>
      <c r="P4" s="32"/>
      <c r="Q4" s="18"/>
      <c r="R4" s="46">
        <v>1</v>
      </c>
      <c r="S4" s="47" t="e">
        <f t="shared" ref="S4:S26" si="0">IF(OR(ISTEXT($G4),ISBLANK($G4)),NA(),$G4)</f>
        <v>#N/A</v>
      </c>
      <c r="T4" s="52" t="s">
        <v>64</v>
      </c>
      <c r="U4" s="52" t="str">
        <f>IF(H4="30 Mins",$N$19,IF(H4="45 Mins",$N$20,IF(H4="60 Mins",$N$21,IF(H4="Alt 1",$N$22,IF(H4="Alt 2",$N$23,IF(H4="Alt 3",$N$24,IF(H4="Alt 4",$N$25,IF(H4="Alt 5",#REF!,IF(H4="Change",V3,"")))))))))</f>
        <v/>
      </c>
      <c r="V4" s="53" t="e">
        <f>IF(COUNT(U$4:U4)=0,NA(),IF(ISNUMBER(U4),U4,V3))</f>
        <v>#N/A</v>
      </c>
      <c r="W4" s="48" t="e">
        <f t="shared" ref="W4:W26" si="1">IF(ISNUMBER(U4),E4-3,NA())</f>
        <v>#N/A</v>
      </c>
      <c r="X4" s="72" t="str">
        <f>IF(AND(ISNUMBER($S4),COUNT($U$4:$U4)=X$2),$S4,"")</f>
        <v/>
      </c>
      <c r="Y4" s="72" t="str">
        <f>IF(AND(ISNUMBER($S4),COUNT($U$4:$U4)=Y$2),$S4,"")</f>
        <v/>
      </c>
      <c r="Z4" s="72" t="str">
        <f>IF(AND(ISNUMBER($S4),COUNT($U$4:$U4)=Z$2),$S4,"")</f>
        <v/>
      </c>
      <c r="AA4" s="72" t="str">
        <f>IF(AND(ISNUMBER($S4),COUNT($U$4:$U4)=AA$2),$S4,"")</f>
        <v/>
      </c>
      <c r="AB4" s="72" t="str">
        <f>IF(AND(ISNUMBER($S4),COUNT($U$4:$U4)=AB$2),$S4,"")</f>
        <v/>
      </c>
      <c r="AC4" s="72" t="str">
        <f>IF(AND(ISNUMBER($S4),COUNT($U$4:$U4)=AC$2),$S4,"")</f>
        <v/>
      </c>
      <c r="AD4" s="72" t="str">
        <f>IF(AND(ISNUMBER($S4),COUNT($U$4:$U4)=AD$2),$S4,"")</f>
        <v/>
      </c>
      <c r="AE4" s="72" t="str">
        <f>IF(AND(ISNUMBER($S4),COUNT($U$4:$U4)=AE$2),$S4,"")</f>
        <v/>
      </c>
      <c r="AF4" s="72" t="str">
        <f>IF(AND(ISNUMBER($S4),COUNT($U$4:$U4)=AF$2),$S4,"")</f>
        <v/>
      </c>
      <c r="AG4" s="72" t="str">
        <f>IF(AND(ISNUMBER($S4),COUNT($U$4:$U4)=AG$2),$S4,"")</f>
        <v/>
      </c>
      <c r="AH4" s="72" t="str">
        <f>IF(AND(ISNUMBER($S4),COUNT($U$4:$U4)=AH$2),$S4,"")</f>
        <v/>
      </c>
      <c r="AI4" s="72" t="str">
        <f>IF(AND(ISNUMBER($S4),COUNT($U$4:$U4)=AI$2),$S4,"")</f>
        <v/>
      </c>
      <c r="AJ4" s="51" t="e">
        <f>IFERROR(IF(COUNT($U$4:$U4)&lt;&gt;AJ$2,NA(),SLOPE(X$4:X$26,$R$4:$R$26)*($R4-COUNTIF(BH$4:BH4,"Hold"))+INTERCEPT(X$4:X$26,$R$4:$R$26)),NA())</f>
        <v>#N/A</v>
      </c>
      <c r="AK4" s="51" t="e">
        <f>IFERROR(IF(COUNT($U$4:$U4)&lt;&gt;AK$2,NA(),SLOPE(Y$4:Y$26,$R$4:$R$26)*($R4-COUNTIF(BI$4:BI4,"Hold"))+INTERCEPT(Y$4:Y$26,$R$4:$R$26)),NA())</f>
        <v>#N/A</v>
      </c>
      <c r="AL4" s="51" t="e">
        <f>IFERROR(IF(COUNT($U$4:$U4)&lt;&gt;AL$2,NA(),SLOPE(Z$4:Z$26,$R$4:$R$26)*($R4-COUNTIF(BJ$4:BJ4,"Hold"))+INTERCEPT(Z$4:Z$26,$R$4:$R$26)),NA())</f>
        <v>#N/A</v>
      </c>
      <c r="AM4" s="51" t="e">
        <f>IFERROR(IF(COUNT($U$4:$U4)&lt;&gt;AM$2,NA(),SLOPE(AA$4:AA$26,$R$4:$R$26)*($R4-COUNTIF(BK$4:BK4,"Hold"))+INTERCEPT(AA$4:AA$26,$R$4:$R$26)),NA())</f>
        <v>#N/A</v>
      </c>
      <c r="AN4" s="51" t="e">
        <f>IFERROR(IF(COUNT($U$4:$U4)&lt;&gt;AN$2,NA(),SLOPE(AB$4:AB$26,$R$4:$R$26)*($R4-COUNTIF(BL$4:BL4,"Hold"))+INTERCEPT(AB$4:AB$26,$R$4:$R$26)),NA())</f>
        <v>#N/A</v>
      </c>
      <c r="AO4" s="51" t="e">
        <f>IFERROR(IF(COUNT($U$4:$U4)&lt;&gt;AO$2,NA(),SLOPE(AC$4:AC$26,$R$4:$R$26)*($R4-COUNTIF(BM$4:BM4,"Hold"))+INTERCEPT(AC$4:AC$26,$R$4:$R$26)),NA())</f>
        <v>#N/A</v>
      </c>
      <c r="AP4" s="51" t="e">
        <f>IFERROR(IF(COUNT($U$4:$U4)&lt;&gt;AP$2,NA(),SLOPE(AD$4:AD$26,$R$4:$R$26)*($R4-COUNTIF(BN$4:BN4,"Hold"))+INTERCEPT(AD$4:AD$26,$R$4:$R$26)),NA())</f>
        <v>#N/A</v>
      </c>
      <c r="AQ4" s="51" t="e">
        <f>IFERROR(IF(COUNT($U$4:$U4)&lt;&gt;AQ$2,NA(),SLOPE(AE$4:AE$26,$R$4:$R$26)*($R4-COUNTIF(BO$4:BO4,"Hold"))+INTERCEPT(AE$4:AE$26,$R$4:$R$26)),NA())</f>
        <v>#N/A</v>
      </c>
      <c r="AR4" s="51" t="e">
        <f>IFERROR(IF(COUNT($U$4:$U4)&lt;&gt;AR$2,NA(),SLOPE(AF$4:AF$26,$R$4:$R$26)*($R4-COUNTIF(BP$4:BP4,"Hold"))+INTERCEPT(AF$4:AF$26,$R$4:$R$26)),NA())</f>
        <v>#N/A</v>
      </c>
      <c r="AS4" s="51" t="e">
        <f>IFERROR(IF(COUNT($U$4:$U4)&lt;&gt;AS$2,NA(),SLOPE(AG$4:AG$26,$R$4:$R$26)*($R4-COUNTIF(BQ$4:BQ4,"Hold"))+INTERCEPT(AG$4:AG$26,$R$4:$R$26)),NA())</f>
        <v>#N/A</v>
      </c>
      <c r="AT4" s="51" t="e">
        <f>IFERROR(IF(COUNT($U$4:$U4)&lt;&gt;AT$2,NA(),SLOPE(AH$4:AH$26,$R$4:$R$26)*($R4-COUNTIF(BR$4:BR4,"Hold"))+INTERCEPT(AH$4:AH$26,$R$4:$R$26)),NA())</f>
        <v>#N/A</v>
      </c>
      <c r="AU4" s="51" t="e">
        <f>IFERROR(IF(COUNT($U$4:$U4)&lt;&gt;AU$2,NA(),SLOPE(AI$4:AI$26,$R$4:$R$26)*($R4-COUNTIF(BS$4:BS4,"Hold"))+INTERCEPT(AI$4:AI$26,$R$4:$R$26)),NA())</f>
        <v>#N/A</v>
      </c>
      <c r="AV4" s="57" t="e">
        <f>IF(AND(ISNUMBER($U4),COUNT($U$4:$U4)=AV$2),$G4,IF($H4="Hold",AV3,IF(COUNT($U$4:$U4)=AV$2,$V4+AV3,NA())))</f>
        <v>#N/A</v>
      </c>
      <c r="AW4" s="57" t="e">
        <f>IF(AND(ISNUMBER($U4),COUNT($U$4:$U4)=AW$2),$G4,IF($H4="Hold",AW3,IF(COUNT($U$4:$U4)=AW$2,$V4+AW3,NA())))</f>
        <v>#N/A</v>
      </c>
      <c r="AX4" s="57" t="e">
        <f>IF(AND(ISNUMBER($U4),COUNT($U$4:$U4)=AX$2),$G4,IF($H4="Hold",AX3,IF(COUNT($U$4:$U4)=AX$2,$V4+AX3,NA())))</f>
        <v>#N/A</v>
      </c>
      <c r="AY4" s="57" t="e">
        <f>IF(AND(ISNUMBER($U4),COUNT($U$4:$U4)=AY$2),$G4,IF($H4="Hold",AY3,IF(COUNT($U$4:$U4)=AY$2,$V4+AY3,NA())))</f>
        <v>#N/A</v>
      </c>
      <c r="AZ4" s="57" t="e">
        <f>IF(AND(ISNUMBER($U4),COUNT($U$4:$U4)=AZ$2),$G4,IF($H4="Hold",AZ3,IF(COUNT($U$4:$U4)=AZ$2,$V4+AZ3,NA())))</f>
        <v>#N/A</v>
      </c>
      <c r="BA4" s="57" t="e">
        <f>IF(AND(ISNUMBER($U4),COUNT($U$4:$U4)=BA$2),$G4,IF($H4="Hold",BA3,IF(COUNT($U$4:$U4)=BA$2,$V4+BA3,NA())))</f>
        <v>#N/A</v>
      </c>
      <c r="BB4" s="57" t="e">
        <f>IF(AND(ISNUMBER($U4),COUNT($U$4:$U4)=BB$2),$G4,IF($H4="Hold",BB3,IF(COUNT($U$4:$U4)=BB$2,$V4+BB3,NA())))</f>
        <v>#N/A</v>
      </c>
      <c r="BC4" s="57" t="e">
        <f>IF(AND(ISNUMBER($U4),COUNT($U$4:$U4)=BC$2),$G4,IF($H4="Hold",BC3,IF(COUNT($U$4:$U4)=BC$2,$V4+BC3,NA())))</f>
        <v>#N/A</v>
      </c>
      <c r="BD4" s="57" t="e">
        <f>IF(AND(ISNUMBER($U4),COUNT($U$4:$U4)=BD$2),$G4,IF($H4="Hold",BD3,IF(COUNT($U$4:$U4)=BD$2,$V4+BD3,NA())))</f>
        <v>#N/A</v>
      </c>
      <c r="BE4" s="57" t="e">
        <f>IF(AND(ISNUMBER($U4),COUNT($U$4:$U4)=BE$2),$G4,IF($H4="Hold",BE3,IF(COUNT($U$4:$U4)=BE$2,$V4+BE3,NA())))</f>
        <v>#N/A</v>
      </c>
      <c r="BF4" s="57" t="e">
        <f>IF(AND(ISNUMBER($U4),COUNT($U$4:$U4)=BF$2),$G4,IF($H4="Hold",BF3,IF(COUNT($U$4:$U4)=BF$2,$V4+BF3,NA())))</f>
        <v>#N/A</v>
      </c>
      <c r="BG4" s="57" t="e">
        <f>IF(AND(ISNUMBER($U4),COUNT($U$4:$U4)=BG$2),$G4,IF($H4="Hold",BG3,IF(COUNT($U$4:$U4)=BG$2,$V4+BG3,NA())))</f>
        <v>#N/A</v>
      </c>
      <c r="BH4" s="55" t="e">
        <f>IF(AND(COUNT($U$4:$U4)=BH$2,$H4="Hold"),"Hold",NA())</f>
        <v>#N/A</v>
      </c>
      <c r="BI4" s="55" t="e">
        <f>IF(AND(COUNT($U$4:$U4)=BI$2,$H4="Hold"),"Hold",NA())</f>
        <v>#N/A</v>
      </c>
      <c r="BJ4" s="55" t="e">
        <f>IF(AND(COUNT($U$4:$U4)=BJ$2,$H4="Hold"),"Hold",NA())</f>
        <v>#N/A</v>
      </c>
      <c r="BK4" s="55" t="e">
        <f>IF(AND(COUNT($U$4:$U4)=BK$2,$H4="Hold"),"Hold",NA())</f>
        <v>#N/A</v>
      </c>
      <c r="BL4" s="55" t="e">
        <f>IF(AND(COUNT($U$4:$U4)=BL$2,$H4="Hold"),"Hold",NA())</f>
        <v>#N/A</v>
      </c>
      <c r="BM4" s="55" t="e">
        <f>IF(AND(COUNT($U$4:$U4)=BM$2,$H4="Hold"),"Hold",NA())</f>
        <v>#N/A</v>
      </c>
      <c r="BN4" s="55" t="e">
        <f>IF(AND(COUNT($U$4:$U4)=BN$2,$H4="Hold"),"Hold",NA())</f>
        <v>#N/A</v>
      </c>
      <c r="BO4" s="55" t="e">
        <f>IF(AND(COUNT($U$4:$U4)=BO$2,$H4="Hold"),"Hold",NA())</f>
        <v>#N/A</v>
      </c>
      <c r="BP4" s="55" t="e">
        <f>IF(AND(COUNT($U$4:$U4)=BP$2,$H4="Hold"),"Hold",NA())</f>
        <v>#N/A</v>
      </c>
      <c r="BQ4" s="55" t="e">
        <f>IF(AND(COUNT($U$4:$U4)=BQ$2,$H4="Hold"),"Hold",NA())</f>
        <v>#N/A</v>
      </c>
      <c r="BR4" s="55" t="e">
        <f>IF(AND(COUNT($U$4:$U4)=BR$2,$H4="Hold"),"Hold",NA())</f>
        <v>#N/A</v>
      </c>
      <c r="BS4" s="55" t="e">
        <f>IF(AND(COUNT($U$4:$U4)=BS$2,$H4="Hold"),"Hold",NA())</f>
        <v>#N/A</v>
      </c>
    </row>
    <row r="5" spans="1:73" s="2" customFormat="1" ht="18.75" customHeight="1" thickTop="1" thickBot="1" x14ac:dyDescent="0.3">
      <c r="B5" s="21"/>
      <c r="C5" s="88"/>
      <c r="D5" s="9">
        <f>D4+2</f>
        <v>2</v>
      </c>
      <c r="E5" s="10">
        <f>E4+14</f>
        <v>42604</v>
      </c>
      <c r="F5" s="5" t="str">
        <f>IFERROR(IF(COUNT(G$4:G5)=0,"",IF(H5="Hold",F4,IF(ISNUMBER(U5),G5,F4+V5))),"")</f>
        <v/>
      </c>
      <c r="G5" s="13"/>
      <c r="H5" s="27"/>
      <c r="I5" s="17"/>
      <c r="J5" s="93"/>
      <c r="K5" s="30"/>
      <c r="L5" s="144" t="s">
        <v>12</v>
      </c>
      <c r="M5" s="144"/>
      <c r="N5" s="159"/>
      <c r="O5" s="159"/>
      <c r="P5" s="33"/>
      <c r="R5" s="46">
        <v>2</v>
      </c>
      <c r="S5" s="47" t="e">
        <f t="shared" si="0"/>
        <v>#N/A</v>
      </c>
      <c r="T5" s="47" t="s">
        <v>55</v>
      </c>
      <c r="U5" s="52" t="str">
        <f>IF(H5="30 Mins",$N$19,IF(H5="45 Mins",$N$20,IF(H5="60 Mins",$N$21,IF(H5="Alt 1",$N$22,IF(H5="Alt 2",$N$23,IF(H5="Alt 3",$N$24,IF(H5="Alt 4",$N$25,IF(H5="Alt 5",#REF!,IF(H5="Change",V4,"")))))))))</f>
        <v/>
      </c>
      <c r="V5" s="53" t="e">
        <f>IF(COUNT(U$4:U5)=0,NA(),IF(ISNUMBER(U5),U5,V4))</f>
        <v>#N/A</v>
      </c>
      <c r="W5" s="48" t="e">
        <f t="shared" si="1"/>
        <v>#N/A</v>
      </c>
      <c r="X5" s="72" t="str">
        <f>IF(AND(ISNUMBER($S5),COUNT($U$4:$U5)=X$2),$S5,"")</f>
        <v/>
      </c>
      <c r="Y5" s="72" t="str">
        <f>IF(AND(ISNUMBER($S5),COUNT($U$4:$U5)=Y$2),$S5,"")</f>
        <v/>
      </c>
      <c r="Z5" s="72" t="str">
        <f>IF(AND(ISNUMBER($S5),COUNT($U$4:$U5)=Z$2),$S5,"")</f>
        <v/>
      </c>
      <c r="AA5" s="72" t="str">
        <f>IF(AND(ISNUMBER($S5),COUNT($U$4:$U5)=AA$2),$S5,"")</f>
        <v/>
      </c>
      <c r="AB5" s="72" t="str">
        <f>IF(AND(ISNUMBER($S5),COUNT($U$4:$U5)=AB$2),$S5,"")</f>
        <v/>
      </c>
      <c r="AC5" s="72" t="str">
        <f>IF(AND(ISNUMBER($S5),COUNT($U$4:$U5)=AC$2),$S5,"")</f>
        <v/>
      </c>
      <c r="AD5" s="72" t="str">
        <f>IF(AND(ISNUMBER($S5),COUNT($U$4:$U5)=AD$2),$S5,"")</f>
        <v/>
      </c>
      <c r="AE5" s="72" t="str">
        <f>IF(AND(ISNUMBER($S5),COUNT($U$4:$U5)=AE$2),$S5,"")</f>
        <v/>
      </c>
      <c r="AF5" s="72" t="str">
        <f>IF(AND(ISNUMBER($S5),COUNT($U$4:$U5)=AF$2),$S5,"")</f>
        <v/>
      </c>
      <c r="AG5" s="72" t="str">
        <f>IF(AND(ISNUMBER($S5),COUNT($U$4:$U5)=AG$2),$S5,"")</f>
        <v/>
      </c>
      <c r="AH5" s="72" t="str">
        <f>IF(AND(ISNUMBER($S5),COUNT($U$4:$U5)=AH$2),$S5,"")</f>
        <v/>
      </c>
      <c r="AI5" s="72" t="str">
        <f>IF(AND(ISNUMBER($S5),COUNT($U$4:$U5)=AI$2),$S5,"")</f>
        <v/>
      </c>
      <c r="AJ5" s="51" t="e">
        <f>IFERROR(IF(COUNT($U$4:$U5)&lt;&gt;AJ$2,NA(),SLOPE(X$4:X$26,$R$4:$R$26)*($R5-COUNTIF(BH$4:BH5,"Hold"))+INTERCEPT(X$4:X$26,$R$4:$R$26)),NA())</f>
        <v>#N/A</v>
      </c>
      <c r="AK5" s="51" t="e">
        <f>IFERROR(IF(COUNT($U$4:$U5)&lt;&gt;AK$2,NA(),SLOPE(Y$4:Y$26,$R$4:$R$26)*($R5-COUNTIF(BI$4:BI5,"Hold"))+INTERCEPT(Y$4:Y$26,$R$4:$R$26)),NA())</f>
        <v>#N/A</v>
      </c>
      <c r="AL5" s="51" t="e">
        <f>IFERROR(IF(COUNT($U$4:$U5)&lt;&gt;AL$2,NA(),SLOPE(Z$4:Z$26,$R$4:$R$26)*($R5-COUNTIF(BJ$4:BJ5,"Hold"))+INTERCEPT(Z$4:Z$26,$R$4:$R$26)),NA())</f>
        <v>#N/A</v>
      </c>
      <c r="AM5" s="51" t="e">
        <f>IFERROR(IF(COUNT($U$4:$U5)&lt;&gt;AM$2,NA(),SLOPE(AA$4:AA$26,$R$4:$R$26)*($R5-COUNTIF(BK$4:BK5,"Hold"))+INTERCEPT(AA$4:AA$26,$R$4:$R$26)),NA())</f>
        <v>#N/A</v>
      </c>
      <c r="AN5" s="51" t="e">
        <f>IFERROR(IF(COUNT($U$4:$U5)&lt;&gt;AN$2,NA(),SLOPE(AB$4:AB$26,$R$4:$R$26)*($R5-COUNTIF(BL$4:BL5,"Hold"))+INTERCEPT(AB$4:AB$26,$R$4:$R$26)),NA())</f>
        <v>#N/A</v>
      </c>
      <c r="AO5" s="51" t="e">
        <f>IFERROR(IF(COUNT($U$4:$U5)&lt;&gt;AO$2,NA(),SLOPE(AC$4:AC$26,$R$4:$R$26)*($R5-COUNTIF(BM$4:BM5,"Hold"))+INTERCEPT(AC$4:AC$26,$R$4:$R$26)),NA())</f>
        <v>#N/A</v>
      </c>
      <c r="AP5" s="51" t="e">
        <f>IFERROR(IF(COUNT($U$4:$U5)&lt;&gt;AP$2,NA(),SLOPE(AD$4:AD$26,$R$4:$R$26)*($R5-COUNTIF(BN$4:BN5,"Hold"))+INTERCEPT(AD$4:AD$26,$R$4:$R$26)),NA())</f>
        <v>#N/A</v>
      </c>
      <c r="AQ5" s="51" t="e">
        <f>IFERROR(IF(COUNT($U$4:$U5)&lt;&gt;AQ$2,NA(),SLOPE(AE$4:AE$26,$R$4:$R$26)*($R5-COUNTIF(BO$4:BO5,"Hold"))+INTERCEPT(AE$4:AE$26,$R$4:$R$26)),NA())</f>
        <v>#N/A</v>
      </c>
      <c r="AR5" s="51" t="e">
        <f>IFERROR(IF(COUNT($U$4:$U5)&lt;&gt;AR$2,NA(),SLOPE(AF$4:AF$26,$R$4:$R$26)*($R5-COUNTIF(BP$4:BP5,"Hold"))+INTERCEPT(AF$4:AF$26,$R$4:$R$26)),NA())</f>
        <v>#N/A</v>
      </c>
      <c r="AS5" s="51" t="e">
        <f>IFERROR(IF(COUNT($U$4:$U5)&lt;&gt;AS$2,NA(),SLOPE(AG$4:AG$26,$R$4:$R$26)*($R5-COUNTIF(BQ$4:BQ5,"Hold"))+INTERCEPT(AG$4:AG$26,$R$4:$R$26)),NA())</f>
        <v>#N/A</v>
      </c>
      <c r="AT5" s="51" t="e">
        <f>IFERROR(IF(COUNT($U$4:$U5)&lt;&gt;AT$2,NA(),SLOPE(AH$4:AH$26,$R$4:$R$26)*($R5-COUNTIF(BR$4:BR5,"Hold"))+INTERCEPT(AH$4:AH$26,$R$4:$R$26)),NA())</f>
        <v>#N/A</v>
      </c>
      <c r="AU5" s="51" t="e">
        <f>IFERROR(IF(COUNT($U$4:$U5)&lt;&gt;AU$2,NA(),SLOPE(AI$4:AI$26,$R$4:$R$26)*($R5-COUNTIF(BS$4:BS5,"Hold"))+INTERCEPT(AI$4:AI$26,$R$4:$R$26)),NA())</f>
        <v>#N/A</v>
      </c>
      <c r="AV5" s="57" t="e">
        <f>IF(AND(ISNUMBER($U5),COUNT($U$4:$U5)=AV$2),$G5,IF($H5="Hold",AV4,IF(COUNT($U$4:$U5)=AV$2,$V5+AV4,NA())))</f>
        <v>#N/A</v>
      </c>
      <c r="AW5" s="57" t="e">
        <f>IF(AND(ISNUMBER($U5),COUNT($U$4:$U5)=AW$2),$G5,IF($H5="Hold",AW4,IF(COUNT($U$4:$U5)=AW$2,$V5+AW4,NA())))</f>
        <v>#N/A</v>
      </c>
      <c r="AX5" s="57" t="e">
        <f>IF(AND(ISNUMBER($U5),COUNT($U$4:$U5)=AX$2),$G5,IF($H5="Hold",AX4,IF(COUNT($U$4:$U5)=AX$2,$V5+AX4,NA())))</f>
        <v>#N/A</v>
      </c>
      <c r="AY5" s="57" t="e">
        <f>IF(AND(ISNUMBER($U5),COUNT($U$4:$U5)=AY$2),$G5,IF($H5="Hold",AY4,IF(COUNT($U$4:$U5)=AY$2,$V5+AY4,NA())))</f>
        <v>#N/A</v>
      </c>
      <c r="AZ5" s="57" t="e">
        <f>IF(AND(ISNUMBER($U5),COUNT($U$4:$U5)=AZ$2),$G5,IF($H5="Hold",AZ4,IF(COUNT($U$4:$U5)=AZ$2,$V5+AZ4,NA())))</f>
        <v>#N/A</v>
      </c>
      <c r="BA5" s="57" t="e">
        <f>IF(AND(ISNUMBER($U5),COUNT($U$4:$U5)=BA$2),$G5,IF($H5="Hold",BA4,IF(COUNT($U$4:$U5)=BA$2,$V5+BA4,NA())))</f>
        <v>#N/A</v>
      </c>
      <c r="BB5" s="57" t="e">
        <f>IF(AND(ISNUMBER($U5),COUNT($U$4:$U5)=BB$2),$G5,IF($H5="Hold",BB4,IF(COUNT($U$4:$U5)=BB$2,$V5+BB4,NA())))</f>
        <v>#N/A</v>
      </c>
      <c r="BC5" s="57" t="e">
        <f>IF(AND(ISNUMBER($U5),COUNT($U$4:$U5)=BC$2),$G5,IF($H5="Hold",BC4,IF(COUNT($U$4:$U5)=BC$2,$V5+BC4,NA())))</f>
        <v>#N/A</v>
      </c>
      <c r="BD5" s="57" t="e">
        <f>IF(AND(ISNUMBER($U5),COUNT($U$4:$U5)=BD$2),$G5,IF($H5="Hold",BD4,IF(COUNT($U$4:$U5)=BD$2,$V5+BD4,NA())))</f>
        <v>#N/A</v>
      </c>
      <c r="BE5" s="57" t="e">
        <f>IF(AND(ISNUMBER($U5),COUNT($U$4:$U5)=BE$2),$G5,IF($H5="Hold",BE4,IF(COUNT($U$4:$U5)=BE$2,$V5+BE4,NA())))</f>
        <v>#N/A</v>
      </c>
      <c r="BF5" s="57" t="e">
        <f>IF(AND(ISNUMBER($U5),COUNT($U$4:$U5)=BF$2),$G5,IF($H5="Hold",BF4,IF(COUNT($U$4:$U5)=BF$2,$V5+BF4,NA())))</f>
        <v>#N/A</v>
      </c>
      <c r="BG5" s="57" t="e">
        <f>IF(AND(ISNUMBER($U5),COUNT($U$4:$U5)=BG$2),$G5,IF($H5="Hold",BG4,IF(COUNT($U$4:$U5)=BG$2,$V5+BG4,NA())))</f>
        <v>#N/A</v>
      </c>
      <c r="BH5" s="55" t="e">
        <f>IF(AND(COUNT($U$4:$U5)=BH$2,$H5="Hold"),"Hold",NA())</f>
        <v>#N/A</v>
      </c>
      <c r="BI5" s="55" t="e">
        <f>IF(AND(COUNT($U$4:$U5)=BI$2,$H5="Hold"),"Hold",NA())</f>
        <v>#N/A</v>
      </c>
      <c r="BJ5" s="55" t="e">
        <f>IF(AND(COUNT($U$4:$U5)=BJ$2,$H5="Hold"),"Hold",NA())</f>
        <v>#N/A</v>
      </c>
      <c r="BK5" s="55" t="e">
        <f>IF(AND(COUNT($U$4:$U5)=BK$2,$H5="Hold"),"Hold",NA())</f>
        <v>#N/A</v>
      </c>
      <c r="BL5" s="55" t="e">
        <f>IF(AND(COUNT($U$4:$U5)=BL$2,$H5="Hold"),"Hold",NA())</f>
        <v>#N/A</v>
      </c>
      <c r="BM5" s="55" t="e">
        <f>IF(AND(COUNT($U$4:$U5)=BM$2,$H5="Hold"),"Hold",NA())</f>
        <v>#N/A</v>
      </c>
      <c r="BN5" s="55" t="e">
        <f>IF(AND(COUNT($U$4:$U5)=BN$2,$H5="Hold"),"Hold",NA())</f>
        <v>#N/A</v>
      </c>
      <c r="BO5" s="55" t="e">
        <f>IF(AND(COUNT($U$4:$U5)=BO$2,$H5="Hold"),"Hold",NA())</f>
        <v>#N/A</v>
      </c>
      <c r="BP5" s="55" t="e">
        <f>IF(AND(COUNT($U$4:$U5)=BP$2,$H5="Hold"),"Hold",NA())</f>
        <v>#N/A</v>
      </c>
      <c r="BQ5" s="55" t="e">
        <f>IF(AND(COUNT($U$4:$U5)=BQ$2,$H5="Hold"),"Hold",NA())</f>
        <v>#N/A</v>
      </c>
      <c r="BR5" s="55" t="e">
        <f>IF(AND(COUNT($U$4:$U5)=BR$2,$H5="Hold"),"Hold",NA())</f>
        <v>#N/A</v>
      </c>
      <c r="BS5" s="55" t="e">
        <f>IF(AND(COUNT($U$4:$U5)=BS$2,$H5="Hold"),"Hold",NA())</f>
        <v>#N/A</v>
      </c>
    </row>
    <row r="6" spans="1:73" s="94" customFormat="1" ht="18.75" customHeight="1" thickTop="1" x14ac:dyDescent="0.25">
      <c r="B6" s="22"/>
      <c r="C6" s="95"/>
      <c r="D6" s="9">
        <f t="shared" ref="D6:D26" si="2">D5+2</f>
        <v>4</v>
      </c>
      <c r="E6" s="10">
        <f t="shared" ref="E6:E26" si="3">E5+14</f>
        <v>42618</v>
      </c>
      <c r="F6" s="5" t="str">
        <f>IFERROR(IF(COUNT(G$4:G6)=0,"",IF(H6="Hold",F5,IF(ISNUMBER(U6),G6,F5+V6))),"")</f>
        <v/>
      </c>
      <c r="G6" s="13"/>
      <c r="H6" s="27"/>
      <c r="I6" s="17"/>
      <c r="J6" s="93"/>
      <c r="K6" s="34"/>
      <c r="L6" s="74"/>
      <c r="M6" s="74"/>
      <c r="N6" s="75"/>
      <c r="O6" s="75"/>
      <c r="P6" s="35"/>
      <c r="R6" s="46">
        <v>3</v>
      </c>
      <c r="S6" s="47" t="e">
        <f t="shared" si="0"/>
        <v>#N/A</v>
      </c>
      <c r="T6" s="47" t="s">
        <v>66</v>
      </c>
      <c r="U6" s="52" t="str">
        <f>IF(H6="30 Mins",$N$19,IF(H6="45 Mins",$N$20,IF(H6="60 Mins",$N$21,IF(H6="Alt 1",$N$22,IF(H6="Alt 2",$N$23,IF(H6="Alt 3",$N$24,IF(H6="Alt 4",$N$25,IF(H6="Alt 5",#REF!,IF(H6="Change",V5,"")))))))))</f>
        <v/>
      </c>
      <c r="V6" s="53" t="e">
        <f>IF(COUNT(U$4:U6)=0,NA(),IF(ISNUMBER(U6),U6,V5))</f>
        <v>#N/A</v>
      </c>
      <c r="W6" s="48" t="e">
        <f t="shared" si="1"/>
        <v>#N/A</v>
      </c>
      <c r="X6" s="72" t="str">
        <f>IF(AND(ISNUMBER($S6),COUNT($U$4:$U6)=X$2),$S6,"")</f>
        <v/>
      </c>
      <c r="Y6" s="72" t="str">
        <f>IF(AND(ISNUMBER($S6),COUNT($U$4:$U6)=Y$2),$S6,"")</f>
        <v/>
      </c>
      <c r="Z6" s="72" t="str">
        <f>IF(AND(ISNUMBER($S6),COUNT($U$4:$U6)=Z$2),$S6,"")</f>
        <v/>
      </c>
      <c r="AA6" s="72" t="str">
        <f>IF(AND(ISNUMBER($S6),COUNT($U$4:$U6)=AA$2),$S6,"")</f>
        <v/>
      </c>
      <c r="AB6" s="72" t="str">
        <f>IF(AND(ISNUMBER($S6),COUNT($U$4:$U6)=AB$2),$S6,"")</f>
        <v/>
      </c>
      <c r="AC6" s="72" t="str">
        <f>IF(AND(ISNUMBER($S6),COUNT($U$4:$U6)=AC$2),$S6,"")</f>
        <v/>
      </c>
      <c r="AD6" s="72" t="str">
        <f>IF(AND(ISNUMBER($S6),COUNT($U$4:$U6)=AD$2),$S6,"")</f>
        <v/>
      </c>
      <c r="AE6" s="72" t="str">
        <f>IF(AND(ISNUMBER($S6),COUNT($U$4:$U6)=AE$2),$S6,"")</f>
        <v/>
      </c>
      <c r="AF6" s="72" t="str">
        <f>IF(AND(ISNUMBER($S6),COUNT($U$4:$U6)=AF$2),$S6,"")</f>
        <v/>
      </c>
      <c r="AG6" s="72" t="str">
        <f>IF(AND(ISNUMBER($S6),COUNT($U$4:$U6)=AG$2),$S6,"")</f>
        <v/>
      </c>
      <c r="AH6" s="72" t="str">
        <f>IF(AND(ISNUMBER($S6),COUNT($U$4:$U6)=AH$2),$S6,"")</f>
        <v/>
      </c>
      <c r="AI6" s="72" t="str">
        <f>IF(AND(ISNUMBER($S6),COUNT($U$4:$U6)=AI$2),$S6,"")</f>
        <v/>
      </c>
      <c r="AJ6" s="51" t="e">
        <f>IFERROR(IF(COUNT($U$4:$U6)&lt;&gt;AJ$2,NA(),SLOPE(X$4:X$26,$R$4:$R$26)*($R6-COUNTIF(BH$4:BH6,"Hold"))+INTERCEPT(X$4:X$26,$R$4:$R$26)),NA())</f>
        <v>#N/A</v>
      </c>
      <c r="AK6" s="51" t="e">
        <f>IFERROR(IF(COUNT($U$4:$U6)&lt;&gt;AK$2,NA(),SLOPE(Y$4:Y$26,$R$4:$R$26)*($R6-COUNTIF(BI$4:BI6,"Hold"))+INTERCEPT(Y$4:Y$26,$R$4:$R$26)),NA())</f>
        <v>#N/A</v>
      </c>
      <c r="AL6" s="51" t="e">
        <f>IFERROR(IF(COUNT($U$4:$U6)&lt;&gt;AL$2,NA(),SLOPE(Z$4:Z$26,$R$4:$R$26)*($R6-COUNTIF(BJ$4:BJ6,"Hold"))+INTERCEPT(Z$4:Z$26,$R$4:$R$26)),NA())</f>
        <v>#N/A</v>
      </c>
      <c r="AM6" s="51" t="e">
        <f>IFERROR(IF(COUNT($U$4:$U6)&lt;&gt;AM$2,NA(),SLOPE(AA$4:AA$26,$R$4:$R$26)*($R6-COUNTIF(BK$4:BK6,"Hold"))+INTERCEPT(AA$4:AA$26,$R$4:$R$26)),NA())</f>
        <v>#N/A</v>
      </c>
      <c r="AN6" s="51" t="e">
        <f>IFERROR(IF(COUNT($U$4:$U6)&lt;&gt;AN$2,NA(),SLOPE(AB$4:AB$26,$R$4:$R$26)*($R6-COUNTIF(BL$4:BL6,"Hold"))+INTERCEPT(AB$4:AB$26,$R$4:$R$26)),NA())</f>
        <v>#N/A</v>
      </c>
      <c r="AO6" s="51" t="e">
        <f>IFERROR(IF(COUNT($U$4:$U6)&lt;&gt;AO$2,NA(),SLOPE(AC$4:AC$26,$R$4:$R$26)*($R6-COUNTIF(BM$4:BM6,"Hold"))+INTERCEPT(AC$4:AC$26,$R$4:$R$26)),NA())</f>
        <v>#N/A</v>
      </c>
      <c r="AP6" s="51" t="e">
        <f>IFERROR(IF(COUNT($U$4:$U6)&lt;&gt;AP$2,NA(),SLOPE(AD$4:AD$26,$R$4:$R$26)*($R6-COUNTIF(BN$4:BN6,"Hold"))+INTERCEPT(AD$4:AD$26,$R$4:$R$26)),NA())</f>
        <v>#N/A</v>
      </c>
      <c r="AQ6" s="51" t="e">
        <f>IFERROR(IF(COUNT($U$4:$U6)&lt;&gt;AQ$2,NA(),SLOPE(AE$4:AE$26,$R$4:$R$26)*($R6-COUNTIF(BO$4:BO6,"Hold"))+INTERCEPT(AE$4:AE$26,$R$4:$R$26)),NA())</f>
        <v>#N/A</v>
      </c>
      <c r="AR6" s="51" t="e">
        <f>IFERROR(IF(COUNT($U$4:$U6)&lt;&gt;AR$2,NA(),SLOPE(AF$4:AF$26,$R$4:$R$26)*($R6-COUNTIF(BP$4:BP6,"Hold"))+INTERCEPT(AF$4:AF$26,$R$4:$R$26)),NA())</f>
        <v>#N/A</v>
      </c>
      <c r="AS6" s="51" t="e">
        <f>IFERROR(IF(COUNT($U$4:$U6)&lt;&gt;AS$2,NA(),SLOPE(AG$4:AG$26,$R$4:$R$26)*($R6-COUNTIF(BQ$4:BQ6,"Hold"))+INTERCEPT(AG$4:AG$26,$R$4:$R$26)),NA())</f>
        <v>#N/A</v>
      </c>
      <c r="AT6" s="51" t="e">
        <f>IFERROR(IF(COUNT($U$4:$U6)&lt;&gt;AT$2,NA(),SLOPE(AH$4:AH$26,$R$4:$R$26)*($R6-COUNTIF(BR$4:BR6,"Hold"))+INTERCEPT(AH$4:AH$26,$R$4:$R$26)),NA())</f>
        <v>#N/A</v>
      </c>
      <c r="AU6" s="51" t="e">
        <f>IFERROR(IF(COUNT($U$4:$U6)&lt;&gt;AU$2,NA(),SLOPE(AI$4:AI$26,$R$4:$R$26)*($R6-COUNTIF(BS$4:BS6,"Hold"))+INTERCEPT(AI$4:AI$26,$R$4:$R$26)),NA())</f>
        <v>#N/A</v>
      </c>
      <c r="AV6" s="57" t="e">
        <f>IF(AND(ISNUMBER($U6),COUNT($U$4:$U6)=AV$2),$G6,IF($H6="Hold",AV5,IF(COUNT($U$4:$U6)=AV$2,$V6+AV5,NA())))</f>
        <v>#N/A</v>
      </c>
      <c r="AW6" s="57" t="e">
        <f>IF(AND(ISNUMBER($U6),COUNT($U$4:$U6)=AW$2),$G6,IF($H6="Hold",AW5,IF(COUNT($U$4:$U6)=AW$2,$V6+AW5,NA())))</f>
        <v>#N/A</v>
      </c>
      <c r="AX6" s="57" t="e">
        <f>IF(AND(ISNUMBER($U6),COUNT($U$4:$U6)=AX$2),$G6,IF($H6="Hold",AX5,IF(COUNT($U$4:$U6)=AX$2,$V6+AX5,NA())))</f>
        <v>#N/A</v>
      </c>
      <c r="AY6" s="57" t="e">
        <f>IF(AND(ISNUMBER($U6),COUNT($U$4:$U6)=AY$2),$G6,IF($H6="Hold",AY5,IF(COUNT($U$4:$U6)=AY$2,$V6+AY5,NA())))</f>
        <v>#N/A</v>
      </c>
      <c r="AZ6" s="57" t="e">
        <f>IF(AND(ISNUMBER($U6),COUNT($U$4:$U6)=AZ$2),$G6,IF($H6="Hold",AZ5,IF(COUNT($U$4:$U6)=AZ$2,$V6+AZ5,NA())))</f>
        <v>#N/A</v>
      </c>
      <c r="BA6" s="57" t="e">
        <f>IF(AND(ISNUMBER($U6),COUNT($U$4:$U6)=BA$2),$G6,IF($H6="Hold",BA5,IF(COUNT($U$4:$U6)=BA$2,$V6+BA5,NA())))</f>
        <v>#N/A</v>
      </c>
      <c r="BB6" s="57" t="e">
        <f>IF(AND(ISNUMBER($U6),COUNT($U$4:$U6)=BB$2),$G6,IF($H6="Hold",BB5,IF(COUNT($U$4:$U6)=BB$2,$V6+BB5,NA())))</f>
        <v>#N/A</v>
      </c>
      <c r="BC6" s="57" t="e">
        <f>IF(AND(ISNUMBER($U6),COUNT($U$4:$U6)=BC$2),$G6,IF($H6="Hold",BC5,IF(COUNT($U$4:$U6)=BC$2,$V6+BC5,NA())))</f>
        <v>#N/A</v>
      </c>
      <c r="BD6" s="57" t="e">
        <f>IF(AND(ISNUMBER($U6),COUNT($U$4:$U6)=BD$2),$G6,IF($H6="Hold",BD5,IF(COUNT($U$4:$U6)=BD$2,$V6+BD5,NA())))</f>
        <v>#N/A</v>
      </c>
      <c r="BE6" s="57" t="e">
        <f>IF(AND(ISNUMBER($U6),COUNT($U$4:$U6)=BE$2),$G6,IF($H6="Hold",BE5,IF(COUNT($U$4:$U6)=BE$2,$V6+BE5,NA())))</f>
        <v>#N/A</v>
      </c>
      <c r="BF6" s="57" t="e">
        <f>IF(AND(ISNUMBER($U6),COUNT($U$4:$U6)=BF$2),$G6,IF($H6="Hold",BF5,IF(COUNT($U$4:$U6)=BF$2,$V6+BF5,NA())))</f>
        <v>#N/A</v>
      </c>
      <c r="BG6" s="57" t="e">
        <f>IF(AND(ISNUMBER($U6),COUNT($U$4:$U6)=BG$2),$G6,IF($H6="Hold",BG5,IF(COUNT($U$4:$U6)=BG$2,$V6+BG5,NA())))</f>
        <v>#N/A</v>
      </c>
      <c r="BH6" s="55" t="e">
        <f>IF(AND(COUNT($U$4:$U6)=BH$2,$H6="Hold"),"Hold",NA())</f>
        <v>#N/A</v>
      </c>
      <c r="BI6" s="55" t="e">
        <f>IF(AND(COUNT($U$4:$U6)=BI$2,$H6="Hold"),"Hold",NA())</f>
        <v>#N/A</v>
      </c>
      <c r="BJ6" s="55" t="e">
        <f>IF(AND(COUNT($U$4:$U6)=BJ$2,$H6="Hold"),"Hold",NA())</f>
        <v>#N/A</v>
      </c>
      <c r="BK6" s="55" t="e">
        <f>IF(AND(COUNT($U$4:$U6)=BK$2,$H6="Hold"),"Hold",NA())</f>
        <v>#N/A</v>
      </c>
      <c r="BL6" s="55" t="e">
        <f>IF(AND(COUNT($U$4:$U6)=BL$2,$H6="Hold"),"Hold",NA())</f>
        <v>#N/A</v>
      </c>
      <c r="BM6" s="55" t="e">
        <f>IF(AND(COUNT($U$4:$U6)=BM$2,$H6="Hold"),"Hold",NA())</f>
        <v>#N/A</v>
      </c>
      <c r="BN6" s="55" t="e">
        <f>IF(AND(COUNT($U$4:$U6)=BN$2,$H6="Hold"),"Hold",NA())</f>
        <v>#N/A</v>
      </c>
      <c r="BO6" s="55" t="e">
        <f>IF(AND(COUNT($U$4:$U6)=BO$2,$H6="Hold"),"Hold",NA())</f>
        <v>#N/A</v>
      </c>
      <c r="BP6" s="55" t="e">
        <f>IF(AND(COUNT($U$4:$U6)=BP$2,$H6="Hold"),"Hold",NA())</f>
        <v>#N/A</v>
      </c>
      <c r="BQ6" s="55" t="e">
        <f>IF(AND(COUNT($U$4:$U6)=BQ$2,$H6="Hold"),"Hold",NA())</f>
        <v>#N/A</v>
      </c>
      <c r="BR6" s="55" t="e">
        <f>IF(AND(COUNT($U$4:$U6)=BR$2,$H6="Hold"),"Hold",NA())</f>
        <v>#N/A</v>
      </c>
      <c r="BS6" s="55" t="e">
        <f>IF(AND(COUNT($U$4:$U6)=BS$2,$H6="Hold"),"Hold",NA())</f>
        <v>#N/A</v>
      </c>
    </row>
    <row r="7" spans="1:73" s="94" customFormat="1" ht="18.75" customHeight="1" x14ac:dyDescent="0.25">
      <c r="B7" s="22"/>
      <c r="C7" s="95"/>
      <c r="D7" s="9">
        <f t="shared" si="2"/>
        <v>6</v>
      </c>
      <c r="E7" s="10">
        <f t="shared" si="3"/>
        <v>42632</v>
      </c>
      <c r="F7" s="5" t="str">
        <f>IFERROR(IF(COUNT(G$4:G7)=0,"",IF(H7="Hold",F6,IF(ISNUMBER(U7),G7,F6+V7))),"")</f>
        <v/>
      </c>
      <c r="G7" s="13"/>
      <c r="H7" s="27"/>
      <c r="I7" s="17"/>
      <c r="J7" s="93"/>
      <c r="K7" s="34"/>
      <c r="L7" s="158" t="s">
        <v>61</v>
      </c>
      <c r="M7" s="158"/>
      <c r="N7" s="158"/>
      <c r="O7" s="158"/>
      <c r="P7" s="36"/>
      <c r="R7" s="46">
        <v>4</v>
      </c>
      <c r="S7" s="47" t="e">
        <f t="shared" si="0"/>
        <v>#N/A</v>
      </c>
      <c r="T7" s="47" t="s">
        <v>67</v>
      </c>
      <c r="U7" s="52" t="str">
        <f>IF(H7="30 Mins",$N$19,IF(H7="45 Mins",$N$20,IF(H7="60 Mins",$N$21,IF(H7="Alt 1",$N$22,IF(H7="Alt 2",$N$23,IF(H7="Alt 3",$N$24,IF(H7="Alt 4",$N$25,IF(H7="Alt 5",#REF!,IF(H7="Change",V6,"")))))))))</f>
        <v/>
      </c>
      <c r="V7" s="53" t="e">
        <f>IF(COUNT(U$4:U7)=0,NA(),IF(ISNUMBER(U7),U7,V6))</f>
        <v>#N/A</v>
      </c>
      <c r="W7" s="48" t="e">
        <f t="shared" si="1"/>
        <v>#N/A</v>
      </c>
      <c r="X7" s="72" t="str">
        <f>IF(AND(ISNUMBER($S7),COUNT($U$4:$U7)=X$2),$S7,"")</f>
        <v/>
      </c>
      <c r="Y7" s="72" t="str">
        <f>IF(AND(ISNUMBER($S7),COUNT($U$4:$U7)=Y$2),$S7,"")</f>
        <v/>
      </c>
      <c r="Z7" s="72" t="str">
        <f>IF(AND(ISNUMBER($S7),COUNT($U$4:$U7)=Z$2),$S7,"")</f>
        <v/>
      </c>
      <c r="AA7" s="72" t="str">
        <f>IF(AND(ISNUMBER($S7),COUNT($U$4:$U7)=AA$2),$S7,"")</f>
        <v/>
      </c>
      <c r="AB7" s="72" t="str">
        <f>IF(AND(ISNUMBER($S7),COUNT($U$4:$U7)=AB$2),$S7,"")</f>
        <v/>
      </c>
      <c r="AC7" s="72" t="str">
        <f>IF(AND(ISNUMBER($S7),COUNT($U$4:$U7)=AC$2),$S7,"")</f>
        <v/>
      </c>
      <c r="AD7" s="72" t="str">
        <f>IF(AND(ISNUMBER($S7),COUNT($U$4:$U7)=AD$2),$S7,"")</f>
        <v/>
      </c>
      <c r="AE7" s="72" t="str">
        <f>IF(AND(ISNUMBER($S7),COUNT($U$4:$U7)=AE$2),$S7,"")</f>
        <v/>
      </c>
      <c r="AF7" s="72" t="str">
        <f>IF(AND(ISNUMBER($S7),COUNT($U$4:$U7)=AF$2),$S7,"")</f>
        <v/>
      </c>
      <c r="AG7" s="72" t="str">
        <f>IF(AND(ISNUMBER($S7),COUNT($U$4:$U7)=AG$2),$S7,"")</f>
        <v/>
      </c>
      <c r="AH7" s="72" t="str">
        <f>IF(AND(ISNUMBER($S7),COUNT($U$4:$U7)=AH$2),$S7,"")</f>
        <v/>
      </c>
      <c r="AI7" s="72" t="str">
        <f>IF(AND(ISNUMBER($S7),COUNT($U$4:$U7)=AI$2),$S7,"")</f>
        <v/>
      </c>
      <c r="AJ7" s="51" t="e">
        <f>IFERROR(IF(COUNT($U$4:$U7)&lt;&gt;AJ$2,NA(),SLOPE(X$4:X$26,$R$4:$R$26)*($R7-COUNTIF(BH$4:BH7,"Hold"))+INTERCEPT(X$4:X$26,$R$4:$R$26)),NA())</f>
        <v>#N/A</v>
      </c>
      <c r="AK7" s="51" t="e">
        <f>IFERROR(IF(COUNT($U$4:$U7)&lt;&gt;AK$2,NA(),SLOPE(Y$4:Y$26,$R$4:$R$26)*($R7-COUNTIF(BI$4:BI7,"Hold"))+INTERCEPT(Y$4:Y$26,$R$4:$R$26)),NA())</f>
        <v>#N/A</v>
      </c>
      <c r="AL7" s="51" t="e">
        <f>IFERROR(IF(COUNT($U$4:$U7)&lt;&gt;AL$2,NA(),SLOPE(Z$4:Z$26,$R$4:$R$26)*($R7-COUNTIF(BJ$4:BJ7,"Hold"))+INTERCEPT(Z$4:Z$26,$R$4:$R$26)),NA())</f>
        <v>#N/A</v>
      </c>
      <c r="AM7" s="51" t="e">
        <f>IFERROR(IF(COUNT($U$4:$U7)&lt;&gt;AM$2,NA(),SLOPE(AA$4:AA$26,$R$4:$R$26)*($R7-COUNTIF(BK$4:BK7,"Hold"))+INTERCEPT(AA$4:AA$26,$R$4:$R$26)),NA())</f>
        <v>#N/A</v>
      </c>
      <c r="AN7" s="51" t="e">
        <f>IFERROR(IF(COUNT($U$4:$U7)&lt;&gt;AN$2,NA(),SLOPE(AB$4:AB$26,$R$4:$R$26)*($R7-COUNTIF(BL$4:BL7,"Hold"))+INTERCEPT(AB$4:AB$26,$R$4:$R$26)),NA())</f>
        <v>#N/A</v>
      </c>
      <c r="AO7" s="51" t="e">
        <f>IFERROR(IF(COUNT($U$4:$U7)&lt;&gt;AO$2,NA(),SLOPE(AC$4:AC$26,$R$4:$R$26)*($R7-COUNTIF(BM$4:BM7,"Hold"))+INTERCEPT(AC$4:AC$26,$R$4:$R$26)),NA())</f>
        <v>#N/A</v>
      </c>
      <c r="AP7" s="51" t="e">
        <f>IFERROR(IF(COUNT($U$4:$U7)&lt;&gt;AP$2,NA(),SLOPE(AD$4:AD$26,$R$4:$R$26)*($R7-COUNTIF(BN$4:BN7,"Hold"))+INTERCEPT(AD$4:AD$26,$R$4:$R$26)),NA())</f>
        <v>#N/A</v>
      </c>
      <c r="AQ7" s="51" t="e">
        <f>IFERROR(IF(COUNT($U$4:$U7)&lt;&gt;AQ$2,NA(),SLOPE(AE$4:AE$26,$R$4:$R$26)*($R7-COUNTIF(BO$4:BO7,"Hold"))+INTERCEPT(AE$4:AE$26,$R$4:$R$26)),NA())</f>
        <v>#N/A</v>
      </c>
      <c r="AR7" s="51" t="e">
        <f>IFERROR(IF(COUNT($U$4:$U7)&lt;&gt;AR$2,NA(),SLOPE(AF$4:AF$26,$R$4:$R$26)*($R7-COUNTIF(BP$4:BP7,"Hold"))+INTERCEPT(AF$4:AF$26,$R$4:$R$26)),NA())</f>
        <v>#N/A</v>
      </c>
      <c r="AS7" s="51" t="e">
        <f>IFERROR(IF(COUNT($U$4:$U7)&lt;&gt;AS$2,NA(),SLOPE(AG$4:AG$26,$R$4:$R$26)*($R7-COUNTIF(BQ$4:BQ7,"Hold"))+INTERCEPT(AG$4:AG$26,$R$4:$R$26)),NA())</f>
        <v>#N/A</v>
      </c>
      <c r="AT7" s="51" t="e">
        <f>IFERROR(IF(COUNT($U$4:$U7)&lt;&gt;AT$2,NA(),SLOPE(AH$4:AH$26,$R$4:$R$26)*($R7-COUNTIF(BR$4:BR7,"Hold"))+INTERCEPT(AH$4:AH$26,$R$4:$R$26)),NA())</f>
        <v>#N/A</v>
      </c>
      <c r="AU7" s="51" t="e">
        <f>IFERROR(IF(COUNT($U$4:$U7)&lt;&gt;AU$2,NA(),SLOPE(AI$4:AI$26,$R$4:$R$26)*($R7-COUNTIF(BS$4:BS7,"Hold"))+INTERCEPT(AI$4:AI$26,$R$4:$R$26)),NA())</f>
        <v>#N/A</v>
      </c>
      <c r="AV7" s="57" t="e">
        <f>IF(AND(ISNUMBER($U7),COUNT($U$4:$U7)=AV$2),$G7,IF($H7="Hold",AV6,IF(COUNT($U$4:$U7)=AV$2,$V7+AV6,NA())))</f>
        <v>#N/A</v>
      </c>
      <c r="AW7" s="57" t="e">
        <f>IF(AND(ISNUMBER($U7),COUNT($U$4:$U7)=AW$2),$G7,IF($H7="Hold",AW6,IF(COUNT($U$4:$U7)=AW$2,$V7+AW6,NA())))</f>
        <v>#N/A</v>
      </c>
      <c r="AX7" s="57" t="e">
        <f>IF(AND(ISNUMBER($U7),COUNT($U$4:$U7)=AX$2),$G7,IF($H7="Hold",AX6,IF(COUNT($U$4:$U7)=AX$2,$V7+AX6,NA())))</f>
        <v>#N/A</v>
      </c>
      <c r="AY7" s="57" t="e">
        <f>IF(AND(ISNUMBER($U7),COUNT($U$4:$U7)=AY$2),$G7,IF($H7="Hold",AY6,IF(COUNT($U$4:$U7)=AY$2,$V7+AY6,NA())))</f>
        <v>#N/A</v>
      </c>
      <c r="AZ7" s="57" t="e">
        <f>IF(AND(ISNUMBER($U7),COUNT($U$4:$U7)=AZ$2),$G7,IF($H7="Hold",AZ6,IF(COUNT($U$4:$U7)=AZ$2,$V7+AZ6,NA())))</f>
        <v>#N/A</v>
      </c>
      <c r="BA7" s="57" t="e">
        <f>IF(AND(ISNUMBER($U7),COUNT($U$4:$U7)=BA$2),$G7,IF($H7="Hold",BA6,IF(COUNT($U$4:$U7)=BA$2,$V7+BA6,NA())))</f>
        <v>#N/A</v>
      </c>
      <c r="BB7" s="57" t="e">
        <f>IF(AND(ISNUMBER($U7),COUNT($U$4:$U7)=BB$2),$G7,IF($H7="Hold",BB6,IF(COUNT($U$4:$U7)=BB$2,$V7+BB6,NA())))</f>
        <v>#N/A</v>
      </c>
      <c r="BC7" s="57" t="e">
        <f>IF(AND(ISNUMBER($U7),COUNT($U$4:$U7)=BC$2),$G7,IF($H7="Hold",BC6,IF(COUNT($U$4:$U7)=BC$2,$V7+BC6,NA())))</f>
        <v>#N/A</v>
      </c>
      <c r="BD7" s="57" t="e">
        <f>IF(AND(ISNUMBER($U7),COUNT($U$4:$U7)=BD$2),$G7,IF($H7="Hold",BD6,IF(COUNT($U$4:$U7)=BD$2,$V7+BD6,NA())))</f>
        <v>#N/A</v>
      </c>
      <c r="BE7" s="57" t="e">
        <f>IF(AND(ISNUMBER($U7),COUNT($U$4:$U7)=BE$2),$G7,IF($H7="Hold",BE6,IF(COUNT($U$4:$U7)=BE$2,$V7+BE6,NA())))</f>
        <v>#N/A</v>
      </c>
      <c r="BF7" s="57" t="e">
        <f>IF(AND(ISNUMBER($U7),COUNT($U$4:$U7)=BF$2),$G7,IF($H7="Hold",BF6,IF(COUNT($U$4:$U7)=BF$2,$V7+BF6,NA())))</f>
        <v>#N/A</v>
      </c>
      <c r="BG7" s="57" t="e">
        <f>IF(AND(ISNUMBER($U7),COUNT($U$4:$U7)=BG$2),$G7,IF($H7="Hold",BG6,IF(COUNT($U$4:$U7)=BG$2,$V7+BG6,NA())))</f>
        <v>#N/A</v>
      </c>
      <c r="BH7" s="55" t="e">
        <f>IF(AND(COUNT($U$4:$U7)=BH$2,$H7="Hold"),"Hold",NA())</f>
        <v>#N/A</v>
      </c>
      <c r="BI7" s="55" t="e">
        <f>IF(AND(COUNT($U$4:$U7)=BI$2,$H7="Hold"),"Hold",NA())</f>
        <v>#N/A</v>
      </c>
      <c r="BJ7" s="55" t="e">
        <f>IF(AND(COUNT($U$4:$U7)=BJ$2,$H7="Hold"),"Hold",NA())</f>
        <v>#N/A</v>
      </c>
      <c r="BK7" s="55" t="e">
        <f>IF(AND(COUNT($U$4:$U7)=BK$2,$H7="Hold"),"Hold",NA())</f>
        <v>#N/A</v>
      </c>
      <c r="BL7" s="55" t="e">
        <f>IF(AND(COUNT($U$4:$U7)=BL$2,$H7="Hold"),"Hold",NA())</f>
        <v>#N/A</v>
      </c>
      <c r="BM7" s="55" t="e">
        <f>IF(AND(COUNT($U$4:$U7)=BM$2,$H7="Hold"),"Hold",NA())</f>
        <v>#N/A</v>
      </c>
      <c r="BN7" s="55" t="e">
        <f>IF(AND(COUNT($U$4:$U7)=BN$2,$H7="Hold"),"Hold",NA())</f>
        <v>#N/A</v>
      </c>
      <c r="BO7" s="55" t="e">
        <f>IF(AND(COUNT($U$4:$U7)=BO$2,$H7="Hold"),"Hold",NA())</f>
        <v>#N/A</v>
      </c>
      <c r="BP7" s="55" t="e">
        <f>IF(AND(COUNT($U$4:$U7)=BP$2,$H7="Hold"),"Hold",NA())</f>
        <v>#N/A</v>
      </c>
      <c r="BQ7" s="55" t="e">
        <f>IF(AND(COUNT($U$4:$U7)=BQ$2,$H7="Hold"),"Hold",NA())</f>
        <v>#N/A</v>
      </c>
      <c r="BR7" s="55" t="e">
        <f>IF(AND(COUNT($U$4:$U7)=BR$2,$H7="Hold"),"Hold",NA())</f>
        <v>#N/A</v>
      </c>
      <c r="BS7" s="55" t="e">
        <f>IF(AND(COUNT($U$4:$U7)=BS$2,$H7="Hold"),"Hold",NA())</f>
        <v>#N/A</v>
      </c>
    </row>
    <row r="8" spans="1:73" s="96" customFormat="1" ht="18.75" customHeight="1" thickBot="1" x14ac:dyDescent="0.3">
      <c r="B8" s="23"/>
      <c r="C8" s="95"/>
      <c r="D8" s="9">
        <f t="shared" si="2"/>
        <v>8</v>
      </c>
      <c r="E8" s="10">
        <f t="shared" si="3"/>
        <v>42646</v>
      </c>
      <c r="F8" s="5" t="str">
        <f>IFERROR(IF(COUNT(G$4:G8)=0,"",IF(H8="Hold",F7,IF(ISNUMBER(U8),G8,F7+V8))),"")</f>
        <v/>
      </c>
      <c r="G8" s="13"/>
      <c r="H8" s="27"/>
      <c r="I8" s="17"/>
      <c r="J8" s="93"/>
      <c r="K8" s="34"/>
      <c r="L8" s="143" t="s">
        <v>56</v>
      </c>
      <c r="M8" s="143"/>
      <c r="N8" s="147"/>
      <c r="O8" s="147"/>
      <c r="P8" s="37"/>
      <c r="R8" s="46">
        <v>5</v>
      </c>
      <c r="S8" s="47" t="e">
        <f t="shared" si="0"/>
        <v>#N/A</v>
      </c>
      <c r="T8" s="47" t="str">
        <f>IFERROR(IF(L22="Alternate 1","Alt 1",L22),"Alt 1")</f>
        <v>Alt 1</v>
      </c>
      <c r="U8" s="52" t="str">
        <f>IF(H8="30 Mins",$N$19,IF(H8="45 Mins",$N$20,IF(H8="60 Mins",$N$21,IF(H8="Alt 1",$N$22,IF(H8="Alt 2",$N$23,IF(H8="Alt 3",$N$24,IF(H8="Alt 4",$N$25,IF(H8="Alt 5",#REF!,IF(H8="Change",V7,"")))))))))</f>
        <v/>
      </c>
      <c r="V8" s="53" t="e">
        <f>IF(COUNT(U$4:U8)=0,NA(),IF(ISNUMBER(U8),U8,V7))</f>
        <v>#N/A</v>
      </c>
      <c r="W8" s="48" t="e">
        <f t="shared" si="1"/>
        <v>#N/A</v>
      </c>
      <c r="X8" s="72" t="str">
        <f>IF(AND(ISNUMBER($S8),COUNT($U$4:$U8)=X$2),$S8,"")</f>
        <v/>
      </c>
      <c r="Y8" s="72" t="str">
        <f>IF(AND(ISNUMBER($S8),COUNT($U$4:$U8)=Y$2),$S8,"")</f>
        <v/>
      </c>
      <c r="Z8" s="72" t="str">
        <f>IF(AND(ISNUMBER($S8),COUNT($U$4:$U8)=Z$2),$S8,"")</f>
        <v/>
      </c>
      <c r="AA8" s="72" t="str">
        <f>IF(AND(ISNUMBER($S8),COUNT($U$4:$U8)=AA$2),$S8,"")</f>
        <v/>
      </c>
      <c r="AB8" s="72" t="str">
        <f>IF(AND(ISNUMBER($S8),COUNT($U$4:$U8)=AB$2),$S8,"")</f>
        <v/>
      </c>
      <c r="AC8" s="72" t="str">
        <f>IF(AND(ISNUMBER($S8),COUNT($U$4:$U8)=AC$2),$S8,"")</f>
        <v/>
      </c>
      <c r="AD8" s="72" t="str">
        <f>IF(AND(ISNUMBER($S8),COUNT($U$4:$U8)=AD$2),$S8,"")</f>
        <v/>
      </c>
      <c r="AE8" s="72" t="str">
        <f>IF(AND(ISNUMBER($S8),COUNT($U$4:$U8)=AE$2),$S8,"")</f>
        <v/>
      </c>
      <c r="AF8" s="72" t="str">
        <f>IF(AND(ISNUMBER($S8),COUNT($U$4:$U8)=AF$2),$S8,"")</f>
        <v/>
      </c>
      <c r="AG8" s="72" t="str">
        <f>IF(AND(ISNUMBER($S8),COUNT($U$4:$U8)=AG$2),$S8,"")</f>
        <v/>
      </c>
      <c r="AH8" s="72" t="str">
        <f>IF(AND(ISNUMBER($S8),COUNT($U$4:$U8)=AH$2),$S8,"")</f>
        <v/>
      </c>
      <c r="AI8" s="72" t="str">
        <f>IF(AND(ISNUMBER($S8),COUNT($U$4:$U8)=AI$2),$S8,"")</f>
        <v/>
      </c>
      <c r="AJ8" s="51" t="e">
        <f>IFERROR(IF(COUNT($U$4:$U8)&lt;&gt;AJ$2,NA(),SLOPE(X$4:X$26,$R$4:$R$26)*($R8-COUNTIF(BH$4:BH8,"Hold"))+INTERCEPT(X$4:X$26,$R$4:$R$26)),NA())</f>
        <v>#N/A</v>
      </c>
      <c r="AK8" s="51" t="e">
        <f>IFERROR(IF(COUNT($U$4:$U8)&lt;&gt;AK$2,NA(),SLOPE(Y$4:Y$26,$R$4:$R$26)*($R8-COUNTIF(BI$4:BI8,"Hold"))+INTERCEPT(Y$4:Y$26,$R$4:$R$26)),NA())</f>
        <v>#N/A</v>
      </c>
      <c r="AL8" s="51" t="e">
        <f>IFERROR(IF(COUNT($U$4:$U8)&lt;&gt;AL$2,NA(),SLOPE(Z$4:Z$26,$R$4:$R$26)*($R8-COUNTIF(BJ$4:BJ8,"Hold"))+INTERCEPT(Z$4:Z$26,$R$4:$R$26)),NA())</f>
        <v>#N/A</v>
      </c>
      <c r="AM8" s="51" t="e">
        <f>IFERROR(IF(COUNT($U$4:$U8)&lt;&gt;AM$2,NA(),SLOPE(AA$4:AA$26,$R$4:$R$26)*($R8-COUNTIF(BK$4:BK8,"Hold"))+INTERCEPT(AA$4:AA$26,$R$4:$R$26)),NA())</f>
        <v>#N/A</v>
      </c>
      <c r="AN8" s="51" t="e">
        <f>IFERROR(IF(COUNT($U$4:$U8)&lt;&gt;AN$2,NA(),SLOPE(AB$4:AB$26,$R$4:$R$26)*($R8-COUNTIF(BL$4:BL8,"Hold"))+INTERCEPT(AB$4:AB$26,$R$4:$R$26)),NA())</f>
        <v>#N/A</v>
      </c>
      <c r="AO8" s="51" t="e">
        <f>IFERROR(IF(COUNT($U$4:$U8)&lt;&gt;AO$2,NA(),SLOPE(AC$4:AC$26,$R$4:$R$26)*($R8-COUNTIF(BM$4:BM8,"Hold"))+INTERCEPT(AC$4:AC$26,$R$4:$R$26)),NA())</f>
        <v>#N/A</v>
      </c>
      <c r="AP8" s="51" t="e">
        <f>IFERROR(IF(COUNT($U$4:$U8)&lt;&gt;AP$2,NA(),SLOPE(AD$4:AD$26,$R$4:$R$26)*($R8-COUNTIF(BN$4:BN8,"Hold"))+INTERCEPT(AD$4:AD$26,$R$4:$R$26)),NA())</f>
        <v>#N/A</v>
      </c>
      <c r="AQ8" s="51" t="e">
        <f>IFERROR(IF(COUNT($U$4:$U8)&lt;&gt;AQ$2,NA(),SLOPE(AE$4:AE$26,$R$4:$R$26)*($R8-COUNTIF(BO$4:BO8,"Hold"))+INTERCEPT(AE$4:AE$26,$R$4:$R$26)),NA())</f>
        <v>#N/A</v>
      </c>
      <c r="AR8" s="51" t="e">
        <f>IFERROR(IF(COUNT($U$4:$U8)&lt;&gt;AR$2,NA(),SLOPE(AF$4:AF$26,$R$4:$R$26)*($R8-COUNTIF(BP$4:BP8,"Hold"))+INTERCEPT(AF$4:AF$26,$R$4:$R$26)),NA())</f>
        <v>#N/A</v>
      </c>
      <c r="AS8" s="51" t="e">
        <f>IFERROR(IF(COUNT($U$4:$U8)&lt;&gt;AS$2,NA(),SLOPE(AG$4:AG$26,$R$4:$R$26)*($R8-COUNTIF(BQ$4:BQ8,"Hold"))+INTERCEPT(AG$4:AG$26,$R$4:$R$26)),NA())</f>
        <v>#N/A</v>
      </c>
      <c r="AT8" s="51" t="e">
        <f>IFERROR(IF(COUNT($U$4:$U8)&lt;&gt;AT$2,NA(),SLOPE(AH$4:AH$26,$R$4:$R$26)*($R8-COUNTIF(BR$4:BR8,"Hold"))+INTERCEPT(AH$4:AH$26,$R$4:$R$26)),NA())</f>
        <v>#N/A</v>
      </c>
      <c r="AU8" s="51" t="e">
        <f>IFERROR(IF(COUNT($U$4:$U8)&lt;&gt;AU$2,NA(),SLOPE(AI$4:AI$26,$R$4:$R$26)*($R8-COUNTIF(BS$4:BS8,"Hold"))+INTERCEPT(AI$4:AI$26,$R$4:$R$26)),NA())</f>
        <v>#N/A</v>
      </c>
      <c r="AV8" s="57" t="e">
        <f>IF(AND(ISNUMBER($U8),COUNT($U$4:$U8)=AV$2),$G8,IF($H8="Hold",AV7,IF(COUNT($U$4:$U8)=AV$2,$V8+AV7,NA())))</f>
        <v>#N/A</v>
      </c>
      <c r="AW8" s="57" t="e">
        <f>IF(AND(ISNUMBER($U8),COUNT($U$4:$U8)=AW$2),$G8,IF($H8="Hold",AW7,IF(COUNT($U$4:$U8)=AW$2,$V8+AW7,NA())))</f>
        <v>#N/A</v>
      </c>
      <c r="AX8" s="57" t="e">
        <f>IF(AND(ISNUMBER($U8),COUNT($U$4:$U8)=AX$2),$G8,IF($H8="Hold",AX7,IF(COUNT($U$4:$U8)=AX$2,$V8+AX7,NA())))</f>
        <v>#N/A</v>
      </c>
      <c r="AY8" s="57" t="e">
        <f>IF(AND(ISNUMBER($U8),COUNT($U$4:$U8)=AY$2),$G8,IF($H8="Hold",AY7,IF(COUNT($U$4:$U8)=AY$2,$V8+AY7,NA())))</f>
        <v>#N/A</v>
      </c>
      <c r="AZ8" s="57" t="e">
        <f>IF(AND(ISNUMBER($U8),COUNT($U$4:$U8)=AZ$2),$G8,IF($H8="Hold",AZ7,IF(COUNT($U$4:$U8)=AZ$2,$V8+AZ7,NA())))</f>
        <v>#N/A</v>
      </c>
      <c r="BA8" s="57" t="e">
        <f>IF(AND(ISNUMBER($U8),COUNT($U$4:$U8)=BA$2),$G8,IF($H8="Hold",BA7,IF(COUNT($U$4:$U8)=BA$2,$V8+BA7,NA())))</f>
        <v>#N/A</v>
      </c>
      <c r="BB8" s="57" t="e">
        <f>IF(AND(ISNUMBER($U8),COUNT($U$4:$U8)=BB$2),$G8,IF($H8="Hold",BB7,IF(COUNT($U$4:$U8)=BB$2,$V8+BB7,NA())))</f>
        <v>#N/A</v>
      </c>
      <c r="BC8" s="57" t="e">
        <f>IF(AND(ISNUMBER($U8),COUNT($U$4:$U8)=BC$2),$G8,IF($H8="Hold",BC7,IF(COUNT($U$4:$U8)=BC$2,$V8+BC7,NA())))</f>
        <v>#N/A</v>
      </c>
      <c r="BD8" s="57" t="e">
        <f>IF(AND(ISNUMBER($U8),COUNT($U$4:$U8)=BD$2),$G8,IF($H8="Hold",BD7,IF(COUNT($U$4:$U8)=BD$2,$V8+BD7,NA())))</f>
        <v>#N/A</v>
      </c>
      <c r="BE8" s="57" t="e">
        <f>IF(AND(ISNUMBER($U8),COUNT($U$4:$U8)=BE$2),$G8,IF($H8="Hold",BE7,IF(COUNT($U$4:$U8)=BE$2,$V8+BE7,NA())))</f>
        <v>#N/A</v>
      </c>
      <c r="BF8" s="57" t="e">
        <f>IF(AND(ISNUMBER($U8),COUNT($U$4:$U8)=BF$2),$G8,IF($H8="Hold",BF7,IF(COUNT($U$4:$U8)=BF$2,$V8+BF7,NA())))</f>
        <v>#N/A</v>
      </c>
      <c r="BG8" s="57" t="e">
        <f>IF(AND(ISNUMBER($U8),COUNT($U$4:$U8)=BG$2),$G8,IF($H8="Hold",BG7,IF(COUNT($U$4:$U8)=BG$2,$V8+BG7,NA())))</f>
        <v>#N/A</v>
      </c>
      <c r="BH8" s="55" t="e">
        <f>IF(AND(COUNT($U$4:$U8)=BH$2,$H8="Hold"),"Hold",NA())</f>
        <v>#N/A</v>
      </c>
      <c r="BI8" s="55" t="e">
        <f>IF(AND(COUNT($U$4:$U8)=BI$2,$H8="Hold"),"Hold",NA())</f>
        <v>#N/A</v>
      </c>
      <c r="BJ8" s="55" t="e">
        <f>IF(AND(COUNT($U$4:$U8)=BJ$2,$H8="Hold"),"Hold",NA())</f>
        <v>#N/A</v>
      </c>
      <c r="BK8" s="55" t="e">
        <f>IF(AND(COUNT($U$4:$U8)=BK$2,$H8="Hold"),"Hold",NA())</f>
        <v>#N/A</v>
      </c>
      <c r="BL8" s="55" t="e">
        <f>IF(AND(COUNT($U$4:$U8)=BL$2,$H8="Hold"),"Hold",NA())</f>
        <v>#N/A</v>
      </c>
      <c r="BM8" s="55" t="e">
        <f>IF(AND(COUNT($U$4:$U8)=BM$2,$H8="Hold"),"Hold",NA())</f>
        <v>#N/A</v>
      </c>
      <c r="BN8" s="55" t="e">
        <f>IF(AND(COUNT($U$4:$U8)=BN$2,$H8="Hold"),"Hold",NA())</f>
        <v>#N/A</v>
      </c>
      <c r="BO8" s="55" t="e">
        <f>IF(AND(COUNT($U$4:$U8)=BO$2,$H8="Hold"),"Hold",NA())</f>
        <v>#N/A</v>
      </c>
      <c r="BP8" s="55" t="e">
        <f>IF(AND(COUNT($U$4:$U8)=BP$2,$H8="Hold"),"Hold",NA())</f>
        <v>#N/A</v>
      </c>
      <c r="BQ8" s="55" t="e">
        <f>IF(AND(COUNT($U$4:$U8)=BQ$2,$H8="Hold"),"Hold",NA())</f>
        <v>#N/A</v>
      </c>
      <c r="BR8" s="55" t="e">
        <f>IF(AND(COUNT($U$4:$U8)=BR$2,$H8="Hold"),"Hold",NA())</f>
        <v>#N/A</v>
      </c>
      <c r="BS8" s="55" t="e">
        <f>IF(AND(COUNT($U$4:$U8)=BS$2,$H8="Hold"),"Hold",NA())</f>
        <v>#N/A</v>
      </c>
    </row>
    <row r="9" spans="1:73" s="96" customFormat="1" ht="18.75" customHeight="1" thickTop="1" x14ac:dyDescent="0.25">
      <c r="B9" s="23"/>
      <c r="C9" s="95"/>
      <c r="D9" s="9">
        <f t="shared" si="2"/>
        <v>10</v>
      </c>
      <c r="E9" s="10">
        <f t="shared" si="3"/>
        <v>42660</v>
      </c>
      <c r="F9" s="5" t="str">
        <f>IFERROR(IF(COUNT(G$4:G9)=0,"",IF(H9="Hold",F8,IF(ISNUMBER(U9),G9,F8+V9))),"")</f>
        <v/>
      </c>
      <c r="G9" s="13"/>
      <c r="H9" s="27"/>
      <c r="I9" s="17"/>
      <c r="J9" s="93"/>
      <c r="K9" s="34"/>
      <c r="L9" s="148" t="s">
        <v>63</v>
      </c>
      <c r="M9" s="148"/>
      <c r="N9" s="24"/>
      <c r="O9" s="76"/>
      <c r="P9" s="37"/>
      <c r="R9" s="46">
        <v>6</v>
      </c>
      <c r="S9" s="47" t="e">
        <f t="shared" si="0"/>
        <v>#N/A</v>
      </c>
      <c r="T9" s="47" t="str">
        <f>IFERROR(IF(L23="Alternate 2","Alt 2",L23),"Alt 2")</f>
        <v>Alt 2</v>
      </c>
      <c r="U9" s="52" t="str">
        <f>IF(H9="30 Mins",$N$19,IF(H9="45 Mins",$N$20,IF(H9="60 Mins",$N$21,IF(H9="Alt 1",$N$22,IF(H9="Alt 2",$N$23,IF(H9="Alt 3",$N$24,IF(H9="Alt 4",$N$25,IF(H9="Alt 5",#REF!,IF(H9="Change",V8,"")))))))))</f>
        <v/>
      </c>
      <c r="V9" s="53" t="e">
        <f>IF(COUNT(U$4:U9)=0,NA(),IF(ISNUMBER(U9),U9,V8))</f>
        <v>#N/A</v>
      </c>
      <c r="W9" s="48" t="e">
        <f t="shared" si="1"/>
        <v>#N/A</v>
      </c>
      <c r="X9" s="72" t="str">
        <f>IF(AND(ISNUMBER($S9),COUNT($U$4:$U9)=X$2),$S9,"")</f>
        <v/>
      </c>
      <c r="Y9" s="72" t="str">
        <f>IF(AND(ISNUMBER($S9),COUNT($U$4:$U9)=Y$2),$S9,"")</f>
        <v/>
      </c>
      <c r="Z9" s="72" t="str">
        <f>IF(AND(ISNUMBER($S9),COUNT($U$4:$U9)=Z$2),$S9,"")</f>
        <v/>
      </c>
      <c r="AA9" s="72" t="str">
        <f>IF(AND(ISNUMBER($S9),COUNT($U$4:$U9)=AA$2),$S9,"")</f>
        <v/>
      </c>
      <c r="AB9" s="72" t="str">
        <f>IF(AND(ISNUMBER($S9),COUNT($U$4:$U9)=AB$2),$S9,"")</f>
        <v/>
      </c>
      <c r="AC9" s="72" t="str">
        <f>IF(AND(ISNUMBER($S9),COUNT($U$4:$U9)=AC$2),$S9,"")</f>
        <v/>
      </c>
      <c r="AD9" s="72" t="str">
        <f>IF(AND(ISNUMBER($S9),COUNT($U$4:$U9)=AD$2),$S9,"")</f>
        <v/>
      </c>
      <c r="AE9" s="72" t="str">
        <f>IF(AND(ISNUMBER($S9),COUNT($U$4:$U9)=AE$2),$S9,"")</f>
        <v/>
      </c>
      <c r="AF9" s="72" t="str">
        <f>IF(AND(ISNUMBER($S9),COUNT($U$4:$U9)=AF$2),$S9,"")</f>
        <v/>
      </c>
      <c r="AG9" s="72" t="str">
        <f>IF(AND(ISNUMBER($S9),COUNT($U$4:$U9)=AG$2),$S9,"")</f>
        <v/>
      </c>
      <c r="AH9" s="72" t="str">
        <f>IF(AND(ISNUMBER($S9),COUNT($U$4:$U9)=AH$2),$S9,"")</f>
        <v/>
      </c>
      <c r="AI9" s="72" t="str">
        <f>IF(AND(ISNUMBER($S9),COUNT($U$4:$U9)=AI$2),$S9,"")</f>
        <v/>
      </c>
      <c r="AJ9" s="51" t="e">
        <f>IFERROR(IF(COUNT($U$4:$U9)&lt;&gt;AJ$2,NA(),SLOPE(X$4:X$26,$R$4:$R$26)*($R9-COUNTIF(BH$4:BH9,"Hold"))+INTERCEPT(X$4:X$26,$R$4:$R$26)),NA())</f>
        <v>#N/A</v>
      </c>
      <c r="AK9" s="51" t="e">
        <f>IFERROR(IF(COUNT($U$4:$U9)&lt;&gt;AK$2,NA(),SLOPE(Y$4:Y$26,$R$4:$R$26)*($R9-COUNTIF(BI$4:BI9,"Hold"))+INTERCEPT(Y$4:Y$26,$R$4:$R$26)),NA())</f>
        <v>#N/A</v>
      </c>
      <c r="AL9" s="51" t="e">
        <f>IFERROR(IF(COUNT($U$4:$U9)&lt;&gt;AL$2,NA(),SLOPE(Z$4:Z$26,$R$4:$R$26)*($R9-COUNTIF(BJ$4:BJ9,"Hold"))+INTERCEPT(Z$4:Z$26,$R$4:$R$26)),NA())</f>
        <v>#N/A</v>
      </c>
      <c r="AM9" s="51" t="e">
        <f>IFERROR(IF(COUNT($U$4:$U9)&lt;&gt;AM$2,NA(),SLOPE(AA$4:AA$26,$R$4:$R$26)*($R9-COUNTIF(BK$4:BK9,"Hold"))+INTERCEPT(AA$4:AA$26,$R$4:$R$26)),NA())</f>
        <v>#N/A</v>
      </c>
      <c r="AN9" s="51" t="e">
        <f>IFERROR(IF(COUNT($U$4:$U9)&lt;&gt;AN$2,NA(),SLOPE(AB$4:AB$26,$R$4:$R$26)*($R9-COUNTIF(BL$4:BL9,"Hold"))+INTERCEPT(AB$4:AB$26,$R$4:$R$26)),NA())</f>
        <v>#N/A</v>
      </c>
      <c r="AO9" s="51" t="e">
        <f>IFERROR(IF(COUNT($U$4:$U9)&lt;&gt;AO$2,NA(),SLOPE(AC$4:AC$26,$R$4:$R$26)*($R9-COUNTIF(BM$4:BM9,"Hold"))+INTERCEPT(AC$4:AC$26,$R$4:$R$26)),NA())</f>
        <v>#N/A</v>
      </c>
      <c r="AP9" s="51" t="e">
        <f>IFERROR(IF(COUNT($U$4:$U9)&lt;&gt;AP$2,NA(),SLOPE(AD$4:AD$26,$R$4:$R$26)*($R9-COUNTIF(BN$4:BN9,"Hold"))+INTERCEPT(AD$4:AD$26,$R$4:$R$26)),NA())</f>
        <v>#N/A</v>
      </c>
      <c r="AQ9" s="51" t="e">
        <f>IFERROR(IF(COUNT($U$4:$U9)&lt;&gt;AQ$2,NA(),SLOPE(AE$4:AE$26,$R$4:$R$26)*($R9-COUNTIF(BO$4:BO9,"Hold"))+INTERCEPT(AE$4:AE$26,$R$4:$R$26)),NA())</f>
        <v>#N/A</v>
      </c>
      <c r="AR9" s="51" t="e">
        <f>IFERROR(IF(COUNT($U$4:$U9)&lt;&gt;AR$2,NA(),SLOPE(AF$4:AF$26,$R$4:$R$26)*($R9-COUNTIF(BP$4:BP9,"Hold"))+INTERCEPT(AF$4:AF$26,$R$4:$R$26)),NA())</f>
        <v>#N/A</v>
      </c>
      <c r="AS9" s="51" t="e">
        <f>IFERROR(IF(COUNT($U$4:$U9)&lt;&gt;AS$2,NA(),SLOPE(AG$4:AG$26,$R$4:$R$26)*($R9-COUNTIF(BQ$4:BQ9,"Hold"))+INTERCEPT(AG$4:AG$26,$R$4:$R$26)),NA())</f>
        <v>#N/A</v>
      </c>
      <c r="AT9" s="51" t="e">
        <f>IFERROR(IF(COUNT($U$4:$U9)&lt;&gt;AT$2,NA(),SLOPE(AH$4:AH$26,$R$4:$R$26)*($R9-COUNTIF(BR$4:BR9,"Hold"))+INTERCEPT(AH$4:AH$26,$R$4:$R$26)),NA())</f>
        <v>#N/A</v>
      </c>
      <c r="AU9" s="51" t="e">
        <f>IFERROR(IF(COUNT($U$4:$U9)&lt;&gt;AU$2,NA(),SLOPE(AI$4:AI$26,$R$4:$R$26)*($R9-COUNTIF(BS$4:BS9,"Hold"))+INTERCEPT(AI$4:AI$26,$R$4:$R$26)),NA())</f>
        <v>#N/A</v>
      </c>
      <c r="AV9" s="57" t="e">
        <f>IF(AND(ISNUMBER($U9),COUNT($U$4:$U9)=AV$2),$G9,IF($H9="Hold",AV8,IF(COUNT($U$4:$U9)=AV$2,$V9+AV8,NA())))</f>
        <v>#N/A</v>
      </c>
      <c r="AW9" s="57" t="e">
        <f>IF(AND(ISNUMBER($U9),COUNT($U$4:$U9)=AW$2),$G9,IF($H9="Hold",AW8,IF(COUNT($U$4:$U9)=AW$2,$V9+AW8,NA())))</f>
        <v>#N/A</v>
      </c>
      <c r="AX9" s="57" t="e">
        <f>IF(AND(ISNUMBER($U9),COUNT($U$4:$U9)=AX$2),$G9,IF($H9="Hold",AX8,IF(COUNT($U$4:$U9)=AX$2,$V9+AX8,NA())))</f>
        <v>#N/A</v>
      </c>
      <c r="AY9" s="57" t="e">
        <f>IF(AND(ISNUMBER($U9),COUNT($U$4:$U9)=AY$2),$G9,IF($H9="Hold",AY8,IF(COUNT($U$4:$U9)=AY$2,$V9+AY8,NA())))</f>
        <v>#N/A</v>
      </c>
      <c r="AZ9" s="57" t="e">
        <f>IF(AND(ISNUMBER($U9),COUNT($U$4:$U9)=AZ$2),$G9,IF($H9="Hold",AZ8,IF(COUNT($U$4:$U9)=AZ$2,$V9+AZ8,NA())))</f>
        <v>#N/A</v>
      </c>
      <c r="BA9" s="57" t="e">
        <f>IF(AND(ISNUMBER($U9),COUNT($U$4:$U9)=BA$2),$G9,IF($H9="Hold",BA8,IF(COUNT($U$4:$U9)=BA$2,$V9+BA8,NA())))</f>
        <v>#N/A</v>
      </c>
      <c r="BB9" s="57" t="e">
        <f>IF(AND(ISNUMBER($U9),COUNT($U$4:$U9)=BB$2),$G9,IF($H9="Hold",BB8,IF(COUNT($U$4:$U9)=BB$2,$V9+BB8,NA())))</f>
        <v>#N/A</v>
      </c>
      <c r="BC9" s="57" t="e">
        <f>IF(AND(ISNUMBER($U9),COUNT($U$4:$U9)=BC$2),$G9,IF($H9="Hold",BC8,IF(COUNT($U$4:$U9)=BC$2,$V9+BC8,NA())))</f>
        <v>#N/A</v>
      </c>
      <c r="BD9" s="57" t="e">
        <f>IF(AND(ISNUMBER($U9),COUNT($U$4:$U9)=BD$2),$G9,IF($H9="Hold",BD8,IF(COUNT($U$4:$U9)=BD$2,$V9+BD8,NA())))</f>
        <v>#N/A</v>
      </c>
      <c r="BE9" s="57" t="e">
        <f>IF(AND(ISNUMBER($U9),COUNT($U$4:$U9)=BE$2),$G9,IF($H9="Hold",BE8,IF(COUNT($U$4:$U9)=BE$2,$V9+BE8,NA())))</f>
        <v>#N/A</v>
      </c>
      <c r="BF9" s="57" t="e">
        <f>IF(AND(ISNUMBER($U9),COUNT($U$4:$U9)=BF$2),$G9,IF($H9="Hold",BF8,IF(COUNT($U$4:$U9)=BF$2,$V9+BF8,NA())))</f>
        <v>#N/A</v>
      </c>
      <c r="BG9" s="57" t="e">
        <f>IF(AND(ISNUMBER($U9),COUNT($U$4:$U9)=BG$2),$G9,IF($H9="Hold",BG8,IF(COUNT($U$4:$U9)=BG$2,$V9+BG8,NA())))</f>
        <v>#N/A</v>
      </c>
      <c r="BH9" s="55" t="e">
        <f>IF(AND(COUNT($U$4:$U9)=BH$2,$H9="Hold"),"Hold",NA())</f>
        <v>#N/A</v>
      </c>
      <c r="BI9" s="55" t="e">
        <f>IF(AND(COUNT($U$4:$U9)=BI$2,$H9="Hold"),"Hold",NA())</f>
        <v>#N/A</v>
      </c>
      <c r="BJ9" s="55" t="e">
        <f>IF(AND(COUNT($U$4:$U9)=BJ$2,$H9="Hold"),"Hold",NA())</f>
        <v>#N/A</v>
      </c>
      <c r="BK9" s="55" t="e">
        <f>IF(AND(COUNT($U$4:$U9)=BK$2,$H9="Hold"),"Hold",NA())</f>
        <v>#N/A</v>
      </c>
      <c r="BL9" s="55" t="e">
        <f>IF(AND(COUNT($U$4:$U9)=BL$2,$H9="Hold"),"Hold",NA())</f>
        <v>#N/A</v>
      </c>
      <c r="BM9" s="55" t="e">
        <f>IF(AND(COUNT($U$4:$U9)=BM$2,$H9="Hold"),"Hold",NA())</f>
        <v>#N/A</v>
      </c>
      <c r="BN9" s="55" t="e">
        <f>IF(AND(COUNT($U$4:$U9)=BN$2,$H9="Hold"),"Hold",NA())</f>
        <v>#N/A</v>
      </c>
      <c r="BO9" s="55" t="e">
        <f>IF(AND(COUNT($U$4:$U9)=BO$2,$H9="Hold"),"Hold",NA())</f>
        <v>#N/A</v>
      </c>
      <c r="BP9" s="55" t="e">
        <f>IF(AND(COUNT($U$4:$U9)=BP$2,$H9="Hold"),"Hold",NA())</f>
        <v>#N/A</v>
      </c>
      <c r="BQ9" s="55" t="e">
        <f>IF(AND(COUNT($U$4:$U9)=BQ$2,$H9="Hold"),"Hold",NA())</f>
        <v>#N/A</v>
      </c>
      <c r="BR9" s="55" t="e">
        <f>IF(AND(COUNT($U$4:$U9)=BR$2,$H9="Hold"),"Hold",NA())</f>
        <v>#N/A</v>
      </c>
      <c r="BS9" s="55" t="e">
        <f>IF(AND(COUNT($U$4:$U9)=BS$2,$H9="Hold"),"Hold",NA())</f>
        <v>#N/A</v>
      </c>
    </row>
    <row r="10" spans="1:73" s="96" customFormat="1" ht="18.75" customHeight="1" x14ac:dyDescent="0.25">
      <c r="B10" s="23"/>
      <c r="C10" s="95"/>
      <c r="D10" s="9">
        <f t="shared" si="2"/>
        <v>12</v>
      </c>
      <c r="E10" s="10">
        <f t="shared" si="3"/>
        <v>42674</v>
      </c>
      <c r="F10" s="5" t="str">
        <f>IFERROR(IF(COUNT(G$4:G10)=0,"",IF(H10="Hold",F9,IF(ISNUMBER(U10),G10,F9+V10))),"")</f>
        <v/>
      </c>
      <c r="G10" s="13"/>
      <c r="H10" s="27"/>
      <c r="I10" s="17"/>
      <c r="J10" s="93"/>
      <c r="K10" s="34"/>
      <c r="L10" s="38"/>
      <c r="M10" s="38"/>
      <c r="N10" s="38"/>
      <c r="O10" s="38"/>
      <c r="P10" s="37"/>
      <c r="R10" s="46">
        <v>7</v>
      </c>
      <c r="S10" s="47" t="e">
        <f t="shared" si="0"/>
        <v>#N/A</v>
      </c>
      <c r="T10" s="47" t="s">
        <v>68</v>
      </c>
      <c r="U10" s="52" t="str">
        <f>IF(H10="30 Mins",$N$19,IF(H10="45 Mins",$N$20,IF(H10="60 Mins",$N$21,IF(H10="Alt 1",$N$22,IF(H10="Alt 2",$N$23,IF(H10="Alt 3",$N$24,IF(H10="Alt 4",$N$25,IF(H10="Alt 5",#REF!,IF(H10="Change",V9,"")))))))))</f>
        <v/>
      </c>
      <c r="V10" s="53" t="e">
        <f>IF(COUNT(U$4:U10)=0,NA(),IF(ISNUMBER(U10),U10,V9))</f>
        <v>#N/A</v>
      </c>
      <c r="W10" s="48" t="e">
        <f t="shared" si="1"/>
        <v>#N/A</v>
      </c>
      <c r="X10" s="72" t="str">
        <f>IF(AND(ISNUMBER($S10),COUNT($U$4:$U10)=X$2),$S10,"")</f>
        <v/>
      </c>
      <c r="Y10" s="72" t="str">
        <f>IF(AND(ISNUMBER($S10),COUNT($U$4:$U10)=Y$2),$S10,"")</f>
        <v/>
      </c>
      <c r="Z10" s="72" t="str">
        <f>IF(AND(ISNUMBER($S10),COUNT($U$4:$U10)=Z$2),$S10,"")</f>
        <v/>
      </c>
      <c r="AA10" s="72" t="str">
        <f>IF(AND(ISNUMBER($S10),COUNT($U$4:$U10)=AA$2),$S10,"")</f>
        <v/>
      </c>
      <c r="AB10" s="72" t="str">
        <f>IF(AND(ISNUMBER($S10),COUNT($U$4:$U10)=AB$2),$S10,"")</f>
        <v/>
      </c>
      <c r="AC10" s="72" t="str">
        <f>IF(AND(ISNUMBER($S10),COUNT($U$4:$U10)=AC$2),$S10,"")</f>
        <v/>
      </c>
      <c r="AD10" s="72" t="str">
        <f>IF(AND(ISNUMBER($S10),COUNT($U$4:$U10)=AD$2),$S10,"")</f>
        <v/>
      </c>
      <c r="AE10" s="72" t="str">
        <f>IF(AND(ISNUMBER($S10),COUNT($U$4:$U10)=AE$2),$S10,"")</f>
        <v/>
      </c>
      <c r="AF10" s="72" t="str">
        <f>IF(AND(ISNUMBER($S10),COUNT($U$4:$U10)=AF$2),$S10,"")</f>
        <v/>
      </c>
      <c r="AG10" s="72" t="str">
        <f>IF(AND(ISNUMBER($S10),COUNT($U$4:$U10)=AG$2),$S10,"")</f>
        <v/>
      </c>
      <c r="AH10" s="72" t="str">
        <f>IF(AND(ISNUMBER($S10),COUNT($U$4:$U10)=AH$2),$S10,"")</f>
        <v/>
      </c>
      <c r="AI10" s="72" t="str">
        <f>IF(AND(ISNUMBER($S10),COUNT($U$4:$U10)=AI$2),$S10,"")</f>
        <v/>
      </c>
      <c r="AJ10" s="51" t="e">
        <f>IFERROR(IF(COUNT($U$4:$U10)&lt;&gt;AJ$2,NA(),SLOPE(X$4:X$26,$R$4:$R$26)*($R10-COUNTIF(BH$4:BH10,"Hold"))+INTERCEPT(X$4:X$26,$R$4:$R$26)),NA())</f>
        <v>#N/A</v>
      </c>
      <c r="AK10" s="51" t="e">
        <f>IFERROR(IF(COUNT($U$4:$U10)&lt;&gt;AK$2,NA(),SLOPE(Y$4:Y$26,$R$4:$R$26)*($R10-COUNTIF(BI$4:BI10,"Hold"))+INTERCEPT(Y$4:Y$26,$R$4:$R$26)),NA())</f>
        <v>#N/A</v>
      </c>
      <c r="AL10" s="51" t="e">
        <f>IFERROR(IF(COUNT($U$4:$U10)&lt;&gt;AL$2,NA(),SLOPE(Z$4:Z$26,$R$4:$R$26)*($R10-COUNTIF(BJ$4:BJ10,"Hold"))+INTERCEPT(Z$4:Z$26,$R$4:$R$26)),NA())</f>
        <v>#N/A</v>
      </c>
      <c r="AM10" s="51" t="e">
        <f>IFERROR(IF(COUNT($U$4:$U10)&lt;&gt;AM$2,NA(),SLOPE(AA$4:AA$26,$R$4:$R$26)*($R10-COUNTIF(BK$4:BK10,"Hold"))+INTERCEPT(AA$4:AA$26,$R$4:$R$26)),NA())</f>
        <v>#N/A</v>
      </c>
      <c r="AN10" s="51" t="e">
        <f>IFERROR(IF(COUNT($U$4:$U10)&lt;&gt;AN$2,NA(),SLOPE(AB$4:AB$26,$R$4:$R$26)*($R10-COUNTIF(BL$4:BL10,"Hold"))+INTERCEPT(AB$4:AB$26,$R$4:$R$26)),NA())</f>
        <v>#N/A</v>
      </c>
      <c r="AO10" s="51" t="e">
        <f>IFERROR(IF(COUNT($U$4:$U10)&lt;&gt;AO$2,NA(),SLOPE(AC$4:AC$26,$R$4:$R$26)*($R10-COUNTIF(BM$4:BM10,"Hold"))+INTERCEPT(AC$4:AC$26,$R$4:$R$26)),NA())</f>
        <v>#N/A</v>
      </c>
      <c r="AP10" s="51" t="e">
        <f>IFERROR(IF(COUNT($U$4:$U10)&lt;&gt;AP$2,NA(),SLOPE(AD$4:AD$26,$R$4:$R$26)*($R10-COUNTIF(BN$4:BN10,"Hold"))+INTERCEPT(AD$4:AD$26,$R$4:$R$26)),NA())</f>
        <v>#N/A</v>
      </c>
      <c r="AQ10" s="51" t="e">
        <f>IFERROR(IF(COUNT($U$4:$U10)&lt;&gt;AQ$2,NA(),SLOPE(AE$4:AE$26,$R$4:$R$26)*($R10-COUNTIF(BO$4:BO10,"Hold"))+INTERCEPT(AE$4:AE$26,$R$4:$R$26)),NA())</f>
        <v>#N/A</v>
      </c>
      <c r="AR10" s="51" t="e">
        <f>IFERROR(IF(COUNT($U$4:$U10)&lt;&gt;AR$2,NA(),SLOPE(AF$4:AF$26,$R$4:$R$26)*($R10-COUNTIF(BP$4:BP10,"Hold"))+INTERCEPT(AF$4:AF$26,$R$4:$R$26)),NA())</f>
        <v>#N/A</v>
      </c>
      <c r="AS10" s="51" t="e">
        <f>IFERROR(IF(COUNT($U$4:$U10)&lt;&gt;AS$2,NA(),SLOPE(AG$4:AG$26,$R$4:$R$26)*($R10-COUNTIF(BQ$4:BQ10,"Hold"))+INTERCEPT(AG$4:AG$26,$R$4:$R$26)),NA())</f>
        <v>#N/A</v>
      </c>
      <c r="AT10" s="51" t="e">
        <f>IFERROR(IF(COUNT($U$4:$U10)&lt;&gt;AT$2,NA(),SLOPE(AH$4:AH$26,$R$4:$R$26)*($R10-COUNTIF(BR$4:BR10,"Hold"))+INTERCEPT(AH$4:AH$26,$R$4:$R$26)),NA())</f>
        <v>#N/A</v>
      </c>
      <c r="AU10" s="51" t="e">
        <f>IFERROR(IF(COUNT($U$4:$U10)&lt;&gt;AU$2,NA(),SLOPE(AI$4:AI$26,$R$4:$R$26)*($R10-COUNTIF(BS$4:BS10,"Hold"))+INTERCEPT(AI$4:AI$26,$R$4:$R$26)),NA())</f>
        <v>#N/A</v>
      </c>
      <c r="AV10" s="57" t="e">
        <f>IF(AND(ISNUMBER($U10),COUNT($U$4:$U10)=AV$2),$G10,IF($H10="Hold",AV9,IF(COUNT($U$4:$U10)=AV$2,$V10+AV9,NA())))</f>
        <v>#N/A</v>
      </c>
      <c r="AW10" s="57" t="e">
        <f>IF(AND(ISNUMBER($U10),COUNT($U$4:$U10)=AW$2),$G10,IF($H10="Hold",AW9,IF(COUNT($U$4:$U10)=AW$2,$V10+AW9,NA())))</f>
        <v>#N/A</v>
      </c>
      <c r="AX10" s="57" t="e">
        <f>IF(AND(ISNUMBER($U10),COUNT($U$4:$U10)=AX$2),$G10,IF($H10="Hold",AX9,IF(COUNT($U$4:$U10)=AX$2,$V10+AX9,NA())))</f>
        <v>#N/A</v>
      </c>
      <c r="AY10" s="57" t="e">
        <f>IF(AND(ISNUMBER($U10),COUNT($U$4:$U10)=AY$2),$G10,IF($H10="Hold",AY9,IF(COUNT($U$4:$U10)=AY$2,$V10+AY9,NA())))</f>
        <v>#N/A</v>
      </c>
      <c r="AZ10" s="57" t="e">
        <f>IF(AND(ISNUMBER($U10),COUNT($U$4:$U10)=AZ$2),$G10,IF($H10="Hold",AZ9,IF(COUNT($U$4:$U10)=AZ$2,$V10+AZ9,NA())))</f>
        <v>#N/A</v>
      </c>
      <c r="BA10" s="57" t="e">
        <f>IF(AND(ISNUMBER($U10),COUNT($U$4:$U10)=BA$2),$G10,IF($H10="Hold",BA9,IF(COUNT($U$4:$U10)=BA$2,$V10+BA9,NA())))</f>
        <v>#N/A</v>
      </c>
      <c r="BB10" s="57" t="e">
        <f>IF(AND(ISNUMBER($U10),COUNT($U$4:$U10)=BB$2),$G10,IF($H10="Hold",BB9,IF(COUNT($U$4:$U10)=BB$2,$V10+BB9,NA())))</f>
        <v>#N/A</v>
      </c>
      <c r="BC10" s="57" t="e">
        <f>IF(AND(ISNUMBER($U10),COUNT($U$4:$U10)=BC$2),$G10,IF($H10="Hold",BC9,IF(COUNT($U$4:$U10)=BC$2,$V10+BC9,NA())))</f>
        <v>#N/A</v>
      </c>
      <c r="BD10" s="57" t="e">
        <f>IF(AND(ISNUMBER($U10),COUNT($U$4:$U10)=BD$2),$G10,IF($H10="Hold",BD9,IF(COUNT($U$4:$U10)=BD$2,$V10+BD9,NA())))</f>
        <v>#N/A</v>
      </c>
      <c r="BE10" s="57" t="e">
        <f>IF(AND(ISNUMBER($U10),COUNT($U$4:$U10)=BE$2),$G10,IF($H10="Hold",BE9,IF(COUNT($U$4:$U10)=BE$2,$V10+BE9,NA())))</f>
        <v>#N/A</v>
      </c>
      <c r="BF10" s="57" t="e">
        <f>IF(AND(ISNUMBER($U10),COUNT($U$4:$U10)=BF$2),$G10,IF($H10="Hold",BF9,IF(COUNT($U$4:$U10)=BF$2,$V10+BF9,NA())))</f>
        <v>#N/A</v>
      </c>
      <c r="BG10" s="57" t="e">
        <f>IF(AND(ISNUMBER($U10),COUNT($U$4:$U10)=BG$2),$G10,IF($H10="Hold",BG9,IF(COUNT($U$4:$U10)=BG$2,$V10+BG9,NA())))</f>
        <v>#N/A</v>
      </c>
      <c r="BH10" s="55" t="e">
        <f>IF(AND(COUNT($U$4:$U10)=BH$2,$H10="Hold"),"Hold",NA())</f>
        <v>#N/A</v>
      </c>
      <c r="BI10" s="55" t="e">
        <f>IF(AND(COUNT($U$4:$U10)=BI$2,$H10="Hold"),"Hold",NA())</f>
        <v>#N/A</v>
      </c>
      <c r="BJ10" s="55" t="e">
        <f>IF(AND(COUNT($U$4:$U10)=BJ$2,$H10="Hold"),"Hold",NA())</f>
        <v>#N/A</v>
      </c>
      <c r="BK10" s="55" t="e">
        <f>IF(AND(COUNT($U$4:$U10)=BK$2,$H10="Hold"),"Hold",NA())</f>
        <v>#N/A</v>
      </c>
      <c r="BL10" s="55" t="e">
        <f>IF(AND(COUNT($U$4:$U10)=BL$2,$H10="Hold"),"Hold",NA())</f>
        <v>#N/A</v>
      </c>
      <c r="BM10" s="55" t="e">
        <f>IF(AND(COUNT($U$4:$U10)=BM$2,$H10="Hold"),"Hold",NA())</f>
        <v>#N/A</v>
      </c>
      <c r="BN10" s="55" t="e">
        <f>IF(AND(COUNT($U$4:$U10)=BN$2,$H10="Hold"),"Hold",NA())</f>
        <v>#N/A</v>
      </c>
      <c r="BO10" s="55" t="e">
        <f>IF(AND(COUNT($U$4:$U10)=BO$2,$H10="Hold"),"Hold",NA())</f>
        <v>#N/A</v>
      </c>
      <c r="BP10" s="55" t="e">
        <f>IF(AND(COUNT($U$4:$U10)=BP$2,$H10="Hold"),"Hold",NA())</f>
        <v>#N/A</v>
      </c>
      <c r="BQ10" s="55" t="e">
        <f>IF(AND(COUNT($U$4:$U10)=BQ$2,$H10="Hold"),"Hold",NA())</f>
        <v>#N/A</v>
      </c>
      <c r="BR10" s="55" t="e">
        <f>IF(AND(COUNT($U$4:$U10)=BR$2,$H10="Hold"),"Hold",NA())</f>
        <v>#N/A</v>
      </c>
      <c r="BS10" s="55" t="e">
        <f>IF(AND(COUNT($U$4:$U10)=BS$2,$H10="Hold"),"Hold",NA())</f>
        <v>#N/A</v>
      </c>
    </row>
    <row r="11" spans="1:73" s="96" customFormat="1" ht="18.75" customHeight="1" x14ac:dyDescent="0.25">
      <c r="B11" s="23"/>
      <c r="C11" s="95"/>
      <c r="D11" s="9">
        <f t="shared" si="2"/>
        <v>14</v>
      </c>
      <c r="E11" s="10">
        <f t="shared" si="3"/>
        <v>42688</v>
      </c>
      <c r="F11" s="5" t="str">
        <f>IFERROR(IF(COUNT(G$4:G11)=0,"",IF(H11="Hold",F10,IF(ISNUMBER(U11),G11,F10+V11))),"")</f>
        <v/>
      </c>
      <c r="G11" s="13"/>
      <c r="H11" s="27"/>
      <c r="I11" s="17"/>
      <c r="J11" s="93"/>
      <c r="K11" s="34"/>
      <c r="L11" s="146" t="s">
        <v>82</v>
      </c>
      <c r="M11" s="146"/>
      <c r="N11" s="146"/>
      <c r="O11" s="146"/>
      <c r="P11" s="37"/>
      <c r="R11" s="46">
        <v>8</v>
      </c>
      <c r="S11" s="47" t="e">
        <f t="shared" si="0"/>
        <v>#N/A</v>
      </c>
      <c r="T11" s="47"/>
      <c r="U11" s="52" t="str">
        <f>IF(H11="30 Mins",$N$19,IF(H11="45 Mins",$N$20,IF(H11="60 Mins",$N$21,IF(H11="Alt 1",$N$22,IF(H11="Alt 2",$N$23,IF(H11="Alt 3",$N$24,IF(H11="Alt 4",$N$25,IF(H11="Alt 5",#REF!,IF(H11="Change",V10,"")))))))))</f>
        <v/>
      </c>
      <c r="V11" s="53" t="e">
        <f>IF(COUNT(U$4:U11)=0,NA(),IF(ISNUMBER(U11),U11,V10))</f>
        <v>#N/A</v>
      </c>
      <c r="W11" s="48" t="e">
        <f t="shared" si="1"/>
        <v>#N/A</v>
      </c>
      <c r="X11" s="72" t="str">
        <f>IF(AND(ISNUMBER($S11),COUNT($U$4:$U11)=X$2),$S11,"")</f>
        <v/>
      </c>
      <c r="Y11" s="72" t="str">
        <f>IF(AND(ISNUMBER($S11),COUNT($U$4:$U11)=Y$2),$S11,"")</f>
        <v/>
      </c>
      <c r="Z11" s="72" t="str">
        <f>IF(AND(ISNUMBER($S11),COUNT($U$4:$U11)=Z$2),$S11,"")</f>
        <v/>
      </c>
      <c r="AA11" s="72" t="str">
        <f>IF(AND(ISNUMBER($S11),COUNT($U$4:$U11)=AA$2),$S11,"")</f>
        <v/>
      </c>
      <c r="AB11" s="72" t="str">
        <f>IF(AND(ISNUMBER($S11),COUNT($U$4:$U11)=AB$2),$S11,"")</f>
        <v/>
      </c>
      <c r="AC11" s="72" t="str">
        <f>IF(AND(ISNUMBER($S11),COUNT($U$4:$U11)=AC$2),$S11,"")</f>
        <v/>
      </c>
      <c r="AD11" s="72" t="str">
        <f>IF(AND(ISNUMBER($S11),COUNT($U$4:$U11)=AD$2),$S11,"")</f>
        <v/>
      </c>
      <c r="AE11" s="72" t="str">
        <f>IF(AND(ISNUMBER($S11),COUNT($U$4:$U11)=AE$2),$S11,"")</f>
        <v/>
      </c>
      <c r="AF11" s="72" t="str">
        <f>IF(AND(ISNUMBER($S11),COUNT($U$4:$U11)=AF$2),$S11,"")</f>
        <v/>
      </c>
      <c r="AG11" s="72" t="str">
        <f>IF(AND(ISNUMBER($S11),COUNT($U$4:$U11)=AG$2),$S11,"")</f>
        <v/>
      </c>
      <c r="AH11" s="72" t="str">
        <f>IF(AND(ISNUMBER($S11),COUNT($U$4:$U11)=AH$2),$S11,"")</f>
        <v/>
      </c>
      <c r="AI11" s="72" t="str">
        <f>IF(AND(ISNUMBER($S11),COUNT($U$4:$U11)=AI$2),$S11,"")</f>
        <v/>
      </c>
      <c r="AJ11" s="51" t="e">
        <f>IFERROR(IF(COUNT($U$4:$U11)&lt;&gt;AJ$2,NA(),SLOPE(X$4:X$26,$R$4:$R$26)*($R11-COUNTIF(BH$4:BH11,"Hold"))+INTERCEPT(X$4:X$26,$R$4:$R$26)),NA())</f>
        <v>#N/A</v>
      </c>
      <c r="AK11" s="51" t="e">
        <f>IFERROR(IF(COUNT($U$4:$U11)&lt;&gt;AK$2,NA(),SLOPE(Y$4:Y$26,$R$4:$R$26)*($R11-COUNTIF(BI$4:BI11,"Hold"))+INTERCEPT(Y$4:Y$26,$R$4:$R$26)),NA())</f>
        <v>#N/A</v>
      </c>
      <c r="AL11" s="51" t="e">
        <f>IFERROR(IF(COUNT($U$4:$U11)&lt;&gt;AL$2,NA(),SLOPE(Z$4:Z$26,$R$4:$R$26)*($R11-COUNTIF(BJ$4:BJ11,"Hold"))+INTERCEPT(Z$4:Z$26,$R$4:$R$26)),NA())</f>
        <v>#N/A</v>
      </c>
      <c r="AM11" s="51" t="e">
        <f>IFERROR(IF(COUNT($U$4:$U11)&lt;&gt;AM$2,NA(),SLOPE(AA$4:AA$26,$R$4:$R$26)*($R11-COUNTIF(BK$4:BK11,"Hold"))+INTERCEPT(AA$4:AA$26,$R$4:$R$26)),NA())</f>
        <v>#N/A</v>
      </c>
      <c r="AN11" s="51" t="e">
        <f>IFERROR(IF(COUNT($U$4:$U11)&lt;&gt;AN$2,NA(),SLOPE(AB$4:AB$26,$R$4:$R$26)*($R11-COUNTIF(BL$4:BL11,"Hold"))+INTERCEPT(AB$4:AB$26,$R$4:$R$26)),NA())</f>
        <v>#N/A</v>
      </c>
      <c r="AO11" s="51" t="e">
        <f>IFERROR(IF(COUNT($U$4:$U11)&lt;&gt;AO$2,NA(),SLOPE(AC$4:AC$26,$R$4:$R$26)*($R11-COUNTIF(BM$4:BM11,"Hold"))+INTERCEPT(AC$4:AC$26,$R$4:$R$26)),NA())</f>
        <v>#N/A</v>
      </c>
      <c r="AP11" s="51" t="e">
        <f>IFERROR(IF(COUNT($U$4:$U11)&lt;&gt;AP$2,NA(),SLOPE(AD$4:AD$26,$R$4:$R$26)*($R11-COUNTIF(BN$4:BN11,"Hold"))+INTERCEPT(AD$4:AD$26,$R$4:$R$26)),NA())</f>
        <v>#N/A</v>
      </c>
      <c r="AQ11" s="51" t="e">
        <f>IFERROR(IF(COUNT($U$4:$U11)&lt;&gt;AQ$2,NA(),SLOPE(AE$4:AE$26,$R$4:$R$26)*($R11-COUNTIF(BO$4:BO11,"Hold"))+INTERCEPT(AE$4:AE$26,$R$4:$R$26)),NA())</f>
        <v>#N/A</v>
      </c>
      <c r="AR11" s="51" t="e">
        <f>IFERROR(IF(COUNT($U$4:$U11)&lt;&gt;AR$2,NA(),SLOPE(AF$4:AF$26,$R$4:$R$26)*($R11-COUNTIF(BP$4:BP11,"Hold"))+INTERCEPT(AF$4:AF$26,$R$4:$R$26)),NA())</f>
        <v>#N/A</v>
      </c>
      <c r="AS11" s="51" t="e">
        <f>IFERROR(IF(COUNT($U$4:$U11)&lt;&gt;AS$2,NA(),SLOPE(AG$4:AG$26,$R$4:$R$26)*($R11-COUNTIF(BQ$4:BQ11,"Hold"))+INTERCEPT(AG$4:AG$26,$R$4:$R$26)),NA())</f>
        <v>#N/A</v>
      </c>
      <c r="AT11" s="51" t="e">
        <f>IFERROR(IF(COUNT($U$4:$U11)&lt;&gt;AT$2,NA(),SLOPE(AH$4:AH$26,$R$4:$R$26)*($R11-COUNTIF(BR$4:BR11,"Hold"))+INTERCEPT(AH$4:AH$26,$R$4:$R$26)),NA())</f>
        <v>#N/A</v>
      </c>
      <c r="AU11" s="51" t="e">
        <f>IFERROR(IF(COUNT($U$4:$U11)&lt;&gt;AU$2,NA(),SLOPE(AI$4:AI$26,$R$4:$R$26)*($R11-COUNTIF(BS$4:BS11,"Hold"))+INTERCEPT(AI$4:AI$26,$R$4:$R$26)),NA())</f>
        <v>#N/A</v>
      </c>
      <c r="AV11" s="57" t="e">
        <f>IF(AND(ISNUMBER($U11),COUNT($U$4:$U11)=AV$2),$G11,IF($H11="Hold",AV10,IF(COUNT($U$4:$U11)=AV$2,$V11+AV10,NA())))</f>
        <v>#N/A</v>
      </c>
      <c r="AW11" s="57" t="e">
        <f>IF(AND(ISNUMBER($U11),COUNT($U$4:$U11)=AW$2),$G11,IF($H11="Hold",AW10,IF(COUNT($U$4:$U11)=AW$2,$V11+AW10,NA())))</f>
        <v>#N/A</v>
      </c>
      <c r="AX11" s="57" t="e">
        <f>IF(AND(ISNUMBER($U11),COUNT($U$4:$U11)=AX$2),$G11,IF($H11="Hold",AX10,IF(COUNT($U$4:$U11)=AX$2,$V11+AX10,NA())))</f>
        <v>#N/A</v>
      </c>
      <c r="AY11" s="57" t="e">
        <f>IF(AND(ISNUMBER($U11),COUNT($U$4:$U11)=AY$2),$G11,IF($H11="Hold",AY10,IF(COUNT($U$4:$U11)=AY$2,$V11+AY10,NA())))</f>
        <v>#N/A</v>
      </c>
      <c r="AZ11" s="57" t="e">
        <f>IF(AND(ISNUMBER($U11),COUNT($U$4:$U11)=AZ$2),$G11,IF($H11="Hold",AZ10,IF(COUNT($U$4:$U11)=AZ$2,$V11+AZ10,NA())))</f>
        <v>#N/A</v>
      </c>
      <c r="BA11" s="57" t="e">
        <f>IF(AND(ISNUMBER($U11),COUNT($U$4:$U11)=BA$2),$G11,IF($H11="Hold",BA10,IF(COUNT($U$4:$U11)=BA$2,$V11+BA10,NA())))</f>
        <v>#N/A</v>
      </c>
      <c r="BB11" s="57" t="e">
        <f>IF(AND(ISNUMBER($U11),COUNT($U$4:$U11)=BB$2),$G11,IF($H11="Hold",BB10,IF(COUNT($U$4:$U11)=BB$2,$V11+BB10,NA())))</f>
        <v>#N/A</v>
      </c>
      <c r="BC11" s="57" t="e">
        <f>IF(AND(ISNUMBER($U11),COUNT($U$4:$U11)=BC$2),$G11,IF($H11="Hold",BC10,IF(COUNT($U$4:$U11)=BC$2,$V11+BC10,NA())))</f>
        <v>#N/A</v>
      </c>
      <c r="BD11" s="57" t="e">
        <f>IF(AND(ISNUMBER($U11),COUNT($U$4:$U11)=BD$2),$G11,IF($H11="Hold",BD10,IF(COUNT($U$4:$U11)=BD$2,$V11+BD10,NA())))</f>
        <v>#N/A</v>
      </c>
      <c r="BE11" s="57" t="e">
        <f>IF(AND(ISNUMBER($U11),COUNT($U$4:$U11)=BE$2),$G11,IF($H11="Hold",BE10,IF(COUNT($U$4:$U11)=BE$2,$V11+BE10,NA())))</f>
        <v>#N/A</v>
      </c>
      <c r="BF11" s="57" t="e">
        <f>IF(AND(ISNUMBER($U11),COUNT($U$4:$U11)=BF$2),$G11,IF($H11="Hold",BF10,IF(COUNT($U$4:$U11)=BF$2,$V11+BF10,NA())))</f>
        <v>#N/A</v>
      </c>
      <c r="BG11" s="57" t="e">
        <f>IF(AND(ISNUMBER($U11),COUNT($U$4:$U11)=BG$2),$G11,IF($H11="Hold",BG10,IF(COUNT($U$4:$U11)=BG$2,$V11+BG10,NA())))</f>
        <v>#N/A</v>
      </c>
      <c r="BH11" s="55" t="e">
        <f>IF(AND(COUNT($U$4:$U11)=BH$2,$H11="Hold"),"Hold",NA())</f>
        <v>#N/A</v>
      </c>
      <c r="BI11" s="55" t="e">
        <f>IF(AND(COUNT($U$4:$U11)=BI$2,$H11="Hold"),"Hold",NA())</f>
        <v>#N/A</v>
      </c>
      <c r="BJ11" s="55" t="e">
        <f>IF(AND(COUNT($U$4:$U11)=BJ$2,$H11="Hold"),"Hold",NA())</f>
        <v>#N/A</v>
      </c>
      <c r="BK11" s="55" t="e">
        <f>IF(AND(COUNT($U$4:$U11)=BK$2,$H11="Hold"),"Hold",NA())</f>
        <v>#N/A</v>
      </c>
      <c r="BL11" s="55" t="e">
        <f>IF(AND(COUNT($U$4:$U11)=BL$2,$H11="Hold"),"Hold",NA())</f>
        <v>#N/A</v>
      </c>
      <c r="BM11" s="55" t="e">
        <f>IF(AND(COUNT($U$4:$U11)=BM$2,$H11="Hold"),"Hold",NA())</f>
        <v>#N/A</v>
      </c>
      <c r="BN11" s="55" t="e">
        <f>IF(AND(COUNT($U$4:$U11)=BN$2,$H11="Hold"),"Hold",NA())</f>
        <v>#N/A</v>
      </c>
      <c r="BO11" s="55" t="e">
        <f>IF(AND(COUNT($U$4:$U11)=BO$2,$H11="Hold"),"Hold",NA())</f>
        <v>#N/A</v>
      </c>
      <c r="BP11" s="55" t="e">
        <f>IF(AND(COUNT($U$4:$U11)=BP$2,$H11="Hold"),"Hold",NA())</f>
        <v>#N/A</v>
      </c>
      <c r="BQ11" s="55" t="e">
        <f>IF(AND(COUNT($U$4:$U11)=BQ$2,$H11="Hold"),"Hold",NA())</f>
        <v>#N/A</v>
      </c>
      <c r="BR11" s="55" t="e">
        <f>IF(AND(COUNT($U$4:$U11)=BR$2,$H11="Hold"),"Hold",NA())</f>
        <v>#N/A</v>
      </c>
      <c r="BS11" s="55" t="e">
        <f>IF(AND(COUNT($U$4:$U11)=BS$2,$H11="Hold"),"Hold",NA())</f>
        <v>#N/A</v>
      </c>
    </row>
    <row r="12" spans="1:73" s="96" customFormat="1" ht="18.75" customHeight="1" x14ac:dyDescent="0.25">
      <c r="B12" s="23"/>
      <c r="C12" s="95"/>
      <c r="D12" s="9">
        <f t="shared" si="2"/>
        <v>16</v>
      </c>
      <c r="E12" s="10">
        <f t="shared" si="3"/>
        <v>42702</v>
      </c>
      <c r="F12" s="5" t="str">
        <f>IFERROR(IF(COUNT(G$4:G12)=0,"",IF(H12="Hold",F11,IF(ISNUMBER(U12),G12,F11+V12))),"")</f>
        <v/>
      </c>
      <c r="G12" s="13"/>
      <c r="H12" s="27"/>
      <c r="I12" s="17"/>
      <c r="J12" s="93"/>
      <c r="K12" s="34"/>
      <c r="L12" s="124"/>
      <c r="M12" s="124"/>
      <c r="N12" s="132" t="s">
        <v>83</v>
      </c>
      <c r="O12" s="132" t="s">
        <v>84</v>
      </c>
      <c r="P12" s="37"/>
      <c r="R12" s="46">
        <v>9</v>
      </c>
      <c r="S12" s="47" t="e">
        <f t="shared" si="0"/>
        <v>#N/A</v>
      </c>
      <c r="T12" s="47" t="str">
        <f>IF(ISNUMBER(N25),"Alt 4","")</f>
        <v/>
      </c>
      <c r="U12" s="52" t="str">
        <f>IF(H12="30 Mins",$N$19,IF(H12="45 Mins",$N$20,IF(H12="60 Mins",$N$21,IF(H12="Alt 1",$N$22,IF(H12="Alt 2",$N$23,IF(H12="Alt 3",$N$24,IF(H12="Alt 4",$N$25,IF(H12="Alt 5",#REF!,IF(H12="Change",V11,"")))))))))</f>
        <v/>
      </c>
      <c r="V12" s="53" t="e">
        <f>IF(COUNT(U$4:U12)=0,NA(),IF(ISNUMBER(U12),U12,V11))</f>
        <v>#N/A</v>
      </c>
      <c r="W12" s="48" t="e">
        <f t="shared" si="1"/>
        <v>#N/A</v>
      </c>
      <c r="X12" s="72" t="str">
        <f>IF(AND(ISNUMBER($S12),COUNT($U$4:$U12)=X$2),$S12,"")</f>
        <v/>
      </c>
      <c r="Y12" s="72" t="str">
        <f>IF(AND(ISNUMBER($S12),COUNT($U$4:$U12)=Y$2),$S12,"")</f>
        <v/>
      </c>
      <c r="Z12" s="72" t="str">
        <f>IF(AND(ISNUMBER($S12),COUNT($U$4:$U12)=Z$2),$S12,"")</f>
        <v/>
      </c>
      <c r="AA12" s="72" t="str">
        <f>IF(AND(ISNUMBER($S12),COUNT($U$4:$U12)=AA$2),$S12,"")</f>
        <v/>
      </c>
      <c r="AB12" s="72" t="str">
        <f>IF(AND(ISNUMBER($S12),COUNT($U$4:$U12)=AB$2),$S12,"")</f>
        <v/>
      </c>
      <c r="AC12" s="72" t="str">
        <f>IF(AND(ISNUMBER($S12),COUNT($U$4:$U12)=AC$2),$S12,"")</f>
        <v/>
      </c>
      <c r="AD12" s="72" t="str">
        <f>IF(AND(ISNUMBER($S12),COUNT($U$4:$U12)=AD$2),$S12,"")</f>
        <v/>
      </c>
      <c r="AE12" s="72" t="str">
        <f>IF(AND(ISNUMBER($S12),COUNT($U$4:$U12)=AE$2),$S12,"")</f>
        <v/>
      </c>
      <c r="AF12" s="72" t="str">
        <f>IF(AND(ISNUMBER($S12),COUNT($U$4:$U12)=AF$2),$S12,"")</f>
        <v/>
      </c>
      <c r="AG12" s="72" t="str">
        <f>IF(AND(ISNUMBER($S12),COUNT($U$4:$U12)=AG$2),$S12,"")</f>
        <v/>
      </c>
      <c r="AH12" s="72" t="str">
        <f>IF(AND(ISNUMBER($S12),COUNT($U$4:$U12)=AH$2),$S12,"")</f>
        <v/>
      </c>
      <c r="AI12" s="72" t="str">
        <f>IF(AND(ISNUMBER($S12),COUNT($U$4:$U12)=AI$2),$S12,"")</f>
        <v/>
      </c>
      <c r="AJ12" s="51" t="e">
        <f>IFERROR(IF(COUNT($U$4:$U12)&lt;&gt;AJ$2,NA(),SLOPE(X$4:X$26,$R$4:$R$26)*($R12-COUNTIF(BH$4:BH12,"Hold"))+INTERCEPT(X$4:X$26,$R$4:$R$26)),NA())</f>
        <v>#N/A</v>
      </c>
      <c r="AK12" s="51" t="e">
        <f>IFERROR(IF(COUNT($U$4:$U12)&lt;&gt;AK$2,NA(),SLOPE(Y$4:Y$26,$R$4:$R$26)*($R12-COUNTIF(BI$4:BI12,"Hold"))+INTERCEPT(Y$4:Y$26,$R$4:$R$26)),NA())</f>
        <v>#N/A</v>
      </c>
      <c r="AL12" s="51" t="e">
        <f>IFERROR(IF(COUNT($U$4:$U12)&lt;&gt;AL$2,NA(),SLOPE(Z$4:Z$26,$R$4:$R$26)*($R12-COUNTIF(BJ$4:BJ12,"Hold"))+INTERCEPT(Z$4:Z$26,$R$4:$R$26)),NA())</f>
        <v>#N/A</v>
      </c>
      <c r="AM12" s="51" t="e">
        <f>IFERROR(IF(COUNT($U$4:$U12)&lt;&gt;AM$2,NA(),SLOPE(AA$4:AA$26,$R$4:$R$26)*($R12-COUNTIF(BK$4:BK12,"Hold"))+INTERCEPT(AA$4:AA$26,$R$4:$R$26)),NA())</f>
        <v>#N/A</v>
      </c>
      <c r="AN12" s="51" t="e">
        <f>IFERROR(IF(COUNT($U$4:$U12)&lt;&gt;AN$2,NA(),SLOPE(AB$4:AB$26,$R$4:$R$26)*($R12-COUNTIF(BL$4:BL12,"Hold"))+INTERCEPT(AB$4:AB$26,$R$4:$R$26)),NA())</f>
        <v>#N/A</v>
      </c>
      <c r="AO12" s="51" t="e">
        <f>IFERROR(IF(COUNT($U$4:$U12)&lt;&gt;AO$2,NA(),SLOPE(AC$4:AC$26,$R$4:$R$26)*($R12-COUNTIF(BM$4:BM12,"Hold"))+INTERCEPT(AC$4:AC$26,$R$4:$R$26)),NA())</f>
        <v>#N/A</v>
      </c>
      <c r="AP12" s="51" t="e">
        <f>IFERROR(IF(COUNT($U$4:$U12)&lt;&gt;AP$2,NA(),SLOPE(AD$4:AD$26,$R$4:$R$26)*($R12-COUNTIF(BN$4:BN12,"Hold"))+INTERCEPT(AD$4:AD$26,$R$4:$R$26)),NA())</f>
        <v>#N/A</v>
      </c>
      <c r="AQ12" s="51" t="e">
        <f>IFERROR(IF(COUNT($U$4:$U12)&lt;&gt;AQ$2,NA(),SLOPE(AE$4:AE$26,$R$4:$R$26)*($R12-COUNTIF(BO$4:BO12,"Hold"))+INTERCEPT(AE$4:AE$26,$R$4:$R$26)),NA())</f>
        <v>#N/A</v>
      </c>
      <c r="AR12" s="51" t="e">
        <f>IFERROR(IF(COUNT($U$4:$U12)&lt;&gt;AR$2,NA(),SLOPE(AF$4:AF$26,$R$4:$R$26)*($R12-COUNTIF(BP$4:BP12,"Hold"))+INTERCEPT(AF$4:AF$26,$R$4:$R$26)),NA())</f>
        <v>#N/A</v>
      </c>
      <c r="AS12" s="51" t="e">
        <f>IFERROR(IF(COUNT($U$4:$U12)&lt;&gt;AS$2,NA(),SLOPE(AG$4:AG$26,$R$4:$R$26)*($R12-COUNTIF(BQ$4:BQ12,"Hold"))+INTERCEPT(AG$4:AG$26,$R$4:$R$26)),NA())</f>
        <v>#N/A</v>
      </c>
      <c r="AT12" s="51" t="e">
        <f>IFERROR(IF(COUNT($U$4:$U12)&lt;&gt;AT$2,NA(),SLOPE(AH$4:AH$26,$R$4:$R$26)*($R12-COUNTIF(BR$4:BR12,"Hold"))+INTERCEPT(AH$4:AH$26,$R$4:$R$26)),NA())</f>
        <v>#N/A</v>
      </c>
      <c r="AU12" s="51" t="e">
        <f>IFERROR(IF(COUNT($U$4:$U12)&lt;&gt;AU$2,NA(),SLOPE(AI$4:AI$26,$R$4:$R$26)*($R12-COUNTIF(BS$4:BS12,"Hold"))+INTERCEPT(AI$4:AI$26,$R$4:$R$26)),NA())</f>
        <v>#N/A</v>
      </c>
      <c r="AV12" s="57" t="e">
        <f>IF(AND(ISNUMBER($U12),COUNT($U$4:$U12)=AV$2),$G12,IF($H12="Hold",AV11,IF(COUNT($U$4:$U12)=AV$2,$V12+AV11,NA())))</f>
        <v>#N/A</v>
      </c>
      <c r="AW12" s="57" t="e">
        <f>IF(AND(ISNUMBER($U12),COUNT($U$4:$U12)=AW$2),$G12,IF($H12="Hold",AW11,IF(COUNT($U$4:$U12)=AW$2,$V12+AW11,NA())))</f>
        <v>#N/A</v>
      </c>
      <c r="AX12" s="57" t="e">
        <f>IF(AND(ISNUMBER($U12),COUNT($U$4:$U12)=AX$2),$G12,IF($H12="Hold",AX11,IF(COUNT($U$4:$U12)=AX$2,$V12+AX11,NA())))</f>
        <v>#N/A</v>
      </c>
      <c r="AY12" s="57" t="e">
        <f>IF(AND(ISNUMBER($U12),COUNT($U$4:$U12)=AY$2),$G12,IF($H12="Hold",AY11,IF(COUNT($U$4:$U12)=AY$2,$V12+AY11,NA())))</f>
        <v>#N/A</v>
      </c>
      <c r="AZ12" s="57" t="e">
        <f>IF(AND(ISNUMBER($U12),COUNT($U$4:$U12)=AZ$2),$G12,IF($H12="Hold",AZ11,IF(COUNT($U$4:$U12)=AZ$2,$V12+AZ11,NA())))</f>
        <v>#N/A</v>
      </c>
      <c r="BA12" s="57" t="e">
        <f>IF(AND(ISNUMBER($U12),COUNT($U$4:$U12)=BA$2),$G12,IF($H12="Hold",BA11,IF(COUNT($U$4:$U12)=BA$2,$V12+BA11,NA())))</f>
        <v>#N/A</v>
      </c>
      <c r="BB12" s="57" t="e">
        <f>IF(AND(ISNUMBER($U12),COUNT($U$4:$U12)=BB$2),$G12,IF($H12="Hold",BB11,IF(COUNT($U$4:$U12)=BB$2,$V12+BB11,NA())))</f>
        <v>#N/A</v>
      </c>
      <c r="BC12" s="57" t="e">
        <f>IF(AND(ISNUMBER($U12),COUNT($U$4:$U12)=BC$2),$G12,IF($H12="Hold",BC11,IF(COUNT($U$4:$U12)=BC$2,$V12+BC11,NA())))</f>
        <v>#N/A</v>
      </c>
      <c r="BD12" s="57" t="e">
        <f>IF(AND(ISNUMBER($U12),COUNT($U$4:$U12)=BD$2),$G12,IF($H12="Hold",BD11,IF(COUNT($U$4:$U12)=BD$2,$V12+BD11,NA())))</f>
        <v>#N/A</v>
      </c>
      <c r="BE12" s="57" t="e">
        <f>IF(AND(ISNUMBER($U12),COUNT($U$4:$U12)=BE$2),$G12,IF($H12="Hold",BE11,IF(COUNT($U$4:$U12)=BE$2,$V12+BE11,NA())))</f>
        <v>#N/A</v>
      </c>
      <c r="BF12" s="57" t="e">
        <f>IF(AND(ISNUMBER($U12),COUNT($U$4:$U12)=BF$2),$G12,IF($H12="Hold",BF11,IF(COUNT($U$4:$U12)=BF$2,$V12+BF11,NA())))</f>
        <v>#N/A</v>
      </c>
      <c r="BG12" s="57" t="e">
        <f>IF(AND(ISNUMBER($U12),COUNT($U$4:$U12)=BG$2),$G12,IF($H12="Hold",BG11,IF(COUNT($U$4:$U12)=BG$2,$V12+BG11,NA())))</f>
        <v>#N/A</v>
      </c>
      <c r="BH12" s="55" t="e">
        <f>IF(AND(COUNT($U$4:$U12)=BH$2,$H12="Hold"),"Hold",NA())</f>
        <v>#N/A</v>
      </c>
      <c r="BI12" s="55" t="e">
        <f>IF(AND(COUNT($U$4:$U12)=BI$2,$H12="Hold"),"Hold",NA())</f>
        <v>#N/A</v>
      </c>
      <c r="BJ12" s="55" t="e">
        <f>IF(AND(COUNT($U$4:$U12)=BJ$2,$H12="Hold"),"Hold",NA())</f>
        <v>#N/A</v>
      </c>
      <c r="BK12" s="55" t="e">
        <f>IF(AND(COUNT($U$4:$U12)=BK$2,$H12="Hold"),"Hold",NA())</f>
        <v>#N/A</v>
      </c>
      <c r="BL12" s="55" t="e">
        <f>IF(AND(COUNT($U$4:$U12)=BL$2,$H12="Hold"),"Hold",NA())</f>
        <v>#N/A</v>
      </c>
      <c r="BM12" s="55" t="e">
        <f>IF(AND(COUNT($U$4:$U12)=BM$2,$H12="Hold"),"Hold",NA())</f>
        <v>#N/A</v>
      </c>
      <c r="BN12" s="55" t="e">
        <f>IF(AND(COUNT($U$4:$U12)=BN$2,$H12="Hold"),"Hold",NA())</f>
        <v>#N/A</v>
      </c>
      <c r="BO12" s="55" t="e">
        <f>IF(AND(COUNT($U$4:$U12)=BO$2,$H12="Hold"),"Hold",NA())</f>
        <v>#N/A</v>
      </c>
      <c r="BP12" s="55" t="e">
        <f>IF(AND(COUNT($U$4:$U12)=BP$2,$H12="Hold"),"Hold",NA())</f>
        <v>#N/A</v>
      </c>
      <c r="BQ12" s="55" t="e">
        <f>IF(AND(COUNT($U$4:$U12)=BQ$2,$H12="Hold"),"Hold",NA())</f>
        <v>#N/A</v>
      </c>
      <c r="BR12" s="55" t="e">
        <f>IF(AND(COUNT($U$4:$U12)=BR$2,$H12="Hold"),"Hold",NA())</f>
        <v>#N/A</v>
      </c>
      <c r="BS12" s="55" t="e">
        <f>IF(AND(COUNT($U$4:$U12)=BS$2,$H12="Hold"),"Hold",NA())</f>
        <v>#N/A</v>
      </c>
    </row>
    <row r="13" spans="1:73" s="96" customFormat="1" ht="18.75" customHeight="1" thickBot="1" x14ac:dyDescent="0.3">
      <c r="B13" s="23"/>
      <c r="C13" s="95"/>
      <c r="D13" s="9">
        <f t="shared" si="2"/>
        <v>18</v>
      </c>
      <c r="E13" s="10">
        <f t="shared" si="3"/>
        <v>42716</v>
      </c>
      <c r="F13" s="5" t="str">
        <f>IFERROR(IF(COUNT(G$4:G13)=0,"",IF(H13="Hold",F12,IF(ISNUMBER(U13),G13,F12+V13))),"")</f>
        <v/>
      </c>
      <c r="G13" s="13"/>
      <c r="H13" s="27"/>
      <c r="I13" s="17"/>
      <c r="J13" s="93"/>
      <c r="K13" s="34"/>
      <c r="L13" s="148" t="s">
        <v>57</v>
      </c>
      <c r="M13" s="148"/>
      <c r="N13" s="134"/>
      <c r="O13" s="135"/>
      <c r="P13" s="37"/>
      <c r="R13" s="46">
        <v>10</v>
      </c>
      <c r="S13" s="47" t="e">
        <f t="shared" si="0"/>
        <v>#N/A</v>
      </c>
      <c r="T13" s="47" t="str">
        <f>IF(ISNUMBER(#REF!),"Alt 5","")</f>
        <v/>
      </c>
      <c r="U13" s="52" t="str">
        <f>IF(H13="30 Mins",$N$19,IF(H13="45 Mins",$N$20,IF(H13="60 Mins",$N$21,IF(H13="Alt 1",$N$22,IF(H13="Alt 2",$N$23,IF(H13="Alt 3",$N$24,IF(H13="Alt 4",$N$25,IF(H13="Alt 5",#REF!,IF(H13="Change",V12,"")))))))))</f>
        <v/>
      </c>
      <c r="V13" s="53" t="e">
        <f>IF(COUNT(U$4:U13)=0,NA(),IF(ISNUMBER(U13),U13,V12))</f>
        <v>#N/A</v>
      </c>
      <c r="W13" s="48" t="e">
        <f t="shared" si="1"/>
        <v>#N/A</v>
      </c>
      <c r="X13" s="72" t="str">
        <f>IF(AND(ISNUMBER($S13),COUNT($U$4:$U13)=X$2),$S13,"")</f>
        <v/>
      </c>
      <c r="Y13" s="72" t="str">
        <f>IF(AND(ISNUMBER($S13),COUNT($U$4:$U13)=Y$2),$S13,"")</f>
        <v/>
      </c>
      <c r="Z13" s="72" t="str">
        <f>IF(AND(ISNUMBER($S13),COUNT($U$4:$U13)=Z$2),$S13,"")</f>
        <v/>
      </c>
      <c r="AA13" s="72" t="str">
        <f>IF(AND(ISNUMBER($S13),COUNT($U$4:$U13)=AA$2),$S13,"")</f>
        <v/>
      </c>
      <c r="AB13" s="72" t="str">
        <f>IF(AND(ISNUMBER($S13),COUNT($U$4:$U13)=AB$2),$S13,"")</f>
        <v/>
      </c>
      <c r="AC13" s="72" t="str">
        <f>IF(AND(ISNUMBER($S13),COUNT($U$4:$U13)=AC$2),$S13,"")</f>
        <v/>
      </c>
      <c r="AD13" s="72" t="str">
        <f>IF(AND(ISNUMBER($S13),COUNT($U$4:$U13)=AD$2),$S13,"")</f>
        <v/>
      </c>
      <c r="AE13" s="72" t="str">
        <f>IF(AND(ISNUMBER($S13),COUNT($U$4:$U13)=AE$2),$S13,"")</f>
        <v/>
      </c>
      <c r="AF13" s="72" t="str">
        <f>IF(AND(ISNUMBER($S13),COUNT($U$4:$U13)=AF$2),$S13,"")</f>
        <v/>
      </c>
      <c r="AG13" s="72" t="str">
        <f>IF(AND(ISNUMBER($S13),COUNT($U$4:$U13)=AG$2),$S13,"")</f>
        <v/>
      </c>
      <c r="AH13" s="72" t="str">
        <f>IF(AND(ISNUMBER($S13),COUNT($U$4:$U13)=AH$2),$S13,"")</f>
        <v/>
      </c>
      <c r="AI13" s="72" t="str">
        <f>IF(AND(ISNUMBER($S13),COUNT($U$4:$U13)=AI$2),$S13,"")</f>
        <v/>
      </c>
      <c r="AJ13" s="51" t="e">
        <f>IFERROR(IF(COUNT($U$4:$U13)&lt;&gt;AJ$2,NA(),SLOPE(X$4:X$26,$R$4:$R$26)*($R13-COUNTIF(BH$4:BH13,"Hold"))+INTERCEPT(X$4:X$26,$R$4:$R$26)),NA())</f>
        <v>#N/A</v>
      </c>
      <c r="AK13" s="51" t="e">
        <f>IFERROR(IF(COUNT($U$4:$U13)&lt;&gt;AK$2,NA(),SLOPE(Y$4:Y$26,$R$4:$R$26)*($R13-COUNTIF(BI$4:BI13,"Hold"))+INTERCEPT(Y$4:Y$26,$R$4:$R$26)),NA())</f>
        <v>#N/A</v>
      </c>
      <c r="AL13" s="51" t="e">
        <f>IFERROR(IF(COUNT($U$4:$U13)&lt;&gt;AL$2,NA(),SLOPE(Z$4:Z$26,$R$4:$R$26)*($R13-COUNTIF(BJ$4:BJ13,"Hold"))+INTERCEPT(Z$4:Z$26,$R$4:$R$26)),NA())</f>
        <v>#N/A</v>
      </c>
      <c r="AM13" s="51" t="e">
        <f>IFERROR(IF(COUNT($U$4:$U13)&lt;&gt;AM$2,NA(),SLOPE(AA$4:AA$26,$R$4:$R$26)*($R13-COUNTIF(BK$4:BK13,"Hold"))+INTERCEPT(AA$4:AA$26,$R$4:$R$26)),NA())</f>
        <v>#N/A</v>
      </c>
      <c r="AN13" s="51" t="e">
        <f>IFERROR(IF(COUNT($U$4:$U13)&lt;&gt;AN$2,NA(),SLOPE(AB$4:AB$26,$R$4:$R$26)*($R13-COUNTIF(BL$4:BL13,"Hold"))+INTERCEPT(AB$4:AB$26,$R$4:$R$26)),NA())</f>
        <v>#N/A</v>
      </c>
      <c r="AO13" s="51" t="e">
        <f>IFERROR(IF(COUNT($U$4:$U13)&lt;&gt;AO$2,NA(),SLOPE(AC$4:AC$26,$R$4:$R$26)*($R13-COUNTIF(BM$4:BM13,"Hold"))+INTERCEPT(AC$4:AC$26,$R$4:$R$26)),NA())</f>
        <v>#N/A</v>
      </c>
      <c r="AP13" s="51" t="e">
        <f>IFERROR(IF(COUNT($U$4:$U13)&lt;&gt;AP$2,NA(),SLOPE(AD$4:AD$26,$R$4:$R$26)*($R13-COUNTIF(BN$4:BN13,"Hold"))+INTERCEPT(AD$4:AD$26,$R$4:$R$26)),NA())</f>
        <v>#N/A</v>
      </c>
      <c r="AQ13" s="51" t="e">
        <f>IFERROR(IF(COUNT($U$4:$U13)&lt;&gt;AQ$2,NA(),SLOPE(AE$4:AE$26,$R$4:$R$26)*($R13-COUNTIF(BO$4:BO13,"Hold"))+INTERCEPT(AE$4:AE$26,$R$4:$R$26)),NA())</f>
        <v>#N/A</v>
      </c>
      <c r="AR13" s="51" t="e">
        <f>IFERROR(IF(COUNT($U$4:$U13)&lt;&gt;AR$2,NA(),SLOPE(AF$4:AF$26,$R$4:$R$26)*($R13-COUNTIF(BP$4:BP13,"Hold"))+INTERCEPT(AF$4:AF$26,$R$4:$R$26)),NA())</f>
        <v>#N/A</v>
      </c>
      <c r="AS13" s="51" t="e">
        <f>IFERROR(IF(COUNT($U$4:$U13)&lt;&gt;AS$2,NA(),SLOPE(AG$4:AG$26,$R$4:$R$26)*($R13-COUNTIF(BQ$4:BQ13,"Hold"))+INTERCEPT(AG$4:AG$26,$R$4:$R$26)),NA())</f>
        <v>#N/A</v>
      </c>
      <c r="AT13" s="51" t="e">
        <f>IFERROR(IF(COUNT($U$4:$U13)&lt;&gt;AT$2,NA(),SLOPE(AH$4:AH$26,$R$4:$R$26)*($R13-COUNTIF(BR$4:BR13,"Hold"))+INTERCEPT(AH$4:AH$26,$R$4:$R$26)),NA())</f>
        <v>#N/A</v>
      </c>
      <c r="AU13" s="51" t="e">
        <f>IFERROR(IF(COUNT($U$4:$U13)&lt;&gt;AU$2,NA(),SLOPE(AI$4:AI$26,$R$4:$R$26)*($R13-COUNTIF(BS$4:BS13,"Hold"))+INTERCEPT(AI$4:AI$26,$R$4:$R$26)),NA())</f>
        <v>#N/A</v>
      </c>
      <c r="AV13" s="57" t="e">
        <f>IF(AND(ISNUMBER($U13),COUNT($U$4:$U13)=AV$2),$G13,IF($H13="Hold",AV12,IF(COUNT($U$4:$U13)=AV$2,$V13+AV12,NA())))</f>
        <v>#N/A</v>
      </c>
      <c r="AW13" s="57" t="e">
        <f>IF(AND(ISNUMBER($U13),COUNT($U$4:$U13)=AW$2),$G13,IF($H13="Hold",AW12,IF(COUNT($U$4:$U13)=AW$2,$V13+AW12,NA())))</f>
        <v>#N/A</v>
      </c>
      <c r="AX13" s="57" t="e">
        <f>IF(AND(ISNUMBER($U13),COUNT($U$4:$U13)=AX$2),$G13,IF($H13="Hold",AX12,IF(COUNT($U$4:$U13)=AX$2,$V13+AX12,NA())))</f>
        <v>#N/A</v>
      </c>
      <c r="AY13" s="57" t="e">
        <f>IF(AND(ISNUMBER($U13),COUNT($U$4:$U13)=AY$2),$G13,IF($H13="Hold",AY12,IF(COUNT($U$4:$U13)=AY$2,$V13+AY12,NA())))</f>
        <v>#N/A</v>
      </c>
      <c r="AZ13" s="57" t="e">
        <f>IF(AND(ISNUMBER($U13),COUNT($U$4:$U13)=AZ$2),$G13,IF($H13="Hold",AZ12,IF(COUNT($U$4:$U13)=AZ$2,$V13+AZ12,NA())))</f>
        <v>#N/A</v>
      </c>
      <c r="BA13" s="57" t="e">
        <f>IF(AND(ISNUMBER($U13),COUNT($U$4:$U13)=BA$2),$G13,IF($H13="Hold",BA12,IF(COUNT($U$4:$U13)=BA$2,$V13+BA12,NA())))</f>
        <v>#N/A</v>
      </c>
      <c r="BB13" s="57" t="e">
        <f>IF(AND(ISNUMBER($U13),COUNT($U$4:$U13)=BB$2),$G13,IF($H13="Hold",BB12,IF(COUNT($U$4:$U13)=BB$2,$V13+BB12,NA())))</f>
        <v>#N/A</v>
      </c>
      <c r="BC13" s="57" t="e">
        <f>IF(AND(ISNUMBER($U13),COUNT($U$4:$U13)=BC$2),$G13,IF($H13="Hold",BC12,IF(COUNT($U$4:$U13)=BC$2,$V13+BC12,NA())))</f>
        <v>#N/A</v>
      </c>
      <c r="BD13" s="57" t="e">
        <f>IF(AND(ISNUMBER($U13),COUNT($U$4:$U13)=BD$2),$G13,IF($H13="Hold",BD12,IF(COUNT($U$4:$U13)=BD$2,$V13+BD12,NA())))</f>
        <v>#N/A</v>
      </c>
      <c r="BE13" s="57" t="e">
        <f>IF(AND(ISNUMBER($U13),COUNT($U$4:$U13)=BE$2),$G13,IF($H13="Hold",BE12,IF(COUNT($U$4:$U13)=BE$2,$V13+BE12,NA())))</f>
        <v>#N/A</v>
      </c>
      <c r="BF13" s="57" t="e">
        <f>IF(AND(ISNUMBER($U13),COUNT($U$4:$U13)=BF$2),$G13,IF($H13="Hold",BF12,IF(COUNT($U$4:$U13)=BF$2,$V13+BF12,NA())))</f>
        <v>#N/A</v>
      </c>
      <c r="BG13" s="57" t="e">
        <f>IF(AND(ISNUMBER($U13),COUNT($U$4:$U13)=BG$2),$G13,IF($H13="Hold",BG12,IF(COUNT($U$4:$U13)=BG$2,$V13+BG12,NA())))</f>
        <v>#N/A</v>
      </c>
      <c r="BH13" s="55" t="e">
        <f>IF(AND(COUNT($U$4:$U13)=BH$2,$H13="Hold"),"Hold",NA())</f>
        <v>#N/A</v>
      </c>
      <c r="BI13" s="55" t="e">
        <f>IF(AND(COUNT($U$4:$U13)=BI$2,$H13="Hold"),"Hold",NA())</f>
        <v>#N/A</v>
      </c>
      <c r="BJ13" s="55" t="e">
        <f>IF(AND(COUNT($U$4:$U13)=BJ$2,$H13="Hold"),"Hold",NA())</f>
        <v>#N/A</v>
      </c>
      <c r="BK13" s="55" t="e">
        <f>IF(AND(COUNT($U$4:$U13)=BK$2,$H13="Hold"),"Hold",NA())</f>
        <v>#N/A</v>
      </c>
      <c r="BL13" s="55" t="e">
        <f>IF(AND(COUNT($U$4:$U13)=BL$2,$H13="Hold"),"Hold",NA())</f>
        <v>#N/A</v>
      </c>
      <c r="BM13" s="55" t="e">
        <f>IF(AND(COUNT($U$4:$U13)=BM$2,$H13="Hold"),"Hold",NA())</f>
        <v>#N/A</v>
      </c>
      <c r="BN13" s="55" t="e">
        <f>IF(AND(COUNT($U$4:$U13)=BN$2,$H13="Hold"),"Hold",NA())</f>
        <v>#N/A</v>
      </c>
      <c r="BO13" s="55" t="e">
        <f>IF(AND(COUNT($U$4:$U13)=BO$2,$H13="Hold"),"Hold",NA())</f>
        <v>#N/A</v>
      </c>
      <c r="BP13" s="55" t="e">
        <f>IF(AND(COUNT($U$4:$U13)=BP$2,$H13="Hold"),"Hold",NA())</f>
        <v>#N/A</v>
      </c>
      <c r="BQ13" s="55" t="e">
        <f>IF(AND(COUNT($U$4:$U13)=BQ$2,$H13="Hold"),"Hold",NA())</f>
        <v>#N/A</v>
      </c>
      <c r="BR13" s="55" t="e">
        <f>IF(AND(COUNT($U$4:$U13)=BR$2,$H13="Hold"),"Hold",NA())</f>
        <v>#N/A</v>
      </c>
      <c r="BS13" s="55" t="e">
        <f>IF(AND(COUNT($U$4:$U13)=BS$2,$H13="Hold"),"Hold",NA())</f>
        <v>#N/A</v>
      </c>
    </row>
    <row r="14" spans="1:73" s="96" customFormat="1" ht="18.75" customHeight="1" thickTop="1" thickBot="1" x14ac:dyDescent="0.3">
      <c r="B14" s="23"/>
      <c r="C14" s="95"/>
      <c r="D14" s="9">
        <f t="shared" si="2"/>
        <v>20</v>
      </c>
      <c r="E14" s="10">
        <f t="shared" si="3"/>
        <v>42730</v>
      </c>
      <c r="F14" s="5" t="str">
        <f>IFERROR(IF(COUNT(G$4:G14)=0,"",IF(H14="Hold",F13,IF(ISNUMBER(U14),G14,F13+V14))),"")</f>
        <v/>
      </c>
      <c r="G14" s="13"/>
      <c r="H14" s="27"/>
      <c r="I14" s="17"/>
      <c r="J14" s="93"/>
      <c r="K14" s="34"/>
      <c r="L14" s="148" t="s">
        <v>58</v>
      </c>
      <c r="M14" s="148"/>
      <c r="N14" s="136"/>
      <c r="O14" s="137"/>
      <c r="P14" s="37"/>
      <c r="R14" s="46">
        <v>11</v>
      </c>
      <c r="S14" s="47" t="e">
        <f t="shared" si="0"/>
        <v>#N/A</v>
      </c>
      <c r="T14" s="47"/>
      <c r="U14" s="52" t="str">
        <f>IF(H14="30 Mins",$N$19,IF(H14="45 Mins",$N$20,IF(H14="60 Mins",$N$21,IF(H14="Alt 1",$N$22,IF(H14="Alt 2",$N$23,IF(H14="Alt 3",$N$24,IF(H14="Alt 4",$N$25,IF(H14="Alt 5",#REF!,IF(H14="Change",V13,"")))))))))</f>
        <v/>
      </c>
      <c r="V14" s="53" t="e">
        <f>IF(COUNT(U$4:U14)=0,NA(),IF(ISNUMBER(U14),U14,V13))</f>
        <v>#N/A</v>
      </c>
      <c r="W14" s="48" t="e">
        <f t="shared" si="1"/>
        <v>#N/A</v>
      </c>
      <c r="X14" s="72" t="str">
        <f>IF(AND(ISNUMBER($S14),COUNT($U$4:$U14)=X$2),$S14,"")</f>
        <v/>
      </c>
      <c r="Y14" s="72" t="str">
        <f>IF(AND(ISNUMBER($S14),COUNT($U$4:$U14)=Y$2),$S14,"")</f>
        <v/>
      </c>
      <c r="Z14" s="72" t="str">
        <f>IF(AND(ISNUMBER($S14),COUNT($U$4:$U14)=Z$2),$S14,"")</f>
        <v/>
      </c>
      <c r="AA14" s="72" t="str">
        <f>IF(AND(ISNUMBER($S14),COUNT($U$4:$U14)=AA$2),$S14,"")</f>
        <v/>
      </c>
      <c r="AB14" s="72" t="str">
        <f>IF(AND(ISNUMBER($S14),COUNT($U$4:$U14)=AB$2),$S14,"")</f>
        <v/>
      </c>
      <c r="AC14" s="72" t="str">
        <f>IF(AND(ISNUMBER($S14),COUNT($U$4:$U14)=AC$2),$S14,"")</f>
        <v/>
      </c>
      <c r="AD14" s="72" t="str">
        <f>IF(AND(ISNUMBER($S14),COUNT($U$4:$U14)=AD$2),$S14,"")</f>
        <v/>
      </c>
      <c r="AE14" s="72" t="str">
        <f>IF(AND(ISNUMBER($S14),COUNT($U$4:$U14)=AE$2),$S14,"")</f>
        <v/>
      </c>
      <c r="AF14" s="72" t="str">
        <f>IF(AND(ISNUMBER($S14),COUNT($U$4:$U14)=AF$2),$S14,"")</f>
        <v/>
      </c>
      <c r="AG14" s="72" t="str">
        <f>IF(AND(ISNUMBER($S14),COUNT($U$4:$U14)=AG$2),$S14,"")</f>
        <v/>
      </c>
      <c r="AH14" s="72" t="str">
        <f>IF(AND(ISNUMBER($S14),COUNT($U$4:$U14)=AH$2),$S14,"")</f>
        <v/>
      </c>
      <c r="AI14" s="72" t="str">
        <f>IF(AND(ISNUMBER($S14),COUNT($U$4:$U14)=AI$2),$S14,"")</f>
        <v/>
      </c>
      <c r="AJ14" s="51" t="e">
        <f>IFERROR(IF(COUNT($U$4:$U14)&lt;&gt;AJ$2,NA(),SLOPE(X$4:X$26,$R$4:$R$26)*($R14-COUNTIF(BH$4:BH14,"Hold"))+INTERCEPT(X$4:X$26,$R$4:$R$26)),NA())</f>
        <v>#N/A</v>
      </c>
      <c r="AK14" s="51" t="e">
        <f>IFERROR(IF(COUNT($U$4:$U14)&lt;&gt;AK$2,NA(),SLOPE(Y$4:Y$26,$R$4:$R$26)*($R14-COUNTIF(BI$4:BI14,"Hold"))+INTERCEPT(Y$4:Y$26,$R$4:$R$26)),NA())</f>
        <v>#N/A</v>
      </c>
      <c r="AL14" s="51" t="e">
        <f>IFERROR(IF(COUNT($U$4:$U14)&lt;&gt;AL$2,NA(),SLOPE(Z$4:Z$26,$R$4:$R$26)*($R14-COUNTIF(BJ$4:BJ14,"Hold"))+INTERCEPT(Z$4:Z$26,$R$4:$R$26)),NA())</f>
        <v>#N/A</v>
      </c>
      <c r="AM14" s="51" t="e">
        <f>IFERROR(IF(COUNT($U$4:$U14)&lt;&gt;AM$2,NA(),SLOPE(AA$4:AA$26,$R$4:$R$26)*($R14-COUNTIF(BK$4:BK14,"Hold"))+INTERCEPT(AA$4:AA$26,$R$4:$R$26)),NA())</f>
        <v>#N/A</v>
      </c>
      <c r="AN14" s="51" t="e">
        <f>IFERROR(IF(COUNT($U$4:$U14)&lt;&gt;AN$2,NA(),SLOPE(AB$4:AB$26,$R$4:$R$26)*($R14-COUNTIF(BL$4:BL14,"Hold"))+INTERCEPT(AB$4:AB$26,$R$4:$R$26)),NA())</f>
        <v>#N/A</v>
      </c>
      <c r="AO14" s="51" t="e">
        <f>IFERROR(IF(COUNT($U$4:$U14)&lt;&gt;AO$2,NA(),SLOPE(AC$4:AC$26,$R$4:$R$26)*($R14-COUNTIF(BM$4:BM14,"Hold"))+INTERCEPT(AC$4:AC$26,$R$4:$R$26)),NA())</f>
        <v>#N/A</v>
      </c>
      <c r="AP14" s="51" t="e">
        <f>IFERROR(IF(COUNT($U$4:$U14)&lt;&gt;AP$2,NA(),SLOPE(AD$4:AD$26,$R$4:$R$26)*($R14-COUNTIF(BN$4:BN14,"Hold"))+INTERCEPT(AD$4:AD$26,$R$4:$R$26)),NA())</f>
        <v>#N/A</v>
      </c>
      <c r="AQ14" s="51" t="e">
        <f>IFERROR(IF(COUNT($U$4:$U14)&lt;&gt;AQ$2,NA(),SLOPE(AE$4:AE$26,$R$4:$R$26)*($R14-COUNTIF(BO$4:BO14,"Hold"))+INTERCEPT(AE$4:AE$26,$R$4:$R$26)),NA())</f>
        <v>#N/A</v>
      </c>
      <c r="AR14" s="51" t="e">
        <f>IFERROR(IF(COUNT($U$4:$U14)&lt;&gt;AR$2,NA(),SLOPE(AF$4:AF$26,$R$4:$R$26)*($R14-COUNTIF(BP$4:BP14,"Hold"))+INTERCEPT(AF$4:AF$26,$R$4:$R$26)),NA())</f>
        <v>#N/A</v>
      </c>
      <c r="AS14" s="51" t="e">
        <f>IFERROR(IF(COUNT($U$4:$U14)&lt;&gt;AS$2,NA(),SLOPE(AG$4:AG$26,$R$4:$R$26)*($R14-COUNTIF(BQ$4:BQ14,"Hold"))+INTERCEPT(AG$4:AG$26,$R$4:$R$26)),NA())</f>
        <v>#N/A</v>
      </c>
      <c r="AT14" s="51" t="e">
        <f>IFERROR(IF(COUNT($U$4:$U14)&lt;&gt;AT$2,NA(),SLOPE(AH$4:AH$26,$R$4:$R$26)*($R14-COUNTIF(BR$4:BR14,"Hold"))+INTERCEPT(AH$4:AH$26,$R$4:$R$26)),NA())</f>
        <v>#N/A</v>
      </c>
      <c r="AU14" s="51" t="e">
        <f>IFERROR(IF(COUNT($U$4:$U14)&lt;&gt;AU$2,NA(),SLOPE(AI$4:AI$26,$R$4:$R$26)*($R14-COUNTIF(BS$4:BS14,"Hold"))+INTERCEPT(AI$4:AI$26,$R$4:$R$26)),NA())</f>
        <v>#N/A</v>
      </c>
      <c r="AV14" s="57" t="e">
        <f>IF(AND(ISNUMBER($U14),COUNT($U$4:$U14)=AV$2),$G14,IF($H14="Hold",AV13,IF(COUNT($U$4:$U14)=AV$2,$V14+AV13,NA())))</f>
        <v>#N/A</v>
      </c>
      <c r="AW14" s="57" t="e">
        <f>IF(AND(ISNUMBER($U14),COUNT($U$4:$U14)=AW$2),$G14,IF($H14="Hold",AW13,IF(COUNT($U$4:$U14)=AW$2,$V14+AW13,NA())))</f>
        <v>#N/A</v>
      </c>
      <c r="AX14" s="57" t="e">
        <f>IF(AND(ISNUMBER($U14),COUNT($U$4:$U14)=AX$2),$G14,IF($H14="Hold",AX13,IF(COUNT($U$4:$U14)=AX$2,$V14+AX13,NA())))</f>
        <v>#N/A</v>
      </c>
      <c r="AY14" s="57" t="e">
        <f>IF(AND(ISNUMBER($U14),COUNT($U$4:$U14)=AY$2),$G14,IF($H14="Hold",AY13,IF(COUNT($U$4:$U14)=AY$2,$V14+AY13,NA())))</f>
        <v>#N/A</v>
      </c>
      <c r="AZ14" s="57" t="e">
        <f>IF(AND(ISNUMBER($U14),COUNT($U$4:$U14)=AZ$2),$G14,IF($H14="Hold",AZ13,IF(COUNT($U$4:$U14)=AZ$2,$V14+AZ13,NA())))</f>
        <v>#N/A</v>
      </c>
      <c r="BA14" s="57" t="e">
        <f>IF(AND(ISNUMBER($U14),COUNT($U$4:$U14)=BA$2),$G14,IF($H14="Hold",BA13,IF(COUNT($U$4:$U14)=BA$2,$V14+BA13,NA())))</f>
        <v>#N/A</v>
      </c>
      <c r="BB14" s="57" t="e">
        <f>IF(AND(ISNUMBER($U14),COUNT($U$4:$U14)=BB$2),$G14,IF($H14="Hold",BB13,IF(COUNT($U$4:$U14)=BB$2,$V14+BB13,NA())))</f>
        <v>#N/A</v>
      </c>
      <c r="BC14" s="57" t="e">
        <f>IF(AND(ISNUMBER($U14),COUNT($U$4:$U14)=BC$2),$G14,IF($H14="Hold",BC13,IF(COUNT($U$4:$U14)=BC$2,$V14+BC13,NA())))</f>
        <v>#N/A</v>
      </c>
      <c r="BD14" s="57" t="e">
        <f>IF(AND(ISNUMBER($U14),COUNT($U$4:$U14)=BD$2),$G14,IF($H14="Hold",BD13,IF(COUNT($U$4:$U14)=BD$2,$V14+BD13,NA())))</f>
        <v>#N/A</v>
      </c>
      <c r="BE14" s="57" t="e">
        <f>IF(AND(ISNUMBER($U14),COUNT($U$4:$U14)=BE$2),$G14,IF($H14="Hold",BE13,IF(COUNT($U$4:$U14)=BE$2,$V14+BE13,NA())))</f>
        <v>#N/A</v>
      </c>
      <c r="BF14" s="57" t="e">
        <f>IF(AND(ISNUMBER($U14),COUNT($U$4:$U14)=BF$2),$G14,IF($H14="Hold",BF13,IF(COUNT($U$4:$U14)=BF$2,$V14+BF13,NA())))</f>
        <v>#N/A</v>
      </c>
      <c r="BG14" s="57" t="e">
        <f>IF(AND(ISNUMBER($U14),COUNT($U$4:$U14)=BG$2),$G14,IF($H14="Hold",BG13,IF(COUNT($U$4:$U14)=BG$2,$V14+BG13,NA())))</f>
        <v>#N/A</v>
      </c>
      <c r="BH14" s="55" t="e">
        <f>IF(AND(COUNT($U$4:$U14)=BH$2,$H14="Hold"),"Hold",NA())</f>
        <v>#N/A</v>
      </c>
      <c r="BI14" s="55" t="e">
        <f>IF(AND(COUNT($U$4:$U14)=BI$2,$H14="Hold"),"Hold",NA())</f>
        <v>#N/A</v>
      </c>
      <c r="BJ14" s="55" t="e">
        <f>IF(AND(COUNT($U$4:$U14)=BJ$2,$H14="Hold"),"Hold",NA())</f>
        <v>#N/A</v>
      </c>
      <c r="BK14" s="55" t="e">
        <f>IF(AND(COUNT($U$4:$U14)=BK$2,$H14="Hold"),"Hold",NA())</f>
        <v>#N/A</v>
      </c>
      <c r="BL14" s="55" t="e">
        <f>IF(AND(COUNT($U$4:$U14)=BL$2,$H14="Hold"),"Hold",NA())</f>
        <v>#N/A</v>
      </c>
      <c r="BM14" s="55" t="e">
        <f>IF(AND(COUNT($U$4:$U14)=BM$2,$H14="Hold"),"Hold",NA())</f>
        <v>#N/A</v>
      </c>
      <c r="BN14" s="55" t="e">
        <f>IF(AND(COUNT($U$4:$U14)=BN$2,$H14="Hold"),"Hold",NA())</f>
        <v>#N/A</v>
      </c>
      <c r="BO14" s="55" t="e">
        <f>IF(AND(COUNT($U$4:$U14)=BO$2,$H14="Hold"),"Hold",NA())</f>
        <v>#N/A</v>
      </c>
      <c r="BP14" s="55" t="e">
        <f>IF(AND(COUNT($U$4:$U14)=BP$2,$H14="Hold"),"Hold",NA())</f>
        <v>#N/A</v>
      </c>
      <c r="BQ14" s="55" t="e">
        <f>IF(AND(COUNT($U$4:$U14)=BQ$2,$H14="Hold"),"Hold",NA())</f>
        <v>#N/A</v>
      </c>
      <c r="BR14" s="55" t="e">
        <f>IF(AND(COUNT($U$4:$U14)=BR$2,$H14="Hold"),"Hold",NA())</f>
        <v>#N/A</v>
      </c>
      <c r="BS14" s="55" t="e">
        <f>IF(AND(COUNT($U$4:$U14)=BS$2,$H14="Hold"),"Hold",NA())</f>
        <v>#N/A</v>
      </c>
    </row>
    <row r="15" spans="1:73" s="96" customFormat="1" ht="18.75" customHeight="1" thickTop="1" thickBot="1" x14ac:dyDescent="0.3">
      <c r="B15" s="23"/>
      <c r="C15" s="95"/>
      <c r="D15" s="9">
        <f t="shared" si="2"/>
        <v>22</v>
      </c>
      <c r="E15" s="10">
        <f t="shared" si="3"/>
        <v>42744</v>
      </c>
      <c r="F15" s="5" t="str">
        <f>IFERROR(IF(COUNT(G$4:G15)=0,"",IF(H15="Hold",F14,IF(ISNUMBER(U15),G15,F14+V15))),"")</f>
        <v/>
      </c>
      <c r="G15" s="13"/>
      <c r="H15" s="27"/>
      <c r="I15" s="17"/>
      <c r="J15" s="93"/>
      <c r="K15" s="34"/>
      <c r="L15" s="148" t="s">
        <v>59</v>
      </c>
      <c r="M15" s="148"/>
      <c r="N15" s="136"/>
      <c r="O15" s="137"/>
      <c r="P15" s="37"/>
      <c r="R15" s="46">
        <v>12</v>
      </c>
      <c r="S15" s="47" t="e">
        <f t="shared" si="0"/>
        <v>#N/A</v>
      </c>
      <c r="T15" s="47"/>
      <c r="U15" s="52" t="str">
        <f>IF(H15="30 Mins",$N$19,IF(H15="45 Mins",$N$20,IF(H15="60 Mins",$N$21,IF(H15="Alt 1",$N$22,IF(H15="Alt 2",$N$23,IF(H15="Alt 3",$N$24,IF(H15="Alt 4",$N$25,IF(H15="Alt 5",#REF!,IF(H15="Change",V14,"")))))))))</f>
        <v/>
      </c>
      <c r="V15" s="53" t="e">
        <f>IF(COUNT(U$4:U15)=0,NA(),IF(ISNUMBER(U15),U15,V14))</f>
        <v>#N/A</v>
      </c>
      <c r="W15" s="48" t="e">
        <f t="shared" si="1"/>
        <v>#N/A</v>
      </c>
      <c r="X15" s="72" t="str">
        <f>IF(AND(ISNUMBER($S15),COUNT($U$4:$U15)=X$2),$S15,"")</f>
        <v/>
      </c>
      <c r="Y15" s="72" t="str">
        <f>IF(AND(ISNUMBER($S15),COUNT($U$4:$U15)=Y$2),$S15,"")</f>
        <v/>
      </c>
      <c r="Z15" s="72" t="str">
        <f>IF(AND(ISNUMBER($S15),COUNT($U$4:$U15)=Z$2),$S15,"")</f>
        <v/>
      </c>
      <c r="AA15" s="72" t="str">
        <f>IF(AND(ISNUMBER($S15),COUNT($U$4:$U15)=AA$2),$S15,"")</f>
        <v/>
      </c>
      <c r="AB15" s="72" t="str">
        <f>IF(AND(ISNUMBER($S15),COUNT($U$4:$U15)=AB$2),$S15,"")</f>
        <v/>
      </c>
      <c r="AC15" s="72" t="str">
        <f>IF(AND(ISNUMBER($S15),COUNT($U$4:$U15)=AC$2),$S15,"")</f>
        <v/>
      </c>
      <c r="AD15" s="72" t="str">
        <f>IF(AND(ISNUMBER($S15),COUNT($U$4:$U15)=AD$2),$S15,"")</f>
        <v/>
      </c>
      <c r="AE15" s="72" t="str">
        <f>IF(AND(ISNUMBER($S15),COUNT($U$4:$U15)=AE$2),$S15,"")</f>
        <v/>
      </c>
      <c r="AF15" s="72" t="str">
        <f>IF(AND(ISNUMBER($S15),COUNT($U$4:$U15)=AF$2),$S15,"")</f>
        <v/>
      </c>
      <c r="AG15" s="72" t="str">
        <f>IF(AND(ISNUMBER($S15),COUNT($U$4:$U15)=AG$2),$S15,"")</f>
        <v/>
      </c>
      <c r="AH15" s="72" t="str">
        <f>IF(AND(ISNUMBER($S15),COUNT($U$4:$U15)=AH$2),$S15,"")</f>
        <v/>
      </c>
      <c r="AI15" s="72" t="str">
        <f>IF(AND(ISNUMBER($S15),COUNT($U$4:$U15)=AI$2),$S15,"")</f>
        <v/>
      </c>
      <c r="AJ15" s="51" t="e">
        <f>IFERROR(IF(COUNT($U$4:$U15)&lt;&gt;AJ$2,NA(),SLOPE(X$4:X$26,$R$4:$R$26)*($R15-COUNTIF(BH$4:BH15,"Hold"))+INTERCEPT(X$4:X$26,$R$4:$R$26)),NA())</f>
        <v>#N/A</v>
      </c>
      <c r="AK15" s="51" t="e">
        <f>IFERROR(IF(COUNT($U$4:$U15)&lt;&gt;AK$2,NA(),SLOPE(Y$4:Y$26,$R$4:$R$26)*($R15-COUNTIF(BI$4:BI15,"Hold"))+INTERCEPT(Y$4:Y$26,$R$4:$R$26)),NA())</f>
        <v>#N/A</v>
      </c>
      <c r="AL15" s="51" t="e">
        <f>IFERROR(IF(COUNT($U$4:$U15)&lt;&gt;AL$2,NA(),SLOPE(Z$4:Z$26,$R$4:$R$26)*($R15-COUNTIF(BJ$4:BJ15,"Hold"))+INTERCEPT(Z$4:Z$26,$R$4:$R$26)),NA())</f>
        <v>#N/A</v>
      </c>
      <c r="AM15" s="51" t="e">
        <f>IFERROR(IF(COUNT($U$4:$U15)&lt;&gt;AM$2,NA(),SLOPE(AA$4:AA$26,$R$4:$R$26)*($R15-COUNTIF(BK$4:BK15,"Hold"))+INTERCEPT(AA$4:AA$26,$R$4:$R$26)),NA())</f>
        <v>#N/A</v>
      </c>
      <c r="AN15" s="51" t="e">
        <f>IFERROR(IF(COUNT($U$4:$U15)&lt;&gt;AN$2,NA(),SLOPE(AB$4:AB$26,$R$4:$R$26)*($R15-COUNTIF(BL$4:BL15,"Hold"))+INTERCEPT(AB$4:AB$26,$R$4:$R$26)),NA())</f>
        <v>#N/A</v>
      </c>
      <c r="AO15" s="51" t="e">
        <f>IFERROR(IF(COUNT($U$4:$U15)&lt;&gt;AO$2,NA(),SLOPE(AC$4:AC$26,$R$4:$R$26)*($R15-COUNTIF(BM$4:BM15,"Hold"))+INTERCEPT(AC$4:AC$26,$R$4:$R$26)),NA())</f>
        <v>#N/A</v>
      </c>
      <c r="AP15" s="51" t="e">
        <f>IFERROR(IF(COUNT($U$4:$U15)&lt;&gt;AP$2,NA(),SLOPE(AD$4:AD$26,$R$4:$R$26)*($R15-COUNTIF(BN$4:BN15,"Hold"))+INTERCEPT(AD$4:AD$26,$R$4:$R$26)),NA())</f>
        <v>#N/A</v>
      </c>
      <c r="AQ15" s="51" t="e">
        <f>IFERROR(IF(COUNT($U$4:$U15)&lt;&gt;AQ$2,NA(),SLOPE(AE$4:AE$26,$R$4:$R$26)*($R15-COUNTIF(BO$4:BO15,"Hold"))+INTERCEPT(AE$4:AE$26,$R$4:$R$26)),NA())</f>
        <v>#N/A</v>
      </c>
      <c r="AR15" s="51" t="e">
        <f>IFERROR(IF(COUNT($U$4:$U15)&lt;&gt;AR$2,NA(),SLOPE(AF$4:AF$26,$R$4:$R$26)*($R15-COUNTIF(BP$4:BP15,"Hold"))+INTERCEPT(AF$4:AF$26,$R$4:$R$26)),NA())</f>
        <v>#N/A</v>
      </c>
      <c r="AS15" s="51" t="e">
        <f>IFERROR(IF(COUNT($U$4:$U15)&lt;&gt;AS$2,NA(),SLOPE(AG$4:AG$26,$R$4:$R$26)*($R15-COUNTIF(BQ$4:BQ15,"Hold"))+INTERCEPT(AG$4:AG$26,$R$4:$R$26)),NA())</f>
        <v>#N/A</v>
      </c>
      <c r="AT15" s="51" t="e">
        <f>IFERROR(IF(COUNT($U$4:$U15)&lt;&gt;AT$2,NA(),SLOPE(AH$4:AH$26,$R$4:$R$26)*($R15-COUNTIF(BR$4:BR15,"Hold"))+INTERCEPT(AH$4:AH$26,$R$4:$R$26)),NA())</f>
        <v>#N/A</v>
      </c>
      <c r="AU15" s="51" t="e">
        <f>IFERROR(IF(COUNT($U$4:$U15)&lt;&gt;AU$2,NA(),SLOPE(AI$4:AI$26,$R$4:$R$26)*($R15-COUNTIF(BS$4:BS15,"Hold"))+INTERCEPT(AI$4:AI$26,$R$4:$R$26)),NA())</f>
        <v>#N/A</v>
      </c>
      <c r="AV15" s="57" t="e">
        <f>IF(AND(ISNUMBER($U15),COUNT($U$4:$U15)=AV$2),$G15,IF($H15="Hold",AV14,IF(COUNT($U$4:$U15)=AV$2,$V15+AV14,NA())))</f>
        <v>#N/A</v>
      </c>
      <c r="AW15" s="57" t="e">
        <f>IF(AND(ISNUMBER($U15),COUNT($U$4:$U15)=AW$2),$G15,IF($H15="Hold",AW14,IF(COUNT($U$4:$U15)=AW$2,$V15+AW14,NA())))</f>
        <v>#N/A</v>
      </c>
      <c r="AX15" s="57" t="e">
        <f>IF(AND(ISNUMBER($U15),COUNT($U$4:$U15)=AX$2),$G15,IF($H15="Hold",AX14,IF(COUNT($U$4:$U15)=AX$2,$V15+AX14,NA())))</f>
        <v>#N/A</v>
      </c>
      <c r="AY15" s="57" t="e">
        <f>IF(AND(ISNUMBER($U15),COUNT($U$4:$U15)=AY$2),$G15,IF($H15="Hold",AY14,IF(COUNT($U$4:$U15)=AY$2,$V15+AY14,NA())))</f>
        <v>#N/A</v>
      </c>
      <c r="AZ15" s="57" t="e">
        <f>IF(AND(ISNUMBER($U15),COUNT($U$4:$U15)=AZ$2),$G15,IF($H15="Hold",AZ14,IF(COUNT($U$4:$U15)=AZ$2,$V15+AZ14,NA())))</f>
        <v>#N/A</v>
      </c>
      <c r="BA15" s="57" t="e">
        <f>IF(AND(ISNUMBER($U15),COUNT($U$4:$U15)=BA$2),$G15,IF($H15="Hold",BA14,IF(COUNT($U$4:$U15)=BA$2,$V15+BA14,NA())))</f>
        <v>#N/A</v>
      </c>
      <c r="BB15" s="57" t="e">
        <f>IF(AND(ISNUMBER($U15),COUNT($U$4:$U15)=BB$2),$G15,IF($H15="Hold",BB14,IF(COUNT($U$4:$U15)=BB$2,$V15+BB14,NA())))</f>
        <v>#N/A</v>
      </c>
      <c r="BC15" s="57" t="e">
        <f>IF(AND(ISNUMBER($U15),COUNT($U$4:$U15)=BC$2),$G15,IF($H15="Hold",BC14,IF(COUNT($U$4:$U15)=BC$2,$V15+BC14,NA())))</f>
        <v>#N/A</v>
      </c>
      <c r="BD15" s="57" t="e">
        <f>IF(AND(ISNUMBER($U15),COUNT($U$4:$U15)=BD$2),$G15,IF($H15="Hold",BD14,IF(COUNT($U$4:$U15)=BD$2,$V15+BD14,NA())))</f>
        <v>#N/A</v>
      </c>
      <c r="BE15" s="57" t="e">
        <f>IF(AND(ISNUMBER($U15),COUNT($U$4:$U15)=BE$2),$G15,IF($H15="Hold",BE14,IF(COUNT($U$4:$U15)=BE$2,$V15+BE14,NA())))</f>
        <v>#N/A</v>
      </c>
      <c r="BF15" s="57" t="e">
        <f>IF(AND(ISNUMBER($U15),COUNT($U$4:$U15)=BF$2),$G15,IF($H15="Hold",BF14,IF(COUNT($U$4:$U15)=BF$2,$V15+BF14,NA())))</f>
        <v>#N/A</v>
      </c>
      <c r="BG15" s="57" t="e">
        <f>IF(AND(ISNUMBER($U15),COUNT($U$4:$U15)=BG$2),$G15,IF($H15="Hold",BG14,IF(COUNT($U$4:$U15)=BG$2,$V15+BG14,NA())))</f>
        <v>#N/A</v>
      </c>
      <c r="BH15" s="55" t="e">
        <f>IF(AND(COUNT($U$4:$U15)=BH$2,$H15="Hold"),"Hold",NA())</f>
        <v>#N/A</v>
      </c>
      <c r="BI15" s="55" t="e">
        <f>IF(AND(COUNT($U$4:$U15)=BI$2,$H15="Hold"),"Hold",NA())</f>
        <v>#N/A</v>
      </c>
      <c r="BJ15" s="55" t="e">
        <f>IF(AND(COUNT($U$4:$U15)=BJ$2,$H15="Hold"),"Hold",NA())</f>
        <v>#N/A</v>
      </c>
      <c r="BK15" s="55" t="e">
        <f>IF(AND(COUNT($U$4:$U15)=BK$2,$H15="Hold"),"Hold",NA())</f>
        <v>#N/A</v>
      </c>
      <c r="BL15" s="55" t="e">
        <f>IF(AND(COUNT($U$4:$U15)=BL$2,$H15="Hold"),"Hold",NA())</f>
        <v>#N/A</v>
      </c>
      <c r="BM15" s="55" t="e">
        <f>IF(AND(COUNT($U$4:$U15)=BM$2,$H15="Hold"),"Hold",NA())</f>
        <v>#N/A</v>
      </c>
      <c r="BN15" s="55" t="e">
        <f>IF(AND(COUNT($U$4:$U15)=BN$2,$H15="Hold"),"Hold",NA())</f>
        <v>#N/A</v>
      </c>
      <c r="BO15" s="55" t="e">
        <f>IF(AND(COUNT($U$4:$U15)=BO$2,$H15="Hold"),"Hold",NA())</f>
        <v>#N/A</v>
      </c>
      <c r="BP15" s="55" t="e">
        <f>IF(AND(COUNT($U$4:$U15)=BP$2,$H15="Hold"),"Hold",NA())</f>
        <v>#N/A</v>
      </c>
      <c r="BQ15" s="55" t="e">
        <f>IF(AND(COUNT($U$4:$U15)=BQ$2,$H15="Hold"),"Hold",NA())</f>
        <v>#N/A</v>
      </c>
      <c r="BR15" s="55" t="e">
        <f>IF(AND(COUNT($U$4:$U15)=BR$2,$H15="Hold"),"Hold",NA())</f>
        <v>#N/A</v>
      </c>
      <c r="BS15" s="55" t="e">
        <f>IF(AND(COUNT($U$4:$U15)=BS$2,$H15="Hold"),"Hold",NA())</f>
        <v>#N/A</v>
      </c>
    </row>
    <row r="16" spans="1:73" s="96" customFormat="1" ht="18.75" customHeight="1" thickTop="1" x14ac:dyDescent="0.25">
      <c r="B16" s="23"/>
      <c r="C16" s="95"/>
      <c r="D16" s="9">
        <f t="shared" si="2"/>
        <v>24</v>
      </c>
      <c r="E16" s="10">
        <f t="shared" si="3"/>
        <v>42758</v>
      </c>
      <c r="F16" s="5" t="str">
        <f>IFERROR(IF(COUNT(G$4:G16)=0,"",IF(H16="Hold",F15,IF(ISNUMBER(U16),G16,F15+V16))),"")</f>
        <v/>
      </c>
      <c r="G16" s="13"/>
      <c r="H16" s="27"/>
      <c r="I16" s="17"/>
      <c r="J16" s="93"/>
      <c r="K16" s="34"/>
      <c r="L16" s="148" t="s">
        <v>60</v>
      </c>
      <c r="M16" s="148"/>
      <c r="N16" s="138"/>
      <c r="O16" s="139"/>
      <c r="P16" s="37"/>
      <c r="R16" s="46">
        <v>13</v>
      </c>
      <c r="S16" s="47" t="e">
        <f t="shared" si="0"/>
        <v>#N/A</v>
      </c>
      <c r="T16" s="47"/>
      <c r="U16" s="52" t="str">
        <f>IF(H16="30 Mins",$N$19,IF(H16="45 Mins",$N$20,IF(H16="60 Mins",$N$21,IF(H16="Alt 1",$N$22,IF(H16="Alt 2",$N$23,IF(H16="Alt 3",$N$24,IF(H16="Alt 4",$N$25,IF(H16="Alt 5",#REF!,IF(H16="Change",V15,"")))))))))</f>
        <v/>
      </c>
      <c r="V16" s="53" t="e">
        <f>IF(COUNT(U$4:U16)=0,NA(),IF(ISNUMBER(U16),U16,V15))</f>
        <v>#N/A</v>
      </c>
      <c r="W16" s="48" t="e">
        <f t="shared" si="1"/>
        <v>#N/A</v>
      </c>
      <c r="X16" s="72" t="str">
        <f>IF(AND(ISNUMBER($S16),COUNT($U$4:$U16)=X$2),$S16,"")</f>
        <v/>
      </c>
      <c r="Y16" s="72" t="str">
        <f>IF(AND(ISNUMBER($S16),COUNT($U$4:$U16)=Y$2),$S16,"")</f>
        <v/>
      </c>
      <c r="Z16" s="72" t="str">
        <f>IF(AND(ISNUMBER($S16),COUNT($U$4:$U16)=Z$2),$S16,"")</f>
        <v/>
      </c>
      <c r="AA16" s="72" t="str">
        <f>IF(AND(ISNUMBER($S16),COUNT($U$4:$U16)=AA$2),$S16,"")</f>
        <v/>
      </c>
      <c r="AB16" s="72" t="str">
        <f>IF(AND(ISNUMBER($S16),COUNT($U$4:$U16)=AB$2),$S16,"")</f>
        <v/>
      </c>
      <c r="AC16" s="72" t="str">
        <f>IF(AND(ISNUMBER($S16),COUNT($U$4:$U16)=AC$2),$S16,"")</f>
        <v/>
      </c>
      <c r="AD16" s="72" t="str">
        <f>IF(AND(ISNUMBER($S16),COUNT($U$4:$U16)=AD$2),$S16,"")</f>
        <v/>
      </c>
      <c r="AE16" s="72" t="str">
        <f>IF(AND(ISNUMBER($S16),COUNT($U$4:$U16)=AE$2),$S16,"")</f>
        <v/>
      </c>
      <c r="AF16" s="72" t="str">
        <f>IF(AND(ISNUMBER($S16),COUNT($U$4:$U16)=AF$2),$S16,"")</f>
        <v/>
      </c>
      <c r="AG16" s="72" t="str">
        <f>IF(AND(ISNUMBER($S16),COUNT($U$4:$U16)=AG$2),$S16,"")</f>
        <v/>
      </c>
      <c r="AH16" s="72" t="str">
        <f>IF(AND(ISNUMBER($S16),COUNT($U$4:$U16)=AH$2),$S16,"")</f>
        <v/>
      </c>
      <c r="AI16" s="72" t="str">
        <f>IF(AND(ISNUMBER($S16),COUNT($U$4:$U16)=AI$2),$S16,"")</f>
        <v/>
      </c>
      <c r="AJ16" s="51" t="e">
        <f>IFERROR(IF(COUNT($U$4:$U16)&lt;&gt;AJ$2,NA(),SLOPE(X$4:X$26,$R$4:$R$26)*($R16-COUNTIF(BH$4:BH16,"Hold"))+INTERCEPT(X$4:X$26,$R$4:$R$26)),NA())</f>
        <v>#N/A</v>
      </c>
      <c r="AK16" s="51" t="e">
        <f>IFERROR(IF(COUNT($U$4:$U16)&lt;&gt;AK$2,NA(),SLOPE(Y$4:Y$26,$R$4:$R$26)*($R16-COUNTIF(BI$4:BI16,"Hold"))+INTERCEPT(Y$4:Y$26,$R$4:$R$26)),NA())</f>
        <v>#N/A</v>
      </c>
      <c r="AL16" s="51" t="e">
        <f>IFERROR(IF(COUNT($U$4:$U16)&lt;&gt;AL$2,NA(),SLOPE(Z$4:Z$26,$R$4:$R$26)*($R16-COUNTIF(BJ$4:BJ16,"Hold"))+INTERCEPT(Z$4:Z$26,$R$4:$R$26)),NA())</f>
        <v>#N/A</v>
      </c>
      <c r="AM16" s="51" t="e">
        <f>IFERROR(IF(COUNT($U$4:$U16)&lt;&gt;AM$2,NA(),SLOPE(AA$4:AA$26,$R$4:$R$26)*($R16-COUNTIF(BK$4:BK16,"Hold"))+INTERCEPT(AA$4:AA$26,$R$4:$R$26)),NA())</f>
        <v>#N/A</v>
      </c>
      <c r="AN16" s="51" t="e">
        <f>IFERROR(IF(COUNT($U$4:$U16)&lt;&gt;AN$2,NA(),SLOPE(AB$4:AB$26,$R$4:$R$26)*($R16-COUNTIF(BL$4:BL16,"Hold"))+INTERCEPT(AB$4:AB$26,$R$4:$R$26)),NA())</f>
        <v>#N/A</v>
      </c>
      <c r="AO16" s="51" t="e">
        <f>IFERROR(IF(COUNT($U$4:$U16)&lt;&gt;AO$2,NA(),SLOPE(AC$4:AC$26,$R$4:$R$26)*($R16-COUNTIF(BM$4:BM16,"Hold"))+INTERCEPT(AC$4:AC$26,$R$4:$R$26)),NA())</f>
        <v>#N/A</v>
      </c>
      <c r="AP16" s="51" t="e">
        <f>IFERROR(IF(COUNT($U$4:$U16)&lt;&gt;AP$2,NA(),SLOPE(AD$4:AD$26,$R$4:$R$26)*($R16-COUNTIF(BN$4:BN16,"Hold"))+INTERCEPT(AD$4:AD$26,$R$4:$R$26)),NA())</f>
        <v>#N/A</v>
      </c>
      <c r="AQ16" s="51" t="e">
        <f>IFERROR(IF(COUNT($U$4:$U16)&lt;&gt;AQ$2,NA(),SLOPE(AE$4:AE$26,$R$4:$R$26)*($R16-COUNTIF(BO$4:BO16,"Hold"))+INTERCEPT(AE$4:AE$26,$R$4:$R$26)),NA())</f>
        <v>#N/A</v>
      </c>
      <c r="AR16" s="51" t="e">
        <f>IFERROR(IF(COUNT($U$4:$U16)&lt;&gt;AR$2,NA(),SLOPE(AF$4:AF$26,$R$4:$R$26)*($R16-COUNTIF(BP$4:BP16,"Hold"))+INTERCEPT(AF$4:AF$26,$R$4:$R$26)),NA())</f>
        <v>#N/A</v>
      </c>
      <c r="AS16" s="51" t="e">
        <f>IFERROR(IF(COUNT($U$4:$U16)&lt;&gt;AS$2,NA(),SLOPE(AG$4:AG$26,$R$4:$R$26)*($R16-COUNTIF(BQ$4:BQ16,"Hold"))+INTERCEPT(AG$4:AG$26,$R$4:$R$26)),NA())</f>
        <v>#N/A</v>
      </c>
      <c r="AT16" s="51" t="e">
        <f>IFERROR(IF(COUNT($U$4:$U16)&lt;&gt;AT$2,NA(),SLOPE(AH$4:AH$26,$R$4:$R$26)*($R16-COUNTIF(BR$4:BR16,"Hold"))+INTERCEPT(AH$4:AH$26,$R$4:$R$26)),NA())</f>
        <v>#N/A</v>
      </c>
      <c r="AU16" s="51" t="e">
        <f>IFERROR(IF(COUNT($U$4:$U16)&lt;&gt;AU$2,NA(),SLOPE(AI$4:AI$26,$R$4:$R$26)*($R16-COUNTIF(BS$4:BS16,"Hold"))+INTERCEPT(AI$4:AI$26,$R$4:$R$26)),NA())</f>
        <v>#N/A</v>
      </c>
      <c r="AV16" s="57" t="e">
        <f>IF(AND(ISNUMBER($U16),COUNT($U$4:$U16)=AV$2),$G16,IF($H16="Hold",AV15,IF(COUNT($U$4:$U16)=AV$2,$V16+AV15,NA())))</f>
        <v>#N/A</v>
      </c>
      <c r="AW16" s="57" t="e">
        <f>IF(AND(ISNUMBER($U16),COUNT($U$4:$U16)=AW$2),$G16,IF($H16="Hold",AW15,IF(COUNT($U$4:$U16)=AW$2,$V16+AW15,NA())))</f>
        <v>#N/A</v>
      </c>
      <c r="AX16" s="57" t="e">
        <f>IF(AND(ISNUMBER($U16),COUNT($U$4:$U16)=AX$2),$G16,IF($H16="Hold",AX15,IF(COUNT($U$4:$U16)=AX$2,$V16+AX15,NA())))</f>
        <v>#N/A</v>
      </c>
      <c r="AY16" s="57" t="e">
        <f>IF(AND(ISNUMBER($U16),COUNT($U$4:$U16)=AY$2),$G16,IF($H16="Hold",AY15,IF(COUNT($U$4:$U16)=AY$2,$V16+AY15,NA())))</f>
        <v>#N/A</v>
      </c>
      <c r="AZ16" s="57" t="e">
        <f>IF(AND(ISNUMBER($U16),COUNT($U$4:$U16)=AZ$2),$G16,IF($H16="Hold",AZ15,IF(COUNT($U$4:$U16)=AZ$2,$V16+AZ15,NA())))</f>
        <v>#N/A</v>
      </c>
      <c r="BA16" s="57" t="e">
        <f>IF(AND(ISNUMBER($U16),COUNT($U$4:$U16)=BA$2),$G16,IF($H16="Hold",BA15,IF(COUNT($U$4:$U16)=BA$2,$V16+BA15,NA())))</f>
        <v>#N/A</v>
      </c>
      <c r="BB16" s="57" t="e">
        <f>IF(AND(ISNUMBER($U16),COUNT($U$4:$U16)=BB$2),$G16,IF($H16="Hold",BB15,IF(COUNT($U$4:$U16)=BB$2,$V16+BB15,NA())))</f>
        <v>#N/A</v>
      </c>
      <c r="BC16" s="57" t="e">
        <f>IF(AND(ISNUMBER($U16),COUNT($U$4:$U16)=BC$2),$G16,IF($H16="Hold",BC15,IF(COUNT($U$4:$U16)=BC$2,$V16+BC15,NA())))</f>
        <v>#N/A</v>
      </c>
      <c r="BD16" s="57" t="e">
        <f>IF(AND(ISNUMBER($U16),COUNT($U$4:$U16)=BD$2),$G16,IF($H16="Hold",BD15,IF(COUNT($U$4:$U16)=BD$2,$V16+BD15,NA())))</f>
        <v>#N/A</v>
      </c>
      <c r="BE16" s="57" t="e">
        <f>IF(AND(ISNUMBER($U16),COUNT($U$4:$U16)=BE$2),$G16,IF($H16="Hold",BE15,IF(COUNT($U$4:$U16)=BE$2,$V16+BE15,NA())))</f>
        <v>#N/A</v>
      </c>
      <c r="BF16" s="57" t="e">
        <f>IF(AND(ISNUMBER($U16),COUNT($U$4:$U16)=BF$2),$G16,IF($H16="Hold",BF15,IF(COUNT($U$4:$U16)=BF$2,$V16+BF15,NA())))</f>
        <v>#N/A</v>
      </c>
      <c r="BG16" s="57" t="e">
        <f>IF(AND(ISNUMBER($U16),COUNT($U$4:$U16)=BG$2),$G16,IF($H16="Hold",BG15,IF(COUNT($U$4:$U16)=BG$2,$V16+BG15,NA())))</f>
        <v>#N/A</v>
      </c>
      <c r="BH16" s="55" t="e">
        <f>IF(AND(COUNT($U$4:$U16)=BH$2,$H16="Hold"),"Hold",NA())</f>
        <v>#N/A</v>
      </c>
      <c r="BI16" s="55" t="e">
        <f>IF(AND(COUNT($U$4:$U16)=BI$2,$H16="Hold"),"Hold",NA())</f>
        <v>#N/A</v>
      </c>
      <c r="BJ16" s="55" t="e">
        <f>IF(AND(COUNT($U$4:$U16)=BJ$2,$H16="Hold"),"Hold",NA())</f>
        <v>#N/A</v>
      </c>
      <c r="BK16" s="55" t="e">
        <f>IF(AND(COUNT($U$4:$U16)=BK$2,$H16="Hold"),"Hold",NA())</f>
        <v>#N/A</v>
      </c>
      <c r="BL16" s="55" t="e">
        <f>IF(AND(COUNT($U$4:$U16)=BL$2,$H16="Hold"),"Hold",NA())</f>
        <v>#N/A</v>
      </c>
      <c r="BM16" s="55" t="e">
        <f>IF(AND(COUNT($U$4:$U16)=BM$2,$H16="Hold"),"Hold",NA())</f>
        <v>#N/A</v>
      </c>
      <c r="BN16" s="55" t="e">
        <f>IF(AND(COUNT($U$4:$U16)=BN$2,$H16="Hold"),"Hold",NA())</f>
        <v>#N/A</v>
      </c>
      <c r="BO16" s="55" t="e">
        <f>IF(AND(COUNT($U$4:$U16)=BO$2,$H16="Hold"),"Hold",NA())</f>
        <v>#N/A</v>
      </c>
      <c r="BP16" s="55" t="e">
        <f>IF(AND(COUNT($U$4:$U16)=BP$2,$H16="Hold"),"Hold",NA())</f>
        <v>#N/A</v>
      </c>
      <c r="BQ16" s="55" t="e">
        <f>IF(AND(COUNT($U$4:$U16)=BQ$2,$H16="Hold"),"Hold",NA())</f>
        <v>#N/A</v>
      </c>
      <c r="BR16" s="55" t="e">
        <f>IF(AND(COUNT($U$4:$U16)=BR$2,$H16="Hold"),"Hold",NA())</f>
        <v>#N/A</v>
      </c>
      <c r="BS16" s="55" t="e">
        <f>IF(AND(COUNT($U$4:$U16)=BS$2,$H16="Hold"),"Hold",NA())</f>
        <v>#N/A</v>
      </c>
    </row>
    <row r="17" spans="1:71" s="96" customFormat="1" ht="18.75" customHeight="1" x14ac:dyDescent="0.25">
      <c r="B17" s="23"/>
      <c r="C17" s="95"/>
      <c r="D17" s="9">
        <f t="shared" si="2"/>
        <v>26</v>
      </c>
      <c r="E17" s="10">
        <f t="shared" si="3"/>
        <v>42772</v>
      </c>
      <c r="F17" s="5" t="str">
        <f>IFERROR(IF(COUNT(G$4:G17)=0,"",IF(H17="Hold",F16,IF(ISNUMBER(U17),G17,F16+V17))),"")</f>
        <v/>
      </c>
      <c r="G17" s="13"/>
      <c r="H17" s="27"/>
      <c r="I17" s="17"/>
      <c r="J17" s="93"/>
      <c r="K17" s="34"/>
      <c r="L17" s="74"/>
      <c r="M17" s="74"/>
      <c r="N17" s="75"/>
      <c r="O17" s="75"/>
      <c r="P17" s="37"/>
      <c r="R17" s="46">
        <v>14</v>
      </c>
      <c r="S17" s="47" t="e">
        <f t="shared" si="0"/>
        <v>#N/A</v>
      </c>
      <c r="T17" s="47"/>
      <c r="U17" s="52" t="str">
        <f>IF(H17="30 Mins",$N$19,IF(H17="45 Mins",$N$20,IF(H17="60 Mins",$N$21,IF(H17="Alt 1",$N$22,IF(H17="Alt 2",$N$23,IF(H17="Alt 3",$N$24,IF(H17="Alt 4",$N$25,IF(H17="Alt 5",#REF!,IF(H17="Change",V16,"")))))))))</f>
        <v/>
      </c>
      <c r="V17" s="53" t="e">
        <f>IF(COUNT(U$4:U17)=0,NA(),IF(ISNUMBER(U17),U17,V16))</f>
        <v>#N/A</v>
      </c>
      <c r="W17" s="48" t="e">
        <f t="shared" si="1"/>
        <v>#N/A</v>
      </c>
      <c r="X17" s="72" t="str">
        <f>IF(AND(ISNUMBER($S17),COUNT($U$4:$U17)=X$2),$S17,"")</f>
        <v/>
      </c>
      <c r="Y17" s="72" t="str">
        <f>IF(AND(ISNUMBER($S17),COUNT($U$4:$U17)=Y$2),$S17,"")</f>
        <v/>
      </c>
      <c r="Z17" s="72" t="str">
        <f>IF(AND(ISNUMBER($S17),COUNT($U$4:$U17)=Z$2),$S17,"")</f>
        <v/>
      </c>
      <c r="AA17" s="72" t="str">
        <f>IF(AND(ISNUMBER($S17),COUNT($U$4:$U17)=AA$2),$S17,"")</f>
        <v/>
      </c>
      <c r="AB17" s="72" t="str">
        <f>IF(AND(ISNUMBER($S17),COUNT($U$4:$U17)=AB$2),$S17,"")</f>
        <v/>
      </c>
      <c r="AC17" s="72" t="str">
        <f>IF(AND(ISNUMBER($S17),COUNT($U$4:$U17)=AC$2),$S17,"")</f>
        <v/>
      </c>
      <c r="AD17" s="72" t="str">
        <f>IF(AND(ISNUMBER($S17),COUNT($U$4:$U17)=AD$2),$S17,"")</f>
        <v/>
      </c>
      <c r="AE17" s="72" t="str">
        <f>IF(AND(ISNUMBER($S17),COUNT($U$4:$U17)=AE$2),$S17,"")</f>
        <v/>
      </c>
      <c r="AF17" s="72" t="str">
        <f>IF(AND(ISNUMBER($S17),COUNT($U$4:$U17)=AF$2),$S17,"")</f>
        <v/>
      </c>
      <c r="AG17" s="72" t="str">
        <f>IF(AND(ISNUMBER($S17),COUNT($U$4:$U17)=AG$2),$S17,"")</f>
        <v/>
      </c>
      <c r="AH17" s="72" t="str">
        <f>IF(AND(ISNUMBER($S17),COUNT($U$4:$U17)=AH$2),$S17,"")</f>
        <v/>
      </c>
      <c r="AI17" s="72" t="str">
        <f>IF(AND(ISNUMBER($S17),COUNT($U$4:$U17)=AI$2),$S17,"")</f>
        <v/>
      </c>
      <c r="AJ17" s="51" t="e">
        <f>IFERROR(IF(COUNT($U$4:$U17)&lt;&gt;AJ$2,NA(),SLOPE(X$4:X$26,$R$4:$R$26)*($R17-COUNTIF(BH$4:BH17,"Hold"))+INTERCEPT(X$4:X$26,$R$4:$R$26)),NA())</f>
        <v>#N/A</v>
      </c>
      <c r="AK17" s="51" t="e">
        <f>IFERROR(IF(COUNT($U$4:$U17)&lt;&gt;AK$2,NA(),SLOPE(Y$4:Y$26,$R$4:$R$26)*($R17-COUNTIF(BI$4:BI17,"Hold"))+INTERCEPT(Y$4:Y$26,$R$4:$R$26)),NA())</f>
        <v>#N/A</v>
      </c>
      <c r="AL17" s="51" t="e">
        <f>IFERROR(IF(COUNT($U$4:$U17)&lt;&gt;AL$2,NA(),SLOPE(Z$4:Z$26,$R$4:$R$26)*($R17-COUNTIF(BJ$4:BJ17,"Hold"))+INTERCEPT(Z$4:Z$26,$R$4:$R$26)),NA())</f>
        <v>#N/A</v>
      </c>
      <c r="AM17" s="51" t="e">
        <f>IFERROR(IF(COUNT($U$4:$U17)&lt;&gt;AM$2,NA(),SLOPE(AA$4:AA$26,$R$4:$R$26)*($R17-COUNTIF(BK$4:BK17,"Hold"))+INTERCEPT(AA$4:AA$26,$R$4:$R$26)),NA())</f>
        <v>#N/A</v>
      </c>
      <c r="AN17" s="51" t="e">
        <f>IFERROR(IF(COUNT($U$4:$U17)&lt;&gt;AN$2,NA(),SLOPE(AB$4:AB$26,$R$4:$R$26)*($R17-COUNTIF(BL$4:BL17,"Hold"))+INTERCEPT(AB$4:AB$26,$R$4:$R$26)),NA())</f>
        <v>#N/A</v>
      </c>
      <c r="AO17" s="51" t="e">
        <f>IFERROR(IF(COUNT($U$4:$U17)&lt;&gt;AO$2,NA(),SLOPE(AC$4:AC$26,$R$4:$R$26)*($R17-COUNTIF(BM$4:BM17,"Hold"))+INTERCEPT(AC$4:AC$26,$R$4:$R$26)),NA())</f>
        <v>#N/A</v>
      </c>
      <c r="AP17" s="51" t="e">
        <f>IFERROR(IF(COUNT($U$4:$U17)&lt;&gt;AP$2,NA(),SLOPE(AD$4:AD$26,$R$4:$R$26)*($R17-COUNTIF(BN$4:BN17,"Hold"))+INTERCEPT(AD$4:AD$26,$R$4:$R$26)),NA())</f>
        <v>#N/A</v>
      </c>
      <c r="AQ17" s="51" t="e">
        <f>IFERROR(IF(COUNT($U$4:$U17)&lt;&gt;AQ$2,NA(),SLOPE(AE$4:AE$26,$R$4:$R$26)*($R17-COUNTIF(BO$4:BO17,"Hold"))+INTERCEPT(AE$4:AE$26,$R$4:$R$26)),NA())</f>
        <v>#N/A</v>
      </c>
      <c r="AR17" s="51" t="e">
        <f>IFERROR(IF(COUNT($U$4:$U17)&lt;&gt;AR$2,NA(),SLOPE(AF$4:AF$26,$R$4:$R$26)*($R17-COUNTIF(BP$4:BP17,"Hold"))+INTERCEPT(AF$4:AF$26,$R$4:$R$26)),NA())</f>
        <v>#N/A</v>
      </c>
      <c r="AS17" s="51" t="e">
        <f>IFERROR(IF(COUNT($U$4:$U17)&lt;&gt;AS$2,NA(),SLOPE(AG$4:AG$26,$R$4:$R$26)*($R17-COUNTIF(BQ$4:BQ17,"Hold"))+INTERCEPT(AG$4:AG$26,$R$4:$R$26)),NA())</f>
        <v>#N/A</v>
      </c>
      <c r="AT17" s="51" t="e">
        <f>IFERROR(IF(COUNT($U$4:$U17)&lt;&gt;AT$2,NA(),SLOPE(AH$4:AH$26,$R$4:$R$26)*($R17-COUNTIF(BR$4:BR17,"Hold"))+INTERCEPT(AH$4:AH$26,$R$4:$R$26)),NA())</f>
        <v>#N/A</v>
      </c>
      <c r="AU17" s="51" t="e">
        <f>IFERROR(IF(COUNT($U$4:$U17)&lt;&gt;AU$2,NA(),SLOPE(AI$4:AI$26,$R$4:$R$26)*($R17-COUNTIF(BS$4:BS17,"Hold"))+INTERCEPT(AI$4:AI$26,$R$4:$R$26)),NA())</f>
        <v>#N/A</v>
      </c>
      <c r="AV17" s="57" t="e">
        <f>IF(AND(ISNUMBER($U17),COUNT($U$4:$U17)=AV$2),$G17,IF($H17="Hold",AV16,IF(COUNT($U$4:$U17)=AV$2,$V17+AV16,NA())))</f>
        <v>#N/A</v>
      </c>
      <c r="AW17" s="57" t="e">
        <f>IF(AND(ISNUMBER($U17),COUNT($U$4:$U17)=AW$2),$G17,IF($H17="Hold",AW16,IF(COUNT($U$4:$U17)=AW$2,$V17+AW16,NA())))</f>
        <v>#N/A</v>
      </c>
      <c r="AX17" s="57" t="e">
        <f>IF(AND(ISNUMBER($U17),COUNT($U$4:$U17)=AX$2),$G17,IF($H17="Hold",AX16,IF(COUNT($U$4:$U17)=AX$2,$V17+AX16,NA())))</f>
        <v>#N/A</v>
      </c>
      <c r="AY17" s="57" t="e">
        <f>IF(AND(ISNUMBER($U17),COUNT($U$4:$U17)=AY$2),$G17,IF($H17="Hold",AY16,IF(COUNT($U$4:$U17)=AY$2,$V17+AY16,NA())))</f>
        <v>#N/A</v>
      </c>
      <c r="AZ17" s="57" t="e">
        <f>IF(AND(ISNUMBER($U17),COUNT($U$4:$U17)=AZ$2),$G17,IF($H17="Hold",AZ16,IF(COUNT($U$4:$U17)=AZ$2,$V17+AZ16,NA())))</f>
        <v>#N/A</v>
      </c>
      <c r="BA17" s="57" t="e">
        <f>IF(AND(ISNUMBER($U17),COUNT($U$4:$U17)=BA$2),$G17,IF($H17="Hold",BA16,IF(COUNT($U$4:$U17)=BA$2,$V17+BA16,NA())))</f>
        <v>#N/A</v>
      </c>
      <c r="BB17" s="57" t="e">
        <f>IF(AND(ISNUMBER($U17),COUNT($U$4:$U17)=BB$2),$G17,IF($H17="Hold",BB16,IF(COUNT($U$4:$U17)=BB$2,$V17+BB16,NA())))</f>
        <v>#N/A</v>
      </c>
      <c r="BC17" s="57" t="e">
        <f>IF(AND(ISNUMBER($U17),COUNT($U$4:$U17)=BC$2),$G17,IF($H17="Hold",BC16,IF(COUNT($U$4:$U17)=BC$2,$V17+BC16,NA())))</f>
        <v>#N/A</v>
      </c>
      <c r="BD17" s="57" t="e">
        <f>IF(AND(ISNUMBER($U17),COUNT($U$4:$U17)=BD$2),$G17,IF($H17="Hold",BD16,IF(COUNT($U$4:$U17)=BD$2,$V17+BD16,NA())))</f>
        <v>#N/A</v>
      </c>
      <c r="BE17" s="57" t="e">
        <f>IF(AND(ISNUMBER($U17),COUNT($U$4:$U17)=BE$2),$G17,IF($H17="Hold",BE16,IF(COUNT($U$4:$U17)=BE$2,$V17+BE16,NA())))</f>
        <v>#N/A</v>
      </c>
      <c r="BF17" s="57" t="e">
        <f>IF(AND(ISNUMBER($U17),COUNT($U$4:$U17)=BF$2),$G17,IF($H17="Hold",BF16,IF(COUNT($U$4:$U17)=BF$2,$V17+BF16,NA())))</f>
        <v>#N/A</v>
      </c>
      <c r="BG17" s="57" t="e">
        <f>IF(AND(ISNUMBER($U17),COUNT($U$4:$U17)=BG$2),$G17,IF($H17="Hold",BG16,IF(COUNT($U$4:$U17)=BG$2,$V17+BG16,NA())))</f>
        <v>#N/A</v>
      </c>
      <c r="BH17" s="55" t="e">
        <f>IF(AND(COUNT($U$4:$U17)=BH$2,$H17="Hold"),"Hold",NA())</f>
        <v>#N/A</v>
      </c>
      <c r="BI17" s="55" t="e">
        <f>IF(AND(COUNT($U$4:$U17)=BI$2,$H17="Hold"),"Hold",NA())</f>
        <v>#N/A</v>
      </c>
      <c r="BJ17" s="55" t="e">
        <f>IF(AND(COUNT($U$4:$U17)=BJ$2,$H17="Hold"),"Hold",NA())</f>
        <v>#N/A</v>
      </c>
      <c r="BK17" s="55" t="e">
        <f>IF(AND(COUNT($U$4:$U17)=BK$2,$H17="Hold"),"Hold",NA())</f>
        <v>#N/A</v>
      </c>
      <c r="BL17" s="55" t="e">
        <f>IF(AND(COUNT($U$4:$U17)=BL$2,$H17="Hold"),"Hold",NA())</f>
        <v>#N/A</v>
      </c>
      <c r="BM17" s="55" t="e">
        <f>IF(AND(COUNT($U$4:$U17)=BM$2,$H17="Hold"),"Hold",NA())</f>
        <v>#N/A</v>
      </c>
      <c r="BN17" s="55" t="e">
        <f>IF(AND(COUNT($U$4:$U17)=BN$2,$H17="Hold"),"Hold",NA())</f>
        <v>#N/A</v>
      </c>
      <c r="BO17" s="55" t="e">
        <f>IF(AND(COUNT($U$4:$U17)=BO$2,$H17="Hold"),"Hold",NA())</f>
        <v>#N/A</v>
      </c>
      <c r="BP17" s="55" t="e">
        <f>IF(AND(COUNT($U$4:$U17)=BP$2,$H17="Hold"),"Hold",NA())</f>
        <v>#N/A</v>
      </c>
      <c r="BQ17" s="55" t="e">
        <f>IF(AND(COUNT($U$4:$U17)=BQ$2,$H17="Hold"),"Hold",NA())</f>
        <v>#N/A</v>
      </c>
      <c r="BR17" s="55" t="e">
        <f>IF(AND(COUNT($U$4:$U17)=BR$2,$H17="Hold"),"Hold",NA())</f>
        <v>#N/A</v>
      </c>
      <c r="BS17" s="55" t="e">
        <f>IF(AND(COUNT($U$4:$U17)=BS$2,$H17="Hold"),"Hold",NA())</f>
        <v>#N/A</v>
      </c>
    </row>
    <row r="18" spans="1:71" s="96" customFormat="1" ht="18.75" customHeight="1" x14ac:dyDescent="0.25">
      <c r="B18" s="23"/>
      <c r="C18" s="95"/>
      <c r="D18" s="9">
        <f t="shared" si="2"/>
        <v>28</v>
      </c>
      <c r="E18" s="10">
        <f t="shared" si="3"/>
        <v>42786</v>
      </c>
      <c r="F18" s="5" t="str">
        <f>IFERROR(IF(COUNT(G$4:G18)=0,"",IF(H18="Hold",F17,IF(ISNUMBER(U18),G18,F17+V18))),"")</f>
        <v/>
      </c>
      <c r="G18" s="13"/>
      <c r="H18" s="27"/>
      <c r="I18" s="17"/>
      <c r="J18" s="93"/>
      <c r="K18" s="34"/>
      <c r="L18" s="155" t="s">
        <v>73</v>
      </c>
      <c r="M18" s="155"/>
      <c r="N18" s="155"/>
      <c r="O18" s="155"/>
      <c r="P18" s="37"/>
      <c r="R18" s="46">
        <v>15</v>
      </c>
      <c r="S18" s="47" t="e">
        <f t="shared" si="0"/>
        <v>#N/A</v>
      </c>
      <c r="T18" s="47"/>
      <c r="U18" s="52" t="str">
        <f>IF(H18="30 Mins",$N$19,IF(H18="45 Mins",$N$20,IF(H18="60 Mins",$N$21,IF(H18="Alt 1",$N$22,IF(H18="Alt 2",$N$23,IF(H18="Alt 3",$N$24,IF(H18="Alt 4",$N$25,IF(H18="Alt 5",#REF!,IF(H18="Change",V17,"")))))))))</f>
        <v/>
      </c>
      <c r="V18" s="53" t="e">
        <f>IF(COUNT(U$4:U18)=0,NA(),IF(ISNUMBER(U18),U18,V17))</f>
        <v>#N/A</v>
      </c>
      <c r="W18" s="48" t="e">
        <f t="shared" si="1"/>
        <v>#N/A</v>
      </c>
      <c r="X18" s="72" t="str">
        <f>IF(AND(ISNUMBER($S18),COUNT($U$4:$U18)=X$2),$S18,"")</f>
        <v/>
      </c>
      <c r="Y18" s="72" t="str">
        <f>IF(AND(ISNUMBER($S18),COUNT($U$4:$U18)=Y$2),$S18,"")</f>
        <v/>
      </c>
      <c r="Z18" s="72" t="str">
        <f>IF(AND(ISNUMBER($S18),COUNT($U$4:$U18)=Z$2),$S18,"")</f>
        <v/>
      </c>
      <c r="AA18" s="72" t="str">
        <f>IF(AND(ISNUMBER($S18),COUNT($U$4:$U18)=AA$2),$S18,"")</f>
        <v/>
      </c>
      <c r="AB18" s="72" t="str">
        <f>IF(AND(ISNUMBER($S18),COUNT($U$4:$U18)=AB$2),$S18,"")</f>
        <v/>
      </c>
      <c r="AC18" s="72" t="str">
        <f>IF(AND(ISNUMBER($S18),COUNT($U$4:$U18)=AC$2),$S18,"")</f>
        <v/>
      </c>
      <c r="AD18" s="72" t="str">
        <f>IF(AND(ISNUMBER($S18),COUNT($U$4:$U18)=AD$2),$S18,"")</f>
        <v/>
      </c>
      <c r="AE18" s="72" t="str">
        <f>IF(AND(ISNUMBER($S18),COUNT($U$4:$U18)=AE$2),$S18,"")</f>
        <v/>
      </c>
      <c r="AF18" s="72" t="str">
        <f>IF(AND(ISNUMBER($S18),COUNT($U$4:$U18)=AF$2),$S18,"")</f>
        <v/>
      </c>
      <c r="AG18" s="72" t="str">
        <f>IF(AND(ISNUMBER($S18),COUNT($U$4:$U18)=AG$2),$S18,"")</f>
        <v/>
      </c>
      <c r="AH18" s="72" t="str">
        <f>IF(AND(ISNUMBER($S18),COUNT($U$4:$U18)=AH$2),$S18,"")</f>
        <v/>
      </c>
      <c r="AI18" s="72" t="str">
        <f>IF(AND(ISNUMBER($S18),COUNT($U$4:$U18)=AI$2),$S18,"")</f>
        <v/>
      </c>
      <c r="AJ18" s="51" t="e">
        <f>IFERROR(IF(COUNT($U$4:$U18)&lt;&gt;AJ$2,NA(),SLOPE(X$4:X$26,$R$4:$R$26)*($R18-COUNTIF(BH$4:BH18,"Hold"))+INTERCEPT(X$4:X$26,$R$4:$R$26)),NA())</f>
        <v>#N/A</v>
      </c>
      <c r="AK18" s="51" t="e">
        <f>IFERROR(IF(COUNT($U$4:$U18)&lt;&gt;AK$2,NA(),SLOPE(Y$4:Y$26,$R$4:$R$26)*($R18-COUNTIF(BI$4:BI18,"Hold"))+INTERCEPT(Y$4:Y$26,$R$4:$R$26)),NA())</f>
        <v>#N/A</v>
      </c>
      <c r="AL18" s="51" t="e">
        <f>IFERROR(IF(COUNT($U$4:$U18)&lt;&gt;AL$2,NA(),SLOPE(Z$4:Z$26,$R$4:$R$26)*($R18-COUNTIF(BJ$4:BJ18,"Hold"))+INTERCEPT(Z$4:Z$26,$R$4:$R$26)),NA())</f>
        <v>#N/A</v>
      </c>
      <c r="AM18" s="51" t="e">
        <f>IFERROR(IF(COUNT($U$4:$U18)&lt;&gt;AM$2,NA(),SLOPE(AA$4:AA$26,$R$4:$R$26)*($R18-COUNTIF(BK$4:BK18,"Hold"))+INTERCEPT(AA$4:AA$26,$R$4:$R$26)),NA())</f>
        <v>#N/A</v>
      </c>
      <c r="AN18" s="51" t="e">
        <f>IFERROR(IF(COUNT($U$4:$U18)&lt;&gt;AN$2,NA(),SLOPE(AB$4:AB$26,$R$4:$R$26)*($R18-COUNTIF(BL$4:BL18,"Hold"))+INTERCEPT(AB$4:AB$26,$R$4:$R$26)),NA())</f>
        <v>#N/A</v>
      </c>
      <c r="AO18" s="51" t="e">
        <f>IFERROR(IF(COUNT($U$4:$U18)&lt;&gt;AO$2,NA(),SLOPE(AC$4:AC$26,$R$4:$R$26)*($R18-COUNTIF(BM$4:BM18,"Hold"))+INTERCEPT(AC$4:AC$26,$R$4:$R$26)),NA())</f>
        <v>#N/A</v>
      </c>
      <c r="AP18" s="51" t="e">
        <f>IFERROR(IF(COUNT($U$4:$U18)&lt;&gt;AP$2,NA(),SLOPE(AD$4:AD$26,$R$4:$R$26)*($R18-COUNTIF(BN$4:BN18,"Hold"))+INTERCEPT(AD$4:AD$26,$R$4:$R$26)),NA())</f>
        <v>#N/A</v>
      </c>
      <c r="AQ18" s="51" t="e">
        <f>IFERROR(IF(COUNT($U$4:$U18)&lt;&gt;AQ$2,NA(),SLOPE(AE$4:AE$26,$R$4:$R$26)*($R18-COUNTIF(BO$4:BO18,"Hold"))+INTERCEPT(AE$4:AE$26,$R$4:$R$26)),NA())</f>
        <v>#N/A</v>
      </c>
      <c r="AR18" s="51" t="e">
        <f>IFERROR(IF(COUNT($U$4:$U18)&lt;&gt;AR$2,NA(),SLOPE(AF$4:AF$26,$R$4:$R$26)*($R18-COUNTIF(BP$4:BP18,"Hold"))+INTERCEPT(AF$4:AF$26,$R$4:$R$26)),NA())</f>
        <v>#N/A</v>
      </c>
      <c r="AS18" s="51" t="e">
        <f>IFERROR(IF(COUNT($U$4:$U18)&lt;&gt;AS$2,NA(),SLOPE(AG$4:AG$26,$R$4:$R$26)*($R18-COUNTIF(BQ$4:BQ18,"Hold"))+INTERCEPT(AG$4:AG$26,$R$4:$R$26)),NA())</f>
        <v>#N/A</v>
      </c>
      <c r="AT18" s="51" t="e">
        <f>IFERROR(IF(COUNT($U$4:$U18)&lt;&gt;AT$2,NA(),SLOPE(AH$4:AH$26,$R$4:$R$26)*($R18-COUNTIF(BR$4:BR18,"Hold"))+INTERCEPT(AH$4:AH$26,$R$4:$R$26)),NA())</f>
        <v>#N/A</v>
      </c>
      <c r="AU18" s="51" t="e">
        <f>IFERROR(IF(COUNT($U$4:$U18)&lt;&gt;AU$2,NA(),SLOPE(AI$4:AI$26,$R$4:$R$26)*($R18-COUNTIF(BS$4:BS18,"Hold"))+INTERCEPT(AI$4:AI$26,$R$4:$R$26)),NA())</f>
        <v>#N/A</v>
      </c>
      <c r="AV18" s="57" t="e">
        <f>IF(AND(ISNUMBER($U18),COUNT($U$4:$U18)=AV$2),$G18,IF($H18="Hold",AV17,IF(COUNT($U$4:$U18)=AV$2,$V18+AV17,NA())))</f>
        <v>#N/A</v>
      </c>
      <c r="AW18" s="57" t="e">
        <f>IF(AND(ISNUMBER($U18),COUNT($U$4:$U18)=AW$2),$G18,IF($H18="Hold",AW17,IF(COUNT($U$4:$U18)=AW$2,$V18+AW17,NA())))</f>
        <v>#N/A</v>
      </c>
      <c r="AX18" s="57" t="e">
        <f>IF(AND(ISNUMBER($U18),COUNT($U$4:$U18)=AX$2),$G18,IF($H18="Hold",AX17,IF(COUNT($U$4:$U18)=AX$2,$V18+AX17,NA())))</f>
        <v>#N/A</v>
      </c>
      <c r="AY18" s="57" t="e">
        <f>IF(AND(ISNUMBER($U18),COUNT($U$4:$U18)=AY$2),$G18,IF($H18="Hold",AY17,IF(COUNT($U$4:$U18)=AY$2,$V18+AY17,NA())))</f>
        <v>#N/A</v>
      </c>
      <c r="AZ18" s="57" t="e">
        <f>IF(AND(ISNUMBER($U18),COUNT($U$4:$U18)=AZ$2),$G18,IF($H18="Hold",AZ17,IF(COUNT($U$4:$U18)=AZ$2,$V18+AZ17,NA())))</f>
        <v>#N/A</v>
      </c>
      <c r="BA18" s="57" t="e">
        <f>IF(AND(ISNUMBER($U18),COUNT($U$4:$U18)=BA$2),$G18,IF($H18="Hold",BA17,IF(COUNT($U$4:$U18)=BA$2,$V18+BA17,NA())))</f>
        <v>#N/A</v>
      </c>
      <c r="BB18" s="57" t="e">
        <f>IF(AND(ISNUMBER($U18),COUNT($U$4:$U18)=BB$2),$G18,IF($H18="Hold",BB17,IF(COUNT($U$4:$U18)=BB$2,$V18+BB17,NA())))</f>
        <v>#N/A</v>
      </c>
      <c r="BC18" s="57" t="e">
        <f>IF(AND(ISNUMBER($U18),COUNT($U$4:$U18)=BC$2),$G18,IF($H18="Hold",BC17,IF(COUNT($U$4:$U18)=BC$2,$V18+BC17,NA())))</f>
        <v>#N/A</v>
      </c>
      <c r="BD18" s="57" t="e">
        <f>IF(AND(ISNUMBER($U18),COUNT($U$4:$U18)=BD$2),$G18,IF($H18="Hold",BD17,IF(COUNT($U$4:$U18)=BD$2,$V18+BD17,NA())))</f>
        <v>#N/A</v>
      </c>
      <c r="BE18" s="57" t="e">
        <f>IF(AND(ISNUMBER($U18),COUNT($U$4:$U18)=BE$2),$G18,IF($H18="Hold",BE17,IF(COUNT($U$4:$U18)=BE$2,$V18+BE17,NA())))</f>
        <v>#N/A</v>
      </c>
      <c r="BF18" s="57" t="e">
        <f>IF(AND(ISNUMBER($U18),COUNT($U$4:$U18)=BF$2),$G18,IF($H18="Hold",BF17,IF(COUNT($U$4:$U18)=BF$2,$V18+BF17,NA())))</f>
        <v>#N/A</v>
      </c>
      <c r="BG18" s="57" t="e">
        <f>IF(AND(ISNUMBER($U18),COUNT($U$4:$U18)=BG$2),$G18,IF($H18="Hold",BG17,IF(COUNT($U$4:$U18)=BG$2,$V18+BG17,NA())))</f>
        <v>#N/A</v>
      </c>
      <c r="BH18" s="55" t="e">
        <f>IF(AND(COUNT($U$4:$U18)=BH$2,$H18="Hold"),"Hold",NA())</f>
        <v>#N/A</v>
      </c>
      <c r="BI18" s="55" t="e">
        <f>IF(AND(COUNT($U$4:$U18)=BI$2,$H18="Hold"),"Hold",NA())</f>
        <v>#N/A</v>
      </c>
      <c r="BJ18" s="55" t="e">
        <f>IF(AND(COUNT($U$4:$U18)=BJ$2,$H18="Hold"),"Hold",NA())</f>
        <v>#N/A</v>
      </c>
      <c r="BK18" s="55" t="e">
        <f>IF(AND(COUNT($U$4:$U18)=BK$2,$H18="Hold"),"Hold",NA())</f>
        <v>#N/A</v>
      </c>
      <c r="BL18" s="55" t="e">
        <f>IF(AND(COUNT($U$4:$U18)=BL$2,$H18="Hold"),"Hold",NA())</f>
        <v>#N/A</v>
      </c>
      <c r="BM18" s="55" t="e">
        <f>IF(AND(COUNT($U$4:$U18)=BM$2,$H18="Hold"),"Hold",NA())</f>
        <v>#N/A</v>
      </c>
      <c r="BN18" s="55" t="e">
        <f>IF(AND(COUNT($U$4:$U18)=BN$2,$H18="Hold"),"Hold",NA())</f>
        <v>#N/A</v>
      </c>
      <c r="BO18" s="55" t="e">
        <f>IF(AND(COUNT($U$4:$U18)=BO$2,$H18="Hold"),"Hold",NA())</f>
        <v>#N/A</v>
      </c>
      <c r="BP18" s="55" t="e">
        <f>IF(AND(COUNT($U$4:$U18)=BP$2,$H18="Hold"),"Hold",NA())</f>
        <v>#N/A</v>
      </c>
      <c r="BQ18" s="55" t="e">
        <f>IF(AND(COUNT($U$4:$U18)=BQ$2,$H18="Hold"),"Hold",NA())</f>
        <v>#N/A</v>
      </c>
      <c r="BR18" s="55" t="e">
        <f>IF(AND(COUNT($U$4:$U18)=BR$2,$H18="Hold"),"Hold",NA())</f>
        <v>#N/A</v>
      </c>
      <c r="BS18" s="55" t="e">
        <f>IF(AND(COUNT($U$4:$U18)=BS$2,$H18="Hold"),"Hold",NA())</f>
        <v>#N/A</v>
      </c>
    </row>
    <row r="19" spans="1:71" s="96" customFormat="1" ht="18.75" customHeight="1" x14ac:dyDescent="0.25">
      <c r="B19" s="23"/>
      <c r="C19" s="95"/>
      <c r="D19" s="9">
        <f t="shared" si="2"/>
        <v>30</v>
      </c>
      <c r="E19" s="10">
        <f t="shared" si="3"/>
        <v>42800</v>
      </c>
      <c r="F19" s="5" t="str">
        <f>IFERROR(IF(COUNT(G$4:G19)=0,"",IF(H19="Hold",F18,IF(ISNUMBER(U19),G19,F18+V19))),"")</f>
        <v/>
      </c>
      <c r="G19" s="13"/>
      <c r="H19" s="27"/>
      <c r="I19" s="17"/>
      <c r="J19" s="93"/>
      <c r="K19" s="34"/>
      <c r="L19" s="39" t="s">
        <v>55</v>
      </c>
      <c r="M19" s="125" t="s">
        <v>79</v>
      </c>
      <c r="N19" s="97">
        <v>4.5</v>
      </c>
      <c r="O19" s="75"/>
      <c r="P19" s="37"/>
      <c r="R19" s="46">
        <v>16</v>
      </c>
      <c r="S19" s="47" t="e">
        <f t="shared" si="0"/>
        <v>#N/A</v>
      </c>
      <c r="T19" s="47"/>
      <c r="U19" s="52" t="str">
        <f>IF(H19="30 Mins",$N$19,IF(H19="45 Mins",$N$20,IF(H19="60 Mins",$N$21,IF(H19="Alt 1",$N$22,IF(H19="Alt 2",$N$23,IF(H19="Alt 3",$N$24,IF(H19="Alt 4",$N$25,IF(H19="Alt 5",#REF!,IF(H19="Change",V18,"")))))))))</f>
        <v/>
      </c>
      <c r="V19" s="53" t="e">
        <f>IF(COUNT(U$4:U19)=0,NA(),IF(ISNUMBER(U19),U19,V18))</f>
        <v>#N/A</v>
      </c>
      <c r="W19" s="48" t="e">
        <f t="shared" si="1"/>
        <v>#N/A</v>
      </c>
      <c r="X19" s="72" t="str">
        <f>IF(AND(ISNUMBER($S19),COUNT($U$4:$U19)=X$2),$S19,"")</f>
        <v/>
      </c>
      <c r="Y19" s="72" t="str">
        <f>IF(AND(ISNUMBER($S19),COUNT($U$4:$U19)=Y$2),$S19,"")</f>
        <v/>
      </c>
      <c r="Z19" s="72" t="str">
        <f>IF(AND(ISNUMBER($S19),COUNT($U$4:$U19)=Z$2),$S19,"")</f>
        <v/>
      </c>
      <c r="AA19" s="72" t="str">
        <f>IF(AND(ISNUMBER($S19),COUNT($U$4:$U19)=AA$2),$S19,"")</f>
        <v/>
      </c>
      <c r="AB19" s="72" t="str">
        <f>IF(AND(ISNUMBER($S19),COUNT($U$4:$U19)=AB$2),$S19,"")</f>
        <v/>
      </c>
      <c r="AC19" s="72" t="str">
        <f>IF(AND(ISNUMBER($S19),COUNT($U$4:$U19)=AC$2),$S19,"")</f>
        <v/>
      </c>
      <c r="AD19" s="72" t="str">
        <f>IF(AND(ISNUMBER($S19),COUNT($U$4:$U19)=AD$2),$S19,"")</f>
        <v/>
      </c>
      <c r="AE19" s="72" t="str">
        <f>IF(AND(ISNUMBER($S19),COUNT($U$4:$U19)=AE$2),$S19,"")</f>
        <v/>
      </c>
      <c r="AF19" s="72" t="str">
        <f>IF(AND(ISNUMBER($S19),COUNT($U$4:$U19)=AF$2),$S19,"")</f>
        <v/>
      </c>
      <c r="AG19" s="72" t="str">
        <f>IF(AND(ISNUMBER($S19),COUNT($U$4:$U19)=AG$2),$S19,"")</f>
        <v/>
      </c>
      <c r="AH19" s="72" t="str">
        <f>IF(AND(ISNUMBER($S19),COUNT($U$4:$U19)=AH$2),$S19,"")</f>
        <v/>
      </c>
      <c r="AI19" s="72" t="str">
        <f>IF(AND(ISNUMBER($S19),COUNT($U$4:$U19)=AI$2),$S19,"")</f>
        <v/>
      </c>
      <c r="AJ19" s="51" t="e">
        <f>IFERROR(IF(COUNT($U$4:$U19)&lt;&gt;AJ$2,NA(),SLOPE(X$4:X$26,$R$4:$R$26)*($R19-COUNTIF(BH$4:BH19,"Hold"))+INTERCEPT(X$4:X$26,$R$4:$R$26)),NA())</f>
        <v>#N/A</v>
      </c>
      <c r="AK19" s="51" t="e">
        <f>IFERROR(IF(COUNT($U$4:$U19)&lt;&gt;AK$2,NA(),SLOPE(Y$4:Y$26,$R$4:$R$26)*($R19-COUNTIF(BI$4:BI19,"Hold"))+INTERCEPT(Y$4:Y$26,$R$4:$R$26)),NA())</f>
        <v>#N/A</v>
      </c>
      <c r="AL19" s="51" t="e">
        <f>IFERROR(IF(COUNT($U$4:$U19)&lt;&gt;AL$2,NA(),SLOPE(Z$4:Z$26,$R$4:$R$26)*($R19-COUNTIF(BJ$4:BJ19,"Hold"))+INTERCEPT(Z$4:Z$26,$R$4:$R$26)),NA())</f>
        <v>#N/A</v>
      </c>
      <c r="AM19" s="51" t="e">
        <f>IFERROR(IF(COUNT($U$4:$U19)&lt;&gt;AM$2,NA(),SLOPE(AA$4:AA$26,$R$4:$R$26)*($R19-COUNTIF(BK$4:BK19,"Hold"))+INTERCEPT(AA$4:AA$26,$R$4:$R$26)),NA())</f>
        <v>#N/A</v>
      </c>
      <c r="AN19" s="51" t="e">
        <f>IFERROR(IF(COUNT($U$4:$U19)&lt;&gt;AN$2,NA(),SLOPE(AB$4:AB$26,$R$4:$R$26)*($R19-COUNTIF(BL$4:BL19,"Hold"))+INTERCEPT(AB$4:AB$26,$R$4:$R$26)),NA())</f>
        <v>#N/A</v>
      </c>
      <c r="AO19" s="51" t="e">
        <f>IFERROR(IF(COUNT($U$4:$U19)&lt;&gt;AO$2,NA(),SLOPE(AC$4:AC$26,$R$4:$R$26)*($R19-COUNTIF(BM$4:BM19,"Hold"))+INTERCEPT(AC$4:AC$26,$R$4:$R$26)),NA())</f>
        <v>#N/A</v>
      </c>
      <c r="AP19" s="51" t="e">
        <f>IFERROR(IF(COUNT($U$4:$U19)&lt;&gt;AP$2,NA(),SLOPE(AD$4:AD$26,$R$4:$R$26)*($R19-COUNTIF(BN$4:BN19,"Hold"))+INTERCEPT(AD$4:AD$26,$R$4:$R$26)),NA())</f>
        <v>#N/A</v>
      </c>
      <c r="AQ19" s="51" t="e">
        <f>IFERROR(IF(COUNT($U$4:$U19)&lt;&gt;AQ$2,NA(),SLOPE(AE$4:AE$26,$R$4:$R$26)*($R19-COUNTIF(BO$4:BO19,"Hold"))+INTERCEPT(AE$4:AE$26,$R$4:$R$26)),NA())</f>
        <v>#N/A</v>
      </c>
      <c r="AR19" s="51" t="e">
        <f>IFERROR(IF(COUNT($U$4:$U19)&lt;&gt;AR$2,NA(),SLOPE(AF$4:AF$26,$R$4:$R$26)*($R19-COUNTIF(BP$4:BP19,"Hold"))+INTERCEPT(AF$4:AF$26,$R$4:$R$26)),NA())</f>
        <v>#N/A</v>
      </c>
      <c r="AS19" s="51" t="e">
        <f>IFERROR(IF(COUNT($U$4:$U19)&lt;&gt;AS$2,NA(),SLOPE(AG$4:AG$26,$R$4:$R$26)*($R19-COUNTIF(BQ$4:BQ19,"Hold"))+INTERCEPT(AG$4:AG$26,$R$4:$R$26)),NA())</f>
        <v>#N/A</v>
      </c>
      <c r="AT19" s="51" t="e">
        <f>IFERROR(IF(COUNT($U$4:$U19)&lt;&gt;AT$2,NA(),SLOPE(AH$4:AH$26,$R$4:$R$26)*($R19-COUNTIF(BR$4:BR19,"Hold"))+INTERCEPT(AH$4:AH$26,$R$4:$R$26)),NA())</f>
        <v>#N/A</v>
      </c>
      <c r="AU19" s="51" t="e">
        <f>IFERROR(IF(COUNT($U$4:$U19)&lt;&gt;AU$2,NA(),SLOPE(AI$4:AI$26,$R$4:$R$26)*($R19-COUNTIF(BS$4:BS19,"Hold"))+INTERCEPT(AI$4:AI$26,$R$4:$R$26)),NA())</f>
        <v>#N/A</v>
      </c>
      <c r="AV19" s="57" t="e">
        <f>IF(AND(ISNUMBER($U19),COUNT($U$4:$U19)=AV$2),$G19,IF($H19="Hold",AV18,IF(COUNT($U$4:$U19)=AV$2,$V19+AV18,NA())))</f>
        <v>#N/A</v>
      </c>
      <c r="AW19" s="57" t="e">
        <f>IF(AND(ISNUMBER($U19),COUNT($U$4:$U19)=AW$2),$G19,IF($H19="Hold",AW18,IF(COUNT($U$4:$U19)=AW$2,$V19+AW18,NA())))</f>
        <v>#N/A</v>
      </c>
      <c r="AX19" s="57" t="e">
        <f>IF(AND(ISNUMBER($U19),COUNT($U$4:$U19)=AX$2),$G19,IF($H19="Hold",AX18,IF(COUNT($U$4:$U19)=AX$2,$V19+AX18,NA())))</f>
        <v>#N/A</v>
      </c>
      <c r="AY19" s="57" t="e">
        <f>IF(AND(ISNUMBER($U19),COUNT($U$4:$U19)=AY$2),$G19,IF($H19="Hold",AY18,IF(COUNT($U$4:$U19)=AY$2,$V19+AY18,NA())))</f>
        <v>#N/A</v>
      </c>
      <c r="AZ19" s="57" t="e">
        <f>IF(AND(ISNUMBER($U19),COUNT($U$4:$U19)=AZ$2),$G19,IF($H19="Hold",AZ18,IF(COUNT($U$4:$U19)=AZ$2,$V19+AZ18,NA())))</f>
        <v>#N/A</v>
      </c>
      <c r="BA19" s="57" t="e">
        <f>IF(AND(ISNUMBER($U19),COUNT($U$4:$U19)=BA$2),$G19,IF($H19="Hold",BA18,IF(COUNT($U$4:$U19)=BA$2,$V19+BA18,NA())))</f>
        <v>#N/A</v>
      </c>
      <c r="BB19" s="57" t="e">
        <f>IF(AND(ISNUMBER($U19),COUNT($U$4:$U19)=BB$2),$G19,IF($H19="Hold",BB18,IF(COUNT($U$4:$U19)=BB$2,$V19+BB18,NA())))</f>
        <v>#N/A</v>
      </c>
      <c r="BC19" s="57" t="e">
        <f>IF(AND(ISNUMBER($U19),COUNT($U$4:$U19)=BC$2),$G19,IF($H19="Hold",BC18,IF(COUNT($U$4:$U19)=BC$2,$V19+BC18,NA())))</f>
        <v>#N/A</v>
      </c>
      <c r="BD19" s="57" t="e">
        <f>IF(AND(ISNUMBER($U19),COUNT($U$4:$U19)=BD$2),$G19,IF($H19="Hold",BD18,IF(COUNT($U$4:$U19)=BD$2,$V19+BD18,NA())))</f>
        <v>#N/A</v>
      </c>
      <c r="BE19" s="57" t="e">
        <f>IF(AND(ISNUMBER($U19),COUNT($U$4:$U19)=BE$2),$G19,IF($H19="Hold",BE18,IF(COUNT($U$4:$U19)=BE$2,$V19+BE18,NA())))</f>
        <v>#N/A</v>
      </c>
      <c r="BF19" s="57" t="e">
        <f>IF(AND(ISNUMBER($U19),COUNT($U$4:$U19)=BF$2),$G19,IF($H19="Hold",BF18,IF(COUNT($U$4:$U19)=BF$2,$V19+BF18,NA())))</f>
        <v>#N/A</v>
      </c>
      <c r="BG19" s="57" t="e">
        <f>IF(AND(ISNUMBER($U19),COUNT($U$4:$U19)=BG$2),$G19,IF($H19="Hold",BG18,IF(COUNT($U$4:$U19)=BG$2,$V19+BG18,NA())))</f>
        <v>#N/A</v>
      </c>
      <c r="BH19" s="55" t="e">
        <f>IF(AND(COUNT($U$4:$U19)=BH$2,$H19="Hold"),"Hold",NA())</f>
        <v>#N/A</v>
      </c>
      <c r="BI19" s="55" t="e">
        <f>IF(AND(COUNT($U$4:$U19)=BI$2,$H19="Hold"),"Hold",NA())</f>
        <v>#N/A</v>
      </c>
      <c r="BJ19" s="55" t="e">
        <f>IF(AND(COUNT($U$4:$U19)=BJ$2,$H19="Hold"),"Hold",NA())</f>
        <v>#N/A</v>
      </c>
      <c r="BK19" s="55" t="e">
        <f>IF(AND(COUNT($U$4:$U19)=BK$2,$H19="Hold"),"Hold",NA())</f>
        <v>#N/A</v>
      </c>
      <c r="BL19" s="55" t="e">
        <f>IF(AND(COUNT($U$4:$U19)=BL$2,$H19="Hold"),"Hold",NA())</f>
        <v>#N/A</v>
      </c>
      <c r="BM19" s="55" t="e">
        <f>IF(AND(COUNT($U$4:$U19)=BM$2,$H19="Hold"),"Hold",NA())</f>
        <v>#N/A</v>
      </c>
      <c r="BN19" s="55" t="e">
        <f>IF(AND(COUNT($U$4:$U19)=BN$2,$H19="Hold"),"Hold",NA())</f>
        <v>#N/A</v>
      </c>
      <c r="BO19" s="55" t="e">
        <f>IF(AND(COUNT($U$4:$U19)=BO$2,$H19="Hold"),"Hold",NA())</f>
        <v>#N/A</v>
      </c>
      <c r="BP19" s="55" t="e">
        <f>IF(AND(COUNT($U$4:$U19)=BP$2,$H19="Hold"),"Hold",NA())</f>
        <v>#N/A</v>
      </c>
      <c r="BQ19" s="55" t="e">
        <f>IF(AND(COUNT($U$4:$U19)=BQ$2,$H19="Hold"),"Hold",NA())</f>
        <v>#N/A</v>
      </c>
      <c r="BR19" s="55" t="e">
        <f>IF(AND(COUNT($U$4:$U19)=BR$2,$H19="Hold"),"Hold",NA())</f>
        <v>#N/A</v>
      </c>
      <c r="BS19" s="55" t="e">
        <f>IF(AND(COUNT($U$4:$U19)=BS$2,$H19="Hold"),"Hold",NA())</f>
        <v>#N/A</v>
      </c>
    </row>
    <row r="20" spans="1:71" s="96" customFormat="1" ht="18.75" customHeight="1" x14ac:dyDescent="0.25">
      <c r="B20" s="23"/>
      <c r="C20" s="95"/>
      <c r="D20" s="9">
        <f t="shared" si="2"/>
        <v>32</v>
      </c>
      <c r="E20" s="10">
        <f t="shared" si="3"/>
        <v>42814</v>
      </c>
      <c r="F20" s="5" t="str">
        <f>IFERROR(IF(COUNT(G$4:G20)=0,"",IF(H20="Hold",F19,IF(ISNUMBER(U20),G20,F19+V20))),"")</f>
        <v/>
      </c>
      <c r="G20" s="13"/>
      <c r="H20" s="27"/>
      <c r="I20" s="17"/>
      <c r="J20" s="93"/>
      <c r="K20" s="34"/>
      <c r="L20" s="40" t="s">
        <v>66</v>
      </c>
      <c r="M20" s="126" t="s">
        <v>79</v>
      </c>
      <c r="N20" s="97">
        <v>5.55</v>
      </c>
      <c r="O20" s="75"/>
      <c r="P20" s="37"/>
      <c r="R20" s="46">
        <v>17</v>
      </c>
      <c r="S20" s="47" t="e">
        <f t="shared" si="0"/>
        <v>#N/A</v>
      </c>
      <c r="T20" s="47"/>
      <c r="U20" s="52" t="str">
        <f>IF(H20="30 Mins",$N$19,IF(H20="45 Mins",$N$20,IF(H20="60 Mins",$N$21,IF(H20="Alt 1",$N$22,IF(H20="Alt 2",$N$23,IF(H20="Alt 3",$N$24,IF(H20="Alt 4",$N$25,IF(H20="Alt 5",#REF!,IF(H20="Change",V19,"")))))))))</f>
        <v/>
      </c>
      <c r="V20" s="53" t="e">
        <f>IF(COUNT(U$4:U20)=0,NA(),IF(ISNUMBER(U20),U20,V19))</f>
        <v>#N/A</v>
      </c>
      <c r="W20" s="48" t="e">
        <f t="shared" si="1"/>
        <v>#N/A</v>
      </c>
      <c r="X20" s="72" t="str">
        <f>IF(AND(ISNUMBER($S20),COUNT($U$4:$U20)=X$2),$S20,"")</f>
        <v/>
      </c>
      <c r="Y20" s="72" t="str">
        <f>IF(AND(ISNUMBER($S20),COUNT($U$4:$U20)=Y$2),$S20,"")</f>
        <v/>
      </c>
      <c r="Z20" s="72" t="str">
        <f>IF(AND(ISNUMBER($S20),COUNT($U$4:$U20)=Z$2),$S20,"")</f>
        <v/>
      </c>
      <c r="AA20" s="72" t="str">
        <f>IF(AND(ISNUMBER($S20),COUNT($U$4:$U20)=AA$2),$S20,"")</f>
        <v/>
      </c>
      <c r="AB20" s="72" t="str">
        <f>IF(AND(ISNUMBER($S20),COUNT($U$4:$U20)=AB$2),$S20,"")</f>
        <v/>
      </c>
      <c r="AC20" s="72" t="str">
        <f>IF(AND(ISNUMBER($S20),COUNT($U$4:$U20)=AC$2),$S20,"")</f>
        <v/>
      </c>
      <c r="AD20" s="72" t="str">
        <f>IF(AND(ISNUMBER($S20),COUNT($U$4:$U20)=AD$2),$S20,"")</f>
        <v/>
      </c>
      <c r="AE20" s="72" t="str">
        <f>IF(AND(ISNUMBER($S20),COUNT($U$4:$U20)=AE$2),$S20,"")</f>
        <v/>
      </c>
      <c r="AF20" s="72" t="str">
        <f>IF(AND(ISNUMBER($S20),COUNT($U$4:$U20)=AF$2),$S20,"")</f>
        <v/>
      </c>
      <c r="AG20" s="72" t="str">
        <f>IF(AND(ISNUMBER($S20),COUNT($U$4:$U20)=AG$2),$S20,"")</f>
        <v/>
      </c>
      <c r="AH20" s="72" t="str">
        <f>IF(AND(ISNUMBER($S20),COUNT($U$4:$U20)=AH$2),$S20,"")</f>
        <v/>
      </c>
      <c r="AI20" s="72" t="str">
        <f>IF(AND(ISNUMBER($S20),COUNT($U$4:$U20)=AI$2),$S20,"")</f>
        <v/>
      </c>
      <c r="AJ20" s="51" t="e">
        <f>IFERROR(IF(COUNT($U$4:$U20)&lt;&gt;AJ$2,NA(),SLOPE(X$4:X$26,$R$4:$R$26)*($R20-COUNTIF(BH$4:BH20,"Hold"))+INTERCEPT(X$4:X$26,$R$4:$R$26)),NA())</f>
        <v>#N/A</v>
      </c>
      <c r="AK20" s="51" t="e">
        <f>IFERROR(IF(COUNT($U$4:$U20)&lt;&gt;AK$2,NA(),SLOPE(Y$4:Y$26,$R$4:$R$26)*($R20-COUNTIF(BI$4:BI20,"Hold"))+INTERCEPT(Y$4:Y$26,$R$4:$R$26)),NA())</f>
        <v>#N/A</v>
      </c>
      <c r="AL20" s="51" t="e">
        <f>IFERROR(IF(COUNT($U$4:$U20)&lt;&gt;AL$2,NA(),SLOPE(Z$4:Z$26,$R$4:$R$26)*($R20-COUNTIF(BJ$4:BJ20,"Hold"))+INTERCEPT(Z$4:Z$26,$R$4:$R$26)),NA())</f>
        <v>#N/A</v>
      </c>
      <c r="AM20" s="51" t="e">
        <f>IFERROR(IF(COUNT($U$4:$U20)&lt;&gt;AM$2,NA(),SLOPE(AA$4:AA$26,$R$4:$R$26)*($R20-COUNTIF(BK$4:BK20,"Hold"))+INTERCEPT(AA$4:AA$26,$R$4:$R$26)),NA())</f>
        <v>#N/A</v>
      </c>
      <c r="AN20" s="51" t="e">
        <f>IFERROR(IF(COUNT($U$4:$U20)&lt;&gt;AN$2,NA(),SLOPE(AB$4:AB$26,$R$4:$R$26)*($R20-COUNTIF(BL$4:BL20,"Hold"))+INTERCEPT(AB$4:AB$26,$R$4:$R$26)),NA())</f>
        <v>#N/A</v>
      </c>
      <c r="AO20" s="51" t="e">
        <f>IFERROR(IF(COUNT($U$4:$U20)&lt;&gt;AO$2,NA(),SLOPE(AC$4:AC$26,$R$4:$R$26)*($R20-COUNTIF(BM$4:BM20,"Hold"))+INTERCEPT(AC$4:AC$26,$R$4:$R$26)),NA())</f>
        <v>#N/A</v>
      </c>
      <c r="AP20" s="51" t="e">
        <f>IFERROR(IF(COUNT($U$4:$U20)&lt;&gt;AP$2,NA(),SLOPE(AD$4:AD$26,$R$4:$R$26)*($R20-COUNTIF(BN$4:BN20,"Hold"))+INTERCEPT(AD$4:AD$26,$R$4:$R$26)),NA())</f>
        <v>#N/A</v>
      </c>
      <c r="AQ20" s="51" t="e">
        <f>IFERROR(IF(COUNT($U$4:$U20)&lt;&gt;AQ$2,NA(),SLOPE(AE$4:AE$26,$R$4:$R$26)*($R20-COUNTIF(BO$4:BO20,"Hold"))+INTERCEPT(AE$4:AE$26,$R$4:$R$26)),NA())</f>
        <v>#N/A</v>
      </c>
      <c r="AR20" s="51" t="e">
        <f>IFERROR(IF(COUNT($U$4:$U20)&lt;&gt;AR$2,NA(),SLOPE(AF$4:AF$26,$R$4:$R$26)*($R20-COUNTIF(BP$4:BP20,"Hold"))+INTERCEPT(AF$4:AF$26,$R$4:$R$26)),NA())</f>
        <v>#N/A</v>
      </c>
      <c r="AS20" s="51" t="e">
        <f>IFERROR(IF(COUNT($U$4:$U20)&lt;&gt;AS$2,NA(),SLOPE(AG$4:AG$26,$R$4:$R$26)*($R20-COUNTIF(BQ$4:BQ20,"Hold"))+INTERCEPT(AG$4:AG$26,$R$4:$R$26)),NA())</f>
        <v>#N/A</v>
      </c>
      <c r="AT20" s="51" t="e">
        <f>IFERROR(IF(COUNT($U$4:$U20)&lt;&gt;AT$2,NA(),SLOPE(AH$4:AH$26,$R$4:$R$26)*($R20-COUNTIF(BR$4:BR20,"Hold"))+INTERCEPT(AH$4:AH$26,$R$4:$R$26)),NA())</f>
        <v>#N/A</v>
      </c>
      <c r="AU20" s="51" t="e">
        <f>IFERROR(IF(COUNT($U$4:$U20)&lt;&gt;AU$2,NA(),SLOPE(AI$4:AI$26,$R$4:$R$26)*($R20-COUNTIF(BS$4:BS20,"Hold"))+INTERCEPT(AI$4:AI$26,$R$4:$R$26)),NA())</f>
        <v>#N/A</v>
      </c>
      <c r="AV20" s="57" t="e">
        <f>IF(AND(ISNUMBER($U20),COUNT($U$4:$U20)=AV$2),$G20,IF($H20="Hold",AV19,IF(COUNT($U$4:$U20)=AV$2,$V20+AV19,NA())))</f>
        <v>#N/A</v>
      </c>
      <c r="AW20" s="57" t="e">
        <f>IF(AND(ISNUMBER($U20),COUNT($U$4:$U20)=AW$2),$G20,IF($H20="Hold",AW19,IF(COUNT($U$4:$U20)=AW$2,$V20+AW19,NA())))</f>
        <v>#N/A</v>
      </c>
      <c r="AX20" s="57" t="e">
        <f>IF(AND(ISNUMBER($U20),COUNT($U$4:$U20)=AX$2),$G20,IF($H20="Hold",AX19,IF(COUNT($U$4:$U20)=AX$2,$V20+AX19,NA())))</f>
        <v>#N/A</v>
      </c>
      <c r="AY20" s="57" t="e">
        <f>IF(AND(ISNUMBER($U20),COUNT($U$4:$U20)=AY$2),$G20,IF($H20="Hold",AY19,IF(COUNT($U$4:$U20)=AY$2,$V20+AY19,NA())))</f>
        <v>#N/A</v>
      </c>
      <c r="AZ20" s="57" t="e">
        <f>IF(AND(ISNUMBER($U20),COUNT($U$4:$U20)=AZ$2),$G20,IF($H20="Hold",AZ19,IF(COUNT($U$4:$U20)=AZ$2,$V20+AZ19,NA())))</f>
        <v>#N/A</v>
      </c>
      <c r="BA20" s="57" t="e">
        <f>IF(AND(ISNUMBER($U20),COUNT($U$4:$U20)=BA$2),$G20,IF($H20="Hold",BA19,IF(COUNT($U$4:$U20)=BA$2,$V20+BA19,NA())))</f>
        <v>#N/A</v>
      </c>
      <c r="BB20" s="57" t="e">
        <f>IF(AND(ISNUMBER($U20),COUNT($U$4:$U20)=BB$2),$G20,IF($H20="Hold",BB19,IF(COUNT($U$4:$U20)=BB$2,$V20+BB19,NA())))</f>
        <v>#N/A</v>
      </c>
      <c r="BC20" s="57" t="e">
        <f>IF(AND(ISNUMBER($U20),COUNT($U$4:$U20)=BC$2),$G20,IF($H20="Hold",BC19,IF(COUNT($U$4:$U20)=BC$2,$V20+BC19,NA())))</f>
        <v>#N/A</v>
      </c>
      <c r="BD20" s="57" t="e">
        <f>IF(AND(ISNUMBER($U20),COUNT($U$4:$U20)=BD$2),$G20,IF($H20="Hold",BD19,IF(COUNT($U$4:$U20)=BD$2,$V20+BD19,NA())))</f>
        <v>#N/A</v>
      </c>
      <c r="BE20" s="57" t="e">
        <f>IF(AND(ISNUMBER($U20),COUNT($U$4:$U20)=BE$2),$G20,IF($H20="Hold",BE19,IF(COUNT($U$4:$U20)=BE$2,$V20+BE19,NA())))</f>
        <v>#N/A</v>
      </c>
      <c r="BF20" s="57" t="e">
        <f>IF(AND(ISNUMBER($U20),COUNT($U$4:$U20)=BF$2),$G20,IF($H20="Hold",BF19,IF(COUNT($U$4:$U20)=BF$2,$V20+BF19,NA())))</f>
        <v>#N/A</v>
      </c>
      <c r="BG20" s="57" t="e">
        <f>IF(AND(ISNUMBER($U20),COUNT($U$4:$U20)=BG$2),$G20,IF($H20="Hold",BG19,IF(COUNT($U$4:$U20)=BG$2,$V20+BG19,NA())))</f>
        <v>#N/A</v>
      </c>
      <c r="BH20" s="55" t="e">
        <f>IF(AND(COUNT($U$4:$U20)=BH$2,$H20="Hold"),"Hold",NA())</f>
        <v>#N/A</v>
      </c>
      <c r="BI20" s="55" t="e">
        <f>IF(AND(COUNT($U$4:$U20)=BI$2,$H20="Hold"),"Hold",NA())</f>
        <v>#N/A</v>
      </c>
      <c r="BJ20" s="55" t="e">
        <f>IF(AND(COUNT($U$4:$U20)=BJ$2,$H20="Hold"),"Hold",NA())</f>
        <v>#N/A</v>
      </c>
      <c r="BK20" s="55" t="e">
        <f>IF(AND(COUNT($U$4:$U20)=BK$2,$H20="Hold"),"Hold",NA())</f>
        <v>#N/A</v>
      </c>
      <c r="BL20" s="55" t="e">
        <f>IF(AND(COUNT($U$4:$U20)=BL$2,$H20="Hold"),"Hold",NA())</f>
        <v>#N/A</v>
      </c>
      <c r="BM20" s="55" t="e">
        <f>IF(AND(COUNT($U$4:$U20)=BM$2,$H20="Hold"),"Hold",NA())</f>
        <v>#N/A</v>
      </c>
      <c r="BN20" s="55" t="e">
        <f>IF(AND(COUNT($U$4:$U20)=BN$2,$H20="Hold"),"Hold",NA())</f>
        <v>#N/A</v>
      </c>
      <c r="BO20" s="55" t="e">
        <f>IF(AND(COUNT($U$4:$U20)=BO$2,$H20="Hold"),"Hold",NA())</f>
        <v>#N/A</v>
      </c>
      <c r="BP20" s="55" t="e">
        <f>IF(AND(COUNT($U$4:$U20)=BP$2,$H20="Hold"),"Hold",NA())</f>
        <v>#N/A</v>
      </c>
      <c r="BQ20" s="55" t="e">
        <f>IF(AND(COUNT($U$4:$U20)=BQ$2,$H20="Hold"),"Hold",NA())</f>
        <v>#N/A</v>
      </c>
      <c r="BR20" s="55" t="e">
        <f>IF(AND(COUNT($U$4:$U20)=BR$2,$H20="Hold"),"Hold",NA())</f>
        <v>#N/A</v>
      </c>
      <c r="BS20" s="55" t="e">
        <f>IF(AND(COUNT($U$4:$U20)=BS$2,$H20="Hold"),"Hold",NA())</f>
        <v>#N/A</v>
      </c>
    </row>
    <row r="21" spans="1:71" s="96" customFormat="1" ht="18.75" customHeight="1" x14ac:dyDescent="0.25">
      <c r="B21" s="23"/>
      <c r="C21" s="95"/>
      <c r="D21" s="9">
        <f t="shared" si="2"/>
        <v>34</v>
      </c>
      <c r="E21" s="10">
        <f t="shared" si="3"/>
        <v>42828</v>
      </c>
      <c r="F21" s="5" t="str">
        <f>IFERROR(IF(COUNT(G$4:G21)=0,"",IF(H21="Hold",F20,IF(ISNUMBER(U21),G21,F20+V21))),"")</f>
        <v/>
      </c>
      <c r="G21" s="13"/>
      <c r="H21" s="27"/>
      <c r="I21" s="17"/>
      <c r="J21" s="93"/>
      <c r="K21" s="34"/>
      <c r="L21" s="25" t="s">
        <v>67</v>
      </c>
      <c r="M21" s="133" t="s">
        <v>79</v>
      </c>
      <c r="N21" s="97">
        <v>6.6</v>
      </c>
      <c r="O21" s="75"/>
      <c r="P21" s="37"/>
      <c r="R21" s="46">
        <v>18</v>
      </c>
      <c r="S21" s="47" t="e">
        <f t="shared" si="0"/>
        <v>#N/A</v>
      </c>
      <c r="T21" s="47"/>
      <c r="U21" s="52" t="str">
        <f>IF(H21="30 Mins",$N$19,IF(H21="45 Mins",$N$20,IF(H21="60 Mins",$N$21,IF(H21="Alt 1",$N$22,IF(H21="Alt 2",$N$23,IF(H21="Alt 3",$N$24,IF(H21="Alt 4",$N$25,IF(H21="Alt 5",#REF!,IF(H21="Change",V20,"")))))))))</f>
        <v/>
      </c>
      <c r="V21" s="53" t="e">
        <f>IF(COUNT(U$4:U21)=0,NA(),IF(ISNUMBER(U21),U21,V20))</f>
        <v>#N/A</v>
      </c>
      <c r="W21" s="48" t="e">
        <f t="shared" si="1"/>
        <v>#N/A</v>
      </c>
      <c r="X21" s="72" t="str">
        <f>IF(AND(ISNUMBER($S21),COUNT($U$4:$U21)=X$2),$S21,"")</f>
        <v/>
      </c>
      <c r="Y21" s="72" t="str">
        <f>IF(AND(ISNUMBER($S21),COUNT($U$4:$U21)=Y$2),$S21,"")</f>
        <v/>
      </c>
      <c r="Z21" s="72" t="str">
        <f>IF(AND(ISNUMBER($S21),COUNT($U$4:$U21)=Z$2),$S21,"")</f>
        <v/>
      </c>
      <c r="AA21" s="72" t="str">
        <f>IF(AND(ISNUMBER($S21),COUNT($U$4:$U21)=AA$2),$S21,"")</f>
        <v/>
      </c>
      <c r="AB21" s="72" t="str">
        <f>IF(AND(ISNUMBER($S21),COUNT($U$4:$U21)=AB$2),$S21,"")</f>
        <v/>
      </c>
      <c r="AC21" s="72" t="str">
        <f>IF(AND(ISNUMBER($S21),COUNT($U$4:$U21)=AC$2),$S21,"")</f>
        <v/>
      </c>
      <c r="AD21" s="72" t="str">
        <f>IF(AND(ISNUMBER($S21),COUNT($U$4:$U21)=AD$2),$S21,"")</f>
        <v/>
      </c>
      <c r="AE21" s="72" t="str">
        <f>IF(AND(ISNUMBER($S21),COUNT($U$4:$U21)=AE$2),$S21,"")</f>
        <v/>
      </c>
      <c r="AF21" s="72" t="str">
        <f>IF(AND(ISNUMBER($S21),COUNT($U$4:$U21)=AF$2),$S21,"")</f>
        <v/>
      </c>
      <c r="AG21" s="72" t="str">
        <f>IF(AND(ISNUMBER($S21),COUNT($U$4:$U21)=AG$2),$S21,"")</f>
        <v/>
      </c>
      <c r="AH21" s="72" t="str">
        <f>IF(AND(ISNUMBER($S21),COUNT($U$4:$U21)=AH$2),$S21,"")</f>
        <v/>
      </c>
      <c r="AI21" s="72" t="str">
        <f>IF(AND(ISNUMBER($S21),COUNT($U$4:$U21)=AI$2),$S21,"")</f>
        <v/>
      </c>
      <c r="AJ21" s="51" t="e">
        <f>IFERROR(IF(COUNT($U$4:$U21)&lt;&gt;AJ$2,NA(),SLOPE(X$4:X$26,$R$4:$R$26)*($R21-COUNTIF(BH$4:BH21,"Hold"))+INTERCEPT(X$4:X$26,$R$4:$R$26)),NA())</f>
        <v>#N/A</v>
      </c>
      <c r="AK21" s="51" t="e">
        <f>IFERROR(IF(COUNT($U$4:$U21)&lt;&gt;AK$2,NA(),SLOPE(Y$4:Y$26,$R$4:$R$26)*($R21-COUNTIF(BI$4:BI21,"Hold"))+INTERCEPT(Y$4:Y$26,$R$4:$R$26)),NA())</f>
        <v>#N/A</v>
      </c>
      <c r="AL21" s="51" t="e">
        <f>IFERROR(IF(COUNT($U$4:$U21)&lt;&gt;AL$2,NA(),SLOPE(Z$4:Z$26,$R$4:$R$26)*($R21-COUNTIF(BJ$4:BJ21,"Hold"))+INTERCEPT(Z$4:Z$26,$R$4:$R$26)),NA())</f>
        <v>#N/A</v>
      </c>
      <c r="AM21" s="51" t="e">
        <f>IFERROR(IF(COUNT($U$4:$U21)&lt;&gt;AM$2,NA(),SLOPE(AA$4:AA$26,$R$4:$R$26)*($R21-COUNTIF(BK$4:BK21,"Hold"))+INTERCEPT(AA$4:AA$26,$R$4:$R$26)),NA())</f>
        <v>#N/A</v>
      </c>
      <c r="AN21" s="51" t="e">
        <f>IFERROR(IF(COUNT($U$4:$U21)&lt;&gt;AN$2,NA(),SLOPE(AB$4:AB$26,$R$4:$R$26)*($R21-COUNTIF(BL$4:BL21,"Hold"))+INTERCEPT(AB$4:AB$26,$R$4:$R$26)),NA())</f>
        <v>#N/A</v>
      </c>
      <c r="AO21" s="51" t="e">
        <f>IFERROR(IF(COUNT($U$4:$U21)&lt;&gt;AO$2,NA(),SLOPE(AC$4:AC$26,$R$4:$R$26)*($R21-COUNTIF(BM$4:BM21,"Hold"))+INTERCEPT(AC$4:AC$26,$R$4:$R$26)),NA())</f>
        <v>#N/A</v>
      </c>
      <c r="AP21" s="51" t="e">
        <f>IFERROR(IF(COUNT($U$4:$U21)&lt;&gt;AP$2,NA(),SLOPE(AD$4:AD$26,$R$4:$R$26)*($R21-COUNTIF(BN$4:BN21,"Hold"))+INTERCEPT(AD$4:AD$26,$R$4:$R$26)),NA())</f>
        <v>#N/A</v>
      </c>
      <c r="AQ21" s="51" t="e">
        <f>IFERROR(IF(COUNT($U$4:$U21)&lt;&gt;AQ$2,NA(),SLOPE(AE$4:AE$26,$R$4:$R$26)*($R21-COUNTIF(BO$4:BO21,"Hold"))+INTERCEPT(AE$4:AE$26,$R$4:$R$26)),NA())</f>
        <v>#N/A</v>
      </c>
      <c r="AR21" s="51" t="e">
        <f>IFERROR(IF(COUNT($U$4:$U21)&lt;&gt;AR$2,NA(),SLOPE(AF$4:AF$26,$R$4:$R$26)*($R21-COUNTIF(BP$4:BP21,"Hold"))+INTERCEPT(AF$4:AF$26,$R$4:$R$26)),NA())</f>
        <v>#N/A</v>
      </c>
      <c r="AS21" s="51" t="e">
        <f>IFERROR(IF(COUNT($U$4:$U21)&lt;&gt;AS$2,NA(),SLOPE(AG$4:AG$26,$R$4:$R$26)*($R21-COUNTIF(BQ$4:BQ21,"Hold"))+INTERCEPT(AG$4:AG$26,$R$4:$R$26)),NA())</f>
        <v>#N/A</v>
      </c>
      <c r="AT21" s="51" t="e">
        <f>IFERROR(IF(COUNT($U$4:$U21)&lt;&gt;AT$2,NA(),SLOPE(AH$4:AH$26,$R$4:$R$26)*($R21-COUNTIF(BR$4:BR21,"Hold"))+INTERCEPT(AH$4:AH$26,$R$4:$R$26)),NA())</f>
        <v>#N/A</v>
      </c>
      <c r="AU21" s="51" t="e">
        <f>IFERROR(IF(COUNT($U$4:$U21)&lt;&gt;AU$2,NA(),SLOPE(AI$4:AI$26,$R$4:$R$26)*($R21-COUNTIF(BS$4:BS21,"Hold"))+INTERCEPT(AI$4:AI$26,$R$4:$R$26)),NA())</f>
        <v>#N/A</v>
      </c>
      <c r="AV21" s="57" t="e">
        <f>IF(AND(ISNUMBER($U21),COUNT($U$4:$U21)=AV$2),$G21,IF($H21="Hold",AV20,IF(COUNT($U$4:$U21)=AV$2,$V21+AV20,NA())))</f>
        <v>#N/A</v>
      </c>
      <c r="AW21" s="57" t="e">
        <f>IF(AND(ISNUMBER($U21),COUNT($U$4:$U21)=AW$2),$G21,IF($H21="Hold",AW20,IF(COUNT($U$4:$U21)=AW$2,$V21+AW20,NA())))</f>
        <v>#N/A</v>
      </c>
      <c r="AX21" s="57" t="e">
        <f>IF(AND(ISNUMBER($U21),COUNT($U$4:$U21)=AX$2),$G21,IF($H21="Hold",AX20,IF(COUNT($U$4:$U21)=AX$2,$V21+AX20,NA())))</f>
        <v>#N/A</v>
      </c>
      <c r="AY21" s="57" t="e">
        <f>IF(AND(ISNUMBER($U21),COUNT($U$4:$U21)=AY$2),$G21,IF($H21="Hold",AY20,IF(COUNT($U$4:$U21)=AY$2,$V21+AY20,NA())))</f>
        <v>#N/A</v>
      </c>
      <c r="AZ21" s="57" t="e">
        <f>IF(AND(ISNUMBER($U21),COUNT($U$4:$U21)=AZ$2),$G21,IF($H21="Hold",AZ20,IF(COUNT($U$4:$U21)=AZ$2,$V21+AZ20,NA())))</f>
        <v>#N/A</v>
      </c>
      <c r="BA21" s="57" t="e">
        <f>IF(AND(ISNUMBER($U21),COUNT($U$4:$U21)=BA$2),$G21,IF($H21="Hold",BA20,IF(COUNT($U$4:$U21)=BA$2,$V21+BA20,NA())))</f>
        <v>#N/A</v>
      </c>
      <c r="BB21" s="57" t="e">
        <f>IF(AND(ISNUMBER($U21),COUNT($U$4:$U21)=BB$2),$G21,IF($H21="Hold",BB20,IF(COUNT($U$4:$U21)=BB$2,$V21+BB20,NA())))</f>
        <v>#N/A</v>
      </c>
      <c r="BC21" s="57" t="e">
        <f>IF(AND(ISNUMBER($U21),COUNT($U$4:$U21)=BC$2),$G21,IF($H21="Hold",BC20,IF(COUNT($U$4:$U21)=BC$2,$V21+BC20,NA())))</f>
        <v>#N/A</v>
      </c>
      <c r="BD21" s="57" t="e">
        <f>IF(AND(ISNUMBER($U21),COUNT($U$4:$U21)=BD$2),$G21,IF($H21="Hold",BD20,IF(COUNT($U$4:$U21)=BD$2,$V21+BD20,NA())))</f>
        <v>#N/A</v>
      </c>
      <c r="BE21" s="57" t="e">
        <f>IF(AND(ISNUMBER($U21),COUNT($U$4:$U21)=BE$2),$G21,IF($H21="Hold",BE20,IF(COUNT($U$4:$U21)=BE$2,$V21+BE20,NA())))</f>
        <v>#N/A</v>
      </c>
      <c r="BF21" s="57" t="e">
        <f>IF(AND(ISNUMBER($U21),COUNT($U$4:$U21)=BF$2),$G21,IF($H21="Hold",BF20,IF(COUNT($U$4:$U21)=BF$2,$V21+BF20,NA())))</f>
        <v>#N/A</v>
      </c>
      <c r="BG21" s="57" t="e">
        <f>IF(AND(ISNUMBER($U21),COUNT($U$4:$U21)=BG$2),$G21,IF($H21="Hold",BG20,IF(COUNT($U$4:$U21)=BG$2,$V21+BG20,NA())))</f>
        <v>#N/A</v>
      </c>
      <c r="BH21" s="55" t="e">
        <f>IF(AND(COUNT($U$4:$U21)=BH$2,$H21="Hold"),"Hold",NA())</f>
        <v>#N/A</v>
      </c>
      <c r="BI21" s="55" t="e">
        <f>IF(AND(COUNT($U$4:$U21)=BI$2,$H21="Hold"),"Hold",NA())</f>
        <v>#N/A</v>
      </c>
      <c r="BJ21" s="55" t="e">
        <f>IF(AND(COUNT($U$4:$U21)=BJ$2,$H21="Hold"),"Hold",NA())</f>
        <v>#N/A</v>
      </c>
      <c r="BK21" s="55" t="e">
        <f>IF(AND(COUNT($U$4:$U21)=BK$2,$H21="Hold"),"Hold",NA())</f>
        <v>#N/A</v>
      </c>
      <c r="BL21" s="55" t="e">
        <f>IF(AND(COUNT($U$4:$U21)=BL$2,$H21="Hold"),"Hold",NA())</f>
        <v>#N/A</v>
      </c>
      <c r="BM21" s="55" t="e">
        <f>IF(AND(COUNT($U$4:$U21)=BM$2,$H21="Hold"),"Hold",NA())</f>
        <v>#N/A</v>
      </c>
      <c r="BN21" s="55" t="e">
        <f>IF(AND(COUNT($U$4:$U21)=BN$2,$H21="Hold"),"Hold",NA())</f>
        <v>#N/A</v>
      </c>
      <c r="BO21" s="55" t="e">
        <f>IF(AND(COUNT($U$4:$U21)=BO$2,$H21="Hold"),"Hold",NA())</f>
        <v>#N/A</v>
      </c>
      <c r="BP21" s="55" t="e">
        <f>IF(AND(COUNT($U$4:$U21)=BP$2,$H21="Hold"),"Hold",NA())</f>
        <v>#N/A</v>
      </c>
      <c r="BQ21" s="55" t="e">
        <f>IF(AND(COUNT($U$4:$U21)=BQ$2,$H21="Hold"),"Hold",NA())</f>
        <v>#N/A</v>
      </c>
      <c r="BR21" s="55" t="e">
        <f>IF(AND(COUNT($U$4:$U21)=BR$2,$H21="Hold"),"Hold",NA())</f>
        <v>#N/A</v>
      </c>
      <c r="BS21" s="55" t="e">
        <f>IF(AND(COUNT($U$4:$U21)=BS$2,$H21="Hold"),"Hold",NA())</f>
        <v>#N/A</v>
      </c>
    </row>
    <row r="22" spans="1:71" s="96" customFormat="1" ht="18.75" customHeight="1" thickBot="1" x14ac:dyDescent="0.3">
      <c r="B22" s="23"/>
      <c r="C22" s="95"/>
      <c r="D22" s="9">
        <f t="shared" si="2"/>
        <v>36</v>
      </c>
      <c r="E22" s="10">
        <f t="shared" si="3"/>
        <v>42842</v>
      </c>
      <c r="F22" s="5" t="str">
        <f>IFERROR(IF(COUNT(G$4:G22)=0,"",IF(H22="Hold",F21,IF(ISNUMBER(U22),G22,F21+V22))),"")</f>
        <v/>
      </c>
      <c r="G22" s="13"/>
      <c r="H22" s="27"/>
      <c r="I22" s="17"/>
      <c r="J22" s="93"/>
      <c r="K22" s="34"/>
      <c r="L22" s="123" t="s">
        <v>80</v>
      </c>
      <c r="M22" s="128" t="s">
        <v>79</v>
      </c>
      <c r="N22" s="77"/>
      <c r="O22" s="153" t="str">
        <f>IF(AND(COUNTIF($H$4:$H$26,"Alt 1")&gt;0,ISBLANK(N22)),"← RoI* Needed","")</f>
        <v/>
      </c>
      <c r="P22" s="154"/>
      <c r="R22" s="46">
        <v>19</v>
      </c>
      <c r="S22" s="47" t="e">
        <f t="shared" si="0"/>
        <v>#N/A</v>
      </c>
      <c r="T22" s="47"/>
      <c r="U22" s="52" t="str">
        <f>IF(H22="30 Mins",$N$19,IF(H22="45 Mins",$N$20,IF(H22="60 Mins",$N$21,IF(H22="Alt 1",$N$22,IF(H22="Alt 2",$N$23,IF(H22="Alt 3",$N$24,IF(H22="Alt 4",$N$25,IF(H22="Alt 5",#REF!,IF(H22="Change",V21,"")))))))))</f>
        <v/>
      </c>
      <c r="V22" s="53" t="e">
        <f>IF(COUNT(U$4:U22)=0,NA(),IF(ISNUMBER(U22),U22,V21))</f>
        <v>#N/A</v>
      </c>
      <c r="W22" s="48" t="e">
        <f t="shared" si="1"/>
        <v>#N/A</v>
      </c>
      <c r="X22" s="72" t="str">
        <f>IF(AND(ISNUMBER($S22),COUNT($U$4:$U22)=X$2),$S22,"")</f>
        <v/>
      </c>
      <c r="Y22" s="72" t="str">
        <f>IF(AND(ISNUMBER($S22),COUNT($U$4:$U22)=Y$2),$S22,"")</f>
        <v/>
      </c>
      <c r="Z22" s="72" t="str">
        <f>IF(AND(ISNUMBER($S22),COUNT($U$4:$U22)=Z$2),$S22,"")</f>
        <v/>
      </c>
      <c r="AA22" s="72" t="str">
        <f>IF(AND(ISNUMBER($S22),COUNT($U$4:$U22)=AA$2),$S22,"")</f>
        <v/>
      </c>
      <c r="AB22" s="72" t="str">
        <f>IF(AND(ISNUMBER($S22),COUNT($U$4:$U22)=AB$2),$S22,"")</f>
        <v/>
      </c>
      <c r="AC22" s="72" t="str">
        <f>IF(AND(ISNUMBER($S22),COUNT($U$4:$U22)=AC$2),$S22,"")</f>
        <v/>
      </c>
      <c r="AD22" s="72" t="str">
        <f>IF(AND(ISNUMBER($S22),COUNT($U$4:$U22)=AD$2),$S22,"")</f>
        <v/>
      </c>
      <c r="AE22" s="72" t="str">
        <f>IF(AND(ISNUMBER($S22),COUNT($U$4:$U22)=AE$2),$S22,"")</f>
        <v/>
      </c>
      <c r="AF22" s="72" t="str">
        <f>IF(AND(ISNUMBER($S22),COUNT($U$4:$U22)=AF$2),$S22,"")</f>
        <v/>
      </c>
      <c r="AG22" s="72" t="str">
        <f>IF(AND(ISNUMBER($S22),COUNT($U$4:$U22)=AG$2),$S22,"")</f>
        <v/>
      </c>
      <c r="AH22" s="72" t="str">
        <f>IF(AND(ISNUMBER($S22),COUNT($U$4:$U22)=AH$2),$S22,"")</f>
        <v/>
      </c>
      <c r="AI22" s="72" t="str">
        <f>IF(AND(ISNUMBER($S22),COUNT($U$4:$U22)=AI$2),$S22,"")</f>
        <v/>
      </c>
      <c r="AJ22" s="51" t="e">
        <f>IFERROR(IF(COUNT($U$4:$U22)&lt;&gt;AJ$2,NA(),SLOPE(X$4:X$26,$R$4:$R$26)*($R22-COUNTIF(BH$4:BH22,"Hold"))+INTERCEPT(X$4:X$26,$R$4:$R$26)),NA())</f>
        <v>#N/A</v>
      </c>
      <c r="AK22" s="51" t="e">
        <f>IFERROR(IF(COUNT($U$4:$U22)&lt;&gt;AK$2,NA(),SLOPE(Y$4:Y$26,$R$4:$R$26)*($R22-COUNTIF(BI$4:BI22,"Hold"))+INTERCEPT(Y$4:Y$26,$R$4:$R$26)),NA())</f>
        <v>#N/A</v>
      </c>
      <c r="AL22" s="51" t="e">
        <f>IFERROR(IF(COUNT($U$4:$U22)&lt;&gt;AL$2,NA(),SLOPE(Z$4:Z$26,$R$4:$R$26)*($R22-COUNTIF(BJ$4:BJ22,"Hold"))+INTERCEPT(Z$4:Z$26,$R$4:$R$26)),NA())</f>
        <v>#N/A</v>
      </c>
      <c r="AM22" s="51" t="e">
        <f>IFERROR(IF(COUNT($U$4:$U22)&lt;&gt;AM$2,NA(),SLOPE(AA$4:AA$26,$R$4:$R$26)*($R22-COUNTIF(BK$4:BK22,"Hold"))+INTERCEPT(AA$4:AA$26,$R$4:$R$26)),NA())</f>
        <v>#N/A</v>
      </c>
      <c r="AN22" s="51" t="e">
        <f>IFERROR(IF(COUNT($U$4:$U22)&lt;&gt;AN$2,NA(),SLOPE(AB$4:AB$26,$R$4:$R$26)*($R22-COUNTIF(BL$4:BL22,"Hold"))+INTERCEPT(AB$4:AB$26,$R$4:$R$26)),NA())</f>
        <v>#N/A</v>
      </c>
      <c r="AO22" s="51" t="e">
        <f>IFERROR(IF(COUNT($U$4:$U22)&lt;&gt;AO$2,NA(),SLOPE(AC$4:AC$26,$R$4:$R$26)*($R22-COUNTIF(BM$4:BM22,"Hold"))+INTERCEPT(AC$4:AC$26,$R$4:$R$26)),NA())</f>
        <v>#N/A</v>
      </c>
      <c r="AP22" s="51" t="e">
        <f>IFERROR(IF(COUNT($U$4:$U22)&lt;&gt;AP$2,NA(),SLOPE(AD$4:AD$26,$R$4:$R$26)*($R22-COUNTIF(BN$4:BN22,"Hold"))+INTERCEPT(AD$4:AD$26,$R$4:$R$26)),NA())</f>
        <v>#N/A</v>
      </c>
      <c r="AQ22" s="51" t="e">
        <f>IFERROR(IF(COUNT($U$4:$U22)&lt;&gt;AQ$2,NA(),SLOPE(AE$4:AE$26,$R$4:$R$26)*($R22-COUNTIF(BO$4:BO22,"Hold"))+INTERCEPT(AE$4:AE$26,$R$4:$R$26)),NA())</f>
        <v>#N/A</v>
      </c>
      <c r="AR22" s="51" t="e">
        <f>IFERROR(IF(COUNT($U$4:$U22)&lt;&gt;AR$2,NA(),SLOPE(AF$4:AF$26,$R$4:$R$26)*($R22-COUNTIF(BP$4:BP22,"Hold"))+INTERCEPT(AF$4:AF$26,$R$4:$R$26)),NA())</f>
        <v>#N/A</v>
      </c>
      <c r="AS22" s="51" t="e">
        <f>IFERROR(IF(COUNT($U$4:$U22)&lt;&gt;AS$2,NA(),SLOPE(AG$4:AG$26,$R$4:$R$26)*($R22-COUNTIF(BQ$4:BQ22,"Hold"))+INTERCEPT(AG$4:AG$26,$R$4:$R$26)),NA())</f>
        <v>#N/A</v>
      </c>
      <c r="AT22" s="51" t="e">
        <f>IFERROR(IF(COUNT($U$4:$U22)&lt;&gt;AT$2,NA(),SLOPE(AH$4:AH$26,$R$4:$R$26)*($R22-COUNTIF(BR$4:BR22,"Hold"))+INTERCEPT(AH$4:AH$26,$R$4:$R$26)),NA())</f>
        <v>#N/A</v>
      </c>
      <c r="AU22" s="51" t="e">
        <f>IFERROR(IF(COUNT($U$4:$U22)&lt;&gt;AU$2,NA(),SLOPE(AI$4:AI$26,$R$4:$R$26)*($R22-COUNTIF(BS$4:BS22,"Hold"))+INTERCEPT(AI$4:AI$26,$R$4:$R$26)),NA())</f>
        <v>#N/A</v>
      </c>
      <c r="AV22" s="57" t="e">
        <f>IF(AND(ISNUMBER($U22),COUNT($U$4:$U22)=AV$2),$G22,IF($H22="Hold",AV21,IF(COUNT($U$4:$U22)=AV$2,$V22+AV21,NA())))</f>
        <v>#N/A</v>
      </c>
      <c r="AW22" s="57" t="e">
        <f>IF(AND(ISNUMBER($U22),COUNT($U$4:$U22)=AW$2),$G22,IF($H22="Hold",AW21,IF(COUNT($U$4:$U22)=AW$2,$V22+AW21,NA())))</f>
        <v>#N/A</v>
      </c>
      <c r="AX22" s="57" t="e">
        <f>IF(AND(ISNUMBER($U22),COUNT($U$4:$U22)=AX$2),$G22,IF($H22="Hold",AX21,IF(COUNT($U$4:$U22)=AX$2,$V22+AX21,NA())))</f>
        <v>#N/A</v>
      </c>
      <c r="AY22" s="57" t="e">
        <f>IF(AND(ISNUMBER($U22),COUNT($U$4:$U22)=AY$2),$G22,IF($H22="Hold",AY21,IF(COUNT($U$4:$U22)=AY$2,$V22+AY21,NA())))</f>
        <v>#N/A</v>
      </c>
      <c r="AZ22" s="57" t="e">
        <f>IF(AND(ISNUMBER($U22),COUNT($U$4:$U22)=AZ$2),$G22,IF($H22="Hold",AZ21,IF(COUNT($U$4:$U22)=AZ$2,$V22+AZ21,NA())))</f>
        <v>#N/A</v>
      </c>
      <c r="BA22" s="57" t="e">
        <f>IF(AND(ISNUMBER($U22),COUNT($U$4:$U22)=BA$2),$G22,IF($H22="Hold",BA21,IF(COUNT($U$4:$U22)=BA$2,$V22+BA21,NA())))</f>
        <v>#N/A</v>
      </c>
      <c r="BB22" s="57" t="e">
        <f>IF(AND(ISNUMBER($U22),COUNT($U$4:$U22)=BB$2),$G22,IF($H22="Hold",BB21,IF(COUNT($U$4:$U22)=BB$2,$V22+BB21,NA())))</f>
        <v>#N/A</v>
      </c>
      <c r="BC22" s="57" t="e">
        <f>IF(AND(ISNUMBER($U22),COUNT($U$4:$U22)=BC$2),$G22,IF($H22="Hold",BC21,IF(COUNT($U$4:$U22)=BC$2,$V22+BC21,NA())))</f>
        <v>#N/A</v>
      </c>
      <c r="BD22" s="57" t="e">
        <f>IF(AND(ISNUMBER($U22),COUNT($U$4:$U22)=BD$2),$G22,IF($H22="Hold",BD21,IF(COUNT($U$4:$U22)=BD$2,$V22+BD21,NA())))</f>
        <v>#N/A</v>
      </c>
      <c r="BE22" s="57" t="e">
        <f>IF(AND(ISNUMBER($U22),COUNT($U$4:$U22)=BE$2),$G22,IF($H22="Hold",BE21,IF(COUNT($U$4:$U22)=BE$2,$V22+BE21,NA())))</f>
        <v>#N/A</v>
      </c>
      <c r="BF22" s="57" t="e">
        <f>IF(AND(ISNUMBER($U22),COUNT($U$4:$U22)=BF$2),$G22,IF($H22="Hold",BF21,IF(COUNT($U$4:$U22)=BF$2,$V22+BF21,NA())))</f>
        <v>#N/A</v>
      </c>
      <c r="BG22" s="57" t="e">
        <f>IF(AND(ISNUMBER($U22),COUNT($U$4:$U22)=BG$2),$G22,IF($H22="Hold",BG21,IF(COUNT($U$4:$U22)=BG$2,$V22+BG21,NA())))</f>
        <v>#N/A</v>
      </c>
      <c r="BH22" s="55" t="e">
        <f>IF(AND(COUNT($U$4:$U22)=BH$2,$H22="Hold"),"Hold",NA())</f>
        <v>#N/A</v>
      </c>
      <c r="BI22" s="55" t="e">
        <f>IF(AND(COUNT($U$4:$U22)=BI$2,$H22="Hold"),"Hold",NA())</f>
        <v>#N/A</v>
      </c>
      <c r="BJ22" s="55" t="e">
        <f>IF(AND(COUNT($U$4:$U22)=BJ$2,$H22="Hold"),"Hold",NA())</f>
        <v>#N/A</v>
      </c>
      <c r="BK22" s="55" t="e">
        <f>IF(AND(COUNT($U$4:$U22)=BK$2,$H22="Hold"),"Hold",NA())</f>
        <v>#N/A</v>
      </c>
      <c r="BL22" s="55" t="e">
        <f>IF(AND(COUNT($U$4:$U22)=BL$2,$H22="Hold"),"Hold",NA())</f>
        <v>#N/A</v>
      </c>
      <c r="BM22" s="55" t="e">
        <f>IF(AND(COUNT($U$4:$U22)=BM$2,$H22="Hold"),"Hold",NA())</f>
        <v>#N/A</v>
      </c>
      <c r="BN22" s="55" t="e">
        <f>IF(AND(COUNT($U$4:$U22)=BN$2,$H22="Hold"),"Hold",NA())</f>
        <v>#N/A</v>
      </c>
      <c r="BO22" s="55" t="e">
        <f>IF(AND(COUNT($U$4:$U22)=BO$2,$H22="Hold"),"Hold",NA())</f>
        <v>#N/A</v>
      </c>
      <c r="BP22" s="55" t="e">
        <f>IF(AND(COUNT($U$4:$U22)=BP$2,$H22="Hold"),"Hold",NA())</f>
        <v>#N/A</v>
      </c>
      <c r="BQ22" s="55" t="e">
        <f>IF(AND(COUNT($U$4:$U22)=BQ$2,$H22="Hold"),"Hold",NA())</f>
        <v>#N/A</v>
      </c>
      <c r="BR22" s="55" t="e">
        <f>IF(AND(COUNT($U$4:$U22)=BR$2,$H22="Hold"),"Hold",NA())</f>
        <v>#N/A</v>
      </c>
      <c r="BS22" s="55" t="e">
        <f>IF(AND(COUNT($U$4:$U22)=BS$2,$H22="Hold"),"Hold",NA())</f>
        <v>#N/A</v>
      </c>
    </row>
    <row r="23" spans="1:71" s="96" customFormat="1" ht="18.75" customHeight="1" thickTop="1" x14ac:dyDescent="0.25">
      <c r="B23" s="23"/>
      <c r="C23" s="95"/>
      <c r="D23" s="9">
        <f t="shared" si="2"/>
        <v>38</v>
      </c>
      <c r="E23" s="10">
        <f t="shared" si="3"/>
        <v>42856</v>
      </c>
      <c r="F23" s="5" t="str">
        <f>IFERROR(IF(COUNT(G$4:G23)=0,"",IF(H23="Hold",F22,IF(ISNUMBER(U23),G23,F22+V23))),"")</f>
        <v/>
      </c>
      <c r="G23" s="13"/>
      <c r="H23" s="27"/>
      <c r="I23" s="17"/>
      <c r="J23" s="93"/>
      <c r="K23" s="34"/>
      <c r="L23" s="123" t="s">
        <v>81</v>
      </c>
      <c r="M23" s="128" t="s">
        <v>79</v>
      </c>
      <c r="N23" s="78"/>
      <c r="O23" s="153" t="str">
        <f>IF(AND(COUNTIF($H$4:$H$26,"Alt 2")&gt;0,ISBLANK(N23)),"← RoI* Needed","")</f>
        <v/>
      </c>
      <c r="P23" s="154"/>
      <c r="R23" s="46">
        <v>20</v>
      </c>
      <c r="S23" s="47" t="e">
        <f t="shared" si="0"/>
        <v>#N/A</v>
      </c>
      <c r="T23" s="47"/>
      <c r="U23" s="52" t="str">
        <f>IF(H23="30 Mins",$N$19,IF(H23="45 Mins",$N$20,IF(H23="60 Mins",$N$21,IF(H23="Alt 1",$N$22,IF(H23="Alt 2",$N$23,IF(H23="Alt 3",$N$24,IF(H23="Alt 4",$N$25,IF(H23="Alt 5",#REF!,IF(H23="Change",V22,"")))))))))</f>
        <v/>
      </c>
      <c r="V23" s="53" t="e">
        <f>IF(COUNT(U$4:U23)=0,NA(),IF(ISNUMBER(U23),U23,V22))</f>
        <v>#N/A</v>
      </c>
      <c r="W23" s="48" t="e">
        <f t="shared" si="1"/>
        <v>#N/A</v>
      </c>
      <c r="X23" s="72" t="str">
        <f>IF(AND(ISNUMBER($S23),COUNT($U$4:$U23)=X$2),$S23,"")</f>
        <v/>
      </c>
      <c r="Y23" s="72" t="str">
        <f>IF(AND(ISNUMBER($S23),COUNT($U$4:$U23)=Y$2),$S23,"")</f>
        <v/>
      </c>
      <c r="Z23" s="72" t="str">
        <f>IF(AND(ISNUMBER($S23),COUNT($U$4:$U23)=Z$2),$S23,"")</f>
        <v/>
      </c>
      <c r="AA23" s="72" t="str">
        <f>IF(AND(ISNUMBER($S23),COUNT($U$4:$U23)=AA$2),$S23,"")</f>
        <v/>
      </c>
      <c r="AB23" s="72" t="str">
        <f>IF(AND(ISNUMBER($S23),COUNT($U$4:$U23)=AB$2),$S23,"")</f>
        <v/>
      </c>
      <c r="AC23" s="72" t="str">
        <f>IF(AND(ISNUMBER($S23),COUNT($U$4:$U23)=AC$2),$S23,"")</f>
        <v/>
      </c>
      <c r="AD23" s="72" t="str">
        <f>IF(AND(ISNUMBER($S23),COUNT($U$4:$U23)=AD$2),$S23,"")</f>
        <v/>
      </c>
      <c r="AE23" s="72" t="str">
        <f>IF(AND(ISNUMBER($S23),COUNT($U$4:$U23)=AE$2),$S23,"")</f>
        <v/>
      </c>
      <c r="AF23" s="72" t="str">
        <f>IF(AND(ISNUMBER($S23),COUNT($U$4:$U23)=AF$2),$S23,"")</f>
        <v/>
      </c>
      <c r="AG23" s="72" t="str">
        <f>IF(AND(ISNUMBER($S23),COUNT($U$4:$U23)=AG$2),$S23,"")</f>
        <v/>
      </c>
      <c r="AH23" s="72" t="str">
        <f>IF(AND(ISNUMBER($S23),COUNT($U$4:$U23)=AH$2),$S23,"")</f>
        <v/>
      </c>
      <c r="AI23" s="72" t="str">
        <f>IF(AND(ISNUMBER($S23),COUNT($U$4:$U23)=AI$2),$S23,"")</f>
        <v/>
      </c>
      <c r="AJ23" s="51" t="e">
        <f>IFERROR(IF(COUNT($U$4:$U23)&lt;&gt;AJ$2,NA(),SLOPE(X$4:X$26,$R$4:$R$26)*($R23-COUNTIF(BH$4:BH23,"Hold"))+INTERCEPT(X$4:X$26,$R$4:$R$26)),NA())</f>
        <v>#N/A</v>
      </c>
      <c r="AK23" s="51" t="e">
        <f>IFERROR(IF(COUNT($U$4:$U23)&lt;&gt;AK$2,NA(),SLOPE(Y$4:Y$26,$R$4:$R$26)*($R23-COUNTIF(BI$4:BI23,"Hold"))+INTERCEPT(Y$4:Y$26,$R$4:$R$26)),NA())</f>
        <v>#N/A</v>
      </c>
      <c r="AL23" s="51" t="e">
        <f>IFERROR(IF(COUNT($U$4:$U23)&lt;&gt;AL$2,NA(),SLOPE(Z$4:Z$26,$R$4:$R$26)*($R23-COUNTIF(BJ$4:BJ23,"Hold"))+INTERCEPT(Z$4:Z$26,$R$4:$R$26)),NA())</f>
        <v>#N/A</v>
      </c>
      <c r="AM23" s="51" t="e">
        <f>IFERROR(IF(COUNT($U$4:$U23)&lt;&gt;AM$2,NA(),SLOPE(AA$4:AA$26,$R$4:$R$26)*($R23-COUNTIF(BK$4:BK23,"Hold"))+INTERCEPT(AA$4:AA$26,$R$4:$R$26)),NA())</f>
        <v>#N/A</v>
      </c>
      <c r="AN23" s="51" t="e">
        <f>IFERROR(IF(COUNT($U$4:$U23)&lt;&gt;AN$2,NA(),SLOPE(AB$4:AB$26,$R$4:$R$26)*($R23-COUNTIF(BL$4:BL23,"Hold"))+INTERCEPT(AB$4:AB$26,$R$4:$R$26)),NA())</f>
        <v>#N/A</v>
      </c>
      <c r="AO23" s="51" t="e">
        <f>IFERROR(IF(COUNT($U$4:$U23)&lt;&gt;AO$2,NA(),SLOPE(AC$4:AC$26,$R$4:$R$26)*($R23-COUNTIF(BM$4:BM23,"Hold"))+INTERCEPT(AC$4:AC$26,$R$4:$R$26)),NA())</f>
        <v>#N/A</v>
      </c>
      <c r="AP23" s="51" t="e">
        <f>IFERROR(IF(COUNT($U$4:$U23)&lt;&gt;AP$2,NA(),SLOPE(AD$4:AD$26,$R$4:$R$26)*($R23-COUNTIF(BN$4:BN23,"Hold"))+INTERCEPT(AD$4:AD$26,$R$4:$R$26)),NA())</f>
        <v>#N/A</v>
      </c>
      <c r="AQ23" s="51" t="e">
        <f>IFERROR(IF(COUNT($U$4:$U23)&lt;&gt;AQ$2,NA(),SLOPE(AE$4:AE$26,$R$4:$R$26)*($R23-COUNTIF(BO$4:BO23,"Hold"))+INTERCEPT(AE$4:AE$26,$R$4:$R$26)),NA())</f>
        <v>#N/A</v>
      </c>
      <c r="AR23" s="51" t="e">
        <f>IFERROR(IF(COUNT($U$4:$U23)&lt;&gt;AR$2,NA(),SLOPE(AF$4:AF$26,$R$4:$R$26)*($R23-COUNTIF(BP$4:BP23,"Hold"))+INTERCEPT(AF$4:AF$26,$R$4:$R$26)),NA())</f>
        <v>#N/A</v>
      </c>
      <c r="AS23" s="51" t="e">
        <f>IFERROR(IF(COUNT($U$4:$U23)&lt;&gt;AS$2,NA(),SLOPE(AG$4:AG$26,$R$4:$R$26)*($R23-COUNTIF(BQ$4:BQ23,"Hold"))+INTERCEPT(AG$4:AG$26,$R$4:$R$26)),NA())</f>
        <v>#N/A</v>
      </c>
      <c r="AT23" s="51" t="e">
        <f>IFERROR(IF(COUNT($U$4:$U23)&lt;&gt;AT$2,NA(),SLOPE(AH$4:AH$26,$R$4:$R$26)*($R23-COUNTIF(BR$4:BR23,"Hold"))+INTERCEPT(AH$4:AH$26,$R$4:$R$26)),NA())</f>
        <v>#N/A</v>
      </c>
      <c r="AU23" s="51" t="e">
        <f>IFERROR(IF(COUNT($U$4:$U23)&lt;&gt;AU$2,NA(),SLOPE(AI$4:AI$26,$R$4:$R$26)*($R23-COUNTIF(BS$4:BS23,"Hold"))+INTERCEPT(AI$4:AI$26,$R$4:$R$26)),NA())</f>
        <v>#N/A</v>
      </c>
      <c r="AV23" s="57" t="e">
        <f>IF(AND(ISNUMBER($U23),COUNT($U$4:$U23)=AV$2),$G23,IF($H23="Hold",AV22,IF(COUNT($U$4:$U23)=AV$2,$V23+AV22,NA())))</f>
        <v>#N/A</v>
      </c>
      <c r="AW23" s="57" t="e">
        <f>IF(AND(ISNUMBER($U23),COUNT($U$4:$U23)=AW$2),$G23,IF($H23="Hold",AW22,IF(COUNT($U$4:$U23)=AW$2,$V23+AW22,NA())))</f>
        <v>#N/A</v>
      </c>
      <c r="AX23" s="57" t="e">
        <f>IF(AND(ISNUMBER($U23),COUNT($U$4:$U23)=AX$2),$G23,IF($H23="Hold",AX22,IF(COUNT($U$4:$U23)=AX$2,$V23+AX22,NA())))</f>
        <v>#N/A</v>
      </c>
      <c r="AY23" s="57" t="e">
        <f>IF(AND(ISNUMBER($U23),COUNT($U$4:$U23)=AY$2),$G23,IF($H23="Hold",AY22,IF(COUNT($U$4:$U23)=AY$2,$V23+AY22,NA())))</f>
        <v>#N/A</v>
      </c>
      <c r="AZ23" s="57" t="e">
        <f>IF(AND(ISNUMBER($U23),COUNT($U$4:$U23)=AZ$2),$G23,IF($H23="Hold",AZ22,IF(COUNT($U$4:$U23)=AZ$2,$V23+AZ22,NA())))</f>
        <v>#N/A</v>
      </c>
      <c r="BA23" s="57" t="e">
        <f>IF(AND(ISNUMBER($U23),COUNT($U$4:$U23)=BA$2),$G23,IF($H23="Hold",BA22,IF(COUNT($U$4:$U23)=BA$2,$V23+BA22,NA())))</f>
        <v>#N/A</v>
      </c>
      <c r="BB23" s="57" t="e">
        <f>IF(AND(ISNUMBER($U23),COUNT($U$4:$U23)=BB$2),$G23,IF($H23="Hold",BB22,IF(COUNT($U$4:$U23)=BB$2,$V23+BB22,NA())))</f>
        <v>#N/A</v>
      </c>
      <c r="BC23" s="57" t="e">
        <f>IF(AND(ISNUMBER($U23),COUNT($U$4:$U23)=BC$2),$G23,IF($H23="Hold",BC22,IF(COUNT($U$4:$U23)=BC$2,$V23+BC22,NA())))</f>
        <v>#N/A</v>
      </c>
      <c r="BD23" s="57" t="e">
        <f>IF(AND(ISNUMBER($U23),COUNT($U$4:$U23)=BD$2),$G23,IF($H23="Hold",BD22,IF(COUNT($U$4:$U23)=BD$2,$V23+BD22,NA())))</f>
        <v>#N/A</v>
      </c>
      <c r="BE23" s="57" t="e">
        <f>IF(AND(ISNUMBER($U23),COUNT($U$4:$U23)=BE$2),$G23,IF($H23="Hold",BE22,IF(COUNT($U$4:$U23)=BE$2,$V23+BE22,NA())))</f>
        <v>#N/A</v>
      </c>
      <c r="BF23" s="57" t="e">
        <f>IF(AND(ISNUMBER($U23),COUNT($U$4:$U23)=BF$2),$G23,IF($H23="Hold",BF22,IF(COUNT($U$4:$U23)=BF$2,$V23+BF22,NA())))</f>
        <v>#N/A</v>
      </c>
      <c r="BG23" s="57" t="e">
        <f>IF(AND(ISNUMBER($U23),COUNT($U$4:$U23)=BG$2),$G23,IF($H23="Hold",BG22,IF(COUNT($U$4:$U23)=BG$2,$V23+BG22,NA())))</f>
        <v>#N/A</v>
      </c>
      <c r="BH23" s="55" t="e">
        <f>IF(AND(COUNT($U$4:$U23)=BH$2,$H23="Hold"),"Hold",NA())</f>
        <v>#N/A</v>
      </c>
      <c r="BI23" s="55" t="e">
        <f>IF(AND(COUNT($U$4:$U23)=BI$2,$H23="Hold"),"Hold",NA())</f>
        <v>#N/A</v>
      </c>
      <c r="BJ23" s="55" t="e">
        <f>IF(AND(COUNT($U$4:$U23)=BJ$2,$H23="Hold"),"Hold",NA())</f>
        <v>#N/A</v>
      </c>
      <c r="BK23" s="55" t="e">
        <f>IF(AND(COUNT($U$4:$U23)=BK$2,$H23="Hold"),"Hold",NA())</f>
        <v>#N/A</v>
      </c>
      <c r="BL23" s="55" t="e">
        <f>IF(AND(COUNT($U$4:$U23)=BL$2,$H23="Hold"),"Hold",NA())</f>
        <v>#N/A</v>
      </c>
      <c r="BM23" s="55" t="e">
        <f>IF(AND(COUNT($U$4:$U23)=BM$2,$H23="Hold"),"Hold",NA())</f>
        <v>#N/A</v>
      </c>
      <c r="BN23" s="55" t="e">
        <f>IF(AND(COUNT($U$4:$U23)=BN$2,$H23="Hold"),"Hold",NA())</f>
        <v>#N/A</v>
      </c>
      <c r="BO23" s="55" t="e">
        <f>IF(AND(COUNT($U$4:$U23)=BO$2,$H23="Hold"),"Hold",NA())</f>
        <v>#N/A</v>
      </c>
      <c r="BP23" s="55" t="e">
        <f>IF(AND(COUNT($U$4:$U23)=BP$2,$H23="Hold"),"Hold",NA())</f>
        <v>#N/A</v>
      </c>
      <c r="BQ23" s="55" t="e">
        <f>IF(AND(COUNT($U$4:$U23)=BQ$2,$H23="Hold"),"Hold",NA())</f>
        <v>#N/A</v>
      </c>
      <c r="BR23" s="55" t="e">
        <f>IF(AND(COUNT($U$4:$U23)=BR$2,$H23="Hold"),"Hold",NA())</f>
        <v>#N/A</v>
      </c>
      <c r="BS23" s="55" t="e">
        <f>IF(AND(COUNT($U$4:$U23)=BS$2,$H23="Hold"),"Hold",NA())</f>
        <v>#N/A</v>
      </c>
    </row>
    <row r="24" spans="1:71" s="96" customFormat="1" ht="18.75" customHeight="1" x14ac:dyDescent="0.25">
      <c r="B24" s="23"/>
      <c r="C24" s="95"/>
      <c r="D24" s="9">
        <f t="shared" si="2"/>
        <v>40</v>
      </c>
      <c r="E24" s="10">
        <f t="shared" si="3"/>
        <v>42870</v>
      </c>
      <c r="F24" s="5" t="str">
        <f>IFERROR(IF(COUNT(G$4:G24)=0,"",IF(H24="Hold",F23,IF(ISNUMBER(U24),G24,F23+V24))),"")</f>
        <v/>
      </c>
      <c r="G24" s="13"/>
      <c r="H24" s="27"/>
      <c r="I24" s="17"/>
      <c r="J24" s="93"/>
      <c r="K24" s="34"/>
      <c r="L24" s="151" t="s">
        <v>86</v>
      </c>
      <c r="M24" s="151"/>
      <c r="N24" s="151"/>
      <c r="O24" s="151"/>
      <c r="P24" s="37"/>
      <c r="R24" s="46">
        <v>21</v>
      </c>
      <c r="S24" s="47" t="e">
        <f t="shared" si="0"/>
        <v>#N/A</v>
      </c>
      <c r="T24" s="47"/>
      <c r="U24" s="52" t="str">
        <f>IF(H24="30 Mins",$N$19,IF(H24="45 Mins",$N$20,IF(H24="60 Mins",$N$21,IF(H24="Alt 1",$N$22,IF(H24="Alt 2",$N$23,IF(H24="Alt 3",$N$24,IF(H24="Alt 4",$N$25,IF(H24="Alt 5",#REF!,IF(H24="Change",V23,"")))))))))</f>
        <v/>
      </c>
      <c r="V24" s="53" t="e">
        <f>IF(COUNT(U$4:U24)=0,NA(),IF(ISNUMBER(U24),U24,V23))</f>
        <v>#N/A</v>
      </c>
      <c r="W24" s="48" t="e">
        <f t="shared" si="1"/>
        <v>#N/A</v>
      </c>
      <c r="X24" s="72" t="str">
        <f>IF(AND(ISNUMBER($S24),COUNT($U$4:$U24)=X$2),$S24,"")</f>
        <v/>
      </c>
      <c r="Y24" s="72" t="str">
        <f>IF(AND(ISNUMBER($S24),COUNT($U$4:$U24)=Y$2),$S24,"")</f>
        <v/>
      </c>
      <c r="Z24" s="72" t="str">
        <f>IF(AND(ISNUMBER($S24),COUNT($U$4:$U24)=Z$2),$S24,"")</f>
        <v/>
      </c>
      <c r="AA24" s="72" t="str">
        <f>IF(AND(ISNUMBER($S24),COUNT($U$4:$U24)=AA$2),$S24,"")</f>
        <v/>
      </c>
      <c r="AB24" s="72" t="str">
        <f>IF(AND(ISNUMBER($S24),COUNT($U$4:$U24)=AB$2),$S24,"")</f>
        <v/>
      </c>
      <c r="AC24" s="72" t="str">
        <f>IF(AND(ISNUMBER($S24),COUNT($U$4:$U24)=AC$2),$S24,"")</f>
        <v/>
      </c>
      <c r="AD24" s="72" t="str">
        <f>IF(AND(ISNUMBER($S24),COUNT($U$4:$U24)=AD$2),$S24,"")</f>
        <v/>
      </c>
      <c r="AE24" s="72" t="str">
        <f>IF(AND(ISNUMBER($S24),COUNT($U$4:$U24)=AE$2),$S24,"")</f>
        <v/>
      </c>
      <c r="AF24" s="72" t="str">
        <f>IF(AND(ISNUMBER($S24),COUNT($U$4:$U24)=AF$2),$S24,"")</f>
        <v/>
      </c>
      <c r="AG24" s="72" t="str">
        <f>IF(AND(ISNUMBER($S24),COUNT($U$4:$U24)=AG$2),$S24,"")</f>
        <v/>
      </c>
      <c r="AH24" s="72" t="str">
        <f>IF(AND(ISNUMBER($S24),COUNT($U$4:$U24)=AH$2),$S24,"")</f>
        <v/>
      </c>
      <c r="AI24" s="72" t="str">
        <f>IF(AND(ISNUMBER($S24),COUNT($U$4:$U24)=AI$2),$S24,"")</f>
        <v/>
      </c>
      <c r="AJ24" s="51" t="e">
        <f>IFERROR(IF(COUNT($U$4:$U24)&lt;&gt;AJ$2,NA(),SLOPE(X$4:X$26,$R$4:$R$26)*($R24-COUNTIF(BH$4:BH24,"Hold"))+INTERCEPT(X$4:X$26,$R$4:$R$26)),NA())</f>
        <v>#N/A</v>
      </c>
      <c r="AK24" s="51" t="e">
        <f>IFERROR(IF(COUNT($U$4:$U24)&lt;&gt;AK$2,NA(),SLOPE(Y$4:Y$26,$R$4:$R$26)*($R24-COUNTIF(BI$4:BI24,"Hold"))+INTERCEPT(Y$4:Y$26,$R$4:$R$26)),NA())</f>
        <v>#N/A</v>
      </c>
      <c r="AL24" s="51" t="e">
        <f>IFERROR(IF(COUNT($U$4:$U24)&lt;&gt;AL$2,NA(),SLOPE(Z$4:Z$26,$R$4:$R$26)*($R24-COUNTIF(BJ$4:BJ24,"Hold"))+INTERCEPT(Z$4:Z$26,$R$4:$R$26)),NA())</f>
        <v>#N/A</v>
      </c>
      <c r="AM24" s="51" t="e">
        <f>IFERROR(IF(COUNT($U$4:$U24)&lt;&gt;AM$2,NA(),SLOPE(AA$4:AA$26,$R$4:$R$26)*($R24-COUNTIF(BK$4:BK24,"Hold"))+INTERCEPT(AA$4:AA$26,$R$4:$R$26)),NA())</f>
        <v>#N/A</v>
      </c>
      <c r="AN24" s="51" t="e">
        <f>IFERROR(IF(COUNT($U$4:$U24)&lt;&gt;AN$2,NA(),SLOPE(AB$4:AB$26,$R$4:$R$26)*($R24-COUNTIF(BL$4:BL24,"Hold"))+INTERCEPT(AB$4:AB$26,$R$4:$R$26)),NA())</f>
        <v>#N/A</v>
      </c>
      <c r="AO24" s="51" t="e">
        <f>IFERROR(IF(COUNT($U$4:$U24)&lt;&gt;AO$2,NA(),SLOPE(AC$4:AC$26,$R$4:$R$26)*($R24-COUNTIF(BM$4:BM24,"Hold"))+INTERCEPT(AC$4:AC$26,$R$4:$R$26)),NA())</f>
        <v>#N/A</v>
      </c>
      <c r="AP24" s="51" t="e">
        <f>IFERROR(IF(COUNT($U$4:$U24)&lt;&gt;AP$2,NA(),SLOPE(AD$4:AD$26,$R$4:$R$26)*($R24-COUNTIF(BN$4:BN24,"Hold"))+INTERCEPT(AD$4:AD$26,$R$4:$R$26)),NA())</f>
        <v>#N/A</v>
      </c>
      <c r="AQ24" s="51" t="e">
        <f>IFERROR(IF(COUNT($U$4:$U24)&lt;&gt;AQ$2,NA(),SLOPE(AE$4:AE$26,$R$4:$R$26)*($R24-COUNTIF(BO$4:BO24,"Hold"))+INTERCEPT(AE$4:AE$26,$R$4:$R$26)),NA())</f>
        <v>#N/A</v>
      </c>
      <c r="AR24" s="51" t="e">
        <f>IFERROR(IF(COUNT($U$4:$U24)&lt;&gt;AR$2,NA(),SLOPE(AF$4:AF$26,$R$4:$R$26)*($R24-COUNTIF(BP$4:BP24,"Hold"))+INTERCEPT(AF$4:AF$26,$R$4:$R$26)),NA())</f>
        <v>#N/A</v>
      </c>
      <c r="AS24" s="51" t="e">
        <f>IFERROR(IF(COUNT($U$4:$U24)&lt;&gt;AS$2,NA(),SLOPE(AG$4:AG$26,$R$4:$R$26)*($R24-COUNTIF(BQ$4:BQ24,"Hold"))+INTERCEPT(AG$4:AG$26,$R$4:$R$26)),NA())</f>
        <v>#N/A</v>
      </c>
      <c r="AT24" s="51" t="e">
        <f>IFERROR(IF(COUNT($U$4:$U24)&lt;&gt;AT$2,NA(),SLOPE(AH$4:AH$26,$R$4:$R$26)*($R24-COUNTIF(BR$4:BR24,"Hold"))+INTERCEPT(AH$4:AH$26,$R$4:$R$26)),NA())</f>
        <v>#N/A</v>
      </c>
      <c r="AU24" s="51" t="e">
        <f>IFERROR(IF(COUNT($U$4:$U24)&lt;&gt;AU$2,NA(),SLOPE(AI$4:AI$26,$R$4:$R$26)*($R24-COUNTIF(BS$4:BS24,"Hold"))+INTERCEPT(AI$4:AI$26,$R$4:$R$26)),NA())</f>
        <v>#N/A</v>
      </c>
      <c r="AV24" s="57" t="e">
        <f>IF(AND(ISNUMBER($U24),COUNT($U$4:$U24)=AV$2),$G24,IF($H24="Hold",AV23,IF(COUNT($U$4:$U24)=AV$2,$V24+AV23,NA())))</f>
        <v>#N/A</v>
      </c>
      <c r="AW24" s="57" t="e">
        <f>IF(AND(ISNUMBER($U24),COUNT($U$4:$U24)=AW$2),$G24,IF($H24="Hold",AW23,IF(COUNT($U$4:$U24)=AW$2,$V24+AW23,NA())))</f>
        <v>#N/A</v>
      </c>
      <c r="AX24" s="57" t="e">
        <f>IF(AND(ISNUMBER($U24),COUNT($U$4:$U24)=AX$2),$G24,IF($H24="Hold",AX23,IF(COUNT($U$4:$U24)=AX$2,$V24+AX23,NA())))</f>
        <v>#N/A</v>
      </c>
      <c r="AY24" s="57" t="e">
        <f>IF(AND(ISNUMBER($U24),COUNT($U$4:$U24)=AY$2),$G24,IF($H24="Hold",AY23,IF(COUNT($U$4:$U24)=AY$2,$V24+AY23,NA())))</f>
        <v>#N/A</v>
      </c>
      <c r="AZ24" s="57" t="e">
        <f>IF(AND(ISNUMBER($U24),COUNT($U$4:$U24)=AZ$2),$G24,IF($H24="Hold",AZ23,IF(COUNT($U$4:$U24)=AZ$2,$V24+AZ23,NA())))</f>
        <v>#N/A</v>
      </c>
      <c r="BA24" s="57" t="e">
        <f>IF(AND(ISNUMBER($U24),COUNT($U$4:$U24)=BA$2),$G24,IF($H24="Hold",BA23,IF(COUNT($U$4:$U24)=BA$2,$V24+BA23,NA())))</f>
        <v>#N/A</v>
      </c>
      <c r="BB24" s="57" t="e">
        <f>IF(AND(ISNUMBER($U24),COUNT($U$4:$U24)=BB$2),$G24,IF($H24="Hold",BB23,IF(COUNT($U$4:$U24)=BB$2,$V24+BB23,NA())))</f>
        <v>#N/A</v>
      </c>
      <c r="BC24" s="57" t="e">
        <f>IF(AND(ISNUMBER($U24),COUNT($U$4:$U24)=BC$2),$G24,IF($H24="Hold",BC23,IF(COUNT($U$4:$U24)=BC$2,$V24+BC23,NA())))</f>
        <v>#N/A</v>
      </c>
      <c r="BD24" s="57" t="e">
        <f>IF(AND(ISNUMBER($U24),COUNT($U$4:$U24)=BD$2),$G24,IF($H24="Hold",BD23,IF(COUNT($U$4:$U24)=BD$2,$V24+BD23,NA())))</f>
        <v>#N/A</v>
      </c>
      <c r="BE24" s="57" t="e">
        <f>IF(AND(ISNUMBER($U24),COUNT($U$4:$U24)=BE$2),$G24,IF($H24="Hold",BE23,IF(COUNT($U$4:$U24)=BE$2,$V24+BE23,NA())))</f>
        <v>#N/A</v>
      </c>
      <c r="BF24" s="57" t="e">
        <f>IF(AND(ISNUMBER($U24),COUNT($U$4:$U24)=BF$2),$G24,IF($H24="Hold",BF23,IF(COUNT($U$4:$U24)=BF$2,$V24+BF23,NA())))</f>
        <v>#N/A</v>
      </c>
      <c r="BG24" s="57" t="e">
        <f>IF(AND(ISNUMBER($U24),COUNT($U$4:$U24)=BG$2),$G24,IF($H24="Hold",BG23,IF(COUNT($U$4:$U24)=BG$2,$V24+BG23,NA())))</f>
        <v>#N/A</v>
      </c>
      <c r="BH24" s="55" t="e">
        <f>IF(AND(COUNT($U$4:$U24)=BH$2,$H24="Hold"),"Hold",NA())</f>
        <v>#N/A</v>
      </c>
      <c r="BI24" s="55" t="e">
        <f>IF(AND(COUNT($U$4:$U24)=BI$2,$H24="Hold"),"Hold",NA())</f>
        <v>#N/A</v>
      </c>
      <c r="BJ24" s="55" t="e">
        <f>IF(AND(COUNT($U$4:$U24)=BJ$2,$H24="Hold"),"Hold",NA())</f>
        <v>#N/A</v>
      </c>
      <c r="BK24" s="55" t="e">
        <f>IF(AND(COUNT($U$4:$U24)=BK$2,$H24="Hold"),"Hold",NA())</f>
        <v>#N/A</v>
      </c>
      <c r="BL24" s="55" t="e">
        <f>IF(AND(COUNT($U$4:$U24)=BL$2,$H24="Hold"),"Hold",NA())</f>
        <v>#N/A</v>
      </c>
      <c r="BM24" s="55" t="e">
        <f>IF(AND(COUNT($U$4:$U24)=BM$2,$H24="Hold"),"Hold",NA())</f>
        <v>#N/A</v>
      </c>
      <c r="BN24" s="55" t="e">
        <f>IF(AND(COUNT($U$4:$U24)=BN$2,$H24="Hold"),"Hold",NA())</f>
        <v>#N/A</v>
      </c>
      <c r="BO24" s="55" t="e">
        <f>IF(AND(COUNT($U$4:$U24)=BO$2,$H24="Hold"),"Hold",NA())</f>
        <v>#N/A</v>
      </c>
      <c r="BP24" s="55" t="e">
        <f>IF(AND(COUNT($U$4:$U24)=BP$2,$H24="Hold"),"Hold",NA())</f>
        <v>#N/A</v>
      </c>
      <c r="BQ24" s="55" t="e">
        <f>IF(AND(COUNT($U$4:$U24)=BQ$2,$H24="Hold"),"Hold",NA())</f>
        <v>#N/A</v>
      </c>
      <c r="BR24" s="55" t="e">
        <f>IF(AND(COUNT($U$4:$U24)=BR$2,$H24="Hold"),"Hold",NA())</f>
        <v>#N/A</v>
      </c>
      <c r="BS24" s="55" t="e">
        <f>IF(AND(COUNT($U$4:$U24)=BS$2,$H24="Hold"),"Hold",NA())</f>
        <v>#N/A</v>
      </c>
    </row>
    <row r="25" spans="1:71" s="96" customFormat="1" ht="18.75" customHeight="1" x14ac:dyDescent="0.25">
      <c r="B25" s="23"/>
      <c r="C25" s="95"/>
      <c r="D25" s="9">
        <f t="shared" si="2"/>
        <v>42</v>
      </c>
      <c r="E25" s="10">
        <f t="shared" si="3"/>
        <v>42884</v>
      </c>
      <c r="F25" s="5" t="str">
        <f>IFERROR(IF(COUNT(G$4:G25)=0,"",IF(H25="Hold",F24,IF(ISNUMBER(U25),G25,F24+V25))),"")</f>
        <v/>
      </c>
      <c r="G25" s="13"/>
      <c r="H25" s="27"/>
      <c r="I25" s="17"/>
      <c r="J25" s="93"/>
      <c r="K25" s="34"/>
      <c r="L25" s="151"/>
      <c r="M25" s="151"/>
      <c r="N25" s="151"/>
      <c r="O25" s="151"/>
      <c r="P25" s="37"/>
      <c r="R25" s="46">
        <v>22</v>
      </c>
      <c r="S25" s="47" t="e">
        <f t="shared" si="0"/>
        <v>#N/A</v>
      </c>
      <c r="T25" s="47"/>
      <c r="U25" s="52" t="str">
        <f>IF(H25="30 Mins",$N$19,IF(H25="45 Mins",$N$20,IF(H25="60 Mins",$N$21,IF(H25="Alt 1",$N$22,IF(H25="Alt 2",$N$23,IF(H25="Alt 3",$N$24,IF(H25="Alt 4",$N$25,IF(H25="Alt 5",#REF!,IF(H25="Change",V24,"")))))))))</f>
        <v/>
      </c>
      <c r="V25" s="53" t="e">
        <f>IF(COUNT(U$4:U25)=0,NA(),IF(ISNUMBER(U25),U25,V24))</f>
        <v>#N/A</v>
      </c>
      <c r="W25" s="48" t="e">
        <f t="shared" si="1"/>
        <v>#N/A</v>
      </c>
      <c r="X25" s="72" t="str">
        <f>IF(AND(ISNUMBER($S25),COUNT($U$4:$U25)=X$2),$S25,"")</f>
        <v/>
      </c>
      <c r="Y25" s="72" t="str">
        <f>IF(AND(ISNUMBER($S25),COUNT($U$4:$U25)=Y$2),$S25,"")</f>
        <v/>
      </c>
      <c r="Z25" s="72" t="str">
        <f>IF(AND(ISNUMBER($S25),COUNT($U$4:$U25)=Z$2),$S25,"")</f>
        <v/>
      </c>
      <c r="AA25" s="72" t="str">
        <f>IF(AND(ISNUMBER($S25),COUNT($U$4:$U25)=AA$2),$S25,"")</f>
        <v/>
      </c>
      <c r="AB25" s="72" t="str">
        <f>IF(AND(ISNUMBER($S25),COUNT($U$4:$U25)=AB$2),$S25,"")</f>
        <v/>
      </c>
      <c r="AC25" s="72" t="str">
        <f>IF(AND(ISNUMBER($S25),COUNT($U$4:$U25)=AC$2),$S25,"")</f>
        <v/>
      </c>
      <c r="AD25" s="72" t="str">
        <f>IF(AND(ISNUMBER($S25),COUNT($U$4:$U25)=AD$2),$S25,"")</f>
        <v/>
      </c>
      <c r="AE25" s="72" t="str">
        <f>IF(AND(ISNUMBER($S25),COUNT($U$4:$U25)=AE$2),$S25,"")</f>
        <v/>
      </c>
      <c r="AF25" s="72" t="str">
        <f>IF(AND(ISNUMBER($S25),COUNT($U$4:$U25)=AF$2),$S25,"")</f>
        <v/>
      </c>
      <c r="AG25" s="72" t="str">
        <f>IF(AND(ISNUMBER($S25),COUNT($U$4:$U25)=AG$2),$S25,"")</f>
        <v/>
      </c>
      <c r="AH25" s="72" t="str">
        <f>IF(AND(ISNUMBER($S25),COUNT($U$4:$U25)=AH$2),$S25,"")</f>
        <v/>
      </c>
      <c r="AI25" s="72" t="str">
        <f>IF(AND(ISNUMBER($S25),COUNT($U$4:$U25)=AI$2),$S25,"")</f>
        <v/>
      </c>
      <c r="AJ25" s="51" t="e">
        <f>IFERROR(IF(COUNT($U$4:$U25)&lt;&gt;AJ$2,NA(),SLOPE(X$4:X$26,$R$4:$R$26)*($R25-COUNTIF(BH$4:BH25,"Hold"))+INTERCEPT(X$4:X$26,$R$4:$R$26)),NA())</f>
        <v>#N/A</v>
      </c>
      <c r="AK25" s="51" t="e">
        <f>IFERROR(IF(COUNT($U$4:$U25)&lt;&gt;AK$2,NA(),SLOPE(Y$4:Y$26,$R$4:$R$26)*($R25-COUNTIF(BI$4:BI25,"Hold"))+INTERCEPT(Y$4:Y$26,$R$4:$R$26)),NA())</f>
        <v>#N/A</v>
      </c>
      <c r="AL25" s="51" t="e">
        <f>IFERROR(IF(COUNT($U$4:$U25)&lt;&gt;AL$2,NA(),SLOPE(Z$4:Z$26,$R$4:$R$26)*($R25-COUNTIF(BJ$4:BJ25,"Hold"))+INTERCEPT(Z$4:Z$26,$R$4:$R$26)),NA())</f>
        <v>#N/A</v>
      </c>
      <c r="AM25" s="51" t="e">
        <f>IFERROR(IF(COUNT($U$4:$U25)&lt;&gt;AM$2,NA(),SLOPE(AA$4:AA$26,$R$4:$R$26)*($R25-COUNTIF(BK$4:BK25,"Hold"))+INTERCEPT(AA$4:AA$26,$R$4:$R$26)),NA())</f>
        <v>#N/A</v>
      </c>
      <c r="AN25" s="51" t="e">
        <f>IFERROR(IF(COUNT($U$4:$U25)&lt;&gt;AN$2,NA(),SLOPE(AB$4:AB$26,$R$4:$R$26)*($R25-COUNTIF(BL$4:BL25,"Hold"))+INTERCEPT(AB$4:AB$26,$R$4:$R$26)),NA())</f>
        <v>#N/A</v>
      </c>
      <c r="AO25" s="51" t="e">
        <f>IFERROR(IF(COUNT($U$4:$U25)&lt;&gt;AO$2,NA(),SLOPE(AC$4:AC$26,$R$4:$R$26)*($R25-COUNTIF(BM$4:BM25,"Hold"))+INTERCEPT(AC$4:AC$26,$R$4:$R$26)),NA())</f>
        <v>#N/A</v>
      </c>
      <c r="AP25" s="51" t="e">
        <f>IFERROR(IF(COUNT($U$4:$U25)&lt;&gt;AP$2,NA(),SLOPE(AD$4:AD$26,$R$4:$R$26)*($R25-COUNTIF(BN$4:BN25,"Hold"))+INTERCEPT(AD$4:AD$26,$R$4:$R$26)),NA())</f>
        <v>#N/A</v>
      </c>
      <c r="AQ25" s="51" t="e">
        <f>IFERROR(IF(COUNT($U$4:$U25)&lt;&gt;AQ$2,NA(),SLOPE(AE$4:AE$26,$R$4:$R$26)*($R25-COUNTIF(BO$4:BO25,"Hold"))+INTERCEPT(AE$4:AE$26,$R$4:$R$26)),NA())</f>
        <v>#N/A</v>
      </c>
      <c r="AR25" s="51" t="e">
        <f>IFERROR(IF(COUNT($U$4:$U25)&lt;&gt;AR$2,NA(),SLOPE(AF$4:AF$26,$R$4:$R$26)*($R25-COUNTIF(BP$4:BP25,"Hold"))+INTERCEPT(AF$4:AF$26,$R$4:$R$26)),NA())</f>
        <v>#N/A</v>
      </c>
      <c r="AS25" s="51" t="e">
        <f>IFERROR(IF(COUNT($U$4:$U25)&lt;&gt;AS$2,NA(),SLOPE(AG$4:AG$26,$R$4:$R$26)*($R25-COUNTIF(BQ$4:BQ25,"Hold"))+INTERCEPT(AG$4:AG$26,$R$4:$R$26)),NA())</f>
        <v>#N/A</v>
      </c>
      <c r="AT25" s="51" t="e">
        <f>IFERROR(IF(COUNT($U$4:$U25)&lt;&gt;AT$2,NA(),SLOPE(AH$4:AH$26,$R$4:$R$26)*($R25-COUNTIF(BR$4:BR25,"Hold"))+INTERCEPT(AH$4:AH$26,$R$4:$R$26)),NA())</f>
        <v>#N/A</v>
      </c>
      <c r="AU25" s="51" t="e">
        <f>IFERROR(IF(COUNT($U$4:$U25)&lt;&gt;AU$2,NA(),SLOPE(AI$4:AI$26,$R$4:$R$26)*($R25-COUNTIF(BS$4:BS25,"Hold"))+INTERCEPT(AI$4:AI$26,$R$4:$R$26)),NA())</f>
        <v>#N/A</v>
      </c>
      <c r="AV25" s="57" t="e">
        <f>IF(AND(ISNUMBER($U25),COUNT($U$4:$U25)=AV$2),$G25,IF($H25="Hold",AV24,IF(COUNT($U$4:$U25)=AV$2,$V25+AV24,NA())))</f>
        <v>#N/A</v>
      </c>
      <c r="AW25" s="57" t="e">
        <f>IF(AND(ISNUMBER($U25),COUNT($U$4:$U25)=AW$2),$G25,IF($H25="Hold",AW24,IF(COUNT($U$4:$U25)=AW$2,$V25+AW24,NA())))</f>
        <v>#N/A</v>
      </c>
      <c r="AX25" s="57" t="e">
        <f>IF(AND(ISNUMBER($U25),COUNT($U$4:$U25)=AX$2),$G25,IF($H25="Hold",AX24,IF(COUNT($U$4:$U25)=AX$2,$V25+AX24,NA())))</f>
        <v>#N/A</v>
      </c>
      <c r="AY25" s="57" t="e">
        <f>IF(AND(ISNUMBER($U25),COUNT($U$4:$U25)=AY$2),$G25,IF($H25="Hold",AY24,IF(COUNT($U$4:$U25)=AY$2,$V25+AY24,NA())))</f>
        <v>#N/A</v>
      </c>
      <c r="AZ25" s="57" t="e">
        <f>IF(AND(ISNUMBER($U25),COUNT($U$4:$U25)=AZ$2),$G25,IF($H25="Hold",AZ24,IF(COUNT($U$4:$U25)=AZ$2,$V25+AZ24,NA())))</f>
        <v>#N/A</v>
      </c>
      <c r="BA25" s="57" t="e">
        <f>IF(AND(ISNUMBER($U25),COUNT($U$4:$U25)=BA$2),$G25,IF($H25="Hold",BA24,IF(COUNT($U$4:$U25)=BA$2,$V25+BA24,NA())))</f>
        <v>#N/A</v>
      </c>
      <c r="BB25" s="57" t="e">
        <f>IF(AND(ISNUMBER($U25),COUNT($U$4:$U25)=BB$2),$G25,IF($H25="Hold",BB24,IF(COUNT($U$4:$U25)=BB$2,$V25+BB24,NA())))</f>
        <v>#N/A</v>
      </c>
      <c r="BC25" s="57" t="e">
        <f>IF(AND(ISNUMBER($U25),COUNT($U$4:$U25)=BC$2),$G25,IF($H25="Hold",BC24,IF(COUNT($U$4:$U25)=BC$2,$V25+BC24,NA())))</f>
        <v>#N/A</v>
      </c>
      <c r="BD25" s="57" t="e">
        <f>IF(AND(ISNUMBER($U25),COUNT($U$4:$U25)=BD$2),$G25,IF($H25="Hold",BD24,IF(COUNT($U$4:$U25)=BD$2,$V25+BD24,NA())))</f>
        <v>#N/A</v>
      </c>
      <c r="BE25" s="57" t="e">
        <f>IF(AND(ISNUMBER($U25),COUNT($U$4:$U25)=BE$2),$G25,IF($H25="Hold",BE24,IF(COUNT($U$4:$U25)=BE$2,$V25+BE24,NA())))</f>
        <v>#N/A</v>
      </c>
      <c r="BF25" s="57" t="e">
        <f>IF(AND(ISNUMBER($U25),COUNT($U$4:$U25)=BF$2),$G25,IF($H25="Hold",BF24,IF(COUNT($U$4:$U25)=BF$2,$V25+BF24,NA())))</f>
        <v>#N/A</v>
      </c>
      <c r="BG25" s="57" t="e">
        <f>IF(AND(ISNUMBER($U25),COUNT($U$4:$U25)=BG$2),$G25,IF($H25="Hold",BG24,IF(COUNT($U$4:$U25)=BG$2,$V25+BG24,NA())))</f>
        <v>#N/A</v>
      </c>
      <c r="BH25" s="55" t="e">
        <f>IF(AND(COUNT($U$4:$U25)=BH$2,$H25="Hold"),"Hold",NA())</f>
        <v>#N/A</v>
      </c>
      <c r="BI25" s="55" t="e">
        <f>IF(AND(COUNT($U$4:$U25)=BI$2,$H25="Hold"),"Hold",NA())</f>
        <v>#N/A</v>
      </c>
      <c r="BJ25" s="55" t="e">
        <f>IF(AND(COUNT($U$4:$U25)=BJ$2,$H25="Hold"),"Hold",NA())</f>
        <v>#N/A</v>
      </c>
      <c r="BK25" s="55" t="e">
        <f>IF(AND(COUNT($U$4:$U25)=BK$2,$H25="Hold"),"Hold",NA())</f>
        <v>#N/A</v>
      </c>
      <c r="BL25" s="55" t="e">
        <f>IF(AND(COUNT($U$4:$U25)=BL$2,$H25="Hold"),"Hold",NA())</f>
        <v>#N/A</v>
      </c>
      <c r="BM25" s="55" t="e">
        <f>IF(AND(COUNT($U$4:$U25)=BM$2,$H25="Hold"),"Hold",NA())</f>
        <v>#N/A</v>
      </c>
      <c r="BN25" s="55" t="e">
        <f>IF(AND(COUNT($U$4:$U25)=BN$2,$H25="Hold"),"Hold",NA())</f>
        <v>#N/A</v>
      </c>
      <c r="BO25" s="55" t="e">
        <f>IF(AND(COUNT($U$4:$U25)=BO$2,$H25="Hold"),"Hold",NA())</f>
        <v>#N/A</v>
      </c>
      <c r="BP25" s="55" t="e">
        <f>IF(AND(COUNT($U$4:$U25)=BP$2,$H25="Hold"),"Hold",NA())</f>
        <v>#N/A</v>
      </c>
      <c r="BQ25" s="55" t="e">
        <f>IF(AND(COUNT($U$4:$U25)=BQ$2,$H25="Hold"),"Hold",NA())</f>
        <v>#N/A</v>
      </c>
      <c r="BR25" s="55" t="e">
        <f>IF(AND(COUNT($U$4:$U25)=BR$2,$H25="Hold"),"Hold",NA())</f>
        <v>#N/A</v>
      </c>
      <c r="BS25" s="55" t="e">
        <f>IF(AND(COUNT($U$4:$U25)=BS$2,$H25="Hold"),"Hold",NA())</f>
        <v>#N/A</v>
      </c>
    </row>
    <row r="26" spans="1:71" s="96" customFormat="1" ht="18.75" customHeight="1" x14ac:dyDescent="0.25">
      <c r="B26" s="61" t="str">
        <f>IF(ISBLANK($A$1),"","This worksheet was created by Mike Braun for the Pulaski County School District.  (Delete contents of Cell A1.)")</f>
        <v/>
      </c>
      <c r="C26" s="95"/>
      <c r="D26" s="9">
        <f t="shared" si="2"/>
        <v>44</v>
      </c>
      <c r="E26" s="10">
        <f t="shared" si="3"/>
        <v>42898</v>
      </c>
      <c r="F26" s="5" t="str">
        <f>IFERROR(IF(COUNT(G$4:G26)=0,"",IF(H26="Hold",F25,IF(ISNUMBER(U26),G26,F25+V26))),"")</f>
        <v/>
      </c>
      <c r="G26" s="14"/>
      <c r="H26" s="27"/>
      <c r="I26" s="17"/>
      <c r="J26" s="93"/>
      <c r="K26" s="41"/>
      <c r="L26" s="152"/>
      <c r="M26" s="152"/>
      <c r="N26" s="152"/>
      <c r="O26" s="152"/>
      <c r="P26" s="42"/>
      <c r="R26" s="46">
        <v>23</v>
      </c>
      <c r="S26" s="47" t="e">
        <f t="shared" si="0"/>
        <v>#N/A</v>
      </c>
      <c r="T26" s="47"/>
      <c r="U26" s="52" t="str">
        <f>IF(H26="30 Mins",$N$19,IF(H26="45 Mins",$N$20,IF(H26="60 Mins",$N$21,IF(H26="Alt 1",$N$22,IF(H26="Alt 2",$N$23,IF(H26="Alt 3",$N$24,IF(H26="Alt 4",$N$25,IF(H26="Alt 5",#REF!,IF(H26="Change",V25,"")))))))))</f>
        <v/>
      </c>
      <c r="V26" s="53" t="e">
        <f>IF(COUNT(U$4:U26)=0,NA(),IF(ISNUMBER(U26),U26,V25))</f>
        <v>#N/A</v>
      </c>
      <c r="W26" s="48" t="e">
        <f t="shared" si="1"/>
        <v>#N/A</v>
      </c>
      <c r="X26" s="73" t="str">
        <f>IF(AND(ISNUMBER($S26),COUNT($U$4:$U26)=X$2),$S26,"")</f>
        <v/>
      </c>
      <c r="Y26" s="73" t="str">
        <f>IF(AND(ISNUMBER($S26),COUNT($U$4:$U26)=Y$2),$S26,"")</f>
        <v/>
      </c>
      <c r="Z26" s="73" t="str">
        <f>IF(AND(ISNUMBER($S26),COUNT($U$4:$U26)=Z$2),$S26,"")</f>
        <v/>
      </c>
      <c r="AA26" s="73" t="str">
        <f>IF(AND(ISNUMBER($S26),COUNT($U$4:$U26)=AA$2),$S26,"")</f>
        <v/>
      </c>
      <c r="AB26" s="73" t="str">
        <f>IF(AND(ISNUMBER($S26),COUNT($U$4:$U26)=AB$2),$S26,"")</f>
        <v/>
      </c>
      <c r="AC26" s="73" t="str">
        <f>IF(AND(ISNUMBER($S26),COUNT($U$4:$U26)=AC$2),$S26,"")</f>
        <v/>
      </c>
      <c r="AD26" s="73" t="str">
        <f>IF(AND(ISNUMBER($S26),COUNT($U$4:$U26)=AD$2),$S26,"")</f>
        <v/>
      </c>
      <c r="AE26" s="73" t="str">
        <f>IF(AND(ISNUMBER($S26),COUNT($U$4:$U26)=AE$2),$S26,"")</f>
        <v/>
      </c>
      <c r="AF26" s="73" t="str">
        <f>IF(AND(ISNUMBER($S26),COUNT($U$4:$U26)=AF$2),$S26,"")</f>
        <v/>
      </c>
      <c r="AG26" s="73" t="str">
        <f>IF(AND(ISNUMBER($S26),COUNT($U$4:$U26)=AG$2),$S26,"")</f>
        <v/>
      </c>
      <c r="AH26" s="73" t="str">
        <f>IF(AND(ISNUMBER($S26),COUNT($U$4:$U26)=AH$2),$S26,"")</f>
        <v/>
      </c>
      <c r="AI26" s="73" t="str">
        <f>IF(AND(ISNUMBER($S26),COUNT($U$4:$U26)=AI$2),$S26,"")</f>
        <v/>
      </c>
      <c r="AJ26" s="51" t="e">
        <f>IFERROR(IF(COUNT($U$4:$U26)&lt;&gt;AJ$2,NA(),SLOPE(X$4:X$26,$R$4:$R$26)*($R26-COUNTIF(BH$4:BH26,"Hold"))+INTERCEPT(X$4:X$26,$R$4:$R$26)),NA())</f>
        <v>#N/A</v>
      </c>
      <c r="AK26" s="51" t="e">
        <f>IFERROR(IF(COUNT($U$4:$U26)&lt;&gt;AK$2,NA(),SLOPE(Y$4:Y$26,$R$4:$R$26)*($R26-COUNTIF(BI$4:BI26,"Hold"))+INTERCEPT(Y$4:Y$26,$R$4:$R$26)),NA())</f>
        <v>#N/A</v>
      </c>
      <c r="AL26" s="51" t="e">
        <f>IFERROR(IF(COUNT($U$4:$U26)&lt;&gt;AL$2,NA(),SLOPE(Z$4:Z$26,$R$4:$R$26)*($R26-COUNTIF(BJ$4:BJ26,"Hold"))+INTERCEPT(Z$4:Z$26,$R$4:$R$26)),NA())</f>
        <v>#N/A</v>
      </c>
      <c r="AM26" s="51" t="e">
        <f>IFERROR(IF(COUNT($U$4:$U26)&lt;&gt;AM$2,NA(),SLOPE(AA$4:AA$26,$R$4:$R$26)*($R26-COUNTIF(BK$4:BK26,"Hold"))+INTERCEPT(AA$4:AA$26,$R$4:$R$26)),NA())</f>
        <v>#N/A</v>
      </c>
      <c r="AN26" s="51" t="e">
        <f>IFERROR(IF(COUNT($U$4:$U26)&lt;&gt;AN$2,NA(),SLOPE(AB$4:AB$26,$R$4:$R$26)*($R26-COUNTIF(BL$4:BL26,"Hold"))+INTERCEPT(AB$4:AB$26,$R$4:$R$26)),NA())</f>
        <v>#N/A</v>
      </c>
      <c r="AO26" s="51" t="e">
        <f>IFERROR(IF(COUNT($U$4:$U26)&lt;&gt;AO$2,NA(),SLOPE(AC$4:AC$26,$R$4:$R$26)*($R26-COUNTIF(BM$4:BM26,"Hold"))+INTERCEPT(AC$4:AC$26,$R$4:$R$26)),NA())</f>
        <v>#N/A</v>
      </c>
      <c r="AP26" s="51" t="e">
        <f>IFERROR(IF(COUNT($U$4:$U26)&lt;&gt;AP$2,NA(),SLOPE(AD$4:AD$26,$R$4:$R$26)*($R26-COUNTIF(BN$4:BN26,"Hold"))+INTERCEPT(AD$4:AD$26,$R$4:$R$26)),NA())</f>
        <v>#N/A</v>
      </c>
      <c r="AQ26" s="51" t="e">
        <f>IFERROR(IF(COUNT($U$4:$U26)&lt;&gt;AQ$2,NA(),SLOPE(AE$4:AE$26,$R$4:$R$26)*($R26-COUNTIF(BO$4:BO26,"Hold"))+INTERCEPT(AE$4:AE$26,$R$4:$R$26)),NA())</f>
        <v>#N/A</v>
      </c>
      <c r="AR26" s="51" t="e">
        <f>IFERROR(IF(COUNT($U$4:$U26)&lt;&gt;AR$2,NA(),SLOPE(AF$4:AF$26,$R$4:$R$26)*($R26-COUNTIF(BP$4:BP26,"Hold"))+INTERCEPT(AF$4:AF$26,$R$4:$R$26)),NA())</f>
        <v>#N/A</v>
      </c>
      <c r="AS26" s="51" t="e">
        <f>IFERROR(IF(COUNT($U$4:$U26)&lt;&gt;AS$2,NA(),SLOPE(AG$4:AG$26,$R$4:$R$26)*($R26-COUNTIF(BQ$4:BQ26,"Hold"))+INTERCEPT(AG$4:AG$26,$R$4:$R$26)),NA())</f>
        <v>#N/A</v>
      </c>
      <c r="AT26" s="51" t="e">
        <f>IFERROR(IF(COUNT($U$4:$U26)&lt;&gt;AT$2,NA(),SLOPE(AH$4:AH$26,$R$4:$R$26)*($R26-COUNTIF(BR$4:BR26,"Hold"))+INTERCEPT(AH$4:AH$26,$R$4:$R$26)),NA())</f>
        <v>#N/A</v>
      </c>
      <c r="AU26" s="51" t="e">
        <f>IFERROR(IF(COUNT($U$4:$U26)&lt;&gt;AU$2,NA(),SLOPE(AI$4:AI$26,$R$4:$R$26)*($R26-COUNTIF(BS$4:BS26,"Hold"))+INTERCEPT(AI$4:AI$26,$R$4:$R$26)),NA())</f>
        <v>#N/A</v>
      </c>
      <c r="AV26" s="57" t="e">
        <f>IF(AND(ISNUMBER($U26),COUNT($U$4:$U26)=AV$2),$G26,IF($H26="Hold",AV25,IF(COUNT($U$4:$U26)=AV$2,$V26+AV25,NA())))</f>
        <v>#N/A</v>
      </c>
      <c r="AW26" s="57" t="e">
        <f>IF(AND(ISNUMBER($U26),COUNT($U$4:$U26)=AW$2),$G26,IF($H26="Hold",AW25,IF(COUNT($U$4:$U26)=AW$2,$V26+AW25,NA())))</f>
        <v>#N/A</v>
      </c>
      <c r="AX26" s="57" t="e">
        <f>IF(AND(ISNUMBER($U26),COUNT($U$4:$U26)=AX$2),$G26,IF($H26="Hold",AX25,IF(COUNT($U$4:$U26)=AX$2,$V26+AX25,NA())))</f>
        <v>#N/A</v>
      </c>
      <c r="AY26" s="57" t="e">
        <f>IF(AND(ISNUMBER($U26),COUNT($U$4:$U26)=AY$2),$G26,IF($H26="Hold",AY25,IF(COUNT($U$4:$U26)=AY$2,$V26+AY25,NA())))</f>
        <v>#N/A</v>
      </c>
      <c r="AZ26" s="57" t="e">
        <f>IF(AND(ISNUMBER($U26),COUNT($U$4:$U26)=AZ$2),$G26,IF($H26="Hold",AZ25,IF(COUNT($U$4:$U26)=AZ$2,$V26+AZ25,NA())))</f>
        <v>#N/A</v>
      </c>
      <c r="BA26" s="57" t="e">
        <f>IF(AND(ISNUMBER($U26),COUNT($U$4:$U26)=BA$2),$G26,IF($H26="Hold",BA25,IF(COUNT($U$4:$U26)=BA$2,$V26+BA25,NA())))</f>
        <v>#N/A</v>
      </c>
      <c r="BB26" s="57" t="e">
        <f>IF(AND(ISNUMBER($U26),COUNT($U$4:$U26)=BB$2),$G26,IF($H26="Hold",BB25,IF(COUNT($U$4:$U26)=BB$2,$V26+BB25,NA())))</f>
        <v>#N/A</v>
      </c>
      <c r="BC26" s="57" t="e">
        <f>IF(AND(ISNUMBER($U26),COUNT($U$4:$U26)=BC$2),$G26,IF($H26="Hold",BC25,IF(COUNT($U$4:$U26)=BC$2,$V26+BC25,NA())))</f>
        <v>#N/A</v>
      </c>
      <c r="BD26" s="57" t="e">
        <f>IF(AND(ISNUMBER($U26),COUNT($U$4:$U26)=BD$2),$G26,IF($H26="Hold",BD25,IF(COUNT($U$4:$U26)=BD$2,$V26+BD25,NA())))</f>
        <v>#N/A</v>
      </c>
      <c r="BE26" s="57" t="e">
        <f>IF(AND(ISNUMBER($U26),COUNT($U$4:$U26)=BE$2),$G26,IF($H26="Hold",BE25,IF(COUNT($U$4:$U26)=BE$2,$V26+BE25,NA())))</f>
        <v>#N/A</v>
      </c>
      <c r="BF26" s="57" t="e">
        <f>IF(AND(ISNUMBER($U26),COUNT($U$4:$U26)=BF$2),$G26,IF($H26="Hold",BF25,IF(COUNT($U$4:$U26)=BF$2,$V26+BF25,NA())))</f>
        <v>#N/A</v>
      </c>
      <c r="BG26" s="57" t="e">
        <f>IF(AND(ISNUMBER($U26),COUNT($U$4:$U26)=BG$2),$G26,IF($H26="Hold",BG25,IF(COUNT($U$4:$U26)=BG$2,$V26+BG25,NA())))</f>
        <v>#N/A</v>
      </c>
      <c r="BH26" s="55" t="e">
        <f>IF(AND(COUNT($U$4:$U26)=BH$2,$H26="Hold"),"Hold",NA())</f>
        <v>#N/A</v>
      </c>
      <c r="BI26" s="55" t="e">
        <f>IF(AND(COUNT($U$4:$U26)=BI$2,$H26="Hold"),"Hold",NA())</f>
        <v>#N/A</v>
      </c>
      <c r="BJ26" s="55" t="e">
        <f>IF(AND(COUNT($U$4:$U26)=BJ$2,$H26="Hold"),"Hold",NA())</f>
        <v>#N/A</v>
      </c>
      <c r="BK26" s="55" t="e">
        <f>IF(AND(COUNT($U$4:$U26)=BK$2,$H26="Hold"),"Hold",NA())</f>
        <v>#N/A</v>
      </c>
      <c r="BL26" s="55" t="e">
        <f>IF(AND(COUNT($U$4:$U26)=BL$2,$H26="Hold"),"Hold",NA())</f>
        <v>#N/A</v>
      </c>
      <c r="BM26" s="55" t="e">
        <f>IF(AND(COUNT($U$4:$U26)=BM$2,$H26="Hold"),"Hold",NA())</f>
        <v>#N/A</v>
      </c>
      <c r="BN26" s="55" t="e">
        <f>IF(AND(COUNT($U$4:$U26)=BN$2,$H26="Hold"),"Hold",NA())</f>
        <v>#N/A</v>
      </c>
      <c r="BO26" s="55" t="e">
        <f>IF(AND(COUNT($U$4:$U26)=BO$2,$H26="Hold"),"Hold",NA())</f>
        <v>#N/A</v>
      </c>
      <c r="BP26" s="55" t="e">
        <f>IF(AND(COUNT($U$4:$U26)=BP$2,$H26="Hold"),"Hold",NA())</f>
        <v>#N/A</v>
      </c>
      <c r="BQ26" s="55" t="e">
        <f>IF(AND(COUNT($U$4:$U26)=BQ$2,$H26="Hold"),"Hold",NA())</f>
        <v>#N/A</v>
      </c>
      <c r="BR26" s="55" t="e">
        <f>IF(AND(COUNT($U$4:$U26)=BR$2,$H26="Hold"),"Hold",NA())</f>
        <v>#N/A</v>
      </c>
      <c r="BS26" s="55" t="e">
        <f>IF(AND(COUNT($U$4:$U26)=BS$2,$H26="Hold"),"Hold",NA())</f>
        <v>#N/A</v>
      </c>
    </row>
    <row r="27" spans="1:71" s="96" customFormat="1" ht="8.25" customHeight="1" x14ac:dyDescent="0.3">
      <c r="B27" s="98"/>
      <c r="C27" s="95"/>
      <c r="D27" s="140" t="s">
        <v>87</v>
      </c>
      <c r="E27" s="140"/>
      <c r="F27" s="140"/>
      <c r="G27" s="140"/>
      <c r="H27" s="140"/>
      <c r="I27" s="140"/>
      <c r="J27" s="15"/>
      <c r="K27" s="88"/>
      <c r="L27" s="149" t="s">
        <v>85</v>
      </c>
      <c r="M27" s="149"/>
      <c r="N27" s="149"/>
      <c r="O27" s="149"/>
      <c r="R27" s="11"/>
      <c r="S27" s="11"/>
      <c r="T27" s="11"/>
      <c r="U27" s="100"/>
      <c r="V27" s="100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71" s="96" customFormat="1" ht="18.75" customHeight="1" x14ac:dyDescent="0.25">
      <c r="B28" s="130" t="s">
        <v>18</v>
      </c>
      <c r="C28" s="95"/>
      <c r="D28" s="141"/>
      <c r="E28" s="141"/>
      <c r="F28" s="141"/>
      <c r="G28" s="141"/>
      <c r="H28" s="141"/>
      <c r="I28" s="141"/>
      <c r="J28" s="101"/>
      <c r="L28" s="150"/>
      <c r="M28" s="150"/>
      <c r="N28" s="150"/>
      <c r="O28" s="150"/>
      <c r="P28" s="117"/>
      <c r="Q28" s="117"/>
    </row>
    <row r="29" spans="1:71" s="96" customFormat="1" ht="15.75" x14ac:dyDescent="0.25">
      <c r="A29" s="2"/>
      <c r="B29" s="80">
        <v>9</v>
      </c>
      <c r="C29" s="88"/>
      <c r="J29" s="101"/>
      <c r="L29" s="118"/>
      <c r="M29" s="118"/>
      <c r="N29" s="118"/>
      <c r="O29" s="118"/>
      <c r="P29" s="116"/>
      <c r="Q29" s="116"/>
    </row>
    <row r="30" spans="1:71" s="96" customFormat="1" ht="18.75" customHeight="1" x14ac:dyDescent="0.25">
      <c r="A30" s="2"/>
      <c r="B30" s="119" t="s">
        <v>74</v>
      </c>
      <c r="C30" s="88"/>
      <c r="J30" s="101"/>
      <c r="K30" s="88"/>
      <c r="L30" s="131"/>
      <c r="M30" s="88"/>
      <c r="N30" s="88"/>
      <c r="O30" s="88"/>
      <c r="P30" s="102"/>
    </row>
    <row r="31" spans="1:71" s="2" customFormat="1" ht="18.75" customHeight="1" x14ac:dyDescent="0.25">
      <c r="B31" s="103"/>
      <c r="C31" s="88"/>
      <c r="J31" s="15"/>
      <c r="K31" s="88"/>
      <c r="L31" s="104"/>
      <c r="M31" s="104"/>
      <c r="N31" s="104"/>
      <c r="O31" s="105"/>
      <c r="P31" s="106"/>
    </row>
    <row r="32" spans="1:71" s="2" customFormat="1" ht="18.75" customHeight="1" x14ac:dyDescent="0.25">
      <c r="A32" s="12"/>
      <c r="C32" s="104"/>
      <c r="J32" s="15"/>
      <c r="L32" s="88"/>
      <c r="M32" s="88"/>
      <c r="N32" s="88"/>
      <c r="O32" s="88"/>
      <c r="P32" s="102"/>
    </row>
    <row r="33" spans="1:16" s="2" customFormat="1" ht="18.75" customHeight="1" x14ac:dyDescent="0.25">
      <c r="C33" s="88"/>
      <c r="D33" s="102"/>
      <c r="E33" s="107"/>
      <c r="F33" s="107"/>
      <c r="G33" s="108"/>
      <c r="H33" s="99"/>
      <c r="I33" s="3"/>
      <c r="J33" s="3"/>
      <c r="L33" s="88"/>
      <c r="M33" s="88"/>
      <c r="N33" s="88"/>
      <c r="O33" s="88"/>
      <c r="P33" s="102"/>
    </row>
    <row r="34" spans="1:16" ht="49.5" customHeight="1" x14ac:dyDescent="0.25">
      <c r="A34" s="2"/>
      <c r="B34" s="2"/>
      <c r="C34" s="88"/>
      <c r="K34" s="2"/>
      <c r="L34" s="2"/>
      <c r="M34" s="2"/>
      <c r="N34" s="2"/>
      <c r="O34" s="2"/>
      <c r="P34" s="19"/>
    </row>
    <row r="35" spans="1:16" s="2" customFormat="1" ht="15" customHeight="1" x14ac:dyDescent="0.25">
      <c r="D35" s="102"/>
      <c r="E35" s="107"/>
      <c r="F35" s="107"/>
      <c r="G35" s="113"/>
      <c r="H35" s="113"/>
      <c r="I35" s="114"/>
      <c r="J35" s="49"/>
      <c r="P35" s="19"/>
    </row>
    <row r="36" spans="1:16" s="2" customFormat="1" ht="15" customHeight="1" x14ac:dyDescent="0.25">
      <c r="D36" s="102"/>
      <c r="E36" s="107"/>
      <c r="F36" s="107"/>
      <c r="G36" s="113"/>
      <c r="H36" s="113"/>
      <c r="I36" s="114"/>
      <c r="J36" s="49"/>
      <c r="P36" s="19"/>
    </row>
    <row r="37" spans="1:16" s="2" customFormat="1" ht="15" customHeight="1" x14ac:dyDescent="0.25">
      <c r="D37" s="19"/>
      <c r="E37" s="15"/>
      <c r="F37" s="15"/>
      <c r="J37" s="15"/>
      <c r="P37" s="19"/>
    </row>
    <row r="38" spans="1:16" s="2" customFormat="1" ht="15" customHeight="1" x14ac:dyDescent="0.25">
      <c r="D38" s="19"/>
      <c r="E38" s="15"/>
      <c r="F38" s="15"/>
      <c r="J38" s="15"/>
      <c r="P38" s="19"/>
    </row>
    <row r="39" spans="1:16" s="2" customFormat="1" ht="15" customHeight="1" x14ac:dyDescent="0.25">
      <c r="D39" s="19"/>
      <c r="E39" s="15"/>
      <c r="F39" s="15"/>
      <c r="J39" s="15"/>
      <c r="P39" s="19"/>
    </row>
    <row r="40" spans="1:16" s="2" customFormat="1" ht="15" customHeight="1" x14ac:dyDescent="0.25">
      <c r="D40" s="19"/>
      <c r="E40" s="15"/>
      <c r="F40" s="15"/>
      <c r="J40" s="15"/>
      <c r="P40" s="19"/>
    </row>
    <row r="41" spans="1:16" s="2" customFormat="1" ht="15" customHeight="1" x14ac:dyDescent="0.25">
      <c r="D41" s="19"/>
      <c r="E41" s="15"/>
      <c r="F41" s="15"/>
      <c r="J41" s="15"/>
      <c r="P41" s="19"/>
    </row>
    <row r="42" spans="1:16" s="2" customFormat="1" ht="15" customHeight="1" x14ac:dyDescent="0.25">
      <c r="D42" s="19"/>
      <c r="E42" s="15"/>
      <c r="F42" s="15"/>
      <c r="J42" s="15"/>
      <c r="P42" s="19"/>
    </row>
    <row r="43" spans="1:16" s="2" customFormat="1" ht="15" customHeight="1" x14ac:dyDescent="0.25">
      <c r="D43" s="19"/>
      <c r="E43" s="15"/>
      <c r="F43" s="15"/>
      <c r="J43" s="15"/>
      <c r="P43" s="19"/>
    </row>
    <row r="44" spans="1:16" s="2" customFormat="1" ht="15" customHeight="1" x14ac:dyDescent="0.25">
      <c r="D44" s="19"/>
      <c r="E44" s="15"/>
      <c r="F44" s="15"/>
      <c r="J44" s="15"/>
      <c r="P44" s="19"/>
    </row>
    <row r="45" spans="1:16" s="2" customFormat="1" ht="15" customHeight="1" x14ac:dyDescent="0.25">
      <c r="D45" s="19"/>
      <c r="E45" s="15"/>
      <c r="F45" s="15"/>
      <c r="J45" s="15"/>
      <c r="P45" s="19"/>
    </row>
    <row r="46" spans="1:16" s="2" customFormat="1" ht="15" customHeight="1" x14ac:dyDescent="0.25">
      <c r="D46" s="19"/>
      <c r="E46" s="15"/>
      <c r="F46" s="15"/>
      <c r="J46" s="15"/>
      <c r="P46" s="19"/>
    </row>
    <row r="47" spans="1:16" s="2" customFormat="1" ht="15" customHeight="1" x14ac:dyDescent="0.25">
      <c r="D47" s="19"/>
      <c r="E47" s="15"/>
      <c r="F47" s="15"/>
      <c r="J47" s="15"/>
      <c r="P47" s="19"/>
    </row>
    <row r="48" spans="1:16" s="2" customFormat="1" ht="15" customHeight="1" x14ac:dyDescent="0.25">
      <c r="D48" s="19"/>
      <c r="E48" s="15"/>
      <c r="F48" s="15"/>
      <c r="J48" s="15"/>
      <c r="P48" s="19"/>
    </row>
    <row r="49" spans="1:59" s="2" customFormat="1" ht="15" customHeight="1" x14ac:dyDescent="0.25">
      <c r="D49" s="19"/>
      <c r="E49" s="15"/>
      <c r="F49" s="15"/>
      <c r="J49" s="15"/>
      <c r="P49" s="19"/>
    </row>
    <row r="50" spans="1:59" s="2" customFormat="1" ht="15" customHeight="1" x14ac:dyDescent="0.25">
      <c r="D50" s="19"/>
      <c r="E50" s="15"/>
      <c r="F50" s="15"/>
      <c r="J50" s="15"/>
      <c r="P50" s="19"/>
    </row>
    <row r="51" spans="1:59" s="2" customFormat="1" ht="15" customHeight="1" x14ac:dyDescent="0.25">
      <c r="D51" s="19"/>
      <c r="E51" s="15"/>
      <c r="F51" s="15"/>
      <c r="J51" s="15"/>
      <c r="P51" s="19"/>
    </row>
    <row r="52" spans="1:59" s="2" customFormat="1" ht="15" customHeight="1" x14ac:dyDescent="0.25">
      <c r="B52" s="12"/>
      <c r="D52" s="19"/>
      <c r="E52" s="15"/>
      <c r="F52" s="15"/>
      <c r="J52" s="15"/>
      <c r="K52" s="12"/>
      <c r="P52" s="19"/>
    </row>
    <row r="53" spans="1:59" s="2" customFormat="1" ht="15" customHeight="1" x14ac:dyDescent="0.25">
      <c r="B53" s="12"/>
      <c r="D53" s="19"/>
      <c r="E53" s="15"/>
      <c r="F53" s="15"/>
      <c r="J53" s="15"/>
      <c r="K53" s="12"/>
      <c r="P53" s="19"/>
    </row>
    <row r="54" spans="1:59" s="2" customFormat="1" ht="15" customHeight="1" x14ac:dyDescent="0.25">
      <c r="B54" s="12"/>
      <c r="D54" s="19"/>
      <c r="E54" s="15"/>
      <c r="F54" s="15"/>
      <c r="J54" s="15"/>
      <c r="K54" s="12"/>
      <c r="L54" s="12"/>
      <c r="M54" s="12"/>
      <c r="N54" s="12"/>
      <c r="O54" s="12"/>
      <c r="P54" s="20"/>
    </row>
    <row r="55" spans="1:59" s="2" customFormat="1" ht="14.1" customHeight="1" x14ac:dyDescent="0.25">
      <c r="A55" s="12"/>
      <c r="B55" s="12"/>
      <c r="C55" s="12"/>
      <c r="D55" s="19"/>
      <c r="E55" s="15"/>
      <c r="F55" s="15"/>
      <c r="J55" s="15"/>
      <c r="K55" s="12"/>
      <c r="L55" s="12"/>
      <c r="M55" s="12"/>
      <c r="N55" s="12"/>
      <c r="O55" s="12"/>
      <c r="P55" s="20"/>
    </row>
    <row r="56" spans="1:59" s="2" customFormat="1" ht="14.1" customHeight="1" x14ac:dyDescent="0.25">
      <c r="A56" s="12"/>
      <c r="B56" s="12"/>
      <c r="C56" s="12"/>
      <c r="D56" s="19"/>
      <c r="E56" s="15"/>
      <c r="F56" s="15"/>
      <c r="J56" s="15"/>
      <c r="K56" s="12"/>
      <c r="L56" s="12"/>
      <c r="M56" s="12"/>
      <c r="N56" s="12"/>
      <c r="O56" s="12"/>
      <c r="P56" s="20"/>
    </row>
    <row r="57" spans="1:59" ht="14.1" customHeight="1" x14ac:dyDescent="0.25">
      <c r="C57" s="12"/>
      <c r="D57" s="20"/>
      <c r="E57" s="16"/>
      <c r="F57" s="16"/>
      <c r="G57" s="12"/>
      <c r="H57" s="12"/>
      <c r="I57" s="12"/>
      <c r="J57" s="16"/>
      <c r="K57" s="12"/>
      <c r="L57" s="12"/>
      <c r="M57" s="12"/>
      <c r="N57" s="12"/>
      <c r="O57" s="12"/>
      <c r="P57" s="20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</row>
    <row r="58" spans="1:59" ht="14.1" customHeight="1" x14ac:dyDescent="0.25">
      <c r="C58" s="12"/>
      <c r="D58" s="20"/>
      <c r="E58" s="16"/>
      <c r="F58" s="16"/>
      <c r="G58" s="12"/>
      <c r="H58" s="12"/>
      <c r="I58" s="12"/>
      <c r="J58" s="16"/>
      <c r="L58" s="12"/>
      <c r="M58" s="12"/>
      <c r="N58" s="12"/>
      <c r="O58" s="12"/>
      <c r="P58" s="20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</row>
    <row r="59" spans="1:59" ht="14.1" customHeight="1" x14ac:dyDescent="0.25">
      <c r="C59" s="12"/>
      <c r="D59" s="20"/>
      <c r="E59" s="16"/>
      <c r="F59" s="16"/>
      <c r="G59" s="12"/>
      <c r="H59" s="12"/>
      <c r="I59" s="12"/>
      <c r="J59" s="16"/>
      <c r="L59" s="12"/>
      <c r="M59" s="12"/>
      <c r="N59" s="12"/>
      <c r="O59" s="12"/>
      <c r="P59" s="20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</row>
    <row r="60" spans="1:59" ht="14.1" customHeight="1" x14ac:dyDescent="0.25">
      <c r="C60" s="12"/>
      <c r="D60" s="20"/>
      <c r="E60" s="16"/>
      <c r="F60" s="16"/>
      <c r="G60" s="12"/>
      <c r="H60" s="12"/>
      <c r="I60" s="12"/>
      <c r="J60" s="16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</row>
    <row r="61" spans="1:59" ht="14.1" customHeight="1" x14ac:dyDescent="0.25">
      <c r="D61" s="20"/>
      <c r="E61" s="16"/>
      <c r="F61" s="16"/>
      <c r="G61" s="12"/>
      <c r="H61" s="12"/>
      <c r="I61" s="12"/>
      <c r="J61" s="16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</row>
    <row r="62" spans="1:59" ht="14.1" customHeight="1" x14ac:dyDescent="0.25">
      <c r="D62" s="20"/>
      <c r="E62" s="16"/>
      <c r="F62" s="16"/>
      <c r="G62" s="12"/>
      <c r="H62" s="12"/>
      <c r="I62" s="12"/>
      <c r="J62" s="16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</row>
    <row r="63" spans="1:59" ht="14.1" customHeight="1" x14ac:dyDescent="0.25">
      <c r="Q63" s="115"/>
    </row>
    <row r="65" spans="17:17" ht="14.1" customHeight="1" x14ac:dyDescent="0.25">
      <c r="Q65" s="115"/>
    </row>
    <row r="67" spans="17:17" ht="14.1" customHeight="1" x14ac:dyDescent="0.25">
      <c r="Q67" s="115"/>
    </row>
    <row r="69" spans="17:17" ht="14.1" customHeight="1" x14ac:dyDescent="0.25">
      <c r="Q69" s="115"/>
    </row>
    <row r="71" spans="17:17" ht="14.1" customHeight="1" x14ac:dyDescent="0.25">
      <c r="Q71" s="115"/>
    </row>
    <row r="73" spans="17:17" ht="14.1" customHeight="1" x14ac:dyDescent="0.25">
      <c r="Q73" s="115"/>
    </row>
    <row r="75" spans="17:17" ht="14.1" customHeight="1" x14ac:dyDescent="0.25">
      <c r="Q75" s="115"/>
    </row>
    <row r="77" spans="17:17" ht="14.1" customHeight="1" x14ac:dyDescent="0.25">
      <c r="Q77" s="115"/>
    </row>
  </sheetData>
  <sheetProtection algorithmName="SHA-512" hashValue="XTzoBpOw6XEr/1KbqidLjIU/1CrBMXqZ3ZX7mNHxZKRG5aq5OFWDaZVY1nn73Kgb1byXXfEBK3xherKGfK9c4w==" saltValue="fvk0wZLYl1BiC0apZvKDiw==" spinCount="100000" sheet="1" objects="1" scenarios="1" sort="0"/>
  <mergeCells count="22">
    <mergeCell ref="L13:M13"/>
    <mergeCell ref="D2:H2"/>
    <mergeCell ref="B3:B4"/>
    <mergeCell ref="L3:O3"/>
    <mergeCell ref="L4:M4"/>
    <mergeCell ref="N4:O4"/>
    <mergeCell ref="L5:M5"/>
    <mergeCell ref="N5:O5"/>
    <mergeCell ref="L7:O7"/>
    <mergeCell ref="L8:M8"/>
    <mergeCell ref="N8:O8"/>
    <mergeCell ref="L9:M9"/>
    <mergeCell ref="L11:O11"/>
    <mergeCell ref="L24:O26"/>
    <mergeCell ref="D27:I28"/>
    <mergeCell ref="L27:O28"/>
    <mergeCell ref="L14:M14"/>
    <mergeCell ref="L15:M15"/>
    <mergeCell ref="L16:M16"/>
    <mergeCell ref="L18:O18"/>
    <mergeCell ref="O22:P22"/>
    <mergeCell ref="O23:P23"/>
  </mergeCells>
  <conditionalFormatting sqref="R2:BS26">
    <cfRule type="expression" dxfId="43" priority="1">
      <formula>IF(ISBLANK($A$1),TRUE,FALSE)</formula>
    </cfRule>
  </conditionalFormatting>
  <conditionalFormatting sqref="AJ4:BS26">
    <cfRule type="containsErrors" dxfId="42" priority="2">
      <formula>ISERROR(AJ4)</formula>
    </cfRule>
  </conditionalFormatting>
  <dataValidations count="2">
    <dataValidation type="list" showInputMessage="1" showErrorMessage="1" sqref="H4">
      <formula1>$T$4:$T$9</formula1>
    </dataValidation>
    <dataValidation type="list" showInputMessage="1" showErrorMessage="1" sqref="H5:H26">
      <formula1>$T$4:$T$11</formula1>
    </dataValidation>
  </dataValidations>
  <hyperlinks>
    <hyperlink ref="L27" r:id="rId1" display="https://youtu.be/myxUd_RfmoI"/>
  </hyperlinks>
  <printOptions horizontalCentered="1"/>
  <pageMargins left="0.5" right="0.5" top="0.5" bottom="0.7" header="0" footer="0.3"/>
  <pageSetup orientation="landscape" r:id="rId2"/>
  <headerFooter>
    <oddFooter>&amp;L&amp;8Printed &amp;D  &amp;T&amp;C&amp;8Pulaski County Schools&amp;R&amp;8Page &amp;P of &amp;N</oddFooter>
  </headerFooter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8E90A42ED5D1346ADB5CBBCC208D823" ma:contentTypeVersion="2" ma:contentTypeDescription="Create a new document." ma:contentTypeScope="" ma:versionID="88526aa8efa3e9a53d5a9646c815f997">
  <xsd:schema xmlns:xsd="http://www.w3.org/2001/XMLSchema" xmlns:xs="http://www.w3.org/2001/XMLSchema" xmlns:p="http://schemas.microsoft.com/office/2006/metadata/properties" xmlns:ns3="22e23a83-8028-4593-a790-c05312cc1c99" targetNamespace="http://schemas.microsoft.com/office/2006/metadata/properties" ma:root="true" ma:fieldsID="34f18581facc7e33a25b9019f48a4acc" ns3:_="">
    <xsd:import namespace="22e23a83-8028-4593-a790-c05312cc1c9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e23a83-8028-4593-a790-c05312cc1c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5817662-EFB7-4D32-8694-ECF74240223A}">
  <ds:schemaRefs>
    <ds:schemaRef ds:uri="http://schemas.microsoft.com/office/2006/documentManagement/types"/>
    <ds:schemaRef ds:uri="http://purl.org/dc/terms/"/>
    <ds:schemaRef ds:uri="http://www.w3.org/XML/1998/namespace"/>
    <ds:schemaRef ds:uri="http://schemas.microsoft.com/office/2006/metadata/properties"/>
    <ds:schemaRef ds:uri="22e23a83-8028-4593-a790-c05312cc1c99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ED870E4F-92BB-43FB-AF48-5B976E5C72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e23a83-8028-4593-a790-c05312cc1c9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AE971A9-D66F-41CF-89B8-FFF08AB024A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30</vt:i4>
      </vt:variant>
    </vt:vector>
  </HeadingPairs>
  <TitlesOfParts>
    <vt:vector size="60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</vt:vector>
  </TitlesOfParts>
  <Company>Pulaski County Schools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Braun, Mike</dc:creator>
  <cp:lastModifiedBy>Sammons</cp:lastModifiedBy>
  <cp:lastPrinted>2015-06-16T20:20:55Z</cp:lastPrinted>
  <dcterms:created xsi:type="dcterms:W3CDTF">2014-12-04T17:33:36Z</dcterms:created>
  <dcterms:modified xsi:type="dcterms:W3CDTF">2016-09-01T23:11:59Z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0x010100B8E90A42ED5D1346ADB5CBBCC208D823</vt:lpwstr>
  </property>
</Properties>
</file>